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212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343" i="64" s="1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67" i="68"/>
  <c r="W164" i="49"/>
  <c r="W161" i="49" s="1"/>
  <c r="W23" i="26"/>
  <c r="W424" i="72"/>
  <c r="W424" i="71"/>
  <c r="W406" i="71"/>
  <c r="W162" i="63"/>
  <c r="W144" i="63"/>
  <c r="W162" i="62"/>
  <c r="W144" i="62"/>
  <c r="W144" i="61"/>
  <c r="W162" i="61"/>
  <c r="W23" i="15"/>
  <c r="W260" i="72"/>
  <c r="W242" i="72"/>
  <c r="W224" i="72"/>
  <c r="W242" i="71"/>
  <c r="W224" i="71"/>
  <c r="W162" i="52"/>
  <c r="W144" i="53"/>
  <c r="W162" i="51"/>
  <c r="W144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442" i="72"/>
  <c r="W442" i="71"/>
  <c r="W12" i="15"/>
  <c r="W162" i="53"/>
  <c r="W144" i="51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9" i="4"/>
  <c r="B76" i="4"/>
  <c r="B72" i="4"/>
  <c r="B57" i="4"/>
  <c r="B23" i="4"/>
  <c r="B66" i="4"/>
  <c r="B65" i="4"/>
  <c r="B20" i="4"/>
  <c r="B39" i="4"/>
  <c r="B25" i="4"/>
  <c r="B28" i="4"/>
  <c r="B61" i="4"/>
  <c r="B11" i="4"/>
  <c r="B45" i="4"/>
  <c r="B82" i="4"/>
  <c r="B67" i="4"/>
  <c r="B12" i="4"/>
  <c r="B56" i="4"/>
  <c r="B7" i="4"/>
  <c r="B81" i="4"/>
  <c r="B60" i="4"/>
  <c r="B69" i="4"/>
  <c r="B41" i="4"/>
  <c r="B27" i="4"/>
  <c r="B13" i="4"/>
  <c r="B30" i="4"/>
  <c r="B54" i="4"/>
  <c r="B17" i="4"/>
  <c r="B83" i="4"/>
  <c r="B70" i="4"/>
  <c r="B24" i="4"/>
  <c r="B47" i="4"/>
  <c r="B44" i="4"/>
  <c r="B84" i="4"/>
  <c r="B4" i="4"/>
  <c r="B21" i="4"/>
  <c r="B78" i="4"/>
  <c r="B22" i="4"/>
  <c r="B38" i="4"/>
  <c r="B48" i="4"/>
  <c r="B26" i="4"/>
  <c r="B40" i="4"/>
  <c r="B77" i="4"/>
  <c r="B71" i="4"/>
  <c r="B73" i="4"/>
  <c r="B58" i="4"/>
  <c r="B15" i="4"/>
  <c r="B52" i="4"/>
  <c r="B34" i="4"/>
  <c r="B14" i="4"/>
  <c r="B10" i="4"/>
  <c r="B16" i="4"/>
  <c r="B55" i="4"/>
  <c r="B53" i="4"/>
  <c r="B68" i="4"/>
  <c r="B8" i="4"/>
  <c r="B46" i="4"/>
  <c r="B37" i="4"/>
  <c r="B36" i="4"/>
  <c r="B80" i="4"/>
  <c r="B9" i="4"/>
  <c r="B49" i="4"/>
  <c r="B59" i="4"/>
  <c r="B64" i="4"/>
  <c r="B79" i="4"/>
  <c r="B33" i="4"/>
  <c r="B3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K134" i="29" l="1"/>
  <c r="J133" i="29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<sst xmlns="http://schemas.openxmlformats.org/spreadsheetml/2006/main" count="18216" uniqueCount="4947">
  <si>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</si>
  <si>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</si>
  <si>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</si>
  <si>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</si>
  <si>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</si>
  <si>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</si>
  <si>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</si>
  <si>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</si>
  <si>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</si>
  <si>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</si>
  <si>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</si>
  <si>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</si>
  <si>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</si>
  <si>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</si>
  <si>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</si>
  <si>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</si>
  <si>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</si>
  <si>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</si>
  <si>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</si>
  <si>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</si>
  <si>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</si>
  <si>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</si>
  <si>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</si>
  <si>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</si>
  <si>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</si>
  <si>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</si>
  <si>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</si>
  <si>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</si>
  <si>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</si>
  <si>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</si>
  <si>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</si>
  <si>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</si>
  <si>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</si>
  <si>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</si>
  <si>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</si>
  <si>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</si>
  <si>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</si>
  <si>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</si>
  <si>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</si>
  <si>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</si>
  <si>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</si>
  <si>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</si>
  <si>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</si>
  <si>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</si>
  <si>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</si>
  <si>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</si>
  <si>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</si>
  <si>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</si>
  <si>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</si>
  <si>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</si>
  <si>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</si>
  <si>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</si>
  <si>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</si>
  <si>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</si>
  <si>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</si>
  <si>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</si>
  <si>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</si>
  <si>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</si>
  <si>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</si>
  <si>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</si>
  <si>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</si>
  <si>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</si>
  <si>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</si>
  <si>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</si>
  <si>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</si>
  <si>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</si>
  <si>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</si>
  <si>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</si>
  <si>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</si>
  <si>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</si>
  <si>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</si>
  <si>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</si>
  <si>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</si>
  <si>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</si>
  <si>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</si>
  <si>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</si>
  <si>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</si>
  <si>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</si>
  <si>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</si>
  <si>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</si>
  <si>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</si>
  <si>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</si>
  <si>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</si>
  <si>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</si>
  <si>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</si>
  <si>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</si>
  <si>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</si>
  <si>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</si>
  <si>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</si>
  <si>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</si>
  <si>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</si>
  <si>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</si>
  <si>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</si>
  <si>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</si>
  <si>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</si>
  <si>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</si>
  <si>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</si>
  <si>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</si>
  <si>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</si>
  <si>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</si>
  <si>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</si>
  <si>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</si>
  <si>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</si>
  <si>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</si>
  <si>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</si>
  <si>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</si>
  <si>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</si>
  <si>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</si>
  <si>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</si>
  <si>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</si>
  <si>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</si>
  <si>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</si>
  <si>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</si>
  <si>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</si>
  <si>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</si>
  <si>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</si>
  <si>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</si>
  <si>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</si>
  <si>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</si>
  <si>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</si>
  <si>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</si>
  <si>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</si>
  <si>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</si>
  <si>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</si>
  <si>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</si>
  <si>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</si>
  <si>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</si>
  <si>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</si>
  <si>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</si>
  <si>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</si>
  <si>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</si>
  <si>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</si>
  <si>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</si>
  <si>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</si>
  <si>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</si>
  <si>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</si>
  <si>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</si>
  <si>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</si>
  <si>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</si>
  <si>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</si>
  <si>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</si>
  <si>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</si>
  <si>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</si>
  <si>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</si>
  <si>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</si>
  <si>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</si>
  <si>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</si>
  <si>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</si>
  <si>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</si>
  <si>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</si>
  <si>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</si>
  <si>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</si>
  <si>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</si>
  <si>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</si>
  <si>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</si>
  <si>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</si>
  <si>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</si>
  <si>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</si>
  <si>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</si>
  <si>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</si>
  <si>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</si>
  <si>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</si>
  <si>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</si>
  <si>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</si>
  <si>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</si>
  <si>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</si>
  <si>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</si>
  <si>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</si>
  <si>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</si>
  <si>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</si>
  <si>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</si>
  <si>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</si>
  <si>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</si>
  <si>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</si>
  <si>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</si>
  <si>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</si>
  <si>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</si>
  <si>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</si>
  <si>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</si>
  <si>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</si>
  <si>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</si>
  <si>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</si>
  <si>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</si>
  <si>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</si>
  <si>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</si>
  <si>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European Union (27 countries from 2020)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</si>
  <si>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</si>
  <si>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</si>
  <si>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</si>
  <si>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</si>
  <si>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</si>
  <si>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</si>
  <si>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</si>
  <si>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</si>
  <si>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</si>
  <si>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</si>
  <si>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</si>
  <si>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</si>
  <si>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</si>
  <si>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</si>
  <si>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</si>
  <si>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</si>
  <si>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</si>
  <si>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</si>
  <si>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</si>
  <si>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</si>
  <si>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</si>
  <si>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</si>
  <si>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</si>
  <si>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</si>
  <si>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</si>
  <si>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</si>
  <si>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</si>
  <si>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</si>
  <si>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</si>
  <si>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</si>
  <si>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</si>
  <si>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</si>
  <si>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</si>
  <si>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EU27</t>
  </si>
  <si>
    <t>EU27 - Residential sector summary</t>
  </si>
  <si>
    <t>Macro.Meuro2015.EU27.ConsumptionExpenditure</t>
  </si>
  <si>
    <t>Macro.number.EU27.Population</t>
  </si>
  <si>
    <t>NUM.number.EU27.Res.HH</t>
  </si>
  <si>
    <t>SurfaceArea.ksqm.EU27.Res.HH</t>
  </si>
  <si>
    <t>NUM.number.EU27.Res.HHnew</t>
  </si>
  <si>
    <t>SurfaceArea.ksqm.EU27.Res.HHnew</t>
  </si>
  <si>
    <t>HDD.Celsius.EU27.Actual</t>
  </si>
  <si>
    <t>HDD.Celsius.EU27.Mean</t>
  </si>
  <si>
    <t>HDD.ratio.EU27.Relative</t>
  </si>
  <si>
    <t>FEC.ktoe.EU27.ES.Res</t>
  </si>
  <si>
    <t>FEC.ktoe.EU27.ES.Res.Solids</t>
  </si>
  <si>
    <t>FEC.ktoe.EU27.ES.Res.LPG</t>
  </si>
  <si>
    <t>FEC.ktoe.EU27.ES.Res.Oil</t>
  </si>
  <si>
    <t>FEC.ktoe.EU27.ES.Res.NG</t>
  </si>
  <si>
    <t>FEC.ktoe.EU27.ES.Res.Biomass_Waste</t>
  </si>
  <si>
    <t>FEC.ktoe.EU27.ES.Res.Biogas</t>
  </si>
  <si>
    <t>FEC.ktoe.EU27.ES.Res.LiqBio</t>
  </si>
  <si>
    <t>FEC.ktoe.EU27.ES.Res.Solar</t>
  </si>
  <si>
    <t>FEC.ktoe.EU27.ES.Res.Geo</t>
  </si>
  <si>
    <t>FEC.ktoe.EU27.ES.Res.Ambient</t>
  </si>
  <si>
    <t>FEC.ktoe.EU27.ES.Res.Steam_Distr</t>
  </si>
  <si>
    <t>FEC.ktoe.EU27.ES.Res.Elec</t>
  </si>
  <si>
    <t>FEC.ktoe.EU27.Res.HH</t>
  </si>
  <si>
    <t>FEC.ktoe.EU27.Res.HH.Thermal</t>
  </si>
  <si>
    <t>FEC.ktoe.EU27.Res.HH.Thermal.SH</t>
  </si>
  <si>
    <t>FEC.ktoe.EU27.Res.HH.Thermal.SC</t>
  </si>
  <si>
    <t>FEC.ktoe.EU27.Res.HH.Thermal.WH</t>
  </si>
  <si>
    <t>FEC.ktoe.EU27.Res.HH.Thermal.CO</t>
  </si>
  <si>
    <t>FEC.ktoe.EU27.Res.HH.Appl</t>
  </si>
  <si>
    <t>EMI.ktCO2.EU27.ES.Res</t>
  </si>
  <si>
    <t>EMI.ktCO2.EU27.ES.Res.Solids</t>
  </si>
  <si>
    <t>EMI.ktCO2.EU27.ES.Res.LPG</t>
  </si>
  <si>
    <t>EMI.ktCO2.EU27.ES.Res.Oil</t>
  </si>
  <si>
    <t>EMI.ktCO2.EU27.ES.Res.NG</t>
  </si>
  <si>
    <t>EMI.ktCO2.EU27.ES.Res.Biomass_Waste</t>
  </si>
  <si>
    <t>EMI.ktCO2.EU27.ES.Res.Biogas</t>
  </si>
  <si>
    <t>EMI.ktCO2.EU27.ES.Res.LiqBio</t>
  </si>
  <si>
    <t>EMI.ktCO2.EU27.ES.Res.Solar</t>
  </si>
  <si>
    <t>EMI.ktCO2.EU27.ES.Res.Geo</t>
  </si>
  <si>
    <t>EMI.ktCO2.EU27.ES.Res.Ambient</t>
  </si>
  <si>
    <t>EMI.ktCO2.EU27.ES.Res.Steam_Distr</t>
  </si>
  <si>
    <t>EMI.ktCO2.EU27.ES.Res.Elec</t>
  </si>
  <si>
    <t>EMI.ktCO2.EU27.Res.HH</t>
  </si>
  <si>
    <t>EMI.ktCO2.EU27.Res.HH.Thermal</t>
  </si>
  <si>
    <t>EMI.ktCO2.EU27.Res.HH.Thermal.SH</t>
  </si>
  <si>
    <t>EMI.ktCO2.EU27.Res.HH.Thermal.SC</t>
  </si>
  <si>
    <t>EMI.ktCO2.EU27.Res.HH.Thermal.WH</t>
  </si>
  <si>
    <t>EMI.ktCO2.EU27.Res.HH.Thermal.CO</t>
  </si>
  <si>
    <t>EMI.ktCO2.EU27.Res.HH.Appl</t>
  </si>
  <si>
    <t>FEC_per_household.kWh.EU27.Res.HH</t>
  </si>
  <si>
    <t>FEC_per_household.kWh.EU27.Res.HH.Thermal</t>
  </si>
  <si>
    <t>FEC_per_household.kWh.EU27.Res.HH.Thermal.SH</t>
  </si>
  <si>
    <t>FEC_per_household.kWh.EU27.Res.HH.Thermal.SC</t>
  </si>
  <si>
    <t>FEC_per_household.kWh.EU27.Res.HH.Thermal.WH</t>
  </si>
  <si>
    <t>FEC_per_household.kWh.EU27.Res.HH.Thermal.CO</t>
  </si>
  <si>
    <t>FEC_per_household.kWh.EU27.Res.HH.Appl</t>
  </si>
  <si>
    <t>TES_per_household.kWh.EU27.Res.HH.Thermal</t>
  </si>
  <si>
    <t>TES_per_household.kWh.EU27.Res.HH.Thermal.SH</t>
  </si>
  <si>
    <t>TES_per_household.kWh.EU27.Res.HH.Thermal.SC</t>
  </si>
  <si>
    <t>TES_per_household.kWh.EU27.Res.HH.Thermal.WH</t>
  </si>
  <si>
    <t>TES_per_household.kWh.EU27.Res.HH.Thermal.CO</t>
  </si>
  <si>
    <t>EMI_per_household.kgCO2.EU27.Res.HH</t>
  </si>
  <si>
    <t>EMI_per_household.kgCO2.EU27.Res.HH.Thermal</t>
  </si>
  <si>
    <t>EMI_per_household.kgCO2.EU27.Res.HH.Thermal.SH</t>
  </si>
  <si>
    <t>EMI_per_household.kgCO2.EU27.Res.HH.Thermal.SC</t>
  </si>
  <si>
    <t>EMI_per_household.kgCO2.EU27.Res.HH.Thermal.WH</t>
  </si>
  <si>
    <t>EMI_per_household.kgCO2.EU27.Res.HH.Thermal.CO</t>
  </si>
  <si>
    <t>EMI_per_household.kgCO2.EU27.Res.HH.Appl</t>
  </si>
  <si>
    <t>Eff.ratio.EU27.Res.HH.Thermal</t>
  </si>
  <si>
    <t>Eff.ratio.EU27.Res.HH.Thermal.SH</t>
  </si>
  <si>
    <t>Eff.ratio.EU27.Res.HH.Thermal.SC</t>
  </si>
  <si>
    <t>Eff.ratio.EU27.Res.HH.Thermal.WH</t>
  </si>
  <si>
    <t>Eff.ratio.EU27.Res.HH.Thermal.CO</t>
  </si>
  <si>
    <t>FEC_per_sqm.kWh.EU27.Res.HH</t>
  </si>
  <si>
    <t>FEC_per_sqm.kWh.EU27.Res.HH.Thermal</t>
  </si>
  <si>
    <t>FEC_per_sqm.kWh.EU27.Res.HH.Thermal.SH</t>
  </si>
  <si>
    <t>FEC_per_sqm.kWh.EU27.Res.HH.Thermal.SC</t>
  </si>
  <si>
    <t>FEC_per_sqm.kWh.EU27.Res.HH.Thermal.WH</t>
  </si>
  <si>
    <t>FEC_per_sqm.kWh.EU27.Res.HH.Thermal.CO</t>
  </si>
  <si>
    <t>FEC_per_sqm.kWh.EU27.Res.HH.Appl</t>
  </si>
  <si>
    <t>TES_per_sqm.kWh.EU27.Res.HH.Thermal</t>
  </si>
  <si>
    <t>TES_per_sqm.kWh.EU27.Res.HH.Thermal.SH</t>
  </si>
  <si>
    <t>TES_per_sqm.kWh.EU27.Res.HH.Thermal.SC</t>
  </si>
  <si>
    <t>TES_per_sqm.kWh.EU27.Res.HH.Thermal.WH</t>
  </si>
  <si>
    <t>TES_per_sqm.kWh.EU27.Res.HH.Thermal.CO</t>
  </si>
  <si>
    <t>EMI_per_sqm.kgCO2.EU27.Res.HH</t>
  </si>
  <si>
    <t>EMI_per_sqm.kgCO2.EU27.Res.HH.Thermal</t>
  </si>
  <si>
    <t>EMI_per_sqm.kgCO2.EU27.Res.HH.Thermal.SH</t>
  </si>
  <si>
    <t>EMI_per_sqm.kgCO2.EU27.Res.HH.Thermal.SC</t>
  </si>
  <si>
    <t>EMI_per_sqm.kgCO2.EU27.Res.HH.Thermal.WH</t>
  </si>
  <si>
    <t>EMI_per_sqm.kgCO2.EU27.Res.HH.Thermal.CO</t>
  </si>
  <si>
    <t>EMI_per_sqm.kgCO2.EU27.Res.HH.Appl</t>
  </si>
  <si>
    <t>FEC_per_capita.kWh.EU27.Res.HH</t>
  </si>
  <si>
    <t>FEC_per_capita.kWh.EU27.Res.HH.Thermal</t>
  </si>
  <si>
    <t>FEC_per_capita.kWh.EU27.Res.HH.Thermal.SH</t>
  </si>
  <si>
    <t>FEC_per_capita.kWh.EU27.Res.HH.Thermal.SC</t>
  </si>
  <si>
    <t>FEC_per_capita.kWh.EU27.Res.HH.Thermal.WH</t>
  </si>
  <si>
    <t>FEC_per_capita.kWh.EU27.Res.HH.Thermal.CO</t>
  </si>
  <si>
    <t>FEC_per_capita.kWh.EU27.Res.HH.Appl</t>
  </si>
  <si>
    <t>TES_per_capita.kWh.EU27.Res.HH.Thermal</t>
  </si>
  <si>
    <t>TES_per_capita.kWh.EU27.Res.HH.Thermal.SH</t>
  </si>
  <si>
    <t>TES_per_capita.kWh.EU27.Res.HH.Thermal.SC</t>
  </si>
  <si>
    <t>TES_per_capita.kWh.EU27.Res.HH.Thermal.WH</t>
  </si>
  <si>
    <t>TES_per_capita.kWh.EU27.Res.HH.Thermal.CO</t>
  </si>
  <si>
    <t>EMI_per_capita.kgCO2.EU27.Res.HH</t>
  </si>
  <si>
    <t>EMI_per_capita.kgCO2.EU27.Res.HH.Thermal</t>
  </si>
  <si>
    <t>EMI_per_capita.kgCO2.EU27.Res.HH.Thermal.SH</t>
  </si>
  <si>
    <t>EMI_per_capita.kgCO2.EU27.Res.HH.Thermal.SC</t>
  </si>
  <si>
    <t>EMI_per_capita.kgCO2.EU27.Res.HH.Thermal.WH</t>
  </si>
  <si>
    <t>EMI_per_capita.kgCO2.EU27.Res.HH.Thermal.CO</t>
  </si>
  <si>
    <t>EMI_per_capita.kgCO2.EU27.Res.HH.Appl</t>
  </si>
  <si>
    <t>EU27 - Number of households</t>
  </si>
  <si>
    <t>NUM.number.EU27.Res.HH.Thermal</t>
  </si>
  <si>
    <t>NUM.number.EU27.Res.HH.Thermal.SH</t>
  </si>
  <si>
    <t>NUM.number.EU27.Res.HH.Thermal.SH.Solids</t>
  </si>
  <si>
    <t>NUM.number.EU27.Res.HH.Thermal.SH.LPG</t>
  </si>
  <si>
    <t>NUM.number.EU27.Res.HH.Thermal.SH.Oil</t>
  </si>
  <si>
    <t>NUM.number.EU27.Res.HH.Thermal.SH.Gas</t>
  </si>
  <si>
    <t>NUM.number.EU27.Res.HH.Thermal.SH.Biomass</t>
  </si>
  <si>
    <t>NUM.number.EU27.Res.HH.Thermal.SH.Geo</t>
  </si>
  <si>
    <t>NUM.number.EU27.Res.HH.Thermal.SH.DistrHeat</t>
  </si>
  <si>
    <t>NUM.number.EU27.Res.HH.Thermal.SH.AdvElc</t>
  </si>
  <si>
    <t>NUM.number.EU27.Res.HH.Thermal.SH.ConvElc</t>
  </si>
  <si>
    <t>NUM.number.EU27.Res.HH.Thermal.SC</t>
  </si>
  <si>
    <t>NUM.number.EU27.Res.HH.Thermal.SC.AC</t>
  </si>
  <si>
    <t>NUM.number.EU27.Res.HH.Thermal.WH</t>
  </si>
  <si>
    <t>NUM.number.EU27.Res.HH.Thermal.WH.Solids</t>
  </si>
  <si>
    <t>NUM.number.EU27.Res.HH.Thermal.WH.LPG</t>
  </si>
  <si>
    <t>NUM.number.EU27.Res.HH.Thermal.WH.Oil</t>
  </si>
  <si>
    <t>NUM.number.EU27.Res.HH.Thermal.WH.Gas</t>
  </si>
  <si>
    <t>NUM.number.EU27.Res.HH.Thermal.WH.Biomass</t>
  </si>
  <si>
    <t>NUM.number.EU27.Res.HH.Thermal.WH.Geo</t>
  </si>
  <si>
    <t>NUM.number.EU27.Res.HH.Thermal.WH.DistrHeat</t>
  </si>
  <si>
    <t>NUM.number.EU27.Res.HH.Thermal.WH.Elc</t>
  </si>
  <si>
    <t>NUM.number.EU27.Res.HH.Thermal.WH.Solar</t>
  </si>
  <si>
    <t>NUM.number.EU27.Res.HH.Thermal.CO</t>
  </si>
  <si>
    <t>NUM.number.EU27.Res.HH.Thermal.CO.Solids</t>
  </si>
  <si>
    <t>NUM.number.EU27.Res.HH.Thermal.CO.LPG</t>
  </si>
  <si>
    <t>NUM.number.EU27.Res.HH.Thermal.CO.Gas</t>
  </si>
  <si>
    <t>NUM.number.EU27.Res.HH.Thermal.CO.Biomass</t>
  </si>
  <si>
    <t>NUM.number.EU27.Res.HH.Thermal.CO.Elc</t>
  </si>
  <si>
    <t>EU27 - Final energy consumption</t>
  </si>
  <si>
    <t>FEC.ktoe.EU27.Res.HH.Thermal.SH.Solids.Solids</t>
  </si>
  <si>
    <t>FEC.ktoe.EU27.Res.HH.Thermal.SH.LPG.LPG</t>
  </si>
  <si>
    <t>FEC.ktoe.EU27.Res.HH.Thermal.SH.Oil.Oil_LiqBio</t>
  </si>
  <si>
    <t>FEC.ktoe.EU27.Res.HH.Thermal.SH.Gas.NG_Biogas</t>
  </si>
  <si>
    <t>FEC.ktoe.EU27.Res.HH.Thermal.SH.Biomass.Biomass_Waste</t>
  </si>
  <si>
    <t>FEC.ktoe.EU27.Res.HH.Thermal.SH.Geo.Geo</t>
  </si>
  <si>
    <t>FEC.ktoe.EU27.Res.HH.Thermal.SH.DistrHeat.Steam_Distr</t>
  </si>
  <si>
    <t>FEC.ktoe.EU27.Res.HH.Thermal.SH.AdvElc.Elec</t>
  </si>
  <si>
    <t>FEC.ktoe.EU27.Res.HH.Thermal.SH.ConvElc.Elec</t>
  </si>
  <si>
    <t>FEC.ktoe.EU27.Res.HH.Thermal.SH.TotalCirculation.Elec</t>
  </si>
  <si>
    <t>FEC.ktoe.EU27.Res.HH.Thermal.SC.AC.Elec</t>
  </si>
  <si>
    <t>FEC.ktoe.EU27.Res.HH.Thermal.WH.Solids.Solids</t>
  </si>
  <si>
    <t>FEC.ktoe.EU27.Res.HH.Thermal.WH.LPG.LPG</t>
  </si>
  <si>
    <t>FEC.ktoe.EU27.Res.HH.Thermal.WH.Oil.Oil_LiqBio</t>
  </si>
  <si>
    <t>FEC.ktoe.EU27.Res.HH.Thermal.WH.Gas.NG_Biogas</t>
  </si>
  <si>
    <t>FEC.ktoe.EU27.Res.HH.Thermal.WH.Biomass.Biomass_Waste</t>
  </si>
  <si>
    <t>FEC.ktoe.EU27.Res.HH.Thermal.WH.Geo.Geo</t>
  </si>
  <si>
    <t>FEC.ktoe.EU27.Res.HH.Thermal.WH.DistrHeat.Steam_Distr</t>
  </si>
  <si>
    <t>FEC.ktoe.EU27.Res.HH.Thermal.WH.Elc.Elec</t>
  </si>
  <si>
    <t>FEC.ktoe.EU27.Res.HH.Thermal.WH.TotalSolar.Solar</t>
  </si>
  <si>
    <t>FEC.ktoe.EU27.Res.HH.Thermal.CO.Solids.Solids</t>
  </si>
  <si>
    <t>FEC.ktoe.EU27.Res.HH.Thermal.CO.LPG.LPG</t>
  </si>
  <si>
    <t>FEC.ktoe.EU27.Res.HH.Thermal.CO.Gas.NG_Biogas</t>
  </si>
  <si>
    <t>FEC.ktoe.EU27.Res.HH.Thermal.CO.Biomass.Biomass_Waste</t>
  </si>
  <si>
    <t>FEC.ktoe.EU27.Res.HH.Thermal.CO.Elc.Elec</t>
  </si>
  <si>
    <t>EU27 - Thermal energy service</t>
  </si>
  <si>
    <t>TES.ktoe.EU27.Res.HH.Thermal</t>
  </si>
  <si>
    <t>TES.ktoe.EU27.Res.HH.Thermal.SH</t>
  </si>
  <si>
    <t>TES.ktoe.EU27.Res.HH.Thermal.SH.Solids.Solids</t>
  </si>
  <si>
    <t>TES.ktoe.EU27.Res.HH.Thermal.SH.LPG.LPG</t>
  </si>
  <si>
    <t>TES.ktoe.EU27.Res.HH.Thermal.SH.Oil.Oil_LiqBio</t>
  </si>
  <si>
    <t>TES.ktoe.EU27.Res.HH.Thermal.SH.Gas.NG_Biogas</t>
  </si>
  <si>
    <t>TES.ktoe.EU27.Res.HH.Thermal.SH.Biomass.Biomass_Waste</t>
  </si>
  <si>
    <t>TES.ktoe.EU27.Res.HH.Thermal.SH.Geo.Geo</t>
  </si>
  <si>
    <t>TES.ktoe.EU27.Res.HH.Thermal.SH.DistrHeat.Steam_Distr</t>
  </si>
  <si>
    <t>TES.ktoe.EU27.Res.HH.Thermal.SH.AdvElc.Elec</t>
  </si>
  <si>
    <t>TES.ktoe.EU27.Res.HH.Thermal.SH.ConvElc.Elec</t>
  </si>
  <si>
    <t>TES.ktoe.EU27.Res.HH.Thermal.SH.TotalCirculation.Elec</t>
  </si>
  <si>
    <t>TES.ktoe.EU27.Res.HH.Thermal.SC</t>
  </si>
  <si>
    <t>TES.ktoe.EU27.Res.HH.Thermal.SC.AC.Elec</t>
  </si>
  <si>
    <t>TES.ktoe.EU27.Res.HH.Thermal.WH</t>
  </si>
  <si>
    <t>TES.ktoe.EU27.Res.HH.Thermal.WH.Solids.Solids</t>
  </si>
  <si>
    <t>TES.ktoe.EU27.Res.HH.Thermal.WH.LPG.LPG</t>
  </si>
  <si>
    <t>TES.ktoe.EU27.Res.HH.Thermal.WH.Oil.Oil_LiqBio</t>
  </si>
  <si>
    <t>TES.ktoe.EU27.Res.HH.Thermal.WH.Gas.NG_Biogas</t>
  </si>
  <si>
    <t>TES.ktoe.EU27.Res.HH.Thermal.WH.Biomass.Biomass_Waste</t>
  </si>
  <si>
    <t>TES.ktoe.EU27.Res.HH.Thermal.WH.Geo.Geo</t>
  </si>
  <si>
    <t>TES.ktoe.EU27.Res.HH.Thermal.WH.DistrHeat.Steam_Distr</t>
  </si>
  <si>
    <t>TES.ktoe.EU27.Res.HH.Thermal.WH.Elc.Elec</t>
  </si>
  <si>
    <t>TES.ktoe.EU27.Res.HH.Thermal.WH.TotalSolar.Solar</t>
  </si>
  <si>
    <t>TES.ktoe.EU27.Res.HH.Thermal.CO</t>
  </si>
  <si>
    <t>TES.ktoe.EU27.Res.HH.Thermal.CO.Solids.Solids</t>
  </si>
  <si>
    <t>TES.ktoe.EU27.Res.HH.Thermal.CO.LPG.LPG</t>
  </si>
  <si>
    <t>TES.ktoe.EU27.Res.HH.Thermal.CO.Gas.NG_Biogas</t>
  </si>
  <si>
    <t>TES.ktoe.EU27.Res.HH.Thermal.CO.Biomass.Biomass_Waste</t>
  </si>
  <si>
    <t>TES.ktoe.EU27.Res.HH.Thermal.CO.Elc.Elec</t>
  </si>
  <si>
    <t>EU27 - System efficiency indicator of total stock</t>
  </si>
  <si>
    <t>Eff.ratio.EU27.Res.HH.Thermal.SH.Solids.Solids</t>
  </si>
  <si>
    <t>Eff.ratio.EU27.Res.HH.Thermal.SH.LPG.LPG</t>
  </si>
  <si>
    <t>Eff.ratio.EU27.Res.HH.Thermal.SH.Oil.Oil_LiqBio</t>
  </si>
  <si>
    <t>Eff.ratio.EU27.Res.HH.Thermal.SH.Gas.NG_Biogas</t>
  </si>
  <si>
    <t>Eff.ratio.EU27.Res.HH.Thermal.SH.Biomass.Biomass_Waste</t>
  </si>
  <si>
    <t>Eff.ratio.EU27.Res.HH.Thermal.SH.Geo.Geo</t>
  </si>
  <si>
    <t>Eff.ratio.EU27.Res.HH.Thermal.SH.DistrHeat.Steam_Distr</t>
  </si>
  <si>
    <t>Eff.ratio.EU27.Res.HH.Thermal.SH.AdvElc.Elec</t>
  </si>
  <si>
    <t>Eff.ratio.EU27.Res.HH.Thermal.SH.ConvElc.Elec</t>
  </si>
  <si>
    <t>Eff.ratio.EU27.Res.HH.Thermal.SH.TotalCirculation.Elec</t>
  </si>
  <si>
    <t>Eff.ratio.EU27.Res.HH.Thermal.SC.AC.Elec</t>
  </si>
  <si>
    <t>Eff.ratio.EU27.Res.HH.Thermal.WH.Solids.Solids</t>
  </si>
  <si>
    <t>Eff.ratio.EU27.Res.HH.Thermal.WH.LPG.LPG</t>
  </si>
  <si>
    <t>Eff.ratio.EU27.Res.HH.Thermal.WH.Oil.Oil_LiqBio</t>
  </si>
  <si>
    <t>Eff.ratio.EU27.Res.HH.Thermal.WH.Gas.NG_Biogas</t>
  </si>
  <si>
    <t>Eff.ratio.EU27.Res.HH.Thermal.WH.Biomass.Biomass_Waste</t>
  </si>
  <si>
    <t>Eff.ratio.EU27.Res.HH.Thermal.WH.Geo.Geo</t>
  </si>
  <si>
    <t>Eff.ratio.EU27.Res.HH.Thermal.WH.DistrHeat.Steam_Distr</t>
  </si>
  <si>
    <t>Eff.ratio.EU27.Res.HH.Thermal.WH.Elc.Elec</t>
  </si>
  <si>
    <t>Eff.ratio.EU27.Res.HH.Thermal.WH.TotalSolar.Solar</t>
  </si>
  <si>
    <t>Eff.ratio.EU27.Res.HH.Thermal.CO.Solids.Solids</t>
  </si>
  <si>
    <t>Eff.ratio.EU27.Res.HH.Thermal.CO.LPG.LPG</t>
  </si>
  <si>
    <t>Eff.ratio.EU27.Res.HH.Thermal.CO.Gas.NG_Biogas</t>
  </si>
  <si>
    <t>Eff.ratio.EU27.Res.HH.Thermal.CO.Biomass.Biomass_Waste</t>
  </si>
  <si>
    <t>Eff.ratio.EU27.Res.HH.Thermal.CO.Elc.Elec</t>
  </si>
  <si>
    <t>EU27 - CO2 emissions</t>
  </si>
  <si>
    <t>EMI.ktCO2.EU27.Res.HH.Thermal.SH.Solids.Solids</t>
  </si>
  <si>
    <t>EMI.ktCO2.EU27.Res.HH.Thermal.SH.LPG.LPG</t>
  </si>
  <si>
    <t>EMI.ktCO2.EU27.Res.HH.Thermal.SH.Oil.Oil_LiqBio</t>
  </si>
  <si>
    <t>EMI.ktCO2.EU27.Res.HH.Thermal.SH.Gas.NG_Biogas</t>
  </si>
  <si>
    <t>EMI.ktCO2.EU27.Res.HH.Thermal.SH.Biomass.Biomass_Waste</t>
  </si>
  <si>
    <t>EMI.ktCO2.EU27.Res.HH.Thermal.SH.Geo.Geo</t>
  </si>
  <si>
    <t>EMI.ktCO2.EU27.Res.HH.Thermal.SH.DistrHeat.Steam_Distr</t>
  </si>
  <si>
    <t>EMI.ktCO2.EU27.Res.HH.Thermal.SH.AdvElc.Elec</t>
  </si>
  <si>
    <t>EMI.ktCO2.EU27.Res.HH.Thermal.SH.ConvElc.Elec</t>
  </si>
  <si>
    <t>EMI.ktCO2.EU27.Res.HH.Thermal.SH.TotalCirculation.Elec</t>
  </si>
  <si>
    <t>EMI.ktCO2.EU27.Res.HH.Thermal.SC.AC.Elec</t>
  </si>
  <si>
    <t>EMI.ktCO2.EU27.Res.HH.Thermal.WH.Solids.Solids</t>
  </si>
  <si>
    <t>EMI.ktCO2.EU27.Res.HH.Thermal.WH.LPG.LPG</t>
  </si>
  <si>
    <t>EMI.ktCO2.EU27.Res.HH.Thermal.WH.Oil.Oil_LiqBio</t>
  </si>
  <si>
    <t>EMI.ktCO2.EU27.Res.HH.Thermal.WH.Gas.NG_Biogas</t>
  </si>
  <si>
    <t>EMI.ktCO2.EU27.Res.HH.Thermal.WH.Biomass.Biomass_Waste</t>
  </si>
  <si>
    <t>EMI.ktCO2.EU27.Res.HH.Thermal.WH.Geo.Geo</t>
  </si>
  <si>
    <t>EMI.ktCO2.EU27.Res.HH.Thermal.WH.DistrHeat.Steam_Distr</t>
  </si>
  <si>
    <t>EMI.ktCO2.EU27.Res.HH.Thermal.WH.Elc.Elec</t>
  </si>
  <si>
    <t>EMI.ktCO2.EU27.Res.HH.Thermal.WH.TotalSolar.Solar</t>
  </si>
  <si>
    <t>EMI.ktCO2.EU27.Res.HH.Thermal.CO.Solids.Solids</t>
  </si>
  <si>
    <t>EMI.ktCO2.EU27.Res.HH.Thermal.CO.LPG.LPG</t>
  </si>
  <si>
    <t>EMI.ktCO2.EU27.Res.HH.Thermal.CO.Gas.NG_Biogas</t>
  </si>
  <si>
    <t>EMI.ktCO2.EU27.Res.HH.Thermal.CO.Biomass.Biomass_Waste</t>
  </si>
  <si>
    <t>EMI.ktCO2.EU27.Res.HH.Thermal.CO.Elc.Elec</t>
  </si>
  <si>
    <t>EU27 - Final energy consumption per household</t>
  </si>
  <si>
    <t>FEC_per_household.kWh.EU27.Res.HH.Thermal.SH.Solids.Solids</t>
  </si>
  <si>
    <t>FEC_per_household.kWh.EU27.Res.HH.Thermal.SH.LPG.LPG</t>
  </si>
  <si>
    <t>FEC_per_household.kWh.EU27.Res.HH.Thermal.SH.Oil.Oil_LiqBio</t>
  </si>
  <si>
    <t>FEC_per_household.kWh.EU27.Res.HH.Thermal.SH.Gas.NG_Biogas</t>
  </si>
  <si>
    <t>FEC_per_household.kWh.EU27.Res.HH.Thermal.SH.Biomass.Biomass_Waste</t>
  </si>
  <si>
    <t>FEC_per_household.kWh.EU27.Res.HH.Thermal.SH.Geo.Geo</t>
  </si>
  <si>
    <t>FEC_per_household.kWh.EU27.Res.HH.Thermal.SH.DistrHeat.Steam_Distr</t>
  </si>
  <si>
    <t>FEC_per_household.kWh.EU27.Res.HH.Thermal.SH.AdvElc.Elec</t>
  </si>
  <si>
    <t>FEC_per_household.kWh.EU27.Res.HH.Thermal.SH.ConvElc.Elec</t>
  </si>
  <si>
    <t>FEC_per_household.kWh.EU27.Res.HH.Thermal.SH.TotalCirculation.Elec</t>
  </si>
  <si>
    <t>FEC_per_household.kWh.EU27.Res.HH.Thermal.SC.AC.Elec</t>
  </si>
  <si>
    <t>FEC_per_household.kWh.EU27.Res.HH.Thermal.WH.Solids.Solids</t>
  </si>
  <si>
    <t>FEC_per_household.kWh.EU27.Res.HH.Thermal.WH.LPG.LPG</t>
  </si>
  <si>
    <t>FEC_per_household.kWh.EU27.Res.HH.Thermal.WH.Oil.Oil_LiqBio</t>
  </si>
  <si>
    <t>FEC_per_household.kWh.EU27.Res.HH.Thermal.WH.Gas.NG_Biogas</t>
  </si>
  <si>
    <t>FEC_per_household.kWh.EU27.Res.HH.Thermal.WH.Biomass.Biomass_Waste</t>
  </si>
  <si>
    <t>FEC_per_household.kWh.EU27.Res.HH.Thermal.WH.Geo.Geo</t>
  </si>
  <si>
    <t>FEC_per_household.kWh.EU27.Res.HH.Thermal.WH.DistrHeat.Steam_Distr</t>
  </si>
  <si>
    <t>FEC_per_household.kWh.EU27.Res.HH.Thermal.WH.Elc.Elec</t>
  </si>
  <si>
    <t>FEC_per_household.kWh.EU27.Res.HH.Thermal.WH.TotalSolar.Solar</t>
  </si>
  <si>
    <t>FEC_per_household.kWh.EU27.Res.HH.Thermal.CO.Solids.Solids</t>
  </si>
  <si>
    <t>FEC_per_household.kWh.EU27.Res.HH.Thermal.CO.LPG.LPG</t>
  </si>
  <si>
    <t>FEC_per_household.kWh.EU27.Res.HH.Thermal.CO.Gas.NG_Biogas</t>
  </si>
  <si>
    <t>FEC_per_household.kWh.EU27.Res.HH.Thermal.CO.Biomass.Biomass_Waste</t>
  </si>
  <si>
    <t>FEC_per_household.kWh.EU27.Res.HH.Thermal.CO.Elc.Elec</t>
  </si>
  <si>
    <t>EU27 - Thermal energy service per household</t>
  </si>
  <si>
    <t>TES_per_household.kWh.EU27.Res.HH.Thermal.SH.Solids.Solids</t>
  </si>
  <si>
    <t>TES_per_household.kWh.EU27.Res.HH.Thermal.SH.LPG.LPG</t>
  </si>
  <si>
    <t>TES_per_household.kWh.EU27.Res.HH.Thermal.SH.Oil.Oil_LiqBio</t>
  </si>
  <si>
    <t>TES_per_household.kWh.EU27.Res.HH.Thermal.SH.Gas.NG_Biogas</t>
  </si>
  <si>
    <t>TES_per_household.kWh.EU27.Res.HH.Thermal.SH.Biomass.Biomass_Waste</t>
  </si>
  <si>
    <t>TES_per_household.kWh.EU27.Res.HH.Thermal.SH.Geo.Geo</t>
  </si>
  <si>
    <t>TES_per_household.kWh.EU27.Res.HH.Thermal.SH.DistrHeat.Steam_Distr</t>
  </si>
  <si>
    <t>TES_per_household.kWh.EU27.Res.HH.Thermal.SH.AdvElc.Elec</t>
  </si>
  <si>
    <t>TES_per_household.kWh.EU27.Res.HH.Thermal.SH.ConvElc.Elec</t>
  </si>
  <si>
    <t>TES_per_household.kWh.EU27.Res.HH.Thermal.SH.TotalCirculation.Elec</t>
  </si>
  <si>
    <t>TES_per_household.kWh.EU27.Res.HH.Thermal.SC.AC.Elec</t>
  </si>
  <si>
    <t>TES_per_household.kWh.EU27.Res.HH.Thermal.WH.Solids.Solids</t>
  </si>
  <si>
    <t>TES_per_household.kWh.EU27.Res.HH.Thermal.WH.LPG.LPG</t>
  </si>
  <si>
    <t>TES_per_household.kWh.EU27.Res.HH.Thermal.WH.Oil.Oil_LiqBio</t>
  </si>
  <si>
    <t>TES_per_household.kWh.EU27.Res.HH.Thermal.WH.Gas.NG_Biogas</t>
  </si>
  <si>
    <t>TES_per_household.kWh.EU27.Res.HH.Thermal.WH.Biomass.Biomass_Waste</t>
  </si>
  <si>
    <t>TES_per_household.kWh.EU27.Res.HH.Thermal.WH.Geo.Geo</t>
  </si>
  <si>
    <t>TES_per_household.kWh.EU27.Res.HH.Thermal.WH.DistrHeat.Steam_Distr</t>
  </si>
  <si>
    <t>TES_per_household.kWh.EU27.Res.HH.Thermal.WH.Elc.Elec</t>
  </si>
  <si>
    <t>TES_per_household.kWh.EU27.Res.HH.Thermal.WH.TotalSolar.Solar</t>
  </si>
  <si>
    <t>TES_per_household.kWh.EU27.Res.HH.Thermal.CO.Solids.Solids</t>
  </si>
  <si>
    <t>TES_per_household.kWh.EU27.Res.HH.Thermal.CO.LPG.LPG</t>
  </si>
  <si>
    <t>TES_per_household.kWh.EU27.Res.HH.Thermal.CO.Gas.NG_Biogas</t>
  </si>
  <si>
    <t>TES_per_household.kWh.EU27.Res.HH.Thermal.CO.Biomass.Biomass_Waste</t>
  </si>
  <si>
    <t>TES_per_household.kWh.EU27.Res.HH.Thermal.CO.Elc.Elec</t>
  </si>
  <si>
    <t>EU27 - CO2 emissions per household</t>
  </si>
  <si>
    <t>EMI_per_household.kgCO2.EU27.Res.HH.Thermal.SH.Solids.Solids</t>
  </si>
  <si>
    <t>EMI_per_household.kgCO2.EU27.Res.HH.Thermal.SH.LPG.LPG</t>
  </si>
  <si>
    <t>EMI_per_household.kgCO2.EU27.Res.HH.Thermal.SH.Oil.Oil_LiqBio</t>
  </si>
  <si>
    <t>EMI_per_household.kgCO2.EU27.Res.HH.Thermal.SH.Gas.NG_Biogas</t>
  </si>
  <si>
    <t>EMI_per_household.kgCO2.EU27.Res.HH.Thermal.SH.Biomass.Biomass_Waste</t>
  </si>
  <si>
    <t>EMI_per_household.kgCO2.EU27.Res.HH.Thermal.SH.Geo.Geo</t>
  </si>
  <si>
    <t>EMI_per_household.kgCO2.EU27.Res.HH.Thermal.SH.DistrHeat.Steam_Distr</t>
  </si>
  <si>
    <t>EMI_per_household.kgCO2.EU27.Res.HH.Thermal.SH.AdvElc.Elec</t>
  </si>
  <si>
    <t>EMI_per_household.kgCO2.EU27.Res.HH.Thermal.SH.ConvElc.Elec</t>
  </si>
  <si>
    <t>EMI_per_household.kgCO2.EU27.Res.HH.Thermal.SH.TotalCirculation.Elec</t>
  </si>
  <si>
    <t>EMI_per_household.kgCO2.EU27.Res.HH.Thermal.SC.AC.Elec</t>
  </si>
  <si>
    <t>EMI_per_household.kgCO2.EU27.Res.HH.Thermal.WH.Solids.Solids</t>
  </si>
  <si>
    <t>EMI_per_household.kgCO2.EU27.Res.HH.Thermal.WH.LPG.LPG</t>
  </si>
  <si>
    <t>EMI_per_household.kgCO2.EU27.Res.HH.Thermal.WH.Oil.Oil_LiqBio</t>
  </si>
  <si>
    <t>EMI_per_household.kgCO2.EU27.Res.HH.Thermal.WH.Gas.NG_Biogas</t>
  </si>
  <si>
    <t>EMI_per_household.kgCO2.EU27.Res.HH.Thermal.WH.Biomass.Biomass_Waste</t>
  </si>
  <si>
    <t>EMI_per_household.kgCO2.EU27.Res.HH.Thermal.WH.Geo.Geo</t>
  </si>
  <si>
    <t>EMI_per_household.kgCO2.EU27.Res.HH.Thermal.WH.DistrHeat.Steam_Distr</t>
  </si>
  <si>
    <t>EMI_per_household.kgCO2.EU27.Res.HH.Thermal.WH.Elc.Elec</t>
  </si>
  <si>
    <t>EMI_per_household.kgCO2.EU27.Res.HH.Thermal.WH.TotalSolar.Solar</t>
  </si>
  <si>
    <t>EMI_per_household.kgCO2.EU27.Res.HH.Thermal.CO.Solids.Solids</t>
  </si>
  <si>
    <t>EMI_per_household.kgCO2.EU27.Res.HH.Thermal.CO.LPG.LPG</t>
  </si>
  <si>
    <t>EMI_per_household.kgCO2.EU27.Res.HH.Thermal.CO.Gas.NG_Biogas</t>
  </si>
  <si>
    <t>EMI_per_household.kgCO2.EU27.Res.HH.Thermal.CO.Biomass.Biomass_Waste</t>
  </si>
  <si>
    <t>EMI_per_household.kgCO2.EU27.Res.HH.Thermal.CO.Elc.Elec</t>
  </si>
  <si>
    <t>EU27 - Final energy consumption per surface area</t>
  </si>
  <si>
    <t>FEC_per_sqm.kWh.EU27.Res.HH.Thermal.SH.Solids.Solids</t>
  </si>
  <si>
    <t>FEC_per_sqm.kWh.EU27.Res.HH.Thermal.SH.LPG.LPG</t>
  </si>
  <si>
    <t>FEC_per_sqm.kWh.EU27.Res.HH.Thermal.SH.Oil.Oil_LiqBio</t>
  </si>
  <si>
    <t>FEC_per_sqm.kWh.EU27.Res.HH.Thermal.SH.Gas.NG_Biogas</t>
  </si>
  <si>
    <t>FEC_per_sqm.kWh.EU27.Res.HH.Thermal.SH.Biomass.Biomass_Waste</t>
  </si>
  <si>
    <t>FEC_per_sqm.kWh.EU27.Res.HH.Thermal.SH.Geo.Geo</t>
  </si>
  <si>
    <t>FEC_per_sqm.kWh.EU27.Res.HH.Thermal.SH.DistrHeat.Steam_Distr</t>
  </si>
  <si>
    <t>FEC_per_sqm.kWh.EU27.Res.HH.Thermal.SH.AdvElc.Elec</t>
  </si>
  <si>
    <t>FEC_per_sqm.kWh.EU27.Res.HH.Thermal.SH.ConvElc.Elec</t>
  </si>
  <si>
    <t>FEC_per_sqm.kWh.EU27.Res.HH.Thermal.SH.TotalCirculation.Elec</t>
  </si>
  <si>
    <t>FEC_per_sqm.kWh.EU27.Res.HH.Thermal.SC.AC.Elec</t>
  </si>
  <si>
    <t>FEC_per_sqm.kWh.EU27.Res.HH.Thermal.WH.Solids.Solids</t>
  </si>
  <si>
    <t>FEC_per_sqm.kWh.EU27.Res.HH.Thermal.WH.LPG.LPG</t>
  </si>
  <si>
    <t>FEC_per_sqm.kWh.EU27.Res.HH.Thermal.WH.Oil.Oil_LiqBio</t>
  </si>
  <si>
    <t>FEC_per_sqm.kWh.EU27.Res.HH.Thermal.WH.Gas.NG_Biogas</t>
  </si>
  <si>
    <t>FEC_per_sqm.kWh.EU27.Res.HH.Thermal.WH.Biomass.Biomass_Waste</t>
  </si>
  <si>
    <t>FEC_per_sqm.kWh.EU27.Res.HH.Thermal.WH.Geo.Geo</t>
  </si>
  <si>
    <t>FEC_per_sqm.kWh.EU27.Res.HH.Thermal.WH.DistrHeat.Steam_Distr</t>
  </si>
  <si>
    <t>FEC_per_sqm.kWh.EU27.Res.HH.Thermal.WH.Elc.Elec</t>
  </si>
  <si>
    <t>FEC_per_sqm.kWh.EU27.Res.HH.Thermal.WH.TotalSolar.Solar</t>
  </si>
  <si>
    <t>FEC_per_sqm.kWh.EU27.Res.HH.Thermal.CO.Solids.Solids</t>
  </si>
  <si>
    <t>FEC_per_sqm.kWh.EU27.Res.HH.Thermal.CO.LPG.LPG</t>
  </si>
  <si>
    <t>FEC_per_sqm.kWh.EU27.Res.HH.Thermal.CO.Gas.NG_Biogas</t>
  </si>
  <si>
    <t>FEC_per_sqm.kWh.EU27.Res.HH.Thermal.CO.Biomass.Biomass_Waste</t>
  </si>
  <si>
    <t>FEC_per_sqm.kWh.EU27.Res.HH.Thermal.CO.Elc.Elec</t>
  </si>
  <si>
    <t>EU27 - Thermal energy service per surface area</t>
  </si>
  <si>
    <t>TES_per_sqm.kWh.EU27.Res.HH.Thermal.SH.Solids.Solids</t>
  </si>
  <si>
    <t>TES_per_sqm.kWh.EU27.Res.HH.Thermal.SH.LPG.LPG</t>
  </si>
  <si>
    <t>TES_per_sqm.kWh.EU27.Res.HH.Thermal.SH.Oil.Oil_LiqBio</t>
  </si>
  <si>
    <t>TES_per_sqm.kWh.EU27.Res.HH.Thermal.SH.Gas.NG_Biogas</t>
  </si>
  <si>
    <t>TES_per_sqm.kWh.EU27.Res.HH.Thermal.SH.Biomass.Biomass_Waste</t>
  </si>
  <si>
    <t>TES_per_sqm.kWh.EU27.Res.HH.Thermal.SH.Geo.Geo</t>
  </si>
  <si>
    <t>TES_per_sqm.kWh.EU27.Res.HH.Thermal.SH.DistrHeat.Steam_Distr</t>
  </si>
  <si>
    <t>TES_per_sqm.kWh.EU27.Res.HH.Thermal.SH.AdvElc.Elec</t>
  </si>
  <si>
    <t>TES_per_sqm.kWh.EU27.Res.HH.Thermal.SH.ConvElc.Elec</t>
  </si>
  <si>
    <t>TES_per_sqm.kWh.EU27.Res.HH.Thermal.SH.TotalCirculation.Elec</t>
  </si>
  <si>
    <t>TES_per_sqm.kWh.EU27.Res.HH.Thermal.SC.AC.Elec</t>
  </si>
  <si>
    <t>TES_per_sqm.kWh.EU27.Res.HH.Thermal.WH.Solids.Solids</t>
  </si>
  <si>
    <t>TES_per_sqm.kWh.EU27.Res.HH.Thermal.WH.LPG.LPG</t>
  </si>
  <si>
    <t>TES_per_sqm.kWh.EU27.Res.HH.Thermal.WH.Oil.Oil_LiqBio</t>
  </si>
  <si>
    <t>TES_per_sqm.kWh.EU27.Res.HH.Thermal.WH.Gas.NG_Biogas</t>
  </si>
  <si>
    <t>TES_per_sqm.kWh.EU27.Res.HH.Thermal.WH.Biomass.Biomass_Waste</t>
  </si>
  <si>
    <t>TES_per_sqm.kWh.EU27.Res.HH.Thermal.WH.Geo.Geo</t>
  </si>
  <si>
    <t>TES_per_sqm.kWh.EU27.Res.HH.Thermal.WH.DistrHeat.Steam_Distr</t>
  </si>
  <si>
    <t>TES_per_sqm.kWh.EU27.Res.HH.Thermal.WH.Elc.Elec</t>
  </si>
  <si>
    <t>TES_per_sqm.kWh.EU27.Res.HH.Thermal.WH.TotalSolar.Solar</t>
  </si>
  <si>
    <t>TES_per_sqm.kWh.EU27.Res.HH.Thermal.CO.Solids.Solids</t>
  </si>
  <si>
    <t>TES_per_sqm.kWh.EU27.Res.HH.Thermal.CO.LPG.LPG</t>
  </si>
  <si>
    <t>TES_per_sqm.kWh.EU27.Res.HH.Thermal.CO.Gas.NG_Biogas</t>
  </si>
  <si>
    <t>TES_per_sqm.kWh.EU27.Res.HH.Thermal.CO.Biomass.Biomass_Waste</t>
  </si>
  <si>
    <t>TES_per_sqm.kWh.EU27.Res.HH.Thermal.CO.Elc.Elec</t>
  </si>
  <si>
    <t>EU27 - CO2 emissions per surface area</t>
  </si>
  <si>
    <t>EMI_per_sqm.kgCO2.EU27.Res.HH.Thermal.SH.Solids.Solids</t>
  </si>
  <si>
    <t>EMI_per_sqm.kgCO2.EU27.Res.HH.Thermal.SH.LPG.LPG</t>
  </si>
  <si>
    <t>EMI_per_sqm.kgCO2.EU27.Res.HH.Thermal.SH.Oil.Oil_LiqBio</t>
  </si>
  <si>
    <t>EMI_per_sqm.kgCO2.EU27.Res.HH.Thermal.SH.Gas.NG_Biogas</t>
  </si>
  <si>
    <t>EMI_per_sqm.kgCO2.EU27.Res.HH.Thermal.SH.Biomass.Biomass_Waste</t>
  </si>
  <si>
    <t>EMI_per_sqm.kgCO2.EU27.Res.HH.Thermal.SH.Geo.Geo</t>
  </si>
  <si>
    <t>EMI_per_sqm.kgCO2.EU27.Res.HH.Thermal.SH.DistrHeat.Steam_Distr</t>
  </si>
  <si>
    <t>EMI_per_sqm.kgCO2.EU27.Res.HH.Thermal.SH.AdvElc.Elec</t>
  </si>
  <si>
    <t>EMI_per_sqm.kgCO2.EU27.Res.HH.Thermal.SH.ConvElc.Elec</t>
  </si>
  <si>
    <t>EMI_per_sqm.kgCO2.EU27.Res.HH.Thermal.SH.TotalCirculation.Elec</t>
  </si>
  <si>
    <t>EMI_per_sqm.kgCO2.EU27.Res.HH.Thermal.SC.AC.Elec</t>
  </si>
  <si>
    <t>EMI_per_sqm.kgCO2.EU27.Res.HH.Thermal.WH.Solids.Solids</t>
  </si>
  <si>
    <t>EMI_per_sqm.kgCO2.EU27.Res.HH.Thermal.WH.LPG.LPG</t>
  </si>
  <si>
    <t>EMI_per_sqm.kgCO2.EU27.Res.HH.Thermal.WH.Oil.Oil_LiqBio</t>
  </si>
  <si>
    <t>EMI_per_sqm.kgCO2.EU27.Res.HH.Thermal.WH.Gas.NG_Biogas</t>
  </si>
  <si>
    <t>EMI_per_sqm.kgCO2.EU27.Res.HH.Thermal.WH.Biomass.Biomass_Waste</t>
  </si>
  <si>
    <t>EMI_per_sqm.kgCO2.EU27.Res.HH.Thermal.WH.Geo.Geo</t>
  </si>
  <si>
    <t>EMI_per_sqm.kgCO2.EU27.Res.HH.Thermal.WH.DistrHeat.Steam_Distr</t>
  </si>
  <si>
    <t>EMI_per_sqm.kgCO2.EU27.Res.HH.Thermal.WH.Elc.Elec</t>
  </si>
  <si>
    <t>EMI_per_sqm.kgCO2.EU27.Res.HH.Thermal.WH.TotalSolar.Solar</t>
  </si>
  <si>
    <t>EMI_per_sqm.kgCO2.EU27.Res.HH.Thermal.CO.Solids.Solids</t>
  </si>
  <si>
    <t>EMI_per_sqm.kgCO2.EU27.Res.HH.Thermal.CO.LPG.LPG</t>
  </si>
  <si>
    <t>EMI_per_sqm.kgCO2.EU27.Res.HH.Thermal.CO.Gas.NG_Biogas</t>
  </si>
  <si>
    <t>EMI_per_sqm.kgCO2.EU27.Res.HH.Thermal.CO.Biomass.Biomass_Waste</t>
  </si>
  <si>
    <t>EMI_per_sqm.kgCO2.EU27.Res.HH.Thermal.CO.Elc.Elec</t>
  </si>
  <si>
    <t>EU27 - Number of new and renovated households</t>
  </si>
  <si>
    <t>NUM.number.EU27.Res.HHnew.Thermal</t>
  </si>
  <si>
    <t>NUM.number.EU27.Res.HHnew.Thermal.SH</t>
  </si>
  <si>
    <t>NUM.number.EU27.Res.HHnew.Thermal.SH.Solids</t>
  </si>
  <si>
    <t>NUM.number.EU27.Res.HHnew.Thermal.SH.LPG</t>
  </si>
  <si>
    <t>NUM.number.EU27.Res.HHnew.Thermal.SH.Oil</t>
  </si>
  <si>
    <t>NUM.number.EU27.Res.HHnew.Thermal.SH.Gas</t>
  </si>
  <si>
    <t>NUM.number.EU27.Res.HHnew.Thermal.SH.Biomass</t>
  </si>
  <si>
    <t>NUM.number.EU27.Res.HHnew.Thermal.SH.Geo</t>
  </si>
  <si>
    <t>NUM.number.EU27.Res.HHnew.Thermal.SH.DistrHeat</t>
  </si>
  <si>
    <t>NUM.number.EU27.Res.HHnew.Thermal.SH.AdvElc</t>
  </si>
  <si>
    <t>NUM.number.EU27.Res.HHnew.Thermal.SH.ConvElc</t>
  </si>
  <si>
    <t>NUM.number.EU27.Res.HHnew.Thermal.SC</t>
  </si>
  <si>
    <t>NUM.number.EU27.Res.HHnew.Thermal.SC.AC</t>
  </si>
  <si>
    <t>NUM.number.EU27.Res.HHnew.Thermal.WH</t>
  </si>
  <si>
    <t>NUM.number.EU27.Res.HHnew.Thermal.WH.Solids</t>
  </si>
  <si>
    <t>NUM.number.EU27.Res.HHnew.Thermal.WH.LPG</t>
  </si>
  <si>
    <t>NUM.number.EU27.Res.HHnew.Thermal.WH.Oil</t>
  </si>
  <si>
    <t>NUM.number.EU27.Res.HHnew.Thermal.WH.Gas</t>
  </si>
  <si>
    <t>NUM.number.EU27.Res.HHnew.Thermal.WH.Biomass</t>
  </si>
  <si>
    <t>NUM.number.EU27.Res.HHnew.Thermal.WH.Geo</t>
  </si>
  <si>
    <t>NUM.number.EU27.Res.HHnew.Thermal.WH.DistrHeat</t>
  </si>
  <si>
    <t>NUM.number.EU27.Res.HHnew.Thermal.WH.Elc</t>
  </si>
  <si>
    <t>NUM.number.EU27.Res.HHnew.Thermal.WH.Solar</t>
  </si>
  <si>
    <t>NUM.number.EU27.Res.HHnew.Thermal.CO</t>
  </si>
  <si>
    <t>NUM.number.EU27.Res.HHnew.Thermal.CO.Solids</t>
  </si>
  <si>
    <t>NUM.number.EU27.Res.HHnew.Thermal.CO.LPG</t>
  </si>
  <si>
    <t>NUM.number.EU27.Res.HHnew.Thermal.CO.Gas</t>
  </si>
  <si>
    <t>NUM.number.EU27.Res.HHnew.Thermal.CO.Biomass</t>
  </si>
  <si>
    <t>NUM.number.EU27.Res.HHnew.Thermal.CO.Elc</t>
  </si>
  <si>
    <t>EU27 - Final energy consumption in new and renovated households</t>
  </si>
  <si>
    <t>FEC.ktoe.EU27.Res.HHnew.Thermal</t>
  </si>
  <si>
    <t>FEC.ktoe.EU27.Res.HHnew.Thermal.SH</t>
  </si>
  <si>
    <t>FEC.ktoe.EU27.Res.HHnew.Thermal.SH.Solids.Solids</t>
  </si>
  <si>
    <t>FEC.ktoe.EU27.Res.HHnew.Thermal.SH.LPG.LPG</t>
  </si>
  <si>
    <t>FEC.ktoe.EU27.Res.HHnew.Thermal.SH.Oil.Oil_LiqBio</t>
  </si>
  <si>
    <t>FEC.ktoe.EU27.Res.HHnew.Thermal.SH.Gas.NG_Biogas</t>
  </si>
  <si>
    <t>FEC.ktoe.EU27.Res.HHnew.Thermal.SH.Biomass.Biomass_Waste</t>
  </si>
  <si>
    <t>FEC.ktoe.EU27.Res.HHnew.Thermal.SH.Geo.Geo</t>
  </si>
  <si>
    <t>FEC.ktoe.EU27.Res.HHnew.Thermal.SH.DistrHeat.Steam_Distr</t>
  </si>
  <si>
    <t>FEC.ktoe.EU27.Res.HHnew.Thermal.SH.AdvElc.Elec</t>
  </si>
  <si>
    <t>FEC.ktoe.EU27.Res.HHnew.Thermal.SH.ConvElc.Elec</t>
  </si>
  <si>
    <t>FEC.ktoe.EU27.Res.HHnew.Thermal.SH.TotalCirculation.Elec</t>
  </si>
  <si>
    <t>FEC.ktoe.EU27.Res.HHnew.Thermal.SC</t>
  </si>
  <si>
    <t>FEC.ktoe.EU27.Res.HHnew.Thermal.SC.AC.Elec</t>
  </si>
  <si>
    <t>FEC.ktoe.EU27.Res.HHnew.Thermal.WH</t>
  </si>
  <si>
    <t>FEC.ktoe.EU27.Res.HHnew.Thermal.WH.Solids.Solids</t>
  </si>
  <si>
    <t>FEC.ktoe.EU27.Res.HHnew.Thermal.WH.LPG.LPG</t>
  </si>
  <si>
    <t>FEC.ktoe.EU27.Res.HHnew.Thermal.WH.Oil.Oil_LiqBio</t>
  </si>
  <si>
    <t>FEC.ktoe.EU27.Res.HHnew.Thermal.WH.Gas.NG_Biogas</t>
  </si>
  <si>
    <t>FEC.ktoe.EU27.Res.HHnew.Thermal.WH.Biomass.Biomass_Waste</t>
  </si>
  <si>
    <t>FEC.ktoe.EU27.Res.HHnew.Thermal.WH.Geo.Geo</t>
  </si>
  <si>
    <t>FEC.ktoe.EU27.Res.HHnew.Thermal.WH.DistrHeat.Steam_Distr</t>
  </si>
  <si>
    <t>FEC.ktoe.EU27.Res.HHnew.Thermal.WH.Elc.Elec</t>
  </si>
  <si>
    <t>FEC.ktoe.EU27.Res.HHnew.Thermal.WH.TotalSolar.Solar</t>
  </si>
  <si>
    <t>FEC.ktoe.EU27.Res.HHnew.Thermal.CO</t>
  </si>
  <si>
    <t>FEC.ktoe.EU27.Res.HHnew.Thermal.CO.Solids.Solids</t>
  </si>
  <si>
    <t>FEC.ktoe.EU27.Res.HHnew.Thermal.CO.LPG.LPG</t>
  </si>
  <si>
    <t>FEC.ktoe.EU27.Res.HHnew.Thermal.CO.Gas.NG_Biogas</t>
  </si>
  <si>
    <t>FEC.ktoe.EU27.Res.HHnew.Thermal.CO.Biomass.Biomass_Waste</t>
  </si>
  <si>
    <t>FEC.ktoe.EU27.Res.HHnew.Thermal.CO.Elc.Elec</t>
  </si>
  <si>
    <t>EU27 - Thermal energy service in new and renovated households</t>
  </si>
  <si>
    <t>TES.ktoe.EU27.Res.HHnew.Thermal</t>
  </si>
  <si>
    <t>TES.ktoe.EU27.Res.HHnew.Thermal.SH</t>
  </si>
  <si>
    <t>TES.ktoe.EU27.Res.HHnew.Thermal.SH.Solids.Solids</t>
  </si>
  <si>
    <t>TES.ktoe.EU27.Res.HHnew.Thermal.SH.LPG.LPG</t>
  </si>
  <si>
    <t>TES.ktoe.EU27.Res.HHnew.Thermal.SH.Oil.Oil_LiqBio</t>
  </si>
  <si>
    <t>TES.ktoe.EU27.Res.HHnew.Thermal.SH.Gas.NG_Biogas</t>
  </si>
  <si>
    <t>TES.ktoe.EU27.Res.HHnew.Thermal.SH.Biomass.Biomass_Waste</t>
  </si>
  <si>
    <t>TES.ktoe.EU27.Res.HHnew.Thermal.SH.Geo.Geo</t>
  </si>
  <si>
    <t>TES.ktoe.EU27.Res.HHnew.Thermal.SH.DistrHeat.Steam_Distr</t>
  </si>
  <si>
    <t>TES.ktoe.EU27.Res.HHnew.Thermal.SH.AdvElc.Elec</t>
  </si>
  <si>
    <t>TES.ktoe.EU27.Res.HHnew.Thermal.SH.ConvElc.Elec</t>
  </si>
  <si>
    <t>TES.ktoe.EU27.Res.HHnew.Thermal.SH.TotalCirculation.Elec</t>
  </si>
  <si>
    <t>TES.ktoe.EU27.Res.HHnew.Thermal.SC</t>
  </si>
  <si>
    <t>TES.ktoe.EU27.Res.HHnew.Thermal.SC.AC.Elec</t>
  </si>
  <si>
    <t>TES.ktoe.EU27.Res.HHnew.Thermal.WH</t>
  </si>
  <si>
    <t>TES.ktoe.EU27.Res.HHnew.Thermal.WH.Solids.Solids</t>
  </si>
  <si>
    <t>TES.ktoe.EU27.Res.HHnew.Thermal.WH.LPG.LPG</t>
  </si>
  <si>
    <t>TES.ktoe.EU27.Res.HHnew.Thermal.WH.Oil.Oil_LiqBio</t>
  </si>
  <si>
    <t>TES.ktoe.EU27.Res.HHnew.Thermal.WH.Gas.NG_Biogas</t>
  </si>
  <si>
    <t>TES.ktoe.EU27.Res.HHnew.Thermal.WH.Biomass.Biomass_Waste</t>
  </si>
  <si>
    <t>TES.ktoe.EU27.Res.HHnew.Thermal.WH.Geo.Geo</t>
  </si>
  <si>
    <t>TES.ktoe.EU27.Res.HHnew.Thermal.WH.DistrHeat.Steam_Distr</t>
  </si>
  <si>
    <t>TES.ktoe.EU27.Res.HHnew.Thermal.WH.Elc.Elec</t>
  </si>
  <si>
    <t>TES.ktoe.EU27.Res.HHnew.Thermal.WH.TotalSolar.Solar</t>
  </si>
  <si>
    <t>TES.ktoe.EU27.Res.HHnew.Thermal.CO</t>
  </si>
  <si>
    <t>TES.ktoe.EU27.Res.HHnew.Thermal.CO.Solids.Solids</t>
  </si>
  <si>
    <t>TES.ktoe.EU27.Res.HHnew.Thermal.CO.LPG.LPG</t>
  </si>
  <si>
    <t>TES.ktoe.EU27.Res.HHnew.Thermal.CO.Gas.NG_Biogas</t>
  </si>
  <si>
    <t>TES.ktoe.EU27.Res.HHnew.Thermal.CO.Biomass.Biomass_Waste</t>
  </si>
  <si>
    <t>TES.ktoe.EU27.Res.HHnew.Thermal.CO.Elc.Elec</t>
  </si>
  <si>
    <t>EU27 - System efficiency indicator of new and renovated households</t>
  </si>
  <si>
    <t>Eff.ratio.EU27.Res.HHnew.Thermal</t>
  </si>
  <si>
    <t>Eff.ratio.EU27.Res.HHnew.Thermal.SH</t>
  </si>
  <si>
    <t>Eff.ratio.EU27.Res.HHnew.Thermal.SH.Solids.Solids</t>
  </si>
  <si>
    <t>Eff.ratio.EU27.Res.HHnew.Thermal.SH.LPG.LPG</t>
  </si>
  <si>
    <t>Eff.ratio.EU27.Res.HHnew.Thermal.SH.Oil.Oil_LiqBio</t>
  </si>
  <si>
    <t>Eff.ratio.EU27.Res.HHnew.Thermal.SH.Gas.NG_Biogas</t>
  </si>
  <si>
    <t>Eff.ratio.EU27.Res.HHnew.Thermal.SH.Biomass.Biomass_Waste</t>
  </si>
  <si>
    <t>Eff.ratio.EU27.Res.HHnew.Thermal.SH.Geo.Geo</t>
  </si>
  <si>
    <t>Eff.ratio.EU27.Res.HHnew.Thermal.SH.DistrHeat.Steam_Distr</t>
  </si>
  <si>
    <t>Eff.ratio.EU27.Res.HHnew.Thermal.SH.AdvElc.Elec</t>
  </si>
  <si>
    <t>Eff.ratio.EU27.Res.HHnew.Thermal.SH.ConvElc.Elec</t>
  </si>
  <si>
    <t>Eff.ratio.EU27.Res.HHnew.Thermal.SH.TotalCirculation.Elec</t>
  </si>
  <si>
    <t>Eff.ratio.EU27.Res.HHnew.Thermal.SC</t>
  </si>
  <si>
    <t>Eff.ratio.EU27.Res.HHnew.Thermal.SC.AC.Elec</t>
  </si>
  <si>
    <t>Eff.ratio.EU27.Res.HHnew.Thermal.WH</t>
  </si>
  <si>
    <t>Eff.ratio.EU27.Res.HHnew.Thermal.WH.Solids.Solids</t>
  </si>
  <si>
    <t>Eff.ratio.EU27.Res.HHnew.Thermal.WH.LPG.LPG</t>
  </si>
  <si>
    <t>Eff.ratio.EU27.Res.HHnew.Thermal.WH.Oil.Oil_LiqBio</t>
  </si>
  <si>
    <t>Eff.ratio.EU27.Res.HHnew.Thermal.WH.Gas.NG_Biogas</t>
  </si>
  <si>
    <t>Eff.ratio.EU27.Res.HHnew.Thermal.WH.Biomass.Biomass_Waste</t>
  </si>
  <si>
    <t>Eff.ratio.EU27.Res.HHnew.Thermal.WH.Geo.Geo</t>
  </si>
  <si>
    <t>Eff.ratio.EU27.Res.HHnew.Thermal.WH.DistrHeat.Steam_Distr</t>
  </si>
  <si>
    <t>Eff.ratio.EU27.Res.HHnew.Thermal.WH.Elc.Elec</t>
  </si>
  <si>
    <t>Eff.ratio.EU27.Res.HHnew.Thermal.WH.TotalSolar.Solar</t>
  </si>
  <si>
    <t>Eff.ratio.EU27.Res.HHnew.Thermal.CO</t>
  </si>
  <si>
    <t>Eff.ratio.EU27.Res.HHnew.Thermal.CO.Solids.Solids</t>
  </si>
  <si>
    <t>Eff.ratio.EU27.Res.HHnew.Thermal.CO.LPG.LPG</t>
  </si>
  <si>
    <t>Eff.ratio.EU27.Res.HHnew.Thermal.CO.Gas.NG_Biogas</t>
  </si>
  <si>
    <t>Eff.ratio.EU27.Res.HHnew.Thermal.CO.Biomass.Biomass_Waste</t>
  </si>
  <si>
    <t>Eff.ratio.EU27.Res.HHnew.Thermal.CO.Elc.Elec</t>
  </si>
  <si>
    <t>EU27 - CO2 emissions in new and renovated households</t>
  </si>
  <si>
    <t>EMI.ktCO2.EU27.Res.HHnew.Thermal</t>
  </si>
  <si>
    <t>EMI.ktCO2.EU27.Res.HHnew.Thermal.SH</t>
  </si>
  <si>
    <t>EMI.ktCO2.EU27.Res.HHnew.Thermal.SH.Solids.Solids</t>
  </si>
  <si>
    <t>EMI.ktCO2.EU27.Res.HHnew.Thermal.SH.LPG.LPG</t>
  </si>
  <si>
    <t>EMI.ktCO2.EU27.Res.HHnew.Thermal.SH.Oil.Oil_LiqBio</t>
  </si>
  <si>
    <t>EMI.ktCO2.EU27.Res.HHnew.Thermal.SH.Gas.NG_Biogas</t>
  </si>
  <si>
    <t>EMI.ktCO2.EU27.Res.HHnew.Thermal.SH.Biomass.Biomass_Waste</t>
  </si>
  <si>
    <t>EMI.ktCO2.EU27.Res.HHnew.Thermal.SH.Geo.Geo</t>
  </si>
  <si>
    <t>EMI.ktCO2.EU27.Res.HHnew.Thermal.SH.DistrHeat.Steam_Distr</t>
  </si>
  <si>
    <t>EMI.ktCO2.EU27.Res.HHnew.Thermal.SH.AdvElc.Elec</t>
  </si>
  <si>
    <t>EMI.ktCO2.EU27.Res.HHnew.Thermal.SH.ConvElc.Elec</t>
  </si>
  <si>
    <t>EMI.ktCO2.EU27.Res.HHnew.Thermal.SH.TotalCirculation.Elec</t>
  </si>
  <si>
    <t>EMI.ktCO2.EU27.Res.HHnew.Thermal.SC</t>
  </si>
  <si>
    <t>EMI.ktCO2.EU27.Res.HHnew.Thermal.SC.AC.Elec</t>
  </si>
  <si>
    <t>EMI.ktCO2.EU27.Res.HHnew.Thermal.WH</t>
  </si>
  <si>
    <t>EMI.ktCO2.EU27.Res.HHnew.Thermal.WH.Solids.Solids</t>
  </si>
  <si>
    <t>EMI.ktCO2.EU27.Res.HHnew.Thermal.WH.LPG.LPG</t>
  </si>
  <si>
    <t>EMI.ktCO2.EU27.Res.HHnew.Thermal.WH.Oil.Oil_LiqBio</t>
  </si>
  <si>
    <t>EMI.ktCO2.EU27.Res.HHnew.Thermal.WH.Gas.NG_Biogas</t>
  </si>
  <si>
    <t>EMI.ktCO2.EU27.Res.HHnew.Thermal.WH.Biomass.Biomass_Waste</t>
  </si>
  <si>
    <t>EMI.ktCO2.EU27.Res.HHnew.Thermal.WH.Geo.Geo</t>
  </si>
  <si>
    <t>EMI.ktCO2.EU27.Res.HHnew.Thermal.WH.DistrHeat.Steam_Distr</t>
  </si>
  <si>
    <t>EMI.ktCO2.EU27.Res.HHnew.Thermal.WH.Elc.Elec</t>
  </si>
  <si>
    <t>EMI.ktCO2.EU27.Res.HHnew.Thermal.WH.TotalSolar.Solar</t>
  </si>
  <si>
    <t>EMI.ktCO2.EU27.Res.HHnew.Thermal.CO</t>
  </si>
  <si>
    <t>EMI.ktCO2.EU27.Res.HHnew.Thermal.CO.Solids.Solids</t>
  </si>
  <si>
    <t>EMI.ktCO2.EU27.Res.HHnew.Thermal.CO.LPG.LPG</t>
  </si>
  <si>
    <t>EMI.ktCO2.EU27.Res.HHnew.Thermal.CO.Gas.NG_Biogas</t>
  </si>
  <si>
    <t>EMI.ktCO2.EU27.Res.HHnew.Thermal.CO.Biomass.Biomass_Waste</t>
  </si>
  <si>
    <t>EMI.ktCO2.EU27.Res.HHnew.Thermal.CO.Elc.Elec</t>
  </si>
  <si>
    <t>EU27 - Final energy consumption of new and renovated households (per household)</t>
  </si>
  <si>
    <t>FEC_per_household.kWh.EU27.Res.HHnew.Thermal</t>
  </si>
  <si>
    <t>FEC_per_household.kWh.EU27.Res.HHnew.Thermal.SH</t>
  </si>
  <si>
    <t>FEC_per_household.kWh.EU27.Res.HHnew.Thermal.SH.Solids.Solids</t>
  </si>
  <si>
    <t>FEC_per_household.kWh.EU27.Res.HHnew.Thermal.SH.LPG.LPG</t>
  </si>
  <si>
    <t>FEC_per_household.kWh.EU27.Res.HHnew.Thermal.SH.Oil.Oil_LiqBio</t>
  </si>
  <si>
    <t>FEC_per_household.kWh.EU27.Res.HHnew.Thermal.SH.Gas.NG_Biogas</t>
  </si>
  <si>
    <t>FEC_per_household.kWh.EU27.Res.HHnew.Thermal.SH.Biomass.Biomass_Waste</t>
  </si>
  <si>
    <t>FEC_per_household.kWh.EU27.Res.HHnew.Thermal.SH.Geo.Geo</t>
  </si>
  <si>
    <t>FEC_per_household.kWh.EU27.Res.HHnew.Thermal.SH.DistrHeat.Steam_Distr</t>
  </si>
  <si>
    <t>FEC_per_household.kWh.EU27.Res.HHnew.Thermal.SH.AdvElc.Elec</t>
  </si>
  <si>
    <t>FEC_per_household.kWh.EU27.Res.HHnew.Thermal.SH.ConvElc.Elec</t>
  </si>
  <si>
    <t>FEC_per_household.kWh.EU27.Res.HHnew.Thermal.SH.TotalCirculation.Elec</t>
  </si>
  <si>
    <t>FEC_per_household.kWh.EU27.Res.HHnew.Thermal.SC</t>
  </si>
  <si>
    <t>FEC_per_household.kWh.EU27.Res.HHnew.Thermal.SC.AC.Elec</t>
  </si>
  <si>
    <t>FEC_per_household.kWh.EU27.Res.HHnew.Thermal.WH</t>
  </si>
  <si>
    <t>FEC_per_household.kWh.EU27.Res.HHnew.Thermal.WH.Solids.Solids</t>
  </si>
  <si>
    <t>FEC_per_household.kWh.EU27.Res.HHnew.Thermal.WH.LPG.LPG</t>
  </si>
  <si>
    <t>FEC_per_household.kWh.EU27.Res.HHnew.Thermal.WH.Oil.Oil_LiqBio</t>
  </si>
  <si>
    <t>FEC_per_household.kWh.EU27.Res.HHnew.Thermal.WH.Gas.NG_Biogas</t>
  </si>
  <si>
    <t>FEC_per_household.kWh.EU27.Res.HHnew.Thermal.WH.Biomass.Biomass_Waste</t>
  </si>
  <si>
    <t>FEC_per_household.kWh.EU27.Res.HHnew.Thermal.WH.Geo.Geo</t>
  </si>
  <si>
    <t>FEC_per_household.kWh.EU27.Res.HHnew.Thermal.WH.DistrHeat.Steam_Distr</t>
  </si>
  <si>
    <t>FEC_per_household.kWh.EU27.Res.HHnew.Thermal.WH.Elc.Elec</t>
  </si>
  <si>
    <t>FEC_per_household.kWh.EU27.Res.HHnew.Thermal.WH.TotalSolar.Solar</t>
  </si>
  <si>
    <t>FEC_per_household.kWh.EU27.Res.HHnew.Thermal.CO</t>
  </si>
  <si>
    <t>FEC_per_household.kWh.EU27.Res.HHnew.Thermal.CO.Solids.Solids</t>
  </si>
  <si>
    <t>FEC_per_household.kWh.EU27.Res.HHnew.Thermal.CO.LPG.LPG</t>
  </si>
  <si>
    <t>FEC_per_household.kWh.EU27.Res.HHnew.Thermal.CO.Gas.NG_Biogas</t>
  </si>
  <si>
    <t>FEC_per_household.kWh.EU27.Res.HHnew.Thermal.CO.Biomass.Biomass_Waste</t>
  </si>
  <si>
    <t>FEC_per_household.kWh.EU27.Res.HHnew.Thermal.CO.Elc.Elec</t>
  </si>
  <si>
    <t>EU27 - Thermal energy service of new and renovated households (per household)</t>
  </si>
  <si>
    <t>TES_per_household.kWh.EU27.Res.HHnew.Thermal</t>
  </si>
  <si>
    <t>TES_per_household.kWh.EU27.Res.HHnew.Thermal.SH</t>
  </si>
  <si>
    <t>TES_per_household.kWh.EU27.Res.HHnew.Thermal.SH.Solids.Solids</t>
  </si>
  <si>
    <t>TES_per_household.kWh.EU27.Res.HHnew.Thermal.SH.LPG.LPG</t>
  </si>
  <si>
    <t>TES_per_household.kWh.EU27.Res.HHnew.Thermal.SH.Oil.Oil_LiqBio</t>
  </si>
  <si>
    <t>TES_per_household.kWh.EU27.Res.HHnew.Thermal.SH.Gas.NG_Biogas</t>
  </si>
  <si>
    <t>TES_per_household.kWh.EU27.Res.HHnew.Thermal.SH.Biomass.Biomass_Waste</t>
  </si>
  <si>
    <t>TES_per_household.kWh.EU27.Res.HHnew.Thermal.SH.Geo.Geo</t>
  </si>
  <si>
    <t>TES_per_household.kWh.EU27.Res.HHnew.Thermal.SH.DistrHeat.Steam_Distr</t>
  </si>
  <si>
    <t>TES_per_household.kWh.EU27.Res.HHnew.Thermal.SH.AdvElc.Elec</t>
  </si>
  <si>
    <t>TES_per_household.kWh.EU27.Res.HHnew.Thermal.SH.ConvElc.Elec</t>
  </si>
  <si>
    <t>TES_per_household.kWh.EU27.Res.HHnew.Thermal.SH.TotalCirculation.Elec</t>
  </si>
  <si>
    <t>TES_per_household.kWh.EU27.Res.HHnew.Thermal.SC</t>
  </si>
  <si>
    <t>TES_per_household.kWh.EU27.Res.HHnew.Thermal.SC.AC.Elec</t>
  </si>
  <si>
    <t>TES_per_household.kWh.EU27.Res.HHnew.Thermal.WH</t>
  </si>
  <si>
    <t>TES_per_household.kWh.EU27.Res.HHnew.Thermal.WH.Solids.Solids</t>
  </si>
  <si>
    <t>TES_per_household.kWh.EU27.Res.HHnew.Thermal.WH.LPG.LPG</t>
  </si>
  <si>
    <t>TES_per_household.kWh.EU27.Res.HHnew.Thermal.WH.Oil.Oil_LiqBio</t>
  </si>
  <si>
    <t>TES_per_household.kWh.EU27.Res.HHnew.Thermal.WH.Gas.NG_Biogas</t>
  </si>
  <si>
    <t>TES_per_household.kWh.EU27.Res.HHnew.Thermal.WH.Biomass.Biomass_Waste</t>
  </si>
  <si>
    <t>TES_per_household.kWh.EU27.Res.HHnew.Thermal.WH.Geo.Geo</t>
  </si>
  <si>
    <t>TES_per_household.kWh.EU27.Res.HHnew.Thermal.WH.DistrHeat.Steam_Distr</t>
  </si>
  <si>
    <t>TES_per_household.kWh.EU27.Res.HHnew.Thermal.WH.Elc.Elec</t>
  </si>
  <si>
    <t>TES_per_household.kWh.EU27.Res.HHnew.Thermal.WH.TotalSolar.Solar</t>
  </si>
  <si>
    <t>TES_per_household.kWh.EU27.Res.HHnew.Thermal.CO</t>
  </si>
  <si>
    <t>TES_per_household.kWh.EU27.Res.HHnew.Thermal.CO.Solids.Solids</t>
  </si>
  <si>
    <t>TES_per_household.kWh.EU27.Res.HHnew.Thermal.CO.LPG.LPG</t>
  </si>
  <si>
    <t>TES_per_household.kWh.EU27.Res.HHnew.Thermal.CO.Gas.NG_Biogas</t>
  </si>
  <si>
    <t>TES_per_household.kWh.EU27.Res.HHnew.Thermal.CO.Biomass.Biomass_Waste</t>
  </si>
  <si>
    <t>TES_per_household.kWh.EU27.Res.HHnew.Thermal.CO.Elc.Elec</t>
  </si>
  <si>
    <t>EU27 - CO2 emissions in new and renovated households (per household)</t>
  </si>
  <si>
    <t>EMI_per_household.kgCO2.EU27.Res.HHnew.Thermal</t>
  </si>
  <si>
    <t>EMI_per_household.kgCO2.EU27.Res.HHnew.Thermal.SH</t>
  </si>
  <si>
    <t>EMI_per_household.kgCO2.EU27.Res.HHnew.Thermal.SH.Solids.Solids</t>
  </si>
  <si>
    <t>EMI_per_household.kgCO2.EU27.Res.HHnew.Thermal.SH.LPG.LPG</t>
  </si>
  <si>
    <t>EMI_per_household.kgCO2.EU27.Res.HHnew.Thermal.SH.Oil.Oil_LiqBio</t>
  </si>
  <si>
    <t>EMI_per_household.kgCO2.EU27.Res.HHnew.Thermal.SH.Gas.NG_Biogas</t>
  </si>
  <si>
    <t>EMI_per_household.kgCO2.EU27.Res.HHnew.Thermal.SH.Biomass.Biomass_Waste</t>
  </si>
  <si>
    <t>EMI_per_household.kgCO2.EU27.Res.HHnew.Thermal.SH.Geo.Geo</t>
  </si>
  <si>
    <t>EMI_per_household.kgCO2.EU27.Res.HHnew.Thermal.SH.DistrHeat.Steam_Distr</t>
  </si>
  <si>
    <t>EMI_per_household.kgCO2.EU27.Res.HHnew.Thermal.SH.AdvElc.Elec</t>
  </si>
  <si>
    <t>EMI_per_household.kgCO2.EU27.Res.HHnew.Thermal.SH.ConvElc.Elec</t>
  </si>
  <si>
    <t>EMI_per_household.kgCO2.EU27.Res.HHnew.Thermal.SH.TotalCirculation.Elec</t>
  </si>
  <si>
    <t>EMI_per_household.kgCO2.EU27.Res.HHnew.Thermal.SC</t>
  </si>
  <si>
    <t>EMI_per_household.kgCO2.EU27.Res.HHnew.Thermal.SC.AC.Elec</t>
  </si>
  <si>
    <t>EMI_per_household.kgCO2.EU27.Res.HHnew.Thermal.WH</t>
  </si>
  <si>
    <t>EMI_per_household.kgCO2.EU27.Res.HHnew.Thermal.WH.Solids.Solids</t>
  </si>
  <si>
    <t>EMI_per_household.kgCO2.EU27.Res.HHnew.Thermal.WH.LPG.LPG</t>
  </si>
  <si>
    <t>EMI_per_household.kgCO2.EU27.Res.HHnew.Thermal.WH.Oil.Oil_LiqBio</t>
  </si>
  <si>
    <t>EMI_per_household.kgCO2.EU27.Res.HHnew.Thermal.WH.Gas.NG_Biogas</t>
  </si>
  <si>
    <t>EMI_per_household.kgCO2.EU27.Res.HHnew.Thermal.WH.Biomass.Biomass_Waste</t>
  </si>
  <si>
    <t>EMI_per_household.kgCO2.EU27.Res.HHnew.Thermal.WH.Geo.Geo</t>
  </si>
  <si>
    <t>EMI_per_household.kgCO2.EU27.Res.HHnew.Thermal.WH.DistrHeat.Steam_Distr</t>
  </si>
  <si>
    <t>EMI_per_household.kgCO2.EU27.Res.HHnew.Thermal.WH.Elc.Elec</t>
  </si>
  <si>
    <t>EMI_per_household.kgCO2.EU27.Res.HHnew.Thermal.WH.TotalSolar.Solar</t>
  </si>
  <si>
    <t>EMI_per_household.kgCO2.EU27.Res.HHnew.Thermal.CO</t>
  </si>
  <si>
    <t>EMI_per_household.kgCO2.EU27.Res.HHnew.Thermal.CO.Solids.Solids</t>
  </si>
  <si>
    <t>EMI_per_household.kgCO2.EU27.Res.HHnew.Thermal.CO.LPG.LPG</t>
  </si>
  <si>
    <t>EMI_per_household.kgCO2.EU27.Res.HHnew.Thermal.CO.Gas.NG_Biogas</t>
  </si>
  <si>
    <t>EMI_per_household.kgCO2.EU27.Res.HHnew.Thermal.CO.Biomass.Biomass_Waste</t>
  </si>
  <si>
    <t>EMI_per_household.kgCO2.EU27.Res.HHnew.Thermal.CO.Elc.Elec</t>
  </si>
  <si>
    <t>EU27 - Final energy consumption in new and renovated households per surface area</t>
  </si>
  <si>
    <t>FEC_per_sqm.kWh.EU27.Res.HHnew.Thermal</t>
  </si>
  <si>
    <t>FEC_per_sqm.kWh.EU27.Res.HHnew.Thermal.SH</t>
  </si>
  <si>
    <t>FEC_per_sqm.kWh.EU27.Res.HHnew.Thermal.SH.Solids.Solids</t>
  </si>
  <si>
    <t>FEC_per_sqm.kWh.EU27.Res.HHnew.Thermal.SH.LPG.LPG</t>
  </si>
  <si>
    <t>FEC_per_sqm.kWh.EU27.Res.HHnew.Thermal.SH.Oil.Oil_LiqBio</t>
  </si>
  <si>
    <t>FEC_per_sqm.kWh.EU27.Res.HHnew.Thermal.SH.Gas.NG_Biogas</t>
  </si>
  <si>
    <t>FEC_per_sqm.kWh.EU27.Res.HHnew.Thermal.SH.Biomass.Biomass_Waste</t>
  </si>
  <si>
    <t>FEC_per_sqm.kWh.EU27.Res.HHnew.Thermal.SH.Geo.Geo</t>
  </si>
  <si>
    <t>FEC_per_sqm.kWh.EU27.Res.HHnew.Thermal.SH.DistrHeat.Steam_Distr</t>
  </si>
  <si>
    <t>FEC_per_sqm.kWh.EU27.Res.HHnew.Thermal.SH.AdvElc.Elec</t>
  </si>
  <si>
    <t>FEC_per_sqm.kWh.EU27.Res.HHnew.Thermal.SH.ConvElc.Elec</t>
  </si>
  <si>
    <t>FEC_per_sqm.kWh.EU27.Res.HHnew.Thermal.SH.TotalCirculation.Elec</t>
  </si>
  <si>
    <t>FEC_per_sqm.kWh.EU27.Res.HHnew.Thermal.SC</t>
  </si>
  <si>
    <t>FEC_per_sqm.kWh.EU27.Res.HHnew.Thermal.SC.AC.Elec</t>
  </si>
  <si>
    <t>FEC_per_sqm.kWh.EU27.Res.HHnew.Thermal.WH</t>
  </si>
  <si>
    <t>FEC_per_sqm.kWh.EU27.Res.HHnew.Thermal.WH.Solids.Solids</t>
  </si>
  <si>
    <t>FEC_per_sqm.kWh.EU27.Res.HHnew.Thermal.WH.LPG.LPG</t>
  </si>
  <si>
    <t>FEC_per_sqm.kWh.EU27.Res.HHnew.Thermal.WH.Oil.Oil_LiqBio</t>
  </si>
  <si>
    <t>FEC_per_sqm.kWh.EU27.Res.HHnew.Thermal.WH.Gas.NG_Biogas</t>
  </si>
  <si>
    <t>FEC_per_sqm.kWh.EU27.Res.HHnew.Thermal.WH.Biomass.Biomass_Waste</t>
  </si>
  <si>
    <t>FEC_per_sqm.kWh.EU27.Res.HHnew.Thermal.WH.Geo.Geo</t>
  </si>
  <si>
    <t>FEC_per_sqm.kWh.EU27.Res.HHnew.Thermal.WH.DistrHeat.Steam_Distr</t>
  </si>
  <si>
    <t>FEC_per_sqm.kWh.EU27.Res.HHnew.Thermal.WH.Elc.Elec</t>
  </si>
  <si>
    <t>FEC_per_sqm.kWh.EU27.Res.HHnew.Thermal.WH.TotalSolar.Solar</t>
  </si>
  <si>
    <t>FEC_per_sqm.kWh.EU27.Res.HHnew.Thermal.CO</t>
  </si>
  <si>
    <t>FEC_per_sqm.kWh.EU27.Res.HHnew.Thermal.CO.Solids.Solids</t>
  </si>
  <si>
    <t>FEC_per_sqm.kWh.EU27.Res.HHnew.Thermal.CO.LPG.LPG</t>
  </si>
  <si>
    <t>FEC_per_sqm.kWh.EU27.Res.HHnew.Thermal.CO.Gas.NG_Biogas</t>
  </si>
  <si>
    <t>FEC_per_sqm.kWh.EU27.Res.HHnew.Thermal.CO.Biomass.Biomass_Waste</t>
  </si>
  <si>
    <t>FEC_per_sqm.kWh.EU27.Res.HHnew.Thermal.CO.Elc.Elec</t>
  </si>
  <si>
    <t>EU27 - Thermal energy service in new and renovated households per surface area</t>
  </si>
  <si>
    <t>TES_per_sqm.kWh.EU27.Res.HHnew.Thermal</t>
  </si>
  <si>
    <t>TES_per_sqm.kWh.EU27.Res.HHnew.Thermal.SH</t>
  </si>
  <si>
    <t>TES_per_sqm.kWh.EU27.Res.HHnew.Thermal.SH.Solids.Solids</t>
  </si>
  <si>
    <t>TES_per_sqm.kWh.EU27.Res.HHnew.Thermal.SH.LPG.LPG</t>
  </si>
  <si>
    <t>TES_per_sqm.kWh.EU27.Res.HHnew.Thermal.SH.Oil.Oil_LiqBio</t>
  </si>
  <si>
    <t>TES_per_sqm.kWh.EU27.Res.HHnew.Thermal.SH.Gas.NG_Biogas</t>
  </si>
  <si>
    <t>TES_per_sqm.kWh.EU27.Res.HHnew.Thermal.SH.Biomass.Biomass_Waste</t>
  </si>
  <si>
    <t>TES_per_sqm.kWh.EU27.Res.HHnew.Thermal.SH.Geo.Geo</t>
  </si>
  <si>
    <t>TES_per_sqm.kWh.EU27.Res.HHnew.Thermal.SH.DistrHeat.Steam_Distr</t>
  </si>
  <si>
    <t>TES_per_sqm.kWh.EU27.Res.HHnew.Thermal.SH.AdvElc.Elec</t>
  </si>
  <si>
    <t>TES_per_sqm.kWh.EU27.Res.HHnew.Thermal.SH.ConvElc.Elec</t>
  </si>
  <si>
    <t>TES_per_sqm.kWh.EU27.Res.HHnew.Thermal.SH.TotalCirculation.Elec</t>
  </si>
  <si>
    <t>TES_per_sqm.kWh.EU27.Res.HHnew.Thermal.SC</t>
  </si>
  <si>
    <t>TES_per_sqm.kWh.EU27.Res.HHnew.Thermal.SC.AC.Elec</t>
  </si>
  <si>
    <t>TES_per_sqm.kWh.EU27.Res.HHnew.Thermal.WH</t>
  </si>
  <si>
    <t>TES_per_sqm.kWh.EU27.Res.HHnew.Thermal.WH.Solids.Solids</t>
  </si>
  <si>
    <t>TES_per_sqm.kWh.EU27.Res.HHnew.Thermal.WH.LPG.LPG</t>
  </si>
  <si>
    <t>TES_per_sqm.kWh.EU27.Res.HHnew.Thermal.WH.Oil.Oil_LiqBio</t>
  </si>
  <si>
    <t>TES_per_sqm.kWh.EU27.Res.HHnew.Thermal.WH.Gas.NG_Biogas</t>
  </si>
  <si>
    <t>TES_per_sqm.kWh.EU27.Res.HHnew.Thermal.WH.Biomass.Biomass_Waste</t>
  </si>
  <si>
    <t>TES_per_sqm.kWh.EU27.Res.HHnew.Thermal.WH.Geo.Geo</t>
  </si>
  <si>
    <t>TES_per_sqm.kWh.EU27.Res.HHnew.Thermal.WH.DistrHeat.Steam_Distr</t>
  </si>
  <si>
    <t>TES_per_sqm.kWh.EU27.Res.HHnew.Thermal.WH.Elc.Elec</t>
  </si>
  <si>
    <t>TES_per_sqm.kWh.EU27.Res.HHnew.Thermal.WH.TotalSolar.Solar</t>
  </si>
  <si>
    <t>TES_per_sqm.kWh.EU27.Res.HHnew.Thermal.CO</t>
  </si>
  <si>
    <t>TES_per_sqm.kWh.EU27.Res.HHnew.Thermal.CO.Solids.Solids</t>
  </si>
  <si>
    <t>TES_per_sqm.kWh.EU27.Res.HHnew.Thermal.CO.LPG.LPG</t>
  </si>
  <si>
    <t>TES_per_sqm.kWh.EU27.Res.HHnew.Thermal.CO.Gas.NG_Biogas</t>
  </si>
  <si>
    <t>TES_per_sqm.kWh.EU27.Res.HHnew.Thermal.CO.Biomass.Biomass_Waste</t>
  </si>
  <si>
    <t>TES_per_sqm.kWh.EU27.Res.HHnew.Thermal.CO.Elc.Elec</t>
  </si>
  <si>
    <t>EU27 - CO2 emissions in new and renovated households per surface area</t>
  </si>
  <si>
    <t>EMI_per_sqm.kgCO2.EU27.Res.HHnew.Thermal</t>
  </si>
  <si>
    <t>EMI_per_sqm.kgCO2.EU27.Res.HHnew.Thermal.SH</t>
  </si>
  <si>
    <t>EMI_per_sqm.kgCO2.EU27.Res.HHnew.Thermal.SH.Solids.Solids</t>
  </si>
  <si>
    <t>EMI_per_sqm.kgCO2.EU27.Res.HHnew.Thermal.SH.LPG.LPG</t>
  </si>
  <si>
    <t>EMI_per_sqm.kgCO2.EU27.Res.HHnew.Thermal.SH.Oil.Oil_LiqBio</t>
  </si>
  <si>
    <t>EMI_per_sqm.kgCO2.EU27.Res.HHnew.Thermal.SH.Gas.NG_Biogas</t>
  </si>
  <si>
    <t>EMI_per_sqm.kgCO2.EU27.Res.HHnew.Thermal.SH.Biomass.Biomass_Waste</t>
  </si>
  <si>
    <t>EMI_per_sqm.kgCO2.EU27.Res.HHnew.Thermal.SH.Geo.Geo</t>
  </si>
  <si>
    <t>EMI_per_sqm.kgCO2.EU27.Res.HHnew.Thermal.SH.DistrHeat.Steam_Distr</t>
  </si>
  <si>
    <t>EMI_per_sqm.kgCO2.EU27.Res.HHnew.Thermal.SH.AdvElc.Elec</t>
  </si>
  <si>
    <t>EMI_per_sqm.kgCO2.EU27.Res.HHnew.Thermal.SH.ConvElc.Elec</t>
  </si>
  <si>
    <t>EMI_per_sqm.kgCO2.EU27.Res.HHnew.Thermal.SH.TotalCirculation.Elec</t>
  </si>
  <si>
    <t>EMI_per_sqm.kgCO2.EU27.Res.HHnew.Thermal.SC</t>
  </si>
  <si>
    <t>EMI_per_sqm.kgCO2.EU27.Res.HHnew.Thermal.SC.AC.Elec</t>
  </si>
  <si>
    <t>EMI_per_sqm.kgCO2.EU27.Res.HHnew.Thermal.WH</t>
  </si>
  <si>
    <t>EMI_per_sqm.kgCO2.EU27.Res.HHnew.Thermal.WH.Solids.Solids</t>
  </si>
  <si>
    <t>EMI_per_sqm.kgCO2.EU27.Res.HHnew.Thermal.WH.LPG.LPG</t>
  </si>
  <si>
    <t>EMI_per_sqm.kgCO2.EU27.Res.HHnew.Thermal.WH.Oil.Oil_LiqBio</t>
  </si>
  <si>
    <t>EMI_per_sqm.kgCO2.EU27.Res.HHnew.Thermal.WH.Gas.NG_Biogas</t>
  </si>
  <si>
    <t>EMI_per_sqm.kgCO2.EU27.Res.HHnew.Thermal.WH.Biomass.Biomass_Waste</t>
  </si>
  <si>
    <t>EMI_per_sqm.kgCO2.EU27.Res.HHnew.Thermal.WH.Geo.Geo</t>
  </si>
  <si>
    <t>EMI_per_sqm.kgCO2.EU27.Res.HHnew.Thermal.WH.DistrHeat.Steam_Distr</t>
  </si>
  <si>
    <t>EMI_per_sqm.kgCO2.EU27.Res.HHnew.Thermal.WH.Elc.Elec</t>
  </si>
  <si>
    <t>EMI_per_sqm.kgCO2.EU27.Res.HHnew.Thermal.WH.TotalSolar.Solar</t>
  </si>
  <si>
    <t>EMI_per_sqm.kgCO2.EU27.Res.HHnew.Thermal.CO</t>
  </si>
  <si>
    <t>EMI_per_sqm.kgCO2.EU27.Res.HHnew.Thermal.CO.Solids.Solids</t>
  </si>
  <si>
    <t>EMI_per_sqm.kgCO2.EU27.Res.HHnew.Thermal.CO.LPG.LPG</t>
  </si>
  <si>
    <t>EMI_per_sqm.kgCO2.EU27.Res.HHnew.Thermal.CO.Gas.NG_Biogas</t>
  </si>
  <si>
    <t>EMI_per_sqm.kgCO2.EU27.Res.HHnew.Thermal.CO.Biomass.Biomass_Waste</t>
  </si>
  <si>
    <t>EMI_per_sqm.kgCO2.EU27.Res.HHnew.Thermal.CO.Elc.Elec</t>
  </si>
  <si>
    <t>FEC.ktoe.EU27.Res.HH.Appl.RF</t>
  </si>
  <si>
    <t>FEC.ktoe.EU27.Res.HH.Appl.WM</t>
  </si>
  <si>
    <t>FEC.ktoe.EU27.Res.HH.Appl.DR</t>
  </si>
  <si>
    <t>FEC.ktoe.EU27.Res.HH.Appl.DW</t>
  </si>
  <si>
    <t>FEC.ktoe.EU27.Res.HH.Appl.TV</t>
  </si>
  <si>
    <t>FEC.ktoe.EU27.Res.HH.Appl.IT</t>
  </si>
  <si>
    <t>FEC.ktoe.EU27.Res.HH.Appl.LI</t>
  </si>
  <si>
    <t>FEC.ktoe.EU27.Res.HH.Appl.OA</t>
  </si>
  <si>
    <t>Size.MW.EU27.Res.HH.Appl</t>
  </si>
  <si>
    <t>Size.MW.EU27.Res.HH.Appl.RF</t>
  </si>
  <si>
    <t>Size.MW.EU27.Res.HH.Appl.WM</t>
  </si>
  <si>
    <t>Size.MW.EU27.Res.HH.Appl.DR</t>
  </si>
  <si>
    <t>Size.MW.EU27.Res.HH.Appl.DW</t>
  </si>
  <si>
    <t>Size.MW.EU27.Res.HH.Appl.TV</t>
  </si>
  <si>
    <t>Size.MW.EU27.Res.HH.Appl.IT</t>
  </si>
  <si>
    <t>Size.MW.EU27.Res.HH.Appl.LI</t>
  </si>
  <si>
    <t>Size.MW.EU27.Res.HH.Appl.OA</t>
  </si>
  <si>
    <t>NUM.number.EU27.Res.HH.Appl.RF</t>
  </si>
  <si>
    <t>NUM.number.EU27.Res.HH.Appl.WM</t>
  </si>
  <si>
    <t>NUM.number.EU27.Res.HH.Appl.DR</t>
  </si>
  <si>
    <t>NUM.number.EU27.Res.HH.Appl.DW</t>
  </si>
  <si>
    <t>NUM.number.EU27.Res.HH.Appl.TV</t>
  </si>
  <si>
    <t>NUM.number.EU27.Res.HH.Appl.IT</t>
  </si>
  <si>
    <t>NUM.number.EU27.Res.HH.Appl.LI</t>
  </si>
  <si>
    <t>NUM.number.EU27.Res.HH.Appl.OA</t>
  </si>
  <si>
    <t>NUM.number.EU27.Res.HH.Applnew.RF</t>
  </si>
  <si>
    <t>NUM.number.EU27.Res.HH.Applnew.WM</t>
  </si>
  <si>
    <t>NUM.number.EU27.Res.HH.Applnew.DR</t>
  </si>
  <si>
    <t>NUM.number.EU27.Res.HH.Applnew.DW</t>
  </si>
  <si>
    <t>NUM.number.EU27.Res.HH.Applnew.TV</t>
  </si>
  <si>
    <t>NUM.number.EU27.Res.HH.Applnew.IT</t>
  </si>
  <si>
    <t>NUM.number.EU27.Res.HH.Applnew.LI</t>
  </si>
  <si>
    <t>NUM.number.EU27.Res.HH.Applnew.OA</t>
  </si>
  <si>
    <t>NUM.number.EU27.Res.HH.Applrepl.RF</t>
  </si>
  <si>
    <t>NUM.number.EU27.Res.HH.Applrepl.WM</t>
  </si>
  <si>
    <t>NUM.number.EU27.Res.HH.Applrepl.DR</t>
  </si>
  <si>
    <t>NUM.number.EU27.Res.HH.Applrepl.DW</t>
  </si>
  <si>
    <t>NUM.number.EU27.Res.HH.Applrepl.TV</t>
  </si>
  <si>
    <t>NUM.number.EU27.Res.HH.Applrepl.IT</t>
  </si>
  <si>
    <t>NUM.number.EU27.Res.HH.Applrepl.LI</t>
  </si>
  <si>
    <t>NUM.number.EU27.Res.HH.Applrepl.OA</t>
  </si>
  <si>
    <t>Op.hours.EU27.Res.HH.Appl.RF</t>
  </si>
  <si>
    <t>Op.hours.EU27.Res.HH.Appl.WM</t>
  </si>
  <si>
    <t>Op.hours.EU27.Res.HH.Appl.DR</t>
  </si>
  <si>
    <t>Op.hours.EU27.Res.HH.Appl.DW</t>
  </si>
  <si>
    <t>Op.hours.EU27.Res.HH.Appl.TV</t>
  </si>
  <si>
    <t>Op.hours.EU27.Res.HH.Appl.IT</t>
  </si>
  <si>
    <t>Op.hours.EU27.Res.HH.Appl.LI</t>
  </si>
  <si>
    <t>Op.hours.EU27.Res.HH.Appl.OA</t>
  </si>
  <si>
    <t>Size_per_appl.W.EU27.Res.HH.Appl.RF</t>
  </si>
  <si>
    <t>Size_per_appl.W.EU27.Res.HH.Appl.WM</t>
  </si>
  <si>
    <t>Size_per_appl.W.EU27.Res.HH.Appl.DR</t>
  </si>
  <si>
    <t>Size_per_appl.W.EU27.Res.HH.Appl.DW</t>
  </si>
  <si>
    <t>Size_per_appl.W.EU27.Res.HH.Appl.TV</t>
  </si>
  <si>
    <t>Size_per_appl.W.EU27.Res.HH.Appl.IT</t>
  </si>
  <si>
    <t>Size_per_appl.W.EU27.Res.HH.Appl.LI</t>
  </si>
  <si>
    <t>Size_per_appl.W.EU27.Res.HH.Appl.OA</t>
  </si>
  <si>
    <t>Size_per_appl.W.EU27.Res.HH.Applnew.RF</t>
  </si>
  <si>
    <t>Size_per_appl.W.EU27.Res.HH.Applnew.WM</t>
  </si>
  <si>
    <t>Size_per_appl.W.EU27.Res.HH.Applnew.DR</t>
  </si>
  <si>
    <t>Size_per_appl.W.EU27.Res.HH.Applnew.DW</t>
  </si>
  <si>
    <t>Size_per_appl.W.EU27.Res.HH.Applnew.TV</t>
  </si>
  <si>
    <t>Size_per_appl.W.EU27.Res.HH.Applnew.IT</t>
  </si>
  <si>
    <t>Size_per_appl.W.EU27.Res.HH.Applnew.LI</t>
  </si>
  <si>
    <t>Size_per_appl.W.EU27.Res.HH.Applnew.OA</t>
  </si>
  <si>
    <t>NUM.number_per_household.EU27.Res.HH.Appl.RF</t>
  </si>
  <si>
    <t>NUM.number_per_household.EU27.Res.HH.Appl.WM</t>
  </si>
  <si>
    <t>NUM.number_per_household.EU27.Res.HH.Appl.DR</t>
  </si>
  <si>
    <t>NUM.number_per_household.EU27.Res.HH.Appl.DW</t>
  </si>
  <si>
    <t>NUM.number_per_household.EU27.Res.HH.Appl.TV</t>
  </si>
  <si>
    <t>NUM.number_per_household.EU27.Res.HH.Appl.IT</t>
  </si>
  <si>
    <t>NUM.number_per_household.EU27.Res.HH.Appl.LI</t>
  </si>
  <si>
    <t>NUM.number_per_household.EU27.Res.HH.Appl.OA</t>
  </si>
  <si>
    <t>Size_per_household.W.EU27.Res.HH.Appl.RF</t>
  </si>
  <si>
    <t>Size_per_household.W.EU27.Res.HH.Appl.WM</t>
  </si>
  <si>
    <t>Size_per_household.W.EU27.Res.HH.Appl.DR</t>
  </si>
  <si>
    <t>Size_per_household.W.EU27.Res.HH.Appl.DW</t>
  </si>
  <si>
    <t>Size_per_household.W.EU27.Res.HH.Appl.TV</t>
  </si>
  <si>
    <t>Size_per_household.W.EU27.Res.HH.Appl.IT</t>
  </si>
  <si>
    <t>Size_per_household.W.EU27.Res.HH.Appl.LI</t>
  </si>
  <si>
    <t>Size_per_household.W.EU27.Res.HH.Appl.OA</t>
  </si>
  <si>
    <t>FEC_per_household.kWh.EU27.Res.HH.Appl.RF</t>
  </si>
  <si>
    <t>FEC_per_household.kWh.EU27.Res.HH.Appl.WM</t>
  </si>
  <si>
    <t>FEC_per_household.kWh.EU27.Res.HH.Appl.DR</t>
  </si>
  <si>
    <t>FEC_per_household.kWh.EU27.Res.HH.Appl.DW</t>
  </si>
  <si>
    <t>FEC_per_household.kWh.EU27.Res.HH.Appl.TV</t>
  </si>
  <si>
    <t>FEC_per_household.kWh.EU27.Res.HH.Appl.IT</t>
  </si>
  <si>
    <t>FEC_per_household.kWh.EU27.Res.HH.Appl.LI</t>
  </si>
  <si>
    <t>FEC_per_household.kWh.EU27.Res.HH.Appl.OA</t>
  </si>
  <si>
    <t>Lumens_per_household.lumen.EU27.Res.HH.Appl.LI</t>
  </si>
  <si>
    <t>EU27 - Number of households (detailed structure)</t>
  </si>
  <si>
    <t>NUM.number.EU27.Res.HH.Thermal.SH.Solids.SH</t>
  </si>
  <si>
    <t>NUM.number.EU27.Res.HH.Thermal.SH.Solids.SC.AC</t>
  </si>
  <si>
    <t>NUM.number.EU27.Res.HH.Thermal.SH.Solids.WH.Solids.NoSolar</t>
  </si>
  <si>
    <t>NUM.number.EU27.Res.HH.Thermal.SH.Solids.WH.LPG.NoSolar</t>
  </si>
  <si>
    <t>NUM.number.EU27.Res.HH.Thermal.SH.Solids.WH.LPG.Solar</t>
  </si>
  <si>
    <t>NUM.number.EU27.Res.HH.Thermal.SH.Solids.WH.Elc.NoSolar</t>
  </si>
  <si>
    <t>NUM.number.EU27.Res.HH.Thermal.SH.Solids.WH.Elc.Solar</t>
  </si>
  <si>
    <t>NUM.number.EU27.Res.HH.Thermal.SH.Solids.CO.Solids</t>
  </si>
  <si>
    <t>NUM.number.EU27.Res.HH.Thermal.SH.Solids.CO.LPG</t>
  </si>
  <si>
    <t>NUM.number.EU27.Res.HH.Thermal.SH.Solids.CO.Elc</t>
  </si>
  <si>
    <t>NUM.number.EU27.Res.HH.Thermal.SH.LPG.SH</t>
  </si>
  <si>
    <t>NUM.number.EU27.Res.HH.Thermal.SH.LPG.SC.AC</t>
  </si>
  <si>
    <t>NUM.number.EU27.Res.HH.Thermal.SH.LPG.WH.LPG.NoSolar</t>
  </si>
  <si>
    <t>NUM.number.EU27.Res.HH.Thermal.SH.LPG.WH.LPG.Solar</t>
  </si>
  <si>
    <t>NUM.number.EU27.Res.HH.Thermal.SH.LPG.WH.Elc.NoSolar</t>
  </si>
  <si>
    <t>NUM.number.EU27.Res.HH.Thermal.SH.LPG.WH.Elc.Solar</t>
  </si>
  <si>
    <t>NUM.number.EU27.Res.HH.Thermal.SH.LPG.CO.LPG</t>
  </si>
  <si>
    <t>NUM.number.EU27.Res.HH.Thermal.SH.LPG.CO.Elc</t>
  </si>
  <si>
    <t>NUM.number.EU27.Res.HH.Thermal.SH.Oil.SH</t>
  </si>
  <si>
    <t>NUM.number.EU27.Res.HH.Thermal.SH.Oil.SC.AC</t>
  </si>
  <si>
    <t>NUM.number.EU27.Res.HH.Thermal.SH.Oil.WH.Oil.NoSolar</t>
  </si>
  <si>
    <t>NUM.number.EU27.Res.HH.Thermal.SH.Oil.WH.Oil.Solar</t>
  </si>
  <si>
    <t>NUM.number.EU27.Res.HH.Thermal.SH.Oil.WH.Elc.NoSolar</t>
  </si>
  <si>
    <t>NUM.number.EU27.Res.HH.Thermal.SH.Oil.WH.Elc.Solar</t>
  </si>
  <si>
    <t>NUM.number.EU27.Res.HH.Thermal.SH.Oil.CO.LPG</t>
  </si>
  <si>
    <t>NUM.number.EU27.Res.HH.Thermal.SH.Oil.CO.Elc</t>
  </si>
  <si>
    <t>NUM.number.EU27.Res.HH.Thermal.SH.Gas.SH</t>
  </si>
  <si>
    <t>NUM.number.EU27.Res.HH.Thermal.SH.Gas.SC.AC</t>
  </si>
  <si>
    <t>NUM.number.EU27.Res.HH.Thermal.SH.Gas.WH.Gas.NoSolar</t>
  </si>
  <si>
    <t>NUM.number.EU27.Res.HH.Thermal.SH.Gas.WH.Gas.Solar</t>
  </si>
  <si>
    <t>NUM.number.EU27.Res.HH.Thermal.SH.Gas.WH.Elc.NoSolar</t>
  </si>
  <si>
    <t>NUM.number.EU27.Res.HH.Thermal.SH.Gas.WH.Elc.Solar</t>
  </si>
  <si>
    <t>NUM.number.EU27.Res.HH.Thermal.SH.Gas.CO.Gas</t>
  </si>
  <si>
    <t>NUM.number.EU27.Res.HH.Thermal.SH.Gas.CO.Elc</t>
  </si>
  <si>
    <t>NUM.number.EU27.Res.HH.Thermal.SH.Biomass.SH</t>
  </si>
  <si>
    <t>NUM.number.EU27.Res.HH.Thermal.SH.Biomass.SC.AC</t>
  </si>
  <si>
    <t>NUM.number.EU27.Res.HH.Thermal.SH.Biomass.WH.Biomass.NoSolar</t>
  </si>
  <si>
    <t>NUM.number.EU27.Res.HH.Thermal.SH.Biomass.WH.Biomass.Solar</t>
  </si>
  <si>
    <t>NUM.number.EU27.Res.HH.Thermal.SH.Biomass.WH.LPG.NoSolar</t>
  </si>
  <si>
    <t>NUM.number.EU27.Res.HH.Thermal.SH.Biomass.WH.LPG.Solar</t>
  </si>
  <si>
    <t>NUM.number.EU27.Res.HH.Thermal.SH.Biomass.WH.Elc.NoSolar</t>
  </si>
  <si>
    <t>NUM.number.EU27.Res.HH.Thermal.SH.Biomass.WH.Elc.Solar</t>
  </si>
  <si>
    <t>NUM.number.EU27.Res.HH.Thermal.SH.Biomass.CO.Biomass</t>
  </si>
  <si>
    <t>NUM.number.EU27.Res.HH.Thermal.SH.Biomass.CO.LPG</t>
  </si>
  <si>
    <t>NUM.number.EU27.Res.HH.Thermal.SH.Biomass.CO.Elc</t>
  </si>
  <si>
    <t>NUM.number.EU27.Res.HH.Thermal.SH.Geo.SH</t>
  </si>
  <si>
    <t>NUM.number.EU27.Res.HH.Thermal.SH.Geo.SC.AC</t>
  </si>
  <si>
    <t>NUM.number.EU27.Res.HH.Thermal.SH.Geo.WH.Geo.NoSolar</t>
  </si>
  <si>
    <t>NUM.number.EU27.Res.HH.Thermal.SH.Geo.WH.Geo.Solar</t>
  </si>
  <si>
    <t>NUM.number.EU27.Res.HH.Thermal.SH.Geo.WH.Elc.NoSolar</t>
  </si>
  <si>
    <t>NUM.number.EU27.Res.HH.Thermal.SH.Geo.WH.Elc.Solar</t>
  </si>
  <si>
    <t>NUM.number.EU27.Res.HH.Thermal.SH.Geo.CO.LPG</t>
  </si>
  <si>
    <t>NUM.number.EU27.Res.HH.Thermal.SH.Geo.CO.Elc</t>
  </si>
  <si>
    <t>NUM.number.EU27.Res.HH.Thermal.SH.DistrHeat.SH</t>
  </si>
  <si>
    <t>NUM.number.EU27.Res.HH.Thermal.SH.DistrHeat.SC.AC</t>
  </si>
  <si>
    <t>NUM.number.EU27.Res.HH.Thermal.SH.DistrHeat.WH.DistrHeat.NoSolar</t>
  </si>
  <si>
    <t>NUM.number.EU27.Res.HH.Thermal.SH.DistrHeat.WH.DistrHeat.Solar</t>
  </si>
  <si>
    <t>NUM.number.EU27.Res.HH.Thermal.SH.DistrHeat.WH.Elc.NoSolar</t>
  </si>
  <si>
    <t>NUM.number.EU27.Res.HH.Thermal.SH.DistrHeat.WH.Elc.Solar</t>
  </si>
  <si>
    <t>NUM.number.EU27.Res.HH.Thermal.SH.DistrHeat.CO.LPG</t>
  </si>
  <si>
    <t>NUM.number.EU27.Res.HH.Thermal.SH.DistrHeat.CO.Elc</t>
  </si>
  <si>
    <t>NUM.number.EU27.Res.HH.Thermal.SH.AdvElc.SH</t>
  </si>
  <si>
    <t>NUM.number.EU27.Res.HH.Thermal.SH.AdvElc.SC.AC</t>
  </si>
  <si>
    <t>NUM.number.EU27.Res.HH.Thermal.SH.AdvElc.WH.LPG.NoSolar</t>
  </si>
  <si>
    <t>NUM.number.EU27.Res.HH.Thermal.SH.AdvElc.WH.LPG.Solar</t>
  </si>
  <si>
    <t>NUM.number.EU27.Res.HH.Thermal.SH.AdvElc.WH.Elc.NoSolar</t>
  </si>
  <si>
    <t>NUM.number.EU27.Res.HH.Thermal.SH.AdvElc.WH.Elc.Solar</t>
  </si>
  <si>
    <t>NUM.number.EU27.Res.HH.Thermal.SH.AdvElc.CO.LPG</t>
  </si>
  <si>
    <t>NUM.number.EU27.Res.HH.Thermal.SH.AdvElc.CO.Elc</t>
  </si>
  <si>
    <t>NUM.number.EU27.Res.HH.Thermal.SH.ConvElc.SH</t>
  </si>
  <si>
    <t>NUM.number.EU27.Res.HH.Thermal.SH.ConvElc.SC.AC</t>
  </si>
  <si>
    <t>NUM.number.EU27.Res.HH.Thermal.SH.ConvElc.WH.LPG.NoSolar</t>
  </si>
  <si>
    <t>NUM.number.EU27.Res.HH.Thermal.SH.ConvElc.WH.LPG.Solar</t>
  </si>
  <si>
    <t>NUM.number.EU27.Res.HH.Thermal.SH.ConvElc.WH.Elc.NoSolar</t>
  </si>
  <si>
    <t>NUM.number.EU27.Res.HH.Thermal.SH.ConvElc.WH.Elc.Solar</t>
  </si>
  <si>
    <t>NUM.number.EU27.Res.HH.Thermal.SH.ConvElc.CO.LPG</t>
  </si>
  <si>
    <t>NUM.number.EU27.Res.HH.Thermal.SH.ConvElc.CO.Elc</t>
  </si>
  <si>
    <t>EU27 - Retired equipment (detailed structure)</t>
  </si>
  <si>
    <t>NUM.number.EU27.Res.HH.ThermalOut.SH.Solids</t>
  </si>
  <si>
    <t>NUM.number.EU27.Res.HH.ThermalOut.SH.Solids.SH</t>
  </si>
  <si>
    <t>NUM.number.EU27.Res.HH.ThermalOut.SH.Solids.SC.AC</t>
  </si>
  <si>
    <t>NUM.number.EU27.Res.HH.ThermalOut.SH.Solids.WH.Solids.NoSolar</t>
  </si>
  <si>
    <t>NUM.number.EU27.Res.HH.ThermalOut.SH.Solids.WH.LPG.NoSolar</t>
  </si>
  <si>
    <t>NUM.number.EU27.Res.HH.ThermalOut.SH.Solids.WH.LPG.Solar</t>
  </si>
  <si>
    <t>NUM.number.EU27.Res.HH.ThermalOut.SH.Solids.WH.Elc.NoSolar</t>
  </si>
  <si>
    <t>NUM.number.EU27.Res.HH.ThermalOut.SH.Solids.WH.Elc.Solar</t>
  </si>
  <si>
    <t>NUM.number.EU27.Res.HH.ThermalOut.SH.Solids.CO.Solids</t>
  </si>
  <si>
    <t>NUM.number.EU27.Res.HH.ThermalOut.SH.Solids.CO.LPG</t>
  </si>
  <si>
    <t>NUM.number.EU27.Res.HH.ThermalOut.SH.Solids.CO.Elc</t>
  </si>
  <si>
    <t>NUM.number.EU27.Res.HH.ThermalOut.SH.LPG</t>
  </si>
  <si>
    <t>NUM.number.EU27.Res.HH.ThermalOut.SH.LPG.SH</t>
  </si>
  <si>
    <t>NUM.number.EU27.Res.HH.ThermalOut.SH.LPG.SC.AC</t>
  </si>
  <si>
    <t>NUM.number.EU27.Res.HH.ThermalOut.SH.LPG.WH.LPG.NoSolar</t>
  </si>
  <si>
    <t>NUM.number.EU27.Res.HH.ThermalOut.SH.LPG.WH.LPG.Solar</t>
  </si>
  <si>
    <t>NUM.number.EU27.Res.HH.ThermalOut.SH.LPG.WH.Elc.NoSolar</t>
  </si>
  <si>
    <t>NUM.number.EU27.Res.HH.ThermalOut.SH.LPG.WH.Elc.Solar</t>
  </si>
  <si>
    <t>NUM.number.EU27.Res.HH.ThermalOut.SH.LPG.CO.LPG</t>
  </si>
  <si>
    <t>NUM.number.EU27.Res.HH.ThermalOut.SH.LPG.CO.Elc</t>
  </si>
  <si>
    <t>NUM.number.EU27.Res.HH.ThermalOut.SH.Oil</t>
  </si>
  <si>
    <t>NUM.number.EU27.Res.HH.ThermalOut.SH.Oil.SH</t>
  </si>
  <si>
    <t>NUM.number.EU27.Res.HH.ThermalOut.SH.Oil.SC.AC</t>
  </si>
  <si>
    <t>NUM.number.EU27.Res.HH.ThermalOut.SH.Oil.WH.Oil.NoSolar</t>
  </si>
  <si>
    <t>NUM.number.EU27.Res.HH.ThermalOut.SH.Oil.WH.Oil.Solar</t>
  </si>
  <si>
    <t>NUM.number.EU27.Res.HH.ThermalOut.SH.Oil.WH.Elc.NoSolar</t>
  </si>
  <si>
    <t>NUM.number.EU27.Res.HH.ThermalOut.SH.Oil.WH.Elc.Solar</t>
  </si>
  <si>
    <t>NUM.number.EU27.Res.HH.ThermalOut.SH.Oil.CO.LPG</t>
  </si>
  <si>
    <t>NUM.number.EU27.Res.HH.ThermalOut.SH.Oil.CO.Elc</t>
  </si>
  <si>
    <t>NUM.number.EU27.Res.HH.ThermalOut.SH.Gas</t>
  </si>
  <si>
    <t>NUM.number.EU27.Res.HH.ThermalOut.SH.Gas.SH</t>
  </si>
  <si>
    <t>NUM.number.EU27.Res.HH.ThermalOut.SH.Gas.SC.AC</t>
  </si>
  <si>
    <t>NUM.number.EU27.Res.HH.ThermalOut.SH.Gas.WH.Gas.NoSolar</t>
  </si>
  <si>
    <t>NUM.number.EU27.Res.HH.ThermalOut.SH.Gas.WH.Gas.Solar</t>
  </si>
  <si>
    <t>NUM.number.EU27.Res.HH.ThermalOut.SH.Gas.WH.Elc.NoSolar</t>
  </si>
  <si>
    <t>NUM.number.EU27.Res.HH.ThermalOut.SH.Gas.WH.Elc.Solar</t>
  </si>
  <si>
    <t>NUM.number.EU27.Res.HH.ThermalOut.SH.Gas.CO.Gas</t>
  </si>
  <si>
    <t>NUM.number.EU27.Res.HH.ThermalOut.SH.Gas.CO.Elc</t>
  </si>
  <si>
    <t>NUM.number.EU27.Res.HH.ThermalOut.SH.Biomass</t>
  </si>
  <si>
    <t>NUM.number.EU27.Res.HH.ThermalOut.SH.Biomass.SH</t>
  </si>
  <si>
    <t>NUM.number.EU27.Res.HH.ThermalOut.SH.Biomass.SC.AC</t>
  </si>
  <si>
    <t>NUM.number.EU27.Res.HH.ThermalOut.SH.Biomass.WH.Biomass.NoSolar</t>
  </si>
  <si>
    <t>NUM.number.EU27.Res.HH.ThermalOut.SH.Biomass.WH.Biomass.Solar</t>
  </si>
  <si>
    <t>NUM.number.EU27.Res.HH.ThermalOut.SH.Biomass.WH.LPG.NoSolar</t>
  </si>
  <si>
    <t>NUM.number.EU27.Res.HH.ThermalOut.SH.Biomass.WH.LPG.Solar</t>
  </si>
  <si>
    <t>NUM.number.EU27.Res.HH.ThermalOut.SH.Biomass.WH.Elc.NoSolar</t>
  </si>
  <si>
    <t>NUM.number.EU27.Res.HH.ThermalOut.SH.Biomass.WH.Elc.Solar</t>
  </si>
  <si>
    <t>NUM.number.EU27.Res.HH.ThermalOut.SH.Biomass.CO.Biomass</t>
  </si>
  <si>
    <t>NUM.number.EU27.Res.HH.ThermalOut.SH.Biomass.CO.LPG</t>
  </si>
  <si>
    <t>NUM.number.EU27.Res.HH.ThermalOut.SH.Biomass.CO.Elc</t>
  </si>
  <si>
    <t>NUM.number.EU27.Res.HH.ThermalOut.SH.Geo</t>
  </si>
  <si>
    <t>NUM.number.EU27.Res.HH.ThermalOut.SH.Geo.SH</t>
  </si>
  <si>
    <t>NUM.number.EU27.Res.HH.ThermalOut.SH.Geo.SC.AC</t>
  </si>
  <si>
    <t>NUM.number.EU27.Res.HH.ThermalOut.SH.Geo.WH.Geo.NoSolar</t>
  </si>
  <si>
    <t>NUM.number.EU27.Res.HH.ThermalOut.SH.Geo.WH.Geo.Solar</t>
  </si>
  <si>
    <t>NUM.number.EU27.Res.HH.ThermalOut.SH.Geo.WH.Elc.NoSolar</t>
  </si>
  <si>
    <t>NUM.number.EU27.Res.HH.ThermalOut.SH.Geo.WH.Elc.Solar</t>
  </si>
  <si>
    <t>NUM.number.EU27.Res.HH.ThermalOut.SH.Geo.CO.LPG</t>
  </si>
  <si>
    <t>NUM.number.EU27.Res.HH.ThermalOut.SH.Geo.CO.Elc</t>
  </si>
  <si>
    <t>NUM.number.EU27.Res.HH.ThermalOut.SH.DistrHeat</t>
  </si>
  <si>
    <t>NUM.number.EU27.Res.HH.ThermalOut.SH.DistrHeat.SH</t>
  </si>
  <si>
    <t>NUM.number.EU27.Res.HH.ThermalOut.SH.DistrHeat.SC.AC</t>
  </si>
  <si>
    <t>NUM.number.EU27.Res.HH.ThermalOut.SH.DistrHeat.WH.DistrHeat.NoSolar</t>
  </si>
  <si>
    <t>NUM.number.EU27.Res.HH.ThermalOut.SH.DistrHeat.WH.DistrHeat.Solar</t>
  </si>
  <si>
    <t>NUM.number.EU27.Res.HH.ThermalOut.SH.DistrHeat.WH.Elc.NoSolar</t>
  </si>
  <si>
    <t>NUM.number.EU27.Res.HH.ThermalOut.SH.DistrHeat.WH.Elc.Solar</t>
  </si>
  <si>
    <t>NUM.number.EU27.Res.HH.ThermalOut.SH.DistrHeat.CO.LPG</t>
  </si>
  <si>
    <t>NUM.number.EU27.Res.HH.ThermalOut.SH.DistrHeat.CO.Elc</t>
  </si>
  <si>
    <t>NUM.number.EU27.Res.HH.ThermalOut.SH.AdvElc</t>
  </si>
  <si>
    <t>NUM.number.EU27.Res.HH.ThermalOut.SH.AdvElc.SH</t>
  </si>
  <si>
    <t>NUM.number.EU27.Res.HH.ThermalOut.SH.AdvElc.SC.AC</t>
  </si>
  <si>
    <t>NUM.number.EU27.Res.HH.ThermalOut.SH.AdvElc.WH.LPG.NoSolar</t>
  </si>
  <si>
    <t>NUM.number.EU27.Res.HH.ThermalOut.SH.AdvElc.WH.LPG.Solar</t>
  </si>
  <si>
    <t>NUM.number.EU27.Res.HH.ThermalOut.SH.AdvElc.WH.Elc.NoSolar</t>
  </si>
  <si>
    <t>NUM.number.EU27.Res.HH.ThermalOut.SH.AdvElc.WH.Elc.Solar</t>
  </si>
  <si>
    <t>NUM.number.EU27.Res.HH.ThermalOut.SH.AdvElc.CO.LPG</t>
  </si>
  <si>
    <t>NUM.number.EU27.Res.HH.ThermalOut.SH.AdvElc.CO.Elc</t>
  </si>
  <si>
    <t>NUM.number.EU27.Res.HH.ThermalOut.SH.ConvElc</t>
  </si>
  <si>
    <t>NUM.number.EU27.Res.HH.ThermalOut.SH.ConvElc.SH</t>
  </si>
  <si>
    <t>NUM.number.EU27.Res.HH.ThermalOut.SH.ConvElc.SC.AC</t>
  </si>
  <si>
    <t>NUM.number.EU27.Res.HH.ThermalOut.SH.ConvElc.WH.LPG.NoSolar</t>
  </si>
  <si>
    <t>NUM.number.EU27.Res.HH.ThermalOut.SH.ConvElc.WH.LPG.Solar</t>
  </si>
  <si>
    <t>NUM.number.EU27.Res.HH.ThermalOut.SH.ConvElc.WH.Elc.NoSolar</t>
  </si>
  <si>
    <t>NUM.number.EU27.Res.HH.ThermalOut.SH.ConvElc.WH.Elc.Solar</t>
  </si>
  <si>
    <t>NUM.number.EU27.Res.HH.ThermalOut.SH.ConvElc.CO.LPG</t>
  </si>
  <si>
    <t>NUM.number.EU27.Res.HH.ThermalOut.SH.ConvElc.CO.Elc</t>
  </si>
  <si>
    <t>EU27 - New equipment installations (detailed structure)</t>
  </si>
  <si>
    <t>NUM.number.EU27.Res.HH.ThermalNew.SH.Solids</t>
  </si>
  <si>
    <t>NUM.number.EU27.Res.HH.ThermalNew.SH.Solids.SH</t>
  </si>
  <si>
    <t>NUM.number.EU27.Res.HH.ThermalNew.SH.Solids.SC.AC</t>
  </si>
  <si>
    <t>NUM.number.EU27.Res.HH.ThermalNew.SH.Solids.WH.Solids.NoSolar</t>
  </si>
  <si>
    <t>NUM.number.EU27.Res.HH.ThermalNew.SH.Solids.WH.LPG.NoSolar</t>
  </si>
  <si>
    <t>NUM.number.EU27.Res.HH.ThermalNew.SH.Solids.WH.LPG.Solar</t>
  </si>
  <si>
    <t>NUM.number.EU27.Res.HH.ThermalNew.SH.Solids.WH.Elc.NoSolar</t>
  </si>
  <si>
    <t>NUM.number.EU27.Res.HH.ThermalNew.SH.Solids.WH.Elc.Solar</t>
  </si>
  <si>
    <t>NUM.number.EU27.Res.HH.ThermalNew.SH.Solids.CO.Solids</t>
  </si>
  <si>
    <t>NUM.number.EU27.Res.HH.ThermalNew.SH.Solids.CO.LPG</t>
  </si>
  <si>
    <t>NUM.number.EU27.Res.HH.ThermalNew.SH.Solids.CO.Elc</t>
  </si>
  <si>
    <t>NUM.number.EU27.Res.HH.ThermalNew.SH.LPG</t>
  </si>
  <si>
    <t>NUM.number.EU27.Res.HH.ThermalNew.SH.LPG.SH</t>
  </si>
  <si>
    <t>NUM.number.EU27.Res.HH.ThermalNew.SH.LPG.SC.AC</t>
  </si>
  <si>
    <t>NUM.number.EU27.Res.HH.ThermalNew.SH.LPG.WH.LPG.NoSolar</t>
  </si>
  <si>
    <t>NUM.number.EU27.Res.HH.ThermalNew.SH.LPG.WH.LPG.Solar</t>
  </si>
  <si>
    <t>NUM.number.EU27.Res.HH.ThermalNew.SH.LPG.WH.Elc.NoSolar</t>
  </si>
  <si>
    <t>NUM.number.EU27.Res.HH.ThermalNew.SH.LPG.WH.Elc.Solar</t>
  </si>
  <si>
    <t>NUM.number.EU27.Res.HH.ThermalNew.SH.LPG.CO.LPG</t>
  </si>
  <si>
    <t>NUM.number.EU27.Res.HH.ThermalNew.SH.LPG.CO.Elc</t>
  </si>
  <si>
    <t>NUM.number.EU27.Res.HH.ThermalNew.SH.Oil</t>
  </si>
  <si>
    <t>NUM.number.EU27.Res.HH.ThermalNew.SH.Oil.SH</t>
  </si>
  <si>
    <t>NUM.number.EU27.Res.HH.ThermalNew.SH.Oil.SC.AC</t>
  </si>
  <si>
    <t>NUM.number.EU27.Res.HH.ThermalNew.SH.Oil.WH.Oil.NoSolar</t>
  </si>
  <si>
    <t>NUM.number.EU27.Res.HH.ThermalNew.SH.Oil.WH.Oil.Solar</t>
  </si>
  <si>
    <t>NUM.number.EU27.Res.HH.ThermalNew.SH.Oil.WH.Elc.NoSolar</t>
  </si>
  <si>
    <t>NUM.number.EU27.Res.HH.ThermalNew.SH.Oil.WH.Elc.Solar</t>
  </si>
  <si>
    <t>NUM.number.EU27.Res.HH.ThermalNew.SH.Oil.CO.LPG</t>
  </si>
  <si>
    <t>NUM.number.EU27.Res.HH.ThermalNew.SH.Oil.CO.Elc</t>
  </si>
  <si>
    <t>NUM.number.EU27.Res.HH.ThermalNew.SH.Gas</t>
  </si>
  <si>
    <t>NUM.number.EU27.Res.HH.ThermalNew.SH.Gas.SH</t>
  </si>
  <si>
    <t>NUM.number.EU27.Res.HH.ThermalNew.SH.Gas.SC.AC</t>
  </si>
  <si>
    <t>NUM.number.EU27.Res.HH.ThermalNew.SH.Gas.WH.Gas.NoSolar</t>
  </si>
  <si>
    <t>NUM.number.EU27.Res.HH.ThermalNew.SH.Gas.WH.Gas.Solar</t>
  </si>
  <si>
    <t>NUM.number.EU27.Res.HH.ThermalNew.SH.Gas.WH.Elc.NoSolar</t>
  </si>
  <si>
    <t>NUM.number.EU27.Res.HH.ThermalNew.SH.Gas.WH.Elc.Solar</t>
  </si>
  <si>
    <t>NUM.number.EU27.Res.HH.ThermalNew.SH.Gas.CO.Gas</t>
  </si>
  <si>
    <t>NUM.number.EU27.Res.HH.ThermalNew.SH.Gas.CO.Elc</t>
  </si>
  <si>
    <t>NUM.number.EU27.Res.HH.ThermalNew.SH.Biomass</t>
  </si>
  <si>
    <t>NUM.number.EU27.Res.HH.ThermalNew.SH.Biomass.SH</t>
  </si>
  <si>
    <t>NUM.number.EU27.Res.HH.ThermalNew.SH.Biomass.SC.AC</t>
  </si>
  <si>
    <t>NUM.number.EU27.Res.HH.ThermalNew.SH.Biomass.WH.Biomass.NoSolar</t>
  </si>
  <si>
    <t>NUM.number.EU27.Res.HH.ThermalNew.SH.Biomass.WH.Biomass.Solar</t>
  </si>
  <si>
    <t>NUM.number.EU27.Res.HH.ThermalNew.SH.Biomass.WH.LPG.NoSolar</t>
  </si>
  <si>
    <t>NUM.number.EU27.Res.HH.ThermalNew.SH.Biomass.WH.LPG.Solar</t>
  </si>
  <si>
    <t>NUM.number.EU27.Res.HH.ThermalNew.SH.Biomass.WH.Elc.NoSolar</t>
  </si>
  <si>
    <t>NUM.number.EU27.Res.HH.ThermalNew.SH.Biomass.WH.Elc.Solar</t>
  </si>
  <si>
    <t>NUM.number.EU27.Res.HH.ThermalNew.SH.Biomass.CO.Biomass</t>
  </si>
  <si>
    <t>NUM.number.EU27.Res.HH.ThermalNew.SH.Biomass.CO.LPG</t>
  </si>
  <si>
    <t>NUM.number.EU27.Res.HH.ThermalNew.SH.Biomass.CO.Elc</t>
  </si>
  <si>
    <t>NUM.number.EU27.Res.HH.ThermalNew.SH.Geo</t>
  </si>
  <si>
    <t>NUM.number.EU27.Res.HH.ThermalNew.SH.Geo.SH</t>
  </si>
  <si>
    <t>NUM.number.EU27.Res.HH.ThermalNew.SH.Geo.SC.AC</t>
  </si>
  <si>
    <t>NUM.number.EU27.Res.HH.ThermalNew.SH.Geo.WH.Geo.NoSolar</t>
  </si>
  <si>
    <t>NUM.number.EU27.Res.HH.ThermalNew.SH.Geo.WH.Geo.Solar</t>
  </si>
  <si>
    <t>NUM.number.EU27.Res.HH.ThermalNew.SH.Geo.WH.Elc.NoSolar</t>
  </si>
  <si>
    <t>NUM.number.EU27.Res.HH.ThermalNew.SH.Geo.WH.Elc.Solar</t>
  </si>
  <si>
    <t>NUM.number.EU27.Res.HH.ThermalNew.SH.Geo.CO.LPG</t>
  </si>
  <si>
    <t>NUM.number.EU27.Res.HH.ThermalNew.SH.Geo.CO.Elc</t>
  </si>
  <si>
    <t>NUM.number.EU27.Res.HH.ThermalNew.SH.DistrHeat</t>
  </si>
  <si>
    <t>NUM.number.EU27.Res.HH.ThermalNew.SH.DistrHeat.SH</t>
  </si>
  <si>
    <t>NUM.number.EU27.Res.HH.ThermalNew.SH.DistrHeat.SC.AC</t>
  </si>
  <si>
    <t>NUM.number.EU27.Res.HH.ThermalNew.SH.DistrHeat.WH.DistrHeat.NoSolar</t>
  </si>
  <si>
    <t>NUM.number.EU27.Res.HH.ThermalNew.SH.DistrHeat.WH.DistrHeat.Solar</t>
  </si>
  <si>
    <t>NUM.number.EU27.Res.HH.ThermalNew.SH.DistrHeat.WH.Elc.NoSolar</t>
  </si>
  <si>
    <t>NUM.number.EU27.Res.HH.ThermalNew.SH.DistrHeat.WH.Elc.Solar</t>
  </si>
  <si>
    <t>NUM.number.EU27.Res.HH.ThermalNew.SH.DistrHeat.CO.LPG</t>
  </si>
  <si>
    <t>NUM.number.EU27.Res.HH.ThermalNew.SH.DistrHeat.CO.Elc</t>
  </si>
  <si>
    <t>NUM.number.EU27.Res.HH.ThermalNew.SH.AdvElc</t>
  </si>
  <si>
    <t>NUM.number.EU27.Res.HH.ThermalNew.SH.AdvElc.SH</t>
  </si>
  <si>
    <t>NUM.number.EU27.Res.HH.ThermalNew.SH.AdvElc.SC.AC</t>
  </si>
  <si>
    <t>NUM.number.EU27.Res.HH.ThermalNew.SH.AdvElc.WH.LPG.NoSolar</t>
  </si>
  <si>
    <t>NUM.number.EU27.Res.HH.ThermalNew.SH.AdvElc.WH.LPG.Solar</t>
  </si>
  <si>
    <t>NUM.number.EU27.Res.HH.ThermalNew.SH.AdvElc.WH.Elc.NoSolar</t>
  </si>
  <si>
    <t>NUM.number.EU27.Res.HH.ThermalNew.SH.AdvElc.WH.Elc.Solar</t>
  </si>
  <si>
    <t>NUM.number.EU27.Res.HH.ThermalNew.SH.AdvElc.CO.LPG</t>
  </si>
  <si>
    <t>NUM.number.EU27.Res.HH.ThermalNew.SH.AdvElc.CO.Elc</t>
  </si>
  <si>
    <t>NUM.number.EU27.Res.HH.ThermalNew.SH.ConvElc</t>
  </si>
  <si>
    <t>NUM.number.EU27.Res.HH.ThermalNew.SH.ConvElc.SH</t>
  </si>
  <si>
    <t>NUM.number.EU27.Res.HH.ThermalNew.SH.ConvElc.SC.AC</t>
  </si>
  <si>
    <t>NUM.number.EU27.Res.HH.ThermalNew.SH.ConvElc.WH.LPG.NoSolar</t>
  </si>
  <si>
    <t>NUM.number.EU27.Res.HH.ThermalNew.SH.ConvElc.WH.LPG.Solar</t>
  </si>
  <si>
    <t>NUM.number.EU27.Res.HH.ThermalNew.SH.ConvElc.WH.Elc.NoSolar</t>
  </si>
  <si>
    <t>NUM.number.EU27.Res.HH.ThermalNew.SH.ConvElc.WH.Elc.Solar</t>
  </si>
  <si>
    <t>NUM.number.EU27.Res.HH.ThermalNew.SH.ConvElc.CO.LPG</t>
  </si>
  <si>
    <t>NUM.number.EU27.Res.HH.ThermalNew.SH.ConvElc.CO.Elc</t>
  </si>
  <si>
    <t>EU27 - New equipment installations in new and renovated households (detailed structure)</t>
  </si>
  <si>
    <t>NUM.number.EU27.Res.HHnew.ThermalNew.SH.Solids</t>
  </si>
  <si>
    <t>NUM.number.EU27.Res.HHnew.ThermalNew.SH.Solids.SH</t>
  </si>
  <si>
    <t>NUM.number.EU27.Res.HHnew.ThermalNew.SH.Solids.SC.AC</t>
  </si>
  <si>
    <t>NUM.number.EU27.Res.HHnew.ThermalNew.SH.Solids.WH.Solids.NoSolar</t>
  </si>
  <si>
    <t>NUM.number.EU27.Res.HHnew.ThermalNew.SH.Solids.WH.LPG.NoSolar</t>
  </si>
  <si>
    <t>NUM.number.EU27.Res.HHnew.ThermalNew.SH.Solids.WH.LPG.Solar</t>
  </si>
  <si>
    <t>NUM.number.EU27.Res.HHnew.ThermalNew.SH.Solids.WH.Elc.NoSolar</t>
  </si>
  <si>
    <t>NUM.number.EU27.Res.HHnew.ThermalNew.SH.Solids.WH.Elc.Solar</t>
  </si>
  <si>
    <t>NUM.number.EU27.Res.HHnew.ThermalNew.SH.Solids.CO.Solids</t>
  </si>
  <si>
    <t>NUM.number.EU27.Res.HHnew.ThermalNew.SH.Solids.CO.LPG</t>
  </si>
  <si>
    <t>NUM.number.EU27.Res.HHnew.ThermalNew.SH.Solids.CO.Elc</t>
  </si>
  <si>
    <t>NUM.number.EU27.Res.HHnew.ThermalNew.SH.LPG</t>
  </si>
  <si>
    <t>NUM.number.EU27.Res.HHnew.ThermalNew.SH.LPG.SH</t>
  </si>
  <si>
    <t>NUM.number.EU27.Res.HHnew.ThermalNew.SH.LPG.SC.AC</t>
  </si>
  <si>
    <t>NUM.number.EU27.Res.HHnew.ThermalNew.SH.LPG.WH.LPG.NoSolar</t>
  </si>
  <si>
    <t>NUM.number.EU27.Res.HHnew.ThermalNew.SH.LPG.WH.LPG.Solar</t>
  </si>
  <si>
    <t>NUM.number.EU27.Res.HHnew.ThermalNew.SH.LPG.WH.Elc.NoSolar</t>
  </si>
  <si>
    <t>NUM.number.EU27.Res.HHnew.ThermalNew.SH.LPG.WH.Elc.Solar</t>
  </si>
  <si>
    <t>NUM.number.EU27.Res.HHnew.ThermalNew.SH.LPG.CO.LPG</t>
  </si>
  <si>
    <t>NUM.number.EU27.Res.HHnew.ThermalNew.SH.LPG.CO.Elc</t>
  </si>
  <si>
    <t>NUM.number.EU27.Res.HHnew.ThermalNew.SH.Oil</t>
  </si>
  <si>
    <t>NUM.number.EU27.Res.HHnew.ThermalNew.SH.Oil.SH</t>
  </si>
  <si>
    <t>NUM.number.EU27.Res.HHnew.ThermalNew.SH.Oil.SC.AC</t>
  </si>
  <si>
    <t>NUM.number.EU27.Res.HHnew.ThermalNew.SH.Oil.WH.Oil.NoSolar</t>
  </si>
  <si>
    <t>NUM.number.EU27.Res.HHnew.ThermalNew.SH.Oil.WH.Oil.Solar</t>
  </si>
  <si>
    <t>NUM.number.EU27.Res.HHnew.ThermalNew.SH.Oil.WH.Elc.NoSolar</t>
  </si>
  <si>
    <t>NUM.number.EU27.Res.HHnew.ThermalNew.SH.Oil.WH.Elc.Solar</t>
  </si>
  <si>
    <t>NUM.number.EU27.Res.HHnew.ThermalNew.SH.Oil.CO.LPG</t>
  </si>
  <si>
    <t>NUM.number.EU27.Res.HHnew.ThermalNew.SH.Oil.CO.Elc</t>
  </si>
  <si>
    <t>NUM.number.EU27.Res.HHnew.ThermalNew.SH.Gas</t>
  </si>
  <si>
    <t>NUM.number.EU27.Res.HHnew.ThermalNew.SH.Gas.SH</t>
  </si>
  <si>
    <t>NUM.number.EU27.Res.HHnew.ThermalNew.SH.Gas.SC.AC</t>
  </si>
  <si>
    <t>NUM.number.EU27.Res.HHnew.ThermalNew.SH.Gas.WH.Gas.NoSolar</t>
  </si>
  <si>
    <t>NUM.number.EU27.Res.HHnew.ThermalNew.SH.Gas.WH.Gas.Solar</t>
  </si>
  <si>
    <t>NUM.number.EU27.Res.HHnew.ThermalNew.SH.Gas.WH.Elc.NoSolar</t>
  </si>
  <si>
    <t>NUM.number.EU27.Res.HHnew.ThermalNew.SH.Gas.WH.Elc.Solar</t>
  </si>
  <si>
    <t>NUM.number.EU27.Res.HHnew.ThermalNew.SH.Gas.CO.Gas</t>
  </si>
  <si>
    <t>NUM.number.EU27.Res.HHnew.ThermalNew.SH.Gas.CO.Elc</t>
  </si>
  <si>
    <t>NUM.number.EU27.Res.HHnew.ThermalNew.SH.Biomass</t>
  </si>
  <si>
    <t>NUM.number.EU27.Res.HHnew.ThermalNew.SH.Biomass.SH</t>
  </si>
  <si>
    <t>NUM.number.EU27.Res.HHnew.ThermalNew.SH.Biomass.SC.AC</t>
  </si>
  <si>
    <t>NUM.number.EU27.Res.HHnew.ThermalNew.SH.Biomass.WH.Biomass.NoSolar</t>
  </si>
  <si>
    <t>NUM.number.EU27.Res.HHnew.ThermalNew.SH.Biomass.WH.Biomass.Solar</t>
  </si>
  <si>
    <t>NUM.number.EU27.Res.HHnew.ThermalNew.SH.Biomass.WH.LPG.NoSolar</t>
  </si>
  <si>
    <t>NUM.number.EU27.Res.HHnew.ThermalNew.SH.Biomass.WH.LPG.Solar</t>
  </si>
  <si>
    <t>NUM.number.EU27.Res.HHnew.ThermalNew.SH.Biomass.WH.Elc.NoSolar</t>
  </si>
  <si>
    <t>NUM.number.EU27.Res.HHnew.ThermalNew.SH.Biomass.WH.Elc.Solar</t>
  </si>
  <si>
    <t>NUM.number.EU27.Res.HHnew.ThermalNew.SH.Biomass.CO.Biomass</t>
  </si>
  <si>
    <t>NUM.number.EU27.Res.HHnew.ThermalNew.SH.Biomass.CO.LPG</t>
  </si>
  <si>
    <t>NUM.number.EU27.Res.HHnew.ThermalNew.SH.Biomass.CO.Elc</t>
  </si>
  <si>
    <t>NUM.number.EU27.Res.HHnew.ThermalNew.SH.Geo</t>
  </si>
  <si>
    <t>NUM.number.EU27.Res.HHnew.ThermalNew.SH.Geo.SH</t>
  </si>
  <si>
    <t>NUM.number.EU27.Res.HHnew.ThermalNew.SH.Geo.SC.AC</t>
  </si>
  <si>
    <t>NUM.number.EU27.Res.HHnew.ThermalNew.SH.Geo.WH.Geo.NoSolar</t>
  </si>
  <si>
    <t>NUM.number.EU27.Res.HHnew.ThermalNew.SH.Geo.WH.Geo.Solar</t>
  </si>
  <si>
    <t>NUM.number.EU27.Res.HHnew.ThermalNew.SH.Geo.WH.Elc.NoSolar</t>
  </si>
  <si>
    <t>NUM.number.EU27.Res.HHnew.ThermalNew.SH.Geo.WH.Elc.Solar</t>
  </si>
  <si>
    <t>NUM.number.EU27.Res.HHnew.ThermalNew.SH.Geo.CO.LPG</t>
  </si>
  <si>
    <t>NUM.number.EU27.Res.HHnew.ThermalNew.SH.Geo.CO.Elc</t>
  </si>
  <si>
    <t>NUM.number.EU27.Res.HHnew.ThermalNew.SH.DistrHeat</t>
  </si>
  <si>
    <t>NUM.number.EU27.Res.HHnew.ThermalNew.SH.DistrHeat.SH</t>
  </si>
  <si>
    <t>NUM.number.EU27.Res.HHnew.ThermalNew.SH.DistrHeat.SC.AC</t>
  </si>
  <si>
    <t>NUM.number.EU27.Res.HHnew.ThermalNew.SH.DistrHeat.WH.DistrHeat.NoSolar</t>
  </si>
  <si>
    <t>NUM.number.EU27.Res.HHnew.ThermalNew.SH.DistrHeat.WH.DistrHeat.Solar</t>
  </si>
  <si>
    <t>NUM.number.EU27.Res.HHnew.ThermalNew.SH.DistrHeat.WH.Elc.NoSolar</t>
  </si>
  <si>
    <t>NUM.number.EU27.Res.HHnew.ThermalNew.SH.DistrHeat.WH.Elc.Solar</t>
  </si>
  <si>
    <t>NUM.number.EU27.Res.HHnew.ThermalNew.SH.DistrHeat.CO.LPG</t>
  </si>
  <si>
    <t>NUM.number.EU27.Res.HHnew.ThermalNew.SH.DistrHeat.CO.Elc</t>
  </si>
  <si>
    <t>NUM.number.EU27.Res.HHnew.ThermalNew.SH.AdvElc</t>
  </si>
  <si>
    <t>NUM.number.EU27.Res.HHnew.ThermalNew.SH.AdvElc.SH</t>
  </si>
  <si>
    <t>NUM.number.EU27.Res.HHnew.ThermalNew.SH.AdvElc.SC.AC</t>
  </si>
  <si>
    <t>NUM.number.EU27.Res.HHnew.ThermalNew.SH.AdvElc.WH.LPG.NoSolar</t>
  </si>
  <si>
    <t>NUM.number.EU27.Res.HHnew.ThermalNew.SH.AdvElc.WH.LPG.Solar</t>
  </si>
  <si>
    <t>NUM.number.EU27.Res.HHnew.ThermalNew.SH.AdvElc.WH.Elc.NoSolar</t>
  </si>
  <si>
    <t>NUM.number.EU27.Res.HHnew.ThermalNew.SH.AdvElc.WH.Elc.Solar</t>
  </si>
  <si>
    <t>NUM.number.EU27.Res.HHnew.ThermalNew.SH.AdvElc.CO.LPG</t>
  </si>
  <si>
    <t>NUM.number.EU27.Res.HHnew.ThermalNew.SH.AdvElc.CO.Elc</t>
  </si>
  <si>
    <t>NUM.number.EU27.Res.HHnew.ThermalNew.SH.ConvElc</t>
  </si>
  <si>
    <t>NUM.number.EU27.Res.HHnew.ThermalNew.SH.ConvElc.SH</t>
  </si>
  <si>
    <t>NUM.number.EU27.Res.HHnew.ThermalNew.SH.ConvElc.SC.AC</t>
  </si>
  <si>
    <t>NUM.number.EU27.Res.HHnew.ThermalNew.SH.ConvElc.WH.LPG.NoSolar</t>
  </si>
  <si>
    <t>NUM.number.EU27.Res.HHnew.ThermalNew.SH.ConvElc.WH.LPG.Solar</t>
  </si>
  <si>
    <t>NUM.number.EU27.Res.HHnew.ThermalNew.SH.ConvElc.WH.Elc.NoSolar</t>
  </si>
  <si>
    <t>NUM.number.EU27.Res.HHnew.ThermalNew.SH.ConvElc.WH.Elc.Solar</t>
  </si>
  <si>
    <t>NUM.number.EU27.Res.HHnew.ThermalNew.SH.ConvElc.CO.LPG</t>
  </si>
  <si>
    <t>NUM.number.EU27.Res.HHnew.ThermalNew.SH.ConvElc.CO.Elc</t>
  </si>
  <si>
    <t>EU27 - New equipment installations via replacement (detailed structure)</t>
  </si>
  <si>
    <t>NUM.number.EU27.Res.HH.ThermalRepl.SH.Solids</t>
  </si>
  <si>
    <t>NUM.number.EU27.Res.HH.ThermalRepl.SH.Solids.SH</t>
  </si>
  <si>
    <t>NUM.number.EU27.Res.HH.ThermalRepl.SH.Solids.SC.AC</t>
  </si>
  <si>
    <t>NUM.number.EU27.Res.HH.ThermalRepl.SH.Solids.WH.Solids.NoSolar</t>
  </si>
  <si>
    <t>NUM.number.EU27.Res.HH.ThermalRepl.SH.Solids.WH.LPG.NoSolar</t>
  </si>
  <si>
    <t>NUM.number.EU27.Res.HH.ThermalRepl.SH.Solids.WH.LPG.Solar</t>
  </si>
  <si>
    <t>NUM.number.EU27.Res.HH.ThermalRepl.SH.Solids.WH.Elc.NoSolar</t>
  </si>
  <si>
    <t>NUM.number.EU27.Res.HH.ThermalRepl.SH.Solids.WH.Elc.Solar</t>
  </si>
  <si>
    <t>NUM.number.EU27.Res.HH.ThermalRepl.SH.Solids.CO.Solids</t>
  </si>
  <si>
    <t>NUM.number.EU27.Res.HH.ThermalRepl.SH.Solids.CO.LPG</t>
  </si>
  <si>
    <t>NUM.number.EU27.Res.HH.ThermalRepl.SH.Solids.CO.Elc</t>
  </si>
  <si>
    <t>NUM.number.EU27.Res.HH.ThermalRepl.SH.LPG</t>
  </si>
  <si>
    <t>NUM.number.EU27.Res.HH.ThermalRepl.SH.LPG.SH</t>
  </si>
  <si>
    <t>NUM.number.EU27.Res.HH.ThermalRepl.SH.LPG.SC.AC</t>
  </si>
  <si>
    <t>NUM.number.EU27.Res.HH.ThermalRepl.SH.LPG.WH.LPG.NoSolar</t>
  </si>
  <si>
    <t>NUM.number.EU27.Res.HH.ThermalRepl.SH.LPG.WH.LPG.Solar</t>
  </si>
  <si>
    <t>NUM.number.EU27.Res.HH.ThermalRepl.SH.LPG.WH.Elc.NoSolar</t>
  </si>
  <si>
    <t>NUM.number.EU27.Res.HH.ThermalRepl.SH.LPG.WH.Elc.Solar</t>
  </si>
  <si>
    <t>NUM.number.EU27.Res.HH.ThermalRepl.SH.LPG.CO.LPG</t>
  </si>
  <si>
    <t>NUM.number.EU27.Res.HH.ThermalRepl.SH.LPG.CO.Elc</t>
  </si>
  <si>
    <t>NUM.number.EU27.Res.HH.ThermalRepl.SH.Oil</t>
  </si>
  <si>
    <t>NUM.number.EU27.Res.HH.ThermalRepl.SH.Oil.SH</t>
  </si>
  <si>
    <t>NUM.number.EU27.Res.HH.ThermalRepl.SH.Oil.SC.AC</t>
  </si>
  <si>
    <t>NUM.number.EU27.Res.HH.ThermalRepl.SH.Oil.WH.Oil.NoSolar</t>
  </si>
  <si>
    <t>NUM.number.EU27.Res.HH.ThermalRepl.SH.Oil.WH.Oil.Solar</t>
  </si>
  <si>
    <t>NUM.number.EU27.Res.HH.ThermalRepl.SH.Oil.WH.Elc.NoSolar</t>
  </si>
  <si>
    <t>NUM.number.EU27.Res.HH.ThermalRepl.SH.Oil.WH.Elc.Solar</t>
  </si>
  <si>
    <t>NUM.number.EU27.Res.HH.ThermalRepl.SH.Oil.CO.LPG</t>
  </si>
  <si>
    <t>NUM.number.EU27.Res.HH.ThermalRepl.SH.Oil.CO.Elc</t>
  </si>
  <si>
    <t>NUM.number.EU27.Res.HH.ThermalRepl.SH.Gas</t>
  </si>
  <si>
    <t>NUM.number.EU27.Res.HH.ThermalRepl.SH.Gas.SH</t>
  </si>
  <si>
    <t>NUM.number.EU27.Res.HH.ThermalRepl.SH.Gas.SC.AC</t>
  </si>
  <si>
    <t>NUM.number.EU27.Res.HH.ThermalRepl.SH.Gas.WH.Gas.NoSolar</t>
  </si>
  <si>
    <t>NUM.number.EU27.Res.HH.ThermalRepl.SH.Gas.WH.Gas.Solar</t>
  </si>
  <si>
    <t>NUM.number.EU27.Res.HH.ThermalRepl.SH.Gas.WH.Elc.NoSolar</t>
  </si>
  <si>
    <t>NUM.number.EU27.Res.HH.ThermalRepl.SH.Gas.WH.Elc.Solar</t>
  </si>
  <si>
    <t>NUM.number.EU27.Res.HH.ThermalRepl.SH.Gas.CO.Gas</t>
  </si>
  <si>
    <t>NUM.number.EU27.Res.HH.ThermalRepl.SH.Gas.CO.Elc</t>
  </si>
  <si>
    <t>NUM.number.EU27.Res.HH.ThermalRepl.SH.Biomass</t>
  </si>
  <si>
    <t>NUM.number.EU27.Res.HH.ThermalRepl.SH.Biomass.SH</t>
  </si>
  <si>
    <t>NUM.number.EU27.Res.HH.ThermalRepl.SH.Biomass.SC.AC</t>
  </si>
  <si>
    <t>NUM.number.EU27.Res.HH.ThermalRepl.SH.Biomass.WH.Biomass.NoSolar</t>
  </si>
  <si>
    <t>NUM.number.EU27.Res.HH.ThermalRepl.SH.Biomass.WH.Biomass.Solar</t>
  </si>
  <si>
    <t>NUM.number.EU27.Res.HH.ThermalRepl.SH.Biomass.WH.LPG.NoSolar</t>
  </si>
  <si>
    <t>NUM.number.EU27.Res.HH.ThermalRepl.SH.Biomass.WH.LPG.Solar</t>
  </si>
  <si>
    <t>NUM.number.EU27.Res.HH.ThermalRepl.SH.Biomass.WH.Elc.NoSolar</t>
  </si>
  <si>
    <t>NUM.number.EU27.Res.HH.ThermalRepl.SH.Biomass.WH.Elc.Solar</t>
  </si>
  <si>
    <t>NUM.number.EU27.Res.HH.ThermalRepl.SH.Biomass.CO.Biomass</t>
  </si>
  <si>
    <t>NUM.number.EU27.Res.HH.ThermalRepl.SH.Biomass.CO.LPG</t>
  </si>
  <si>
    <t>NUM.number.EU27.Res.HH.ThermalRepl.SH.Biomass.CO.Elc</t>
  </si>
  <si>
    <t>NUM.number.EU27.Res.HH.ThermalRepl.SH.Geo</t>
  </si>
  <si>
    <t>NUM.number.EU27.Res.HH.ThermalRepl.SH.Geo.SH</t>
  </si>
  <si>
    <t>NUM.number.EU27.Res.HH.ThermalRepl.SH.Geo.SC.AC</t>
  </si>
  <si>
    <t>NUM.number.EU27.Res.HH.ThermalRepl.SH.Geo.WH.Geo.NoSolar</t>
  </si>
  <si>
    <t>NUM.number.EU27.Res.HH.ThermalRepl.SH.Geo.WH.Geo.Solar</t>
  </si>
  <si>
    <t>NUM.number.EU27.Res.HH.ThermalRepl.SH.Geo.WH.Elc.NoSolar</t>
  </si>
  <si>
    <t>NUM.number.EU27.Res.HH.ThermalRepl.SH.Geo.WH.Elc.Solar</t>
  </si>
  <si>
    <t>NUM.number.EU27.Res.HH.ThermalRepl.SH.Geo.CO.LPG</t>
  </si>
  <si>
    <t>NUM.number.EU27.Res.HH.ThermalRepl.SH.Geo.CO.Elc</t>
  </si>
  <si>
    <t>NUM.number.EU27.Res.HH.ThermalRepl.SH.DistrHeat</t>
  </si>
  <si>
    <t>NUM.number.EU27.Res.HH.ThermalRepl.SH.DistrHeat.SH</t>
  </si>
  <si>
    <t>NUM.number.EU27.Res.HH.ThermalRepl.SH.DistrHeat.SC.AC</t>
  </si>
  <si>
    <t>NUM.number.EU27.Res.HH.ThermalRepl.SH.DistrHeat.WH.DistrHeat.NoSolar</t>
  </si>
  <si>
    <t>NUM.number.EU27.Res.HH.ThermalRepl.SH.DistrHeat.WH.DistrHeat.Solar</t>
  </si>
  <si>
    <t>NUM.number.EU27.Res.HH.ThermalRepl.SH.DistrHeat.WH.Elc.NoSolar</t>
  </si>
  <si>
    <t>NUM.number.EU27.Res.HH.ThermalRepl.SH.DistrHeat.WH.Elc.Solar</t>
  </si>
  <si>
    <t>NUM.number.EU27.Res.HH.ThermalRepl.SH.DistrHeat.CO.LPG</t>
  </si>
  <si>
    <t>NUM.number.EU27.Res.HH.ThermalRepl.SH.DistrHeat.CO.Elc</t>
  </si>
  <si>
    <t>NUM.number.EU27.Res.HH.ThermalRepl.SH.AdvElc</t>
  </si>
  <si>
    <t>NUM.number.EU27.Res.HH.ThermalRepl.SH.AdvElc.SH</t>
  </si>
  <si>
    <t>NUM.number.EU27.Res.HH.ThermalRepl.SH.AdvElc.SC.AC</t>
  </si>
  <si>
    <t>NUM.number.EU27.Res.HH.ThermalRepl.SH.AdvElc.WH.LPG.NoSolar</t>
  </si>
  <si>
    <t>NUM.number.EU27.Res.HH.ThermalRepl.SH.AdvElc.WH.LPG.Solar</t>
  </si>
  <si>
    <t>NUM.number.EU27.Res.HH.ThermalRepl.SH.AdvElc.WH.Elc.NoSolar</t>
  </si>
  <si>
    <t>NUM.number.EU27.Res.HH.ThermalRepl.SH.AdvElc.WH.Elc.Solar</t>
  </si>
  <si>
    <t>NUM.number.EU27.Res.HH.ThermalRepl.SH.AdvElc.CO.LPG</t>
  </si>
  <si>
    <t>NUM.number.EU27.Res.HH.ThermalRepl.SH.AdvElc.CO.Elc</t>
  </si>
  <si>
    <t>NUM.number.EU27.Res.HH.ThermalRepl.SH.ConvElc</t>
  </si>
  <si>
    <t>NUM.number.EU27.Res.HH.ThermalRepl.SH.ConvElc.SH</t>
  </si>
  <si>
    <t>NUM.number.EU27.Res.HH.ThermalRepl.SH.ConvElc.SC.AC</t>
  </si>
  <si>
    <t>NUM.number.EU27.Res.HH.ThermalRepl.SH.ConvElc.WH.LPG.NoSolar</t>
  </si>
  <si>
    <t>NUM.number.EU27.Res.HH.ThermalRepl.SH.ConvElc.WH.LPG.Solar</t>
  </si>
  <si>
    <t>NUM.number.EU27.Res.HH.ThermalRepl.SH.ConvElc.WH.Elc.NoSolar</t>
  </si>
  <si>
    <t>NUM.number.EU27.Res.HH.ThermalRepl.SH.ConvElc.WH.Elc.Solar</t>
  </si>
  <si>
    <t>NUM.number.EU27.Res.HH.ThermalRepl.SH.ConvElc.CO.LPG</t>
  </si>
  <si>
    <t>NUM.number.EU27.Res.HH.ThermalRepl.SH.ConvElc.CO.Elc</t>
  </si>
  <si>
    <t>EU27 - Equipment installations in 2021 - vintage structure</t>
  </si>
  <si>
    <t>VIN.number.EU27.Res.HH.Thermal.SH.Solids</t>
  </si>
  <si>
    <t>VIN.number.EU27.Res.HH.Thermal.SH.Solids.SH</t>
  </si>
  <si>
    <t>VIN.number.EU27.Res.HH.Thermal.SH.Solids.SC.AC</t>
  </si>
  <si>
    <t>VIN.number.EU27.Res.HH.Thermal.SH.Solids.WH.Solids.NoSolar</t>
  </si>
  <si>
    <t>VIN.number.EU27.Res.HH.Thermal.SH.Solids.WH.LPG.NoSolar</t>
  </si>
  <si>
    <t>VIN.number.EU27.Res.HH.Thermal.SH.Solids.WH.LPG.Solar</t>
  </si>
  <si>
    <t>VIN.number.EU27.Res.HH.Thermal.SH.Solids.WH.Elc.NoSolar</t>
  </si>
  <si>
    <t>VIN.number.EU27.Res.HH.Thermal.SH.Solids.WH.Elc.Solar</t>
  </si>
  <si>
    <t>VIN.number.EU27.Res.HH.Thermal.SH.Solids.CO.Solids</t>
  </si>
  <si>
    <t>VIN.number.EU27.Res.HH.Thermal.SH.Solids.CO.LPG</t>
  </si>
  <si>
    <t>VIN.number.EU27.Res.HH.Thermal.SH.Solids.CO.Elc</t>
  </si>
  <si>
    <t>VIN.number.EU27.Res.HH.Thermal.SH.LPG</t>
  </si>
  <si>
    <t>VIN.number.EU27.Res.HH.Thermal.SH.LPG.SH</t>
  </si>
  <si>
    <t>VIN.number.EU27.Res.HH.Thermal.SH.LPG.SC.AC</t>
  </si>
  <si>
    <t>VIN.number.EU27.Res.HH.Thermal.SH.LPG.WH.LPG.NoSolar</t>
  </si>
  <si>
    <t>VIN.number.EU27.Res.HH.Thermal.SH.LPG.WH.LPG.Solar</t>
  </si>
  <si>
    <t>VIN.number.EU27.Res.HH.Thermal.SH.LPG.WH.Elc.NoSolar</t>
  </si>
  <si>
    <t>VIN.number.EU27.Res.HH.Thermal.SH.LPG.WH.Elc.Solar</t>
  </si>
  <si>
    <t>VIN.number.EU27.Res.HH.Thermal.SH.LPG.CO.LPG</t>
  </si>
  <si>
    <t>VIN.number.EU27.Res.HH.Thermal.SH.LPG.CO.Elc</t>
  </si>
  <si>
    <t>VIN.number.EU27.Res.HH.Thermal.SH.Oil</t>
  </si>
  <si>
    <t>VIN.number.EU27.Res.HH.Thermal.SH.Oil.SH</t>
  </si>
  <si>
    <t>VIN.number.EU27.Res.HH.Thermal.SH.Oil.SC.AC</t>
  </si>
  <si>
    <t>VIN.number.EU27.Res.HH.Thermal.SH.Oil.WH.Oil.NoSolar</t>
  </si>
  <si>
    <t>VIN.number.EU27.Res.HH.Thermal.SH.Oil.WH.Oil.Solar</t>
  </si>
  <si>
    <t>VIN.number.EU27.Res.HH.Thermal.SH.Oil.WH.Elc.NoSolar</t>
  </si>
  <si>
    <t>VIN.number.EU27.Res.HH.Thermal.SH.Oil.WH.Elc.Solar</t>
  </si>
  <si>
    <t>VIN.number.EU27.Res.HH.Thermal.SH.Oil.CO.LPG</t>
  </si>
  <si>
    <t>VIN.number.EU27.Res.HH.Thermal.SH.Oil.CO.Elc</t>
  </si>
  <si>
    <t>VIN.number.EU27.Res.HH.Thermal.SH.Gas</t>
  </si>
  <si>
    <t>VIN.number.EU27.Res.HH.Thermal.SH.Gas.SH</t>
  </si>
  <si>
    <t>VIN.number.EU27.Res.HH.Thermal.SH.Gas.SC.AC</t>
  </si>
  <si>
    <t>VIN.number.EU27.Res.HH.Thermal.SH.Gas.WH.Gas.NoSolar</t>
  </si>
  <si>
    <t>VIN.number.EU27.Res.HH.Thermal.SH.Gas.WH.Gas.Solar</t>
  </si>
  <si>
    <t>VIN.number.EU27.Res.HH.Thermal.SH.Gas.WH.Elc.NoSolar</t>
  </si>
  <si>
    <t>VIN.number.EU27.Res.HH.Thermal.SH.Gas.WH.Elc.Solar</t>
  </si>
  <si>
    <t>VIN.number.EU27.Res.HH.Thermal.SH.Gas.CO.Gas</t>
  </si>
  <si>
    <t>VIN.number.EU27.Res.HH.Thermal.SH.Gas.CO.Elc</t>
  </si>
  <si>
    <t>VIN.number.EU27.Res.HH.Thermal.SH.Biomass</t>
  </si>
  <si>
    <t>VIN.number.EU27.Res.HH.Thermal.SH.Biomass.SH</t>
  </si>
  <si>
    <t>VIN.number.EU27.Res.HH.Thermal.SH.Biomass.SC.AC</t>
  </si>
  <si>
    <t>VIN.number.EU27.Res.HH.Thermal.SH.Biomass.WH.Biomass.NoSolar</t>
  </si>
  <si>
    <t>VIN.number.EU27.Res.HH.Thermal.SH.Biomass.WH.Biomass.Solar</t>
  </si>
  <si>
    <t>VIN.number.EU27.Res.HH.Thermal.SH.Biomass.WH.LPG.NoSolar</t>
  </si>
  <si>
    <t>VIN.number.EU27.Res.HH.Thermal.SH.Biomass.WH.LPG.Solar</t>
  </si>
  <si>
    <t>VIN.number.EU27.Res.HH.Thermal.SH.Biomass.WH.Elc.NoSolar</t>
  </si>
  <si>
    <t>VIN.number.EU27.Res.HH.Thermal.SH.Biomass.WH.Elc.Solar</t>
  </si>
  <si>
    <t>VIN.number.EU27.Res.HH.Thermal.SH.Biomass.CO.Biomass</t>
  </si>
  <si>
    <t>VIN.number.EU27.Res.HH.Thermal.SH.Biomass.CO.LPG</t>
  </si>
  <si>
    <t>VIN.number.EU27.Res.HH.Thermal.SH.Biomass.CO.Elc</t>
  </si>
  <si>
    <t>VIN.number.EU27.Res.HH.Thermal.SH.Geo</t>
  </si>
  <si>
    <t>VIN.number.EU27.Res.HH.Thermal.SH.Geo.SH</t>
  </si>
  <si>
    <t>VIN.number.EU27.Res.HH.Thermal.SH.Geo.SC.AC</t>
  </si>
  <si>
    <t>VIN.number.EU27.Res.HH.Thermal.SH.Geo.WH.Geo.NoSolar</t>
  </si>
  <si>
    <t>VIN.number.EU27.Res.HH.Thermal.SH.Geo.WH.Geo.Solar</t>
  </si>
  <si>
    <t>VIN.number.EU27.Res.HH.Thermal.SH.Geo.WH.Elc.NoSolar</t>
  </si>
  <si>
    <t>VIN.number.EU27.Res.HH.Thermal.SH.Geo.WH.Elc.Solar</t>
  </si>
  <si>
    <t>VIN.number.EU27.Res.HH.Thermal.SH.Geo.CO.LPG</t>
  </si>
  <si>
    <t>VIN.number.EU27.Res.HH.Thermal.SH.Geo.CO.Elc</t>
  </si>
  <si>
    <t>VIN.number.EU27.Res.HH.Thermal.SH.DistrHeat</t>
  </si>
  <si>
    <t>VIN.number.EU27.Res.HH.Thermal.SH.DistrHeat.SH</t>
  </si>
  <si>
    <t>VIN.number.EU27.Res.HH.Thermal.SH.DistrHeat.SC.AC</t>
  </si>
  <si>
    <t>VIN.number.EU27.Res.HH.Thermal.SH.DistrHeat.WH.DistrHeat.NoSolar</t>
  </si>
  <si>
    <t>VIN.number.EU27.Res.HH.Thermal.SH.DistrHeat.WH.DistrHeat.Solar</t>
  </si>
  <si>
    <t>VIN.number.EU27.Res.HH.Thermal.SH.DistrHeat.WH.Elc.NoSolar</t>
  </si>
  <si>
    <t>VIN.number.EU27.Res.HH.Thermal.SH.DistrHeat.WH.Elc.Solar</t>
  </si>
  <si>
    <t>VIN.number.EU27.Res.HH.Thermal.SH.DistrHeat.CO.LPG</t>
  </si>
  <si>
    <t>VIN.number.EU27.Res.HH.Thermal.SH.DistrHeat.CO.Elc</t>
  </si>
  <si>
    <t>VIN.number.EU27.Res.HH.Thermal.SH.AdvElc</t>
  </si>
  <si>
    <t>VIN.number.EU27.Res.HH.Thermal.SH.AdvElc.SH</t>
  </si>
  <si>
    <t>VIN.number.EU27.Res.HH.Thermal.SH.AdvElc.SC.AC</t>
  </si>
  <si>
    <t>VIN.number.EU27.Res.HH.Thermal.SH.AdvElc.WH.LPG.NoSolar</t>
  </si>
  <si>
    <t>VIN.number.EU27.Res.HH.Thermal.SH.AdvElc.WH.LPG.Solar</t>
  </si>
  <si>
    <t>VIN.number.EU27.Res.HH.Thermal.SH.AdvElc.WH.Elc.NoSolar</t>
  </si>
  <si>
    <t>VIN.number.EU27.Res.HH.Thermal.SH.AdvElc.WH.Elc.Solar</t>
  </si>
  <si>
    <t>VIN.number.EU27.Res.HH.Thermal.SH.AdvElc.CO.LPG</t>
  </si>
  <si>
    <t>VIN.number.EU27.Res.HH.Thermal.SH.AdvElc.CO.Elc</t>
  </si>
  <si>
    <t>VIN.number.EU27.Res.HH.Thermal.SH.ConvElc</t>
  </si>
  <si>
    <t>VIN.number.EU27.Res.HH.Thermal.SH.ConvElc.SH</t>
  </si>
  <si>
    <t>VIN.number.EU27.Res.HH.Thermal.SH.ConvElc.SC.AC</t>
  </si>
  <si>
    <t>VIN.number.EU27.Res.HH.Thermal.SH.ConvElc.WH.LPG.NoSolar</t>
  </si>
  <si>
    <t>VIN.number.EU27.Res.HH.Thermal.SH.ConvElc.WH.LPG.Solar</t>
  </si>
  <si>
    <t>VIN.number.EU27.Res.HH.Thermal.SH.ConvElc.WH.Elc.NoSolar</t>
  </si>
  <si>
    <t>VIN.number.EU27.Res.HH.Thermal.SH.ConvElc.WH.Elc.Solar</t>
  </si>
  <si>
    <t>VIN.number.EU27.Res.HH.Thermal.SH.ConvElc.CO.LPG</t>
  </si>
  <si>
    <t>VIN.number.EU27.Res.HH.Thermal.SH.ConvElc.CO.Elc</t>
  </si>
  <si>
    <t>EU27 - Final energy consumption (detailed structure)</t>
  </si>
  <si>
    <t>FEC.ktoe.EU27.Res.HH.Thermal.SH.Solids</t>
  </si>
  <si>
    <t>FEC.ktoe.EU27.Res.HH.Thermal.SH.Solids.SH</t>
  </si>
  <si>
    <t>FEC.ktoe.EU27.Res.HH.Thermal.SH.Solids.SH.Solids</t>
  </si>
  <si>
    <t>FEC.ktoe.EU27.Res.HH.Thermal.SH.Solids.SH.Elec</t>
  </si>
  <si>
    <t>FEC.ktoe.EU27.Res.HH.Thermal.SH.Solids.SC</t>
  </si>
  <si>
    <t>FEC.ktoe.EU27.Res.HH.Thermal.SH.Solids.SC.AC.Elec</t>
  </si>
  <si>
    <t>FEC.ktoe.EU27.Res.HH.Thermal.SH.Solids.WH</t>
  </si>
  <si>
    <t>FEC.ktoe.EU27.Res.HH.Thermal.SH.Solids.WH.Solids.NoSolar.Solids</t>
  </si>
  <si>
    <t>FEC.ktoe.EU27.Res.HH.Thermal.SH.Solids.WH.LPG.NoSolar.LPG</t>
  </si>
  <si>
    <t>FEC.ktoe.EU27.Res.HH.Thermal.SH.Solids.WH.LPG.Solar</t>
  </si>
  <si>
    <t>FEC.ktoe.EU27.Res.HH.Thermal.SH.Solids.WH.LPG.Solar.LPG</t>
  </si>
  <si>
    <t>FEC.ktoe.EU27.Res.HH.Thermal.SH.Solids.WH.LPG.Solar.Solar</t>
  </si>
  <si>
    <t>FEC.ktoe.EU27.Res.HH.Thermal.SH.Solids.WH.Elc.NoSolar.Elec</t>
  </si>
  <si>
    <t>FEC.ktoe.EU27.Res.HH.Thermal.SH.Solids.WH.Elc.Solar</t>
  </si>
  <si>
    <t>FEC.ktoe.EU27.Res.HH.Thermal.SH.Solids.WH.Elc.Solar.Elec</t>
  </si>
  <si>
    <t>FEC.ktoe.EU27.Res.HH.Thermal.SH.Solids.WH.Elc.Solar.Solar</t>
  </si>
  <si>
    <t>FEC.ktoe.EU27.Res.HH.Thermal.SH.Solids.CO</t>
  </si>
  <si>
    <t>FEC.ktoe.EU27.Res.HH.Thermal.SH.Solids.CO.Solids.Solids</t>
  </si>
  <si>
    <t>FEC.ktoe.EU27.Res.HH.Thermal.SH.Solids.CO.LPG.LPG</t>
  </si>
  <si>
    <t>FEC.ktoe.EU27.Res.HH.Thermal.SH.Solids.CO.Elc.Elec</t>
  </si>
  <si>
    <t>FEC.ktoe.EU27.Res.HH.Thermal.SH.LPG</t>
  </si>
  <si>
    <t>FEC.ktoe.EU27.Res.HH.Thermal.SH.LPG.SH</t>
  </si>
  <si>
    <t>FEC.ktoe.EU27.Res.HH.Thermal.SH.LPG.SH.LPG</t>
  </si>
  <si>
    <t>FEC.ktoe.EU27.Res.HH.Thermal.SH.LPG.SH.Elec</t>
  </si>
  <si>
    <t>FEC.ktoe.EU27.Res.HH.Thermal.SH.LPG.SC</t>
  </si>
  <si>
    <t>FEC.ktoe.EU27.Res.HH.Thermal.SH.LPG.SC.AC.Elec</t>
  </si>
  <si>
    <t>FEC.ktoe.EU27.Res.HH.Thermal.SH.LPG.WH</t>
  </si>
  <si>
    <t>FEC.ktoe.EU27.Res.HH.Thermal.SH.LPG.WH.LPG.NoSolar.LPG</t>
  </si>
  <si>
    <t>FEC.ktoe.EU27.Res.HH.Thermal.SH.LPG.WH.LPG.Solar</t>
  </si>
  <si>
    <t>FEC.ktoe.EU27.Res.HH.Thermal.SH.LPG.WH.LPG.Solar.LPG</t>
  </si>
  <si>
    <t>FEC.ktoe.EU27.Res.HH.Thermal.SH.LPG.WH.LPG.Solar.Solar</t>
  </si>
  <si>
    <t>FEC.ktoe.EU27.Res.HH.Thermal.SH.LPG.WH.Elc.NoSolar.Elec</t>
  </si>
  <si>
    <t>FEC.ktoe.EU27.Res.HH.Thermal.SH.LPG.WH.Elc.Solar</t>
  </si>
  <si>
    <t>FEC.ktoe.EU27.Res.HH.Thermal.SH.LPG.WH.Elc.Solar.Elec</t>
  </si>
  <si>
    <t>FEC.ktoe.EU27.Res.HH.Thermal.SH.LPG.WH.Elc.Solar.Solar</t>
  </si>
  <si>
    <t>FEC.ktoe.EU27.Res.HH.Thermal.SH.LPG.CO</t>
  </si>
  <si>
    <t>FEC.ktoe.EU27.Res.HH.Thermal.SH.LPG.CO.LPG.LPG</t>
  </si>
  <si>
    <t>FEC.ktoe.EU27.Res.HH.Thermal.SH.LPG.CO.Elc.Elec</t>
  </si>
  <si>
    <t>FEC.ktoe.EU27.Res.HH.Thermal.SH.Oil</t>
  </si>
  <si>
    <t>FEC.ktoe.EU27.Res.HH.Thermal.SH.Oil.SH</t>
  </si>
  <si>
    <t>FEC.ktoe.EU27.Res.HH.Thermal.SH.Oil.SH.Oil</t>
  </si>
  <si>
    <t>FEC.ktoe.EU27.Res.HH.Thermal.SH.Oil.SH.Elec</t>
  </si>
  <si>
    <t>FEC.ktoe.EU27.Res.HH.Thermal.SH.Oil.SC</t>
  </si>
  <si>
    <t>FEC.ktoe.EU27.Res.HH.Thermal.SH.Oil.SC.AC.Elec</t>
  </si>
  <si>
    <t>FEC.ktoe.EU27.Res.HH.Thermal.SH.Oil.WH</t>
  </si>
  <si>
    <t>FEC.ktoe.EU27.Res.HH.Thermal.SH.Oil.WH.Oil.NoSolar.Oil</t>
  </si>
  <si>
    <t>FEC.ktoe.EU27.Res.HH.Thermal.SH.Oil.WH.Oil.Solar</t>
  </si>
  <si>
    <t>FEC.ktoe.EU27.Res.HH.Thermal.SH.Oil.WH.Oil.Solar.Oil</t>
  </si>
  <si>
    <t>FEC.ktoe.EU27.Res.HH.Thermal.SH.Oil.WH.Oil.Solar.Solar</t>
  </si>
  <si>
    <t>FEC.ktoe.EU27.Res.HH.Thermal.SH.Oil.WH.Elc.NoSolar.Elec</t>
  </si>
  <si>
    <t>FEC.ktoe.EU27.Res.HH.Thermal.SH.Oil.WH.Elc.Solar</t>
  </si>
  <si>
    <t>FEC.ktoe.EU27.Res.HH.Thermal.SH.Oil.WH.Elc.Solar.Elec</t>
  </si>
  <si>
    <t>FEC.ktoe.EU27.Res.HH.Thermal.SH.Oil.WH.Elc.Solar.Solar</t>
  </si>
  <si>
    <t>FEC.ktoe.EU27.Res.HH.Thermal.SH.Oil.CO</t>
  </si>
  <si>
    <t>FEC.ktoe.EU27.Res.HH.Thermal.SH.Oil.CO.LPG.LPG</t>
  </si>
  <si>
    <t>FEC.ktoe.EU27.Res.HH.Thermal.SH.Oil.CO.Elc.Elec</t>
  </si>
  <si>
    <t>FEC.ktoe.EU27.Res.HH.Thermal.SH.Gas</t>
  </si>
  <si>
    <t>FEC.ktoe.EU27.Res.HH.Thermal.SH.Gas.SH</t>
  </si>
  <si>
    <t>FEC.ktoe.EU27.Res.HH.Thermal.SH.Gas.SH.Gas</t>
  </si>
  <si>
    <t>FEC.ktoe.EU27.Res.HH.Thermal.SH.Gas.SH.Elec</t>
  </si>
  <si>
    <t>FEC.ktoe.EU27.Res.HH.Thermal.SH.Gas.SC</t>
  </si>
  <si>
    <t>FEC.ktoe.EU27.Res.HH.Thermal.SH.Gas.SC.AC.Elec</t>
  </si>
  <si>
    <t>FEC.ktoe.EU27.Res.HH.Thermal.SH.Gas.WH</t>
  </si>
  <si>
    <t>FEC.ktoe.EU27.Res.HH.Thermal.SH.Gas.WH.Gas.NoSolar.Gas</t>
  </si>
  <si>
    <t>FEC.ktoe.EU27.Res.HH.Thermal.SH.Gas.WH.Gas.Solar</t>
  </si>
  <si>
    <t>FEC.ktoe.EU27.Res.HH.Thermal.SH.Gas.WH.Gas.Solar.Gas</t>
  </si>
  <si>
    <t>FEC.ktoe.EU27.Res.HH.Thermal.SH.Gas.WH.Gas.Solar.Solar</t>
  </si>
  <si>
    <t>FEC.ktoe.EU27.Res.HH.Thermal.SH.Gas.WH.Elc.NoSolar.Elec</t>
  </si>
  <si>
    <t>FEC.ktoe.EU27.Res.HH.Thermal.SH.Gas.WH.Elc.Solar</t>
  </si>
  <si>
    <t>FEC.ktoe.EU27.Res.HH.Thermal.SH.Gas.WH.Elc.Solar.Elec</t>
  </si>
  <si>
    <t>FEC.ktoe.EU27.Res.HH.Thermal.SH.Gas.WH.Elc.Solar.Solar</t>
  </si>
  <si>
    <t>FEC.ktoe.EU27.Res.HH.Thermal.SH.Gas.CO</t>
  </si>
  <si>
    <t>FEC.ktoe.EU27.Res.HH.Thermal.SH.Gas.CO.Gas.Gas</t>
  </si>
  <si>
    <t>FEC.ktoe.EU27.Res.HH.Thermal.SH.Gas.CO.Elc.Elec</t>
  </si>
  <si>
    <t>FEC.ktoe.EU27.Res.HH.Thermal.SH.Biomass</t>
  </si>
  <si>
    <t>FEC.ktoe.EU27.Res.HH.Thermal.SH.Biomass.SH</t>
  </si>
  <si>
    <t>FEC.ktoe.EU27.Res.HH.Thermal.SH.Biomass.SH.Biomass</t>
  </si>
  <si>
    <t>FEC.ktoe.EU27.Res.HH.Thermal.SH.Biomass.SH.Elec</t>
  </si>
  <si>
    <t>FEC.ktoe.EU27.Res.HH.Thermal.SH.Biomass.SC</t>
  </si>
  <si>
    <t>FEC.ktoe.EU27.Res.HH.Thermal.SH.Biomass.SC.AC.Elec</t>
  </si>
  <si>
    <t>FEC.ktoe.EU27.Res.HH.Thermal.SH.Biomass.WH</t>
  </si>
  <si>
    <t>FEC.ktoe.EU27.Res.HH.Thermal.SH.Biomass.WH.Biomass.NoSolar.Biomass</t>
  </si>
  <si>
    <t>FEC.ktoe.EU27.Res.HH.Thermal.SH.Biomass.WH.Biomass.Solar</t>
  </si>
  <si>
    <t>FEC.ktoe.EU27.Res.HH.Thermal.SH.Biomass.WH.Biomass.Solar.Biomass</t>
  </si>
  <si>
    <t>FEC.ktoe.EU27.Res.HH.Thermal.SH.Biomass.WH.Biomass.Solar.Solar</t>
  </si>
  <si>
    <t>FEC.ktoe.EU27.Res.HH.Thermal.SH.Biomass.WH.LPG.NoSolar.LPG</t>
  </si>
  <si>
    <t>FEC.ktoe.EU27.Res.HH.Thermal.SH.Biomass.WH.LPG.Solar</t>
  </si>
  <si>
    <t>FEC.ktoe.EU27.Res.HH.Thermal.SH.Biomass.WH.LPG.Solar.LPG</t>
  </si>
  <si>
    <t>FEC.ktoe.EU27.Res.HH.Thermal.SH.Biomass.WH.LPG.Solar.Solar</t>
  </si>
  <si>
    <t>FEC.ktoe.EU27.Res.HH.Thermal.SH.Biomass.WH.Elc.NoSolar.Elec</t>
  </si>
  <si>
    <t>FEC.ktoe.EU27.Res.HH.Thermal.SH.Biomass.WH.Elc.Solar</t>
  </si>
  <si>
    <t>FEC.ktoe.EU27.Res.HH.Thermal.SH.Biomass.WH.Elc.Solar.Elec</t>
  </si>
  <si>
    <t>FEC.ktoe.EU27.Res.HH.Thermal.SH.Biomass.WH.Elc.Solar.Solar</t>
  </si>
  <si>
    <t>FEC.ktoe.EU27.Res.HH.Thermal.SH.Biomass.CO</t>
  </si>
  <si>
    <t>FEC.ktoe.EU27.Res.HH.Thermal.SH.Biomass.CO.Biomass.Biomass</t>
  </si>
  <si>
    <t>FEC.ktoe.EU27.Res.HH.Thermal.SH.Biomass.CO.LPG.LPG</t>
  </si>
  <si>
    <t>FEC.ktoe.EU27.Res.HH.Thermal.SH.Biomass.CO.Elc.Elec</t>
  </si>
  <si>
    <t>FEC.ktoe.EU27.Res.HH.Thermal.SH.Geo</t>
  </si>
  <si>
    <t>FEC.ktoe.EU27.Res.HH.Thermal.SH.Geo.SH</t>
  </si>
  <si>
    <t>FEC.ktoe.EU27.Res.HH.Thermal.SH.Geo.SH.Geo</t>
  </si>
  <si>
    <t>FEC.ktoe.EU27.Res.HH.Thermal.SH.Geo.SH.Elec</t>
  </si>
  <si>
    <t>FEC.ktoe.EU27.Res.HH.Thermal.SH.Geo.SC</t>
  </si>
  <si>
    <t>FEC.ktoe.EU27.Res.HH.Thermal.SH.Geo.SC.AC.Elec</t>
  </si>
  <si>
    <t>FEC.ktoe.EU27.Res.HH.Thermal.SH.Geo.WH</t>
  </si>
  <si>
    <t>FEC.ktoe.EU27.Res.HH.Thermal.SH.Geo.WH.Geo.NoSolar.Geo</t>
  </si>
  <si>
    <t>FEC.ktoe.EU27.Res.HH.Thermal.SH.Geo.WH.Geo.Solar</t>
  </si>
  <si>
    <t>FEC.ktoe.EU27.Res.HH.Thermal.SH.Geo.WH.Geo.Solar.Geo</t>
  </si>
  <si>
    <t>FEC.ktoe.EU27.Res.HH.Thermal.SH.Geo.WH.Geo.Solar.Solar</t>
  </si>
  <si>
    <t>FEC.ktoe.EU27.Res.HH.Thermal.SH.Geo.WH.Elc.NoSolar.Elec</t>
  </si>
  <si>
    <t>FEC.ktoe.EU27.Res.HH.Thermal.SH.Geo.WH.Elc.Solar</t>
  </si>
  <si>
    <t>FEC.ktoe.EU27.Res.HH.Thermal.SH.Geo.WH.Elc.Solar.Elec</t>
  </si>
  <si>
    <t>FEC.ktoe.EU27.Res.HH.Thermal.SH.Geo.WH.Elc.Solar.Solar</t>
  </si>
  <si>
    <t>FEC.ktoe.EU27.Res.HH.Thermal.SH.Geo.CO</t>
  </si>
  <si>
    <t>FEC.ktoe.EU27.Res.HH.Thermal.SH.Geo.CO.LPG.LPG</t>
  </si>
  <si>
    <t>FEC.ktoe.EU27.Res.HH.Thermal.SH.Geo.CO.Elc.Elec</t>
  </si>
  <si>
    <t>FEC.ktoe.EU27.Res.HH.Thermal.SH.DistrHeat</t>
  </si>
  <si>
    <t>FEC.ktoe.EU27.Res.HH.Thermal.SH.DistrHeat.SH</t>
  </si>
  <si>
    <t>FEC.ktoe.EU27.Res.HH.Thermal.SH.DistrHeat.SH.Steam_Distr</t>
  </si>
  <si>
    <t>FEC.ktoe.EU27.Res.HH.Thermal.SH.DistrHeat.SH.Elec</t>
  </si>
  <si>
    <t>FEC.ktoe.EU27.Res.HH.Thermal.SH.DistrHeat.SC</t>
  </si>
  <si>
    <t>FEC.ktoe.EU27.Res.HH.Thermal.SH.DistrHeat.SC.AC.Elec</t>
  </si>
  <si>
    <t>FEC.ktoe.EU27.Res.HH.Thermal.SH.DistrHeat.WH</t>
  </si>
  <si>
    <t>FEC.ktoe.EU27.Res.HH.Thermal.SH.DistrHeat.WH.DistrHeat.NoSolar.Steam_Distr</t>
  </si>
  <si>
    <t>FEC.ktoe.EU27.Res.HH.Thermal.SH.DistrHeat.WH.DistrHeat.Solar</t>
  </si>
  <si>
    <t>FEC.ktoe.EU27.Res.HH.Thermal.SH.DistrHeat.WH.DistrHeat.Solar.Steam_Distr</t>
  </si>
  <si>
    <t>FEC.ktoe.EU27.Res.HH.Thermal.SH.DistrHeat.WH.DistrHeat.Solar.Solar</t>
  </si>
  <si>
    <t>FEC.ktoe.EU27.Res.HH.Thermal.SH.DistrHeat.WH.Elc.NoSolar.Elec</t>
  </si>
  <si>
    <t>FEC.ktoe.EU27.Res.HH.Thermal.SH.DistrHeat.WH.Elc.Solar</t>
  </si>
  <si>
    <t>FEC.ktoe.EU27.Res.HH.Thermal.SH.DistrHeat.WH.Elc.Solar.Elec</t>
  </si>
  <si>
    <t>FEC.ktoe.EU27.Res.HH.Thermal.SH.DistrHeat.WH.Elc.Solar.Solar</t>
  </si>
  <si>
    <t>FEC.ktoe.EU27.Res.HH.Thermal.SH.DistrHeat.CO</t>
  </si>
  <si>
    <t>FEC.ktoe.EU27.Res.HH.Thermal.SH.DistrHeat.CO.LPG.LPG</t>
  </si>
  <si>
    <t>FEC.ktoe.EU27.Res.HH.Thermal.SH.DistrHeat.CO.Elc.Elec</t>
  </si>
  <si>
    <t>FEC.ktoe.EU27.Res.HH.Thermal.SH.AdvElc</t>
  </si>
  <si>
    <t>FEC.ktoe.EU27.Res.HH.Thermal.SH.AdvElc.SH</t>
  </si>
  <si>
    <t>FEC.ktoe.EU27.Res.HH.Thermal.SH.AdvElc.SH.Elec</t>
  </si>
  <si>
    <t>FEC.ktoe.EU27.Res.HH.Thermal.SH.AdvElc.SC</t>
  </si>
  <si>
    <t>FEC.ktoe.EU27.Res.HH.Thermal.SH.AdvElc.SC.AC.Elec</t>
  </si>
  <si>
    <t>FEC.ktoe.EU27.Res.HH.Thermal.SH.AdvElc.WH</t>
  </si>
  <si>
    <t>FEC.ktoe.EU27.Res.HH.Thermal.SH.AdvElc.WH.LPG.NoSolar.LPG</t>
  </si>
  <si>
    <t>FEC.ktoe.EU27.Res.HH.Thermal.SH.AdvElc.WH.LPG.Solar</t>
  </si>
  <si>
    <t>FEC.ktoe.EU27.Res.HH.Thermal.SH.AdvElc.WH.LPG.Solar.LPG</t>
  </si>
  <si>
    <t>FEC.ktoe.EU27.Res.HH.Thermal.SH.AdvElc.WH.LPG.Solar.Solar</t>
  </si>
  <si>
    <t>FEC.ktoe.EU27.Res.HH.Thermal.SH.AdvElc.WH.Elc.NoSolar.Elec</t>
  </si>
  <si>
    <t>FEC.ktoe.EU27.Res.HH.Thermal.SH.AdvElc.WH.Elc.Solar</t>
  </si>
  <si>
    <t>FEC.ktoe.EU27.Res.HH.Thermal.SH.AdvElc.WH.Elc.Solar.Elec</t>
  </si>
  <si>
    <t>FEC.ktoe.EU27.Res.HH.Thermal.SH.AdvElc.WH.Elc.Solar.Solar</t>
  </si>
  <si>
    <t>FEC.ktoe.EU27.Res.HH.Thermal.SH.AdvElc.CO</t>
  </si>
  <si>
    <t>FEC.ktoe.EU27.Res.HH.Thermal.SH.AdvElc.CO.LPG.LPG</t>
  </si>
  <si>
    <t>FEC.ktoe.EU27.Res.HH.Thermal.SH.AdvElc.CO.Elc.Elec</t>
  </si>
  <si>
    <t>FEC.ktoe.EU27.Res.HH.Thermal.SH.ConvElc</t>
  </si>
  <si>
    <t>FEC.ktoe.EU27.Res.HH.Thermal.SH.ConvElc.SH</t>
  </si>
  <si>
    <t>FEC.ktoe.EU27.Res.HH.Thermal.SH.ConvElc.SH.Elec</t>
  </si>
  <si>
    <t>FEC.ktoe.EU27.Res.HH.Thermal.SH.ConvElc.SC</t>
  </si>
  <si>
    <t>FEC.ktoe.EU27.Res.HH.Thermal.SH.ConvElc.SC.AC.Elec</t>
  </si>
  <si>
    <t>FEC.ktoe.EU27.Res.HH.Thermal.SH.ConvElc.WH</t>
  </si>
  <si>
    <t>FEC.ktoe.EU27.Res.HH.Thermal.SH.ConvElc.WH.LPG.NoSolar.LPG</t>
  </si>
  <si>
    <t>FEC.ktoe.EU27.Res.HH.Thermal.SH.ConvElc.WH.LPG.Solar</t>
  </si>
  <si>
    <t>FEC.ktoe.EU27.Res.HH.Thermal.SH.ConvElc.WH.LPG.Solar.LPG</t>
  </si>
  <si>
    <t>FEC.ktoe.EU27.Res.HH.Thermal.SH.ConvElc.WH.LPG.Solar.Solar</t>
  </si>
  <si>
    <t>FEC.ktoe.EU27.Res.HH.Thermal.SH.ConvElc.WH.Elc.NoSolar.Elec</t>
  </si>
  <si>
    <t>FEC.ktoe.EU27.Res.HH.Thermal.SH.ConvElc.WH.Elc.Solar</t>
  </si>
  <si>
    <t>FEC.ktoe.EU27.Res.HH.Thermal.SH.ConvElc.WH.Elc.Solar.Elec</t>
  </si>
  <si>
    <t>FEC.ktoe.EU27.Res.HH.Thermal.SH.ConvElc.WH.Elc.Solar.Solar</t>
  </si>
  <si>
    <t>FEC.ktoe.EU27.Res.HH.Thermal.SH.ConvElc.CO</t>
  </si>
  <si>
    <t>FEC.ktoe.EU27.Res.HH.Thermal.SH.ConvElc.CO.LPG.LPG</t>
  </si>
  <si>
    <t>FEC.ktoe.EU27.Res.HH.Thermal.SH.ConvElc.CO.Elc.Elec</t>
  </si>
  <si>
    <t>EU27 - Thermal energy service (detailed structure)</t>
  </si>
  <si>
    <t>TES.ktoe.EU27.Res.HH.Thermal.SH.Solids</t>
  </si>
  <si>
    <t>TES.ktoe.EU27.Res.HH.Thermal.SH.Solids.SH</t>
  </si>
  <si>
    <t>TES.ktoe.EU27.Res.HH.Thermal.SH.Solids.SH.Solids</t>
  </si>
  <si>
    <t>TES.ktoe.EU27.Res.HH.Thermal.SH.Solids.SH.Elec</t>
  </si>
  <si>
    <t>TES.ktoe.EU27.Res.HH.Thermal.SH.Solids.SC</t>
  </si>
  <si>
    <t>TES.ktoe.EU27.Res.HH.Thermal.SH.Solids.SC.AC.Elec</t>
  </si>
  <si>
    <t>TES.ktoe.EU27.Res.HH.Thermal.SH.Solids.WH</t>
  </si>
  <si>
    <t>TES.ktoe.EU27.Res.HH.Thermal.SH.Solids.WH.Solids.NoSolar.Solids</t>
  </si>
  <si>
    <t>TES.ktoe.EU27.Res.HH.Thermal.SH.Solids.WH.LPG.NoSolar.LPG</t>
  </si>
  <si>
    <t>TES.ktoe.EU27.Res.HH.Thermal.SH.Solids.WH.LPG.Solar</t>
  </si>
  <si>
    <t>TES.ktoe.EU27.Res.HH.Thermal.SH.Solids.WH.LPG.Solar.LPG</t>
  </si>
  <si>
    <t>TES.ktoe.EU27.Res.HH.Thermal.SH.Solids.WH.LPG.Solar.Solar</t>
  </si>
  <si>
    <t>TES.ktoe.EU27.Res.HH.Thermal.SH.Solids.WH.Elc.NoSolar.Elec</t>
  </si>
  <si>
    <t>TES.ktoe.EU27.Res.HH.Thermal.SH.Solids.WH.Elc.Solar</t>
  </si>
  <si>
    <t>TES.ktoe.EU27.Res.HH.Thermal.SH.Solids.WH.Elc.Solar.Elec</t>
  </si>
  <si>
    <t>TES.ktoe.EU27.Res.HH.Thermal.SH.Solids.WH.Elc.Solar.Solar</t>
  </si>
  <si>
    <t>TES.ktoe.EU27.Res.HH.Thermal.SH.Solids.CO</t>
  </si>
  <si>
    <t>TES.ktoe.EU27.Res.HH.Thermal.SH.Solids.CO.Solids.Solids</t>
  </si>
  <si>
    <t>TES.ktoe.EU27.Res.HH.Thermal.SH.Solids.CO.LPG.LPG</t>
  </si>
  <si>
    <t>TES.ktoe.EU27.Res.HH.Thermal.SH.Solids.CO.Elc.Elec</t>
  </si>
  <si>
    <t>TES.ktoe.EU27.Res.HH.Thermal.SH.LPG</t>
  </si>
  <si>
    <t>TES.ktoe.EU27.Res.HH.Thermal.SH.LPG.SH</t>
  </si>
  <si>
    <t>TES.ktoe.EU27.Res.HH.Thermal.SH.LPG.SH.LPG</t>
  </si>
  <si>
    <t>TES.ktoe.EU27.Res.HH.Thermal.SH.LPG.SH.Elec</t>
  </si>
  <si>
    <t>TES.ktoe.EU27.Res.HH.Thermal.SH.LPG.SC</t>
  </si>
  <si>
    <t>TES.ktoe.EU27.Res.HH.Thermal.SH.LPG.SC.AC.Elec</t>
  </si>
  <si>
    <t>TES.ktoe.EU27.Res.HH.Thermal.SH.LPG.WH</t>
  </si>
  <si>
    <t>TES.ktoe.EU27.Res.HH.Thermal.SH.LPG.WH.LPG.NoSolar.LPG</t>
  </si>
  <si>
    <t>TES.ktoe.EU27.Res.HH.Thermal.SH.LPG.WH.LPG.Solar</t>
  </si>
  <si>
    <t>TES.ktoe.EU27.Res.HH.Thermal.SH.LPG.WH.LPG.Solar.LPG</t>
  </si>
  <si>
    <t>TES.ktoe.EU27.Res.HH.Thermal.SH.LPG.WH.LPG.Solar.Solar</t>
  </si>
  <si>
    <t>TES.ktoe.EU27.Res.HH.Thermal.SH.LPG.WH.Elc.NoSolar.Elec</t>
  </si>
  <si>
    <t>TES.ktoe.EU27.Res.HH.Thermal.SH.LPG.WH.Elc.Solar</t>
  </si>
  <si>
    <t>TES.ktoe.EU27.Res.HH.Thermal.SH.LPG.WH.Elc.Solar.Elec</t>
  </si>
  <si>
    <t>TES.ktoe.EU27.Res.HH.Thermal.SH.LPG.WH.Elc.Solar.Solar</t>
  </si>
  <si>
    <t>TES.ktoe.EU27.Res.HH.Thermal.SH.LPG.CO</t>
  </si>
  <si>
    <t>TES.ktoe.EU27.Res.HH.Thermal.SH.LPG.CO.LPG.LPG</t>
  </si>
  <si>
    <t>TES.ktoe.EU27.Res.HH.Thermal.SH.LPG.CO.Elc.Elec</t>
  </si>
  <si>
    <t>TES.ktoe.EU27.Res.HH.Thermal.SH.Oil</t>
  </si>
  <si>
    <t>TES.ktoe.EU27.Res.HH.Thermal.SH.Oil.SH</t>
  </si>
  <si>
    <t>TES.ktoe.EU27.Res.HH.Thermal.SH.Oil.SH.Oil</t>
  </si>
  <si>
    <t>TES.ktoe.EU27.Res.HH.Thermal.SH.Oil.SH.Elec</t>
  </si>
  <si>
    <t>TES.ktoe.EU27.Res.HH.Thermal.SH.Oil.SC</t>
  </si>
  <si>
    <t>TES.ktoe.EU27.Res.HH.Thermal.SH.Oil.SC.AC.Elec</t>
  </si>
  <si>
    <t>TES.ktoe.EU27.Res.HH.Thermal.SH.Oil.WH</t>
  </si>
  <si>
    <t>TES.ktoe.EU27.Res.HH.Thermal.SH.Oil.WH.Oil.NoSolar.Oil</t>
  </si>
  <si>
    <t>TES.ktoe.EU27.Res.HH.Thermal.SH.Oil.WH.Oil.Solar</t>
  </si>
  <si>
    <t>TES.ktoe.EU27.Res.HH.Thermal.SH.Oil.WH.Oil.Solar.Oil</t>
  </si>
  <si>
    <t>TES.ktoe.EU27.Res.HH.Thermal.SH.Oil.WH.Oil.Solar.Solar</t>
  </si>
  <si>
    <t>TES.ktoe.EU27.Res.HH.Thermal.SH.Oil.WH.Elc.NoSolar.Elec</t>
  </si>
  <si>
    <t>TES.ktoe.EU27.Res.HH.Thermal.SH.Oil.WH.Elc.Solar</t>
  </si>
  <si>
    <t>TES.ktoe.EU27.Res.HH.Thermal.SH.Oil.WH.Elc.Solar.Elec</t>
  </si>
  <si>
    <t>TES.ktoe.EU27.Res.HH.Thermal.SH.Oil.WH.Elc.Solar.Solar</t>
  </si>
  <si>
    <t>TES.ktoe.EU27.Res.HH.Thermal.SH.Oil.CO</t>
  </si>
  <si>
    <t>TES.ktoe.EU27.Res.HH.Thermal.SH.Oil.CO.LPG.LPG</t>
  </si>
  <si>
    <t>TES.ktoe.EU27.Res.HH.Thermal.SH.Oil.CO.Elc.Elec</t>
  </si>
  <si>
    <t>TES.ktoe.EU27.Res.HH.Thermal.SH.Gas</t>
  </si>
  <si>
    <t>TES.ktoe.EU27.Res.HH.Thermal.SH.Gas.SH</t>
  </si>
  <si>
    <t>TES.ktoe.EU27.Res.HH.Thermal.SH.Gas.SH.Gas</t>
  </si>
  <si>
    <t>TES.ktoe.EU27.Res.HH.Thermal.SH.Gas.SH.Elec</t>
  </si>
  <si>
    <t>TES.ktoe.EU27.Res.HH.Thermal.SH.Gas.SC</t>
  </si>
  <si>
    <t>TES.ktoe.EU27.Res.HH.Thermal.SH.Gas.SC.AC.Elec</t>
  </si>
  <si>
    <t>TES.ktoe.EU27.Res.HH.Thermal.SH.Gas.WH</t>
  </si>
  <si>
    <t>TES.ktoe.EU27.Res.HH.Thermal.SH.Gas.WH.Gas.NoSolar.Gas</t>
  </si>
  <si>
    <t>TES.ktoe.EU27.Res.HH.Thermal.SH.Gas.WH.Gas.Solar</t>
  </si>
  <si>
    <t>TES.ktoe.EU27.Res.HH.Thermal.SH.Gas.WH.Gas.Solar.Gas</t>
  </si>
  <si>
    <t>TES.ktoe.EU27.Res.HH.Thermal.SH.Gas.WH.Gas.Solar.Solar</t>
  </si>
  <si>
    <t>TES.ktoe.EU27.Res.HH.Thermal.SH.Gas.WH.Elc.NoSolar.Elec</t>
  </si>
  <si>
    <t>TES.ktoe.EU27.Res.HH.Thermal.SH.Gas.WH.Elc.Solar</t>
  </si>
  <si>
    <t>TES.ktoe.EU27.Res.HH.Thermal.SH.Gas.WH.Elc.Solar.Elec</t>
  </si>
  <si>
    <t>TES.ktoe.EU27.Res.HH.Thermal.SH.Gas.WH.Elc.Solar.Solar</t>
  </si>
  <si>
    <t>TES.ktoe.EU27.Res.HH.Thermal.SH.Gas.CO</t>
  </si>
  <si>
    <t>TES.ktoe.EU27.Res.HH.Thermal.SH.Gas.CO.Gas.Gas</t>
  </si>
  <si>
    <t>TES.ktoe.EU27.Res.HH.Thermal.SH.Gas.CO.Elc.Elec</t>
  </si>
  <si>
    <t>TES.ktoe.EU27.Res.HH.Thermal.SH.Biomass</t>
  </si>
  <si>
    <t>TES.ktoe.EU27.Res.HH.Thermal.SH.Biomass.SH</t>
  </si>
  <si>
    <t>TES.ktoe.EU27.Res.HH.Thermal.SH.Biomass.SH.Biomass</t>
  </si>
  <si>
    <t>TES.ktoe.EU27.Res.HH.Thermal.SH.Biomass.SH.Elec</t>
  </si>
  <si>
    <t>TES.ktoe.EU27.Res.HH.Thermal.SH.Biomass.SC</t>
  </si>
  <si>
    <t>TES.ktoe.EU27.Res.HH.Thermal.SH.Biomass.SC.AC.Elec</t>
  </si>
  <si>
    <t>TES.ktoe.EU27.Res.HH.Thermal.SH.Biomass.WH</t>
  </si>
  <si>
    <t>TES.ktoe.EU27.Res.HH.Thermal.SH.Biomass.WH.Biomass.NoSolar.Biomass</t>
  </si>
  <si>
    <t>TES.ktoe.EU27.Res.HH.Thermal.SH.Biomass.WH.Biomass.Solar</t>
  </si>
  <si>
    <t>TES.ktoe.EU27.Res.HH.Thermal.SH.Biomass.WH.Biomass.Solar.Biomass</t>
  </si>
  <si>
    <t>TES.ktoe.EU27.Res.HH.Thermal.SH.Biomass.WH.Biomass.Solar.Solar</t>
  </si>
  <si>
    <t>TES.ktoe.EU27.Res.HH.Thermal.SH.Biomass.WH.LPG.NoSolar.LPG</t>
  </si>
  <si>
    <t>TES.ktoe.EU27.Res.HH.Thermal.SH.Biomass.WH.LPG.Solar</t>
  </si>
  <si>
    <t>TES.ktoe.EU27.Res.HH.Thermal.SH.Biomass.WH.LPG.Solar.LPG</t>
  </si>
  <si>
    <t>TES.ktoe.EU27.Res.HH.Thermal.SH.Biomass.WH.LPG.Solar.Solar</t>
  </si>
  <si>
    <t>TES.ktoe.EU27.Res.HH.Thermal.SH.Biomass.WH.Elc.NoSolar.Elec</t>
  </si>
  <si>
    <t>TES.ktoe.EU27.Res.HH.Thermal.SH.Biomass.WH.Elc.Solar</t>
  </si>
  <si>
    <t>TES.ktoe.EU27.Res.HH.Thermal.SH.Biomass.WH.Elc.Solar.Elec</t>
  </si>
  <si>
    <t>TES.ktoe.EU27.Res.HH.Thermal.SH.Biomass.WH.Elc.Solar.Solar</t>
  </si>
  <si>
    <t>TES.ktoe.EU27.Res.HH.Thermal.SH.Biomass.CO</t>
  </si>
  <si>
    <t>TES.ktoe.EU27.Res.HH.Thermal.SH.Biomass.CO.Biomass.Biomass</t>
  </si>
  <si>
    <t>TES.ktoe.EU27.Res.HH.Thermal.SH.Biomass.CO.LPG.LPG</t>
  </si>
  <si>
    <t>TES.ktoe.EU27.Res.HH.Thermal.SH.Biomass.CO.Elc.Elec</t>
  </si>
  <si>
    <t>TES.ktoe.EU27.Res.HH.Thermal.SH.Geo</t>
  </si>
  <si>
    <t>TES.ktoe.EU27.Res.HH.Thermal.SH.Geo.SH</t>
  </si>
  <si>
    <t>TES.ktoe.EU27.Res.HH.Thermal.SH.Geo.SH.Geo</t>
  </si>
  <si>
    <t>TES.ktoe.EU27.Res.HH.Thermal.SH.Geo.SH.Elec</t>
  </si>
  <si>
    <t>TES.ktoe.EU27.Res.HH.Thermal.SH.Geo.SC</t>
  </si>
  <si>
    <t>TES.ktoe.EU27.Res.HH.Thermal.SH.Geo.SC.AC.Elec</t>
  </si>
  <si>
    <t>TES.ktoe.EU27.Res.HH.Thermal.SH.Geo.WH</t>
  </si>
  <si>
    <t>TES.ktoe.EU27.Res.HH.Thermal.SH.Geo.WH.Geo.NoSolar.Geo</t>
  </si>
  <si>
    <t>TES.ktoe.EU27.Res.HH.Thermal.SH.Geo.WH.Geo.Solar</t>
  </si>
  <si>
    <t>TES.ktoe.EU27.Res.HH.Thermal.SH.Geo.WH.Geo.Solar.Geo</t>
  </si>
  <si>
    <t>TES.ktoe.EU27.Res.HH.Thermal.SH.Geo.WH.Geo.Solar.Solar</t>
  </si>
  <si>
    <t>TES.ktoe.EU27.Res.HH.Thermal.SH.Geo.WH.Elc.NoSolar.Elec</t>
  </si>
  <si>
    <t>TES.ktoe.EU27.Res.HH.Thermal.SH.Geo.WH.Elc.Solar</t>
  </si>
  <si>
    <t>TES.ktoe.EU27.Res.HH.Thermal.SH.Geo.WH.Elc.Solar.Elec</t>
  </si>
  <si>
    <t>TES.ktoe.EU27.Res.HH.Thermal.SH.Geo.WH.Elc.Solar.Solar</t>
  </si>
  <si>
    <t>TES.ktoe.EU27.Res.HH.Thermal.SH.Geo.CO</t>
  </si>
  <si>
    <t>TES.ktoe.EU27.Res.HH.Thermal.SH.Geo.CO.LPG.LPG</t>
  </si>
  <si>
    <t>TES.ktoe.EU27.Res.HH.Thermal.SH.Geo.CO.Elc.Elec</t>
  </si>
  <si>
    <t>TES.ktoe.EU27.Res.HH.Thermal.SH.DistrHeat</t>
  </si>
  <si>
    <t>TES.ktoe.EU27.Res.HH.Thermal.SH.DistrHeat.SH</t>
  </si>
  <si>
    <t>TES.ktoe.EU27.Res.HH.Thermal.SH.DistrHeat.SH.Steam_Distr</t>
  </si>
  <si>
    <t>TES.ktoe.EU27.Res.HH.Thermal.SH.DistrHeat.SH.Elec</t>
  </si>
  <si>
    <t>TES.ktoe.EU27.Res.HH.Thermal.SH.DistrHeat.SC</t>
  </si>
  <si>
    <t>TES.ktoe.EU27.Res.HH.Thermal.SH.DistrHeat.SC.AC.Elec</t>
  </si>
  <si>
    <t>TES.ktoe.EU27.Res.HH.Thermal.SH.DistrHeat.WH</t>
  </si>
  <si>
    <t>TES.ktoe.EU27.Res.HH.Thermal.SH.DistrHeat.WH.DistrHeat.NoSolar.Steam_Distr</t>
  </si>
  <si>
    <t>TES.ktoe.EU27.Res.HH.Thermal.SH.DistrHeat.WH.DistrHeat.Solar</t>
  </si>
  <si>
    <t>TES.ktoe.EU27.Res.HH.Thermal.SH.DistrHeat.WH.DistrHeat.Solar.Steam_Distr</t>
  </si>
  <si>
    <t>TES.ktoe.EU27.Res.HH.Thermal.SH.DistrHeat.WH.DistrHeat.Solar.Solar</t>
  </si>
  <si>
    <t>TES.ktoe.EU27.Res.HH.Thermal.SH.DistrHeat.WH.Elc.NoSolar.Elec</t>
  </si>
  <si>
    <t>TES.ktoe.EU27.Res.HH.Thermal.SH.DistrHeat.WH.Elc.Solar</t>
  </si>
  <si>
    <t>TES.ktoe.EU27.Res.HH.Thermal.SH.DistrHeat.WH.Elc.Solar.Elec</t>
  </si>
  <si>
    <t>TES.ktoe.EU27.Res.HH.Thermal.SH.DistrHeat.WH.Elc.Solar.Solar</t>
  </si>
  <si>
    <t>TES.ktoe.EU27.Res.HH.Thermal.SH.DistrHeat.CO</t>
  </si>
  <si>
    <t>TES.ktoe.EU27.Res.HH.Thermal.SH.DistrHeat.CO.LPG.LPG</t>
  </si>
  <si>
    <t>TES.ktoe.EU27.Res.HH.Thermal.SH.DistrHeat.CO.Elc.Elec</t>
  </si>
  <si>
    <t>TES.ktoe.EU27.Res.HH.Thermal.SH.AdvElc</t>
  </si>
  <si>
    <t>TES.ktoe.EU27.Res.HH.Thermal.SH.AdvElc.SH</t>
  </si>
  <si>
    <t>TES.ktoe.EU27.Res.HH.Thermal.SH.AdvElc.SH.Elec</t>
  </si>
  <si>
    <t>TES.ktoe.EU27.Res.HH.Thermal.SH.AdvElc.SC</t>
  </si>
  <si>
    <t>TES.ktoe.EU27.Res.HH.Thermal.SH.AdvElc.SC.AC.Elec</t>
  </si>
  <si>
    <t>TES.ktoe.EU27.Res.HH.Thermal.SH.AdvElc.WH</t>
  </si>
  <si>
    <t>TES.ktoe.EU27.Res.HH.Thermal.SH.AdvElc.WH.LPG.NoSolar.LPG</t>
  </si>
  <si>
    <t>TES.ktoe.EU27.Res.HH.Thermal.SH.AdvElc.WH.LPG.Solar</t>
  </si>
  <si>
    <t>TES.ktoe.EU27.Res.HH.Thermal.SH.AdvElc.WH.LPG.Solar.LPG</t>
  </si>
  <si>
    <t>TES.ktoe.EU27.Res.HH.Thermal.SH.AdvElc.WH.LPG.Solar.Solar</t>
  </si>
  <si>
    <t>TES.ktoe.EU27.Res.HH.Thermal.SH.AdvElc.WH.Elc.NoSolar.Elec</t>
  </si>
  <si>
    <t>TES.ktoe.EU27.Res.HH.Thermal.SH.AdvElc.WH.Elc.Solar</t>
  </si>
  <si>
    <t>TES.ktoe.EU27.Res.HH.Thermal.SH.AdvElc.WH.Elc.Solar.Elec</t>
  </si>
  <si>
    <t>TES.ktoe.EU27.Res.HH.Thermal.SH.AdvElc.WH.Elc.Solar.Solar</t>
  </si>
  <si>
    <t>TES.ktoe.EU27.Res.HH.Thermal.SH.AdvElc.CO</t>
  </si>
  <si>
    <t>TES.ktoe.EU27.Res.HH.Thermal.SH.AdvElc.CO.LPG.LPG</t>
  </si>
  <si>
    <t>TES.ktoe.EU27.Res.HH.Thermal.SH.AdvElc.CO.Elc.Elec</t>
  </si>
  <si>
    <t>TES.ktoe.EU27.Res.HH.Thermal.SH.ConvElc</t>
  </si>
  <si>
    <t>TES.ktoe.EU27.Res.HH.Thermal.SH.ConvElc.SH</t>
  </si>
  <si>
    <t>TES.ktoe.EU27.Res.HH.Thermal.SH.ConvElc.SH.Elec</t>
  </si>
  <si>
    <t>TES.ktoe.EU27.Res.HH.Thermal.SH.ConvElc.SC</t>
  </si>
  <si>
    <t>TES.ktoe.EU27.Res.HH.Thermal.SH.ConvElc.SC.AC.Elec</t>
  </si>
  <si>
    <t>TES.ktoe.EU27.Res.HH.Thermal.SH.ConvElc.WH</t>
  </si>
  <si>
    <t>TES.ktoe.EU27.Res.HH.Thermal.SH.ConvElc.WH.LPG.NoSolar.LPG</t>
  </si>
  <si>
    <t>TES.ktoe.EU27.Res.HH.Thermal.SH.ConvElc.WH.LPG.Solar</t>
  </si>
  <si>
    <t>TES.ktoe.EU27.Res.HH.Thermal.SH.ConvElc.WH.LPG.Solar.LPG</t>
  </si>
  <si>
    <t>TES.ktoe.EU27.Res.HH.Thermal.SH.ConvElc.WH.LPG.Solar.Solar</t>
  </si>
  <si>
    <t>TES.ktoe.EU27.Res.HH.Thermal.SH.ConvElc.WH.Elc.NoSolar.Elec</t>
  </si>
  <si>
    <t>TES.ktoe.EU27.Res.HH.Thermal.SH.ConvElc.WH.Elc.Solar</t>
  </si>
  <si>
    <t>TES.ktoe.EU27.Res.HH.Thermal.SH.ConvElc.WH.Elc.Solar.Elec</t>
  </si>
  <si>
    <t>TES.ktoe.EU27.Res.HH.Thermal.SH.ConvElc.WH.Elc.Solar.Solar</t>
  </si>
  <si>
    <t>TES.ktoe.EU27.Res.HH.Thermal.SH.ConvElc.CO</t>
  </si>
  <si>
    <t>TES.ktoe.EU27.Res.HH.Thermal.SH.ConvElc.CO.LPG.LPG</t>
  </si>
  <si>
    <t>TES.ktoe.EU27.Res.HH.Thermal.SH.ConvElc.CO.Elc.Elec</t>
  </si>
  <si>
    <t>EU27 - System efficiency indicator (detailed structure)</t>
  </si>
  <si>
    <t>Eff.ratio.EU27.Res.HH.Thermal.SH.Solids</t>
  </si>
  <si>
    <t>Eff.ratio.EU27.Res.HH.Thermal.SH.Solids.SH</t>
  </si>
  <si>
    <t>Eff.ratio.EU27.Res.HH.Thermal.SH.Solids.SH.Solids</t>
  </si>
  <si>
    <t>Eff.ratio.EU27.Res.HH.Thermal.SH.Solids.SH.Elec</t>
  </si>
  <si>
    <t>Eff.ratio.EU27.Res.HH.Thermal.SH.Solids.SC</t>
  </si>
  <si>
    <t>Eff.ratio.EU27.Res.HH.Thermal.SH.Solids.SC.AC.Elec</t>
  </si>
  <si>
    <t>Eff.ratio.EU27.Res.HH.Thermal.SH.Solids.WH</t>
  </si>
  <si>
    <t>Eff.ratio.EU27.Res.HH.Thermal.SH.Solids.WH.Solids.NoSolar.Solids</t>
  </si>
  <si>
    <t>Eff.ratio.EU27.Res.HH.Thermal.SH.Solids.WH.LPG.NoSolar.LPG</t>
  </si>
  <si>
    <t>Eff.ratio.EU27.Res.HH.Thermal.SH.Solids.WH.LPG.Solar</t>
  </si>
  <si>
    <t>Eff.ratio.EU27.Res.HH.Thermal.SH.Solids.WH.LPG.Solar.LPG</t>
  </si>
  <si>
    <t>Eff.ratio.EU27.Res.HH.Thermal.SH.Solids.WH.LPG.Solar.Solar</t>
  </si>
  <si>
    <t>Eff.ratio.EU27.Res.HH.Thermal.SH.Solids.WH.Elc.NoSolar.Elec</t>
  </si>
  <si>
    <t>Eff.ratio.EU27.Res.HH.Thermal.SH.Solids.WH.Elc.Solar</t>
  </si>
  <si>
    <t>Eff.ratio.EU27.Res.HH.Thermal.SH.Solids.WH.Elc.Solar.Elec</t>
  </si>
  <si>
    <t>Eff.ratio.EU27.Res.HH.Thermal.SH.Solids.WH.Elc.Solar.Solar</t>
  </si>
  <si>
    <t>Eff.ratio.EU27.Res.HH.Thermal.SH.Solids.CO</t>
  </si>
  <si>
    <t>Eff.ratio.EU27.Res.HH.Thermal.SH.Solids.CO.Solids.Solids</t>
  </si>
  <si>
    <t>Eff.ratio.EU27.Res.HH.Thermal.SH.Solids.CO.LPG.LPG</t>
  </si>
  <si>
    <t>Eff.ratio.EU27.Res.HH.Thermal.SH.Solids.CO.Elc.Elec</t>
  </si>
  <si>
    <t>Eff.ratio.EU27.Res.HH.Thermal.SH.LPG</t>
  </si>
  <si>
    <t>Eff.ratio.EU27.Res.HH.Thermal.SH.LPG.SH</t>
  </si>
  <si>
    <t>Eff.ratio.EU27.Res.HH.Thermal.SH.LPG.SH.LPG</t>
  </si>
  <si>
    <t>Eff.ratio.EU27.Res.HH.Thermal.SH.LPG.SH.Elec</t>
  </si>
  <si>
    <t>Eff.ratio.EU27.Res.HH.Thermal.SH.LPG.SC</t>
  </si>
  <si>
    <t>Eff.ratio.EU27.Res.HH.Thermal.SH.LPG.SC.AC.Elec</t>
  </si>
  <si>
    <t>Eff.ratio.EU27.Res.HH.Thermal.SH.LPG.WH</t>
  </si>
  <si>
    <t>Eff.ratio.EU27.Res.HH.Thermal.SH.LPG.WH.LPG.NoSolar.LPG</t>
  </si>
  <si>
    <t>Eff.ratio.EU27.Res.HH.Thermal.SH.LPG.WH.LPG.Solar</t>
  </si>
  <si>
    <t>Eff.ratio.EU27.Res.HH.Thermal.SH.LPG.WH.LPG.Solar.LPG</t>
  </si>
  <si>
    <t>Eff.ratio.EU27.Res.HH.Thermal.SH.LPG.WH.LPG.Solar.Solar</t>
  </si>
  <si>
    <t>Eff.ratio.EU27.Res.HH.Thermal.SH.LPG.WH.Elc.NoSolar.Elec</t>
  </si>
  <si>
    <t>Eff.ratio.EU27.Res.HH.Thermal.SH.LPG.WH.Elc.Solar</t>
  </si>
  <si>
    <t>Eff.ratio.EU27.Res.HH.Thermal.SH.LPG.WH.Elc.Solar.Elec</t>
  </si>
  <si>
    <t>Eff.ratio.EU27.Res.HH.Thermal.SH.LPG.WH.Elc.Solar.Solar</t>
  </si>
  <si>
    <t>Eff.ratio.EU27.Res.HH.Thermal.SH.LPG.CO</t>
  </si>
  <si>
    <t>Eff.ratio.EU27.Res.HH.Thermal.SH.LPG.CO.LPG.LPG</t>
  </si>
  <si>
    <t>Eff.ratio.EU27.Res.HH.Thermal.SH.LPG.CO.Elc.Elec</t>
  </si>
  <si>
    <t>Eff.ratio.EU27.Res.HH.Thermal.SH.Oil</t>
  </si>
  <si>
    <t>Eff.ratio.EU27.Res.HH.Thermal.SH.Oil.SH</t>
  </si>
  <si>
    <t>Eff.ratio.EU27.Res.HH.Thermal.SH.Oil.SH.Oil</t>
  </si>
  <si>
    <t>Eff.ratio.EU27.Res.HH.Thermal.SH.Oil.SH.Elec</t>
  </si>
  <si>
    <t>Eff.ratio.EU27.Res.HH.Thermal.SH.Oil.SC</t>
  </si>
  <si>
    <t>Eff.ratio.EU27.Res.HH.Thermal.SH.Oil.SC.AC.Elec</t>
  </si>
  <si>
    <t>Eff.ratio.EU27.Res.HH.Thermal.SH.Oil.WH</t>
  </si>
  <si>
    <t>Eff.ratio.EU27.Res.HH.Thermal.SH.Oil.WH.Oil.NoSolar.Oil</t>
  </si>
  <si>
    <t>Eff.ratio.EU27.Res.HH.Thermal.SH.Oil.WH.Oil.Solar</t>
  </si>
  <si>
    <t>Eff.ratio.EU27.Res.HH.Thermal.SH.Oil.WH.Oil.Solar.Oil</t>
  </si>
  <si>
    <t>Eff.ratio.EU27.Res.HH.Thermal.SH.Oil.WH.Oil.Solar.Solar</t>
  </si>
  <si>
    <t>Eff.ratio.EU27.Res.HH.Thermal.SH.Oil.WH.Elc.NoSolar.Elec</t>
  </si>
  <si>
    <t>Eff.ratio.EU27.Res.HH.Thermal.SH.Oil.WH.Elc.Solar</t>
  </si>
  <si>
    <t>Eff.ratio.EU27.Res.HH.Thermal.SH.Oil.WH.Elc.Solar.Elec</t>
  </si>
  <si>
    <t>Eff.ratio.EU27.Res.HH.Thermal.SH.Oil.WH.Elc.Solar.Solar</t>
  </si>
  <si>
    <t>Eff.ratio.EU27.Res.HH.Thermal.SH.Oil.CO</t>
  </si>
  <si>
    <t>Eff.ratio.EU27.Res.HH.Thermal.SH.Oil.CO.LPG.LPG</t>
  </si>
  <si>
    <t>Eff.ratio.EU27.Res.HH.Thermal.SH.Oil.CO.Elc.Elec</t>
  </si>
  <si>
    <t>Eff.ratio.EU27.Res.HH.Thermal.SH.Gas</t>
  </si>
  <si>
    <t>Eff.ratio.EU27.Res.HH.Thermal.SH.Gas.SH</t>
  </si>
  <si>
    <t>Eff.ratio.EU27.Res.HH.Thermal.SH.Gas.SH.Gas</t>
  </si>
  <si>
    <t>Eff.ratio.EU27.Res.HH.Thermal.SH.Gas.SH.Elec</t>
  </si>
  <si>
    <t>Eff.ratio.EU27.Res.HH.Thermal.SH.Gas.SC</t>
  </si>
  <si>
    <t>Eff.ratio.EU27.Res.HH.Thermal.SH.Gas.SC.AC.Elec</t>
  </si>
  <si>
    <t>Eff.ratio.EU27.Res.HH.Thermal.SH.Gas.WH</t>
  </si>
  <si>
    <t>Eff.ratio.EU27.Res.HH.Thermal.SH.Gas.WH.Gas.NoSolar.Gas</t>
  </si>
  <si>
    <t>Eff.ratio.EU27.Res.HH.Thermal.SH.Gas.WH.Gas.Solar</t>
  </si>
  <si>
    <t>Eff.ratio.EU27.Res.HH.Thermal.SH.Gas.WH.Gas.Solar.Gas</t>
  </si>
  <si>
    <t>Eff.ratio.EU27.Res.HH.Thermal.SH.Gas.WH.Gas.Solar.Solar</t>
  </si>
  <si>
    <t>Eff.ratio.EU27.Res.HH.Thermal.SH.Gas.WH.Elc.NoSolar.Elec</t>
  </si>
  <si>
    <t>Eff.ratio.EU27.Res.HH.Thermal.SH.Gas.WH.Elc.Solar</t>
  </si>
  <si>
    <t>Eff.ratio.EU27.Res.HH.Thermal.SH.Gas.WH.Elc.Solar.Elec</t>
  </si>
  <si>
    <t>Eff.ratio.EU27.Res.HH.Thermal.SH.Gas.WH.Elc.Solar.Solar</t>
  </si>
  <si>
    <t>Eff.ratio.EU27.Res.HH.Thermal.SH.Gas.CO</t>
  </si>
  <si>
    <t>Eff.ratio.EU27.Res.HH.Thermal.SH.Gas.CO.Gas.Gas</t>
  </si>
  <si>
    <t>Eff.ratio.EU27.Res.HH.Thermal.SH.Gas.CO.Elc.Elec</t>
  </si>
  <si>
    <t>Eff.ratio.EU27.Res.HH.Thermal.SH.Biomass</t>
  </si>
  <si>
    <t>Eff.ratio.EU27.Res.HH.Thermal.SH.Biomass.SH</t>
  </si>
  <si>
    <t>Eff.ratio.EU27.Res.HH.Thermal.SH.Biomass.SH.Biomass</t>
  </si>
  <si>
    <t>Eff.ratio.EU27.Res.HH.Thermal.SH.Biomass.SH.Elec</t>
  </si>
  <si>
    <t>Eff.ratio.EU27.Res.HH.Thermal.SH.Biomass.SC</t>
  </si>
  <si>
    <t>Eff.ratio.EU27.Res.HH.Thermal.SH.Biomass.SC.AC.Elec</t>
  </si>
  <si>
    <t>Eff.ratio.EU27.Res.HH.Thermal.SH.Biomass.WH</t>
  </si>
  <si>
    <t>Eff.ratio.EU27.Res.HH.Thermal.SH.Biomass.WH.Biomass.NoSolar.Biomass</t>
  </si>
  <si>
    <t>Eff.ratio.EU27.Res.HH.Thermal.SH.Biomass.WH.Biomass.Solar</t>
  </si>
  <si>
    <t>Eff.ratio.EU27.Res.HH.Thermal.SH.Biomass.WH.Biomass.Solar.Biomass</t>
  </si>
  <si>
    <t>Eff.ratio.EU27.Res.HH.Thermal.SH.Biomass.WH.Biomass.Solar.Solar</t>
  </si>
  <si>
    <t>Eff.ratio.EU27.Res.HH.Thermal.SH.Biomass.WH.LPG.NoSolar.LPG</t>
  </si>
  <si>
    <t>Eff.ratio.EU27.Res.HH.Thermal.SH.Biomass.WH.LPG.Solar</t>
  </si>
  <si>
    <t>Eff.ratio.EU27.Res.HH.Thermal.SH.Biomass.WH.LPG.Solar.LPG</t>
  </si>
  <si>
    <t>Eff.ratio.EU27.Res.HH.Thermal.SH.Biomass.WH.LPG.Solar.Solar</t>
  </si>
  <si>
    <t>Eff.ratio.EU27.Res.HH.Thermal.SH.Biomass.WH.Elc.NoSolar.Elec</t>
  </si>
  <si>
    <t>Eff.ratio.EU27.Res.HH.Thermal.SH.Biomass.WH.Elc.Solar</t>
  </si>
  <si>
    <t>Eff.ratio.EU27.Res.HH.Thermal.SH.Biomass.WH.Elc.Solar.Elec</t>
  </si>
  <si>
    <t>Eff.ratio.EU27.Res.HH.Thermal.SH.Biomass.WH.Elc.Solar.Solar</t>
  </si>
  <si>
    <t>Eff.ratio.EU27.Res.HH.Thermal.SH.Biomass.CO</t>
  </si>
  <si>
    <t>Eff.ratio.EU27.Res.HH.Thermal.SH.Biomass.CO.Biomass.Biomass</t>
  </si>
  <si>
    <t>Eff.ratio.EU27.Res.HH.Thermal.SH.Biomass.CO.LPG.LPG</t>
  </si>
  <si>
    <t>Eff.ratio.EU27.Res.HH.Thermal.SH.Biomass.CO.Elc.Elec</t>
  </si>
  <si>
    <t>Eff.ratio.EU27.Res.HH.Thermal.SH.Geo</t>
  </si>
  <si>
    <t>Eff.ratio.EU27.Res.HH.Thermal.SH.Geo.SH</t>
  </si>
  <si>
    <t>Eff.ratio.EU27.Res.HH.Thermal.SH.Geo.SH.Geo</t>
  </si>
  <si>
    <t>Eff.ratio.EU27.Res.HH.Thermal.SH.Geo.SH.Elec</t>
  </si>
  <si>
    <t>Eff.ratio.EU27.Res.HH.Thermal.SH.Geo.SC</t>
  </si>
  <si>
    <t>Eff.ratio.EU27.Res.HH.Thermal.SH.Geo.SC.AC.Elec</t>
  </si>
  <si>
    <t>Eff.ratio.EU27.Res.HH.Thermal.SH.Geo.WH</t>
  </si>
  <si>
    <t>Eff.ratio.EU27.Res.HH.Thermal.SH.Geo.WH.Geo.NoSolar.Geo</t>
  </si>
  <si>
    <t>Eff.ratio.EU27.Res.HH.Thermal.SH.Geo.WH.Geo.Solar</t>
  </si>
  <si>
    <t>Eff.ratio.EU27.Res.HH.Thermal.SH.Geo.WH.Geo.Solar.Geo</t>
  </si>
  <si>
    <t>Eff.ratio.EU27.Res.HH.Thermal.SH.Geo.WH.Geo.Solar.Solar</t>
  </si>
  <si>
    <t>Eff.ratio.EU27.Res.HH.Thermal.SH.Geo.WH.Elc.NoSolar.Elec</t>
  </si>
  <si>
    <t>Eff.ratio.EU27.Res.HH.Thermal.SH.Geo.WH.Elc.Solar</t>
  </si>
  <si>
    <t>Eff.ratio.EU27.Res.HH.Thermal.SH.Geo.WH.Elc.Solar.Elec</t>
  </si>
  <si>
    <t>Eff.ratio.EU27.Res.HH.Thermal.SH.Geo.WH.Elc.Solar.Solar</t>
  </si>
  <si>
    <t>Eff.ratio.EU27.Res.HH.Thermal.SH.Geo.CO</t>
  </si>
  <si>
    <t>Eff.ratio.EU27.Res.HH.Thermal.SH.Geo.CO.LPG.LPG</t>
  </si>
  <si>
    <t>Eff.ratio.EU27.Res.HH.Thermal.SH.Geo.CO.Elc.Elec</t>
  </si>
  <si>
    <t>Eff.ratio.EU27.Res.HH.Thermal.SH.DistrHeat</t>
  </si>
  <si>
    <t>Eff.ratio.EU27.Res.HH.Thermal.SH.DistrHeat.SH</t>
  </si>
  <si>
    <t>Eff.ratio.EU27.Res.HH.Thermal.SH.DistrHeat.SH.Steam_Distr</t>
  </si>
  <si>
    <t>Eff.ratio.EU27.Res.HH.Thermal.SH.DistrHeat.SH.Elec</t>
  </si>
  <si>
    <t>Eff.ratio.EU27.Res.HH.Thermal.SH.DistrHeat.SC</t>
  </si>
  <si>
    <t>Eff.ratio.EU27.Res.HH.Thermal.SH.DistrHeat.SC.AC.Elec</t>
  </si>
  <si>
    <t>Eff.ratio.EU27.Res.HH.Thermal.SH.DistrHeat.WH</t>
  </si>
  <si>
    <t>Eff.ratio.EU27.Res.HH.Thermal.SH.DistrHeat.WH.DistrHeat.NoSolar.Steam_Distr</t>
  </si>
  <si>
    <t>Eff.ratio.EU27.Res.HH.Thermal.SH.DistrHeat.WH.DistrHeat.Solar</t>
  </si>
  <si>
    <t>Eff.ratio.EU27.Res.HH.Thermal.SH.DistrHeat.WH.DistrHeat.Solar.Steam_Distr</t>
  </si>
  <si>
    <t>Eff.ratio.EU27.Res.HH.Thermal.SH.DistrHeat.WH.DistrHeat.Solar.Solar</t>
  </si>
  <si>
    <t>Eff.ratio.EU27.Res.HH.Thermal.SH.DistrHeat.WH.Elc.NoSolar.Elec</t>
  </si>
  <si>
    <t>Eff.ratio.EU27.Res.HH.Thermal.SH.DistrHeat.WH.Elc.Solar</t>
  </si>
  <si>
    <t>Eff.ratio.EU27.Res.HH.Thermal.SH.DistrHeat.WH.Elc.Solar.Elec</t>
  </si>
  <si>
    <t>Eff.ratio.EU27.Res.HH.Thermal.SH.DistrHeat.WH.Elc.Solar.Solar</t>
  </si>
  <si>
    <t>Eff.ratio.EU27.Res.HH.Thermal.SH.DistrHeat.CO</t>
  </si>
  <si>
    <t>Eff.ratio.EU27.Res.HH.Thermal.SH.DistrHeat.CO.LPG.LPG</t>
  </si>
  <si>
    <t>Eff.ratio.EU27.Res.HH.Thermal.SH.DistrHeat.CO.Elc.Elec</t>
  </si>
  <si>
    <t>Eff.ratio.EU27.Res.HH.Thermal.SH.AdvElc</t>
  </si>
  <si>
    <t>Eff.ratio.EU27.Res.HH.Thermal.SH.AdvElc.SH</t>
  </si>
  <si>
    <t>Eff.ratio.EU27.Res.HH.Thermal.SH.AdvElc.SH.Elec</t>
  </si>
  <si>
    <t>Eff.ratio.EU27.Res.HH.Thermal.SH.AdvElc.SC</t>
  </si>
  <si>
    <t>Eff.ratio.EU27.Res.HH.Thermal.SH.AdvElc.SC.AC.Elec</t>
  </si>
  <si>
    <t>Eff.ratio.EU27.Res.HH.Thermal.SH.AdvElc.WH</t>
  </si>
  <si>
    <t>Eff.ratio.EU27.Res.HH.Thermal.SH.AdvElc.WH.LPG.NoSolar.LPG</t>
  </si>
  <si>
    <t>Eff.ratio.EU27.Res.HH.Thermal.SH.AdvElc.WH.LPG.Solar</t>
  </si>
  <si>
    <t>Eff.ratio.EU27.Res.HH.Thermal.SH.AdvElc.WH.LPG.Solar.LPG</t>
  </si>
  <si>
    <t>Eff.ratio.EU27.Res.HH.Thermal.SH.AdvElc.WH.LPG.Solar.Solar</t>
  </si>
  <si>
    <t>Eff.ratio.EU27.Res.HH.Thermal.SH.AdvElc.WH.Elc.NoSolar.Elec</t>
  </si>
  <si>
    <t>Eff.ratio.EU27.Res.HH.Thermal.SH.AdvElc.WH.Elc.Solar</t>
  </si>
  <si>
    <t>Eff.ratio.EU27.Res.HH.Thermal.SH.AdvElc.WH.Elc.Solar.Elec</t>
  </si>
  <si>
    <t>Eff.ratio.EU27.Res.HH.Thermal.SH.AdvElc.WH.Elc.Solar.Solar</t>
  </si>
  <si>
    <t>Eff.ratio.EU27.Res.HH.Thermal.SH.AdvElc.CO</t>
  </si>
  <si>
    <t>Eff.ratio.EU27.Res.HH.Thermal.SH.AdvElc.CO.LPG.LPG</t>
  </si>
  <si>
    <t>Eff.ratio.EU27.Res.HH.Thermal.SH.AdvElc.CO.Elc.Elec</t>
  </si>
  <si>
    <t>Eff.ratio.EU27.Res.HH.Thermal.SH.ConvElc</t>
  </si>
  <si>
    <t>Eff.ratio.EU27.Res.HH.Thermal.SH.ConvElc.SH</t>
  </si>
  <si>
    <t>Eff.ratio.EU27.Res.HH.Thermal.SH.ConvElc.SH.Elec</t>
  </si>
  <si>
    <t>Eff.ratio.EU27.Res.HH.Thermal.SH.ConvElc.SC</t>
  </si>
  <si>
    <t>Eff.ratio.EU27.Res.HH.Thermal.SH.ConvElc.SC.AC.Elec</t>
  </si>
  <si>
    <t>Eff.ratio.EU27.Res.HH.Thermal.SH.ConvElc.WH</t>
  </si>
  <si>
    <t>Eff.ratio.EU27.Res.HH.Thermal.SH.ConvElc.WH.LPG.NoSolar.LPG</t>
  </si>
  <si>
    <t>Eff.ratio.EU27.Res.HH.Thermal.SH.ConvElc.WH.LPG.Solar</t>
  </si>
  <si>
    <t>Eff.ratio.EU27.Res.HH.Thermal.SH.ConvElc.WH.LPG.Solar.LPG</t>
  </si>
  <si>
    <t>Eff.ratio.EU27.Res.HH.Thermal.SH.ConvElc.WH.LPG.Solar.Solar</t>
  </si>
  <si>
    <t>Eff.ratio.EU27.Res.HH.Thermal.SH.ConvElc.WH.Elc.NoSolar.Elec</t>
  </si>
  <si>
    <t>Eff.ratio.EU27.Res.HH.Thermal.SH.ConvElc.WH.Elc.Solar</t>
  </si>
  <si>
    <t>Eff.ratio.EU27.Res.HH.Thermal.SH.ConvElc.WH.Elc.Solar.Elec</t>
  </si>
  <si>
    <t>Eff.ratio.EU27.Res.HH.Thermal.SH.ConvElc.WH.Elc.Solar.Solar</t>
  </si>
  <si>
    <t>Eff.ratio.EU27.Res.HH.Thermal.SH.ConvElc.CO</t>
  </si>
  <si>
    <t>Eff.ratio.EU27.Res.HH.Thermal.SH.ConvElc.CO.LPG.LPG</t>
  </si>
  <si>
    <t>Eff.ratio.EU27.Res.HH.Thermal.SH.ConvElc.CO.Elc.Elec</t>
  </si>
  <si>
    <t>EU27 - CO2 emissions (detailed structure)</t>
  </si>
  <si>
    <t>EMI.ktCO2.EU27.Res.HH.Thermal.SH.Solids</t>
  </si>
  <si>
    <t>EMI.ktCO2.EU27.Res.HH.Thermal.SH.Solids.SH</t>
  </si>
  <si>
    <t>EMI.ktCO2.EU27.Res.HH.Thermal.SH.Solids.SH.Solids</t>
  </si>
  <si>
    <t>EMI.ktCO2.EU27.Res.HH.Thermal.SH.Solids.SH.Elec</t>
  </si>
  <si>
    <t>EMI.ktCO2.EU27.Res.HH.Thermal.SH.Solids.SC</t>
  </si>
  <si>
    <t>EMI.ktCO2.EU27.Res.HH.Thermal.SH.Solids.SC.AC.Elec</t>
  </si>
  <si>
    <t>EMI.ktCO2.EU27.Res.HH.Thermal.SH.Solids.WH</t>
  </si>
  <si>
    <t>EMI.ktCO2.EU27.Res.HH.Thermal.SH.Solids.WH.Solids.NoSolar.Solids</t>
  </si>
  <si>
    <t>EMI.ktCO2.EU27.Res.HH.Thermal.SH.Solids.WH.LPG.NoSolar.LPG</t>
  </si>
  <si>
    <t>EMI.ktCO2.EU27.Res.HH.Thermal.SH.Solids.WH.LPG.Solar</t>
  </si>
  <si>
    <t>EMI.ktCO2.EU27.Res.HH.Thermal.SH.Solids.WH.LPG.Solar.LPG</t>
  </si>
  <si>
    <t>EMI.ktCO2.EU27.Res.HH.Thermal.SH.Solids.WH.LPG.Solar.Solar</t>
  </si>
  <si>
    <t>EMI.ktCO2.EU27.Res.HH.Thermal.SH.Solids.WH.Elc.NoSolar.Elec</t>
  </si>
  <si>
    <t>EMI.ktCO2.EU27.Res.HH.Thermal.SH.Solids.WH.Elc.Solar</t>
  </si>
  <si>
    <t>EMI.ktCO2.EU27.Res.HH.Thermal.SH.Solids.WH.Elc.Solar.Elec</t>
  </si>
  <si>
    <t>EMI.ktCO2.EU27.Res.HH.Thermal.SH.Solids.WH.Elc.Solar.Solar</t>
  </si>
  <si>
    <t>EMI.ktCO2.EU27.Res.HH.Thermal.SH.Solids.CO</t>
  </si>
  <si>
    <t>EMI.ktCO2.EU27.Res.HH.Thermal.SH.Solids.CO.Solids.Solids</t>
  </si>
  <si>
    <t>EMI.ktCO2.EU27.Res.HH.Thermal.SH.Solids.CO.LPG.LPG</t>
  </si>
  <si>
    <t>EMI.ktCO2.EU27.Res.HH.Thermal.SH.Solids.CO.Elc.Elec</t>
  </si>
  <si>
    <t>EMI.ktCO2.EU27.Res.HH.Thermal.SH.LPG</t>
  </si>
  <si>
    <t>EMI.ktCO2.EU27.Res.HH.Thermal.SH.LPG.SH</t>
  </si>
  <si>
    <t>EMI.ktCO2.EU27.Res.HH.Thermal.SH.LPG.SH.LPG</t>
  </si>
  <si>
    <t>EMI.ktCO2.EU27.Res.HH.Thermal.SH.LPG.SH.Elec</t>
  </si>
  <si>
    <t>EMI.ktCO2.EU27.Res.HH.Thermal.SH.LPG.SC</t>
  </si>
  <si>
    <t>EMI.ktCO2.EU27.Res.HH.Thermal.SH.LPG.SC.AC.Elec</t>
  </si>
  <si>
    <t>EMI.ktCO2.EU27.Res.HH.Thermal.SH.LPG.WH</t>
  </si>
  <si>
    <t>EMI.ktCO2.EU27.Res.HH.Thermal.SH.LPG.WH.LPG.NoSolar.LPG</t>
  </si>
  <si>
    <t>EMI.ktCO2.EU27.Res.HH.Thermal.SH.LPG.WH.LPG.Solar</t>
  </si>
  <si>
    <t>EMI.ktCO2.EU27.Res.HH.Thermal.SH.LPG.WH.LPG.Solar.LPG</t>
  </si>
  <si>
    <t>EMI.ktCO2.EU27.Res.HH.Thermal.SH.LPG.WH.LPG.Solar.Solar</t>
  </si>
  <si>
    <t>EMI.ktCO2.EU27.Res.HH.Thermal.SH.LPG.WH.Elc.NoSolar.Elec</t>
  </si>
  <si>
    <t>EMI.ktCO2.EU27.Res.HH.Thermal.SH.LPG.WH.Elc.Solar</t>
  </si>
  <si>
    <t>EMI.ktCO2.EU27.Res.HH.Thermal.SH.LPG.WH.Elc.Solar.Elec</t>
  </si>
  <si>
    <t>EMI.ktCO2.EU27.Res.HH.Thermal.SH.LPG.WH.Elc.Solar.Solar</t>
  </si>
  <si>
    <t>EMI.ktCO2.EU27.Res.HH.Thermal.SH.LPG.CO</t>
  </si>
  <si>
    <t>EMI.ktCO2.EU27.Res.HH.Thermal.SH.LPG.CO.LPG.LPG</t>
  </si>
  <si>
    <t>EMI.ktCO2.EU27.Res.HH.Thermal.SH.LPG.CO.Elc.Elec</t>
  </si>
  <si>
    <t>EMI.ktCO2.EU27.Res.HH.Thermal.SH.Oil</t>
  </si>
  <si>
    <t>EMI.ktCO2.EU27.Res.HH.Thermal.SH.Oil.SH</t>
  </si>
  <si>
    <t>EMI.ktCO2.EU27.Res.HH.Thermal.SH.Oil.SH.Oil</t>
  </si>
  <si>
    <t>EMI.ktCO2.EU27.Res.HH.Thermal.SH.Oil.SH.Elec</t>
  </si>
  <si>
    <t>EMI.ktCO2.EU27.Res.HH.Thermal.SH.Oil.SC</t>
  </si>
  <si>
    <t>EMI.ktCO2.EU27.Res.HH.Thermal.SH.Oil.SC.AC.Elec</t>
  </si>
  <si>
    <t>EMI.ktCO2.EU27.Res.HH.Thermal.SH.Oil.WH</t>
  </si>
  <si>
    <t>EMI.ktCO2.EU27.Res.HH.Thermal.SH.Oil.WH.Oil.NoSolar.Oil</t>
  </si>
  <si>
    <t>EMI.ktCO2.EU27.Res.HH.Thermal.SH.Oil.WH.Oil.Solar</t>
  </si>
  <si>
    <t>EMI.ktCO2.EU27.Res.HH.Thermal.SH.Oil.WH.Oil.Solar.Oil</t>
  </si>
  <si>
    <t>EMI.ktCO2.EU27.Res.HH.Thermal.SH.Oil.WH.Oil.Solar.Solar</t>
  </si>
  <si>
    <t>EMI.ktCO2.EU27.Res.HH.Thermal.SH.Oil.WH.Elc.NoSolar.Elec</t>
  </si>
  <si>
    <t>EMI.ktCO2.EU27.Res.HH.Thermal.SH.Oil.WH.Elc.Solar</t>
  </si>
  <si>
    <t>EMI.ktCO2.EU27.Res.HH.Thermal.SH.Oil.WH.Elc.Solar.Elec</t>
  </si>
  <si>
    <t>EMI.ktCO2.EU27.Res.HH.Thermal.SH.Oil.WH.Elc.Solar.Solar</t>
  </si>
  <si>
    <t>EMI.ktCO2.EU27.Res.HH.Thermal.SH.Oil.CO</t>
  </si>
  <si>
    <t>EMI.ktCO2.EU27.Res.HH.Thermal.SH.Oil.CO.LPG.LPG</t>
  </si>
  <si>
    <t>EMI.ktCO2.EU27.Res.HH.Thermal.SH.Oil.CO.Elc.Elec</t>
  </si>
  <si>
    <t>EMI.ktCO2.EU27.Res.HH.Thermal.SH.Gas</t>
  </si>
  <si>
    <t>EMI.ktCO2.EU27.Res.HH.Thermal.SH.Gas.SH</t>
  </si>
  <si>
    <t>EMI.ktCO2.EU27.Res.HH.Thermal.SH.Gas.SH.Gas</t>
  </si>
  <si>
    <t>EMI.ktCO2.EU27.Res.HH.Thermal.SH.Gas.SH.Elec</t>
  </si>
  <si>
    <t>EMI.ktCO2.EU27.Res.HH.Thermal.SH.Gas.SC</t>
  </si>
  <si>
    <t>EMI.ktCO2.EU27.Res.HH.Thermal.SH.Gas.SC.AC.Elec</t>
  </si>
  <si>
    <t>EMI.ktCO2.EU27.Res.HH.Thermal.SH.Gas.WH</t>
  </si>
  <si>
    <t>EMI.ktCO2.EU27.Res.HH.Thermal.SH.Gas.WH.Gas.NoSolar.Gas</t>
  </si>
  <si>
    <t>EMI.ktCO2.EU27.Res.HH.Thermal.SH.Gas.WH.Gas.Solar</t>
  </si>
  <si>
    <t>EMI.ktCO2.EU27.Res.HH.Thermal.SH.Gas.WH.Gas.Solar.Gas</t>
  </si>
  <si>
    <t>EMI.ktCO2.EU27.Res.HH.Thermal.SH.Gas.WH.Gas.Solar.Solar</t>
  </si>
  <si>
    <t>EMI.ktCO2.EU27.Res.HH.Thermal.SH.Gas.WH.Elc.NoSolar.Elec</t>
  </si>
  <si>
    <t>EMI.ktCO2.EU27.Res.HH.Thermal.SH.Gas.WH.Elc.Solar</t>
  </si>
  <si>
    <t>EMI.ktCO2.EU27.Res.HH.Thermal.SH.Gas.WH.Elc.Solar.Elec</t>
  </si>
  <si>
    <t>EMI.ktCO2.EU27.Res.HH.Thermal.SH.Gas.WH.Elc.Solar.Solar</t>
  </si>
  <si>
    <t>EMI.ktCO2.EU27.Res.HH.Thermal.SH.Gas.CO</t>
  </si>
  <si>
    <t>EMI.ktCO2.EU27.Res.HH.Thermal.SH.Gas.CO.Gas.Gas</t>
  </si>
  <si>
    <t>EMI.ktCO2.EU27.Res.HH.Thermal.SH.Gas.CO.Elc.Elec</t>
  </si>
  <si>
    <t>EMI.ktCO2.EU27.Res.HH.Thermal.SH.Biomass</t>
  </si>
  <si>
    <t>EMI.ktCO2.EU27.Res.HH.Thermal.SH.Biomass.SH</t>
  </si>
  <si>
    <t>EMI.ktCO2.EU27.Res.HH.Thermal.SH.Biomass.SH.Biomass</t>
  </si>
  <si>
    <t>EMI.ktCO2.EU27.Res.HH.Thermal.SH.Biomass.SH.Elec</t>
  </si>
  <si>
    <t>EMI.ktCO2.EU27.Res.HH.Thermal.SH.Biomass.SC</t>
  </si>
  <si>
    <t>EMI.ktCO2.EU27.Res.HH.Thermal.SH.Biomass.SC.AC.Elec</t>
  </si>
  <si>
    <t>EMI.ktCO2.EU27.Res.HH.Thermal.SH.Biomass.WH</t>
  </si>
  <si>
    <t>EMI.ktCO2.EU27.Res.HH.Thermal.SH.Biomass.WH.Biomass.NoSolar.Biomass</t>
  </si>
  <si>
    <t>EMI.ktCO2.EU27.Res.HH.Thermal.SH.Biomass.WH.Biomass.Solar</t>
  </si>
  <si>
    <t>EMI.ktCO2.EU27.Res.HH.Thermal.SH.Biomass.WH.Biomass.Solar.Biomass</t>
  </si>
  <si>
    <t>EMI.ktCO2.EU27.Res.HH.Thermal.SH.Biomass.WH.Biomass.Solar.Solar</t>
  </si>
  <si>
    <t>EMI.ktCO2.EU27.Res.HH.Thermal.SH.Biomass.WH.LPG.NoSolar.LPG</t>
  </si>
  <si>
    <t>EMI.ktCO2.EU27.Res.HH.Thermal.SH.Biomass.WH.LPG.Solar</t>
  </si>
  <si>
    <t>EMI.ktCO2.EU27.Res.HH.Thermal.SH.Biomass.WH.LPG.Solar.LPG</t>
  </si>
  <si>
    <t>EMI.ktCO2.EU27.Res.HH.Thermal.SH.Biomass.WH.LPG.Solar.Solar</t>
  </si>
  <si>
    <t>EMI.ktCO2.EU27.Res.HH.Thermal.SH.Biomass.WH.Elc.NoSolar.Elec</t>
  </si>
  <si>
    <t>EMI.ktCO2.EU27.Res.HH.Thermal.SH.Biomass.WH.Elc.Solar</t>
  </si>
  <si>
    <t>EMI.ktCO2.EU27.Res.HH.Thermal.SH.Biomass.WH.Elc.Solar.Elec</t>
  </si>
  <si>
    <t>EMI.ktCO2.EU27.Res.HH.Thermal.SH.Biomass.WH.Elc.Solar.Solar</t>
  </si>
  <si>
    <t>EMI.ktCO2.EU27.Res.HH.Thermal.SH.Biomass.CO</t>
  </si>
  <si>
    <t>EMI.ktCO2.EU27.Res.HH.Thermal.SH.Biomass.CO.Biomass.Biomass</t>
  </si>
  <si>
    <t>EMI.ktCO2.EU27.Res.HH.Thermal.SH.Biomass.CO.LPG.LPG</t>
  </si>
  <si>
    <t>EMI.ktCO2.EU27.Res.HH.Thermal.SH.Biomass.CO.Elc.Elec</t>
  </si>
  <si>
    <t>EMI.ktCO2.EU27.Res.HH.Thermal.SH.Geo</t>
  </si>
  <si>
    <t>EMI.ktCO2.EU27.Res.HH.Thermal.SH.Geo.SH</t>
  </si>
  <si>
    <t>EMI.ktCO2.EU27.Res.HH.Thermal.SH.Geo.SH.Geo</t>
  </si>
  <si>
    <t>EMI.ktCO2.EU27.Res.HH.Thermal.SH.Geo.SH.Elec</t>
  </si>
  <si>
    <t>EMI.ktCO2.EU27.Res.HH.Thermal.SH.Geo.SC</t>
  </si>
  <si>
    <t>EMI.ktCO2.EU27.Res.HH.Thermal.SH.Geo.SC.AC.Elec</t>
  </si>
  <si>
    <t>EMI.ktCO2.EU27.Res.HH.Thermal.SH.Geo.WH</t>
  </si>
  <si>
    <t>EMI.ktCO2.EU27.Res.HH.Thermal.SH.Geo.WH.Geo.NoSolar.Geo</t>
  </si>
  <si>
    <t>EMI.ktCO2.EU27.Res.HH.Thermal.SH.Geo.WH.Geo.Solar</t>
  </si>
  <si>
    <t>EMI.ktCO2.EU27.Res.HH.Thermal.SH.Geo.WH.Geo.Solar.Geo</t>
  </si>
  <si>
    <t>EMI.ktCO2.EU27.Res.HH.Thermal.SH.Geo.WH.Geo.Solar.Solar</t>
  </si>
  <si>
    <t>EMI.ktCO2.EU27.Res.HH.Thermal.SH.Geo.WH.Elc.NoSolar.Elec</t>
  </si>
  <si>
    <t>EMI.ktCO2.EU27.Res.HH.Thermal.SH.Geo.WH.Elc.Solar</t>
  </si>
  <si>
    <t>EMI.ktCO2.EU27.Res.HH.Thermal.SH.Geo.WH.Elc.Solar.Elec</t>
  </si>
  <si>
    <t>EMI.ktCO2.EU27.Res.HH.Thermal.SH.Geo.WH.Elc.Solar.Solar</t>
  </si>
  <si>
    <t>EMI.ktCO2.EU27.Res.HH.Thermal.SH.Geo.CO</t>
  </si>
  <si>
    <t>EMI.ktCO2.EU27.Res.HH.Thermal.SH.Geo.CO.LPG.LPG</t>
  </si>
  <si>
    <t>EMI.ktCO2.EU27.Res.HH.Thermal.SH.Geo.CO.Elc.Elec</t>
  </si>
  <si>
    <t>EMI.ktCO2.EU27.Res.HH.Thermal.SH.DistrHeat</t>
  </si>
  <si>
    <t>EMI.ktCO2.EU27.Res.HH.Thermal.SH.DistrHeat.SH</t>
  </si>
  <si>
    <t>EMI.ktCO2.EU27.Res.HH.Thermal.SH.DistrHeat.SH.Steam_Distr</t>
  </si>
  <si>
    <t>EMI.ktCO2.EU27.Res.HH.Thermal.SH.DistrHeat.SH.Elec</t>
  </si>
  <si>
    <t>EMI.ktCO2.EU27.Res.HH.Thermal.SH.DistrHeat.SC</t>
  </si>
  <si>
    <t>EMI.ktCO2.EU27.Res.HH.Thermal.SH.DistrHeat.SC.AC.Elec</t>
  </si>
  <si>
    <t>EMI.ktCO2.EU27.Res.HH.Thermal.SH.DistrHeat.WH</t>
  </si>
  <si>
    <t>EMI.ktCO2.EU27.Res.HH.Thermal.SH.DistrHeat.WH.DistrHeat.NoSolar.Steam_Distr</t>
  </si>
  <si>
    <t>EMI.ktCO2.EU27.Res.HH.Thermal.SH.DistrHeat.WH.DistrHeat.Solar</t>
  </si>
  <si>
    <t>EMI.ktCO2.EU27.Res.HH.Thermal.SH.DistrHeat.WH.DistrHeat.Solar.Steam_Distr</t>
  </si>
  <si>
    <t>EMI.ktCO2.EU27.Res.HH.Thermal.SH.DistrHeat.WH.DistrHeat.Solar.Solar</t>
  </si>
  <si>
    <t>EMI.ktCO2.EU27.Res.HH.Thermal.SH.DistrHeat.WH.Elc.NoSolar.Elec</t>
  </si>
  <si>
    <t>EMI.ktCO2.EU27.Res.HH.Thermal.SH.DistrHeat.WH.Elc.Solar</t>
  </si>
  <si>
    <t>EMI.ktCO2.EU27.Res.HH.Thermal.SH.DistrHeat.WH.Elc.Solar.Elec</t>
  </si>
  <si>
    <t>EMI.ktCO2.EU27.Res.HH.Thermal.SH.DistrHeat.WH.Elc.Solar.Solar</t>
  </si>
  <si>
    <t>EMI.ktCO2.EU27.Res.HH.Thermal.SH.DistrHeat.CO</t>
  </si>
  <si>
    <t>EMI.ktCO2.EU27.Res.HH.Thermal.SH.DistrHeat.CO.LPG.LPG</t>
  </si>
  <si>
    <t>EMI.ktCO2.EU27.Res.HH.Thermal.SH.DistrHeat.CO.Elc.Elec</t>
  </si>
  <si>
    <t>EMI.ktCO2.EU27.Res.HH.Thermal.SH.AdvElc</t>
  </si>
  <si>
    <t>EMI.ktCO2.EU27.Res.HH.Thermal.SH.AdvElc.SH</t>
  </si>
  <si>
    <t>EMI.ktCO2.EU27.Res.HH.Thermal.SH.AdvElc.SH.Elec</t>
  </si>
  <si>
    <t>EMI.ktCO2.EU27.Res.HH.Thermal.SH.AdvElc.SC</t>
  </si>
  <si>
    <t>EMI.ktCO2.EU27.Res.HH.Thermal.SH.AdvElc.SC.AC.Elec</t>
  </si>
  <si>
    <t>EMI.ktCO2.EU27.Res.HH.Thermal.SH.AdvElc.WH</t>
  </si>
  <si>
    <t>EMI.ktCO2.EU27.Res.HH.Thermal.SH.AdvElc.WH.LPG.NoSolar.LPG</t>
  </si>
  <si>
    <t>EMI.ktCO2.EU27.Res.HH.Thermal.SH.AdvElc.WH.LPG.Solar</t>
  </si>
  <si>
    <t>EMI.ktCO2.EU27.Res.HH.Thermal.SH.AdvElc.WH.LPG.Solar.LPG</t>
  </si>
  <si>
    <t>EMI.ktCO2.EU27.Res.HH.Thermal.SH.AdvElc.WH.LPG.Solar.Solar</t>
  </si>
  <si>
    <t>EMI.ktCO2.EU27.Res.HH.Thermal.SH.AdvElc.WH.Elc.NoSolar.Elec</t>
  </si>
  <si>
    <t>EMI.ktCO2.EU27.Res.HH.Thermal.SH.AdvElc.WH.Elc.Solar</t>
  </si>
  <si>
    <t>EMI.ktCO2.EU27.Res.HH.Thermal.SH.AdvElc.WH.Elc.Solar.Elec</t>
  </si>
  <si>
    <t>EMI.ktCO2.EU27.Res.HH.Thermal.SH.AdvElc.WH.Elc.Solar.Solar</t>
  </si>
  <si>
    <t>EMI.ktCO2.EU27.Res.HH.Thermal.SH.AdvElc.CO</t>
  </si>
  <si>
    <t>EMI.ktCO2.EU27.Res.HH.Thermal.SH.AdvElc.CO.LPG.LPG</t>
  </si>
  <si>
    <t>EMI.ktCO2.EU27.Res.HH.Thermal.SH.AdvElc.CO.Elc.Elec</t>
  </si>
  <si>
    <t>EMI.ktCO2.EU27.Res.HH.Thermal.SH.ConvElc</t>
  </si>
  <si>
    <t>EMI.ktCO2.EU27.Res.HH.Thermal.SH.ConvElc.SH</t>
  </si>
  <si>
    <t>EMI.ktCO2.EU27.Res.HH.Thermal.SH.ConvElc.SH.Elec</t>
  </si>
  <si>
    <t>EMI.ktCO2.EU27.Res.HH.Thermal.SH.ConvElc.SC</t>
  </si>
  <si>
    <t>EMI.ktCO2.EU27.Res.HH.Thermal.SH.ConvElc.SC.AC.Elec</t>
  </si>
  <si>
    <t>EMI.ktCO2.EU27.Res.HH.Thermal.SH.ConvElc.WH</t>
  </si>
  <si>
    <t>EMI.ktCO2.EU27.Res.HH.Thermal.SH.ConvElc.WH.LPG.NoSolar.LPG</t>
  </si>
  <si>
    <t>EMI.ktCO2.EU27.Res.HH.Thermal.SH.ConvElc.WH.LPG.Solar</t>
  </si>
  <si>
    <t>EMI.ktCO2.EU27.Res.HH.Thermal.SH.ConvElc.WH.LPG.Solar.LPG</t>
  </si>
  <si>
    <t>EMI.ktCO2.EU27.Res.HH.Thermal.SH.ConvElc.WH.LPG.Solar.Solar</t>
  </si>
  <si>
    <t>EMI.ktCO2.EU27.Res.HH.Thermal.SH.ConvElc.WH.Elc.NoSolar.Elec</t>
  </si>
  <si>
    <t>EMI.ktCO2.EU27.Res.HH.Thermal.SH.ConvElc.WH.Elc.Solar</t>
  </si>
  <si>
    <t>EMI.ktCO2.EU27.Res.HH.Thermal.SH.ConvElc.WH.Elc.Solar.Elec</t>
  </si>
  <si>
    <t>EMI.ktCO2.EU27.Res.HH.Thermal.SH.ConvElc.WH.Elc.Solar.Solar</t>
  </si>
  <si>
    <t>EMI.ktCO2.EU27.Res.HH.Thermal.SH.ConvElc.CO</t>
  </si>
  <si>
    <t>EMI.ktCO2.EU27.Res.HH.Thermal.SH.ConvElc.CO.LPG.LPG</t>
  </si>
  <si>
    <t>EMI.ktCO2.EU27.Res.HH.Thermal.SH.ConvElc.CO.Elc.Elec</t>
  </si>
  <si>
    <t>EU27 - Final energy consumption per household (detailed structure)</t>
  </si>
  <si>
    <t>FEC_per_household.kWh.EU27.Res.HH.Thermal.SH.Solids</t>
  </si>
  <si>
    <t>FEC_per_household.kWh.EU27.Res.HH.Thermal.SH.Solids.SH</t>
  </si>
  <si>
    <t>FEC_per_household.kWh.EU27.Res.HH.Thermal.SH.Solids.SH.Solids</t>
  </si>
  <si>
    <t>FEC_per_household.kWh.EU27.Res.HH.Thermal.SH.Solids.SH.Elec</t>
  </si>
  <si>
    <t>FEC_per_household.kWh.EU27.Res.HH.Thermal.SH.Solids.SC</t>
  </si>
  <si>
    <t>FEC_per_household.kWh.EU27.Res.HH.Thermal.SH.Solids.SC.AC.Elec</t>
  </si>
  <si>
    <t>FEC_per_household.kWh.EU27.Res.HH.Thermal.SH.Solids.WH</t>
  </si>
  <si>
    <t>FEC_per_household.kWh.EU27.Res.HH.Thermal.SH.Solids.WH.Solids.NoSolar.Solids</t>
  </si>
  <si>
    <t>FEC_per_household.kWh.EU27.Res.HH.Thermal.SH.Solids.WH.LPG.NoSolar.LPG</t>
  </si>
  <si>
    <t>FEC_per_household.kWh.EU27.Res.HH.Thermal.SH.Solids.WH.LPG.Solar</t>
  </si>
  <si>
    <t>FEC_per_household.kWh.EU27.Res.HH.Thermal.SH.Solids.WH.LPG.Solar.LPG</t>
  </si>
  <si>
    <t>FEC_per_household.kWh.EU27.Res.HH.Thermal.SH.Solids.WH.LPG.Solar.Solar</t>
  </si>
  <si>
    <t>FEC_per_household.kWh.EU27.Res.HH.Thermal.SH.Solids.WH.Elc.NoSolar.Elec</t>
  </si>
  <si>
    <t>FEC_per_household.kWh.EU27.Res.HH.Thermal.SH.Solids.WH.Elc.Solar</t>
  </si>
  <si>
    <t>FEC_per_household.kWh.EU27.Res.HH.Thermal.SH.Solids.WH.Elc.Solar.Elec</t>
  </si>
  <si>
    <t>FEC_per_household.kWh.EU27.Res.HH.Thermal.SH.Solids.WH.Elc.Solar.Solar</t>
  </si>
  <si>
    <t>FEC_per_household.kWh.EU27.Res.HH.Thermal.SH.Solids.CO</t>
  </si>
  <si>
    <t>FEC_per_household.kWh.EU27.Res.HH.Thermal.SH.Solids.CO.Solids.Solids</t>
  </si>
  <si>
    <t>FEC_per_household.kWh.EU27.Res.HH.Thermal.SH.Solids.CO.LPG.LPG</t>
  </si>
  <si>
    <t>FEC_per_household.kWh.EU27.Res.HH.Thermal.SH.Solids.CO.Elc.Elec</t>
  </si>
  <si>
    <t>FEC_per_household.kWh.EU27.Res.HH.Thermal.SH.LPG</t>
  </si>
  <si>
    <t>FEC_per_household.kWh.EU27.Res.HH.Thermal.SH.LPG.SH</t>
  </si>
  <si>
    <t>FEC_per_household.kWh.EU27.Res.HH.Thermal.SH.LPG.SH.LPG</t>
  </si>
  <si>
    <t>FEC_per_household.kWh.EU27.Res.HH.Thermal.SH.LPG.SH.Elec</t>
  </si>
  <si>
    <t>FEC_per_household.kWh.EU27.Res.HH.Thermal.SH.LPG.SC</t>
  </si>
  <si>
    <t>FEC_per_household.kWh.EU27.Res.HH.Thermal.SH.LPG.SC.AC.Elec</t>
  </si>
  <si>
    <t>FEC_per_household.kWh.EU27.Res.HH.Thermal.SH.LPG.WH</t>
  </si>
  <si>
    <t>FEC_per_household.kWh.EU27.Res.HH.Thermal.SH.LPG.WH.LPG.NoSolar.LPG</t>
  </si>
  <si>
    <t>FEC_per_household.kWh.EU27.Res.HH.Thermal.SH.LPG.WH.LPG.Solar</t>
  </si>
  <si>
    <t>FEC_per_household.kWh.EU27.Res.HH.Thermal.SH.LPG.WH.LPG.Solar.LPG</t>
  </si>
  <si>
    <t>FEC_per_household.kWh.EU27.Res.HH.Thermal.SH.LPG.WH.LPG.Solar.Solar</t>
  </si>
  <si>
    <t>FEC_per_household.kWh.EU27.Res.HH.Thermal.SH.LPG.WH.Elc.NoSolar.Elec</t>
  </si>
  <si>
    <t>FEC_per_household.kWh.EU27.Res.HH.Thermal.SH.LPG.WH.Elc.Solar</t>
  </si>
  <si>
    <t>FEC_per_household.kWh.EU27.Res.HH.Thermal.SH.LPG.WH.Elc.Solar.Elec</t>
  </si>
  <si>
    <t>FEC_per_household.kWh.EU27.Res.HH.Thermal.SH.LPG.WH.Elc.Solar.Solar</t>
  </si>
  <si>
    <t>FEC_per_household.kWh.EU27.Res.HH.Thermal.SH.LPG.CO</t>
  </si>
  <si>
    <t>FEC_per_household.kWh.EU27.Res.HH.Thermal.SH.LPG.CO.LPG.LPG</t>
  </si>
  <si>
    <t>FEC_per_household.kWh.EU27.Res.HH.Thermal.SH.LPG.CO.Elc.Elec</t>
  </si>
  <si>
    <t>FEC_per_household.kWh.EU27.Res.HH.Thermal.SH.Oil</t>
  </si>
  <si>
    <t>FEC_per_household.kWh.EU27.Res.HH.Thermal.SH.Oil.SH</t>
  </si>
  <si>
    <t>FEC_per_household.kWh.EU27.Res.HH.Thermal.SH.Oil.SH.Oil</t>
  </si>
  <si>
    <t>FEC_per_household.kWh.EU27.Res.HH.Thermal.SH.Oil.SH.Elec</t>
  </si>
  <si>
    <t>FEC_per_household.kWh.EU27.Res.HH.Thermal.SH.Oil.SC</t>
  </si>
  <si>
    <t>FEC_per_household.kWh.EU27.Res.HH.Thermal.SH.Oil.SC.AC.Elec</t>
  </si>
  <si>
    <t>FEC_per_household.kWh.EU27.Res.HH.Thermal.SH.Oil.WH</t>
  </si>
  <si>
    <t>FEC_per_household.kWh.EU27.Res.HH.Thermal.SH.Oil.WH.Oil.NoSolar.Oil</t>
  </si>
  <si>
    <t>FEC_per_household.kWh.EU27.Res.HH.Thermal.SH.Oil.WH.Oil.Solar</t>
  </si>
  <si>
    <t>FEC_per_household.kWh.EU27.Res.HH.Thermal.SH.Oil.WH.Oil.Solar.Oil</t>
  </si>
  <si>
    <t>FEC_per_household.kWh.EU27.Res.HH.Thermal.SH.Oil.WH.Oil.Solar.Solar</t>
  </si>
  <si>
    <t>FEC_per_household.kWh.EU27.Res.HH.Thermal.SH.Oil.WH.Elc.NoSolar.Elec</t>
  </si>
  <si>
    <t>FEC_per_household.kWh.EU27.Res.HH.Thermal.SH.Oil.WH.Elc.Solar</t>
  </si>
  <si>
    <t>FEC_per_household.kWh.EU27.Res.HH.Thermal.SH.Oil.WH.Elc.Solar.Elec</t>
  </si>
  <si>
    <t>FEC_per_household.kWh.EU27.Res.HH.Thermal.SH.Oil.WH.Elc.Solar.Solar</t>
  </si>
  <si>
    <t>FEC_per_household.kWh.EU27.Res.HH.Thermal.SH.Oil.CO</t>
  </si>
  <si>
    <t>FEC_per_household.kWh.EU27.Res.HH.Thermal.SH.Oil.CO.LPG.LPG</t>
  </si>
  <si>
    <t>FEC_per_household.kWh.EU27.Res.HH.Thermal.SH.Oil.CO.Elc.Elec</t>
  </si>
  <si>
    <t>FEC_per_household.kWh.EU27.Res.HH.Thermal.SH.Gas</t>
  </si>
  <si>
    <t>FEC_per_household.kWh.EU27.Res.HH.Thermal.SH.Gas.SH</t>
  </si>
  <si>
    <t>FEC_per_household.kWh.EU27.Res.HH.Thermal.SH.Gas.SH.Gas</t>
  </si>
  <si>
    <t>FEC_per_household.kWh.EU27.Res.HH.Thermal.SH.Gas.SH.Elec</t>
  </si>
  <si>
    <t>FEC_per_household.kWh.EU27.Res.HH.Thermal.SH.Gas.SC</t>
  </si>
  <si>
    <t>FEC_per_household.kWh.EU27.Res.HH.Thermal.SH.Gas.SC.AC.Elec</t>
  </si>
  <si>
    <t>FEC_per_household.kWh.EU27.Res.HH.Thermal.SH.Gas.WH</t>
  </si>
  <si>
    <t>FEC_per_household.kWh.EU27.Res.HH.Thermal.SH.Gas.WH.Gas.NoSolar.Gas</t>
  </si>
  <si>
    <t>FEC_per_household.kWh.EU27.Res.HH.Thermal.SH.Gas.WH.Gas.Solar</t>
  </si>
  <si>
    <t>FEC_per_household.kWh.EU27.Res.HH.Thermal.SH.Gas.WH.Gas.Solar.Gas</t>
  </si>
  <si>
    <t>FEC_per_household.kWh.EU27.Res.HH.Thermal.SH.Gas.WH.Gas.Solar.Solar</t>
  </si>
  <si>
    <t>FEC_per_household.kWh.EU27.Res.HH.Thermal.SH.Gas.WH.Elc.NoSolar.Elec</t>
  </si>
  <si>
    <t>FEC_per_household.kWh.EU27.Res.HH.Thermal.SH.Gas.WH.Elc.Solar</t>
  </si>
  <si>
    <t>FEC_per_household.kWh.EU27.Res.HH.Thermal.SH.Gas.WH.Elc.Solar.Elec</t>
  </si>
  <si>
    <t>FEC_per_household.kWh.EU27.Res.HH.Thermal.SH.Gas.WH.Elc.Solar.Solar</t>
  </si>
  <si>
    <t>FEC_per_household.kWh.EU27.Res.HH.Thermal.SH.Gas.CO</t>
  </si>
  <si>
    <t>FEC_per_household.kWh.EU27.Res.HH.Thermal.SH.Gas.CO.Gas.Gas</t>
  </si>
  <si>
    <t>FEC_per_household.kWh.EU27.Res.HH.Thermal.SH.Gas.CO.Elc.Elec</t>
  </si>
  <si>
    <t>FEC_per_household.kWh.EU27.Res.HH.Thermal.SH.Biomass</t>
  </si>
  <si>
    <t>FEC_per_household.kWh.EU27.Res.HH.Thermal.SH.Biomass.SH</t>
  </si>
  <si>
    <t>FEC_per_household.kWh.EU27.Res.HH.Thermal.SH.Biomass.SH.Biomass</t>
  </si>
  <si>
    <t>FEC_per_household.kWh.EU27.Res.HH.Thermal.SH.Biomass.SH.Elec</t>
  </si>
  <si>
    <t>FEC_per_household.kWh.EU27.Res.HH.Thermal.SH.Biomass.SC</t>
  </si>
  <si>
    <t>FEC_per_household.kWh.EU27.Res.HH.Thermal.SH.Biomass.SC.AC.Elec</t>
  </si>
  <si>
    <t>FEC_per_household.kWh.EU27.Res.HH.Thermal.SH.Biomass.WH</t>
  </si>
  <si>
    <t>FEC_per_household.kWh.EU27.Res.HH.Thermal.SH.Biomass.WH.Biomass.NoSolar.Biomass</t>
  </si>
  <si>
    <t>FEC_per_household.kWh.EU27.Res.HH.Thermal.SH.Biomass.WH.Biomass.Solar</t>
  </si>
  <si>
    <t>FEC_per_household.kWh.EU27.Res.HH.Thermal.SH.Biomass.WH.Biomass.Solar.Biomass</t>
  </si>
  <si>
    <t>FEC_per_household.kWh.EU27.Res.HH.Thermal.SH.Biomass.WH.Biomass.Solar.Solar</t>
  </si>
  <si>
    <t>FEC_per_household.kWh.EU27.Res.HH.Thermal.SH.Biomass.WH.LPG.NoSolar.LPG</t>
  </si>
  <si>
    <t>FEC_per_household.kWh.EU27.Res.HH.Thermal.SH.Biomass.WH.LPG.Solar</t>
  </si>
  <si>
    <t>FEC_per_household.kWh.EU27.Res.HH.Thermal.SH.Biomass.WH.LPG.Solar.LPG</t>
  </si>
  <si>
    <t>FEC_per_household.kWh.EU27.Res.HH.Thermal.SH.Biomass.WH.LPG.Solar.Solar</t>
  </si>
  <si>
    <t>FEC_per_household.kWh.EU27.Res.HH.Thermal.SH.Biomass.WH.Elc.NoSolar.Elec</t>
  </si>
  <si>
    <t>FEC_per_household.kWh.EU27.Res.HH.Thermal.SH.Biomass.WH.Elc.Solar</t>
  </si>
  <si>
    <t>FEC_per_household.kWh.EU27.Res.HH.Thermal.SH.Biomass.WH.Elc.Solar.Elec</t>
  </si>
  <si>
    <t>FEC_per_household.kWh.EU27.Res.HH.Thermal.SH.Biomass.WH.Elc.Solar.Solar</t>
  </si>
  <si>
    <t>FEC_per_household.kWh.EU27.Res.HH.Thermal.SH.Biomass.CO</t>
  </si>
  <si>
    <t>FEC_per_household.kWh.EU27.Res.HH.Thermal.SH.Biomass.CO.Biomass.Biomass</t>
  </si>
  <si>
    <t>FEC_per_household.kWh.EU27.Res.HH.Thermal.SH.Biomass.CO.LPG.LPG</t>
  </si>
  <si>
    <t>FEC_per_household.kWh.EU27.Res.HH.Thermal.SH.Biomass.CO.Elc.Elec</t>
  </si>
  <si>
    <t>FEC_per_household.kWh.EU27.Res.HH.Thermal.SH.Geo</t>
  </si>
  <si>
    <t>FEC_per_household.kWh.EU27.Res.HH.Thermal.SH.Geo.SH</t>
  </si>
  <si>
    <t>FEC_per_household.kWh.EU27.Res.HH.Thermal.SH.Geo.SH.Geo</t>
  </si>
  <si>
    <t>FEC_per_household.kWh.EU27.Res.HH.Thermal.SH.Geo.SH.Elec</t>
  </si>
  <si>
    <t>FEC_per_household.kWh.EU27.Res.HH.Thermal.SH.Geo.SC</t>
  </si>
  <si>
    <t>FEC_per_household.kWh.EU27.Res.HH.Thermal.SH.Geo.SC.AC.Elec</t>
  </si>
  <si>
    <t>FEC_per_household.kWh.EU27.Res.HH.Thermal.SH.Geo.WH</t>
  </si>
  <si>
    <t>FEC_per_household.kWh.EU27.Res.HH.Thermal.SH.Geo.WH.Geo.NoSolar.Geo</t>
  </si>
  <si>
    <t>FEC_per_household.kWh.EU27.Res.HH.Thermal.SH.Geo.WH.Geo.Solar</t>
  </si>
  <si>
    <t>FEC_per_household.kWh.EU27.Res.HH.Thermal.SH.Geo.WH.Geo.Solar.Geo</t>
  </si>
  <si>
    <t>FEC_per_household.kWh.EU27.Res.HH.Thermal.SH.Geo.WH.Geo.Solar.Solar</t>
  </si>
  <si>
    <t>FEC_per_household.kWh.EU27.Res.HH.Thermal.SH.Geo.WH.Elc.NoSolar.Elec</t>
  </si>
  <si>
    <t>FEC_per_household.kWh.EU27.Res.HH.Thermal.SH.Geo.WH.Elc.Solar</t>
  </si>
  <si>
    <t>FEC_per_household.kWh.EU27.Res.HH.Thermal.SH.Geo.WH.Elc.Solar.Elec</t>
  </si>
  <si>
    <t>FEC_per_household.kWh.EU27.Res.HH.Thermal.SH.Geo.WH.Elc.Solar.Solar</t>
  </si>
  <si>
    <t>FEC_per_household.kWh.EU27.Res.HH.Thermal.SH.Geo.CO</t>
  </si>
  <si>
    <t>FEC_per_household.kWh.EU27.Res.HH.Thermal.SH.Geo.CO.LPG.LPG</t>
  </si>
  <si>
    <t>FEC_per_household.kWh.EU27.Res.HH.Thermal.SH.Geo.CO.Elc.Elec</t>
  </si>
  <si>
    <t>FEC_per_household.kWh.EU27.Res.HH.Thermal.SH.DistrHeat</t>
  </si>
  <si>
    <t>FEC_per_household.kWh.EU27.Res.HH.Thermal.SH.DistrHeat.SH</t>
  </si>
  <si>
    <t>FEC_per_household.kWh.EU27.Res.HH.Thermal.SH.DistrHeat.SH.Steam_Distr</t>
  </si>
  <si>
    <t>FEC_per_household.kWh.EU27.Res.HH.Thermal.SH.DistrHeat.SH.Elec</t>
  </si>
  <si>
    <t>FEC_per_household.kWh.EU27.Res.HH.Thermal.SH.DistrHeat.SC</t>
  </si>
  <si>
    <t>FEC_per_household.kWh.EU27.Res.HH.Thermal.SH.DistrHeat.SC.AC.Elec</t>
  </si>
  <si>
    <t>FEC_per_household.kWh.EU27.Res.HH.Thermal.SH.DistrHeat.WH</t>
  </si>
  <si>
    <t>FEC_per_household.kWh.EU27.Res.HH.Thermal.SH.DistrHeat.WH.DistrHeat.NoSolar.Steam_Distr</t>
  </si>
  <si>
    <t>FEC_per_household.kWh.EU27.Res.HH.Thermal.SH.DistrHeat.WH.DistrHeat.Solar</t>
  </si>
  <si>
    <t>FEC_per_household.kWh.EU27.Res.HH.Thermal.SH.DistrHeat.WH.DistrHeat.Solar.Steam_Distr</t>
  </si>
  <si>
    <t>FEC_per_household.kWh.EU27.Res.HH.Thermal.SH.DistrHeat.WH.DistrHeat.Solar.Solar</t>
  </si>
  <si>
    <t>FEC_per_household.kWh.EU27.Res.HH.Thermal.SH.DistrHeat.WH.Elc.NoSolar.Elec</t>
  </si>
  <si>
    <t>FEC_per_household.kWh.EU27.Res.HH.Thermal.SH.DistrHeat.WH.Elc.Solar</t>
  </si>
  <si>
    <t>FEC_per_household.kWh.EU27.Res.HH.Thermal.SH.DistrHeat.WH.Elc.Solar.Elec</t>
  </si>
  <si>
    <t>FEC_per_household.kWh.EU27.Res.HH.Thermal.SH.DistrHeat.WH.Elc.Solar.Solar</t>
  </si>
  <si>
    <t>FEC_per_household.kWh.EU27.Res.HH.Thermal.SH.DistrHeat.CO</t>
  </si>
  <si>
    <t>FEC_per_household.kWh.EU27.Res.HH.Thermal.SH.DistrHeat.CO.LPG.LPG</t>
  </si>
  <si>
    <t>FEC_per_household.kWh.EU27.Res.HH.Thermal.SH.DistrHeat.CO.Elc.Elec</t>
  </si>
  <si>
    <t>FEC_per_household.kWh.EU27.Res.HH.Thermal.SH.AdvElc</t>
  </si>
  <si>
    <t>FEC_per_household.kWh.EU27.Res.HH.Thermal.SH.AdvElc.SH</t>
  </si>
  <si>
    <t>FEC_per_household.kWh.EU27.Res.HH.Thermal.SH.AdvElc.SH.Elec</t>
  </si>
  <si>
    <t>FEC_per_household.kWh.EU27.Res.HH.Thermal.SH.AdvElc.SC</t>
  </si>
  <si>
    <t>FEC_per_household.kWh.EU27.Res.HH.Thermal.SH.AdvElc.SC.AC.Elec</t>
  </si>
  <si>
    <t>FEC_per_household.kWh.EU27.Res.HH.Thermal.SH.AdvElc.WH</t>
  </si>
  <si>
    <t>FEC_per_household.kWh.EU27.Res.HH.Thermal.SH.AdvElc.WH.LPG.NoSolar.LPG</t>
  </si>
  <si>
    <t>FEC_per_household.kWh.EU27.Res.HH.Thermal.SH.AdvElc.WH.LPG.Solar</t>
  </si>
  <si>
    <t>FEC_per_household.kWh.EU27.Res.HH.Thermal.SH.AdvElc.WH.LPG.Solar.LPG</t>
  </si>
  <si>
    <t>FEC_per_household.kWh.EU27.Res.HH.Thermal.SH.AdvElc.WH.LPG.Solar.Solar</t>
  </si>
  <si>
    <t>FEC_per_household.kWh.EU27.Res.HH.Thermal.SH.AdvElc.WH.Elc.NoSolar.Elec</t>
  </si>
  <si>
    <t>FEC_per_household.kWh.EU27.Res.HH.Thermal.SH.AdvElc.WH.Elc.Solar</t>
  </si>
  <si>
    <t>FEC_per_household.kWh.EU27.Res.HH.Thermal.SH.AdvElc.WH.Elc.Solar.Elec</t>
  </si>
  <si>
    <t>FEC_per_household.kWh.EU27.Res.HH.Thermal.SH.AdvElc.WH.Elc.Solar.Solar</t>
  </si>
  <si>
    <t>FEC_per_household.kWh.EU27.Res.HH.Thermal.SH.AdvElc.CO</t>
  </si>
  <si>
    <t>FEC_per_household.kWh.EU27.Res.HH.Thermal.SH.AdvElc.CO.LPG.LPG</t>
  </si>
  <si>
    <t>FEC_per_household.kWh.EU27.Res.HH.Thermal.SH.AdvElc.CO.Elc.Elec</t>
  </si>
  <si>
    <t>FEC_per_household.kWh.EU27.Res.HH.Thermal.SH.ConvElc</t>
  </si>
  <si>
    <t>FEC_per_household.kWh.EU27.Res.HH.Thermal.SH.ConvElc.SH</t>
  </si>
  <si>
    <t>FEC_per_household.kWh.EU27.Res.HH.Thermal.SH.ConvElc.SH.Elec</t>
  </si>
  <si>
    <t>FEC_per_household.kWh.EU27.Res.HH.Thermal.SH.ConvElc.SC</t>
  </si>
  <si>
    <t>FEC_per_household.kWh.EU27.Res.HH.Thermal.SH.ConvElc.SC.AC.Elec</t>
  </si>
  <si>
    <t>FEC_per_household.kWh.EU27.Res.HH.Thermal.SH.ConvElc.WH</t>
  </si>
  <si>
    <t>FEC_per_household.kWh.EU27.Res.HH.Thermal.SH.ConvElc.WH.LPG.NoSolar.LPG</t>
  </si>
  <si>
    <t>FEC_per_household.kWh.EU27.Res.HH.Thermal.SH.ConvElc.WH.LPG.Solar</t>
  </si>
  <si>
    <t>FEC_per_household.kWh.EU27.Res.HH.Thermal.SH.ConvElc.WH.LPG.Solar.LPG</t>
  </si>
  <si>
    <t>FEC_per_household.kWh.EU27.Res.HH.Thermal.SH.ConvElc.WH.LPG.Solar.Solar</t>
  </si>
  <si>
    <t>FEC_per_household.kWh.EU27.Res.HH.Thermal.SH.ConvElc.WH.Elc.NoSolar.Elec</t>
  </si>
  <si>
    <t>FEC_per_household.kWh.EU27.Res.HH.Thermal.SH.ConvElc.WH.Elc.Solar</t>
  </si>
  <si>
    <t>FEC_per_household.kWh.EU27.Res.HH.Thermal.SH.ConvElc.WH.Elc.Solar.Elec</t>
  </si>
  <si>
    <t>FEC_per_household.kWh.EU27.Res.HH.Thermal.SH.ConvElc.WH.Elc.Solar.Solar</t>
  </si>
  <si>
    <t>FEC_per_household.kWh.EU27.Res.HH.Thermal.SH.ConvElc.CO</t>
  </si>
  <si>
    <t>FEC_per_household.kWh.EU27.Res.HH.Thermal.SH.ConvElc.CO.LPG.LPG</t>
  </si>
  <si>
    <t>FEC_per_household.kWh.EU27.Res.HH.Thermal.SH.ConvElc.CO.Elc.Elec</t>
  </si>
  <si>
    <t>EU27 - Thermal energy service per household (detailed structure)</t>
  </si>
  <si>
    <t>TES_per_household.kWh.EU27.Res.HH.Thermal.SH.Solids</t>
  </si>
  <si>
    <t>TES_per_household.kWh.EU27.Res.HH.Thermal.SH.Solids.SH</t>
  </si>
  <si>
    <t>TES_per_household.kWh.EU27.Res.HH.Thermal.SH.Solids.SH.Solids</t>
  </si>
  <si>
    <t>TES_per_household.kWh.EU27.Res.HH.Thermal.SH.Solids.SH.Elec</t>
  </si>
  <si>
    <t>TES_per_household.kWh.EU27.Res.HH.Thermal.SH.Solids.SC</t>
  </si>
  <si>
    <t>TES_per_household.kWh.EU27.Res.HH.Thermal.SH.Solids.SC.AC.Elec</t>
  </si>
  <si>
    <t>TES_per_household.kWh.EU27.Res.HH.Thermal.SH.Solids.WH</t>
  </si>
  <si>
    <t>TES_per_household.kWh.EU27.Res.HH.Thermal.SH.Solids.WH.Solids.NoSolar.Solids</t>
  </si>
  <si>
    <t>TES_per_household.kWh.EU27.Res.HH.Thermal.SH.Solids.WH.LPG.NoSolar.LPG</t>
  </si>
  <si>
    <t>TES_per_household.kWh.EU27.Res.HH.Thermal.SH.Solids.WH.LPG.Solar</t>
  </si>
  <si>
    <t>TES_per_household.kWh.EU27.Res.HH.Thermal.SH.Solids.WH.LPG.Solar.LPG</t>
  </si>
  <si>
    <t>TES_per_household.kWh.EU27.Res.HH.Thermal.SH.Solids.WH.LPG.Solar.Solar</t>
  </si>
  <si>
    <t>TES_per_household.kWh.EU27.Res.HH.Thermal.SH.Solids.WH.Elc.NoSolar.Elec</t>
  </si>
  <si>
    <t>TES_per_household.kWh.EU27.Res.HH.Thermal.SH.Solids.WH.Elc.Solar</t>
  </si>
  <si>
    <t>TES_per_household.kWh.EU27.Res.HH.Thermal.SH.Solids.WH.Elc.Solar.Elec</t>
  </si>
  <si>
    <t>TES_per_household.kWh.EU27.Res.HH.Thermal.SH.Solids.WH.Elc.Solar.Solar</t>
  </si>
  <si>
    <t>TES_per_household.kWh.EU27.Res.HH.Thermal.SH.Solids.CO</t>
  </si>
  <si>
    <t>TES_per_household.kWh.EU27.Res.HH.Thermal.SH.Solids.CO.Solids.Solids</t>
  </si>
  <si>
    <t>TES_per_household.kWh.EU27.Res.HH.Thermal.SH.Solids.CO.LPG.LPG</t>
  </si>
  <si>
    <t>TES_per_household.kWh.EU27.Res.HH.Thermal.SH.Solids.CO.Elc.Elec</t>
  </si>
  <si>
    <t>TES_per_household.kWh.EU27.Res.HH.Thermal.SH.LPG</t>
  </si>
  <si>
    <t>TES_per_household.kWh.EU27.Res.HH.Thermal.SH.LPG.SH</t>
  </si>
  <si>
    <t>TES_per_household.kWh.EU27.Res.HH.Thermal.SH.LPG.SH.LPG</t>
  </si>
  <si>
    <t>TES_per_household.kWh.EU27.Res.HH.Thermal.SH.LPG.SH.Elec</t>
  </si>
  <si>
    <t>TES_per_household.kWh.EU27.Res.HH.Thermal.SH.LPG.SC</t>
  </si>
  <si>
    <t>TES_per_household.kWh.EU27.Res.HH.Thermal.SH.LPG.SC.AC.Elec</t>
  </si>
  <si>
    <t>TES_per_household.kWh.EU27.Res.HH.Thermal.SH.LPG.WH</t>
  </si>
  <si>
    <t>TES_per_household.kWh.EU27.Res.HH.Thermal.SH.LPG.WH.LPG.NoSolar.LPG</t>
  </si>
  <si>
    <t>TES_per_household.kWh.EU27.Res.HH.Thermal.SH.LPG.WH.LPG.Solar</t>
  </si>
  <si>
    <t>TES_per_household.kWh.EU27.Res.HH.Thermal.SH.LPG.WH.LPG.Solar.LPG</t>
  </si>
  <si>
    <t>TES_per_household.kWh.EU27.Res.HH.Thermal.SH.LPG.WH.LPG.Solar.Solar</t>
  </si>
  <si>
    <t>TES_per_household.kWh.EU27.Res.HH.Thermal.SH.LPG.WH.Elc.NoSolar.Elec</t>
  </si>
  <si>
    <t>TES_per_household.kWh.EU27.Res.HH.Thermal.SH.LPG.WH.Elc.Solar</t>
  </si>
  <si>
    <t>TES_per_household.kWh.EU27.Res.HH.Thermal.SH.LPG.WH.Elc.Solar.Elec</t>
  </si>
  <si>
    <t>TES_per_household.kWh.EU27.Res.HH.Thermal.SH.LPG.WH.Elc.Solar.Solar</t>
  </si>
  <si>
    <t>TES_per_household.kWh.EU27.Res.HH.Thermal.SH.LPG.CO</t>
  </si>
  <si>
    <t>TES_per_household.kWh.EU27.Res.HH.Thermal.SH.LPG.CO.LPG.LPG</t>
  </si>
  <si>
    <t>TES_per_household.kWh.EU27.Res.HH.Thermal.SH.LPG.CO.Elc.Elec</t>
  </si>
  <si>
    <t>TES_per_household.kWh.EU27.Res.HH.Thermal.SH.Oil</t>
  </si>
  <si>
    <t>TES_per_household.kWh.EU27.Res.HH.Thermal.SH.Oil.SH</t>
  </si>
  <si>
    <t>TES_per_household.kWh.EU27.Res.HH.Thermal.SH.Oil.SH.Oil</t>
  </si>
  <si>
    <t>TES_per_household.kWh.EU27.Res.HH.Thermal.SH.Oil.SH.Elec</t>
  </si>
  <si>
    <t>TES_per_household.kWh.EU27.Res.HH.Thermal.SH.Oil.SC</t>
  </si>
  <si>
    <t>TES_per_household.kWh.EU27.Res.HH.Thermal.SH.Oil.SC.AC.Elec</t>
  </si>
  <si>
    <t>TES_per_household.kWh.EU27.Res.HH.Thermal.SH.Oil.WH</t>
  </si>
  <si>
    <t>TES_per_household.kWh.EU27.Res.HH.Thermal.SH.Oil.WH.Oil.NoSolar.Oil</t>
  </si>
  <si>
    <t>TES_per_household.kWh.EU27.Res.HH.Thermal.SH.Oil.WH.Oil.Solar</t>
  </si>
  <si>
    <t>TES_per_household.kWh.EU27.Res.HH.Thermal.SH.Oil.WH.Oil.Solar.Oil</t>
  </si>
  <si>
    <t>TES_per_household.kWh.EU27.Res.HH.Thermal.SH.Oil.WH.Oil.Solar.Solar</t>
  </si>
  <si>
    <t>TES_per_household.kWh.EU27.Res.HH.Thermal.SH.Oil.WH.Elc.NoSolar.Elec</t>
  </si>
  <si>
    <t>TES_per_household.kWh.EU27.Res.HH.Thermal.SH.Oil.WH.Elc.Solar</t>
  </si>
  <si>
    <t>TES_per_household.kWh.EU27.Res.HH.Thermal.SH.Oil.WH.Elc.Solar.Elec</t>
  </si>
  <si>
    <t>TES_per_household.kWh.EU27.Res.HH.Thermal.SH.Oil.WH.Elc.Solar.Solar</t>
  </si>
  <si>
    <t>TES_per_household.kWh.EU27.Res.HH.Thermal.SH.Oil.CO</t>
  </si>
  <si>
    <t>TES_per_household.kWh.EU27.Res.HH.Thermal.SH.Oil.CO.LPG.LPG</t>
  </si>
  <si>
    <t>TES_per_household.kWh.EU27.Res.HH.Thermal.SH.Oil.CO.Elc.Elec</t>
  </si>
  <si>
    <t>TES_per_household.kWh.EU27.Res.HH.Thermal.SH.Gas</t>
  </si>
  <si>
    <t>TES_per_household.kWh.EU27.Res.HH.Thermal.SH.Gas.SH</t>
  </si>
  <si>
    <t>TES_per_household.kWh.EU27.Res.HH.Thermal.SH.Gas.SH.Gas</t>
  </si>
  <si>
    <t>TES_per_household.kWh.EU27.Res.HH.Thermal.SH.Gas.SH.Elec</t>
  </si>
  <si>
    <t>TES_per_household.kWh.EU27.Res.HH.Thermal.SH.Gas.SC</t>
  </si>
  <si>
    <t>TES_per_household.kWh.EU27.Res.HH.Thermal.SH.Gas.SC.AC.Elec</t>
  </si>
  <si>
    <t>TES_per_household.kWh.EU27.Res.HH.Thermal.SH.Gas.WH</t>
  </si>
  <si>
    <t>TES_per_household.kWh.EU27.Res.HH.Thermal.SH.Gas.WH.Gas.NoSolar.Gas</t>
  </si>
  <si>
    <t>TES_per_household.kWh.EU27.Res.HH.Thermal.SH.Gas.WH.Gas.Solar</t>
  </si>
  <si>
    <t>TES_per_household.kWh.EU27.Res.HH.Thermal.SH.Gas.WH.Gas.Solar.Gas</t>
  </si>
  <si>
    <t>TES_per_household.kWh.EU27.Res.HH.Thermal.SH.Gas.WH.Gas.Solar.Solar</t>
  </si>
  <si>
    <t>TES_per_household.kWh.EU27.Res.HH.Thermal.SH.Gas.WH.Elc.NoSolar.Elec</t>
  </si>
  <si>
    <t>TES_per_household.kWh.EU27.Res.HH.Thermal.SH.Gas.WH.Elc.Solar</t>
  </si>
  <si>
    <t>TES_per_household.kWh.EU27.Res.HH.Thermal.SH.Gas.WH.Elc.Solar.Elec</t>
  </si>
  <si>
    <t>TES_per_household.kWh.EU27.Res.HH.Thermal.SH.Gas.WH.Elc.Solar.Solar</t>
  </si>
  <si>
    <t>TES_per_household.kWh.EU27.Res.HH.Thermal.SH.Gas.CO</t>
  </si>
  <si>
    <t>TES_per_household.kWh.EU27.Res.HH.Thermal.SH.Gas.CO.Gas.Gas</t>
  </si>
  <si>
    <t>TES_per_household.kWh.EU27.Res.HH.Thermal.SH.Gas.CO.Elc.Elec</t>
  </si>
  <si>
    <t>TES_per_household.kWh.EU27.Res.HH.Thermal.SH.Biomass</t>
  </si>
  <si>
    <t>TES_per_household.kWh.EU27.Res.HH.Thermal.SH.Biomass.SH</t>
  </si>
  <si>
    <t>TES_per_household.kWh.EU27.Res.HH.Thermal.SH.Biomass.SH.Biomass</t>
  </si>
  <si>
    <t>TES_per_household.kWh.EU27.Res.HH.Thermal.SH.Biomass.SH.Elec</t>
  </si>
  <si>
    <t>TES_per_household.kWh.EU27.Res.HH.Thermal.SH.Biomass.SC</t>
  </si>
  <si>
    <t>TES_per_household.kWh.EU27.Res.HH.Thermal.SH.Biomass.SC.AC.Elec</t>
  </si>
  <si>
    <t>TES_per_household.kWh.EU27.Res.HH.Thermal.SH.Biomass.WH</t>
  </si>
  <si>
    <t>TES_per_household.kWh.EU27.Res.HH.Thermal.SH.Biomass.WH.Biomass.NoSolar.Biomass</t>
  </si>
  <si>
    <t>TES_per_household.kWh.EU27.Res.HH.Thermal.SH.Biomass.WH.Biomass.Solar</t>
  </si>
  <si>
    <t>TES_per_household.kWh.EU27.Res.HH.Thermal.SH.Biomass.WH.Biomass.Solar.Biomass</t>
  </si>
  <si>
    <t>TES_per_household.kWh.EU27.Res.HH.Thermal.SH.Biomass.WH.Biomass.Solar.Solar</t>
  </si>
  <si>
    <t>TES_per_household.kWh.EU27.Res.HH.Thermal.SH.Biomass.WH.LPG.NoSolar.LPG</t>
  </si>
  <si>
    <t>TES_per_household.kWh.EU27.Res.HH.Thermal.SH.Biomass.WH.LPG.Solar</t>
  </si>
  <si>
    <t>TES_per_household.kWh.EU27.Res.HH.Thermal.SH.Biomass.WH.LPG.Solar.LPG</t>
  </si>
  <si>
    <t>TES_per_household.kWh.EU27.Res.HH.Thermal.SH.Biomass.WH.LPG.Solar.Solar</t>
  </si>
  <si>
    <t>TES_per_household.kWh.EU27.Res.HH.Thermal.SH.Biomass.WH.Elc.NoSolar.Elec</t>
  </si>
  <si>
    <t>TES_per_household.kWh.EU27.Res.HH.Thermal.SH.Biomass.WH.Elc.Solar</t>
  </si>
  <si>
    <t>TES_per_household.kWh.EU27.Res.HH.Thermal.SH.Biomass.WH.Elc.Solar.Elec</t>
  </si>
  <si>
    <t>TES_per_household.kWh.EU27.Res.HH.Thermal.SH.Biomass.WH.Elc.Solar.Solar</t>
  </si>
  <si>
    <t>TES_per_household.kWh.EU27.Res.HH.Thermal.SH.Biomass.CO</t>
  </si>
  <si>
    <t>TES_per_household.kWh.EU27.Res.HH.Thermal.SH.Biomass.CO.Biomass.Biomass</t>
  </si>
  <si>
    <t>TES_per_household.kWh.EU27.Res.HH.Thermal.SH.Biomass.CO.LPG.LPG</t>
  </si>
  <si>
    <t>TES_per_household.kWh.EU27.Res.HH.Thermal.SH.Biomass.CO.Elc.Elec</t>
  </si>
  <si>
    <t>TES_per_household.kWh.EU27.Res.HH.Thermal.SH.Geo</t>
  </si>
  <si>
    <t>TES_per_household.kWh.EU27.Res.HH.Thermal.SH.Geo.SH</t>
  </si>
  <si>
    <t>TES_per_household.kWh.EU27.Res.HH.Thermal.SH.Geo.SH.Geo</t>
  </si>
  <si>
    <t>TES_per_household.kWh.EU27.Res.HH.Thermal.SH.Geo.SH.Elec</t>
  </si>
  <si>
    <t>TES_per_household.kWh.EU27.Res.HH.Thermal.SH.Geo.SC</t>
  </si>
  <si>
    <t>TES_per_household.kWh.EU27.Res.HH.Thermal.SH.Geo.SC.AC.Elec</t>
  </si>
  <si>
    <t>TES_per_household.kWh.EU27.Res.HH.Thermal.SH.Geo.WH</t>
  </si>
  <si>
    <t>TES_per_household.kWh.EU27.Res.HH.Thermal.SH.Geo.WH.Geo.NoSolar.Geo</t>
  </si>
  <si>
    <t>TES_per_household.kWh.EU27.Res.HH.Thermal.SH.Geo.WH.Geo.Solar</t>
  </si>
  <si>
    <t>TES_per_household.kWh.EU27.Res.HH.Thermal.SH.Geo.WH.Geo.Solar.Geo</t>
  </si>
  <si>
    <t>TES_per_household.kWh.EU27.Res.HH.Thermal.SH.Geo.WH.Geo.Solar.Solar</t>
  </si>
  <si>
    <t>TES_per_household.kWh.EU27.Res.HH.Thermal.SH.Geo.WH.Elc.NoSolar.Elec</t>
  </si>
  <si>
    <t>TES_per_household.kWh.EU27.Res.HH.Thermal.SH.Geo.WH.Elc.Solar</t>
  </si>
  <si>
    <t>TES_per_household.kWh.EU27.Res.HH.Thermal.SH.Geo.WH.Elc.Solar.Elec</t>
  </si>
  <si>
    <t>TES_per_household.kWh.EU27.Res.HH.Thermal.SH.Geo.WH.Elc.Solar.Solar</t>
  </si>
  <si>
    <t>TES_per_household.kWh.EU27.Res.HH.Thermal.SH.Geo.CO</t>
  </si>
  <si>
    <t>TES_per_household.kWh.EU27.Res.HH.Thermal.SH.Geo.CO.LPG.LPG</t>
  </si>
  <si>
    <t>TES_per_household.kWh.EU27.Res.HH.Thermal.SH.Geo.CO.Elc.Elec</t>
  </si>
  <si>
    <t>TES_per_household.kWh.EU27.Res.HH.Thermal.SH.DistrHeat</t>
  </si>
  <si>
    <t>TES_per_household.kWh.EU27.Res.HH.Thermal.SH.DistrHeat.SH</t>
  </si>
  <si>
    <t>TES_per_household.kWh.EU27.Res.HH.Thermal.SH.DistrHeat.SH.Steam_Distr</t>
  </si>
  <si>
    <t>TES_per_household.kWh.EU27.Res.HH.Thermal.SH.DistrHeat.SH.Elec</t>
  </si>
  <si>
    <t>TES_per_household.kWh.EU27.Res.HH.Thermal.SH.DistrHeat.SC</t>
  </si>
  <si>
    <t>TES_per_household.kWh.EU27.Res.HH.Thermal.SH.DistrHeat.SC.AC.Elec</t>
  </si>
  <si>
    <t>TES_per_household.kWh.EU27.Res.HH.Thermal.SH.DistrHeat.WH</t>
  </si>
  <si>
    <t>TES_per_household.kWh.EU27.Res.HH.Thermal.SH.DistrHeat.WH.DistrHeat.NoSolar.Steam_Distr</t>
  </si>
  <si>
    <t>TES_per_household.kWh.EU27.Res.HH.Thermal.SH.DistrHeat.WH.DistrHeat.Solar</t>
  </si>
  <si>
    <t>TES_per_household.kWh.EU27.Res.HH.Thermal.SH.DistrHeat.WH.DistrHeat.Solar.Steam_Distr</t>
  </si>
  <si>
    <t>TES_per_household.kWh.EU27.Res.HH.Thermal.SH.DistrHeat.WH.DistrHeat.Solar.Solar</t>
  </si>
  <si>
    <t>TES_per_household.kWh.EU27.Res.HH.Thermal.SH.DistrHeat.WH.Elc.NoSolar.Elec</t>
  </si>
  <si>
    <t>TES_per_household.kWh.EU27.Res.HH.Thermal.SH.DistrHeat.WH.Elc.Solar</t>
  </si>
  <si>
    <t>TES_per_household.kWh.EU27.Res.HH.Thermal.SH.DistrHeat.WH.Elc.Solar.Elec</t>
  </si>
  <si>
    <t>TES_per_household.kWh.EU27.Res.HH.Thermal.SH.DistrHeat.WH.Elc.Solar.Solar</t>
  </si>
  <si>
    <t>TES_per_household.kWh.EU27.Res.HH.Thermal.SH.DistrHeat.CO</t>
  </si>
  <si>
    <t>TES_per_household.kWh.EU27.Res.HH.Thermal.SH.DistrHeat.CO.LPG.LPG</t>
  </si>
  <si>
    <t>TES_per_household.kWh.EU27.Res.HH.Thermal.SH.DistrHeat.CO.Elc.Elec</t>
  </si>
  <si>
    <t>TES_per_household.kWh.EU27.Res.HH.Thermal.SH.AdvElc</t>
  </si>
  <si>
    <t>TES_per_household.kWh.EU27.Res.HH.Thermal.SH.AdvElc.SH</t>
  </si>
  <si>
    <t>TES_per_household.kWh.EU27.Res.HH.Thermal.SH.AdvElc.SH.Elec</t>
  </si>
  <si>
    <t>TES_per_household.kWh.EU27.Res.HH.Thermal.SH.AdvElc.SC</t>
  </si>
  <si>
    <t>TES_per_household.kWh.EU27.Res.HH.Thermal.SH.AdvElc.SC.AC.Elec</t>
  </si>
  <si>
    <t>TES_per_household.kWh.EU27.Res.HH.Thermal.SH.AdvElc.WH</t>
  </si>
  <si>
    <t>TES_per_household.kWh.EU27.Res.HH.Thermal.SH.AdvElc.WH.LPG.NoSolar.LPG</t>
  </si>
  <si>
    <t>TES_per_household.kWh.EU27.Res.HH.Thermal.SH.AdvElc.WH.LPG.Solar</t>
  </si>
  <si>
    <t>TES_per_household.kWh.EU27.Res.HH.Thermal.SH.AdvElc.WH.LPG.Solar.LPG</t>
  </si>
  <si>
    <t>TES_per_household.kWh.EU27.Res.HH.Thermal.SH.AdvElc.WH.LPG.Solar.Solar</t>
  </si>
  <si>
    <t>TES_per_household.kWh.EU27.Res.HH.Thermal.SH.AdvElc.WH.Elc.NoSolar.Elec</t>
  </si>
  <si>
    <t>TES_per_household.kWh.EU27.Res.HH.Thermal.SH.AdvElc.WH.Elc.Solar</t>
  </si>
  <si>
    <t>TES_per_household.kWh.EU27.Res.HH.Thermal.SH.AdvElc.WH.Elc.Solar.Elec</t>
  </si>
  <si>
    <t>TES_per_household.kWh.EU27.Res.HH.Thermal.SH.AdvElc.WH.Elc.Solar.Solar</t>
  </si>
  <si>
    <t>TES_per_household.kWh.EU27.Res.HH.Thermal.SH.AdvElc.CO</t>
  </si>
  <si>
    <t>TES_per_household.kWh.EU27.Res.HH.Thermal.SH.AdvElc.CO.LPG.LPG</t>
  </si>
  <si>
    <t>TES_per_household.kWh.EU27.Res.HH.Thermal.SH.AdvElc.CO.Elc.Elec</t>
  </si>
  <si>
    <t>TES_per_household.kWh.EU27.Res.HH.Thermal.SH.ConvElc</t>
  </si>
  <si>
    <t>TES_per_household.kWh.EU27.Res.HH.Thermal.SH.ConvElc.SH</t>
  </si>
  <si>
    <t>TES_per_household.kWh.EU27.Res.HH.Thermal.SH.ConvElc.SH.Elec</t>
  </si>
  <si>
    <t>TES_per_household.kWh.EU27.Res.HH.Thermal.SH.ConvElc.SC</t>
  </si>
  <si>
    <t>TES_per_household.kWh.EU27.Res.HH.Thermal.SH.ConvElc.SC.AC.Elec</t>
  </si>
  <si>
    <t>TES_per_household.kWh.EU27.Res.HH.Thermal.SH.ConvElc.WH</t>
  </si>
  <si>
    <t>TES_per_household.kWh.EU27.Res.HH.Thermal.SH.ConvElc.WH.LPG.NoSolar.LPG</t>
  </si>
  <si>
    <t>TES_per_household.kWh.EU27.Res.HH.Thermal.SH.ConvElc.WH.LPG.Solar</t>
  </si>
  <si>
    <t>TES_per_household.kWh.EU27.Res.HH.Thermal.SH.ConvElc.WH.LPG.Solar.LPG</t>
  </si>
  <si>
    <t>TES_per_household.kWh.EU27.Res.HH.Thermal.SH.ConvElc.WH.LPG.Solar.Solar</t>
  </si>
  <si>
    <t>TES_per_household.kWh.EU27.Res.HH.Thermal.SH.ConvElc.WH.Elc.NoSolar.Elec</t>
  </si>
  <si>
    <t>TES_per_household.kWh.EU27.Res.HH.Thermal.SH.ConvElc.WH.Elc.Solar</t>
  </si>
  <si>
    <t>TES_per_household.kWh.EU27.Res.HH.Thermal.SH.ConvElc.WH.Elc.Solar.Elec</t>
  </si>
  <si>
    <t>TES_per_household.kWh.EU27.Res.HH.Thermal.SH.ConvElc.WH.Elc.Solar.Solar</t>
  </si>
  <si>
    <t>TES_per_household.kWh.EU27.Res.HH.Thermal.SH.ConvElc.CO</t>
  </si>
  <si>
    <t>TES_per_household.kWh.EU27.Res.HH.Thermal.SH.ConvElc.CO.LPG.LPG</t>
  </si>
  <si>
    <t>TES_per_household.kWh.EU27.Res.HH.Thermal.SH.ConvElc.CO.Elc.Elec</t>
  </si>
  <si>
    <t>EU27 - CO2 emissions per household (detailed structure)</t>
  </si>
  <si>
    <t>EMI_per_household.kgCO2.EU27.Res.HH.Thermal.SH.Solids</t>
  </si>
  <si>
    <t>EMI_per_household.kgCO2.EU27.Res.HH.Thermal.SH.Solids.SH</t>
  </si>
  <si>
    <t>EMI_per_household.kgCO2.EU27.Res.HH.Thermal.SH.Solids.SH.Solids</t>
  </si>
  <si>
    <t>EMI_per_household.kgCO2.EU27.Res.HH.Thermal.SH.Solids.SH.Elec</t>
  </si>
  <si>
    <t>EMI_per_household.kgCO2.EU27.Res.HH.Thermal.SH.Solids.SC</t>
  </si>
  <si>
    <t>EMI_per_household.kgCO2.EU27.Res.HH.Thermal.SH.Solids.SC.AC.Elec</t>
  </si>
  <si>
    <t>EMI_per_household.kgCO2.EU27.Res.HH.Thermal.SH.Solids.WH</t>
  </si>
  <si>
    <t>EMI_per_household.kgCO2.EU27.Res.HH.Thermal.SH.Solids.WH.Solids.NoSolar.Solids</t>
  </si>
  <si>
    <t>EMI_per_household.kgCO2.EU27.Res.HH.Thermal.SH.Solids.WH.LPG.NoSolar.LPG</t>
  </si>
  <si>
    <t>EMI_per_household.kgCO2.EU27.Res.HH.Thermal.SH.Solids.WH.LPG.Solar</t>
  </si>
  <si>
    <t>EMI_per_household.kgCO2.EU27.Res.HH.Thermal.SH.Solids.WH.LPG.Solar.LPG</t>
  </si>
  <si>
    <t>EMI_per_household.kgCO2.EU27.Res.HH.Thermal.SH.Solids.WH.LPG.Solar.Solar</t>
  </si>
  <si>
    <t>EMI_per_household.kgCO2.EU27.Res.HH.Thermal.SH.Solids.WH.Elc.NoSolar.Elec</t>
  </si>
  <si>
    <t>EMI_per_household.kgCO2.EU27.Res.HH.Thermal.SH.Solids.WH.Elc.Solar</t>
  </si>
  <si>
    <t>EMI_per_household.kgCO2.EU27.Res.HH.Thermal.SH.Solids.WH.Elc.Solar.Elec</t>
  </si>
  <si>
    <t>EMI_per_household.kgCO2.EU27.Res.HH.Thermal.SH.Solids.WH.Elc.Solar.Solar</t>
  </si>
  <si>
    <t>EMI_per_household.kgCO2.EU27.Res.HH.Thermal.SH.Solids.CO</t>
  </si>
  <si>
    <t>EMI_per_household.kgCO2.EU27.Res.HH.Thermal.SH.Solids.CO.Solids.Solids</t>
  </si>
  <si>
    <t>EMI_per_household.kgCO2.EU27.Res.HH.Thermal.SH.Solids.CO.LPG.LPG</t>
  </si>
  <si>
    <t>EMI_per_household.kgCO2.EU27.Res.HH.Thermal.SH.Solids.CO.Elc.Elec</t>
  </si>
  <si>
    <t>EMI_per_household.kgCO2.EU27.Res.HH.Thermal.SH.LPG</t>
  </si>
  <si>
    <t>EMI_per_household.kgCO2.EU27.Res.HH.Thermal.SH.LPG.SH</t>
  </si>
  <si>
    <t>EMI_per_household.kgCO2.EU27.Res.HH.Thermal.SH.LPG.SH.LPG</t>
  </si>
  <si>
    <t>EMI_per_household.kgCO2.EU27.Res.HH.Thermal.SH.LPG.SH.Elec</t>
  </si>
  <si>
    <t>EMI_per_household.kgCO2.EU27.Res.HH.Thermal.SH.LPG.SC</t>
  </si>
  <si>
    <t>EMI_per_household.kgCO2.EU27.Res.HH.Thermal.SH.LPG.SC.AC.Elec</t>
  </si>
  <si>
    <t>EMI_per_household.kgCO2.EU27.Res.HH.Thermal.SH.LPG.WH</t>
  </si>
  <si>
    <t>EMI_per_household.kgCO2.EU27.Res.HH.Thermal.SH.LPG.WH.LPG.NoSolar.LPG</t>
  </si>
  <si>
    <t>EMI_per_household.kgCO2.EU27.Res.HH.Thermal.SH.LPG.WH.LPG.Solar</t>
  </si>
  <si>
    <t>EMI_per_household.kgCO2.EU27.Res.HH.Thermal.SH.LPG.WH.LPG.Solar.LPG</t>
  </si>
  <si>
    <t>EMI_per_household.kgCO2.EU27.Res.HH.Thermal.SH.LPG.WH.LPG.Solar.Solar</t>
  </si>
  <si>
    <t>EMI_per_household.kgCO2.EU27.Res.HH.Thermal.SH.LPG.WH.Elc.NoSolar.Elec</t>
  </si>
  <si>
    <t>EMI_per_household.kgCO2.EU27.Res.HH.Thermal.SH.LPG.WH.Elc.Solar</t>
  </si>
  <si>
    <t>EMI_per_household.kgCO2.EU27.Res.HH.Thermal.SH.LPG.WH.Elc.Solar.Elec</t>
  </si>
  <si>
    <t>EMI_per_household.kgCO2.EU27.Res.HH.Thermal.SH.LPG.WH.Elc.Solar.Solar</t>
  </si>
  <si>
    <t>EMI_per_household.kgCO2.EU27.Res.HH.Thermal.SH.LPG.CO</t>
  </si>
  <si>
    <t>EMI_per_household.kgCO2.EU27.Res.HH.Thermal.SH.LPG.CO.LPG.LPG</t>
  </si>
  <si>
    <t>EMI_per_household.kgCO2.EU27.Res.HH.Thermal.SH.LPG.CO.Elc.Elec</t>
  </si>
  <si>
    <t>EMI_per_household.kgCO2.EU27.Res.HH.Thermal.SH.Oil</t>
  </si>
  <si>
    <t>EMI_per_household.kgCO2.EU27.Res.HH.Thermal.SH.Oil.SH</t>
  </si>
  <si>
    <t>EMI_per_household.kgCO2.EU27.Res.HH.Thermal.SH.Oil.SH.Oil</t>
  </si>
  <si>
    <t>EMI_per_household.kgCO2.EU27.Res.HH.Thermal.SH.Oil.SH.Elec</t>
  </si>
  <si>
    <t>EMI_per_household.kgCO2.EU27.Res.HH.Thermal.SH.Oil.SC</t>
  </si>
  <si>
    <t>EMI_per_household.kgCO2.EU27.Res.HH.Thermal.SH.Oil.SC.AC.Elec</t>
  </si>
  <si>
    <t>EMI_per_household.kgCO2.EU27.Res.HH.Thermal.SH.Oil.WH</t>
  </si>
  <si>
    <t>EMI_per_household.kgCO2.EU27.Res.HH.Thermal.SH.Oil.WH.Oil.NoSolar.Oil</t>
  </si>
  <si>
    <t>EMI_per_household.kgCO2.EU27.Res.HH.Thermal.SH.Oil.WH.Oil.Solar</t>
  </si>
  <si>
    <t>EMI_per_household.kgCO2.EU27.Res.HH.Thermal.SH.Oil.WH.Oil.Solar.Oil</t>
  </si>
  <si>
    <t>EMI_per_household.kgCO2.EU27.Res.HH.Thermal.SH.Oil.WH.Oil.Solar.Solar</t>
  </si>
  <si>
    <t>EMI_per_household.kgCO2.EU27.Res.HH.Thermal.SH.Oil.WH.Elc.NoSolar.Elec</t>
  </si>
  <si>
    <t>EMI_per_household.kgCO2.EU27.Res.HH.Thermal.SH.Oil.WH.Elc.Solar</t>
  </si>
  <si>
    <t>EMI_per_household.kgCO2.EU27.Res.HH.Thermal.SH.Oil.WH.Elc.Solar.Elec</t>
  </si>
  <si>
    <t>EMI_per_household.kgCO2.EU27.Res.HH.Thermal.SH.Oil.WH.Elc.Solar.Solar</t>
  </si>
  <si>
    <t>EMI_per_household.kgCO2.EU27.Res.HH.Thermal.SH.Oil.CO</t>
  </si>
  <si>
    <t>EMI_per_household.kgCO2.EU27.Res.HH.Thermal.SH.Oil.CO.LPG.LPG</t>
  </si>
  <si>
    <t>EMI_per_household.kgCO2.EU27.Res.HH.Thermal.SH.Oil.CO.Elc.Elec</t>
  </si>
  <si>
    <t>EMI_per_household.kgCO2.EU27.Res.HH.Thermal.SH.Gas</t>
  </si>
  <si>
    <t>EMI_per_household.kgCO2.EU27.Res.HH.Thermal.SH.Gas.SH</t>
  </si>
  <si>
    <t>EMI_per_household.kgCO2.EU27.Res.HH.Thermal.SH.Gas.SH.Gas</t>
  </si>
  <si>
    <t>EMI_per_household.kgCO2.EU27.Res.HH.Thermal.SH.Gas.SH.Elec</t>
  </si>
  <si>
    <t>EMI_per_household.kgCO2.EU27.Res.HH.Thermal.SH.Gas.SC</t>
  </si>
  <si>
    <t>EMI_per_household.kgCO2.EU27.Res.HH.Thermal.SH.Gas.SC.AC.Elec</t>
  </si>
  <si>
    <t>EMI_per_household.kgCO2.EU27.Res.HH.Thermal.SH.Gas.WH</t>
  </si>
  <si>
    <t>EMI_per_household.kgCO2.EU27.Res.HH.Thermal.SH.Gas.WH.Gas.NoSolar.Gas</t>
  </si>
  <si>
    <t>EMI_per_household.kgCO2.EU27.Res.HH.Thermal.SH.Gas.WH.Gas.Solar</t>
  </si>
  <si>
    <t>EMI_per_household.kgCO2.EU27.Res.HH.Thermal.SH.Gas.WH.Gas.Solar.Gas</t>
  </si>
  <si>
    <t>EMI_per_household.kgCO2.EU27.Res.HH.Thermal.SH.Gas.WH.Gas.Solar.Solar</t>
  </si>
  <si>
    <t>EMI_per_household.kgCO2.EU27.Res.HH.Thermal.SH.Gas.WH.Elc.NoSolar.Elec</t>
  </si>
  <si>
    <t>EMI_per_household.kgCO2.EU27.Res.HH.Thermal.SH.Gas.WH.Elc.Solar</t>
  </si>
  <si>
    <t>EMI_per_household.kgCO2.EU27.Res.HH.Thermal.SH.Gas.WH.Elc.Solar.Elec</t>
  </si>
  <si>
    <t>EMI_per_household.kgCO2.EU27.Res.HH.Thermal.SH.Gas.WH.Elc.Solar.Solar</t>
  </si>
  <si>
    <t>EMI_per_household.kgCO2.EU27.Res.HH.Thermal.SH.Gas.CO</t>
  </si>
  <si>
    <t>EMI_per_household.kgCO2.EU27.Res.HH.Thermal.SH.Gas.CO.Gas.Gas</t>
  </si>
  <si>
    <t>EMI_per_household.kgCO2.EU27.Res.HH.Thermal.SH.Gas.CO.Elc.Elec</t>
  </si>
  <si>
    <t>EMI_per_household.kgCO2.EU27.Res.HH.Thermal.SH.Biomass</t>
  </si>
  <si>
    <t>EMI_per_household.kgCO2.EU27.Res.HH.Thermal.SH.Biomass.SH</t>
  </si>
  <si>
    <t>EMI_per_household.kgCO2.EU27.Res.HH.Thermal.SH.Biomass.SH.Biomass</t>
  </si>
  <si>
    <t>EMI_per_household.kgCO2.EU27.Res.HH.Thermal.SH.Biomass.SH.Elec</t>
  </si>
  <si>
    <t>EMI_per_household.kgCO2.EU27.Res.HH.Thermal.SH.Biomass.SC</t>
  </si>
  <si>
    <t>EMI_per_household.kgCO2.EU27.Res.HH.Thermal.SH.Biomass.SC.AC.Elec</t>
  </si>
  <si>
    <t>EMI_per_household.kgCO2.EU27.Res.HH.Thermal.SH.Biomass.WH</t>
  </si>
  <si>
    <t>EMI_per_household.kgCO2.EU27.Res.HH.Thermal.SH.Biomass.WH.Biomass.NoSolar.Biomass</t>
  </si>
  <si>
    <t>EMI_per_household.kgCO2.EU27.Res.HH.Thermal.SH.Biomass.WH.Biomass.Solar</t>
  </si>
  <si>
    <t>EMI_per_household.kgCO2.EU27.Res.HH.Thermal.SH.Biomass.WH.Biomass.Solar.Biomass</t>
  </si>
  <si>
    <t>EMI_per_household.kgCO2.EU27.Res.HH.Thermal.SH.Biomass.WH.Biomass.Solar.Solar</t>
  </si>
  <si>
    <t>EMI_per_household.kgCO2.EU27.Res.HH.Thermal.SH.Biomass.WH.LPG.NoSolar.LPG</t>
  </si>
  <si>
    <t>EMI_per_household.kgCO2.EU27.Res.HH.Thermal.SH.Biomass.WH.LPG.Solar</t>
  </si>
  <si>
    <t>EMI_per_household.kgCO2.EU27.Res.HH.Thermal.SH.Biomass.WH.LPG.Solar.LPG</t>
  </si>
  <si>
    <t>EMI_per_household.kgCO2.EU27.Res.HH.Thermal.SH.Biomass.WH.LPG.Solar.Solar</t>
  </si>
  <si>
    <t>EMI_per_household.kgCO2.EU27.Res.HH.Thermal.SH.Biomass.WH.Elc.NoSolar.Elec</t>
  </si>
  <si>
    <t>EMI_per_household.kgCO2.EU27.Res.HH.Thermal.SH.Biomass.WH.Elc.Solar</t>
  </si>
  <si>
    <t>EMI_per_household.kgCO2.EU27.Res.HH.Thermal.SH.Biomass.WH.Elc.Solar.Elec</t>
  </si>
  <si>
    <t>EMI_per_household.kgCO2.EU27.Res.HH.Thermal.SH.Biomass.WH.Elc.Solar.Solar</t>
  </si>
  <si>
    <t>EMI_per_household.kgCO2.EU27.Res.HH.Thermal.SH.Biomass.CO</t>
  </si>
  <si>
    <t>EMI_per_household.kgCO2.EU27.Res.HH.Thermal.SH.Biomass.CO.Biomass.Biomass</t>
  </si>
  <si>
    <t>EMI_per_household.kgCO2.EU27.Res.HH.Thermal.SH.Biomass.CO.LPG.LPG</t>
  </si>
  <si>
    <t>EMI_per_household.kgCO2.EU27.Res.HH.Thermal.SH.Biomass.CO.Elc.Elec</t>
  </si>
  <si>
    <t>EMI_per_household.kgCO2.EU27.Res.HH.Thermal.SH.Geo</t>
  </si>
  <si>
    <t>EMI_per_household.kgCO2.EU27.Res.HH.Thermal.SH.Geo.SH</t>
  </si>
  <si>
    <t>EMI_per_household.kgCO2.EU27.Res.HH.Thermal.SH.Geo.SH.Geo</t>
  </si>
  <si>
    <t>EMI_per_household.kgCO2.EU27.Res.HH.Thermal.SH.Geo.SH.Elec</t>
  </si>
  <si>
    <t>EMI_per_household.kgCO2.EU27.Res.HH.Thermal.SH.Geo.SC</t>
  </si>
  <si>
    <t>EMI_per_household.kgCO2.EU27.Res.HH.Thermal.SH.Geo.SC.AC.Elec</t>
  </si>
  <si>
    <t>EMI_per_household.kgCO2.EU27.Res.HH.Thermal.SH.Geo.WH</t>
  </si>
  <si>
    <t>EMI_per_household.kgCO2.EU27.Res.HH.Thermal.SH.Geo.WH.Geo.NoSolar.Geo</t>
  </si>
  <si>
    <t>EMI_per_household.kgCO2.EU27.Res.HH.Thermal.SH.Geo.WH.Geo.Solar</t>
  </si>
  <si>
    <t>EMI_per_household.kgCO2.EU27.Res.HH.Thermal.SH.Geo.WH.Geo.Solar.Geo</t>
  </si>
  <si>
    <t>EMI_per_household.kgCO2.EU27.Res.HH.Thermal.SH.Geo.WH.Geo.Solar.Solar</t>
  </si>
  <si>
    <t>EMI_per_household.kgCO2.EU27.Res.HH.Thermal.SH.Geo.WH.Elc.NoSolar.Elec</t>
  </si>
  <si>
    <t>EMI_per_household.kgCO2.EU27.Res.HH.Thermal.SH.Geo.WH.Elc.Solar</t>
  </si>
  <si>
    <t>EMI_per_household.kgCO2.EU27.Res.HH.Thermal.SH.Geo.WH.Elc.Solar.Elec</t>
  </si>
  <si>
    <t>EMI_per_household.kgCO2.EU27.Res.HH.Thermal.SH.Geo.WH.Elc.Solar.Solar</t>
  </si>
  <si>
    <t>EMI_per_household.kgCO2.EU27.Res.HH.Thermal.SH.Geo.CO</t>
  </si>
  <si>
    <t>EMI_per_household.kgCO2.EU27.Res.HH.Thermal.SH.Geo.CO.LPG.LPG</t>
  </si>
  <si>
    <t>EMI_per_household.kgCO2.EU27.Res.HH.Thermal.SH.Geo.CO.Elc.Elec</t>
  </si>
  <si>
    <t>EMI_per_household.kgCO2.EU27.Res.HH.Thermal.SH.DistrHeat</t>
  </si>
  <si>
    <t>EMI_per_household.kgCO2.EU27.Res.HH.Thermal.SH.DistrHeat.SH</t>
  </si>
  <si>
    <t>EMI_per_household.kgCO2.EU27.Res.HH.Thermal.SH.DistrHeat.SH.Steam_Distr</t>
  </si>
  <si>
    <t>EMI_per_household.kgCO2.EU27.Res.HH.Thermal.SH.DistrHeat.SH.Elec</t>
  </si>
  <si>
    <t>EMI_per_household.kgCO2.EU27.Res.HH.Thermal.SH.DistrHeat.SC</t>
  </si>
  <si>
    <t>EMI_per_household.kgCO2.EU27.Res.HH.Thermal.SH.DistrHeat.SC.AC.Elec</t>
  </si>
  <si>
    <t>EMI_per_household.kgCO2.EU27.Res.HH.Thermal.SH.DistrHeat.WH</t>
  </si>
  <si>
    <t>EMI_per_household.kgCO2.EU27.Res.HH.Thermal.SH.DistrHeat.WH.DistrHeat.NoSolar.Steam_Distr</t>
  </si>
  <si>
    <t>EMI_per_household.kgCO2.EU27.Res.HH.Thermal.SH.DistrHeat.WH.DistrHeat.Solar</t>
  </si>
  <si>
    <t>EMI_per_household.kgCO2.EU27.Res.HH.Thermal.SH.DistrHeat.WH.DistrHeat.Solar.Steam_Distr</t>
  </si>
  <si>
    <t>EMI_per_household.kgCO2.EU27.Res.HH.Thermal.SH.DistrHeat.WH.DistrHeat.Solar.Solar</t>
  </si>
  <si>
    <t>EMI_per_household.kgCO2.EU27.Res.HH.Thermal.SH.DistrHeat.WH.Elc.NoSolar.Elec</t>
  </si>
  <si>
    <t>EMI_per_household.kgCO2.EU27.Res.HH.Thermal.SH.DistrHeat.WH.Elc.Solar</t>
  </si>
  <si>
    <t>EMI_per_household.kgCO2.EU27.Res.HH.Thermal.SH.DistrHeat.WH.Elc.Solar.Elec</t>
  </si>
  <si>
    <t>EMI_per_household.kgCO2.EU27.Res.HH.Thermal.SH.DistrHeat.WH.Elc.Solar.Solar</t>
  </si>
  <si>
    <t>EMI_per_household.kgCO2.EU27.Res.HH.Thermal.SH.DistrHeat.CO</t>
  </si>
  <si>
    <t>EMI_per_household.kgCO2.EU27.Res.HH.Thermal.SH.DistrHeat.CO.LPG.LPG</t>
  </si>
  <si>
    <t>EMI_per_household.kgCO2.EU27.Res.HH.Thermal.SH.DistrHeat.CO.Elc.Elec</t>
  </si>
  <si>
    <t>EMI_per_household.kgCO2.EU27.Res.HH.Thermal.SH.AdvElc</t>
  </si>
  <si>
    <t>EMI_per_household.kgCO2.EU27.Res.HH.Thermal.SH.AdvElc.SH</t>
  </si>
  <si>
    <t>EMI_per_household.kgCO2.EU27.Res.HH.Thermal.SH.AdvElc.SH.Elec</t>
  </si>
  <si>
    <t>EMI_per_household.kgCO2.EU27.Res.HH.Thermal.SH.AdvElc.SC</t>
  </si>
  <si>
    <t>EMI_per_household.kgCO2.EU27.Res.HH.Thermal.SH.AdvElc.SC.AC.Elec</t>
  </si>
  <si>
    <t>EMI_per_household.kgCO2.EU27.Res.HH.Thermal.SH.AdvElc.WH</t>
  </si>
  <si>
    <t>EMI_per_household.kgCO2.EU27.Res.HH.Thermal.SH.AdvElc.WH.LPG.NoSolar.LPG</t>
  </si>
  <si>
    <t>EMI_per_household.kgCO2.EU27.Res.HH.Thermal.SH.AdvElc.WH.LPG.Solar</t>
  </si>
  <si>
    <t>EMI_per_household.kgCO2.EU27.Res.HH.Thermal.SH.AdvElc.WH.LPG.Solar.LPG</t>
  </si>
  <si>
    <t>EMI_per_household.kgCO2.EU27.Res.HH.Thermal.SH.AdvElc.WH.LPG.Solar.Solar</t>
  </si>
  <si>
    <t>EMI_per_household.kgCO2.EU27.Res.HH.Thermal.SH.AdvElc.WH.Elc.NoSolar.Elec</t>
  </si>
  <si>
    <t>EMI_per_household.kgCO2.EU27.Res.HH.Thermal.SH.AdvElc.WH.Elc.Solar</t>
  </si>
  <si>
    <t>EMI_per_household.kgCO2.EU27.Res.HH.Thermal.SH.AdvElc.WH.Elc.Solar.Elec</t>
  </si>
  <si>
    <t>EMI_per_household.kgCO2.EU27.Res.HH.Thermal.SH.AdvElc.WH.Elc.Solar.Solar</t>
  </si>
  <si>
    <t>EMI_per_household.kgCO2.EU27.Res.HH.Thermal.SH.AdvElc.CO</t>
  </si>
  <si>
    <t>EMI_per_household.kgCO2.EU27.Res.HH.Thermal.SH.AdvElc.CO.LPG.LPG</t>
  </si>
  <si>
    <t>EMI_per_household.kgCO2.EU27.Res.HH.Thermal.SH.AdvElc.CO.Elc.Elec</t>
  </si>
  <si>
    <t>EMI_per_household.kgCO2.EU27.Res.HH.Thermal.SH.ConvElc</t>
  </si>
  <si>
    <t>EMI_per_household.kgCO2.EU27.Res.HH.Thermal.SH.ConvElc.SH</t>
  </si>
  <si>
    <t>EMI_per_household.kgCO2.EU27.Res.HH.Thermal.SH.ConvElc.SH.Elec</t>
  </si>
  <si>
    <t>EMI_per_household.kgCO2.EU27.Res.HH.Thermal.SH.ConvElc.SC</t>
  </si>
  <si>
    <t>EMI_per_household.kgCO2.EU27.Res.HH.Thermal.SH.ConvElc.SC.AC.Elec</t>
  </si>
  <si>
    <t>EMI_per_household.kgCO2.EU27.Res.HH.Thermal.SH.ConvElc.WH</t>
  </si>
  <si>
    <t>EMI_per_household.kgCO2.EU27.Res.HH.Thermal.SH.ConvElc.WH.LPG.NoSolar.LPG</t>
  </si>
  <si>
    <t>EMI_per_household.kgCO2.EU27.Res.HH.Thermal.SH.ConvElc.WH.LPG.Solar</t>
  </si>
  <si>
    <t>EMI_per_household.kgCO2.EU27.Res.HH.Thermal.SH.ConvElc.WH.LPG.Solar.LPG</t>
  </si>
  <si>
    <t>EMI_per_household.kgCO2.EU27.Res.HH.Thermal.SH.ConvElc.WH.LPG.Solar.Solar</t>
  </si>
  <si>
    <t>EMI_per_household.kgCO2.EU27.Res.HH.Thermal.SH.ConvElc.WH.Elc.NoSolar.Elec</t>
  </si>
  <si>
    <t>EMI_per_household.kgCO2.EU27.Res.HH.Thermal.SH.ConvElc.WH.Elc.Solar</t>
  </si>
  <si>
    <t>EMI_per_household.kgCO2.EU27.Res.HH.Thermal.SH.ConvElc.WH.Elc.Solar.Elec</t>
  </si>
  <si>
    <t>EMI_per_household.kgCO2.EU27.Res.HH.Thermal.SH.ConvElc.WH.Elc.Solar.Solar</t>
  </si>
  <si>
    <t>EMI_per_household.kgCO2.EU27.Res.HH.Thermal.SH.ConvElc.CO</t>
  </si>
  <si>
    <t>EMI_per_household.kgCO2.EU27.Res.HH.Thermal.SH.ConvElc.CO.LPG.LPG</t>
  </si>
  <si>
    <t>EMI_per_household.kgCO2.EU27.Res.HH.Thermal.SH.ConvElc.CO.Elc.Elec</t>
  </si>
  <si>
    <t>EU27 - Final energy consumption per surface area (detailed structure)</t>
  </si>
  <si>
    <t>FEC_per_sqm.kWh.EU27.Res.HH.Thermal.SH.Solids</t>
  </si>
  <si>
    <t>FEC_per_sqm.kWh.EU27.Res.HH.Thermal.SH.Solids.SH</t>
  </si>
  <si>
    <t>FEC_per_sqm.kWh.EU27.Res.HH.Thermal.SH.Solids.SH.Solids</t>
  </si>
  <si>
    <t>FEC_per_sqm.kWh.EU27.Res.HH.Thermal.SH.Solids.SH.Elec</t>
  </si>
  <si>
    <t>FEC_per_sqm.kWh.EU27.Res.HH.Thermal.SH.Solids.SC</t>
  </si>
  <si>
    <t>FEC_per_sqm.kWh.EU27.Res.HH.Thermal.SH.Solids.SC.AC.Elec</t>
  </si>
  <si>
    <t>FEC_per_sqm.kWh.EU27.Res.HH.Thermal.SH.Solids.WH</t>
  </si>
  <si>
    <t>FEC_per_sqm.kWh.EU27.Res.HH.Thermal.SH.Solids.WH.Solids.NoSolar.Solids</t>
  </si>
  <si>
    <t>FEC_per_sqm.kWh.EU27.Res.HH.Thermal.SH.Solids.WH.LPG.NoSolar.LPG</t>
  </si>
  <si>
    <t>FEC_per_sqm.kWh.EU27.Res.HH.Thermal.SH.Solids.WH.LPG.Solar</t>
  </si>
  <si>
    <t>FEC_per_sqm.kWh.EU27.Res.HH.Thermal.SH.Solids.WH.LPG.Solar.LPG</t>
  </si>
  <si>
    <t>FEC_per_sqm.kWh.EU27.Res.HH.Thermal.SH.Solids.WH.LPG.Solar.Solar</t>
  </si>
  <si>
    <t>FEC_per_sqm.kWh.EU27.Res.HH.Thermal.SH.Solids.WH.Elc.NoSolar.Elec</t>
  </si>
  <si>
    <t>FEC_per_sqm.kWh.EU27.Res.HH.Thermal.SH.Solids.WH.Elc.Solar</t>
  </si>
  <si>
    <t>FEC_per_sqm.kWh.EU27.Res.HH.Thermal.SH.Solids.WH.Elc.Solar.Elec</t>
  </si>
  <si>
    <t>FEC_per_sqm.kWh.EU27.Res.HH.Thermal.SH.Solids.WH.Elc.Solar.Solar</t>
  </si>
  <si>
    <t>FEC_per_sqm.kWh.EU27.Res.HH.Thermal.SH.Solids.CO</t>
  </si>
  <si>
    <t>FEC_per_sqm.kWh.EU27.Res.HH.Thermal.SH.Solids.CO.Solids.Solids</t>
  </si>
  <si>
    <t>FEC_per_sqm.kWh.EU27.Res.HH.Thermal.SH.Solids.CO.LPG.LPG</t>
  </si>
  <si>
    <t>FEC_per_sqm.kWh.EU27.Res.HH.Thermal.SH.Solids.CO.Elc.Elec</t>
  </si>
  <si>
    <t>FEC_per_sqm.kWh.EU27.Res.HH.Thermal.SH.LPG</t>
  </si>
  <si>
    <t>FEC_per_sqm.kWh.EU27.Res.HH.Thermal.SH.LPG.SH</t>
  </si>
  <si>
    <t>FEC_per_sqm.kWh.EU27.Res.HH.Thermal.SH.LPG.SH.LPG</t>
  </si>
  <si>
    <t>FEC_per_sqm.kWh.EU27.Res.HH.Thermal.SH.LPG.SH.Elec</t>
  </si>
  <si>
    <t>FEC_per_sqm.kWh.EU27.Res.HH.Thermal.SH.LPG.SC</t>
  </si>
  <si>
    <t>FEC_per_sqm.kWh.EU27.Res.HH.Thermal.SH.LPG.SC.AC.Elec</t>
  </si>
  <si>
    <t>FEC_per_sqm.kWh.EU27.Res.HH.Thermal.SH.LPG.WH</t>
  </si>
  <si>
    <t>FEC_per_sqm.kWh.EU27.Res.HH.Thermal.SH.LPG.WH.LPG.NoSolar.LPG</t>
  </si>
  <si>
    <t>FEC_per_sqm.kWh.EU27.Res.HH.Thermal.SH.LPG.WH.LPG.Solar</t>
  </si>
  <si>
    <t>FEC_per_sqm.kWh.EU27.Res.HH.Thermal.SH.LPG.WH.LPG.Solar.LPG</t>
  </si>
  <si>
    <t>FEC_per_sqm.kWh.EU27.Res.HH.Thermal.SH.LPG.WH.LPG.Solar.Solar</t>
  </si>
  <si>
    <t>FEC_per_sqm.kWh.EU27.Res.HH.Thermal.SH.LPG.WH.Elc.NoSolar.Elec</t>
  </si>
  <si>
    <t>FEC_per_sqm.kWh.EU27.Res.HH.Thermal.SH.LPG.WH.Elc.Solar</t>
  </si>
  <si>
    <t>FEC_per_sqm.kWh.EU27.Res.HH.Thermal.SH.LPG.WH.Elc.Solar.Elec</t>
  </si>
  <si>
    <t>FEC_per_sqm.kWh.EU27.Res.HH.Thermal.SH.LPG.WH.Elc.Solar.Solar</t>
  </si>
  <si>
    <t>FEC_per_sqm.kWh.EU27.Res.HH.Thermal.SH.LPG.CO</t>
  </si>
  <si>
    <t>FEC_per_sqm.kWh.EU27.Res.HH.Thermal.SH.LPG.CO.LPG.LPG</t>
  </si>
  <si>
    <t>FEC_per_sqm.kWh.EU27.Res.HH.Thermal.SH.LPG.CO.Elc.Elec</t>
  </si>
  <si>
    <t>FEC_per_sqm.kWh.EU27.Res.HH.Thermal.SH.Oil</t>
  </si>
  <si>
    <t>FEC_per_sqm.kWh.EU27.Res.HH.Thermal.SH.Oil.SH</t>
  </si>
  <si>
    <t>FEC_per_sqm.kWh.EU27.Res.HH.Thermal.SH.Oil.SH.Oil</t>
  </si>
  <si>
    <t>FEC_per_sqm.kWh.EU27.Res.HH.Thermal.SH.Oil.SH.Elec</t>
  </si>
  <si>
    <t>FEC_per_sqm.kWh.EU27.Res.HH.Thermal.SH.Oil.SC</t>
  </si>
  <si>
    <t>FEC_per_sqm.kWh.EU27.Res.HH.Thermal.SH.Oil.SC.AC.Elec</t>
  </si>
  <si>
    <t>FEC_per_sqm.kWh.EU27.Res.HH.Thermal.SH.Oil.WH</t>
  </si>
  <si>
    <t>FEC_per_sqm.kWh.EU27.Res.HH.Thermal.SH.Oil.WH.Oil.NoSolar.Oil</t>
  </si>
  <si>
    <t>FEC_per_sqm.kWh.EU27.Res.HH.Thermal.SH.Oil.WH.Oil.Solar</t>
  </si>
  <si>
    <t>FEC_per_sqm.kWh.EU27.Res.HH.Thermal.SH.Oil.WH.Oil.Solar.Oil</t>
  </si>
  <si>
    <t>FEC_per_sqm.kWh.EU27.Res.HH.Thermal.SH.Oil.WH.Oil.Solar.Solar</t>
  </si>
  <si>
    <t>FEC_per_sqm.kWh.EU27.Res.HH.Thermal.SH.Oil.WH.Elc.NoSolar.Elec</t>
  </si>
  <si>
    <t>FEC_per_sqm.kWh.EU27.Res.HH.Thermal.SH.Oil.WH.Elc.Solar</t>
  </si>
  <si>
    <t>FEC_per_sqm.kWh.EU27.Res.HH.Thermal.SH.Oil.WH.Elc.Solar.Elec</t>
  </si>
  <si>
    <t>FEC_per_sqm.kWh.EU27.Res.HH.Thermal.SH.Oil.WH.Elc.Solar.Solar</t>
  </si>
  <si>
    <t>FEC_per_sqm.kWh.EU27.Res.HH.Thermal.SH.Oil.CO</t>
  </si>
  <si>
    <t>FEC_per_sqm.kWh.EU27.Res.HH.Thermal.SH.Oil.CO.LPG.LPG</t>
  </si>
  <si>
    <t>FEC_per_sqm.kWh.EU27.Res.HH.Thermal.SH.Oil.CO.Elc.Elec</t>
  </si>
  <si>
    <t>FEC_per_sqm.kWh.EU27.Res.HH.Thermal.SH.Gas</t>
  </si>
  <si>
    <t>FEC_per_sqm.kWh.EU27.Res.HH.Thermal.SH.Gas.SH</t>
  </si>
  <si>
    <t>FEC_per_sqm.kWh.EU27.Res.HH.Thermal.SH.Gas.SH.Gas</t>
  </si>
  <si>
    <t>FEC_per_sqm.kWh.EU27.Res.HH.Thermal.SH.Gas.SH.Elec</t>
  </si>
  <si>
    <t>FEC_per_sqm.kWh.EU27.Res.HH.Thermal.SH.Gas.SC</t>
  </si>
  <si>
    <t>FEC_per_sqm.kWh.EU27.Res.HH.Thermal.SH.Gas.SC.AC.Elec</t>
  </si>
  <si>
    <t>FEC_per_sqm.kWh.EU27.Res.HH.Thermal.SH.Gas.WH</t>
  </si>
  <si>
    <t>FEC_per_sqm.kWh.EU27.Res.HH.Thermal.SH.Gas.WH.Gas.NoSolar.Gas</t>
  </si>
  <si>
    <t>FEC_per_sqm.kWh.EU27.Res.HH.Thermal.SH.Gas.WH.Gas.Solar</t>
  </si>
  <si>
    <t>FEC_per_sqm.kWh.EU27.Res.HH.Thermal.SH.Gas.WH.Gas.Solar.Gas</t>
  </si>
  <si>
    <t>FEC_per_sqm.kWh.EU27.Res.HH.Thermal.SH.Gas.WH.Gas.Solar.Solar</t>
  </si>
  <si>
    <t>FEC_per_sqm.kWh.EU27.Res.HH.Thermal.SH.Gas.WH.Elc.NoSolar.Elec</t>
  </si>
  <si>
    <t>FEC_per_sqm.kWh.EU27.Res.HH.Thermal.SH.Gas.WH.Elc.Solar</t>
  </si>
  <si>
    <t>FEC_per_sqm.kWh.EU27.Res.HH.Thermal.SH.Gas.WH.Elc.Solar.Elec</t>
  </si>
  <si>
    <t>FEC_per_sqm.kWh.EU27.Res.HH.Thermal.SH.Gas.WH.Elc.Solar.Solar</t>
  </si>
  <si>
    <t>FEC_per_sqm.kWh.EU27.Res.HH.Thermal.SH.Gas.CO</t>
  </si>
  <si>
    <t>FEC_per_sqm.kWh.EU27.Res.HH.Thermal.SH.Gas.CO.Gas.Gas</t>
  </si>
  <si>
    <t>FEC_per_sqm.kWh.EU27.Res.HH.Thermal.SH.Gas.CO.Elc.Elec</t>
  </si>
  <si>
    <t>FEC_per_sqm.kWh.EU27.Res.HH.Thermal.SH.Biomass</t>
  </si>
  <si>
    <t>FEC_per_sqm.kWh.EU27.Res.HH.Thermal.SH.Biomass.SH</t>
  </si>
  <si>
    <t>FEC_per_sqm.kWh.EU27.Res.HH.Thermal.SH.Biomass.SH.Biomass</t>
  </si>
  <si>
    <t>FEC_per_sqm.kWh.EU27.Res.HH.Thermal.SH.Biomass.SH.Elec</t>
  </si>
  <si>
    <t>FEC_per_sqm.kWh.EU27.Res.HH.Thermal.SH.Biomass.SC</t>
  </si>
  <si>
    <t>FEC_per_sqm.kWh.EU27.Res.HH.Thermal.SH.Biomass.SC.AC.Elec</t>
  </si>
  <si>
    <t>FEC_per_sqm.kWh.EU27.Res.HH.Thermal.SH.Biomass.WH</t>
  </si>
  <si>
    <t>FEC_per_sqm.kWh.EU27.Res.HH.Thermal.SH.Biomass.WH.Biomass.NoSolar.Biomass</t>
  </si>
  <si>
    <t>FEC_per_sqm.kWh.EU27.Res.HH.Thermal.SH.Biomass.WH.Biomass.Solar</t>
  </si>
  <si>
    <t>FEC_per_sqm.kWh.EU27.Res.HH.Thermal.SH.Biomass.WH.Biomass.Solar.Biomass</t>
  </si>
  <si>
    <t>FEC_per_sqm.kWh.EU27.Res.HH.Thermal.SH.Biomass.WH.Biomass.Solar.Solar</t>
  </si>
  <si>
    <t>FEC_per_sqm.kWh.EU27.Res.HH.Thermal.SH.Biomass.WH.LPG.NoSolar.LPG</t>
  </si>
  <si>
    <t>FEC_per_sqm.kWh.EU27.Res.HH.Thermal.SH.Biomass.WH.LPG.Solar</t>
  </si>
  <si>
    <t>FEC_per_sqm.kWh.EU27.Res.HH.Thermal.SH.Biomass.WH.LPG.Solar.LPG</t>
  </si>
  <si>
    <t>FEC_per_sqm.kWh.EU27.Res.HH.Thermal.SH.Biomass.WH.LPG.Solar.Solar</t>
  </si>
  <si>
    <t>FEC_per_sqm.kWh.EU27.Res.HH.Thermal.SH.Biomass.WH.Elc.NoSolar.Elec</t>
  </si>
  <si>
    <t>FEC_per_sqm.kWh.EU27.Res.HH.Thermal.SH.Biomass.WH.Elc.Solar</t>
  </si>
  <si>
    <t>FEC_per_sqm.kWh.EU27.Res.HH.Thermal.SH.Biomass.WH.Elc.Solar.Elec</t>
  </si>
  <si>
    <t>FEC_per_sqm.kWh.EU27.Res.HH.Thermal.SH.Biomass.WH.Elc.Solar.Solar</t>
  </si>
  <si>
    <t>FEC_per_sqm.kWh.EU27.Res.HH.Thermal.SH.Biomass.CO</t>
  </si>
  <si>
    <t>FEC_per_sqm.kWh.EU27.Res.HH.Thermal.SH.Biomass.CO.Biomass.Biomass</t>
  </si>
  <si>
    <t>FEC_per_sqm.kWh.EU27.Res.HH.Thermal.SH.Biomass.CO.LPG.LPG</t>
  </si>
  <si>
    <t>FEC_per_sqm.kWh.EU27.Res.HH.Thermal.SH.Biomass.CO.Elc.Elec</t>
  </si>
  <si>
    <t>FEC_per_sqm.kWh.EU27.Res.HH.Thermal.SH.Geo</t>
  </si>
  <si>
    <t>FEC_per_sqm.kWh.EU27.Res.HH.Thermal.SH.Geo.SH</t>
  </si>
  <si>
    <t>FEC_per_sqm.kWh.EU27.Res.HH.Thermal.SH.Geo.SH.Geo</t>
  </si>
  <si>
    <t>FEC_per_sqm.kWh.EU27.Res.HH.Thermal.SH.Geo.SH.Elec</t>
  </si>
  <si>
    <t>FEC_per_sqm.kWh.EU27.Res.HH.Thermal.SH.Geo.SC</t>
  </si>
  <si>
    <t>FEC_per_sqm.kWh.EU27.Res.HH.Thermal.SH.Geo.SC.AC.Elec</t>
  </si>
  <si>
    <t>FEC_per_sqm.kWh.EU27.Res.HH.Thermal.SH.Geo.WH</t>
  </si>
  <si>
    <t>FEC_per_sqm.kWh.EU27.Res.HH.Thermal.SH.Geo.WH.Geo.NoSolar.Geo</t>
  </si>
  <si>
    <t>FEC_per_sqm.kWh.EU27.Res.HH.Thermal.SH.Geo.WH.Geo.Solar</t>
  </si>
  <si>
    <t>FEC_per_sqm.kWh.EU27.Res.HH.Thermal.SH.Geo.WH.Geo.Solar.Geo</t>
  </si>
  <si>
    <t>FEC_per_sqm.kWh.EU27.Res.HH.Thermal.SH.Geo.WH.Geo.Solar.Solar</t>
  </si>
  <si>
    <t>FEC_per_sqm.kWh.EU27.Res.HH.Thermal.SH.Geo.WH.Elc.NoSolar.Elec</t>
  </si>
  <si>
    <t>FEC_per_sqm.kWh.EU27.Res.HH.Thermal.SH.Geo.WH.Elc.Solar</t>
  </si>
  <si>
    <t>FEC_per_sqm.kWh.EU27.Res.HH.Thermal.SH.Geo.WH.Elc.Solar.Elec</t>
  </si>
  <si>
    <t>FEC_per_sqm.kWh.EU27.Res.HH.Thermal.SH.Geo.WH.Elc.Solar.Solar</t>
  </si>
  <si>
    <t>FEC_per_sqm.kWh.EU27.Res.HH.Thermal.SH.Geo.CO</t>
  </si>
  <si>
    <t>FEC_per_sqm.kWh.EU27.Res.HH.Thermal.SH.Geo.CO.LPG.LPG</t>
  </si>
  <si>
    <t>FEC_per_sqm.kWh.EU27.Res.HH.Thermal.SH.Geo.CO.Elc.Elec</t>
  </si>
  <si>
    <t>FEC_per_sqm.kWh.EU27.Res.HH.Thermal.SH.DistrHeat</t>
  </si>
  <si>
    <t>FEC_per_sqm.kWh.EU27.Res.HH.Thermal.SH.DistrHeat.SH</t>
  </si>
  <si>
    <t>FEC_per_sqm.kWh.EU27.Res.HH.Thermal.SH.DistrHeat.SH.Steam_Distr</t>
  </si>
  <si>
    <t>FEC_per_sqm.kWh.EU27.Res.HH.Thermal.SH.DistrHeat.SH.Elec</t>
  </si>
  <si>
    <t>FEC_per_sqm.kWh.EU27.Res.HH.Thermal.SH.DistrHeat.SC</t>
  </si>
  <si>
    <t>FEC_per_sqm.kWh.EU27.Res.HH.Thermal.SH.DistrHeat.SC.AC.Elec</t>
  </si>
  <si>
    <t>FEC_per_sqm.kWh.EU27.Res.HH.Thermal.SH.DistrHeat.WH</t>
  </si>
  <si>
    <t>FEC_per_sqm.kWh.EU27.Res.HH.Thermal.SH.DistrHeat.WH.DistrHeat.NoSolar.Steam_Distr</t>
  </si>
  <si>
    <t>FEC_per_sqm.kWh.EU27.Res.HH.Thermal.SH.DistrHeat.WH.DistrHeat.Solar</t>
  </si>
  <si>
    <t>FEC_per_sqm.kWh.EU27.Res.HH.Thermal.SH.DistrHeat.WH.DistrHeat.Solar.Steam_Distr</t>
  </si>
  <si>
    <t>FEC_per_sqm.kWh.EU27.Res.HH.Thermal.SH.DistrHeat.WH.DistrHeat.Solar.Solar</t>
  </si>
  <si>
    <t>FEC_per_sqm.kWh.EU27.Res.HH.Thermal.SH.DistrHeat.WH.Elc.NoSolar.Elec</t>
  </si>
  <si>
    <t>FEC_per_sqm.kWh.EU27.Res.HH.Thermal.SH.DistrHeat.WH.Elc.Solar</t>
  </si>
  <si>
    <t>FEC_per_sqm.kWh.EU27.Res.HH.Thermal.SH.DistrHeat.WH.Elc.Solar.Elec</t>
  </si>
  <si>
    <t>FEC_per_sqm.kWh.EU27.Res.HH.Thermal.SH.DistrHeat.WH.Elc.Solar.Solar</t>
  </si>
  <si>
    <t>FEC_per_sqm.kWh.EU27.Res.HH.Thermal.SH.DistrHeat.CO</t>
  </si>
  <si>
    <t>FEC_per_sqm.kWh.EU27.Res.HH.Thermal.SH.DistrHeat.CO.LPG.LPG</t>
  </si>
  <si>
    <t>FEC_per_sqm.kWh.EU27.Res.HH.Thermal.SH.DistrHeat.CO.Elc.Elec</t>
  </si>
  <si>
    <t>FEC_per_sqm.kWh.EU27.Res.HH.Thermal.SH.AdvElc</t>
  </si>
  <si>
    <t>FEC_per_sqm.kWh.EU27.Res.HH.Thermal.SH.AdvElc.SH</t>
  </si>
  <si>
    <t>FEC_per_sqm.kWh.EU27.Res.HH.Thermal.SH.AdvElc.SH.Elec</t>
  </si>
  <si>
    <t>FEC_per_sqm.kWh.EU27.Res.HH.Thermal.SH.AdvElc.SC</t>
  </si>
  <si>
    <t>FEC_per_sqm.kWh.EU27.Res.HH.Thermal.SH.AdvElc.SC.AC.Elec</t>
  </si>
  <si>
    <t>FEC_per_sqm.kWh.EU27.Res.HH.Thermal.SH.AdvElc.WH</t>
  </si>
  <si>
    <t>FEC_per_sqm.kWh.EU27.Res.HH.Thermal.SH.AdvElc.WH.LPG.NoSolar.LPG</t>
  </si>
  <si>
    <t>FEC_per_sqm.kWh.EU27.Res.HH.Thermal.SH.AdvElc.WH.LPG.Solar</t>
  </si>
  <si>
    <t>FEC_per_sqm.kWh.EU27.Res.HH.Thermal.SH.AdvElc.WH.LPG.Solar.LPG</t>
  </si>
  <si>
    <t>FEC_per_sqm.kWh.EU27.Res.HH.Thermal.SH.AdvElc.WH.LPG.Solar.Solar</t>
  </si>
  <si>
    <t>FEC_per_sqm.kWh.EU27.Res.HH.Thermal.SH.AdvElc.WH.Elc.NoSolar.Elec</t>
  </si>
  <si>
    <t>FEC_per_sqm.kWh.EU27.Res.HH.Thermal.SH.AdvElc.WH.Elc.Solar</t>
  </si>
  <si>
    <t>FEC_per_sqm.kWh.EU27.Res.HH.Thermal.SH.AdvElc.WH.Elc.Solar.Elec</t>
  </si>
  <si>
    <t>FEC_per_sqm.kWh.EU27.Res.HH.Thermal.SH.AdvElc.WH.Elc.Solar.Solar</t>
  </si>
  <si>
    <t>FEC_per_sqm.kWh.EU27.Res.HH.Thermal.SH.AdvElc.CO</t>
  </si>
  <si>
    <t>FEC_per_sqm.kWh.EU27.Res.HH.Thermal.SH.AdvElc.CO.LPG.LPG</t>
  </si>
  <si>
    <t>FEC_per_sqm.kWh.EU27.Res.HH.Thermal.SH.AdvElc.CO.Elc.Elec</t>
  </si>
  <si>
    <t>FEC_per_sqm.kWh.EU27.Res.HH.Thermal.SH.ConvElc</t>
  </si>
  <si>
    <t>FEC_per_sqm.kWh.EU27.Res.HH.Thermal.SH.ConvElc.SH</t>
  </si>
  <si>
    <t>FEC_per_sqm.kWh.EU27.Res.HH.Thermal.SH.ConvElc.SH.Elec</t>
  </si>
  <si>
    <t>FEC_per_sqm.kWh.EU27.Res.HH.Thermal.SH.ConvElc.SC</t>
  </si>
  <si>
    <t>FEC_per_sqm.kWh.EU27.Res.HH.Thermal.SH.ConvElc.SC.AC.Elec</t>
  </si>
  <si>
    <t>FEC_per_sqm.kWh.EU27.Res.HH.Thermal.SH.ConvElc.WH</t>
  </si>
  <si>
    <t>FEC_per_sqm.kWh.EU27.Res.HH.Thermal.SH.ConvElc.WH.LPG.NoSolar.LPG</t>
  </si>
  <si>
    <t>FEC_per_sqm.kWh.EU27.Res.HH.Thermal.SH.ConvElc.WH.LPG.Solar</t>
  </si>
  <si>
    <t>FEC_per_sqm.kWh.EU27.Res.HH.Thermal.SH.ConvElc.WH.LPG.Solar.LPG</t>
  </si>
  <si>
    <t>FEC_per_sqm.kWh.EU27.Res.HH.Thermal.SH.ConvElc.WH.LPG.Solar.Solar</t>
  </si>
  <si>
    <t>FEC_per_sqm.kWh.EU27.Res.HH.Thermal.SH.ConvElc.WH.Elc.NoSolar.Elec</t>
  </si>
  <si>
    <t>FEC_per_sqm.kWh.EU27.Res.HH.Thermal.SH.ConvElc.WH.Elc.Solar</t>
  </si>
  <si>
    <t>FEC_per_sqm.kWh.EU27.Res.HH.Thermal.SH.ConvElc.WH.Elc.Solar.Elec</t>
  </si>
  <si>
    <t>FEC_per_sqm.kWh.EU27.Res.HH.Thermal.SH.ConvElc.WH.Elc.Solar.Solar</t>
  </si>
  <si>
    <t>FEC_per_sqm.kWh.EU27.Res.HH.Thermal.SH.ConvElc.CO</t>
  </si>
  <si>
    <t>FEC_per_sqm.kWh.EU27.Res.HH.Thermal.SH.ConvElc.CO.LPG.LPG</t>
  </si>
  <si>
    <t>FEC_per_sqm.kWh.EU27.Res.HH.Thermal.SH.ConvElc.CO.Elc.Elec</t>
  </si>
  <si>
    <t>EU27 - Thermal energy service per surface area (detailed structure)</t>
  </si>
  <si>
    <t>TES_per_sqm.kWh.EU27.Res.HH.Thermal.SH.Solids</t>
  </si>
  <si>
    <t>TES_per_sqm.kWh.EU27.Res.HH.Thermal.SH.Solids.SH</t>
  </si>
  <si>
    <t>TES_per_sqm.kWh.EU27.Res.HH.Thermal.SH.Solids.SH.Solids</t>
  </si>
  <si>
    <t>TES_per_sqm.kWh.EU27.Res.HH.Thermal.SH.Solids.SH.Elec</t>
  </si>
  <si>
    <t>TES_per_sqm.kWh.EU27.Res.HH.Thermal.SH.Solids.SC</t>
  </si>
  <si>
    <t>TES_per_sqm.kWh.EU27.Res.HH.Thermal.SH.Solids.SC.AC.Elec</t>
  </si>
  <si>
    <t>TES_per_sqm.kWh.EU27.Res.HH.Thermal.SH.Solids.WH</t>
  </si>
  <si>
    <t>TES_per_sqm.kWh.EU27.Res.HH.Thermal.SH.Solids.WH.Solids.NoSolar.Solids</t>
  </si>
  <si>
    <t>TES_per_sqm.kWh.EU27.Res.HH.Thermal.SH.Solids.WH.LPG.NoSolar.LPG</t>
  </si>
  <si>
    <t>TES_per_sqm.kWh.EU27.Res.HH.Thermal.SH.Solids.WH.LPG.Solar</t>
  </si>
  <si>
    <t>TES_per_sqm.kWh.EU27.Res.HH.Thermal.SH.Solids.WH.LPG.Solar.LPG</t>
  </si>
  <si>
    <t>TES_per_sqm.kWh.EU27.Res.HH.Thermal.SH.Solids.WH.LPG.Solar.Solar</t>
  </si>
  <si>
    <t>TES_per_sqm.kWh.EU27.Res.HH.Thermal.SH.Solids.WH.Elc.NoSolar.Elec</t>
  </si>
  <si>
    <t>TES_per_sqm.kWh.EU27.Res.HH.Thermal.SH.Solids.WH.Elc.Solar</t>
  </si>
  <si>
    <t>TES_per_sqm.kWh.EU27.Res.HH.Thermal.SH.Solids.WH.Elc.Solar.Elec</t>
  </si>
  <si>
    <t>TES_per_sqm.kWh.EU27.Res.HH.Thermal.SH.Solids.WH.Elc.Solar.Solar</t>
  </si>
  <si>
    <t>TES_per_sqm.kWh.EU27.Res.HH.Thermal.SH.Solids.CO</t>
  </si>
  <si>
    <t>TES_per_sqm.kWh.EU27.Res.HH.Thermal.SH.Solids.CO.Solids.Solids</t>
  </si>
  <si>
    <t>TES_per_sqm.kWh.EU27.Res.HH.Thermal.SH.Solids.CO.LPG.LPG</t>
  </si>
  <si>
    <t>TES_per_sqm.kWh.EU27.Res.HH.Thermal.SH.Solids.CO.Elc.Elec</t>
  </si>
  <si>
    <t>TES_per_sqm.kWh.EU27.Res.HH.Thermal.SH.LPG</t>
  </si>
  <si>
    <t>TES_per_sqm.kWh.EU27.Res.HH.Thermal.SH.LPG.SH</t>
  </si>
  <si>
    <t>TES_per_sqm.kWh.EU27.Res.HH.Thermal.SH.LPG.SH.LPG</t>
  </si>
  <si>
    <t>TES_per_sqm.kWh.EU27.Res.HH.Thermal.SH.LPG.SH.Elec</t>
  </si>
  <si>
    <t>TES_per_sqm.kWh.EU27.Res.HH.Thermal.SH.LPG.SC</t>
  </si>
  <si>
    <t>TES_per_sqm.kWh.EU27.Res.HH.Thermal.SH.LPG.SC.AC.Elec</t>
  </si>
  <si>
    <t>TES_per_sqm.kWh.EU27.Res.HH.Thermal.SH.LPG.WH</t>
  </si>
  <si>
    <t>TES_per_sqm.kWh.EU27.Res.HH.Thermal.SH.LPG.WH.LPG.NoSolar.LPG</t>
  </si>
  <si>
    <t>TES_per_sqm.kWh.EU27.Res.HH.Thermal.SH.LPG.WH.LPG.Solar</t>
  </si>
  <si>
    <t>TES_per_sqm.kWh.EU27.Res.HH.Thermal.SH.LPG.WH.LPG.Solar.LPG</t>
  </si>
  <si>
    <t>TES_per_sqm.kWh.EU27.Res.HH.Thermal.SH.LPG.WH.LPG.Solar.Solar</t>
  </si>
  <si>
    <t>TES_per_sqm.kWh.EU27.Res.HH.Thermal.SH.LPG.WH.Elc.NoSolar.Elec</t>
  </si>
  <si>
    <t>TES_per_sqm.kWh.EU27.Res.HH.Thermal.SH.LPG.WH.Elc.Solar</t>
  </si>
  <si>
    <t>TES_per_sqm.kWh.EU27.Res.HH.Thermal.SH.LPG.WH.Elc.Solar.Elec</t>
  </si>
  <si>
    <t>TES_per_sqm.kWh.EU27.Res.HH.Thermal.SH.LPG.WH.Elc.Solar.Solar</t>
  </si>
  <si>
    <t>TES_per_sqm.kWh.EU27.Res.HH.Thermal.SH.LPG.CO</t>
  </si>
  <si>
    <t>TES_per_sqm.kWh.EU27.Res.HH.Thermal.SH.LPG.CO.LPG.LPG</t>
  </si>
  <si>
    <t>TES_per_sqm.kWh.EU27.Res.HH.Thermal.SH.LPG.CO.Elc.Elec</t>
  </si>
  <si>
    <t>TES_per_sqm.kWh.EU27.Res.HH.Thermal.SH.Oil</t>
  </si>
  <si>
    <t>TES_per_sqm.kWh.EU27.Res.HH.Thermal.SH.Oil.SH</t>
  </si>
  <si>
    <t>TES_per_sqm.kWh.EU27.Res.HH.Thermal.SH.Oil.SH.Oil</t>
  </si>
  <si>
    <t>TES_per_sqm.kWh.EU27.Res.HH.Thermal.SH.Oil.SH.Elec</t>
  </si>
  <si>
    <t>TES_per_sqm.kWh.EU27.Res.HH.Thermal.SH.Oil.SC</t>
  </si>
  <si>
    <t>TES_per_sqm.kWh.EU27.Res.HH.Thermal.SH.Oil.SC.AC.Elec</t>
  </si>
  <si>
    <t>TES_per_sqm.kWh.EU27.Res.HH.Thermal.SH.Oil.WH</t>
  </si>
  <si>
    <t>TES_per_sqm.kWh.EU27.Res.HH.Thermal.SH.Oil.WH.Oil.NoSolar.Oil</t>
  </si>
  <si>
    <t>TES_per_sqm.kWh.EU27.Res.HH.Thermal.SH.Oil.WH.Oil.Solar</t>
  </si>
  <si>
    <t>TES_per_sqm.kWh.EU27.Res.HH.Thermal.SH.Oil.WH.Oil.Solar.Oil</t>
  </si>
  <si>
    <t>TES_per_sqm.kWh.EU27.Res.HH.Thermal.SH.Oil.WH.Oil.Solar.Solar</t>
  </si>
  <si>
    <t>TES_per_sqm.kWh.EU27.Res.HH.Thermal.SH.Oil.WH.Elc.NoSolar.Elec</t>
  </si>
  <si>
    <t>TES_per_sqm.kWh.EU27.Res.HH.Thermal.SH.Oil.WH.Elc.Solar</t>
  </si>
  <si>
    <t>TES_per_sqm.kWh.EU27.Res.HH.Thermal.SH.Oil.WH.Elc.Solar.Elec</t>
  </si>
  <si>
    <t>TES_per_sqm.kWh.EU27.Res.HH.Thermal.SH.Oil.WH.Elc.Solar.Solar</t>
  </si>
  <si>
    <t>TES_per_sqm.kWh.EU27.Res.HH.Thermal.SH.Oil.CO</t>
  </si>
  <si>
    <t>TES_per_sqm.kWh.EU27.Res.HH.Thermal.SH.Oil.CO.LPG.LPG</t>
  </si>
  <si>
    <t>TES_per_sqm.kWh.EU27.Res.HH.Thermal.SH.Oil.CO.Elc.Elec</t>
  </si>
  <si>
    <t>TES_per_sqm.kWh.EU27.Res.HH.Thermal.SH.Gas</t>
  </si>
  <si>
    <t>TES_per_sqm.kWh.EU27.Res.HH.Thermal.SH.Gas.SH</t>
  </si>
  <si>
    <t>TES_per_sqm.kWh.EU27.Res.HH.Thermal.SH.Gas.SH.Gas</t>
  </si>
  <si>
    <t>TES_per_sqm.kWh.EU27.Res.HH.Thermal.SH.Gas.SH.Elec</t>
  </si>
  <si>
    <t>TES_per_sqm.kWh.EU27.Res.HH.Thermal.SH.Gas.SC</t>
  </si>
  <si>
    <t>TES_per_sqm.kWh.EU27.Res.HH.Thermal.SH.Gas.SC.AC.Elec</t>
  </si>
  <si>
    <t>TES_per_sqm.kWh.EU27.Res.HH.Thermal.SH.Gas.WH</t>
  </si>
  <si>
    <t>TES_per_sqm.kWh.EU27.Res.HH.Thermal.SH.Gas.WH.Gas.NoSolar.Gas</t>
  </si>
  <si>
    <t>TES_per_sqm.kWh.EU27.Res.HH.Thermal.SH.Gas.WH.Gas.Solar</t>
  </si>
  <si>
    <t>TES_per_sqm.kWh.EU27.Res.HH.Thermal.SH.Gas.WH.Gas.Solar.Gas</t>
  </si>
  <si>
    <t>TES_per_sqm.kWh.EU27.Res.HH.Thermal.SH.Gas.WH.Gas.Solar.Solar</t>
  </si>
  <si>
    <t>TES_per_sqm.kWh.EU27.Res.HH.Thermal.SH.Gas.WH.Elc.NoSolar.Elec</t>
  </si>
  <si>
    <t>TES_per_sqm.kWh.EU27.Res.HH.Thermal.SH.Gas.WH.Elc.Solar</t>
  </si>
  <si>
    <t>TES_per_sqm.kWh.EU27.Res.HH.Thermal.SH.Gas.WH.Elc.Solar.Elec</t>
  </si>
  <si>
    <t>TES_per_sqm.kWh.EU27.Res.HH.Thermal.SH.Gas.WH.Elc.Solar.Solar</t>
  </si>
  <si>
    <t>TES_per_sqm.kWh.EU27.Res.HH.Thermal.SH.Gas.CO</t>
  </si>
  <si>
    <t>TES_per_sqm.kWh.EU27.Res.HH.Thermal.SH.Gas.CO.Gas.Gas</t>
  </si>
  <si>
    <t>TES_per_sqm.kWh.EU27.Res.HH.Thermal.SH.Gas.CO.Elc.Elec</t>
  </si>
  <si>
    <t>TES_per_sqm.kWh.EU27.Res.HH.Thermal.SH.Biomass</t>
  </si>
  <si>
    <t>TES_per_sqm.kWh.EU27.Res.HH.Thermal.SH.Biomass.SH</t>
  </si>
  <si>
    <t>TES_per_sqm.kWh.EU27.Res.HH.Thermal.SH.Biomass.SH.Biomass</t>
  </si>
  <si>
    <t>TES_per_sqm.kWh.EU27.Res.HH.Thermal.SH.Biomass.SH.Elec</t>
  </si>
  <si>
    <t>TES_per_sqm.kWh.EU27.Res.HH.Thermal.SH.Biomass.SC</t>
  </si>
  <si>
    <t>TES_per_sqm.kWh.EU27.Res.HH.Thermal.SH.Biomass.SC.AC.Elec</t>
  </si>
  <si>
    <t>TES_per_sqm.kWh.EU27.Res.HH.Thermal.SH.Biomass.WH</t>
  </si>
  <si>
    <t>TES_per_sqm.kWh.EU27.Res.HH.Thermal.SH.Biomass.WH.Biomass.NoSolar.Biomass</t>
  </si>
  <si>
    <t>TES_per_sqm.kWh.EU27.Res.HH.Thermal.SH.Biomass.WH.Biomass.Solar</t>
  </si>
  <si>
    <t>TES_per_sqm.kWh.EU27.Res.HH.Thermal.SH.Biomass.WH.Biomass.Solar.Biomass</t>
  </si>
  <si>
    <t>TES_per_sqm.kWh.EU27.Res.HH.Thermal.SH.Biomass.WH.Biomass.Solar.Solar</t>
  </si>
  <si>
    <t>TES_per_sqm.kWh.EU27.Res.HH.Thermal.SH.Biomass.WH.LPG.NoSolar.LPG</t>
  </si>
  <si>
    <t>TES_per_sqm.kWh.EU27.Res.HH.Thermal.SH.Biomass.WH.LPG.Solar</t>
  </si>
  <si>
    <t>TES_per_sqm.kWh.EU27.Res.HH.Thermal.SH.Biomass.WH.LPG.Solar.LPG</t>
  </si>
  <si>
    <t>TES_per_sqm.kWh.EU27.Res.HH.Thermal.SH.Biomass.WH.LPG.Solar.Solar</t>
  </si>
  <si>
    <t>TES_per_sqm.kWh.EU27.Res.HH.Thermal.SH.Biomass.WH.Elc.NoSolar.Elec</t>
  </si>
  <si>
    <t>TES_per_sqm.kWh.EU27.Res.HH.Thermal.SH.Biomass.WH.Elc.Solar</t>
  </si>
  <si>
    <t>TES_per_sqm.kWh.EU27.Res.HH.Thermal.SH.Biomass.WH.Elc.Solar.Elec</t>
  </si>
  <si>
    <t>TES_per_sqm.kWh.EU27.Res.HH.Thermal.SH.Biomass.WH.Elc.Solar.Solar</t>
  </si>
  <si>
    <t>TES_per_sqm.kWh.EU27.Res.HH.Thermal.SH.Biomass.CO</t>
  </si>
  <si>
    <t>TES_per_sqm.kWh.EU27.Res.HH.Thermal.SH.Biomass.CO.Biomass.Biomass</t>
  </si>
  <si>
    <t>TES_per_sqm.kWh.EU27.Res.HH.Thermal.SH.Biomass.CO.LPG.LPG</t>
  </si>
  <si>
    <t>TES_per_sqm.kWh.EU27.Res.HH.Thermal.SH.Biomass.CO.Elc.Elec</t>
  </si>
  <si>
    <t>TES_per_sqm.kWh.EU27.Res.HH.Thermal.SH.Geo</t>
  </si>
  <si>
    <t>TES_per_sqm.kWh.EU27.Res.HH.Thermal.SH.Geo.SH</t>
  </si>
  <si>
    <t>TES_per_sqm.kWh.EU27.Res.HH.Thermal.SH.Geo.SH.Geo</t>
  </si>
  <si>
    <t>TES_per_sqm.kWh.EU27.Res.HH.Thermal.SH.Geo.SH.Elec</t>
  </si>
  <si>
    <t>TES_per_sqm.kWh.EU27.Res.HH.Thermal.SH.Geo.SC</t>
  </si>
  <si>
    <t>TES_per_sqm.kWh.EU27.Res.HH.Thermal.SH.Geo.SC.AC.Elec</t>
  </si>
  <si>
    <t>TES_per_sqm.kWh.EU27.Res.HH.Thermal.SH.Geo.WH</t>
  </si>
  <si>
    <t>TES_per_sqm.kWh.EU27.Res.HH.Thermal.SH.Geo.WH.Geo.NoSolar.Geo</t>
  </si>
  <si>
    <t>TES_per_sqm.kWh.EU27.Res.HH.Thermal.SH.Geo.WH.Geo.Solar</t>
  </si>
  <si>
    <t>TES_per_sqm.kWh.EU27.Res.HH.Thermal.SH.Geo.WH.Geo.Solar.Geo</t>
  </si>
  <si>
    <t>TES_per_sqm.kWh.EU27.Res.HH.Thermal.SH.Geo.WH.Geo.Solar.Solar</t>
  </si>
  <si>
    <t>TES_per_sqm.kWh.EU27.Res.HH.Thermal.SH.Geo.WH.Elc.NoSolar.Elec</t>
  </si>
  <si>
    <t>TES_per_sqm.kWh.EU27.Res.HH.Thermal.SH.Geo.WH.Elc.Solar</t>
  </si>
  <si>
    <t>TES_per_sqm.kWh.EU27.Res.HH.Thermal.SH.Geo.WH.Elc.Solar.Elec</t>
  </si>
  <si>
    <t>TES_per_sqm.kWh.EU27.Res.HH.Thermal.SH.Geo.WH.Elc.Solar.Solar</t>
  </si>
  <si>
    <t>TES_per_sqm.kWh.EU27.Res.HH.Thermal.SH.Geo.CO</t>
  </si>
  <si>
    <t>TES_per_sqm.kWh.EU27.Res.HH.Thermal.SH.Geo.CO.LPG.LPG</t>
  </si>
  <si>
    <t>TES_per_sqm.kWh.EU27.Res.HH.Thermal.SH.Geo.CO.Elc.Elec</t>
  </si>
  <si>
    <t>TES_per_sqm.kWh.EU27.Res.HH.Thermal.SH.DistrHeat</t>
  </si>
  <si>
    <t>TES_per_sqm.kWh.EU27.Res.HH.Thermal.SH.DistrHeat.SH</t>
  </si>
  <si>
    <t>TES_per_sqm.kWh.EU27.Res.HH.Thermal.SH.DistrHeat.SH.Steam_Distr</t>
  </si>
  <si>
    <t>TES_per_sqm.kWh.EU27.Res.HH.Thermal.SH.DistrHeat.SH.Elec</t>
  </si>
  <si>
    <t>TES_per_sqm.kWh.EU27.Res.HH.Thermal.SH.DistrHeat.SC</t>
  </si>
  <si>
    <t>TES_per_sqm.kWh.EU27.Res.HH.Thermal.SH.DistrHeat.SC.AC.Elec</t>
  </si>
  <si>
    <t>TES_per_sqm.kWh.EU27.Res.HH.Thermal.SH.DistrHeat.WH</t>
  </si>
  <si>
    <t>TES_per_sqm.kWh.EU27.Res.HH.Thermal.SH.DistrHeat.WH.DistrHeat.NoSolar.Steam_Distr</t>
  </si>
  <si>
    <t>TES_per_sqm.kWh.EU27.Res.HH.Thermal.SH.DistrHeat.WH.DistrHeat.Solar</t>
  </si>
  <si>
    <t>TES_per_sqm.kWh.EU27.Res.HH.Thermal.SH.DistrHeat.WH.DistrHeat.Solar.Steam_Distr</t>
  </si>
  <si>
    <t>TES_per_sqm.kWh.EU27.Res.HH.Thermal.SH.DistrHeat.WH.DistrHeat.Solar.Solar</t>
  </si>
  <si>
    <t>TES_per_sqm.kWh.EU27.Res.HH.Thermal.SH.DistrHeat.WH.Elc.NoSolar.Elec</t>
  </si>
  <si>
    <t>TES_per_sqm.kWh.EU27.Res.HH.Thermal.SH.DistrHeat.WH.Elc.Solar</t>
  </si>
  <si>
    <t>TES_per_sqm.kWh.EU27.Res.HH.Thermal.SH.DistrHeat.WH.Elc.Solar.Elec</t>
  </si>
  <si>
    <t>TES_per_sqm.kWh.EU27.Res.HH.Thermal.SH.DistrHeat.WH.Elc.Solar.Solar</t>
  </si>
  <si>
    <t>TES_per_sqm.kWh.EU27.Res.HH.Thermal.SH.DistrHeat.CO</t>
  </si>
  <si>
    <t>TES_per_sqm.kWh.EU27.Res.HH.Thermal.SH.DistrHeat.CO.LPG.LPG</t>
  </si>
  <si>
    <t>TES_per_sqm.kWh.EU27.Res.HH.Thermal.SH.DistrHeat.CO.Elc.Elec</t>
  </si>
  <si>
    <t>TES_per_sqm.kWh.EU27.Res.HH.Thermal.SH.AdvElc</t>
  </si>
  <si>
    <t>TES_per_sqm.kWh.EU27.Res.HH.Thermal.SH.AdvElc.SH</t>
  </si>
  <si>
    <t>TES_per_sqm.kWh.EU27.Res.HH.Thermal.SH.AdvElc.SH.Elec</t>
  </si>
  <si>
    <t>TES_per_sqm.kWh.EU27.Res.HH.Thermal.SH.AdvElc.SC</t>
  </si>
  <si>
    <t>TES_per_sqm.kWh.EU27.Res.HH.Thermal.SH.AdvElc.SC.AC.Elec</t>
  </si>
  <si>
    <t>TES_per_sqm.kWh.EU27.Res.HH.Thermal.SH.AdvElc.WH</t>
  </si>
  <si>
    <t>TES_per_sqm.kWh.EU27.Res.HH.Thermal.SH.AdvElc.WH.LPG.NoSolar.LPG</t>
  </si>
  <si>
    <t>TES_per_sqm.kWh.EU27.Res.HH.Thermal.SH.AdvElc.WH.LPG.Solar</t>
  </si>
  <si>
    <t>TES_per_sqm.kWh.EU27.Res.HH.Thermal.SH.AdvElc.WH.LPG.Solar.LPG</t>
  </si>
  <si>
    <t>TES_per_sqm.kWh.EU27.Res.HH.Thermal.SH.AdvElc.WH.LPG.Solar.Solar</t>
  </si>
  <si>
    <t>TES_per_sqm.kWh.EU27.Res.HH.Thermal.SH.AdvElc.WH.Elc.NoSolar.Elec</t>
  </si>
  <si>
    <t>TES_per_sqm.kWh.EU27.Res.HH.Thermal.SH.AdvElc.WH.Elc.Solar</t>
  </si>
  <si>
    <t>TES_per_sqm.kWh.EU27.Res.HH.Thermal.SH.AdvElc.WH.Elc.Solar.Elec</t>
  </si>
  <si>
    <t>TES_per_sqm.kWh.EU27.Res.HH.Thermal.SH.AdvElc.WH.Elc.Solar.Solar</t>
  </si>
  <si>
    <t>TES_per_sqm.kWh.EU27.Res.HH.Thermal.SH.AdvElc.CO</t>
  </si>
  <si>
    <t>TES_per_sqm.kWh.EU27.Res.HH.Thermal.SH.AdvElc.CO.LPG.LPG</t>
  </si>
  <si>
    <t>TES_per_sqm.kWh.EU27.Res.HH.Thermal.SH.AdvElc.CO.Elc.Elec</t>
  </si>
  <si>
    <t>TES_per_sqm.kWh.EU27.Res.HH.Thermal.SH.ConvElc</t>
  </si>
  <si>
    <t>TES_per_sqm.kWh.EU27.Res.HH.Thermal.SH.ConvElc.SH</t>
  </si>
  <si>
    <t>TES_per_sqm.kWh.EU27.Res.HH.Thermal.SH.ConvElc.SH.Elec</t>
  </si>
  <si>
    <t>TES_per_sqm.kWh.EU27.Res.HH.Thermal.SH.ConvElc.SC</t>
  </si>
  <si>
    <t>TES_per_sqm.kWh.EU27.Res.HH.Thermal.SH.ConvElc.SC.AC.Elec</t>
  </si>
  <si>
    <t>TES_per_sqm.kWh.EU27.Res.HH.Thermal.SH.ConvElc.WH</t>
  </si>
  <si>
    <t>TES_per_sqm.kWh.EU27.Res.HH.Thermal.SH.ConvElc.WH.LPG.NoSolar.LPG</t>
  </si>
  <si>
    <t>TES_per_sqm.kWh.EU27.Res.HH.Thermal.SH.ConvElc.WH.LPG.Solar</t>
  </si>
  <si>
    <t>TES_per_sqm.kWh.EU27.Res.HH.Thermal.SH.ConvElc.WH.LPG.Solar.LPG</t>
  </si>
  <si>
    <t>TES_per_sqm.kWh.EU27.Res.HH.Thermal.SH.ConvElc.WH.LPG.Solar.Solar</t>
  </si>
  <si>
    <t>TES_per_sqm.kWh.EU27.Res.HH.Thermal.SH.ConvElc.WH.Elc.NoSolar.Elec</t>
  </si>
  <si>
    <t>TES_per_sqm.kWh.EU27.Res.HH.Thermal.SH.ConvElc.WH.Elc.Solar</t>
  </si>
  <si>
    <t>TES_per_sqm.kWh.EU27.Res.HH.Thermal.SH.ConvElc.WH.Elc.Solar.Elec</t>
  </si>
  <si>
    <t>TES_per_sqm.kWh.EU27.Res.HH.Thermal.SH.ConvElc.WH.Elc.Solar.Solar</t>
  </si>
  <si>
    <t>TES_per_sqm.kWh.EU27.Res.HH.Thermal.SH.ConvElc.CO</t>
  </si>
  <si>
    <t>TES_per_sqm.kWh.EU27.Res.HH.Thermal.SH.ConvElc.CO.LPG.LPG</t>
  </si>
  <si>
    <t>TES_per_sqm.kWh.EU27.Res.HH.Thermal.SH.ConvElc.CO.Elc.Elec</t>
  </si>
  <si>
    <t>EU27 - CO2 emissions per surface area (detailed structure)</t>
  </si>
  <si>
    <t>EMI_per_sqm.kgCO2.EU27.Res.HH.Thermal.SH.Solids</t>
  </si>
  <si>
    <t>EMI_per_sqm.kgCO2.EU27.Res.HH.Thermal.SH.Solids.SH</t>
  </si>
  <si>
    <t>EMI_per_sqm.kgCO2.EU27.Res.HH.Thermal.SH.Solids.SH.Solids</t>
  </si>
  <si>
    <t>EMI_per_sqm.kgCO2.EU27.Res.HH.Thermal.SH.Solids.SH.Elec</t>
  </si>
  <si>
    <t>EMI_per_sqm.kgCO2.EU27.Res.HH.Thermal.SH.Solids.SC</t>
  </si>
  <si>
    <t>EMI_per_sqm.kgCO2.EU27.Res.HH.Thermal.SH.Solids.SC.AC.Elec</t>
  </si>
  <si>
    <t>EMI_per_sqm.kgCO2.EU27.Res.HH.Thermal.SH.Solids.WH</t>
  </si>
  <si>
    <t>EMI_per_sqm.kgCO2.EU27.Res.HH.Thermal.SH.Solids.WH.Solids.NoSolar.Solids</t>
  </si>
  <si>
    <t>EMI_per_sqm.kgCO2.EU27.Res.HH.Thermal.SH.Solids.WH.LPG.NoSolar.LPG</t>
  </si>
  <si>
    <t>EMI_per_sqm.kgCO2.EU27.Res.HH.Thermal.SH.Solids.WH.LPG.Solar</t>
  </si>
  <si>
    <t>EMI_per_sqm.kgCO2.EU27.Res.HH.Thermal.SH.Solids.WH.LPG.Solar.LPG</t>
  </si>
  <si>
    <t>EMI_per_sqm.kgCO2.EU27.Res.HH.Thermal.SH.Solids.WH.LPG.Solar.Solar</t>
  </si>
  <si>
    <t>EMI_per_sqm.kgCO2.EU27.Res.HH.Thermal.SH.Solids.WH.Elc.NoSolar.Elec</t>
  </si>
  <si>
    <t>EMI_per_sqm.kgCO2.EU27.Res.HH.Thermal.SH.Solids.WH.Elc.Solar</t>
  </si>
  <si>
    <t>EMI_per_sqm.kgCO2.EU27.Res.HH.Thermal.SH.Solids.WH.Elc.Solar.Elec</t>
  </si>
  <si>
    <t>EMI_per_sqm.kgCO2.EU27.Res.HH.Thermal.SH.Solids.WH.Elc.Solar.Solar</t>
  </si>
  <si>
    <t>EMI_per_sqm.kgCO2.EU27.Res.HH.Thermal.SH.Solids.CO</t>
  </si>
  <si>
    <t>EMI_per_sqm.kgCO2.EU27.Res.HH.Thermal.SH.Solids.CO.Solids.Solids</t>
  </si>
  <si>
    <t>EMI_per_sqm.kgCO2.EU27.Res.HH.Thermal.SH.Solids.CO.LPG.LPG</t>
  </si>
  <si>
    <t>EMI_per_sqm.kgCO2.EU27.Res.HH.Thermal.SH.Solids.CO.Elc.Elec</t>
  </si>
  <si>
    <t>EMI_per_sqm.kgCO2.EU27.Res.HH.Thermal.SH.LPG</t>
  </si>
  <si>
    <t>EMI_per_sqm.kgCO2.EU27.Res.HH.Thermal.SH.LPG.SH</t>
  </si>
  <si>
    <t>EMI_per_sqm.kgCO2.EU27.Res.HH.Thermal.SH.LPG.SH.LPG</t>
  </si>
  <si>
    <t>EMI_per_sqm.kgCO2.EU27.Res.HH.Thermal.SH.LPG.SH.Elec</t>
  </si>
  <si>
    <t>EMI_per_sqm.kgCO2.EU27.Res.HH.Thermal.SH.LPG.SC</t>
  </si>
  <si>
    <t>EMI_per_sqm.kgCO2.EU27.Res.HH.Thermal.SH.LPG.SC.AC.Elec</t>
  </si>
  <si>
    <t>EMI_per_sqm.kgCO2.EU27.Res.HH.Thermal.SH.LPG.WH</t>
  </si>
  <si>
    <t>EMI_per_sqm.kgCO2.EU27.Res.HH.Thermal.SH.LPG.WH.LPG.NoSolar.LPG</t>
  </si>
  <si>
    <t>EMI_per_sqm.kgCO2.EU27.Res.HH.Thermal.SH.LPG.WH.LPG.Solar</t>
  </si>
  <si>
    <t>EMI_per_sqm.kgCO2.EU27.Res.HH.Thermal.SH.LPG.WH.LPG.Solar.LPG</t>
  </si>
  <si>
    <t>EMI_per_sqm.kgCO2.EU27.Res.HH.Thermal.SH.LPG.WH.LPG.Solar.Solar</t>
  </si>
  <si>
    <t>EMI_per_sqm.kgCO2.EU27.Res.HH.Thermal.SH.LPG.WH.Elc.NoSolar.Elec</t>
  </si>
  <si>
    <t>EMI_per_sqm.kgCO2.EU27.Res.HH.Thermal.SH.LPG.WH.Elc.Solar</t>
  </si>
  <si>
    <t>EMI_per_sqm.kgCO2.EU27.Res.HH.Thermal.SH.LPG.WH.Elc.Solar.Elec</t>
  </si>
  <si>
    <t>EMI_per_sqm.kgCO2.EU27.Res.HH.Thermal.SH.LPG.WH.Elc.Solar.Solar</t>
  </si>
  <si>
    <t>EMI_per_sqm.kgCO2.EU27.Res.HH.Thermal.SH.LPG.CO</t>
  </si>
  <si>
    <t>EMI_per_sqm.kgCO2.EU27.Res.HH.Thermal.SH.LPG.CO.LPG.LPG</t>
  </si>
  <si>
    <t>EMI_per_sqm.kgCO2.EU27.Res.HH.Thermal.SH.LPG.CO.Elc.Elec</t>
  </si>
  <si>
    <t>EMI_per_sqm.kgCO2.EU27.Res.HH.Thermal.SH.Oil</t>
  </si>
  <si>
    <t>EMI_per_sqm.kgCO2.EU27.Res.HH.Thermal.SH.Oil.SH</t>
  </si>
  <si>
    <t>EMI_per_sqm.kgCO2.EU27.Res.HH.Thermal.SH.Oil.SH.Oil</t>
  </si>
  <si>
    <t>EMI_per_sqm.kgCO2.EU27.Res.HH.Thermal.SH.Oil.SH.Elec</t>
  </si>
  <si>
    <t>EMI_per_sqm.kgCO2.EU27.Res.HH.Thermal.SH.Oil.SC</t>
  </si>
  <si>
    <t>EMI_per_sqm.kgCO2.EU27.Res.HH.Thermal.SH.Oil.SC.AC.Elec</t>
  </si>
  <si>
    <t>EMI_per_sqm.kgCO2.EU27.Res.HH.Thermal.SH.Oil.WH</t>
  </si>
  <si>
    <t>EMI_per_sqm.kgCO2.EU27.Res.HH.Thermal.SH.Oil.WH.Oil.NoSolar.Oil</t>
  </si>
  <si>
    <t>EMI_per_sqm.kgCO2.EU27.Res.HH.Thermal.SH.Oil.WH.Oil.Solar</t>
  </si>
  <si>
    <t>EMI_per_sqm.kgCO2.EU27.Res.HH.Thermal.SH.Oil.WH.Oil.Solar.Oil</t>
  </si>
  <si>
    <t>EMI_per_sqm.kgCO2.EU27.Res.HH.Thermal.SH.Oil.WH.Oil.Solar.Solar</t>
  </si>
  <si>
    <t>EMI_per_sqm.kgCO2.EU27.Res.HH.Thermal.SH.Oil.WH.Elc.NoSolar.Elec</t>
  </si>
  <si>
    <t>EMI_per_sqm.kgCO2.EU27.Res.HH.Thermal.SH.Oil.WH.Elc.Solar</t>
  </si>
  <si>
    <t>EMI_per_sqm.kgCO2.EU27.Res.HH.Thermal.SH.Oil.WH.Elc.Solar.Elec</t>
  </si>
  <si>
    <t>EMI_per_sqm.kgCO2.EU27.Res.HH.Thermal.SH.Oil.WH.Elc.Solar.Solar</t>
  </si>
  <si>
    <t>EMI_per_sqm.kgCO2.EU27.Res.HH.Thermal.SH.Oil.CO</t>
  </si>
  <si>
    <t>EMI_per_sqm.kgCO2.EU27.Res.HH.Thermal.SH.Oil.CO.LPG.LPG</t>
  </si>
  <si>
    <t>EMI_per_sqm.kgCO2.EU27.Res.HH.Thermal.SH.Oil.CO.Elc.Elec</t>
  </si>
  <si>
    <t>EMI_per_sqm.kgCO2.EU27.Res.HH.Thermal.SH.Gas</t>
  </si>
  <si>
    <t>EMI_per_sqm.kgCO2.EU27.Res.HH.Thermal.SH.Gas.SH</t>
  </si>
  <si>
    <t>EMI_per_sqm.kgCO2.EU27.Res.HH.Thermal.SH.Gas.SH.Gas</t>
  </si>
  <si>
    <t>EMI_per_sqm.kgCO2.EU27.Res.HH.Thermal.SH.Gas.SH.Elec</t>
  </si>
  <si>
    <t>EMI_per_sqm.kgCO2.EU27.Res.HH.Thermal.SH.Gas.SC</t>
  </si>
  <si>
    <t>EMI_per_sqm.kgCO2.EU27.Res.HH.Thermal.SH.Gas.SC.AC.Elec</t>
  </si>
  <si>
    <t>EMI_per_sqm.kgCO2.EU27.Res.HH.Thermal.SH.Gas.WH</t>
  </si>
  <si>
    <t>EMI_per_sqm.kgCO2.EU27.Res.HH.Thermal.SH.Gas.WH.Gas.NoSolar.Gas</t>
  </si>
  <si>
    <t>EMI_per_sqm.kgCO2.EU27.Res.HH.Thermal.SH.Gas.WH.Gas.Solar</t>
  </si>
  <si>
    <t>EMI_per_sqm.kgCO2.EU27.Res.HH.Thermal.SH.Gas.WH.Gas.Solar.Gas</t>
  </si>
  <si>
    <t>EMI_per_sqm.kgCO2.EU27.Res.HH.Thermal.SH.Gas.WH.Gas.Solar.Solar</t>
  </si>
  <si>
    <t>EMI_per_sqm.kgCO2.EU27.Res.HH.Thermal.SH.Gas.WH.Elc.NoSolar.Elec</t>
  </si>
  <si>
    <t>EMI_per_sqm.kgCO2.EU27.Res.HH.Thermal.SH.Gas.WH.Elc.Solar</t>
  </si>
  <si>
    <t>EMI_per_sqm.kgCO2.EU27.Res.HH.Thermal.SH.Gas.WH.Elc.Solar.Elec</t>
  </si>
  <si>
    <t>EMI_per_sqm.kgCO2.EU27.Res.HH.Thermal.SH.Gas.WH.Elc.Solar.Solar</t>
  </si>
  <si>
    <t>EMI_per_sqm.kgCO2.EU27.Res.HH.Thermal.SH.Gas.CO</t>
  </si>
  <si>
    <t>EMI_per_sqm.kgCO2.EU27.Res.HH.Thermal.SH.Gas.CO.Gas.Gas</t>
  </si>
  <si>
    <t>EMI_per_sqm.kgCO2.EU27.Res.HH.Thermal.SH.Gas.CO.Elc.Elec</t>
  </si>
  <si>
    <t>EMI_per_sqm.kgCO2.EU27.Res.HH.Thermal.SH.Biomass</t>
  </si>
  <si>
    <t>EMI_per_sqm.kgCO2.EU27.Res.HH.Thermal.SH.Biomass.SH</t>
  </si>
  <si>
    <t>EMI_per_sqm.kgCO2.EU27.Res.HH.Thermal.SH.Biomass.SH.Biomass</t>
  </si>
  <si>
    <t>EMI_per_sqm.kgCO2.EU27.Res.HH.Thermal.SH.Biomass.SH.Elec</t>
  </si>
  <si>
    <t>EMI_per_sqm.kgCO2.EU27.Res.HH.Thermal.SH.Biomass.SC</t>
  </si>
  <si>
    <t>EMI_per_sqm.kgCO2.EU27.Res.HH.Thermal.SH.Biomass.SC.AC.Elec</t>
  </si>
  <si>
    <t>EMI_per_sqm.kgCO2.EU27.Res.HH.Thermal.SH.Biomass.WH</t>
  </si>
  <si>
    <t>EMI_per_sqm.kgCO2.EU27.Res.HH.Thermal.SH.Biomass.WH.Biomass.NoSolar.Biomass</t>
  </si>
  <si>
    <t>EMI_per_sqm.kgCO2.EU27.Res.HH.Thermal.SH.Biomass.WH.Biomass.Solar</t>
  </si>
  <si>
    <t>EMI_per_sqm.kgCO2.EU27.Res.HH.Thermal.SH.Biomass.WH.Biomass.Solar.Biomass</t>
  </si>
  <si>
    <t>EMI_per_sqm.kgCO2.EU27.Res.HH.Thermal.SH.Biomass.WH.Biomass.Solar.Solar</t>
  </si>
  <si>
    <t>EMI_per_sqm.kgCO2.EU27.Res.HH.Thermal.SH.Biomass.WH.LPG.NoSolar.LPG</t>
  </si>
  <si>
    <t>EMI_per_sqm.kgCO2.EU27.Res.HH.Thermal.SH.Biomass.WH.LPG.Solar</t>
  </si>
  <si>
    <t>EMI_per_sqm.kgCO2.EU27.Res.HH.Thermal.SH.Biomass.WH.LPG.Solar.LPG</t>
  </si>
  <si>
    <t>EMI_per_sqm.kgCO2.EU27.Res.HH.Thermal.SH.Biomass.WH.LPG.Solar.Solar</t>
  </si>
  <si>
    <t>EMI_per_sqm.kgCO2.EU27.Res.HH.Thermal.SH.Biomass.WH.Elc.NoSolar.Elec</t>
  </si>
  <si>
    <t>EMI_per_sqm.kgCO2.EU27.Res.HH.Thermal.SH.Biomass.WH.Elc.Solar</t>
  </si>
  <si>
    <t>EMI_per_sqm.kgCO2.EU27.Res.HH.Thermal.SH.Biomass.WH.Elc.Solar.Elec</t>
  </si>
  <si>
    <t>EMI_per_sqm.kgCO2.EU27.Res.HH.Thermal.SH.Biomass.WH.Elc.Solar.Solar</t>
  </si>
  <si>
    <t>EMI_per_sqm.kgCO2.EU27.Res.HH.Thermal.SH.Biomass.CO</t>
  </si>
  <si>
    <t>EMI_per_sqm.kgCO2.EU27.Res.HH.Thermal.SH.Biomass.CO.Biomass.Biomass</t>
  </si>
  <si>
    <t>EMI_per_sqm.kgCO2.EU27.Res.HH.Thermal.SH.Biomass.CO.LPG.LPG</t>
  </si>
  <si>
    <t>EMI_per_sqm.kgCO2.EU27.Res.HH.Thermal.SH.Biomass.CO.Elc.Elec</t>
  </si>
  <si>
    <t>EMI_per_sqm.kgCO2.EU27.Res.HH.Thermal.SH.Geo</t>
  </si>
  <si>
    <t>EMI_per_sqm.kgCO2.EU27.Res.HH.Thermal.SH.Geo.SH</t>
  </si>
  <si>
    <t>EMI_per_sqm.kgCO2.EU27.Res.HH.Thermal.SH.Geo.SH.Geo</t>
  </si>
  <si>
    <t>EMI_per_sqm.kgCO2.EU27.Res.HH.Thermal.SH.Geo.SH.Elec</t>
  </si>
  <si>
    <t>EMI_per_sqm.kgCO2.EU27.Res.HH.Thermal.SH.Geo.SC</t>
  </si>
  <si>
    <t>EMI_per_sqm.kgCO2.EU27.Res.HH.Thermal.SH.Geo.SC.AC.Elec</t>
  </si>
  <si>
    <t>EMI_per_sqm.kgCO2.EU27.Res.HH.Thermal.SH.Geo.WH</t>
  </si>
  <si>
    <t>EMI_per_sqm.kgCO2.EU27.Res.HH.Thermal.SH.Geo.WH.Geo.NoSolar.Geo</t>
  </si>
  <si>
    <t>EMI_per_sqm.kgCO2.EU27.Res.HH.Thermal.SH.Geo.WH.Geo.Solar</t>
  </si>
  <si>
    <t>EMI_per_sqm.kgCO2.EU27.Res.HH.Thermal.SH.Geo.WH.Geo.Solar.Geo</t>
  </si>
  <si>
    <t>EMI_per_sqm.kgCO2.EU27.Res.HH.Thermal.SH.Geo.WH.Geo.Solar.Solar</t>
  </si>
  <si>
    <t>EMI_per_sqm.kgCO2.EU27.Res.HH.Thermal.SH.Geo.WH.Elc.NoSolar.Elec</t>
  </si>
  <si>
    <t>EMI_per_sqm.kgCO2.EU27.Res.HH.Thermal.SH.Geo.WH.Elc.Solar</t>
  </si>
  <si>
    <t>EMI_per_sqm.kgCO2.EU27.Res.HH.Thermal.SH.Geo.WH.Elc.Solar.Elec</t>
  </si>
  <si>
    <t>EMI_per_sqm.kgCO2.EU27.Res.HH.Thermal.SH.Geo.WH.Elc.Solar.Solar</t>
  </si>
  <si>
    <t>EMI_per_sqm.kgCO2.EU27.Res.HH.Thermal.SH.Geo.CO</t>
  </si>
  <si>
    <t>EMI_per_sqm.kgCO2.EU27.Res.HH.Thermal.SH.Geo.CO.LPG.LPG</t>
  </si>
  <si>
    <t>EMI_per_sqm.kgCO2.EU27.Res.HH.Thermal.SH.Geo.CO.Elc.Elec</t>
  </si>
  <si>
    <t>EMI_per_sqm.kgCO2.EU27.Res.HH.Thermal.SH.DistrHeat</t>
  </si>
  <si>
    <t>EMI_per_sqm.kgCO2.EU27.Res.HH.Thermal.SH.DistrHeat.SH</t>
  </si>
  <si>
    <t>EMI_per_sqm.kgCO2.EU27.Res.HH.Thermal.SH.DistrHeat.SH.Steam_Distr</t>
  </si>
  <si>
    <t>EMI_per_sqm.kgCO2.EU27.Res.HH.Thermal.SH.DistrHeat.SH.Elec</t>
  </si>
  <si>
    <t>EMI_per_sqm.kgCO2.EU27.Res.HH.Thermal.SH.DistrHeat.SC</t>
  </si>
  <si>
    <t>EMI_per_sqm.kgCO2.EU27.Res.HH.Thermal.SH.DistrHeat.SC.AC.Elec</t>
  </si>
  <si>
    <t>EMI_per_sqm.kgCO2.EU27.Res.HH.Thermal.SH.DistrHeat.WH</t>
  </si>
  <si>
    <t>EMI_per_sqm.kgCO2.EU27.Res.HH.Thermal.SH.DistrHeat.WH.DistrHeat.NoSolar.Steam_Distr</t>
  </si>
  <si>
    <t>EMI_per_sqm.kgCO2.EU27.Res.HH.Thermal.SH.DistrHeat.WH.DistrHeat.Solar</t>
  </si>
  <si>
    <t>EMI_per_sqm.kgCO2.EU27.Res.HH.Thermal.SH.DistrHeat.WH.DistrHeat.Solar.Steam_Distr</t>
  </si>
  <si>
    <t>EMI_per_sqm.kgCO2.EU27.Res.HH.Thermal.SH.DistrHeat.WH.DistrHeat.Solar.Solar</t>
  </si>
  <si>
    <t>EMI_per_sqm.kgCO2.EU27.Res.HH.Thermal.SH.DistrHeat.WH.Elc.NoSolar.Elec</t>
  </si>
  <si>
    <t>EMI_per_sqm.kgCO2.EU27.Res.HH.Thermal.SH.DistrHeat.WH.Elc.Solar</t>
  </si>
  <si>
    <t>EMI_per_sqm.kgCO2.EU27.Res.HH.Thermal.SH.DistrHeat.WH.Elc.Solar.Elec</t>
  </si>
  <si>
    <t>EMI_per_sqm.kgCO2.EU27.Res.HH.Thermal.SH.DistrHeat.WH.Elc.Solar.Solar</t>
  </si>
  <si>
    <t>EMI_per_sqm.kgCO2.EU27.Res.HH.Thermal.SH.DistrHeat.CO</t>
  </si>
  <si>
    <t>EMI_per_sqm.kgCO2.EU27.Res.HH.Thermal.SH.DistrHeat.CO.LPG.LPG</t>
  </si>
  <si>
    <t>EMI_per_sqm.kgCO2.EU27.Res.HH.Thermal.SH.DistrHeat.CO.Elc.Elec</t>
  </si>
  <si>
    <t>EMI_per_sqm.kgCO2.EU27.Res.HH.Thermal.SH.AdvElc</t>
  </si>
  <si>
    <t>EMI_per_sqm.kgCO2.EU27.Res.HH.Thermal.SH.AdvElc.SH</t>
  </si>
  <si>
    <t>EMI_per_sqm.kgCO2.EU27.Res.HH.Thermal.SH.AdvElc.SH.Elec</t>
  </si>
  <si>
    <t>EMI_per_sqm.kgCO2.EU27.Res.HH.Thermal.SH.AdvElc.SC</t>
  </si>
  <si>
    <t>EMI_per_sqm.kgCO2.EU27.Res.HH.Thermal.SH.AdvElc.SC.AC.Elec</t>
  </si>
  <si>
    <t>EMI_per_sqm.kgCO2.EU27.Res.HH.Thermal.SH.AdvElc.WH</t>
  </si>
  <si>
    <t>EMI_per_sqm.kgCO2.EU27.Res.HH.Thermal.SH.AdvElc.WH.LPG.NoSolar.LPG</t>
  </si>
  <si>
    <t>EMI_per_sqm.kgCO2.EU27.Res.HH.Thermal.SH.AdvElc.WH.LPG.Solar</t>
  </si>
  <si>
    <t>EMI_per_sqm.kgCO2.EU27.Res.HH.Thermal.SH.AdvElc.WH.LPG.Solar.LPG</t>
  </si>
  <si>
    <t>EMI_per_sqm.kgCO2.EU27.Res.HH.Thermal.SH.AdvElc.WH.LPG.Solar.Solar</t>
  </si>
  <si>
    <t>EMI_per_sqm.kgCO2.EU27.Res.HH.Thermal.SH.AdvElc.WH.Elc.NoSolar.Elec</t>
  </si>
  <si>
    <t>EMI_per_sqm.kgCO2.EU27.Res.HH.Thermal.SH.AdvElc.WH.Elc.Solar</t>
  </si>
  <si>
    <t>EMI_per_sqm.kgCO2.EU27.Res.HH.Thermal.SH.AdvElc.WH.Elc.Solar.Elec</t>
  </si>
  <si>
    <t>EMI_per_sqm.kgCO2.EU27.Res.HH.Thermal.SH.AdvElc.WH.Elc.Solar.Solar</t>
  </si>
  <si>
    <t>EMI_per_sqm.kgCO2.EU27.Res.HH.Thermal.SH.AdvElc.CO</t>
  </si>
  <si>
    <t>EMI_per_sqm.kgCO2.EU27.Res.HH.Thermal.SH.AdvElc.CO.LPG.LPG</t>
  </si>
  <si>
    <t>EMI_per_sqm.kgCO2.EU27.Res.HH.Thermal.SH.AdvElc.CO.Elc.Elec</t>
  </si>
  <si>
    <t>EMI_per_sqm.kgCO2.EU27.Res.HH.Thermal.SH.ConvElc</t>
  </si>
  <si>
    <t>EMI_per_sqm.kgCO2.EU27.Res.HH.Thermal.SH.ConvElc.SH</t>
  </si>
  <si>
    <t>EMI_per_sqm.kgCO2.EU27.Res.HH.Thermal.SH.ConvElc.SH.Elec</t>
  </si>
  <si>
    <t>EMI_per_sqm.kgCO2.EU27.Res.HH.Thermal.SH.ConvElc.SC</t>
  </si>
  <si>
    <t>EMI_per_sqm.kgCO2.EU27.Res.HH.Thermal.SH.ConvElc.SC.AC.Elec</t>
  </si>
  <si>
    <t>EMI_per_sqm.kgCO2.EU27.Res.HH.Thermal.SH.ConvElc.WH</t>
  </si>
  <si>
    <t>EMI_per_sqm.kgCO2.EU27.Res.HH.Thermal.SH.ConvElc.WH.LPG.NoSolar.LPG</t>
  </si>
  <si>
    <t>EMI_per_sqm.kgCO2.EU27.Res.HH.Thermal.SH.ConvElc.WH.LPG.Solar</t>
  </si>
  <si>
    <t>EMI_per_sqm.kgCO2.EU27.Res.HH.Thermal.SH.ConvElc.WH.LPG.Solar.LPG</t>
  </si>
  <si>
    <t>EMI_per_sqm.kgCO2.EU27.Res.HH.Thermal.SH.ConvElc.WH.LPG.Solar.Solar</t>
  </si>
  <si>
    <t>EMI_per_sqm.kgCO2.EU27.Res.HH.Thermal.SH.ConvElc.WH.Elc.NoSolar.Elec</t>
  </si>
  <si>
    <t>EMI_per_sqm.kgCO2.EU27.Res.HH.Thermal.SH.ConvElc.WH.Elc.Solar</t>
  </si>
  <si>
    <t>EMI_per_sqm.kgCO2.EU27.Res.HH.Thermal.SH.ConvElc.WH.Elc.Solar.Elec</t>
  </si>
  <si>
    <t>EMI_per_sqm.kgCO2.EU27.Res.HH.Thermal.SH.ConvElc.WH.Elc.Solar.Solar</t>
  </si>
  <si>
    <t>EMI_per_sqm.kgCO2.EU27.Res.HH.Thermal.SH.ConvElc.CO</t>
  </si>
  <si>
    <t>EMI_per_sqm.kgCO2.EU27.Res.HH.Thermal.SH.ConvElc.CO.LPG.LPG</t>
  </si>
  <si>
    <t>EMI_per_sqm.kgCO2.EU27.Res.HH.Thermal.SH.ConvElc.CO.Elc.Elec</t>
  </si>
  <si>
    <t>EU27 - Final energy consumption in new and renovated households (detailed structure)</t>
  </si>
  <si>
    <t>FEC.ktoe.EU27.Res.HHnew.Thermal.SH.Solids</t>
  </si>
  <si>
    <t>FEC.ktoe.EU27.Res.HHnew.Thermal.SH.Solids.SH</t>
  </si>
  <si>
    <t>FEC.ktoe.EU27.Res.HHnew.Thermal.SH.Solids.SH.Solids</t>
  </si>
  <si>
    <t>FEC.ktoe.EU27.Res.HHnew.Thermal.SH.Solids.SH.Elec</t>
  </si>
  <si>
    <t>FEC.ktoe.EU27.Res.HHnew.Thermal.SH.Solids.SC</t>
  </si>
  <si>
    <t>FEC.ktoe.EU27.Res.HHnew.Thermal.SH.Solids.SC.AC.Elec</t>
  </si>
  <si>
    <t>FEC.ktoe.EU27.Res.HHnew.Thermal.SH.Solids.WH</t>
  </si>
  <si>
    <t>FEC.ktoe.EU27.Res.HHnew.Thermal.SH.Solids.WH.Solids.NoSolar.Solids</t>
  </si>
  <si>
    <t>FEC.ktoe.EU27.Res.HHnew.Thermal.SH.Solids.WH.LPG.NoSolar.LPG</t>
  </si>
  <si>
    <t>FEC.ktoe.EU27.Res.HHnew.Thermal.SH.Solids.WH.LPG.Solar</t>
  </si>
  <si>
    <t>FEC.ktoe.EU27.Res.HHnew.Thermal.SH.Solids.WH.LPG.Solar.LPG</t>
  </si>
  <si>
    <t>FEC.ktoe.EU27.Res.HHnew.Thermal.SH.Solids.WH.LPG.Solar.Solar</t>
  </si>
  <si>
    <t>FEC.ktoe.EU27.Res.HHnew.Thermal.SH.Solids.WH.Elc.NoSolar.Elec</t>
  </si>
  <si>
    <t>FEC.ktoe.EU27.Res.HHnew.Thermal.SH.Solids.WH.Elc.Solar</t>
  </si>
  <si>
    <t>FEC.ktoe.EU27.Res.HHnew.Thermal.SH.Solids.WH.Elc.Solar.Elec</t>
  </si>
  <si>
    <t>FEC.ktoe.EU27.Res.HHnew.Thermal.SH.Solids.WH.Elc.Solar.Solar</t>
  </si>
  <si>
    <t>FEC.ktoe.EU27.Res.HHnew.Thermal.SH.Solids.CO</t>
  </si>
  <si>
    <t>FEC.ktoe.EU27.Res.HHnew.Thermal.SH.Solids.CO.Solids.Solids</t>
  </si>
  <si>
    <t>FEC.ktoe.EU27.Res.HHnew.Thermal.SH.Solids.CO.LPG.LPG</t>
  </si>
  <si>
    <t>FEC.ktoe.EU27.Res.HHnew.Thermal.SH.Solids.CO.Elc.Elec</t>
  </si>
  <si>
    <t>FEC.ktoe.EU27.Res.HHnew.Thermal.SH.LPG</t>
  </si>
  <si>
    <t>FEC.ktoe.EU27.Res.HHnew.Thermal.SH.LPG.SH</t>
  </si>
  <si>
    <t>FEC.ktoe.EU27.Res.HHnew.Thermal.SH.LPG.SH.LPG</t>
  </si>
  <si>
    <t>FEC.ktoe.EU27.Res.HHnew.Thermal.SH.LPG.SH.Elec</t>
  </si>
  <si>
    <t>FEC.ktoe.EU27.Res.HHnew.Thermal.SH.LPG.SC</t>
  </si>
  <si>
    <t>FEC.ktoe.EU27.Res.HHnew.Thermal.SH.LPG.SC.AC.Elec</t>
  </si>
  <si>
    <t>FEC.ktoe.EU27.Res.HHnew.Thermal.SH.LPG.WH</t>
  </si>
  <si>
    <t>FEC.ktoe.EU27.Res.HHnew.Thermal.SH.LPG.WH.LPG.NoSolar.LPG</t>
  </si>
  <si>
    <t>FEC.ktoe.EU27.Res.HHnew.Thermal.SH.LPG.WH.LPG.Solar</t>
  </si>
  <si>
    <t>FEC.ktoe.EU27.Res.HHnew.Thermal.SH.LPG.WH.LPG.Solar.LPG</t>
  </si>
  <si>
    <t>FEC.ktoe.EU27.Res.HHnew.Thermal.SH.LPG.WH.LPG.Solar.Solar</t>
  </si>
  <si>
    <t>FEC.ktoe.EU27.Res.HHnew.Thermal.SH.LPG.WH.Elc.NoSolar.Elec</t>
  </si>
  <si>
    <t>FEC.ktoe.EU27.Res.HHnew.Thermal.SH.LPG.WH.Elc.Solar</t>
  </si>
  <si>
    <t>FEC.ktoe.EU27.Res.HHnew.Thermal.SH.LPG.WH.Elc.Solar.Elec</t>
  </si>
  <si>
    <t>FEC.ktoe.EU27.Res.HHnew.Thermal.SH.LPG.WH.Elc.Solar.Solar</t>
  </si>
  <si>
    <t>FEC.ktoe.EU27.Res.HHnew.Thermal.SH.LPG.CO</t>
  </si>
  <si>
    <t>FEC.ktoe.EU27.Res.HHnew.Thermal.SH.LPG.CO.LPG.LPG</t>
  </si>
  <si>
    <t>FEC.ktoe.EU27.Res.HHnew.Thermal.SH.LPG.CO.Elc.Elec</t>
  </si>
  <si>
    <t>FEC.ktoe.EU27.Res.HHnew.Thermal.SH.Oil</t>
  </si>
  <si>
    <t>FEC.ktoe.EU27.Res.HHnew.Thermal.SH.Oil.SH</t>
  </si>
  <si>
    <t>FEC.ktoe.EU27.Res.HHnew.Thermal.SH.Oil.SH.Oil</t>
  </si>
  <si>
    <t>FEC.ktoe.EU27.Res.HHnew.Thermal.SH.Oil.SH.Elec</t>
  </si>
  <si>
    <t>FEC.ktoe.EU27.Res.HHnew.Thermal.SH.Oil.SC</t>
  </si>
  <si>
    <t>FEC.ktoe.EU27.Res.HHnew.Thermal.SH.Oil.SC.AC.Elec</t>
  </si>
  <si>
    <t>FEC.ktoe.EU27.Res.HHnew.Thermal.SH.Oil.WH</t>
  </si>
  <si>
    <t>FEC.ktoe.EU27.Res.HHnew.Thermal.SH.Oil.WH.Oil.NoSolar.Oil</t>
  </si>
  <si>
    <t>FEC.ktoe.EU27.Res.HHnew.Thermal.SH.Oil.WH.Oil.Solar</t>
  </si>
  <si>
    <t>FEC.ktoe.EU27.Res.HHnew.Thermal.SH.Oil.WH.Oil.Solar.Oil</t>
  </si>
  <si>
    <t>FEC.ktoe.EU27.Res.HHnew.Thermal.SH.Oil.WH.Oil.Solar.Solar</t>
  </si>
  <si>
    <t>FEC.ktoe.EU27.Res.HHnew.Thermal.SH.Oil.WH.Elc.NoSolar.Elec</t>
  </si>
  <si>
    <t>FEC.ktoe.EU27.Res.HHnew.Thermal.SH.Oil.WH.Elc.Solar</t>
  </si>
  <si>
    <t>FEC.ktoe.EU27.Res.HHnew.Thermal.SH.Oil.WH.Elc.Solar.Elec</t>
  </si>
  <si>
    <t>FEC.ktoe.EU27.Res.HHnew.Thermal.SH.Oil.WH.Elc.Solar.Solar</t>
  </si>
  <si>
    <t>FEC.ktoe.EU27.Res.HHnew.Thermal.SH.Oil.CO</t>
  </si>
  <si>
    <t>FEC.ktoe.EU27.Res.HHnew.Thermal.SH.Oil.CO.LPG.LPG</t>
  </si>
  <si>
    <t>FEC.ktoe.EU27.Res.HHnew.Thermal.SH.Oil.CO.Elc.Elec</t>
  </si>
  <si>
    <t>FEC.ktoe.EU27.Res.HHnew.Thermal.SH.Gas</t>
  </si>
  <si>
    <t>FEC.ktoe.EU27.Res.HHnew.Thermal.SH.Gas.SH</t>
  </si>
  <si>
    <t>FEC.ktoe.EU27.Res.HHnew.Thermal.SH.Gas.SH.Gas</t>
  </si>
  <si>
    <t>FEC.ktoe.EU27.Res.HHnew.Thermal.SH.Gas.SH.Elec</t>
  </si>
  <si>
    <t>FEC.ktoe.EU27.Res.HHnew.Thermal.SH.Gas.SC</t>
  </si>
  <si>
    <t>FEC.ktoe.EU27.Res.HHnew.Thermal.SH.Gas.SC.AC.Elec</t>
  </si>
  <si>
    <t>FEC.ktoe.EU27.Res.HHnew.Thermal.SH.Gas.WH</t>
  </si>
  <si>
    <t>FEC.ktoe.EU27.Res.HHnew.Thermal.SH.Gas.WH.Gas.NoSolar.Gas</t>
  </si>
  <si>
    <t>FEC.ktoe.EU27.Res.HHnew.Thermal.SH.Gas.WH.Gas.Solar</t>
  </si>
  <si>
    <t>FEC.ktoe.EU27.Res.HHnew.Thermal.SH.Gas.WH.Gas.Solar.Gas</t>
  </si>
  <si>
    <t>FEC.ktoe.EU27.Res.HHnew.Thermal.SH.Gas.WH.Gas.Solar.Solar</t>
  </si>
  <si>
    <t>FEC.ktoe.EU27.Res.HHnew.Thermal.SH.Gas.WH.Elc.NoSolar.Elec</t>
  </si>
  <si>
    <t>FEC.ktoe.EU27.Res.HHnew.Thermal.SH.Gas.WH.Elc.Solar</t>
  </si>
  <si>
    <t>FEC.ktoe.EU27.Res.HHnew.Thermal.SH.Gas.WH.Elc.Solar.Elec</t>
  </si>
  <si>
    <t>FEC.ktoe.EU27.Res.HHnew.Thermal.SH.Gas.WH.Elc.Solar.Solar</t>
  </si>
  <si>
    <t>FEC.ktoe.EU27.Res.HHnew.Thermal.SH.Gas.CO</t>
  </si>
  <si>
    <t>FEC.ktoe.EU27.Res.HHnew.Thermal.SH.Gas.CO.Gas.Gas</t>
  </si>
  <si>
    <t>FEC.ktoe.EU27.Res.HHnew.Thermal.SH.Gas.CO.Elc.Elec</t>
  </si>
  <si>
    <t>FEC.ktoe.EU27.Res.HHnew.Thermal.SH.Biomass</t>
  </si>
  <si>
    <t>FEC.ktoe.EU27.Res.HHnew.Thermal.SH.Biomass.SH</t>
  </si>
  <si>
    <t>FEC.ktoe.EU27.Res.HHnew.Thermal.SH.Biomass.SH.Biomass</t>
  </si>
  <si>
    <t>FEC.ktoe.EU27.Res.HHnew.Thermal.SH.Biomass.SH.Elec</t>
  </si>
  <si>
    <t>FEC.ktoe.EU27.Res.HHnew.Thermal.SH.Biomass.SC</t>
  </si>
  <si>
    <t>FEC.ktoe.EU27.Res.HHnew.Thermal.SH.Biomass.SC.AC.Elec</t>
  </si>
  <si>
    <t>FEC.ktoe.EU27.Res.HHnew.Thermal.SH.Biomass.WH</t>
  </si>
  <si>
    <t>FEC.ktoe.EU27.Res.HHnew.Thermal.SH.Biomass.WH.Biomass.NoSolar.Biomass</t>
  </si>
  <si>
    <t>FEC.ktoe.EU27.Res.HHnew.Thermal.SH.Biomass.WH.Biomass.Solar</t>
  </si>
  <si>
    <t>FEC.ktoe.EU27.Res.HHnew.Thermal.SH.Biomass.WH.Biomass.Solar.Biomass</t>
  </si>
  <si>
    <t>FEC.ktoe.EU27.Res.HHnew.Thermal.SH.Biomass.WH.Biomass.Solar.Solar</t>
  </si>
  <si>
    <t>FEC.ktoe.EU27.Res.HHnew.Thermal.SH.Biomass.WH.LPG.NoSolar.LPG</t>
  </si>
  <si>
    <t>FEC.ktoe.EU27.Res.HHnew.Thermal.SH.Biomass.WH.LPG.Solar</t>
  </si>
  <si>
    <t>FEC.ktoe.EU27.Res.HHnew.Thermal.SH.Biomass.WH.LPG.Solar.LPG</t>
  </si>
  <si>
    <t>FEC.ktoe.EU27.Res.HHnew.Thermal.SH.Biomass.WH.LPG.Solar.Solar</t>
  </si>
  <si>
    <t>FEC.ktoe.EU27.Res.HHnew.Thermal.SH.Biomass.WH.Elc.NoSolar.Elec</t>
  </si>
  <si>
    <t>FEC.ktoe.EU27.Res.HHnew.Thermal.SH.Biomass.WH.Elc.Solar</t>
  </si>
  <si>
    <t>FEC.ktoe.EU27.Res.HHnew.Thermal.SH.Biomass.WH.Elc.Solar.Elec</t>
  </si>
  <si>
    <t>FEC.ktoe.EU27.Res.HHnew.Thermal.SH.Biomass.WH.Elc.Solar.Solar</t>
  </si>
  <si>
    <t>FEC.ktoe.EU27.Res.HHnew.Thermal.SH.Biomass.CO</t>
  </si>
  <si>
    <t>FEC.ktoe.EU27.Res.HHnew.Thermal.SH.Biomass.CO.Biomass.Biomass</t>
  </si>
  <si>
    <t>FEC.ktoe.EU27.Res.HHnew.Thermal.SH.Biomass.CO.LPG.LPG</t>
  </si>
  <si>
    <t>FEC.ktoe.EU27.Res.HHnew.Thermal.SH.Biomass.CO.Elc.Elec</t>
  </si>
  <si>
    <t>FEC.ktoe.EU27.Res.HHnew.Thermal.SH.Geo</t>
  </si>
  <si>
    <t>FEC.ktoe.EU27.Res.HHnew.Thermal.SH.Geo.SH</t>
  </si>
  <si>
    <t>FEC.ktoe.EU27.Res.HHnew.Thermal.SH.Geo.SH.Geo</t>
  </si>
  <si>
    <t>FEC.ktoe.EU27.Res.HHnew.Thermal.SH.Geo.SH.Elec</t>
  </si>
  <si>
    <t>FEC.ktoe.EU27.Res.HHnew.Thermal.SH.Geo.SC</t>
  </si>
  <si>
    <t>FEC.ktoe.EU27.Res.HHnew.Thermal.SH.Geo.SC.AC.Elec</t>
  </si>
  <si>
    <t>FEC.ktoe.EU27.Res.HHnew.Thermal.SH.Geo.WH</t>
  </si>
  <si>
    <t>FEC.ktoe.EU27.Res.HHnew.Thermal.SH.Geo.WH.Geo.NoSolar.Geo</t>
  </si>
  <si>
    <t>FEC.ktoe.EU27.Res.HHnew.Thermal.SH.Geo.WH.Geo.Solar</t>
  </si>
  <si>
    <t>FEC.ktoe.EU27.Res.HHnew.Thermal.SH.Geo.WH.Geo.Solar.Geo</t>
  </si>
  <si>
    <t>FEC.ktoe.EU27.Res.HHnew.Thermal.SH.Geo.WH.Geo.Solar.Solar</t>
  </si>
  <si>
    <t>FEC.ktoe.EU27.Res.HHnew.Thermal.SH.Geo.WH.Elc.NoSolar.Elec</t>
  </si>
  <si>
    <t>FEC.ktoe.EU27.Res.HHnew.Thermal.SH.Geo.WH.Elc.Solar</t>
  </si>
  <si>
    <t>FEC.ktoe.EU27.Res.HHnew.Thermal.SH.Geo.WH.Elc.Solar.Elec</t>
  </si>
  <si>
    <t>FEC.ktoe.EU27.Res.HHnew.Thermal.SH.Geo.WH.Elc.Solar.Solar</t>
  </si>
  <si>
    <t>FEC.ktoe.EU27.Res.HHnew.Thermal.SH.Geo.CO</t>
  </si>
  <si>
    <t>FEC.ktoe.EU27.Res.HHnew.Thermal.SH.Geo.CO.LPG.LPG</t>
  </si>
  <si>
    <t>FEC.ktoe.EU27.Res.HHnew.Thermal.SH.Geo.CO.Elc.Elec</t>
  </si>
  <si>
    <t>FEC.ktoe.EU27.Res.HHnew.Thermal.SH.DistrHeat</t>
  </si>
  <si>
    <t>FEC.ktoe.EU27.Res.HHnew.Thermal.SH.DistrHeat.SH</t>
  </si>
  <si>
    <t>FEC.ktoe.EU27.Res.HHnew.Thermal.SH.DistrHeat.SH.Steam_Distr</t>
  </si>
  <si>
    <t>FEC.ktoe.EU27.Res.HHnew.Thermal.SH.DistrHeat.SH.Elec</t>
  </si>
  <si>
    <t>FEC.ktoe.EU27.Res.HHnew.Thermal.SH.DistrHeat.SC</t>
  </si>
  <si>
    <t>FEC.ktoe.EU27.Res.HHnew.Thermal.SH.DistrHeat.SC.AC.Elec</t>
  </si>
  <si>
    <t>FEC.ktoe.EU27.Res.HHnew.Thermal.SH.DistrHeat.WH</t>
  </si>
  <si>
    <t>FEC.ktoe.EU27.Res.HHnew.Thermal.SH.DistrHeat.WH.DistrHeat.NoSolar.Steam_Distr</t>
  </si>
  <si>
    <t>FEC.ktoe.EU27.Res.HHnew.Thermal.SH.DistrHeat.WH.DistrHeat.Solar</t>
  </si>
  <si>
    <t>FEC.ktoe.EU27.Res.HHnew.Thermal.SH.DistrHeat.WH.DistrHeat.Solar.Steam_Distr</t>
  </si>
  <si>
    <t>FEC.ktoe.EU27.Res.HHnew.Thermal.SH.DistrHeat.WH.DistrHeat.Solar.Solar</t>
  </si>
  <si>
    <t>FEC.ktoe.EU27.Res.HHnew.Thermal.SH.DistrHeat.WH.Elc.NoSolar.Elec</t>
  </si>
  <si>
    <t>FEC.ktoe.EU27.Res.HHnew.Thermal.SH.DistrHeat.WH.Elc.Solar</t>
  </si>
  <si>
    <t>FEC.ktoe.EU27.Res.HHnew.Thermal.SH.DistrHeat.WH.Elc.Solar.Elec</t>
  </si>
  <si>
    <t>FEC.ktoe.EU27.Res.HHnew.Thermal.SH.DistrHeat.WH.Elc.Solar.Solar</t>
  </si>
  <si>
    <t>FEC.ktoe.EU27.Res.HHnew.Thermal.SH.DistrHeat.CO</t>
  </si>
  <si>
    <t>FEC.ktoe.EU27.Res.HHnew.Thermal.SH.DistrHeat.CO.LPG.LPG</t>
  </si>
  <si>
    <t>FEC.ktoe.EU27.Res.HHnew.Thermal.SH.DistrHeat.CO.Elc.Elec</t>
  </si>
  <si>
    <t>FEC.ktoe.EU27.Res.HHnew.Thermal.SH.AdvElc</t>
  </si>
  <si>
    <t>FEC.ktoe.EU27.Res.HHnew.Thermal.SH.AdvElc.SH</t>
  </si>
  <si>
    <t>FEC.ktoe.EU27.Res.HHnew.Thermal.SH.AdvElc.SH.Elec</t>
  </si>
  <si>
    <t>FEC.ktoe.EU27.Res.HHnew.Thermal.SH.AdvElc.SC</t>
  </si>
  <si>
    <t>FEC.ktoe.EU27.Res.HHnew.Thermal.SH.AdvElc.SC.AC.Elec</t>
  </si>
  <si>
    <t>FEC.ktoe.EU27.Res.HHnew.Thermal.SH.AdvElc.WH</t>
  </si>
  <si>
    <t>FEC.ktoe.EU27.Res.HHnew.Thermal.SH.AdvElc.WH.LPG.NoSolar.LPG</t>
  </si>
  <si>
    <t>FEC.ktoe.EU27.Res.HHnew.Thermal.SH.AdvElc.WH.LPG.Solar</t>
  </si>
  <si>
    <t>FEC.ktoe.EU27.Res.HHnew.Thermal.SH.AdvElc.WH.LPG.Solar.LPG</t>
  </si>
  <si>
    <t>FEC.ktoe.EU27.Res.HHnew.Thermal.SH.AdvElc.WH.LPG.Solar.Solar</t>
  </si>
  <si>
    <t>FEC.ktoe.EU27.Res.HHnew.Thermal.SH.AdvElc.WH.Elc.NoSolar.Elec</t>
  </si>
  <si>
    <t>FEC.ktoe.EU27.Res.HHnew.Thermal.SH.AdvElc.WH.Elc.Solar</t>
  </si>
  <si>
    <t>FEC.ktoe.EU27.Res.HHnew.Thermal.SH.AdvElc.WH.Elc.Solar.Elec</t>
  </si>
  <si>
    <t>FEC.ktoe.EU27.Res.HHnew.Thermal.SH.AdvElc.WH.Elc.Solar.Solar</t>
  </si>
  <si>
    <t>FEC.ktoe.EU27.Res.HHnew.Thermal.SH.AdvElc.CO</t>
  </si>
  <si>
    <t>FEC.ktoe.EU27.Res.HHnew.Thermal.SH.AdvElc.CO.LPG.LPG</t>
  </si>
  <si>
    <t>FEC.ktoe.EU27.Res.HHnew.Thermal.SH.AdvElc.CO.Elc.Elec</t>
  </si>
  <si>
    <t>FEC.ktoe.EU27.Res.HHnew.Thermal.SH.ConvElc</t>
  </si>
  <si>
    <t>FEC.ktoe.EU27.Res.HHnew.Thermal.SH.ConvElc.SH</t>
  </si>
  <si>
    <t>FEC.ktoe.EU27.Res.HHnew.Thermal.SH.ConvElc.SH.Elec</t>
  </si>
  <si>
    <t>FEC.ktoe.EU27.Res.HHnew.Thermal.SH.ConvElc.SC</t>
  </si>
  <si>
    <t>FEC.ktoe.EU27.Res.HHnew.Thermal.SH.ConvElc.SC.AC.Elec</t>
  </si>
  <si>
    <t>FEC.ktoe.EU27.Res.HHnew.Thermal.SH.ConvElc.WH</t>
  </si>
  <si>
    <t>FEC.ktoe.EU27.Res.HHnew.Thermal.SH.ConvElc.WH.LPG.NoSolar.LPG</t>
  </si>
  <si>
    <t>FEC.ktoe.EU27.Res.HHnew.Thermal.SH.ConvElc.WH.LPG.Solar</t>
  </si>
  <si>
    <t>FEC.ktoe.EU27.Res.HHnew.Thermal.SH.ConvElc.WH.LPG.Solar.LPG</t>
  </si>
  <si>
    <t>FEC.ktoe.EU27.Res.HHnew.Thermal.SH.ConvElc.WH.LPG.Solar.Solar</t>
  </si>
  <si>
    <t>FEC.ktoe.EU27.Res.HHnew.Thermal.SH.ConvElc.WH.Elc.NoSolar.Elec</t>
  </si>
  <si>
    <t>FEC.ktoe.EU27.Res.HHnew.Thermal.SH.ConvElc.WH.Elc.Solar</t>
  </si>
  <si>
    <t>FEC.ktoe.EU27.Res.HHnew.Thermal.SH.ConvElc.WH.Elc.Solar.Elec</t>
  </si>
  <si>
    <t>FEC.ktoe.EU27.Res.HHnew.Thermal.SH.ConvElc.WH.Elc.Solar.Solar</t>
  </si>
  <si>
    <t>FEC.ktoe.EU27.Res.HHnew.Thermal.SH.ConvElc.CO</t>
  </si>
  <si>
    <t>FEC.ktoe.EU27.Res.HHnew.Thermal.SH.ConvElc.CO.LPG.LPG</t>
  </si>
  <si>
    <t>FEC.ktoe.EU27.Res.HHnew.Thermal.SH.ConvElc.CO.Elc.Elec</t>
  </si>
  <si>
    <t>EU27 - Thermal energy service in new and renovated households (detailed structure)</t>
  </si>
  <si>
    <t>TES.ktoe.EU27.Res.HHnew.Thermal.SH.Solids</t>
  </si>
  <si>
    <t>TES.ktoe.EU27.Res.HHnew.Thermal.SH.Solids.SH</t>
  </si>
  <si>
    <t>TES.ktoe.EU27.Res.HHnew.Thermal.SH.Solids.SH.Solids</t>
  </si>
  <si>
    <t>TES.ktoe.EU27.Res.HHnew.Thermal.SH.Solids.SH.Elec</t>
  </si>
  <si>
    <t>TES.ktoe.EU27.Res.HHnew.Thermal.SH.Solids.SC</t>
  </si>
  <si>
    <t>TES.ktoe.EU27.Res.HHnew.Thermal.SH.Solids.SC.AC.Elec</t>
  </si>
  <si>
    <t>TES.ktoe.EU27.Res.HHnew.Thermal.SH.Solids.WH</t>
  </si>
  <si>
    <t>TES.ktoe.EU27.Res.HHnew.Thermal.SH.Solids.WH.Solids.NoSolar.Solids</t>
  </si>
  <si>
    <t>TES.ktoe.EU27.Res.HHnew.Thermal.SH.Solids.WH.LPG.NoSolar.LPG</t>
  </si>
  <si>
    <t>TES.ktoe.EU27.Res.HHnew.Thermal.SH.Solids.WH.LPG.Solar</t>
  </si>
  <si>
    <t>TES.ktoe.EU27.Res.HHnew.Thermal.SH.Solids.WH.LPG.Solar.LPG</t>
  </si>
  <si>
    <t>TES.ktoe.EU27.Res.HHnew.Thermal.SH.Solids.WH.LPG.Solar.Solar</t>
  </si>
  <si>
    <t>TES.ktoe.EU27.Res.HHnew.Thermal.SH.Solids.WH.Elc.NoSolar.Elec</t>
  </si>
  <si>
    <t>TES.ktoe.EU27.Res.HHnew.Thermal.SH.Solids.WH.Elc.Solar</t>
  </si>
  <si>
    <t>TES.ktoe.EU27.Res.HHnew.Thermal.SH.Solids.WH.Elc.Solar.Elec</t>
  </si>
  <si>
    <t>TES.ktoe.EU27.Res.HHnew.Thermal.SH.Solids.WH.Elc.Solar.Solar</t>
  </si>
  <si>
    <t>TES.ktoe.EU27.Res.HHnew.Thermal.SH.Solids.CO</t>
  </si>
  <si>
    <t>TES.ktoe.EU27.Res.HHnew.Thermal.SH.Solids.CO.Solids.Solids</t>
  </si>
  <si>
    <t>TES.ktoe.EU27.Res.HHnew.Thermal.SH.Solids.CO.LPG.LPG</t>
  </si>
  <si>
    <t>TES.ktoe.EU27.Res.HHnew.Thermal.SH.Solids.CO.Elc.Elec</t>
  </si>
  <si>
    <t>TES.ktoe.EU27.Res.HHnew.Thermal.SH.LPG</t>
  </si>
  <si>
    <t>TES.ktoe.EU27.Res.HHnew.Thermal.SH.LPG.SH</t>
  </si>
  <si>
    <t>TES.ktoe.EU27.Res.HHnew.Thermal.SH.LPG.SH.LPG</t>
  </si>
  <si>
    <t>TES.ktoe.EU27.Res.HHnew.Thermal.SH.LPG.SH.Elec</t>
  </si>
  <si>
    <t>TES.ktoe.EU27.Res.HHnew.Thermal.SH.LPG.SC</t>
  </si>
  <si>
    <t>TES.ktoe.EU27.Res.HHnew.Thermal.SH.LPG.SC.AC.Elec</t>
  </si>
  <si>
    <t>TES.ktoe.EU27.Res.HHnew.Thermal.SH.LPG.WH</t>
  </si>
  <si>
    <t>TES.ktoe.EU27.Res.HHnew.Thermal.SH.LPG.WH.LPG.NoSolar.LPG</t>
  </si>
  <si>
    <t>TES.ktoe.EU27.Res.HHnew.Thermal.SH.LPG.WH.LPG.Solar</t>
  </si>
  <si>
    <t>TES.ktoe.EU27.Res.HHnew.Thermal.SH.LPG.WH.LPG.Solar.LPG</t>
  </si>
  <si>
    <t>TES.ktoe.EU27.Res.HHnew.Thermal.SH.LPG.WH.LPG.Solar.Solar</t>
  </si>
  <si>
    <t>TES.ktoe.EU27.Res.HHnew.Thermal.SH.LPG.WH.Elc.NoSolar.Elec</t>
  </si>
  <si>
    <t>TES.ktoe.EU27.Res.HHnew.Thermal.SH.LPG.WH.Elc.Solar</t>
  </si>
  <si>
    <t>TES.ktoe.EU27.Res.HHnew.Thermal.SH.LPG.WH.Elc.Solar.Elec</t>
  </si>
  <si>
    <t>TES.ktoe.EU27.Res.HHnew.Thermal.SH.LPG.WH.Elc.Solar.Solar</t>
  </si>
  <si>
    <t>TES.ktoe.EU27.Res.HHnew.Thermal.SH.LPG.CO</t>
  </si>
  <si>
    <t>TES.ktoe.EU27.Res.HHnew.Thermal.SH.LPG.CO.LPG.LPG</t>
  </si>
  <si>
    <t>TES.ktoe.EU27.Res.HHnew.Thermal.SH.LPG.CO.Elc.Elec</t>
  </si>
  <si>
    <t>TES.ktoe.EU27.Res.HHnew.Thermal.SH.Oil</t>
  </si>
  <si>
    <t>TES.ktoe.EU27.Res.HHnew.Thermal.SH.Oil.SH</t>
  </si>
  <si>
    <t>TES.ktoe.EU27.Res.HHnew.Thermal.SH.Oil.SH.Oil</t>
  </si>
  <si>
    <t>TES.ktoe.EU27.Res.HHnew.Thermal.SH.Oil.SH.Elec</t>
  </si>
  <si>
    <t>TES.ktoe.EU27.Res.HHnew.Thermal.SH.Oil.SC</t>
  </si>
  <si>
    <t>TES.ktoe.EU27.Res.HHnew.Thermal.SH.Oil.SC.AC.Elec</t>
  </si>
  <si>
    <t>TES.ktoe.EU27.Res.HHnew.Thermal.SH.Oil.WH</t>
  </si>
  <si>
    <t>TES.ktoe.EU27.Res.HHnew.Thermal.SH.Oil.WH.Oil.NoSolar.Oil</t>
  </si>
  <si>
    <t>TES.ktoe.EU27.Res.HHnew.Thermal.SH.Oil.WH.Oil.Solar</t>
  </si>
  <si>
    <t>TES.ktoe.EU27.Res.HHnew.Thermal.SH.Oil.WH.Oil.Solar.Oil</t>
  </si>
  <si>
    <t>TES.ktoe.EU27.Res.HHnew.Thermal.SH.Oil.WH.Oil.Solar.Solar</t>
  </si>
  <si>
    <t>TES.ktoe.EU27.Res.HHnew.Thermal.SH.Oil.WH.Elc.NoSolar.Elec</t>
  </si>
  <si>
    <t>TES.ktoe.EU27.Res.HHnew.Thermal.SH.Oil.WH.Elc.Solar</t>
  </si>
  <si>
    <t>TES.ktoe.EU27.Res.HHnew.Thermal.SH.Oil.WH.Elc.Solar.Elec</t>
  </si>
  <si>
    <t>TES.ktoe.EU27.Res.HHnew.Thermal.SH.Oil.WH.Elc.Solar.Solar</t>
  </si>
  <si>
    <t>TES.ktoe.EU27.Res.HHnew.Thermal.SH.Oil.CO</t>
  </si>
  <si>
    <t>TES.ktoe.EU27.Res.HHnew.Thermal.SH.Oil.CO.LPG.LPG</t>
  </si>
  <si>
    <t>TES.ktoe.EU27.Res.HHnew.Thermal.SH.Oil.CO.Elc.Elec</t>
  </si>
  <si>
    <t>TES.ktoe.EU27.Res.HHnew.Thermal.SH.Gas</t>
  </si>
  <si>
    <t>TES.ktoe.EU27.Res.HHnew.Thermal.SH.Gas.SH</t>
  </si>
  <si>
    <t>TES.ktoe.EU27.Res.HHnew.Thermal.SH.Gas.SH.Gas</t>
  </si>
  <si>
    <t>TES.ktoe.EU27.Res.HHnew.Thermal.SH.Gas.SH.Elec</t>
  </si>
  <si>
    <t>TES.ktoe.EU27.Res.HHnew.Thermal.SH.Gas.SC</t>
  </si>
  <si>
    <t>TES.ktoe.EU27.Res.HHnew.Thermal.SH.Gas.SC.AC.Elec</t>
  </si>
  <si>
    <t>TES.ktoe.EU27.Res.HHnew.Thermal.SH.Gas.WH</t>
  </si>
  <si>
    <t>TES.ktoe.EU27.Res.HHnew.Thermal.SH.Gas.WH.Gas.NoSolar.Gas</t>
  </si>
  <si>
    <t>TES.ktoe.EU27.Res.HHnew.Thermal.SH.Gas.WH.Gas.Solar</t>
  </si>
  <si>
    <t>TES.ktoe.EU27.Res.HHnew.Thermal.SH.Gas.WH.Gas.Solar.Gas</t>
  </si>
  <si>
    <t>TES.ktoe.EU27.Res.HHnew.Thermal.SH.Gas.WH.Gas.Solar.Solar</t>
  </si>
  <si>
    <t>TES.ktoe.EU27.Res.HHnew.Thermal.SH.Gas.WH.Elc.NoSolar.Elec</t>
  </si>
  <si>
    <t>TES.ktoe.EU27.Res.HHnew.Thermal.SH.Gas.WH.Elc.Solar</t>
  </si>
  <si>
    <t>TES.ktoe.EU27.Res.HHnew.Thermal.SH.Gas.WH.Elc.Solar.Elec</t>
  </si>
  <si>
    <t>TES.ktoe.EU27.Res.HHnew.Thermal.SH.Gas.WH.Elc.Solar.Solar</t>
  </si>
  <si>
    <t>TES.ktoe.EU27.Res.HHnew.Thermal.SH.Gas.CO</t>
  </si>
  <si>
    <t>TES.ktoe.EU27.Res.HHnew.Thermal.SH.Gas.CO.Gas.Gas</t>
  </si>
  <si>
    <t>TES.ktoe.EU27.Res.HHnew.Thermal.SH.Gas.CO.Elc.Elec</t>
  </si>
  <si>
    <t>TES.ktoe.EU27.Res.HHnew.Thermal.SH.Biomass</t>
  </si>
  <si>
    <t>TES.ktoe.EU27.Res.HHnew.Thermal.SH.Biomass.SH</t>
  </si>
  <si>
    <t>TES.ktoe.EU27.Res.HHnew.Thermal.SH.Biomass.SH.Biomass</t>
  </si>
  <si>
    <t>TES.ktoe.EU27.Res.HHnew.Thermal.SH.Biomass.SH.Elec</t>
  </si>
  <si>
    <t>TES.ktoe.EU27.Res.HHnew.Thermal.SH.Biomass.SC</t>
  </si>
  <si>
    <t>TES.ktoe.EU27.Res.HHnew.Thermal.SH.Biomass.SC.AC.Elec</t>
  </si>
  <si>
    <t>TES.ktoe.EU27.Res.HHnew.Thermal.SH.Biomass.WH</t>
  </si>
  <si>
    <t>TES.ktoe.EU27.Res.HHnew.Thermal.SH.Biomass.WH.Biomass.NoSolar.Biomass</t>
  </si>
  <si>
    <t>TES.ktoe.EU27.Res.HHnew.Thermal.SH.Biomass.WH.Biomass.Solar</t>
  </si>
  <si>
    <t>TES.ktoe.EU27.Res.HHnew.Thermal.SH.Biomass.WH.Biomass.Solar.Biomass</t>
  </si>
  <si>
    <t>TES.ktoe.EU27.Res.HHnew.Thermal.SH.Biomass.WH.Biomass.Solar.Solar</t>
  </si>
  <si>
    <t>TES.ktoe.EU27.Res.HHnew.Thermal.SH.Biomass.WH.LPG.NoSolar.LPG</t>
  </si>
  <si>
    <t>TES.ktoe.EU27.Res.HHnew.Thermal.SH.Biomass.WH.LPG.Solar</t>
  </si>
  <si>
    <t>TES.ktoe.EU27.Res.HHnew.Thermal.SH.Biomass.WH.LPG.Solar.LPG</t>
  </si>
  <si>
    <t>TES.ktoe.EU27.Res.HHnew.Thermal.SH.Biomass.WH.LPG.Solar.Solar</t>
  </si>
  <si>
    <t>TES.ktoe.EU27.Res.HHnew.Thermal.SH.Biomass.WH.Elc.NoSolar.Elec</t>
  </si>
  <si>
    <t>TES.ktoe.EU27.Res.HHnew.Thermal.SH.Biomass.WH.Elc.Solar</t>
  </si>
  <si>
    <t>TES.ktoe.EU27.Res.HHnew.Thermal.SH.Biomass.WH.Elc.Solar.Elec</t>
  </si>
  <si>
    <t>TES.ktoe.EU27.Res.HHnew.Thermal.SH.Biomass.WH.Elc.Solar.Solar</t>
  </si>
  <si>
    <t>TES.ktoe.EU27.Res.HHnew.Thermal.SH.Biomass.CO</t>
  </si>
  <si>
    <t>TES.ktoe.EU27.Res.HHnew.Thermal.SH.Biomass.CO.Biomass.Biomass</t>
  </si>
  <si>
    <t>TES.ktoe.EU27.Res.HHnew.Thermal.SH.Biomass.CO.LPG.LPG</t>
  </si>
  <si>
    <t>TES.ktoe.EU27.Res.HHnew.Thermal.SH.Biomass.CO.Elc.Elec</t>
  </si>
  <si>
    <t>TES.ktoe.EU27.Res.HHnew.Thermal.SH.Geo</t>
  </si>
  <si>
    <t>TES.ktoe.EU27.Res.HHnew.Thermal.SH.Geo.SH</t>
  </si>
  <si>
    <t>TES.ktoe.EU27.Res.HHnew.Thermal.SH.Geo.SH.Geo</t>
  </si>
  <si>
    <t>TES.ktoe.EU27.Res.HHnew.Thermal.SH.Geo.SH.Elec</t>
  </si>
  <si>
    <t>TES.ktoe.EU27.Res.HHnew.Thermal.SH.Geo.SC</t>
  </si>
  <si>
    <t>TES.ktoe.EU27.Res.HHnew.Thermal.SH.Geo.SC.AC.Elec</t>
  </si>
  <si>
    <t>TES.ktoe.EU27.Res.HHnew.Thermal.SH.Geo.WH</t>
  </si>
  <si>
    <t>TES.ktoe.EU27.Res.HHnew.Thermal.SH.Geo.WH.Geo.NoSolar.Geo</t>
  </si>
  <si>
    <t>TES.ktoe.EU27.Res.HHnew.Thermal.SH.Geo.WH.Geo.Solar</t>
  </si>
  <si>
    <t>TES.ktoe.EU27.Res.HHnew.Thermal.SH.Geo.WH.Geo.Solar.Geo</t>
  </si>
  <si>
    <t>TES.ktoe.EU27.Res.HHnew.Thermal.SH.Geo.WH.Geo.Solar.Solar</t>
  </si>
  <si>
    <t>TES.ktoe.EU27.Res.HHnew.Thermal.SH.Geo.WH.Elc.NoSolar.Elec</t>
  </si>
  <si>
    <t>TES.ktoe.EU27.Res.HHnew.Thermal.SH.Geo.WH.Elc.Solar</t>
  </si>
  <si>
    <t>TES.ktoe.EU27.Res.HHnew.Thermal.SH.Geo.WH.Elc.Solar.Elec</t>
  </si>
  <si>
    <t>TES.ktoe.EU27.Res.HHnew.Thermal.SH.Geo.WH.Elc.Solar.Solar</t>
  </si>
  <si>
    <t>TES.ktoe.EU27.Res.HHnew.Thermal.SH.Geo.CO</t>
  </si>
  <si>
    <t>TES.ktoe.EU27.Res.HHnew.Thermal.SH.Geo.CO.LPG.LPG</t>
  </si>
  <si>
    <t>TES.ktoe.EU27.Res.HHnew.Thermal.SH.Geo.CO.Elc.Elec</t>
  </si>
  <si>
    <t>TES.ktoe.EU27.Res.HHnew.Thermal.SH.DistrHeat</t>
  </si>
  <si>
    <t>TES.ktoe.EU27.Res.HHnew.Thermal.SH.DistrHeat.SH</t>
  </si>
  <si>
    <t>TES.ktoe.EU27.Res.HHnew.Thermal.SH.DistrHeat.SH.Steam_Distr</t>
  </si>
  <si>
    <t>TES.ktoe.EU27.Res.HHnew.Thermal.SH.DistrHeat.SH.Elec</t>
  </si>
  <si>
    <t>TES.ktoe.EU27.Res.HHnew.Thermal.SH.DistrHeat.SC</t>
  </si>
  <si>
    <t>TES.ktoe.EU27.Res.HHnew.Thermal.SH.DistrHeat.SC.AC.Elec</t>
  </si>
  <si>
    <t>TES.ktoe.EU27.Res.HHnew.Thermal.SH.DistrHeat.WH</t>
  </si>
  <si>
    <t>TES.ktoe.EU27.Res.HHnew.Thermal.SH.DistrHeat.WH.DistrHeat.NoSolar.Steam_Distr</t>
  </si>
  <si>
    <t>TES.ktoe.EU27.Res.HHnew.Thermal.SH.DistrHeat.WH.DistrHeat.Solar</t>
  </si>
  <si>
    <t>TES.ktoe.EU27.Res.HHnew.Thermal.SH.DistrHeat.WH.DistrHeat.Solar.Steam_Distr</t>
  </si>
  <si>
    <t>TES.ktoe.EU27.Res.HHnew.Thermal.SH.DistrHeat.WH.DistrHeat.Solar.Solar</t>
  </si>
  <si>
    <t>TES.ktoe.EU27.Res.HHnew.Thermal.SH.DistrHeat.WH.Elc.NoSolar.Elec</t>
  </si>
  <si>
    <t>TES.ktoe.EU27.Res.HHnew.Thermal.SH.DistrHeat.WH.Elc.Solar</t>
  </si>
  <si>
    <t>TES.ktoe.EU27.Res.HHnew.Thermal.SH.DistrHeat.WH.Elc.Solar.Elec</t>
  </si>
  <si>
    <t>TES.ktoe.EU27.Res.HHnew.Thermal.SH.DistrHeat.WH.Elc.Solar.Solar</t>
  </si>
  <si>
    <t>TES.ktoe.EU27.Res.HHnew.Thermal.SH.DistrHeat.CO</t>
  </si>
  <si>
    <t>TES.ktoe.EU27.Res.HHnew.Thermal.SH.DistrHeat.CO.LPG.LPG</t>
  </si>
  <si>
    <t>TES.ktoe.EU27.Res.HHnew.Thermal.SH.DistrHeat.CO.Elc.Elec</t>
  </si>
  <si>
    <t>TES.ktoe.EU27.Res.HHnew.Thermal.SH.AdvElc</t>
  </si>
  <si>
    <t>TES.ktoe.EU27.Res.HHnew.Thermal.SH.AdvElc.SH</t>
  </si>
  <si>
    <t>TES.ktoe.EU27.Res.HHnew.Thermal.SH.AdvElc.SH.Elec</t>
  </si>
  <si>
    <t>TES.ktoe.EU27.Res.HHnew.Thermal.SH.AdvElc.SC</t>
  </si>
  <si>
    <t>TES.ktoe.EU27.Res.HHnew.Thermal.SH.AdvElc.SC.AC.Elec</t>
  </si>
  <si>
    <t>TES.ktoe.EU27.Res.HHnew.Thermal.SH.AdvElc.WH</t>
  </si>
  <si>
    <t>TES.ktoe.EU27.Res.HHnew.Thermal.SH.AdvElc.WH.LPG.NoSolar.LPG</t>
  </si>
  <si>
    <t>TES.ktoe.EU27.Res.HHnew.Thermal.SH.AdvElc.WH.LPG.Solar</t>
  </si>
  <si>
    <t>TES.ktoe.EU27.Res.HHnew.Thermal.SH.AdvElc.WH.LPG.Solar.LPG</t>
  </si>
  <si>
    <t>TES.ktoe.EU27.Res.HHnew.Thermal.SH.AdvElc.WH.LPG.Solar.Solar</t>
  </si>
  <si>
    <t>TES.ktoe.EU27.Res.HHnew.Thermal.SH.AdvElc.WH.Elc.NoSolar.Elec</t>
  </si>
  <si>
    <t>TES.ktoe.EU27.Res.HHnew.Thermal.SH.AdvElc.WH.Elc.Solar</t>
  </si>
  <si>
    <t>TES.ktoe.EU27.Res.HHnew.Thermal.SH.AdvElc.WH.Elc.Solar.Elec</t>
  </si>
  <si>
    <t>TES.ktoe.EU27.Res.HHnew.Thermal.SH.AdvElc.WH.Elc.Solar.Solar</t>
  </si>
  <si>
    <t>TES.ktoe.EU27.Res.HHnew.Thermal.SH.AdvElc.CO</t>
  </si>
  <si>
    <t>TES.ktoe.EU27.Res.HHnew.Thermal.SH.AdvElc.CO.LPG.LPG</t>
  </si>
  <si>
    <t>TES.ktoe.EU27.Res.HHnew.Thermal.SH.AdvElc.CO.Elc.Elec</t>
  </si>
  <si>
    <t>TES.ktoe.EU27.Res.HHnew.Thermal.SH.ConvElc</t>
  </si>
  <si>
    <t>TES.ktoe.EU27.Res.HHnew.Thermal.SH.ConvElc.SH</t>
  </si>
  <si>
    <t>TES.ktoe.EU27.Res.HHnew.Thermal.SH.ConvElc.SH.Elec</t>
  </si>
  <si>
    <t>TES.ktoe.EU27.Res.HHnew.Thermal.SH.ConvElc.SC</t>
  </si>
  <si>
    <t>TES.ktoe.EU27.Res.HHnew.Thermal.SH.ConvElc.SC.AC.Elec</t>
  </si>
  <si>
    <t>TES.ktoe.EU27.Res.HHnew.Thermal.SH.ConvElc.WH</t>
  </si>
  <si>
    <t>TES.ktoe.EU27.Res.HHnew.Thermal.SH.ConvElc.WH.LPG.NoSolar.LPG</t>
  </si>
  <si>
    <t>TES.ktoe.EU27.Res.HHnew.Thermal.SH.ConvElc.WH.LPG.Solar</t>
  </si>
  <si>
    <t>TES.ktoe.EU27.Res.HHnew.Thermal.SH.ConvElc.WH.LPG.Solar.LPG</t>
  </si>
  <si>
    <t>TES.ktoe.EU27.Res.HHnew.Thermal.SH.ConvElc.WH.LPG.Solar.Solar</t>
  </si>
  <si>
    <t>TES.ktoe.EU27.Res.HHnew.Thermal.SH.ConvElc.WH.Elc.NoSolar.Elec</t>
  </si>
  <si>
    <t>TES.ktoe.EU27.Res.HHnew.Thermal.SH.ConvElc.WH.Elc.Solar</t>
  </si>
  <si>
    <t>TES.ktoe.EU27.Res.HHnew.Thermal.SH.ConvElc.WH.Elc.Solar.Elec</t>
  </si>
  <si>
    <t>TES.ktoe.EU27.Res.HHnew.Thermal.SH.ConvElc.WH.Elc.Solar.Solar</t>
  </si>
  <si>
    <t>TES.ktoe.EU27.Res.HHnew.Thermal.SH.ConvElc.CO</t>
  </si>
  <si>
    <t>TES.ktoe.EU27.Res.HHnew.Thermal.SH.ConvElc.CO.LPG.LPG</t>
  </si>
  <si>
    <t>TES.ktoe.EU27.Res.HHnew.Thermal.SH.ConvElc.CO.Elc.Elec</t>
  </si>
  <si>
    <t>EU27 - System efficiency indicator of new and renovated households (detailed structure)</t>
  </si>
  <si>
    <t>Eff.ratio.EU27.Res.HHnew.Thermal.SH.Solids</t>
  </si>
  <si>
    <t>Eff.ratio.EU27.Res.HHnew.Thermal.SH.Solids.SH</t>
  </si>
  <si>
    <t>Eff.ratio.EU27.Res.HHnew.Thermal.SH.Solids.SH.Solids</t>
  </si>
  <si>
    <t>Eff.ratio.EU27.Res.HHnew.Thermal.SH.Solids.SH.Elec</t>
  </si>
  <si>
    <t>Eff.ratio.EU27.Res.HHnew.Thermal.SH.Solids.SC</t>
  </si>
  <si>
    <t>Eff.ratio.EU27.Res.HHnew.Thermal.SH.Solids.SC.AC.Elec</t>
  </si>
  <si>
    <t>Eff.ratio.EU27.Res.HHnew.Thermal.SH.Solids.WH</t>
  </si>
  <si>
    <t>Eff.ratio.EU27.Res.HHnew.Thermal.SH.Solids.WH.Solids.NoSolar.Solids</t>
  </si>
  <si>
    <t>Eff.ratio.EU27.Res.HHnew.Thermal.SH.Solids.WH.LPG.NoSolar.LPG</t>
  </si>
  <si>
    <t>Eff.ratio.EU27.Res.HHnew.Thermal.SH.Solids.WH.LPG.Solar</t>
  </si>
  <si>
    <t>Eff.ratio.EU27.Res.HHnew.Thermal.SH.Solids.WH.LPG.Solar.LPG</t>
  </si>
  <si>
    <t>Eff.ratio.EU27.Res.HHnew.Thermal.SH.Solids.WH.LPG.Solar.Solar</t>
  </si>
  <si>
    <t>Eff.ratio.EU27.Res.HHnew.Thermal.SH.Solids.WH.Elc.NoSolar.Elec</t>
  </si>
  <si>
    <t>Eff.ratio.EU27.Res.HHnew.Thermal.SH.Solids.WH.Elc.Solar</t>
  </si>
  <si>
    <t>Eff.ratio.EU27.Res.HHnew.Thermal.SH.Solids.WH.Elc.Solar.Elec</t>
  </si>
  <si>
    <t>Eff.ratio.EU27.Res.HHnew.Thermal.SH.Solids.WH.Elc.Solar.Solar</t>
  </si>
  <si>
    <t>Eff.ratio.EU27.Res.HHnew.Thermal.SH.Solids.CO</t>
  </si>
  <si>
    <t>Eff.ratio.EU27.Res.HHnew.Thermal.SH.Solids.CO.Solids.Solids</t>
  </si>
  <si>
    <t>Eff.ratio.EU27.Res.HHnew.Thermal.SH.Solids.CO.LPG.LPG</t>
  </si>
  <si>
    <t>Eff.ratio.EU27.Res.HHnew.Thermal.SH.Solids.CO.Elc.Elec</t>
  </si>
  <si>
    <t>Eff.ratio.EU27.Res.HHnew.Thermal.SH.LPG</t>
  </si>
  <si>
    <t>Eff.ratio.EU27.Res.HHnew.Thermal.SH.LPG.SH</t>
  </si>
  <si>
    <t>Eff.ratio.EU27.Res.HHnew.Thermal.SH.LPG.SH.LPG</t>
  </si>
  <si>
    <t>Eff.ratio.EU27.Res.HHnew.Thermal.SH.LPG.SH.Elec</t>
  </si>
  <si>
    <t>Eff.ratio.EU27.Res.HHnew.Thermal.SH.LPG.SC</t>
  </si>
  <si>
    <t>Eff.ratio.EU27.Res.HHnew.Thermal.SH.LPG.SC.AC.Elec</t>
  </si>
  <si>
    <t>Eff.ratio.EU27.Res.HHnew.Thermal.SH.LPG.WH</t>
  </si>
  <si>
    <t>Eff.ratio.EU27.Res.HHnew.Thermal.SH.LPG.WH.LPG.NoSolar.LPG</t>
  </si>
  <si>
    <t>Eff.ratio.EU27.Res.HHnew.Thermal.SH.LPG.WH.LPG.Solar</t>
  </si>
  <si>
    <t>Eff.ratio.EU27.Res.HHnew.Thermal.SH.LPG.WH.LPG.Solar.LPG</t>
  </si>
  <si>
    <t>Eff.ratio.EU27.Res.HHnew.Thermal.SH.LPG.WH.LPG.Solar.Solar</t>
  </si>
  <si>
    <t>Eff.ratio.EU27.Res.HHnew.Thermal.SH.LPG.WH.Elc.NoSolar.Elec</t>
  </si>
  <si>
    <t>Eff.ratio.EU27.Res.HHnew.Thermal.SH.LPG.WH.Elc.Solar</t>
  </si>
  <si>
    <t>Eff.ratio.EU27.Res.HHnew.Thermal.SH.LPG.WH.Elc.Solar.Elec</t>
  </si>
  <si>
    <t>Eff.ratio.EU27.Res.HHnew.Thermal.SH.LPG.WH.Elc.Solar.Solar</t>
  </si>
  <si>
    <t>Eff.ratio.EU27.Res.HHnew.Thermal.SH.LPG.CO</t>
  </si>
  <si>
    <t>Eff.ratio.EU27.Res.HHnew.Thermal.SH.LPG.CO.LPG.LPG</t>
  </si>
  <si>
    <t>Eff.ratio.EU27.Res.HHnew.Thermal.SH.LPG.CO.Elc.Elec</t>
  </si>
  <si>
    <t>Eff.ratio.EU27.Res.HHnew.Thermal.SH.Oil</t>
  </si>
  <si>
    <t>Eff.ratio.EU27.Res.HHnew.Thermal.SH.Oil.SH</t>
  </si>
  <si>
    <t>Eff.ratio.EU27.Res.HHnew.Thermal.SH.Oil.SH.Oil</t>
  </si>
  <si>
    <t>Eff.ratio.EU27.Res.HHnew.Thermal.SH.Oil.SH.Elec</t>
  </si>
  <si>
    <t>Eff.ratio.EU27.Res.HHnew.Thermal.SH.Oil.SC</t>
  </si>
  <si>
    <t>Eff.ratio.EU27.Res.HHnew.Thermal.SH.Oil.SC.AC.Elec</t>
  </si>
  <si>
    <t>Eff.ratio.EU27.Res.HHnew.Thermal.SH.Oil.WH</t>
  </si>
  <si>
    <t>Eff.ratio.EU27.Res.HHnew.Thermal.SH.Oil.WH.Oil.NoSolar.Oil</t>
  </si>
  <si>
    <t>Eff.ratio.EU27.Res.HHnew.Thermal.SH.Oil.WH.Oil.Solar</t>
  </si>
  <si>
    <t>Eff.ratio.EU27.Res.HHnew.Thermal.SH.Oil.WH.Oil.Solar.Oil</t>
  </si>
  <si>
    <t>Eff.ratio.EU27.Res.HHnew.Thermal.SH.Oil.WH.Oil.Solar.Solar</t>
  </si>
  <si>
    <t>Eff.ratio.EU27.Res.HHnew.Thermal.SH.Oil.WH.Elc.NoSolar.Elec</t>
  </si>
  <si>
    <t>Eff.ratio.EU27.Res.HHnew.Thermal.SH.Oil.WH.Elc.Solar</t>
  </si>
  <si>
    <t>Eff.ratio.EU27.Res.HHnew.Thermal.SH.Oil.WH.Elc.Solar.Elec</t>
  </si>
  <si>
    <t>Eff.ratio.EU27.Res.HHnew.Thermal.SH.Oil.WH.Elc.Solar.Solar</t>
  </si>
  <si>
    <t>Eff.ratio.EU27.Res.HHnew.Thermal.SH.Oil.CO</t>
  </si>
  <si>
    <t>Eff.ratio.EU27.Res.HHnew.Thermal.SH.Oil.CO.LPG.LPG</t>
  </si>
  <si>
    <t>Eff.ratio.EU27.Res.HHnew.Thermal.SH.Oil.CO.Elc.Elec</t>
  </si>
  <si>
    <t>Eff.ratio.EU27.Res.HHnew.Thermal.SH.Gas</t>
  </si>
  <si>
    <t>Eff.ratio.EU27.Res.HHnew.Thermal.SH.Gas.SH</t>
  </si>
  <si>
    <t>Eff.ratio.EU27.Res.HHnew.Thermal.SH.Gas.SH.Gas</t>
  </si>
  <si>
    <t>Eff.ratio.EU27.Res.HHnew.Thermal.SH.Gas.SH.Elec</t>
  </si>
  <si>
    <t>Eff.ratio.EU27.Res.HHnew.Thermal.SH.Gas.SC</t>
  </si>
  <si>
    <t>Eff.ratio.EU27.Res.HHnew.Thermal.SH.Gas.SC.AC.Elec</t>
  </si>
  <si>
    <t>Eff.ratio.EU27.Res.HHnew.Thermal.SH.Gas.WH</t>
  </si>
  <si>
    <t>Eff.ratio.EU27.Res.HHnew.Thermal.SH.Gas.WH.Gas.NoSolar.Gas</t>
  </si>
  <si>
    <t>Eff.ratio.EU27.Res.HHnew.Thermal.SH.Gas.WH.Gas.Solar</t>
  </si>
  <si>
    <t>Eff.ratio.EU27.Res.HHnew.Thermal.SH.Gas.WH.Gas.Solar.Gas</t>
  </si>
  <si>
    <t>Eff.ratio.EU27.Res.HHnew.Thermal.SH.Gas.WH.Gas.Solar.Solar</t>
  </si>
  <si>
    <t>Eff.ratio.EU27.Res.HHnew.Thermal.SH.Gas.WH.Elc.NoSolar.Elec</t>
  </si>
  <si>
    <t>Eff.ratio.EU27.Res.HHnew.Thermal.SH.Gas.WH.Elc.Solar</t>
  </si>
  <si>
    <t>Eff.ratio.EU27.Res.HHnew.Thermal.SH.Gas.WH.Elc.Solar.Elec</t>
  </si>
  <si>
    <t>Eff.ratio.EU27.Res.HHnew.Thermal.SH.Gas.WH.Elc.Solar.Solar</t>
  </si>
  <si>
    <t>Eff.ratio.EU27.Res.HHnew.Thermal.SH.Gas.CO</t>
  </si>
  <si>
    <t>Eff.ratio.EU27.Res.HHnew.Thermal.SH.Gas.CO.Gas.Gas</t>
  </si>
  <si>
    <t>Eff.ratio.EU27.Res.HHnew.Thermal.SH.Gas.CO.Elc.Elec</t>
  </si>
  <si>
    <t>Eff.ratio.EU27.Res.HHnew.Thermal.SH.Biomass</t>
  </si>
  <si>
    <t>Eff.ratio.EU27.Res.HHnew.Thermal.SH.Biomass.SH</t>
  </si>
  <si>
    <t>Eff.ratio.EU27.Res.HHnew.Thermal.SH.Biomass.SH.Biomass</t>
  </si>
  <si>
    <t>Eff.ratio.EU27.Res.HHnew.Thermal.SH.Biomass.SH.Elec</t>
  </si>
  <si>
    <t>Eff.ratio.EU27.Res.HHnew.Thermal.SH.Biomass.SC</t>
  </si>
  <si>
    <t>Eff.ratio.EU27.Res.HHnew.Thermal.SH.Biomass.SC.AC.Elec</t>
  </si>
  <si>
    <t>Eff.ratio.EU27.Res.HHnew.Thermal.SH.Biomass.WH</t>
  </si>
  <si>
    <t>Eff.ratio.EU27.Res.HHnew.Thermal.SH.Biomass.WH.Biomass.NoSolar.Biomass</t>
  </si>
  <si>
    <t>Eff.ratio.EU27.Res.HHnew.Thermal.SH.Biomass.WH.Biomass.Solar</t>
  </si>
  <si>
    <t>Eff.ratio.EU27.Res.HHnew.Thermal.SH.Biomass.WH.Biomass.Solar.Biomass</t>
  </si>
  <si>
    <t>Eff.ratio.EU27.Res.HHnew.Thermal.SH.Biomass.WH.Biomass.Solar.Solar</t>
  </si>
  <si>
    <t>Eff.ratio.EU27.Res.HHnew.Thermal.SH.Biomass.WH.LPG.NoSolar.LPG</t>
  </si>
  <si>
    <t>Eff.ratio.EU27.Res.HHnew.Thermal.SH.Biomass.WH.LPG.Solar</t>
  </si>
  <si>
    <t>Eff.ratio.EU27.Res.HHnew.Thermal.SH.Biomass.WH.LPG.Solar.LPG</t>
  </si>
  <si>
    <t>Eff.ratio.EU27.Res.HHnew.Thermal.SH.Biomass.WH.LPG.Solar.Solar</t>
  </si>
  <si>
    <t>Eff.ratio.EU27.Res.HHnew.Thermal.SH.Biomass.WH.Elc.NoSolar.Elec</t>
  </si>
  <si>
    <t>Eff.ratio.EU27.Res.HHnew.Thermal.SH.Biomass.WH.Elc.Solar</t>
  </si>
  <si>
    <t>Eff.ratio.EU27.Res.HHnew.Thermal.SH.Biomass.WH.Elc.Solar.Elec</t>
  </si>
  <si>
    <t>Eff.ratio.EU27.Res.HHnew.Thermal.SH.Biomass.WH.Elc.Solar.Solar</t>
  </si>
  <si>
    <t>Eff.ratio.EU27.Res.HHnew.Thermal.SH.Biomass.CO</t>
  </si>
  <si>
    <t>Eff.ratio.EU27.Res.HHnew.Thermal.SH.Biomass.CO.Biomass.Biomass</t>
  </si>
  <si>
    <t>Eff.ratio.EU27.Res.HHnew.Thermal.SH.Biomass.CO.LPG.LPG</t>
  </si>
  <si>
    <t>Eff.ratio.EU27.Res.HHnew.Thermal.SH.Biomass.CO.Elc.Elec</t>
  </si>
  <si>
    <t>Eff.ratio.EU27.Res.HHnew.Thermal.SH.Geo</t>
  </si>
  <si>
    <t>Eff.ratio.EU27.Res.HHnew.Thermal.SH.Geo.SH</t>
  </si>
  <si>
    <t>Eff.ratio.EU27.Res.HHnew.Thermal.SH.Geo.SH.Geo</t>
  </si>
  <si>
    <t>Eff.ratio.EU27.Res.HHnew.Thermal.SH.Geo.SH.Elec</t>
  </si>
  <si>
    <t>Eff.ratio.EU27.Res.HHnew.Thermal.SH.Geo.SC</t>
  </si>
  <si>
    <t>Eff.ratio.EU27.Res.HHnew.Thermal.SH.Geo.SC.AC.Elec</t>
  </si>
  <si>
    <t>Eff.ratio.EU27.Res.HHnew.Thermal.SH.Geo.WH</t>
  </si>
  <si>
    <t>Eff.ratio.EU27.Res.HHnew.Thermal.SH.Geo.WH.Geo.NoSolar.Geo</t>
  </si>
  <si>
    <t>Eff.ratio.EU27.Res.HHnew.Thermal.SH.Geo.WH.Geo.Solar</t>
  </si>
  <si>
    <t>Eff.ratio.EU27.Res.HHnew.Thermal.SH.Geo.WH.Geo.Solar.Geo</t>
  </si>
  <si>
    <t>Eff.ratio.EU27.Res.HHnew.Thermal.SH.Geo.WH.Geo.Solar.Solar</t>
  </si>
  <si>
    <t>Eff.ratio.EU27.Res.HHnew.Thermal.SH.Geo.WH.Elc.NoSolar.Elec</t>
  </si>
  <si>
    <t>Eff.ratio.EU27.Res.HHnew.Thermal.SH.Geo.WH.Elc.Solar</t>
  </si>
  <si>
    <t>Eff.ratio.EU27.Res.HHnew.Thermal.SH.Geo.WH.Elc.Solar.Elec</t>
  </si>
  <si>
    <t>Eff.ratio.EU27.Res.HHnew.Thermal.SH.Geo.WH.Elc.Solar.Solar</t>
  </si>
  <si>
    <t>Eff.ratio.EU27.Res.HHnew.Thermal.SH.Geo.CO</t>
  </si>
  <si>
    <t>Eff.ratio.EU27.Res.HHnew.Thermal.SH.Geo.CO.LPG.LPG</t>
  </si>
  <si>
    <t>Eff.ratio.EU27.Res.HHnew.Thermal.SH.Geo.CO.Elc.Elec</t>
  </si>
  <si>
    <t>Eff.ratio.EU27.Res.HHnew.Thermal.SH.DistrHeat</t>
  </si>
  <si>
    <t>Eff.ratio.EU27.Res.HHnew.Thermal.SH.DistrHeat.SH</t>
  </si>
  <si>
    <t>Eff.ratio.EU27.Res.HHnew.Thermal.SH.DistrHeat.SH.Steam_Distr</t>
  </si>
  <si>
    <t>Eff.ratio.EU27.Res.HHnew.Thermal.SH.DistrHeat.SH.Elec</t>
  </si>
  <si>
    <t>Eff.ratio.EU27.Res.HHnew.Thermal.SH.DistrHeat.SC</t>
  </si>
  <si>
    <t>Eff.ratio.EU27.Res.HHnew.Thermal.SH.DistrHeat.SC.AC.Elec</t>
  </si>
  <si>
    <t>Eff.ratio.EU27.Res.HHnew.Thermal.SH.DistrHeat.WH</t>
  </si>
  <si>
    <t>Eff.ratio.EU27.Res.HHnew.Thermal.SH.DistrHeat.WH.DistrHeat.NoSolar.Steam_Distr</t>
  </si>
  <si>
    <t>Eff.ratio.EU27.Res.HHnew.Thermal.SH.DistrHeat.WH.DistrHeat.Solar</t>
  </si>
  <si>
    <t>Eff.ratio.EU27.Res.HHnew.Thermal.SH.DistrHeat.WH.DistrHeat.Solar.Steam_Distr</t>
  </si>
  <si>
    <t>Eff.ratio.EU27.Res.HHnew.Thermal.SH.DistrHeat.WH.DistrHeat.Solar.Solar</t>
  </si>
  <si>
    <t>Eff.ratio.EU27.Res.HHnew.Thermal.SH.DistrHeat.WH.Elc.NoSolar.Elec</t>
  </si>
  <si>
    <t>Eff.ratio.EU27.Res.HHnew.Thermal.SH.DistrHeat.WH.Elc.Solar</t>
  </si>
  <si>
    <t>Eff.ratio.EU27.Res.HHnew.Thermal.SH.DistrHeat.WH.Elc.Solar.Elec</t>
  </si>
  <si>
    <t>Eff.ratio.EU27.Res.HHnew.Thermal.SH.DistrHeat.WH.Elc.Solar.Solar</t>
  </si>
  <si>
    <t>Eff.ratio.EU27.Res.HHnew.Thermal.SH.DistrHeat.CO</t>
  </si>
  <si>
    <t>Eff.ratio.EU27.Res.HHnew.Thermal.SH.DistrHeat.CO.LPG.LPG</t>
  </si>
  <si>
    <t>Eff.ratio.EU27.Res.HHnew.Thermal.SH.DistrHeat.CO.Elc.Elec</t>
  </si>
  <si>
    <t>Eff.ratio.EU27.Res.HHnew.Thermal.SH.AdvElc</t>
  </si>
  <si>
    <t>Eff.ratio.EU27.Res.HHnew.Thermal.SH.AdvElc.SH</t>
  </si>
  <si>
    <t>Eff.ratio.EU27.Res.HHnew.Thermal.SH.AdvElc.SH.Elec</t>
  </si>
  <si>
    <t>Eff.ratio.EU27.Res.HHnew.Thermal.SH.AdvElc.SC</t>
  </si>
  <si>
    <t>Eff.ratio.EU27.Res.HHnew.Thermal.SH.AdvElc.SC.AC.Elec</t>
  </si>
  <si>
    <t>Eff.ratio.EU27.Res.HHnew.Thermal.SH.AdvElc.WH</t>
  </si>
  <si>
    <t>Eff.ratio.EU27.Res.HHnew.Thermal.SH.AdvElc.WH.LPG.NoSolar.LPG</t>
  </si>
  <si>
    <t>Eff.ratio.EU27.Res.HHnew.Thermal.SH.AdvElc.WH.LPG.Solar</t>
  </si>
  <si>
    <t>Eff.ratio.EU27.Res.HHnew.Thermal.SH.AdvElc.WH.LPG.Solar.LPG</t>
  </si>
  <si>
    <t>Eff.ratio.EU27.Res.HHnew.Thermal.SH.AdvElc.WH.LPG.Solar.Solar</t>
  </si>
  <si>
    <t>Eff.ratio.EU27.Res.HHnew.Thermal.SH.AdvElc.WH.Elc.NoSolar.Elec</t>
  </si>
  <si>
    <t>Eff.ratio.EU27.Res.HHnew.Thermal.SH.AdvElc.WH.Elc.Solar</t>
  </si>
  <si>
    <t>Eff.ratio.EU27.Res.HHnew.Thermal.SH.AdvElc.WH.Elc.Solar.Elec</t>
  </si>
  <si>
    <t>Eff.ratio.EU27.Res.HHnew.Thermal.SH.AdvElc.WH.Elc.Solar.Solar</t>
  </si>
  <si>
    <t>Eff.ratio.EU27.Res.HHnew.Thermal.SH.AdvElc.CO</t>
  </si>
  <si>
    <t>Eff.ratio.EU27.Res.HHnew.Thermal.SH.AdvElc.CO.LPG.LPG</t>
  </si>
  <si>
    <t>Eff.ratio.EU27.Res.HHnew.Thermal.SH.AdvElc.CO.Elc.Elec</t>
  </si>
  <si>
    <t>Eff.ratio.EU27.Res.HHnew.Thermal.SH.ConvElc</t>
  </si>
  <si>
    <t>Eff.ratio.EU27.Res.HHnew.Thermal.SH.ConvElc.SH</t>
  </si>
  <si>
    <t>Eff.ratio.EU27.Res.HHnew.Thermal.SH.ConvElc.SH.Elec</t>
  </si>
  <si>
    <t>Eff.ratio.EU27.Res.HHnew.Thermal.SH.ConvElc.SC</t>
  </si>
  <si>
    <t>Eff.ratio.EU27.Res.HHnew.Thermal.SH.ConvElc.SC.AC.Elec</t>
  </si>
  <si>
    <t>Eff.ratio.EU27.Res.HHnew.Thermal.SH.ConvElc.WH</t>
  </si>
  <si>
    <t>Eff.ratio.EU27.Res.HHnew.Thermal.SH.ConvElc.WH.LPG.NoSolar.LPG</t>
  </si>
  <si>
    <t>Eff.ratio.EU27.Res.HHnew.Thermal.SH.ConvElc.WH.LPG.Solar</t>
  </si>
  <si>
    <t>Eff.ratio.EU27.Res.HHnew.Thermal.SH.ConvElc.WH.LPG.Solar.LPG</t>
  </si>
  <si>
    <t>Eff.ratio.EU27.Res.HHnew.Thermal.SH.ConvElc.WH.LPG.Solar.Solar</t>
  </si>
  <si>
    <t>Eff.ratio.EU27.Res.HHnew.Thermal.SH.ConvElc.WH.Elc.NoSolar.Elec</t>
  </si>
  <si>
    <t>Eff.ratio.EU27.Res.HHnew.Thermal.SH.ConvElc.WH.Elc.Solar</t>
  </si>
  <si>
    <t>Eff.ratio.EU27.Res.HHnew.Thermal.SH.ConvElc.WH.Elc.Solar.Elec</t>
  </si>
  <si>
    <t>Eff.ratio.EU27.Res.HHnew.Thermal.SH.ConvElc.WH.Elc.Solar.Solar</t>
  </si>
  <si>
    <t>Eff.ratio.EU27.Res.HHnew.Thermal.SH.ConvElc.CO</t>
  </si>
  <si>
    <t>Eff.ratio.EU27.Res.HHnew.Thermal.SH.ConvElc.CO.LPG.LPG</t>
  </si>
  <si>
    <t>Eff.ratio.EU27.Res.HHnew.Thermal.SH.ConvElc.CO.Elc.Elec</t>
  </si>
  <si>
    <t>EU27 - CO2 emissions in new and renovated households (detailed structure)</t>
  </si>
  <si>
    <t>EMI.ktCO2.EU27.Res.HHnew.Thermal.SH.Solids</t>
  </si>
  <si>
    <t>EMI.ktCO2.EU27.Res.HHnew.Thermal.SH.Solids.SH</t>
  </si>
  <si>
    <t>EMI.ktCO2.EU27.Res.HHnew.Thermal.SH.Solids.SH.Solids</t>
  </si>
  <si>
    <t>EMI.ktCO2.EU27.Res.HHnew.Thermal.SH.Solids.SH.Elec</t>
  </si>
  <si>
    <t>EMI.ktCO2.EU27.Res.HHnew.Thermal.SH.Solids.SC</t>
  </si>
  <si>
    <t>EMI.ktCO2.EU27.Res.HHnew.Thermal.SH.Solids.SC.AC.Elec</t>
  </si>
  <si>
    <t>EMI.ktCO2.EU27.Res.HHnew.Thermal.SH.Solids.WH</t>
  </si>
  <si>
    <t>EMI.ktCO2.EU27.Res.HHnew.Thermal.SH.Solids.WH.Solids.NoSolar.Solids</t>
  </si>
  <si>
    <t>EMI.ktCO2.EU27.Res.HHnew.Thermal.SH.Solids.WH.LPG.NoSolar.LPG</t>
  </si>
  <si>
    <t>EMI.ktCO2.EU27.Res.HHnew.Thermal.SH.Solids.WH.LPG.Solar</t>
  </si>
  <si>
    <t>EMI.ktCO2.EU27.Res.HHnew.Thermal.SH.Solids.WH.LPG.Solar.LPG</t>
  </si>
  <si>
    <t>EMI.ktCO2.EU27.Res.HHnew.Thermal.SH.Solids.WH.LPG.Solar.Solar</t>
  </si>
  <si>
    <t>EMI.ktCO2.EU27.Res.HHnew.Thermal.SH.Solids.WH.Elc.NoSolar.Elec</t>
  </si>
  <si>
    <t>EMI.ktCO2.EU27.Res.HHnew.Thermal.SH.Solids.WH.Elc.Solar</t>
  </si>
  <si>
    <t>EMI.ktCO2.EU27.Res.HHnew.Thermal.SH.Solids.WH.Elc.Solar.Elec</t>
  </si>
  <si>
    <t>EMI.ktCO2.EU27.Res.HHnew.Thermal.SH.Solids.WH.Elc.Solar.Solar</t>
  </si>
  <si>
    <t>EMI.ktCO2.EU27.Res.HHnew.Thermal.SH.Solids.CO</t>
  </si>
  <si>
    <t>EMI.ktCO2.EU27.Res.HHnew.Thermal.SH.Solids.CO.Solids.Solids</t>
  </si>
  <si>
    <t>EMI.ktCO2.EU27.Res.HHnew.Thermal.SH.Solids.CO.LPG.LPG</t>
  </si>
  <si>
    <t>EMI.ktCO2.EU27.Res.HHnew.Thermal.SH.Solids.CO.Elc.Elec</t>
  </si>
  <si>
    <t>EMI.ktCO2.EU27.Res.HHnew.Thermal.SH.LPG</t>
  </si>
  <si>
    <t>EMI.ktCO2.EU27.Res.HHnew.Thermal.SH.LPG.SH</t>
  </si>
  <si>
    <t>EMI.ktCO2.EU27.Res.HHnew.Thermal.SH.LPG.SH.LPG</t>
  </si>
  <si>
    <t>EMI.ktCO2.EU27.Res.HHnew.Thermal.SH.LPG.SH.Elec</t>
  </si>
  <si>
    <t>EMI.ktCO2.EU27.Res.HHnew.Thermal.SH.LPG.SC</t>
  </si>
  <si>
    <t>EMI.ktCO2.EU27.Res.HHnew.Thermal.SH.LPG.SC.AC.Elec</t>
  </si>
  <si>
    <t>EMI.ktCO2.EU27.Res.HHnew.Thermal.SH.LPG.WH</t>
  </si>
  <si>
    <t>EMI.ktCO2.EU27.Res.HHnew.Thermal.SH.LPG.WH.LPG.NoSolar.LPG</t>
  </si>
  <si>
    <t>EMI.ktCO2.EU27.Res.HHnew.Thermal.SH.LPG.WH.LPG.Solar</t>
  </si>
  <si>
    <t>EMI.ktCO2.EU27.Res.HHnew.Thermal.SH.LPG.WH.LPG.Solar.LPG</t>
  </si>
  <si>
    <t>EMI.ktCO2.EU27.Res.HHnew.Thermal.SH.LPG.WH.LPG.Solar.Solar</t>
  </si>
  <si>
    <t>EMI.ktCO2.EU27.Res.HHnew.Thermal.SH.LPG.WH.Elc.NoSolar.Elec</t>
  </si>
  <si>
    <t>EMI.ktCO2.EU27.Res.HHnew.Thermal.SH.LPG.WH.Elc.Solar</t>
  </si>
  <si>
    <t>EMI.ktCO2.EU27.Res.HHnew.Thermal.SH.LPG.WH.Elc.Solar.Elec</t>
  </si>
  <si>
    <t>EMI.ktCO2.EU27.Res.HHnew.Thermal.SH.LPG.WH.Elc.Solar.Solar</t>
  </si>
  <si>
    <t>EMI.ktCO2.EU27.Res.HHnew.Thermal.SH.LPG.CO</t>
  </si>
  <si>
    <t>EMI.ktCO2.EU27.Res.HHnew.Thermal.SH.LPG.CO.LPG.LPG</t>
  </si>
  <si>
    <t>EMI.ktCO2.EU27.Res.HHnew.Thermal.SH.LPG.CO.Elc.Elec</t>
  </si>
  <si>
    <t>EMI.ktCO2.EU27.Res.HHnew.Thermal.SH.Oil</t>
  </si>
  <si>
    <t>EMI.ktCO2.EU27.Res.HHnew.Thermal.SH.Oil.SH</t>
  </si>
  <si>
    <t>EMI.ktCO2.EU27.Res.HHnew.Thermal.SH.Oil.SH.Oil</t>
  </si>
  <si>
    <t>EMI.ktCO2.EU27.Res.HHnew.Thermal.SH.Oil.SH.Elec</t>
  </si>
  <si>
    <t>EMI.ktCO2.EU27.Res.HHnew.Thermal.SH.Oil.SC</t>
  </si>
  <si>
    <t>EMI.ktCO2.EU27.Res.HHnew.Thermal.SH.Oil.SC.AC.Elec</t>
  </si>
  <si>
    <t>EMI.ktCO2.EU27.Res.HHnew.Thermal.SH.Oil.WH</t>
  </si>
  <si>
    <t>EMI.ktCO2.EU27.Res.HHnew.Thermal.SH.Oil.WH.Oil.NoSolar.Oil</t>
  </si>
  <si>
    <t>EMI.ktCO2.EU27.Res.HHnew.Thermal.SH.Oil.WH.Oil.Solar</t>
  </si>
  <si>
    <t>EMI.ktCO2.EU27.Res.HHnew.Thermal.SH.Oil.WH.Oil.Solar.Oil</t>
  </si>
  <si>
    <t>EMI.ktCO2.EU27.Res.HHnew.Thermal.SH.Oil.WH.Oil.Solar.Solar</t>
  </si>
  <si>
    <t>EMI.ktCO2.EU27.Res.HHnew.Thermal.SH.Oil.WH.Elc.NoSolar.Elec</t>
  </si>
  <si>
    <t>EMI.ktCO2.EU27.Res.HHnew.Thermal.SH.Oil.WH.Elc.Solar</t>
  </si>
  <si>
    <t>EMI.ktCO2.EU27.Res.HHnew.Thermal.SH.Oil.WH.Elc.Solar.Elec</t>
  </si>
  <si>
    <t>EMI.ktCO2.EU27.Res.HHnew.Thermal.SH.Oil.WH.Elc.Solar.Solar</t>
  </si>
  <si>
    <t>EMI.ktCO2.EU27.Res.HHnew.Thermal.SH.Oil.CO</t>
  </si>
  <si>
    <t>EMI.ktCO2.EU27.Res.HHnew.Thermal.SH.Oil.CO.LPG.LPG</t>
  </si>
  <si>
    <t>EMI.ktCO2.EU27.Res.HHnew.Thermal.SH.Oil.CO.Elc.Elec</t>
  </si>
  <si>
    <t>EMI.ktCO2.EU27.Res.HHnew.Thermal.SH.Gas</t>
  </si>
  <si>
    <t>EMI.ktCO2.EU27.Res.HHnew.Thermal.SH.Gas.SH</t>
  </si>
  <si>
    <t>EMI.ktCO2.EU27.Res.HHnew.Thermal.SH.Gas.SH.Gas</t>
  </si>
  <si>
    <t>EMI.ktCO2.EU27.Res.HHnew.Thermal.SH.Gas.SH.Elec</t>
  </si>
  <si>
    <t>EMI.ktCO2.EU27.Res.HHnew.Thermal.SH.Gas.SC</t>
  </si>
  <si>
    <t>EMI.ktCO2.EU27.Res.HHnew.Thermal.SH.Gas.SC.AC.Elec</t>
  </si>
  <si>
    <t>EMI.ktCO2.EU27.Res.HHnew.Thermal.SH.Gas.WH</t>
  </si>
  <si>
    <t>EMI.ktCO2.EU27.Res.HHnew.Thermal.SH.Gas.WH.Gas.NoSolar.Gas</t>
  </si>
  <si>
    <t>EMI.ktCO2.EU27.Res.HHnew.Thermal.SH.Gas.WH.Gas.Solar</t>
  </si>
  <si>
    <t>EMI.ktCO2.EU27.Res.HHnew.Thermal.SH.Gas.WH.Gas.Solar.Gas</t>
  </si>
  <si>
    <t>EMI.ktCO2.EU27.Res.HHnew.Thermal.SH.Gas.WH.Gas.Solar.Solar</t>
  </si>
  <si>
    <t>EMI.ktCO2.EU27.Res.HHnew.Thermal.SH.Gas.WH.Elc.NoSolar.Elec</t>
  </si>
  <si>
    <t>EMI.ktCO2.EU27.Res.HHnew.Thermal.SH.Gas.WH.Elc.Solar</t>
  </si>
  <si>
    <t>EMI.ktCO2.EU27.Res.HHnew.Thermal.SH.Gas.WH.Elc.Solar.Elec</t>
  </si>
  <si>
    <t>EMI.ktCO2.EU27.Res.HHnew.Thermal.SH.Gas.WH.Elc.Solar.Solar</t>
  </si>
  <si>
    <t>EMI.ktCO2.EU27.Res.HHnew.Thermal.SH.Gas.CO</t>
  </si>
  <si>
    <t>EMI.ktCO2.EU27.Res.HHnew.Thermal.SH.Gas.CO.Gas.Gas</t>
  </si>
  <si>
    <t>EMI.ktCO2.EU27.Res.HHnew.Thermal.SH.Gas.CO.Elc.Elec</t>
  </si>
  <si>
    <t>EMI.ktCO2.EU27.Res.HHnew.Thermal.SH.Biomass</t>
  </si>
  <si>
    <t>EMI.ktCO2.EU27.Res.HHnew.Thermal.SH.Biomass.SH</t>
  </si>
  <si>
    <t>EMI.ktCO2.EU27.Res.HHnew.Thermal.SH.Biomass.SH.Biomass</t>
  </si>
  <si>
    <t>EMI.ktCO2.EU27.Res.HHnew.Thermal.SH.Biomass.SH.Elec</t>
  </si>
  <si>
    <t>EMI.ktCO2.EU27.Res.HHnew.Thermal.SH.Biomass.SC</t>
  </si>
  <si>
    <t>EMI.ktCO2.EU27.Res.HHnew.Thermal.SH.Biomass.SC.AC.Elec</t>
  </si>
  <si>
    <t>EMI.ktCO2.EU27.Res.HHnew.Thermal.SH.Biomass.WH</t>
  </si>
  <si>
    <t>EMI.ktCO2.EU27.Res.HHnew.Thermal.SH.Biomass.WH.Biomass.NoSolar.Biomass</t>
  </si>
  <si>
    <t>EMI.ktCO2.EU27.Res.HHnew.Thermal.SH.Biomass.WH.Biomass.Solar</t>
  </si>
  <si>
    <t>EMI.ktCO2.EU27.Res.HHnew.Thermal.SH.Biomass.WH.Biomass.Solar.Biomass</t>
  </si>
  <si>
    <t>EMI.ktCO2.EU27.Res.HHnew.Thermal.SH.Biomass.WH.Biomass.Solar.Solar</t>
  </si>
  <si>
    <t>EMI.ktCO2.EU27.Res.HHnew.Thermal.SH.Biomass.WH.LPG.NoSolar.LPG</t>
  </si>
  <si>
    <t>EMI.ktCO2.EU27.Res.HHnew.Thermal.SH.Biomass.WH.LPG.Solar</t>
  </si>
  <si>
    <t>EMI.ktCO2.EU27.Res.HHnew.Thermal.SH.Biomass.WH.LPG.Solar.LPG</t>
  </si>
  <si>
    <t>EMI.ktCO2.EU27.Res.HHnew.Thermal.SH.Biomass.WH.LPG.Solar.Solar</t>
  </si>
  <si>
    <t>EMI.ktCO2.EU27.Res.HHnew.Thermal.SH.Biomass.WH.Elc.NoSolar.Elec</t>
  </si>
  <si>
    <t>EMI.ktCO2.EU27.Res.HHnew.Thermal.SH.Biomass.WH.Elc.Solar</t>
  </si>
  <si>
    <t>EMI.ktCO2.EU27.Res.HHnew.Thermal.SH.Biomass.WH.Elc.Solar.Elec</t>
  </si>
  <si>
    <t>EMI.ktCO2.EU27.Res.HHnew.Thermal.SH.Biomass.WH.Elc.Solar.Solar</t>
  </si>
  <si>
    <t>EMI.ktCO2.EU27.Res.HHnew.Thermal.SH.Biomass.CO</t>
  </si>
  <si>
    <t>EMI.ktCO2.EU27.Res.HHnew.Thermal.SH.Biomass.CO.Biomass.Biomass</t>
  </si>
  <si>
    <t>EMI.ktCO2.EU27.Res.HHnew.Thermal.SH.Biomass.CO.LPG.LPG</t>
  </si>
  <si>
    <t>EMI.ktCO2.EU27.Res.HHnew.Thermal.SH.Biomass.CO.Elc.Elec</t>
  </si>
  <si>
    <t>EMI.ktCO2.EU27.Res.HHnew.Thermal.SH.Geo</t>
  </si>
  <si>
    <t>EMI.ktCO2.EU27.Res.HHnew.Thermal.SH.Geo.SH</t>
  </si>
  <si>
    <t>EMI.ktCO2.EU27.Res.HHnew.Thermal.SH.Geo.SH.Geo</t>
  </si>
  <si>
    <t>EMI.ktCO2.EU27.Res.HHnew.Thermal.SH.Geo.SH.Elec</t>
  </si>
  <si>
    <t>EMI.ktCO2.EU27.Res.HHnew.Thermal.SH.Geo.SC</t>
  </si>
  <si>
    <t>EMI.ktCO2.EU27.Res.HHnew.Thermal.SH.Geo.SC.AC.Elec</t>
  </si>
  <si>
    <t>EMI.ktCO2.EU27.Res.HHnew.Thermal.SH.Geo.WH</t>
  </si>
  <si>
    <t>EMI.ktCO2.EU27.Res.HHnew.Thermal.SH.Geo.WH.Geo.NoSolar.Geo</t>
  </si>
  <si>
    <t>EMI.ktCO2.EU27.Res.HHnew.Thermal.SH.Geo.WH.Geo.Solar</t>
  </si>
  <si>
    <t>EMI.ktCO2.EU27.Res.HHnew.Thermal.SH.Geo.WH.Geo.Solar.Geo</t>
  </si>
  <si>
    <t>EMI.ktCO2.EU27.Res.HHnew.Thermal.SH.Geo.WH.Geo.Solar.Solar</t>
  </si>
  <si>
    <t>EMI.ktCO2.EU27.Res.HHnew.Thermal.SH.Geo.WH.Elc.NoSolar.Elec</t>
  </si>
  <si>
    <t>EMI.ktCO2.EU27.Res.HHnew.Thermal.SH.Geo.WH.Elc.Solar</t>
  </si>
  <si>
    <t>EMI.ktCO2.EU27.Res.HHnew.Thermal.SH.Geo.WH.Elc.Solar.Elec</t>
  </si>
  <si>
    <t>EMI.ktCO2.EU27.Res.HHnew.Thermal.SH.Geo.WH.Elc.Solar.Solar</t>
  </si>
  <si>
    <t>EMI.ktCO2.EU27.Res.HHnew.Thermal.SH.Geo.CO</t>
  </si>
  <si>
    <t>EMI.ktCO2.EU27.Res.HHnew.Thermal.SH.Geo.CO.LPG.LPG</t>
  </si>
  <si>
    <t>EMI.ktCO2.EU27.Res.HHnew.Thermal.SH.Geo.CO.Elc.Elec</t>
  </si>
  <si>
    <t>EMI.ktCO2.EU27.Res.HHnew.Thermal.SH.DistrHeat</t>
  </si>
  <si>
    <t>EMI.ktCO2.EU27.Res.HHnew.Thermal.SH.DistrHeat.SH</t>
  </si>
  <si>
    <t>EMI.ktCO2.EU27.Res.HHnew.Thermal.SH.DistrHeat.SH.Steam_Distr</t>
  </si>
  <si>
    <t>EMI.ktCO2.EU27.Res.HHnew.Thermal.SH.DistrHeat.SH.Elec</t>
  </si>
  <si>
    <t>EMI.ktCO2.EU27.Res.HHnew.Thermal.SH.DistrHeat.SC</t>
  </si>
  <si>
    <t>EMI.ktCO2.EU27.Res.HHnew.Thermal.SH.DistrHeat.SC.AC.Elec</t>
  </si>
  <si>
    <t>EMI.ktCO2.EU27.Res.HHnew.Thermal.SH.DistrHeat.WH</t>
  </si>
  <si>
    <t>EMI.ktCO2.EU27.Res.HHnew.Thermal.SH.DistrHeat.WH.DistrHeat.NoSolar.Steam_Distr</t>
  </si>
  <si>
    <t>EMI.ktCO2.EU27.Res.HHnew.Thermal.SH.DistrHeat.WH.DistrHeat.Solar</t>
  </si>
  <si>
    <t>EMI.ktCO2.EU27.Res.HHnew.Thermal.SH.DistrHeat.WH.DistrHeat.Solar.Steam_Distr</t>
  </si>
  <si>
    <t>EMI.ktCO2.EU27.Res.HHnew.Thermal.SH.DistrHeat.WH.DistrHeat.Solar.Solar</t>
  </si>
  <si>
    <t>EMI.ktCO2.EU27.Res.HHnew.Thermal.SH.DistrHeat.WH.Elc.NoSolar.Elec</t>
  </si>
  <si>
    <t>EMI.ktCO2.EU27.Res.HHnew.Thermal.SH.DistrHeat.WH.Elc.Solar</t>
  </si>
  <si>
    <t>EMI.ktCO2.EU27.Res.HHnew.Thermal.SH.DistrHeat.WH.Elc.Solar.Elec</t>
  </si>
  <si>
    <t>EMI.ktCO2.EU27.Res.HHnew.Thermal.SH.DistrHeat.WH.Elc.Solar.Solar</t>
  </si>
  <si>
    <t>EMI.ktCO2.EU27.Res.HHnew.Thermal.SH.DistrHeat.CO</t>
  </si>
  <si>
    <t>EMI.ktCO2.EU27.Res.HHnew.Thermal.SH.DistrHeat.CO.LPG.LPG</t>
  </si>
  <si>
    <t>EMI.ktCO2.EU27.Res.HHnew.Thermal.SH.DistrHeat.CO.Elc.Elec</t>
  </si>
  <si>
    <t>EMI.ktCO2.EU27.Res.HHnew.Thermal.SH.AdvElc</t>
  </si>
  <si>
    <t>EMI.ktCO2.EU27.Res.HHnew.Thermal.SH.AdvElc.SH</t>
  </si>
  <si>
    <t>EMI.ktCO2.EU27.Res.HHnew.Thermal.SH.AdvElc.SH.Elec</t>
  </si>
  <si>
    <t>EMI.ktCO2.EU27.Res.HHnew.Thermal.SH.AdvElc.SC</t>
  </si>
  <si>
    <t>EMI.ktCO2.EU27.Res.HHnew.Thermal.SH.AdvElc.SC.AC.Elec</t>
  </si>
  <si>
    <t>EMI.ktCO2.EU27.Res.HHnew.Thermal.SH.AdvElc.WH</t>
  </si>
  <si>
    <t>EMI.ktCO2.EU27.Res.HHnew.Thermal.SH.AdvElc.WH.LPG.NoSolar.LPG</t>
  </si>
  <si>
    <t>EMI.ktCO2.EU27.Res.HHnew.Thermal.SH.AdvElc.WH.LPG.Solar</t>
  </si>
  <si>
    <t>EMI.ktCO2.EU27.Res.HHnew.Thermal.SH.AdvElc.WH.LPG.Solar.LPG</t>
  </si>
  <si>
    <t>EMI.ktCO2.EU27.Res.HHnew.Thermal.SH.AdvElc.WH.LPG.Solar.Solar</t>
  </si>
  <si>
    <t>EMI.ktCO2.EU27.Res.HHnew.Thermal.SH.AdvElc.WH.Elc.NoSolar.Elec</t>
  </si>
  <si>
    <t>EMI.ktCO2.EU27.Res.HHnew.Thermal.SH.AdvElc.WH.Elc.Solar</t>
  </si>
  <si>
    <t>EMI.ktCO2.EU27.Res.HHnew.Thermal.SH.AdvElc.WH.Elc.Solar.Elec</t>
  </si>
  <si>
    <t>EMI.ktCO2.EU27.Res.HHnew.Thermal.SH.AdvElc.WH.Elc.Solar.Solar</t>
  </si>
  <si>
    <t>EMI.ktCO2.EU27.Res.HHnew.Thermal.SH.AdvElc.CO</t>
  </si>
  <si>
    <t>EMI.ktCO2.EU27.Res.HHnew.Thermal.SH.AdvElc.CO.LPG.LPG</t>
  </si>
  <si>
    <t>EMI.ktCO2.EU27.Res.HHnew.Thermal.SH.AdvElc.CO.Elc.Elec</t>
  </si>
  <si>
    <t>EMI.ktCO2.EU27.Res.HHnew.Thermal.SH.ConvElc</t>
  </si>
  <si>
    <t>EMI.ktCO2.EU27.Res.HHnew.Thermal.SH.ConvElc.SH</t>
  </si>
  <si>
    <t>EMI.ktCO2.EU27.Res.HHnew.Thermal.SH.ConvElc.SH.Elec</t>
  </si>
  <si>
    <t>EMI.ktCO2.EU27.Res.HHnew.Thermal.SH.ConvElc.SC</t>
  </si>
  <si>
    <t>EMI.ktCO2.EU27.Res.HHnew.Thermal.SH.ConvElc.SC.AC.Elec</t>
  </si>
  <si>
    <t>EMI.ktCO2.EU27.Res.HHnew.Thermal.SH.ConvElc.WH</t>
  </si>
  <si>
    <t>EMI.ktCO2.EU27.Res.HHnew.Thermal.SH.ConvElc.WH.LPG.NoSolar.LPG</t>
  </si>
  <si>
    <t>EMI.ktCO2.EU27.Res.HHnew.Thermal.SH.ConvElc.WH.LPG.Solar</t>
  </si>
  <si>
    <t>EMI.ktCO2.EU27.Res.HHnew.Thermal.SH.ConvElc.WH.LPG.Solar.LPG</t>
  </si>
  <si>
    <t>EMI.ktCO2.EU27.Res.HHnew.Thermal.SH.ConvElc.WH.LPG.Solar.Solar</t>
  </si>
  <si>
    <t>EMI.ktCO2.EU27.Res.HHnew.Thermal.SH.ConvElc.WH.Elc.NoSolar.Elec</t>
  </si>
  <si>
    <t>EMI.ktCO2.EU27.Res.HHnew.Thermal.SH.ConvElc.WH.Elc.Solar</t>
  </si>
  <si>
    <t>EMI.ktCO2.EU27.Res.HHnew.Thermal.SH.ConvElc.WH.Elc.Solar.Elec</t>
  </si>
  <si>
    <t>EMI.ktCO2.EU27.Res.HHnew.Thermal.SH.ConvElc.WH.Elc.Solar.Solar</t>
  </si>
  <si>
    <t>EMI.ktCO2.EU27.Res.HHnew.Thermal.SH.ConvElc.CO</t>
  </si>
  <si>
    <t>EMI.ktCO2.EU27.Res.HHnew.Thermal.SH.ConvElc.CO.LPG.LPG</t>
  </si>
  <si>
    <t>EMI.ktCO2.EU27.Res.HHnew.Thermal.SH.ConvElc.CO.Elc.Elec</t>
  </si>
  <si>
    <t>EU27 - Final energy consumption of new and renovated households (detailed structure)</t>
  </si>
  <si>
    <t>FEC_per_household.kWh.EU27.Res.HHnew.Thermal.SH.Solids</t>
  </si>
  <si>
    <t>FEC_per_household.kWh.EU27.Res.HHnew.Thermal.SH.Solids.SH</t>
  </si>
  <si>
    <t>FEC_per_household.kWh.EU27.Res.HHnew.Thermal.SH.Solids.SH.Solids</t>
  </si>
  <si>
    <t>FEC_per_household.kWh.EU27.Res.HHnew.Thermal.SH.Solids.SH.Elec</t>
  </si>
  <si>
    <t>FEC_per_household.kWh.EU27.Res.HHnew.Thermal.SH.Solids.SC</t>
  </si>
  <si>
    <t>FEC_per_household.kWh.EU27.Res.HHnew.Thermal.SH.Solids.SC.AC.Elec</t>
  </si>
  <si>
    <t>FEC_per_household.kWh.EU27.Res.HHnew.Thermal.SH.Solids.WH</t>
  </si>
  <si>
    <t>FEC_per_household.kWh.EU27.Res.HHnew.Thermal.SH.Solids.WH.Solids.NoSolar.Solids</t>
  </si>
  <si>
    <t>FEC_per_household.kWh.EU27.Res.HHnew.Thermal.SH.Solids.WH.LPG.NoSolar.LPG</t>
  </si>
  <si>
    <t>FEC_per_household.kWh.EU27.Res.HHnew.Thermal.SH.Solids.WH.LPG.Solar</t>
  </si>
  <si>
    <t>FEC_per_household.kWh.EU27.Res.HHnew.Thermal.SH.Solids.WH.LPG.Solar.LPG</t>
  </si>
  <si>
    <t>FEC_per_household.kWh.EU27.Res.HHnew.Thermal.SH.Solids.WH.LPG.Solar.Solar</t>
  </si>
  <si>
    <t>FEC_per_household.kWh.EU27.Res.HHnew.Thermal.SH.Solids.WH.Elc.NoSolar.Elec</t>
  </si>
  <si>
    <t>FEC_per_household.kWh.EU27.Res.HHnew.Thermal.SH.Solids.WH.Elc.Solar</t>
  </si>
  <si>
    <t>FEC_per_household.kWh.EU27.Res.HHnew.Thermal.SH.Solids.WH.Elc.Solar.Elec</t>
  </si>
  <si>
    <t>FEC_per_household.kWh.EU27.Res.HHnew.Thermal.SH.Solids.WH.Elc.Solar.Solar</t>
  </si>
  <si>
    <t>FEC_per_household.kWh.EU27.Res.HHnew.Thermal.SH.Solids.CO</t>
  </si>
  <si>
    <t>FEC_per_household.kWh.EU27.Res.HHnew.Thermal.SH.Solids.CO.Solids.Solids</t>
  </si>
  <si>
    <t>FEC_per_household.kWh.EU27.Res.HHnew.Thermal.SH.Solids.CO.LPG.LPG</t>
  </si>
  <si>
    <t>FEC_per_household.kWh.EU27.Res.HHnew.Thermal.SH.Solids.CO.Elc.Elec</t>
  </si>
  <si>
    <t>FEC_per_household.kWh.EU27.Res.HHnew.Thermal.SH.LPG</t>
  </si>
  <si>
    <t>FEC_per_household.kWh.EU27.Res.HHnew.Thermal.SH.LPG.SH</t>
  </si>
  <si>
    <t>FEC_per_household.kWh.EU27.Res.HHnew.Thermal.SH.LPG.SH.LPG</t>
  </si>
  <si>
    <t>FEC_per_household.kWh.EU27.Res.HHnew.Thermal.SH.LPG.SH.Elec</t>
  </si>
  <si>
    <t>FEC_per_household.kWh.EU27.Res.HHnew.Thermal.SH.LPG.SC</t>
  </si>
  <si>
    <t>FEC_per_household.kWh.EU27.Res.HHnew.Thermal.SH.LPG.SC.AC.Elec</t>
  </si>
  <si>
    <t>FEC_per_household.kWh.EU27.Res.HHnew.Thermal.SH.LPG.WH</t>
  </si>
  <si>
    <t>FEC_per_household.kWh.EU27.Res.HHnew.Thermal.SH.LPG.WH.LPG.NoSolar.LPG</t>
  </si>
  <si>
    <t>FEC_per_household.kWh.EU27.Res.HHnew.Thermal.SH.LPG.WH.LPG.Solar</t>
  </si>
  <si>
    <t>FEC_per_household.kWh.EU27.Res.HHnew.Thermal.SH.LPG.WH.LPG.Solar.LPG</t>
  </si>
  <si>
    <t>FEC_per_household.kWh.EU27.Res.HHnew.Thermal.SH.LPG.WH.LPG.Solar.Solar</t>
  </si>
  <si>
    <t>FEC_per_household.kWh.EU27.Res.HHnew.Thermal.SH.LPG.WH.Elc.NoSolar.Elec</t>
  </si>
  <si>
    <t>FEC_per_household.kWh.EU27.Res.HHnew.Thermal.SH.LPG.WH.Elc.Solar</t>
  </si>
  <si>
    <t>FEC_per_household.kWh.EU27.Res.HHnew.Thermal.SH.LPG.WH.Elc.Solar.Elec</t>
  </si>
  <si>
    <t>FEC_per_household.kWh.EU27.Res.HHnew.Thermal.SH.LPG.WH.Elc.Solar.Solar</t>
  </si>
  <si>
    <t>FEC_per_household.kWh.EU27.Res.HHnew.Thermal.SH.LPG.CO</t>
  </si>
  <si>
    <t>FEC_per_household.kWh.EU27.Res.HHnew.Thermal.SH.LPG.CO.LPG.LPG</t>
  </si>
  <si>
    <t>FEC_per_household.kWh.EU27.Res.HHnew.Thermal.SH.LPG.CO.Elc.Elec</t>
  </si>
  <si>
    <t>FEC_per_household.kWh.EU27.Res.HHnew.Thermal.SH.Oil</t>
  </si>
  <si>
    <t>FEC_per_household.kWh.EU27.Res.HHnew.Thermal.SH.Oil.SH</t>
  </si>
  <si>
    <t>FEC_per_household.kWh.EU27.Res.HHnew.Thermal.SH.Oil.SH.Oil</t>
  </si>
  <si>
    <t>FEC_per_household.kWh.EU27.Res.HHnew.Thermal.SH.Oil.SH.Elec</t>
  </si>
  <si>
    <t>FEC_per_household.kWh.EU27.Res.HHnew.Thermal.SH.Oil.SC</t>
  </si>
  <si>
    <t>FEC_per_household.kWh.EU27.Res.HHnew.Thermal.SH.Oil.SC.AC.Elec</t>
  </si>
  <si>
    <t>FEC_per_household.kWh.EU27.Res.HHnew.Thermal.SH.Oil.WH</t>
  </si>
  <si>
    <t>FEC_per_household.kWh.EU27.Res.HHnew.Thermal.SH.Oil.WH.Oil.NoSolar.Oil</t>
  </si>
  <si>
    <t>FEC_per_household.kWh.EU27.Res.HHnew.Thermal.SH.Oil.WH.Oil.Solar</t>
  </si>
  <si>
    <t>FEC_per_household.kWh.EU27.Res.HHnew.Thermal.SH.Oil.WH.Oil.Solar.Oil</t>
  </si>
  <si>
    <t>FEC_per_household.kWh.EU27.Res.HHnew.Thermal.SH.Oil.WH.Oil.Solar.Solar</t>
  </si>
  <si>
    <t>FEC_per_household.kWh.EU27.Res.HHnew.Thermal.SH.Oil.WH.Elc.NoSolar.Elec</t>
  </si>
  <si>
    <t>FEC_per_household.kWh.EU27.Res.HHnew.Thermal.SH.Oil.WH.Elc.Solar</t>
  </si>
  <si>
    <t>FEC_per_household.kWh.EU27.Res.HHnew.Thermal.SH.Oil.WH.Elc.Solar.Elec</t>
  </si>
  <si>
    <t>FEC_per_household.kWh.EU27.Res.HHnew.Thermal.SH.Oil.WH.Elc.Solar.Solar</t>
  </si>
  <si>
    <t>FEC_per_household.kWh.EU27.Res.HHnew.Thermal.SH.Oil.CO</t>
  </si>
  <si>
    <t>FEC_per_household.kWh.EU27.Res.HHnew.Thermal.SH.Oil.CO.LPG.LPG</t>
  </si>
  <si>
    <t>FEC_per_household.kWh.EU27.Res.HHnew.Thermal.SH.Oil.CO.Elc.Elec</t>
  </si>
  <si>
    <t>FEC_per_household.kWh.EU27.Res.HHnew.Thermal.SH.Gas</t>
  </si>
  <si>
    <t>FEC_per_household.kWh.EU27.Res.HHnew.Thermal.SH.Gas.SH</t>
  </si>
  <si>
    <t>FEC_per_household.kWh.EU27.Res.HHnew.Thermal.SH.Gas.SH.Gas</t>
  </si>
  <si>
    <t>FEC_per_household.kWh.EU27.Res.HHnew.Thermal.SH.Gas.SH.Elec</t>
  </si>
  <si>
    <t>FEC_per_household.kWh.EU27.Res.HHnew.Thermal.SH.Gas.SC</t>
  </si>
  <si>
    <t>FEC_per_household.kWh.EU27.Res.HHnew.Thermal.SH.Gas.SC.AC.Elec</t>
  </si>
  <si>
    <t>FEC_per_household.kWh.EU27.Res.HHnew.Thermal.SH.Gas.WH</t>
  </si>
  <si>
    <t>FEC_per_household.kWh.EU27.Res.HHnew.Thermal.SH.Gas.WH.Gas.NoSolar.Gas</t>
  </si>
  <si>
    <t>FEC_per_household.kWh.EU27.Res.HHnew.Thermal.SH.Gas.WH.Gas.Solar</t>
  </si>
  <si>
    <t>FEC_per_household.kWh.EU27.Res.HHnew.Thermal.SH.Gas.WH.Gas.Solar.Gas</t>
  </si>
  <si>
    <t>FEC_per_household.kWh.EU27.Res.HHnew.Thermal.SH.Gas.WH.Gas.Solar.Solar</t>
  </si>
  <si>
    <t>FEC_per_household.kWh.EU27.Res.HHnew.Thermal.SH.Gas.WH.Elc.NoSolar.Elec</t>
  </si>
  <si>
    <t>FEC_per_household.kWh.EU27.Res.HHnew.Thermal.SH.Gas.WH.Elc.Solar</t>
  </si>
  <si>
    <t>FEC_per_household.kWh.EU27.Res.HHnew.Thermal.SH.Gas.WH.Elc.Solar.Elec</t>
  </si>
  <si>
    <t>FEC_per_household.kWh.EU27.Res.HHnew.Thermal.SH.Gas.WH.Elc.Solar.Solar</t>
  </si>
  <si>
    <t>FEC_per_household.kWh.EU27.Res.HHnew.Thermal.SH.Gas.CO</t>
  </si>
  <si>
    <t>FEC_per_household.kWh.EU27.Res.HHnew.Thermal.SH.Gas.CO.Gas.Gas</t>
  </si>
  <si>
    <t>FEC_per_household.kWh.EU27.Res.HHnew.Thermal.SH.Gas.CO.Elc.Elec</t>
  </si>
  <si>
    <t>FEC_per_household.kWh.EU27.Res.HHnew.Thermal.SH.Biomass</t>
  </si>
  <si>
    <t>FEC_per_household.kWh.EU27.Res.HHnew.Thermal.SH.Biomass.SH</t>
  </si>
  <si>
    <t>FEC_per_household.kWh.EU27.Res.HHnew.Thermal.SH.Biomass.SH.Biomass</t>
  </si>
  <si>
    <t>FEC_per_household.kWh.EU27.Res.HHnew.Thermal.SH.Biomass.SH.Elec</t>
  </si>
  <si>
    <t>FEC_per_household.kWh.EU27.Res.HHnew.Thermal.SH.Biomass.SC</t>
  </si>
  <si>
    <t>FEC_per_household.kWh.EU27.Res.HHnew.Thermal.SH.Biomass.SC.AC.Elec</t>
  </si>
  <si>
    <t>FEC_per_household.kWh.EU27.Res.HHnew.Thermal.SH.Biomass.WH</t>
  </si>
  <si>
    <t>FEC_per_household.kWh.EU27.Res.HHnew.Thermal.SH.Biomass.WH.Biomass.NoSolar.Biomass</t>
  </si>
  <si>
    <t>FEC_per_household.kWh.EU27.Res.HHnew.Thermal.SH.Biomass.WH.Biomass.Solar</t>
  </si>
  <si>
    <t>FEC_per_household.kWh.EU27.Res.HHnew.Thermal.SH.Biomass.WH.Biomass.Solar.Biomass</t>
  </si>
  <si>
    <t>FEC_per_household.kWh.EU27.Res.HHnew.Thermal.SH.Biomass.WH.Biomass.Solar.Solar</t>
  </si>
  <si>
    <t>FEC_per_household.kWh.EU27.Res.HHnew.Thermal.SH.Biomass.WH.LPG.NoSolar.LPG</t>
  </si>
  <si>
    <t>FEC_per_household.kWh.EU27.Res.HHnew.Thermal.SH.Biomass.WH.LPG.Solar</t>
  </si>
  <si>
    <t>FEC_per_household.kWh.EU27.Res.HHnew.Thermal.SH.Biomass.WH.LPG.Solar.LPG</t>
  </si>
  <si>
    <t>FEC_per_household.kWh.EU27.Res.HHnew.Thermal.SH.Biomass.WH.LPG.Solar.Solar</t>
  </si>
  <si>
    <t>FEC_per_household.kWh.EU27.Res.HHnew.Thermal.SH.Biomass.WH.Elc.NoSolar.Elec</t>
  </si>
  <si>
    <t>FEC_per_household.kWh.EU27.Res.HHnew.Thermal.SH.Biomass.WH.Elc.Solar</t>
  </si>
  <si>
    <t>FEC_per_household.kWh.EU27.Res.HHnew.Thermal.SH.Biomass.WH.Elc.Solar.Elec</t>
  </si>
  <si>
    <t>FEC_per_household.kWh.EU27.Res.HHnew.Thermal.SH.Biomass.WH.Elc.Solar.Solar</t>
  </si>
  <si>
    <t>FEC_per_household.kWh.EU27.Res.HHnew.Thermal.SH.Biomass.CO</t>
  </si>
  <si>
    <t>FEC_per_household.kWh.EU27.Res.HHnew.Thermal.SH.Biomass.CO.Biomass.Biomass</t>
  </si>
  <si>
    <t>FEC_per_household.kWh.EU27.Res.HHnew.Thermal.SH.Biomass.CO.LPG.LPG</t>
  </si>
  <si>
    <t>FEC_per_household.kWh.EU27.Res.HHnew.Thermal.SH.Biomass.CO.Elc.Elec</t>
  </si>
  <si>
    <t>FEC_per_household.kWh.EU27.Res.HHnew.Thermal.SH.Geo</t>
  </si>
  <si>
    <t>FEC_per_household.kWh.EU27.Res.HHnew.Thermal.SH.Geo.SH</t>
  </si>
  <si>
    <t>FEC_per_household.kWh.EU27.Res.HHnew.Thermal.SH.Geo.SH.Geo</t>
  </si>
  <si>
    <t>FEC_per_household.kWh.EU27.Res.HHnew.Thermal.SH.Geo.SH.Elec</t>
  </si>
  <si>
    <t>FEC_per_household.kWh.EU27.Res.HHnew.Thermal.SH.Geo.SC</t>
  </si>
  <si>
    <t>FEC_per_household.kWh.EU27.Res.HHnew.Thermal.SH.Geo.SC.AC.Elec</t>
  </si>
  <si>
    <t>FEC_per_household.kWh.EU27.Res.HHnew.Thermal.SH.Geo.WH</t>
  </si>
  <si>
    <t>FEC_per_household.kWh.EU27.Res.HHnew.Thermal.SH.Geo.WH.Geo.NoSolar.Geo</t>
  </si>
  <si>
    <t>FEC_per_household.kWh.EU27.Res.HHnew.Thermal.SH.Geo.WH.Geo.Solar</t>
  </si>
  <si>
    <t>FEC_per_household.kWh.EU27.Res.HHnew.Thermal.SH.Geo.WH.Geo.Solar.Geo</t>
  </si>
  <si>
    <t>FEC_per_household.kWh.EU27.Res.HHnew.Thermal.SH.Geo.WH.Geo.Solar.Solar</t>
  </si>
  <si>
    <t>FEC_per_household.kWh.EU27.Res.HHnew.Thermal.SH.Geo.WH.Elc.NoSolar.Elec</t>
  </si>
  <si>
    <t>FEC_per_household.kWh.EU27.Res.HHnew.Thermal.SH.Geo.WH.Elc.Solar</t>
  </si>
  <si>
    <t>FEC_per_household.kWh.EU27.Res.HHnew.Thermal.SH.Geo.WH.Elc.Solar.Elec</t>
  </si>
  <si>
    <t>FEC_per_household.kWh.EU27.Res.HHnew.Thermal.SH.Geo.WH.Elc.Solar.Solar</t>
  </si>
  <si>
    <t>FEC_per_household.kWh.EU27.Res.HHnew.Thermal.SH.Geo.CO</t>
  </si>
  <si>
    <t>FEC_per_household.kWh.EU27.Res.HHnew.Thermal.SH.Geo.CO.LPG.LPG</t>
  </si>
  <si>
    <t>FEC_per_household.kWh.EU27.Res.HHnew.Thermal.SH.Geo.CO.Elc.Elec</t>
  </si>
  <si>
    <t>FEC_per_household.kWh.EU27.Res.HHnew.Thermal.SH.DistrHeat</t>
  </si>
  <si>
    <t>FEC_per_household.kWh.EU27.Res.HHnew.Thermal.SH.DistrHeat.SH</t>
  </si>
  <si>
    <t>FEC_per_household.kWh.EU27.Res.HHnew.Thermal.SH.DistrHeat.SH.Steam_Distr</t>
  </si>
  <si>
    <t>FEC_per_household.kWh.EU27.Res.HHnew.Thermal.SH.DistrHeat.SH.Elec</t>
  </si>
  <si>
    <t>FEC_per_household.kWh.EU27.Res.HHnew.Thermal.SH.DistrHeat.SC</t>
  </si>
  <si>
    <t>FEC_per_household.kWh.EU27.Res.HHnew.Thermal.SH.DistrHeat.SC.AC.Elec</t>
  </si>
  <si>
    <t>FEC_per_household.kWh.EU27.Res.HHnew.Thermal.SH.DistrHeat.WH</t>
  </si>
  <si>
    <t>FEC_per_household.kWh.EU27.Res.HHnew.Thermal.SH.DistrHeat.WH.DistrHeat.NoSolar.Steam_Distr</t>
  </si>
  <si>
    <t>FEC_per_household.kWh.EU27.Res.HHnew.Thermal.SH.DistrHeat.WH.DistrHeat.Solar</t>
  </si>
  <si>
    <t>FEC_per_household.kWh.EU27.Res.HHnew.Thermal.SH.DistrHeat.WH.DistrHeat.Solar.Steam_Distr</t>
  </si>
  <si>
    <t>FEC_per_household.kWh.EU27.Res.HHnew.Thermal.SH.DistrHeat.WH.DistrHeat.Solar.Solar</t>
  </si>
  <si>
    <t>FEC_per_household.kWh.EU27.Res.HHnew.Thermal.SH.DistrHeat.WH.Elc.NoSolar.Elec</t>
  </si>
  <si>
    <t>FEC_per_household.kWh.EU27.Res.HHnew.Thermal.SH.DistrHeat.WH.Elc.Solar</t>
  </si>
  <si>
    <t>FEC_per_household.kWh.EU27.Res.HHnew.Thermal.SH.DistrHeat.WH.Elc.Solar.Elec</t>
  </si>
  <si>
    <t>FEC_per_household.kWh.EU27.Res.HHnew.Thermal.SH.DistrHeat.WH.Elc.Solar.Solar</t>
  </si>
  <si>
    <t>FEC_per_household.kWh.EU27.Res.HHnew.Thermal.SH.DistrHeat.CO</t>
  </si>
  <si>
    <t>FEC_per_household.kWh.EU27.Res.HHnew.Thermal.SH.DistrHeat.CO.LPG.LPG</t>
  </si>
  <si>
    <t>FEC_per_household.kWh.EU27.Res.HHnew.Thermal.SH.DistrHeat.CO.Elc.Elec</t>
  </si>
  <si>
    <t>FEC_per_household.kWh.EU27.Res.HHnew.Thermal.SH.AdvElc</t>
  </si>
  <si>
    <t>FEC_per_household.kWh.EU27.Res.HHnew.Thermal.SH.AdvElc.SH</t>
  </si>
  <si>
    <t>FEC_per_household.kWh.EU27.Res.HHnew.Thermal.SH.AdvElc.SH.Elec</t>
  </si>
  <si>
    <t>FEC_per_household.kWh.EU27.Res.HHnew.Thermal.SH.AdvElc.SC</t>
  </si>
  <si>
    <t>FEC_per_household.kWh.EU27.Res.HHnew.Thermal.SH.AdvElc.SC.AC.Elec</t>
  </si>
  <si>
    <t>FEC_per_household.kWh.EU27.Res.HHnew.Thermal.SH.AdvElc.WH</t>
  </si>
  <si>
    <t>FEC_per_household.kWh.EU27.Res.HHnew.Thermal.SH.AdvElc.WH.LPG.NoSolar.LPG</t>
  </si>
  <si>
    <t>FEC_per_household.kWh.EU27.Res.HHnew.Thermal.SH.AdvElc.WH.LPG.Solar</t>
  </si>
  <si>
    <t>FEC_per_household.kWh.EU27.Res.HHnew.Thermal.SH.AdvElc.WH.LPG.Solar.LPG</t>
  </si>
  <si>
    <t>FEC_per_household.kWh.EU27.Res.HHnew.Thermal.SH.AdvElc.WH.LPG.Solar.Solar</t>
  </si>
  <si>
    <t>FEC_per_household.kWh.EU27.Res.HHnew.Thermal.SH.AdvElc.WH.Elc.NoSolar.Elec</t>
  </si>
  <si>
    <t>FEC_per_household.kWh.EU27.Res.HHnew.Thermal.SH.AdvElc.WH.Elc.Solar</t>
  </si>
  <si>
    <t>FEC_per_household.kWh.EU27.Res.HHnew.Thermal.SH.AdvElc.WH.Elc.Solar.Elec</t>
  </si>
  <si>
    <t>FEC_per_household.kWh.EU27.Res.HHnew.Thermal.SH.AdvElc.WH.Elc.Solar.Solar</t>
  </si>
  <si>
    <t>FEC_per_household.kWh.EU27.Res.HHnew.Thermal.SH.AdvElc.CO</t>
  </si>
  <si>
    <t>FEC_per_household.kWh.EU27.Res.HHnew.Thermal.SH.AdvElc.CO.LPG.LPG</t>
  </si>
  <si>
    <t>FEC_per_household.kWh.EU27.Res.HHnew.Thermal.SH.AdvElc.CO.Elc.Elec</t>
  </si>
  <si>
    <t>FEC_per_household.kWh.EU27.Res.HHnew.Thermal.SH.ConvElc</t>
  </si>
  <si>
    <t>FEC_per_household.kWh.EU27.Res.HHnew.Thermal.SH.ConvElc.SH</t>
  </si>
  <si>
    <t>FEC_per_household.kWh.EU27.Res.HHnew.Thermal.SH.ConvElc.SH.Elec</t>
  </si>
  <si>
    <t>FEC_per_household.kWh.EU27.Res.HHnew.Thermal.SH.ConvElc.SC</t>
  </si>
  <si>
    <t>FEC_per_household.kWh.EU27.Res.HHnew.Thermal.SH.ConvElc.SC.AC.Elec</t>
  </si>
  <si>
    <t>FEC_per_household.kWh.EU27.Res.HHnew.Thermal.SH.ConvElc.WH</t>
  </si>
  <si>
    <t>FEC_per_household.kWh.EU27.Res.HHnew.Thermal.SH.ConvElc.WH.LPG.NoSolar.LPG</t>
  </si>
  <si>
    <t>FEC_per_household.kWh.EU27.Res.HHnew.Thermal.SH.ConvElc.WH.LPG.Solar</t>
  </si>
  <si>
    <t>FEC_per_household.kWh.EU27.Res.HHnew.Thermal.SH.ConvElc.WH.LPG.Solar.LPG</t>
  </si>
  <si>
    <t>FEC_per_household.kWh.EU27.Res.HHnew.Thermal.SH.ConvElc.WH.LPG.Solar.Solar</t>
  </si>
  <si>
    <t>FEC_per_household.kWh.EU27.Res.HHnew.Thermal.SH.ConvElc.WH.Elc.NoSolar.Elec</t>
  </si>
  <si>
    <t>FEC_per_household.kWh.EU27.Res.HHnew.Thermal.SH.ConvElc.WH.Elc.Solar</t>
  </si>
  <si>
    <t>FEC_per_household.kWh.EU27.Res.HHnew.Thermal.SH.ConvElc.WH.Elc.Solar.Elec</t>
  </si>
  <si>
    <t>FEC_per_household.kWh.EU27.Res.HHnew.Thermal.SH.ConvElc.WH.Elc.Solar.Solar</t>
  </si>
  <si>
    <t>FEC_per_household.kWh.EU27.Res.HHnew.Thermal.SH.ConvElc.CO</t>
  </si>
  <si>
    <t>FEC_per_household.kWh.EU27.Res.HHnew.Thermal.SH.ConvElc.CO.LPG.LPG</t>
  </si>
  <si>
    <t>FEC_per_household.kWh.EU27.Res.HHnew.Thermal.SH.ConvElc.CO.Elc.Elec</t>
  </si>
  <si>
    <t>EU27 - Thermal energy service of new and renovated households (detailed structure)</t>
  </si>
  <si>
    <t>TES_per_household.kWh.EU27.Res.HHnew.Thermal.SH.Solids</t>
  </si>
  <si>
    <t>TES_per_household.kWh.EU27.Res.HHnew.Thermal.SH.Solids.SH</t>
  </si>
  <si>
    <t>TES_per_household.kWh.EU27.Res.HHnew.Thermal.SH.Solids.SH.Solids</t>
  </si>
  <si>
    <t>TES_per_household.kWh.EU27.Res.HHnew.Thermal.SH.Solids.SH.Elec</t>
  </si>
  <si>
    <t>TES_per_household.kWh.EU27.Res.HHnew.Thermal.SH.Solids.SC</t>
  </si>
  <si>
    <t>TES_per_household.kWh.EU27.Res.HHnew.Thermal.SH.Solids.SC.AC.Elec</t>
  </si>
  <si>
    <t>TES_per_household.kWh.EU27.Res.HHnew.Thermal.SH.Solids.WH</t>
  </si>
  <si>
    <t>TES_per_household.kWh.EU27.Res.HHnew.Thermal.SH.Solids.WH.Solids.NoSolar.Solids</t>
  </si>
  <si>
    <t>TES_per_household.kWh.EU27.Res.HHnew.Thermal.SH.Solids.WH.LPG.NoSolar.LPG</t>
  </si>
  <si>
    <t>TES_per_household.kWh.EU27.Res.HHnew.Thermal.SH.Solids.WH.LPG.Solar</t>
  </si>
  <si>
    <t>TES_per_household.kWh.EU27.Res.HHnew.Thermal.SH.Solids.WH.LPG.Solar.LPG</t>
  </si>
  <si>
    <t>TES_per_household.kWh.EU27.Res.HHnew.Thermal.SH.Solids.WH.LPG.Solar.Solar</t>
  </si>
  <si>
    <t>TES_per_household.kWh.EU27.Res.HHnew.Thermal.SH.Solids.WH.Elc.NoSolar.Elec</t>
  </si>
  <si>
    <t>TES_per_household.kWh.EU27.Res.HHnew.Thermal.SH.Solids.WH.Elc.Solar</t>
  </si>
  <si>
    <t>TES_per_household.kWh.EU27.Res.HHnew.Thermal.SH.Solids.WH.Elc.Solar.Elec</t>
  </si>
  <si>
    <t>TES_per_household.kWh.EU27.Res.HHnew.Thermal.SH.Solids.WH.Elc.Solar.Solar</t>
  </si>
  <si>
    <t>TES_per_household.kWh.EU27.Res.HHnew.Thermal.SH.Solids.CO</t>
  </si>
  <si>
    <t>TES_per_household.kWh.EU27.Res.HHnew.Thermal.SH.Solids.CO.Solids.Solids</t>
  </si>
  <si>
    <t>TES_per_household.kWh.EU27.Res.HHnew.Thermal.SH.Solids.CO.LPG.LPG</t>
  </si>
  <si>
    <t>TES_per_household.kWh.EU27.Res.HHnew.Thermal.SH.Solids.CO.Elc.Elec</t>
  </si>
  <si>
    <t>TES_per_household.kWh.EU27.Res.HHnew.Thermal.SH.LPG</t>
  </si>
  <si>
    <t>TES_per_household.kWh.EU27.Res.HHnew.Thermal.SH.LPG.SH</t>
  </si>
  <si>
    <t>TES_per_household.kWh.EU27.Res.HHnew.Thermal.SH.LPG.SH.LPG</t>
  </si>
  <si>
    <t>TES_per_household.kWh.EU27.Res.HHnew.Thermal.SH.LPG.SH.Elec</t>
  </si>
  <si>
    <t>TES_per_household.kWh.EU27.Res.HHnew.Thermal.SH.LPG.SC</t>
  </si>
  <si>
    <t>TES_per_household.kWh.EU27.Res.HHnew.Thermal.SH.LPG.SC.AC.Elec</t>
  </si>
  <si>
    <t>TES_per_household.kWh.EU27.Res.HHnew.Thermal.SH.LPG.WH</t>
  </si>
  <si>
    <t>TES_per_household.kWh.EU27.Res.HHnew.Thermal.SH.LPG.WH.LPG.NoSolar.LPG</t>
  </si>
  <si>
    <t>TES_per_household.kWh.EU27.Res.HHnew.Thermal.SH.LPG.WH.LPG.Solar</t>
  </si>
  <si>
    <t>TES_per_household.kWh.EU27.Res.HHnew.Thermal.SH.LPG.WH.LPG.Solar.LPG</t>
  </si>
  <si>
    <t>TES_per_household.kWh.EU27.Res.HHnew.Thermal.SH.LPG.WH.LPG.Solar.Solar</t>
  </si>
  <si>
    <t>TES_per_household.kWh.EU27.Res.HHnew.Thermal.SH.LPG.WH.Elc.NoSolar.Elec</t>
  </si>
  <si>
    <t>TES_per_household.kWh.EU27.Res.HHnew.Thermal.SH.LPG.WH.Elc.Solar</t>
  </si>
  <si>
    <t>TES_per_household.kWh.EU27.Res.HHnew.Thermal.SH.LPG.WH.Elc.Solar.Elec</t>
  </si>
  <si>
    <t>TES_per_household.kWh.EU27.Res.HHnew.Thermal.SH.LPG.WH.Elc.Solar.Solar</t>
  </si>
  <si>
    <t>TES_per_household.kWh.EU27.Res.HHnew.Thermal.SH.LPG.CO</t>
  </si>
  <si>
    <t>TES_per_household.kWh.EU27.Res.HHnew.Thermal.SH.LPG.CO.LPG.LPG</t>
  </si>
  <si>
    <t>TES_per_household.kWh.EU27.Res.HHnew.Thermal.SH.LPG.CO.Elc.Elec</t>
  </si>
  <si>
    <t>TES_per_household.kWh.EU27.Res.HHnew.Thermal.SH.Oil</t>
  </si>
  <si>
    <t>TES_per_household.kWh.EU27.Res.HHnew.Thermal.SH.Oil.SH</t>
  </si>
  <si>
    <t>TES_per_household.kWh.EU27.Res.HHnew.Thermal.SH.Oil.SH.Oil</t>
  </si>
  <si>
    <t>TES_per_household.kWh.EU27.Res.HHnew.Thermal.SH.Oil.SH.Elec</t>
  </si>
  <si>
    <t>TES_per_household.kWh.EU27.Res.HHnew.Thermal.SH.Oil.SC</t>
  </si>
  <si>
    <t>TES_per_household.kWh.EU27.Res.HHnew.Thermal.SH.Oil.SC.AC.Elec</t>
  </si>
  <si>
    <t>TES_per_household.kWh.EU27.Res.HHnew.Thermal.SH.Oil.WH</t>
  </si>
  <si>
    <t>TES_per_household.kWh.EU27.Res.HHnew.Thermal.SH.Oil.WH.Oil.NoSolar.Oil</t>
  </si>
  <si>
    <t>TES_per_household.kWh.EU27.Res.HHnew.Thermal.SH.Oil.WH.Oil.Solar</t>
  </si>
  <si>
    <t>TES_per_household.kWh.EU27.Res.HHnew.Thermal.SH.Oil.WH.Oil.Solar.Oil</t>
  </si>
  <si>
    <t>TES_per_household.kWh.EU27.Res.HHnew.Thermal.SH.Oil.WH.Oil.Solar.Solar</t>
  </si>
  <si>
    <t>TES_per_household.kWh.EU27.Res.HHnew.Thermal.SH.Oil.WH.Elc.NoSolar.Elec</t>
  </si>
  <si>
    <t>TES_per_household.kWh.EU27.Res.HHnew.Thermal.SH.Oil.WH.Elc.Solar</t>
  </si>
  <si>
    <t>TES_per_household.kWh.EU27.Res.HHnew.Thermal.SH.Oil.WH.Elc.Solar.Elec</t>
  </si>
  <si>
    <t>TES_per_household.kWh.EU27.Res.HHnew.Thermal.SH.Oil.WH.Elc.Solar.Solar</t>
  </si>
  <si>
    <t>TES_per_household.kWh.EU27.Res.HHnew.Thermal.SH.Oil.CO</t>
  </si>
  <si>
    <t>TES_per_household.kWh.EU27.Res.HHnew.Thermal.SH.Oil.CO.LPG.LPG</t>
  </si>
  <si>
    <t>TES_per_household.kWh.EU27.Res.HHnew.Thermal.SH.Oil.CO.Elc.Elec</t>
  </si>
  <si>
    <t>TES_per_household.kWh.EU27.Res.HHnew.Thermal.SH.Gas</t>
  </si>
  <si>
    <t>TES_per_household.kWh.EU27.Res.HHnew.Thermal.SH.Gas.SH</t>
  </si>
  <si>
    <t>TES_per_household.kWh.EU27.Res.HHnew.Thermal.SH.Gas.SH.Gas</t>
  </si>
  <si>
    <t>TES_per_household.kWh.EU27.Res.HHnew.Thermal.SH.Gas.SH.Elec</t>
  </si>
  <si>
    <t>TES_per_household.kWh.EU27.Res.HHnew.Thermal.SH.Gas.SC</t>
  </si>
  <si>
    <t>TES_per_household.kWh.EU27.Res.HHnew.Thermal.SH.Gas.SC.AC.Elec</t>
  </si>
  <si>
    <t>TES_per_household.kWh.EU27.Res.HHnew.Thermal.SH.Gas.WH</t>
  </si>
  <si>
    <t>TES_per_household.kWh.EU27.Res.HHnew.Thermal.SH.Gas.WH.Gas.NoSolar.Gas</t>
  </si>
  <si>
    <t>TES_per_household.kWh.EU27.Res.HHnew.Thermal.SH.Gas.WH.Gas.Solar</t>
  </si>
  <si>
    <t>TES_per_household.kWh.EU27.Res.HHnew.Thermal.SH.Gas.WH.Gas.Solar.Gas</t>
  </si>
  <si>
    <t>TES_per_household.kWh.EU27.Res.HHnew.Thermal.SH.Gas.WH.Gas.Solar.Solar</t>
  </si>
  <si>
    <t>TES_per_household.kWh.EU27.Res.HHnew.Thermal.SH.Gas.WH.Elc.NoSolar.Elec</t>
  </si>
  <si>
    <t>TES_per_household.kWh.EU27.Res.HHnew.Thermal.SH.Gas.WH.Elc.Solar</t>
  </si>
  <si>
    <t>TES_per_household.kWh.EU27.Res.HHnew.Thermal.SH.Gas.WH.Elc.Solar.Elec</t>
  </si>
  <si>
    <t>TES_per_household.kWh.EU27.Res.HHnew.Thermal.SH.Gas.WH.Elc.Solar.Solar</t>
  </si>
  <si>
    <t>TES_per_household.kWh.EU27.Res.HHnew.Thermal.SH.Gas.CO</t>
  </si>
  <si>
    <t>TES_per_household.kWh.EU27.Res.HHnew.Thermal.SH.Gas.CO.Gas.Gas</t>
  </si>
  <si>
    <t>TES_per_household.kWh.EU27.Res.HHnew.Thermal.SH.Gas.CO.Elc.Elec</t>
  </si>
  <si>
    <t>TES_per_household.kWh.EU27.Res.HHnew.Thermal.SH.Biomass</t>
  </si>
  <si>
    <t>TES_per_household.kWh.EU27.Res.HHnew.Thermal.SH.Biomass.SH</t>
  </si>
  <si>
    <t>TES_per_household.kWh.EU27.Res.HHnew.Thermal.SH.Biomass.SH.Biomass</t>
  </si>
  <si>
    <t>TES_per_household.kWh.EU27.Res.HHnew.Thermal.SH.Biomass.SH.Elec</t>
  </si>
  <si>
    <t>TES_per_household.kWh.EU27.Res.HHnew.Thermal.SH.Biomass.SC</t>
  </si>
  <si>
    <t>TES_per_household.kWh.EU27.Res.HHnew.Thermal.SH.Biomass.SC.AC.Elec</t>
  </si>
  <si>
    <t>TES_per_household.kWh.EU27.Res.HHnew.Thermal.SH.Biomass.WH</t>
  </si>
  <si>
    <t>TES_per_household.kWh.EU27.Res.HHnew.Thermal.SH.Biomass.WH.Biomass.NoSolar.Biomass</t>
  </si>
  <si>
    <t>TES_per_household.kWh.EU27.Res.HHnew.Thermal.SH.Biomass.WH.Biomass.Solar</t>
  </si>
  <si>
    <t>TES_per_household.kWh.EU27.Res.HHnew.Thermal.SH.Biomass.WH.Biomass.Solar.Biomass</t>
  </si>
  <si>
    <t>TES_per_household.kWh.EU27.Res.HHnew.Thermal.SH.Biomass.WH.Biomass.Solar.Solar</t>
  </si>
  <si>
    <t>TES_per_household.kWh.EU27.Res.HHnew.Thermal.SH.Biomass.WH.LPG.NoSolar.LPG</t>
  </si>
  <si>
    <t>TES_per_household.kWh.EU27.Res.HHnew.Thermal.SH.Biomass.WH.LPG.Solar</t>
  </si>
  <si>
    <t>TES_per_household.kWh.EU27.Res.HHnew.Thermal.SH.Biomass.WH.LPG.Solar.LPG</t>
  </si>
  <si>
    <t>TES_per_household.kWh.EU27.Res.HHnew.Thermal.SH.Biomass.WH.LPG.Solar.Solar</t>
  </si>
  <si>
    <t>TES_per_household.kWh.EU27.Res.HHnew.Thermal.SH.Biomass.WH.Elc.NoSolar.Elec</t>
  </si>
  <si>
    <t>TES_per_household.kWh.EU27.Res.HHnew.Thermal.SH.Biomass.WH.Elc.Solar</t>
  </si>
  <si>
    <t>TES_per_household.kWh.EU27.Res.HHnew.Thermal.SH.Biomass.WH.Elc.Solar.Elec</t>
  </si>
  <si>
    <t>TES_per_household.kWh.EU27.Res.HHnew.Thermal.SH.Biomass.WH.Elc.Solar.Solar</t>
  </si>
  <si>
    <t>TES_per_household.kWh.EU27.Res.HHnew.Thermal.SH.Biomass.CO</t>
  </si>
  <si>
    <t>TES_per_household.kWh.EU27.Res.HHnew.Thermal.SH.Biomass.CO.Biomass.Biomass</t>
  </si>
  <si>
    <t>TES_per_household.kWh.EU27.Res.HHnew.Thermal.SH.Biomass.CO.LPG.LPG</t>
  </si>
  <si>
    <t>TES_per_household.kWh.EU27.Res.HHnew.Thermal.SH.Biomass.CO.Elc.Elec</t>
  </si>
  <si>
    <t>TES_per_household.kWh.EU27.Res.HHnew.Thermal.SH.Geo</t>
  </si>
  <si>
    <t>TES_per_household.kWh.EU27.Res.HHnew.Thermal.SH.Geo.SH</t>
  </si>
  <si>
    <t>TES_per_household.kWh.EU27.Res.HHnew.Thermal.SH.Geo.SH.Geo</t>
  </si>
  <si>
    <t>TES_per_household.kWh.EU27.Res.HHnew.Thermal.SH.Geo.SH.Elec</t>
  </si>
  <si>
    <t>TES_per_household.kWh.EU27.Res.HHnew.Thermal.SH.Geo.SC</t>
  </si>
  <si>
    <t>TES_per_household.kWh.EU27.Res.HHnew.Thermal.SH.Geo.SC.AC.Elec</t>
  </si>
  <si>
    <t>TES_per_household.kWh.EU27.Res.HHnew.Thermal.SH.Geo.WH</t>
  </si>
  <si>
    <t>TES_per_household.kWh.EU27.Res.HHnew.Thermal.SH.Geo.WH.Geo.NoSolar.Geo</t>
  </si>
  <si>
    <t>TES_per_household.kWh.EU27.Res.HHnew.Thermal.SH.Geo.WH.Geo.Solar</t>
  </si>
  <si>
    <t>TES_per_household.kWh.EU27.Res.HHnew.Thermal.SH.Geo.WH.Geo.Solar.Geo</t>
  </si>
  <si>
    <t>TES_per_household.kWh.EU27.Res.HHnew.Thermal.SH.Geo.WH.Geo.Solar.Solar</t>
  </si>
  <si>
    <t>TES_per_household.kWh.EU27.Res.HHnew.Thermal.SH.Geo.WH.Elc.NoSolar.Elec</t>
  </si>
  <si>
    <t>TES_per_household.kWh.EU27.Res.HHnew.Thermal.SH.Geo.WH.Elc.Solar</t>
  </si>
  <si>
    <t>TES_per_household.kWh.EU27.Res.HHnew.Thermal.SH.Geo.WH.Elc.Solar.Elec</t>
  </si>
  <si>
    <t>TES_per_household.kWh.EU27.Res.HHnew.Thermal.SH.Geo.WH.Elc.Solar.Solar</t>
  </si>
  <si>
    <t>TES_per_household.kWh.EU27.Res.HHnew.Thermal.SH.Geo.CO</t>
  </si>
  <si>
    <t>TES_per_household.kWh.EU27.Res.HHnew.Thermal.SH.Geo.CO.LPG.LPG</t>
  </si>
  <si>
    <t>TES_per_household.kWh.EU27.Res.HHnew.Thermal.SH.Geo.CO.Elc.Elec</t>
  </si>
  <si>
    <t>TES_per_household.kWh.EU27.Res.HHnew.Thermal.SH.DistrHeat</t>
  </si>
  <si>
    <t>TES_per_household.kWh.EU27.Res.HHnew.Thermal.SH.DistrHeat.SH</t>
  </si>
  <si>
    <t>TES_per_household.kWh.EU27.Res.HHnew.Thermal.SH.DistrHeat.SH.Steam_Distr</t>
  </si>
  <si>
    <t>TES_per_household.kWh.EU27.Res.HHnew.Thermal.SH.DistrHeat.SH.Elec</t>
  </si>
  <si>
    <t>TES_per_household.kWh.EU27.Res.HHnew.Thermal.SH.DistrHeat.SC</t>
  </si>
  <si>
    <t>TES_per_household.kWh.EU27.Res.HHnew.Thermal.SH.DistrHeat.SC.AC.Elec</t>
  </si>
  <si>
    <t>TES_per_household.kWh.EU27.Res.HHnew.Thermal.SH.DistrHeat.WH</t>
  </si>
  <si>
    <t>TES_per_household.kWh.EU27.Res.HHnew.Thermal.SH.DistrHeat.WH.DistrHeat.NoSolar.Steam_Distr</t>
  </si>
  <si>
    <t>TES_per_household.kWh.EU27.Res.HHnew.Thermal.SH.DistrHeat.WH.DistrHeat.Solar</t>
  </si>
  <si>
    <t>TES_per_household.kWh.EU27.Res.HHnew.Thermal.SH.DistrHeat.WH.DistrHeat.Solar.Steam_Distr</t>
  </si>
  <si>
    <t>TES_per_household.kWh.EU27.Res.HHnew.Thermal.SH.DistrHeat.WH.DistrHeat.Solar.Solar</t>
  </si>
  <si>
    <t>TES_per_household.kWh.EU27.Res.HHnew.Thermal.SH.DistrHeat.WH.Elc.NoSolar.Elec</t>
  </si>
  <si>
    <t>TES_per_household.kWh.EU27.Res.HHnew.Thermal.SH.DistrHeat.WH.Elc.Solar</t>
  </si>
  <si>
    <t>TES_per_household.kWh.EU27.Res.HHnew.Thermal.SH.DistrHeat.WH.Elc.Solar.Elec</t>
  </si>
  <si>
    <t>TES_per_household.kWh.EU27.Res.HHnew.Thermal.SH.DistrHeat.WH.Elc.Solar.Solar</t>
  </si>
  <si>
    <t>TES_per_household.kWh.EU27.Res.HHnew.Thermal.SH.DistrHeat.CO</t>
  </si>
  <si>
    <t>TES_per_household.kWh.EU27.Res.HHnew.Thermal.SH.DistrHeat.CO.LPG.LPG</t>
  </si>
  <si>
    <t>TES_per_household.kWh.EU27.Res.HHnew.Thermal.SH.DistrHeat.CO.Elc.Elec</t>
  </si>
  <si>
    <t>TES_per_household.kWh.EU27.Res.HHnew.Thermal.SH.AdvElc</t>
  </si>
  <si>
    <t>TES_per_household.kWh.EU27.Res.HHnew.Thermal.SH.AdvElc.SH</t>
  </si>
  <si>
    <t>TES_per_household.kWh.EU27.Res.HHnew.Thermal.SH.AdvElc.SH.Elec</t>
  </si>
  <si>
    <t>TES_per_household.kWh.EU27.Res.HHnew.Thermal.SH.AdvElc.SC</t>
  </si>
  <si>
    <t>TES_per_household.kWh.EU27.Res.HHnew.Thermal.SH.AdvElc.SC.AC.Elec</t>
  </si>
  <si>
    <t>TES_per_household.kWh.EU27.Res.HHnew.Thermal.SH.AdvElc.WH</t>
  </si>
  <si>
    <t>TES_per_household.kWh.EU27.Res.HHnew.Thermal.SH.AdvElc.WH.LPG.NoSolar.LPG</t>
  </si>
  <si>
    <t>TES_per_household.kWh.EU27.Res.HHnew.Thermal.SH.AdvElc.WH.LPG.Solar</t>
  </si>
  <si>
    <t>TES_per_household.kWh.EU27.Res.HHnew.Thermal.SH.AdvElc.WH.LPG.Solar.LPG</t>
  </si>
  <si>
    <t>TES_per_household.kWh.EU27.Res.HHnew.Thermal.SH.AdvElc.WH.LPG.Solar.Solar</t>
  </si>
  <si>
    <t>TES_per_household.kWh.EU27.Res.HHnew.Thermal.SH.AdvElc.WH.Elc.NoSolar.Elec</t>
  </si>
  <si>
    <t>TES_per_household.kWh.EU27.Res.HHnew.Thermal.SH.AdvElc.WH.Elc.Solar</t>
  </si>
  <si>
    <t>TES_per_household.kWh.EU27.Res.HHnew.Thermal.SH.AdvElc.WH.Elc.Solar.Elec</t>
  </si>
  <si>
    <t>TES_per_household.kWh.EU27.Res.HHnew.Thermal.SH.AdvElc.WH.Elc.Solar.Solar</t>
  </si>
  <si>
    <t>TES_per_household.kWh.EU27.Res.HHnew.Thermal.SH.AdvElc.CO</t>
  </si>
  <si>
    <t>TES_per_household.kWh.EU27.Res.HHnew.Thermal.SH.AdvElc.CO.LPG.LPG</t>
  </si>
  <si>
    <t>TES_per_household.kWh.EU27.Res.HHnew.Thermal.SH.AdvElc.CO.Elc.Elec</t>
  </si>
  <si>
    <t>TES_per_household.kWh.EU27.Res.HHnew.Thermal.SH.ConvElc</t>
  </si>
  <si>
    <t>TES_per_household.kWh.EU27.Res.HHnew.Thermal.SH.ConvElc.SH</t>
  </si>
  <si>
    <t>TES_per_household.kWh.EU27.Res.HHnew.Thermal.SH.ConvElc.SH.Elec</t>
  </si>
  <si>
    <t>TES_per_household.kWh.EU27.Res.HHnew.Thermal.SH.ConvElc.SC</t>
  </si>
  <si>
    <t>TES_per_household.kWh.EU27.Res.HHnew.Thermal.SH.ConvElc.SC.AC.Elec</t>
  </si>
  <si>
    <t>TES_per_household.kWh.EU27.Res.HHnew.Thermal.SH.ConvElc.WH</t>
  </si>
  <si>
    <t>TES_per_household.kWh.EU27.Res.HHnew.Thermal.SH.ConvElc.WH.LPG.NoSolar.LPG</t>
  </si>
  <si>
    <t>TES_per_household.kWh.EU27.Res.HHnew.Thermal.SH.ConvElc.WH.LPG.Solar</t>
  </si>
  <si>
    <t>TES_per_household.kWh.EU27.Res.HHnew.Thermal.SH.ConvElc.WH.LPG.Solar.LPG</t>
  </si>
  <si>
    <t>TES_per_household.kWh.EU27.Res.HHnew.Thermal.SH.ConvElc.WH.LPG.Solar.Solar</t>
  </si>
  <si>
    <t>TES_per_household.kWh.EU27.Res.HHnew.Thermal.SH.ConvElc.WH.Elc.NoSolar.Elec</t>
  </si>
  <si>
    <t>TES_per_household.kWh.EU27.Res.HHnew.Thermal.SH.ConvElc.WH.Elc.Solar</t>
  </si>
  <si>
    <t>TES_per_household.kWh.EU27.Res.HHnew.Thermal.SH.ConvElc.WH.Elc.Solar.Elec</t>
  </si>
  <si>
    <t>TES_per_household.kWh.EU27.Res.HHnew.Thermal.SH.ConvElc.WH.Elc.Solar.Solar</t>
  </si>
  <si>
    <t>TES_per_household.kWh.EU27.Res.HHnew.Thermal.SH.ConvElc.CO</t>
  </si>
  <si>
    <t>TES_per_household.kWh.EU27.Res.HHnew.Thermal.SH.ConvElc.CO.LPG.LPG</t>
  </si>
  <si>
    <t>TES_per_household.kWh.EU27.Res.HHnew.Thermal.SH.ConvElc.CO.Elc.Elec</t>
  </si>
  <si>
    <t>EMI_per_household.kgCO2.EU27.Res.HHnew.Thermal.SH.Solids</t>
  </si>
  <si>
    <t>EMI_per_household.kgCO2.EU27.Res.HHnew.Thermal.SH.Solids.SH</t>
  </si>
  <si>
    <t>EMI_per_household.kgCO2.EU27.Res.HHnew.Thermal.SH.Solids.SH.Solids</t>
  </si>
  <si>
    <t>EMI_per_household.kgCO2.EU27.Res.HHnew.Thermal.SH.Solids.SH.Elec</t>
  </si>
  <si>
    <t>EMI_per_household.kgCO2.EU27.Res.HHnew.Thermal.SH.Solids.SC</t>
  </si>
  <si>
    <t>EMI_per_household.kgCO2.EU27.Res.HHnew.Thermal.SH.Solids.SC.AC.Elec</t>
  </si>
  <si>
    <t>EMI_per_household.kgCO2.EU27.Res.HHnew.Thermal.SH.Solids.WH</t>
  </si>
  <si>
    <t>EMI_per_household.kgCO2.EU27.Res.HHnew.Thermal.SH.Solids.WH.Solids.NoSolar.Solids</t>
  </si>
  <si>
    <t>EMI_per_household.kgCO2.EU27.Res.HHnew.Thermal.SH.Solids.WH.LPG.NoSolar.LPG</t>
  </si>
  <si>
    <t>EMI_per_household.kgCO2.EU27.Res.HHnew.Thermal.SH.Solids.WH.LPG.Solar</t>
  </si>
  <si>
    <t>EMI_per_household.kgCO2.EU27.Res.HHnew.Thermal.SH.Solids.WH.LPG.Solar.LPG</t>
  </si>
  <si>
    <t>EMI_per_household.kgCO2.EU27.Res.HHnew.Thermal.SH.Solids.WH.LPG.Solar.Solar</t>
  </si>
  <si>
    <t>EMI_per_household.kgCO2.EU27.Res.HHnew.Thermal.SH.Solids.WH.Elc.NoSolar.Elec</t>
  </si>
  <si>
    <t>EMI_per_household.kgCO2.EU27.Res.HHnew.Thermal.SH.Solids.WH.Elc.Solar</t>
  </si>
  <si>
    <t>EMI_per_household.kgCO2.EU27.Res.HHnew.Thermal.SH.Solids.WH.Elc.Solar.Elec</t>
  </si>
  <si>
    <t>EMI_per_household.kgCO2.EU27.Res.HHnew.Thermal.SH.Solids.WH.Elc.Solar.Solar</t>
  </si>
  <si>
    <t>EMI_per_household.kgCO2.EU27.Res.HHnew.Thermal.SH.Solids.CO</t>
  </si>
  <si>
    <t>EMI_per_household.kgCO2.EU27.Res.HHnew.Thermal.SH.Solids.CO.Solids.Solids</t>
  </si>
  <si>
    <t>EMI_per_household.kgCO2.EU27.Res.HHnew.Thermal.SH.Solids.CO.LPG.LPG</t>
  </si>
  <si>
    <t>EMI_per_household.kgCO2.EU27.Res.HHnew.Thermal.SH.Solids.CO.Elc.Elec</t>
  </si>
  <si>
    <t>EMI_per_household.kgCO2.EU27.Res.HHnew.Thermal.SH.LPG</t>
  </si>
  <si>
    <t>EMI_per_household.kgCO2.EU27.Res.HHnew.Thermal.SH.LPG.SH</t>
  </si>
  <si>
    <t>EMI_per_household.kgCO2.EU27.Res.HHnew.Thermal.SH.LPG.SH.LPG</t>
  </si>
  <si>
    <t>EMI_per_household.kgCO2.EU27.Res.HHnew.Thermal.SH.LPG.SH.Elec</t>
  </si>
  <si>
    <t>EMI_per_household.kgCO2.EU27.Res.HHnew.Thermal.SH.LPG.SC</t>
  </si>
  <si>
    <t>EMI_per_household.kgCO2.EU27.Res.HHnew.Thermal.SH.LPG.SC.AC.Elec</t>
  </si>
  <si>
    <t>EMI_per_household.kgCO2.EU27.Res.HHnew.Thermal.SH.LPG.WH</t>
  </si>
  <si>
    <t>EMI_per_household.kgCO2.EU27.Res.HHnew.Thermal.SH.LPG.WH.LPG.NoSolar.LPG</t>
  </si>
  <si>
    <t>EMI_per_household.kgCO2.EU27.Res.HHnew.Thermal.SH.LPG.WH.LPG.Solar</t>
  </si>
  <si>
    <t>EMI_per_household.kgCO2.EU27.Res.HHnew.Thermal.SH.LPG.WH.LPG.Solar.LPG</t>
  </si>
  <si>
    <t>EMI_per_household.kgCO2.EU27.Res.HHnew.Thermal.SH.LPG.WH.LPG.Solar.Solar</t>
  </si>
  <si>
    <t>EMI_per_household.kgCO2.EU27.Res.HHnew.Thermal.SH.LPG.WH.Elc.NoSolar.Elec</t>
  </si>
  <si>
    <t>EMI_per_household.kgCO2.EU27.Res.HHnew.Thermal.SH.LPG.WH.Elc.Solar</t>
  </si>
  <si>
    <t>EMI_per_household.kgCO2.EU27.Res.HHnew.Thermal.SH.LPG.WH.Elc.Solar.Elec</t>
  </si>
  <si>
    <t>EMI_per_household.kgCO2.EU27.Res.HHnew.Thermal.SH.LPG.WH.Elc.Solar.Solar</t>
  </si>
  <si>
    <t>EMI_per_household.kgCO2.EU27.Res.HHnew.Thermal.SH.LPG.CO</t>
  </si>
  <si>
    <t>EMI_per_household.kgCO2.EU27.Res.HHnew.Thermal.SH.LPG.CO.LPG.LPG</t>
  </si>
  <si>
    <t>EMI_per_household.kgCO2.EU27.Res.HHnew.Thermal.SH.LPG.CO.Elc.Elec</t>
  </si>
  <si>
    <t>EMI_per_household.kgCO2.EU27.Res.HHnew.Thermal.SH.Oil</t>
  </si>
  <si>
    <t>EMI_per_household.kgCO2.EU27.Res.HHnew.Thermal.SH.Oil.SH</t>
  </si>
  <si>
    <t>EMI_per_household.kgCO2.EU27.Res.HHnew.Thermal.SH.Oil.SH.Oil</t>
  </si>
  <si>
    <t>EMI_per_household.kgCO2.EU27.Res.HHnew.Thermal.SH.Oil.SH.Elec</t>
  </si>
  <si>
    <t>EMI_per_household.kgCO2.EU27.Res.HHnew.Thermal.SH.Oil.SC</t>
  </si>
  <si>
    <t>EMI_per_household.kgCO2.EU27.Res.HHnew.Thermal.SH.Oil.SC.AC.Elec</t>
  </si>
  <si>
    <t>EMI_per_household.kgCO2.EU27.Res.HHnew.Thermal.SH.Oil.WH</t>
  </si>
  <si>
    <t>EMI_per_household.kgCO2.EU27.Res.HHnew.Thermal.SH.Oil.WH.Oil.NoSolar.Oil</t>
  </si>
  <si>
    <t>EMI_per_household.kgCO2.EU27.Res.HHnew.Thermal.SH.Oil.WH.Oil.Solar</t>
  </si>
  <si>
    <t>EMI_per_household.kgCO2.EU27.Res.HHnew.Thermal.SH.Oil.WH.Oil.Solar.Oil</t>
  </si>
  <si>
    <t>EMI_per_household.kgCO2.EU27.Res.HHnew.Thermal.SH.Oil.WH.Oil.Solar.Solar</t>
  </si>
  <si>
    <t>EMI_per_household.kgCO2.EU27.Res.HHnew.Thermal.SH.Oil.WH.Elc.NoSolar.Elec</t>
  </si>
  <si>
    <t>EMI_per_household.kgCO2.EU27.Res.HHnew.Thermal.SH.Oil.WH.Elc.Solar</t>
  </si>
  <si>
    <t>EMI_per_household.kgCO2.EU27.Res.HHnew.Thermal.SH.Oil.WH.Elc.Solar.Elec</t>
  </si>
  <si>
    <t>EMI_per_household.kgCO2.EU27.Res.HHnew.Thermal.SH.Oil.WH.Elc.Solar.Solar</t>
  </si>
  <si>
    <t>EMI_per_household.kgCO2.EU27.Res.HHnew.Thermal.SH.Oil.CO</t>
  </si>
  <si>
    <t>EMI_per_household.kgCO2.EU27.Res.HHnew.Thermal.SH.Oil.CO.LPG.LPG</t>
  </si>
  <si>
    <t>EMI_per_household.kgCO2.EU27.Res.HHnew.Thermal.SH.Oil.CO.Elc.Elec</t>
  </si>
  <si>
    <t>EMI_per_household.kgCO2.EU27.Res.HHnew.Thermal.SH.Gas</t>
  </si>
  <si>
    <t>EMI_per_household.kgCO2.EU27.Res.HHnew.Thermal.SH.Gas.SH</t>
  </si>
  <si>
    <t>EMI_per_household.kgCO2.EU27.Res.HHnew.Thermal.SH.Gas.SH.Gas</t>
  </si>
  <si>
    <t>EMI_per_household.kgCO2.EU27.Res.HHnew.Thermal.SH.Gas.SH.Elec</t>
  </si>
  <si>
    <t>EMI_per_household.kgCO2.EU27.Res.HHnew.Thermal.SH.Gas.SC</t>
  </si>
  <si>
    <t>EMI_per_household.kgCO2.EU27.Res.HHnew.Thermal.SH.Gas.SC.AC.Elec</t>
  </si>
  <si>
    <t>EMI_per_household.kgCO2.EU27.Res.HHnew.Thermal.SH.Gas.WH</t>
  </si>
  <si>
    <t>EMI_per_household.kgCO2.EU27.Res.HHnew.Thermal.SH.Gas.WH.Gas.NoSolar.Gas</t>
  </si>
  <si>
    <t>EMI_per_household.kgCO2.EU27.Res.HHnew.Thermal.SH.Gas.WH.Gas.Solar</t>
  </si>
  <si>
    <t>EMI_per_household.kgCO2.EU27.Res.HHnew.Thermal.SH.Gas.WH.Gas.Solar.Gas</t>
  </si>
  <si>
    <t>EMI_per_household.kgCO2.EU27.Res.HHnew.Thermal.SH.Gas.WH.Gas.Solar.Solar</t>
  </si>
  <si>
    <t>EMI_per_household.kgCO2.EU27.Res.HHnew.Thermal.SH.Gas.WH.Elc.NoSolar.Elec</t>
  </si>
  <si>
    <t>EMI_per_household.kgCO2.EU27.Res.HHnew.Thermal.SH.Gas.WH.Elc.Solar</t>
  </si>
  <si>
    <t>EMI_per_household.kgCO2.EU27.Res.HHnew.Thermal.SH.Gas.WH.Elc.Solar.Elec</t>
  </si>
  <si>
    <t>EMI_per_household.kgCO2.EU27.Res.HHnew.Thermal.SH.Gas.WH.Elc.Solar.Solar</t>
  </si>
  <si>
    <t>EMI_per_household.kgCO2.EU27.Res.HHnew.Thermal.SH.Gas.CO</t>
  </si>
  <si>
    <t>EMI_per_household.kgCO2.EU27.Res.HHnew.Thermal.SH.Gas.CO.Gas.Gas</t>
  </si>
  <si>
    <t>EMI_per_household.kgCO2.EU27.Res.HHnew.Thermal.SH.Gas.CO.Elc.Elec</t>
  </si>
  <si>
    <t>EMI_per_household.kgCO2.EU27.Res.HHnew.Thermal.SH.Biomass</t>
  </si>
  <si>
    <t>EMI_per_household.kgCO2.EU27.Res.HHnew.Thermal.SH.Biomass.SH</t>
  </si>
  <si>
    <t>EMI_per_household.kgCO2.EU27.Res.HHnew.Thermal.SH.Biomass.SH.Biomass</t>
  </si>
  <si>
    <t>EMI_per_household.kgCO2.EU27.Res.HHnew.Thermal.SH.Biomass.SH.Elec</t>
  </si>
  <si>
    <t>EMI_per_household.kgCO2.EU27.Res.HHnew.Thermal.SH.Biomass.SC</t>
  </si>
  <si>
    <t>EMI_per_household.kgCO2.EU27.Res.HHnew.Thermal.SH.Biomass.SC.AC.Elec</t>
  </si>
  <si>
    <t>EMI_per_household.kgCO2.EU27.Res.HHnew.Thermal.SH.Biomass.WH</t>
  </si>
  <si>
    <t>EMI_per_household.kgCO2.EU27.Res.HHnew.Thermal.SH.Biomass.WH.Biomass.NoSolar.Biomass</t>
  </si>
  <si>
    <t>EMI_per_household.kgCO2.EU27.Res.HHnew.Thermal.SH.Biomass.WH.Biomass.Solar</t>
  </si>
  <si>
    <t>EMI_per_household.kgCO2.EU27.Res.HHnew.Thermal.SH.Biomass.WH.Biomass.Solar.Biomass</t>
  </si>
  <si>
    <t>EMI_per_household.kgCO2.EU27.Res.HHnew.Thermal.SH.Biomass.WH.Biomass.Solar.Solar</t>
  </si>
  <si>
    <t>EMI_per_household.kgCO2.EU27.Res.HHnew.Thermal.SH.Biomass.WH.LPG.NoSolar.LPG</t>
  </si>
  <si>
    <t>EMI_per_household.kgCO2.EU27.Res.HHnew.Thermal.SH.Biomass.WH.LPG.Solar</t>
  </si>
  <si>
    <t>EMI_per_household.kgCO2.EU27.Res.HHnew.Thermal.SH.Biomass.WH.LPG.Solar.LPG</t>
  </si>
  <si>
    <t>EMI_per_household.kgCO2.EU27.Res.HHnew.Thermal.SH.Biomass.WH.LPG.Solar.Solar</t>
  </si>
  <si>
    <t>EMI_per_household.kgCO2.EU27.Res.HHnew.Thermal.SH.Biomass.WH.Elc.NoSolar.Elec</t>
  </si>
  <si>
    <t>EMI_per_household.kgCO2.EU27.Res.HHnew.Thermal.SH.Biomass.WH.Elc.Solar</t>
  </si>
  <si>
    <t>EMI_per_household.kgCO2.EU27.Res.HHnew.Thermal.SH.Biomass.WH.Elc.Solar.Elec</t>
  </si>
  <si>
    <t>EMI_per_household.kgCO2.EU27.Res.HHnew.Thermal.SH.Biomass.WH.Elc.Solar.Solar</t>
  </si>
  <si>
    <t>EMI_per_household.kgCO2.EU27.Res.HHnew.Thermal.SH.Biomass.CO</t>
  </si>
  <si>
    <t>EMI_per_household.kgCO2.EU27.Res.HHnew.Thermal.SH.Biomass.CO.Biomass.Biomass</t>
  </si>
  <si>
    <t>EMI_per_household.kgCO2.EU27.Res.HHnew.Thermal.SH.Biomass.CO.LPG.LPG</t>
  </si>
  <si>
    <t>EMI_per_household.kgCO2.EU27.Res.HHnew.Thermal.SH.Biomass.CO.Elc.Elec</t>
  </si>
  <si>
    <t>EMI_per_household.kgCO2.EU27.Res.HHnew.Thermal.SH.Geo</t>
  </si>
  <si>
    <t>EMI_per_household.kgCO2.EU27.Res.HHnew.Thermal.SH.Geo.SH</t>
  </si>
  <si>
    <t>EMI_per_household.kgCO2.EU27.Res.HHnew.Thermal.SH.Geo.SH.Geo</t>
  </si>
  <si>
    <t>EMI_per_household.kgCO2.EU27.Res.HHnew.Thermal.SH.Geo.SH.Elec</t>
  </si>
  <si>
    <t>EMI_per_household.kgCO2.EU27.Res.HHnew.Thermal.SH.Geo.SC</t>
  </si>
  <si>
    <t>EMI_per_household.kgCO2.EU27.Res.HHnew.Thermal.SH.Geo.SC.AC.Elec</t>
  </si>
  <si>
    <t>EMI_per_household.kgCO2.EU27.Res.HHnew.Thermal.SH.Geo.WH</t>
  </si>
  <si>
    <t>EMI_per_household.kgCO2.EU27.Res.HHnew.Thermal.SH.Geo.WH.Geo.NoSolar.Geo</t>
  </si>
  <si>
    <t>EMI_per_household.kgCO2.EU27.Res.HHnew.Thermal.SH.Geo.WH.Geo.Solar</t>
  </si>
  <si>
    <t>EMI_per_household.kgCO2.EU27.Res.HHnew.Thermal.SH.Geo.WH.Geo.Solar.Geo</t>
  </si>
  <si>
    <t>EMI_per_household.kgCO2.EU27.Res.HHnew.Thermal.SH.Geo.WH.Geo.Solar.Solar</t>
  </si>
  <si>
    <t>EMI_per_household.kgCO2.EU27.Res.HHnew.Thermal.SH.Geo.WH.Elc.NoSolar.Elec</t>
  </si>
  <si>
    <t>EMI_per_household.kgCO2.EU27.Res.HHnew.Thermal.SH.Geo.WH.Elc.Solar</t>
  </si>
  <si>
    <t>EMI_per_household.kgCO2.EU27.Res.HHnew.Thermal.SH.Geo.WH.Elc.Solar.Elec</t>
  </si>
  <si>
    <t>EMI_per_household.kgCO2.EU27.Res.HHnew.Thermal.SH.Geo.WH.Elc.Solar.Solar</t>
  </si>
  <si>
    <t>EMI_per_household.kgCO2.EU27.Res.HHnew.Thermal.SH.Geo.CO</t>
  </si>
  <si>
    <t>EMI_per_household.kgCO2.EU27.Res.HHnew.Thermal.SH.Geo.CO.LPG.LPG</t>
  </si>
  <si>
    <t>EMI_per_household.kgCO2.EU27.Res.HHnew.Thermal.SH.Geo.CO.Elc.Elec</t>
  </si>
  <si>
    <t>EMI_per_household.kgCO2.EU27.Res.HHnew.Thermal.SH.DistrHeat</t>
  </si>
  <si>
    <t>EMI_per_household.kgCO2.EU27.Res.HHnew.Thermal.SH.DistrHeat.SH</t>
  </si>
  <si>
    <t>EMI_per_household.kgCO2.EU27.Res.HHnew.Thermal.SH.DistrHeat.SH.Steam_Distr</t>
  </si>
  <si>
    <t>EMI_per_household.kgCO2.EU27.Res.HHnew.Thermal.SH.DistrHeat.SH.Elec</t>
  </si>
  <si>
    <t>EMI_per_household.kgCO2.EU27.Res.HHnew.Thermal.SH.DistrHeat.SC</t>
  </si>
  <si>
    <t>EMI_per_household.kgCO2.EU27.Res.HHnew.Thermal.SH.DistrHeat.SC.AC.Elec</t>
  </si>
  <si>
    <t>EMI_per_household.kgCO2.EU27.Res.HHnew.Thermal.SH.DistrHeat.WH</t>
  </si>
  <si>
    <t>EMI_per_household.kgCO2.EU27.Res.HHnew.Thermal.SH.DistrHeat.WH.DistrHeat.NoSolar.Steam_Distr</t>
  </si>
  <si>
    <t>EMI_per_household.kgCO2.EU27.Res.HHnew.Thermal.SH.DistrHeat.WH.DistrHeat.Solar</t>
  </si>
  <si>
    <t>EMI_per_household.kgCO2.EU27.Res.HHnew.Thermal.SH.DistrHeat.WH.DistrHeat.Solar.Steam_Distr</t>
  </si>
  <si>
    <t>EMI_per_household.kgCO2.EU27.Res.HHnew.Thermal.SH.DistrHeat.WH.DistrHeat.Solar.Solar</t>
  </si>
  <si>
    <t>EMI_per_household.kgCO2.EU27.Res.HHnew.Thermal.SH.DistrHeat.WH.Elc.NoSolar.Elec</t>
  </si>
  <si>
    <t>EMI_per_household.kgCO2.EU27.Res.HHnew.Thermal.SH.DistrHeat.WH.Elc.Solar</t>
  </si>
  <si>
    <t>EMI_per_household.kgCO2.EU27.Res.HHnew.Thermal.SH.DistrHeat.WH.Elc.Solar.Elec</t>
  </si>
  <si>
    <t>EMI_per_household.kgCO2.EU27.Res.HHnew.Thermal.SH.DistrHeat.WH.Elc.Solar.Solar</t>
  </si>
  <si>
    <t>EMI_per_household.kgCO2.EU27.Res.HHnew.Thermal.SH.DistrHeat.CO</t>
  </si>
  <si>
    <t>EMI_per_household.kgCO2.EU27.Res.HHnew.Thermal.SH.DistrHeat.CO.LPG.LPG</t>
  </si>
  <si>
    <t>EMI_per_household.kgCO2.EU27.Res.HHnew.Thermal.SH.DistrHeat.CO.Elc.Elec</t>
  </si>
  <si>
    <t>EMI_per_household.kgCO2.EU27.Res.HHnew.Thermal.SH.AdvElc</t>
  </si>
  <si>
    <t>EMI_per_household.kgCO2.EU27.Res.HHnew.Thermal.SH.AdvElc.SH</t>
  </si>
  <si>
    <t>EMI_per_household.kgCO2.EU27.Res.HHnew.Thermal.SH.AdvElc.SH.Elec</t>
  </si>
  <si>
    <t>EMI_per_household.kgCO2.EU27.Res.HHnew.Thermal.SH.AdvElc.SC</t>
  </si>
  <si>
    <t>EMI_per_household.kgCO2.EU27.Res.HHnew.Thermal.SH.AdvElc.SC.AC.Elec</t>
  </si>
  <si>
    <t>EMI_per_household.kgCO2.EU27.Res.HHnew.Thermal.SH.AdvElc.WH</t>
  </si>
  <si>
    <t>EMI_per_household.kgCO2.EU27.Res.HHnew.Thermal.SH.AdvElc.WH.LPG.NoSolar.LPG</t>
  </si>
  <si>
    <t>EMI_per_household.kgCO2.EU27.Res.HHnew.Thermal.SH.AdvElc.WH.LPG.Solar</t>
  </si>
  <si>
    <t>EMI_per_household.kgCO2.EU27.Res.HHnew.Thermal.SH.AdvElc.WH.LPG.Solar.LPG</t>
  </si>
  <si>
    <t>EMI_per_household.kgCO2.EU27.Res.HHnew.Thermal.SH.AdvElc.WH.LPG.Solar.Solar</t>
  </si>
  <si>
    <t>EMI_per_household.kgCO2.EU27.Res.HHnew.Thermal.SH.AdvElc.WH.Elc.NoSolar.Elec</t>
  </si>
  <si>
    <t>EMI_per_household.kgCO2.EU27.Res.HHnew.Thermal.SH.AdvElc.WH.Elc.Solar</t>
  </si>
  <si>
    <t>EMI_per_household.kgCO2.EU27.Res.HHnew.Thermal.SH.AdvElc.WH.Elc.Solar.Elec</t>
  </si>
  <si>
    <t>EMI_per_household.kgCO2.EU27.Res.HHnew.Thermal.SH.AdvElc.WH.Elc.Solar.Solar</t>
  </si>
  <si>
    <t>EMI_per_household.kgCO2.EU27.Res.HHnew.Thermal.SH.AdvElc.CO</t>
  </si>
  <si>
    <t>EMI_per_household.kgCO2.EU27.Res.HHnew.Thermal.SH.AdvElc.CO.LPG.LPG</t>
  </si>
  <si>
    <t>EMI_per_household.kgCO2.EU27.Res.HHnew.Thermal.SH.AdvElc.CO.Elc.Elec</t>
  </si>
  <si>
    <t>EMI_per_household.kgCO2.EU27.Res.HHnew.Thermal.SH.ConvElc</t>
  </si>
  <si>
    <t>EMI_per_household.kgCO2.EU27.Res.HHnew.Thermal.SH.ConvElc.SH</t>
  </si>
  <si>
    <t>EMI_per_household.kgCO2.EU27.Res.HHnew.Thermal.SH.ConvElc.SH.Elec</t>
  </si>
  <si>
    <t>EMI_per_household.kgCO2.EU27.Res.HHnew.Thermal.SH.ConvElc.SC</t>
  </si>
  <si>
    <t>EMI_per_household.kgCO2.EU27.Res.HHnew.Thermal.SH.ConvElc.SC.AC.Elec</t>
  </si>
  <si>
    <t>EMI_per_household.kgCO2.EU27.Res.HHnew.Thermal.SH.ConvElc.WH</t>
  </si>
  <si>
    <t>EMI_per_household.kgCO2.EU27.Res.HHnew.Thermal.SH.ConvElc.WH.LPG.NoSolar.LPG</t>
  </si>
  <si>
    <t>EMI_per_household.kgCO2.EU27.Res.HHnew.Thermal.SH.ConvElc.WH.LPG.Solar</t>
  </si>
  <si>
    <t>EMI_per_household.kgCO2.EU27.Res.HHnew.Thermal.SH.ConvElc.WH.LPG.Solar.LPG</t>
  </si>
  <si>
    <t>EMI_per_household.kgCO2.EU27.Res.HHnew.Thermal.SH.ConvElc.WH.LPG.Solar.Solar</t>
  </si>
  <si>
    <t>EMI_per_household.kgCO2.EU27.Res.HHnew.Thermal.SH.ConvElc.WH.Elc.NoSolar.Elec</t>
  </si>
  <si>
    <t>EMI_per_household.kgCO2.EU27.Res.HHnew.Thermal.SH.ConvElc.WH.Elc.Solar</t>
  </si>
  <si>
    <t>EMI_per_household.kgCO2.EU27.Res.HHnew.Thermal.SH.ConvElc.WH.Elc.Solar.Elec</t>
  </si>
  <si>
    <t>EMI_per_household.kgCO2.EU27.Res.HHnew.Thermal.SH.ConvElc.WH.Elc.Solar.Solar</t>
  </si>
  <si>
    <t>EMI_per_household.kgCO2.EU27.Res.HHnew.Thermal.SH.ConvElc.CO</t>
  </si>
  <si>
    <t>EMI_per_household.kgCO2.EU27.Res.HHnew.Thermal.SH.ConvElc.CO.LPG.LPG</t>
  </si>
  <si>
    <t>EMI_per_household.kgCO2.EU27.Res.HHnew.Thermal.SH.ConvElc.CO.Elc.Elec</t>
  </si>
  <si>
    <t>EU27 - Final energy consumption of new and renovated households per surface area (detailed structure)</t>
  </si>
  <si>
    <t>FEC_per_sqm.kWh.EU27.Res.HHnew.Thermal.SH.Solids</t>
  </si>
  <si>
    <t>FEC_per_sqm.kWh.EU27.Res.HHnew.Thermal.SH.Solids.SH</t>
  </si>
  <si>
    <t>FEC_per_sqm.kWh.EU27.Res.HHnew.Thermal.SH.Solids.SH.Solids</t>
  </si>
  <si>
    <t>FEC_per_sqm.kWh.EU27.Res.HHnew.Thermal.SH.Solids.SH.Elec</t>
  </si>
  <si>
    <t>FEC_per_sqm.kWh.EU27.Res.HHnew.Thermal.SH.Solids.SC</t>
  </si>
  <si>
    <t>FEC_per_sqm.kWh.EU27.Res.HHnew.Thermal.SH.Solids.SC.AC.Elec</t>
  </si>
  <si>
    <t>FEC_per_sqm.kWh.EU27.Res.HHnew.Thermal.SH.Solids.WH</t>
  </si>
  <si>
    <t>FEC_per_sqm.kWh.EU27.Res.HHnew.Thermal.SH.Solids.WH.Solids.NoSolar.Solids</t>
  </si>
  <si>
    <t>FEC_per_sqm.kWh.EU27.Res.HHnew.Thermal.SH.Solids.WH.LPG.NoSolar.LPG</t>
  </si>
  <si>
    <t>FEC_per_sqm.kWh.EU27.Res.HHnew.Thermal.SH.Solids.WH.LPG.Solar</t>
  </si>
  <si>
    <t>FEC_per_sqm.kWh.EU27.Res.HHnew.Thermal.SH.Solids.WH.LPG.Solar.LPG</t>
  </si>
  <si>
    <t>FEC_per_sqm.kWh.EU27.Res.HHnew.Thermal.SH.Solids.WH.LPG.Solar.Solar</t>
  </si>
  <si>
    <t>FEC_per_sqm.kWh.EU27.Res.HHnew.Thermal.SH.Solids.WH.Elc.NoSolar.Elec</t>
  </si>
  <si>
    <t>FEC_per_sqm.kWh.EU27.Res.HHnew.Thermal.SH.Solids.WH.Elc.Solar</t>
  </si>
  <si>
    <t>FEC_per_sqm.kWh.EU27.Res.HHnew.Thermal.SH.Solids.WH.Elc.Solar.Elec</t>
  </si>
  <si>
    <t>FEC_per_sqm.kWh.EU27.Res.HHnew.Thermal.SH.Solids.WH.Elc.Solar.Solar</t>
  </si>
  <si>
    <t>FEC_per_sqm.kWh.EU27.Res.HHnew.Thermal.SH.Solids.CO</t>
  </si>
  <si>
    <t>FEC_per_sqm.kWh.EU27.Res.HHnew.Thermal.SH.Solids.CO.Solids.Solids</t>
  </si>
  <si>
    <t>FEC_per_sqm.kWh.EU27.Res.HHnew.Thermal.SH.Solids.CO.LPG.LPG</t>
  </si>
  <si>
    <t>FEC_per_sqm.kWh.EU27.Res.HHnew.Thermal.SH.Solids.CO.Elc.Elec</t>
  </si>
  <si>
    <t>FEC_per_sqm.kWh.EU27.Res.HHnew.Thermal.SH.LPG</t>
  </si>
  <si>
    <t>FEC_per_sqm.kWh.EU27.Res.HHnew.Thermal.SH.LPG.SH</t>
  </si>
  <si>
    <t>FEC_per_sqm.kWh.EU27.Res.HHnew.Thermal.SH.LPG.SH.LPG</t>
  </si>
  <si>
    <t>FEC_per_sqm.kWh.EU27.Res.HHnew.Thermal.SH.LPG.SH.Elec</t>
  </si>
  <si>
    <t>FEC_per_sqm.kWh.EU27.Res.HHnew.Thermal.SH.LPG.SC</t>
  </si>
  <si>
    <t>FEC_per_sqm.kWh.EU27.Res.HHnew.Thermal.SH.LPG.SC.AC.Elec</t>
  </si>
  <si>
    <t>FEC_per_sqm.kWh.EU27.Res.HHnew.Thermal.SH.LPG.WH</t>
  </si>
  <si>
    <t>FEC_per_sqm.kWh.EU27.Res.HHnew.Thermal.SH.LPG.WH.LPG.NoSolar.LPG</t>
  </si>
  <si>
    <t>FEC_per_sqm.kWh.EU27.Res.HHnew.Thermal.SH.LPG.WH.LPG.Solar</t>
  </si>
  <si>
    <t>FEC_per_sqm.kWh.EU27.Res.HHnew.Thermal.SH.LPG.WH.LPG.Solar.LPG</t>
  </si>
  <si>
    <t>FEC_per_sqm.kWh.EU27.Res.HHnew.Thermal.SH.LPG.WH.LPG.Solar.Solar</t>
  </si>
  <si>
    <t>FEC_per_sqm.kWh.EU27.Res.HHnew.Thermal.SH.LPG.WH.Elc.NoSolar.Elec</t>
  </si>
  <si>
    <t>FEC_per_sqm.kWh.EU27.Res.HHnew.Thermal.SH.LPG.WH.Elc.Solar</t>
  </si>
  <si>
    <t>FEC_per_sqm.kWh.EU27.Res.HHnew.Thermal.SH.LPG.WH.Elc.Solar.Elec</t>
  </si>
  <si>
    <t>FEC_per_sqm.kWh.EU27.Res.HHnew.Thermal.SH.LPG.WH.Elc.Solar.Solar</t>
  </si>
  <si>
    <t>FEC_per_sqm.kWh.EU27.Res.HHnew.Thermal.SH.LPG.CO</t>
  </si>
  <si>
    <t>FEC_per_sqm.kWh.EU27.Res.HHnew.Thermal.SH.LPG.CO.LPG.LPG</t>
  </si>
  <si>
    <t>FEC_per_sqm.kWh.EU27.Res.HHnew.Thermal.SH.LPG.CO.Elc.Elec</t>
  </si>
  <si>
    <t>FEC_per_sqm.kWh.EU27.Res.HHnew.Thermal.SH.Oil</t>
  </si>
  <si>
    <t>FEC_per_sqm.kWh.EU27.Res.HHnew.Thermal.SH.Oil.SH</t>
  </si>
  <si>
    <t>FEC_per_sqm.kWh.EU27.Res.HHnew.Thermal.SH.Oil.SH.Oil</t>
  </si>
  <si>
    <t>FEC_per_sqm.kWh.EU27.Res.HHnew.Thermal.SH.Oil.SH.Elec</t>
  </si>
  <si>
    <t>FEC_per_sqm.kWh.EU27.Res.HHnew.Thermal.SH.Oil.SC</t>
  </si>
  <si>
    <t>FEC_per_sqm.kWh.EU27.Res.HHnew.Thermal.SH.Oil.SC.AC.Elec</t>
  </si>
  <si>
    <t>FEC_per_sqm.kWh.EU27.Res.HHnew.Thermal.SH.Oil.WH</t>
  </si>
  <si>
    <t>FEC_per_sqm.kWh.EU27.Res.HHnew.Thermal.SH.Oil.WH.Oil.NoSolar.Oil</t>
  </si>
  <si>
    <t>FEC_per_sqm.kWh.EU27.Res.HHnew.Thermal.SH.Oil.WH.Oil.Solar</t>
  </si>
  <si>
    <t>FEC_per_sqm.kWh.EU27.Res.HHnew.Thermal.SH.Oil.WH.Oil.Solar.Oil</t>
  </si>
  <si>
    <t>FEC_per_sqm.kWh.EU27.Res.HHnew.Thermal.SH.Oil.WH.Oil.Solar.Solar</t>
  </si>
  <si>
    <t>FEC_per_sqm.kWh.EU27.Res.HHnew.Thermal.SH.Oil.WH.Elc.NoSolar.Elec</t>
  </si>
  <si>
    <t>FEC_per_sqm.kWh.EU27.Res.HHnew.Thermal.SH.Oil.WH.Elc.Solar</t>
  </si>
  <si>
    <t>FEC_per_sqm.kWh.EU27.Res.HHnew.Thermal.SH.Oil.WH.Elc.Solar.Elec</t>
  </si>
  <si>
    <t>FEC_per_sqm.kWh.EU27.Res.HHnew.Thermal.SH.Oil.WH.Elc.Solar.Solar</t>
  </si>
  <si>
    <t>FEC_per_sqm.kWh.EU27.Res.HHnew.Thermal.SH.Oil.CO</t>
  </si>
  <si>
    <t>FEC_per_sqm.kWh.EU27.Res.HHnew.Thermal.SH.Oil.CO.LPG.LPG</t>
  </si>
  <si>
    <t>FEC_per_sqm.kWh.EU27.Res.HHnew.Thermal.SH.Oil.CO.Elc.Elec</t>
  </si>
  <si>
    <t>FEC_per_sqm.kWh.EU27.Res.HHnew.Thermal.SH.Gas</t>
  </si>
  <si>
    <t>FEC_per_sqm.kWh.EU27.Res.HHnew.Thermal.SH.Gas.SH</t>
  </si>
  <si>
    <t>FEC_per_sqm.kWh.EU27.Res.HHnew.Thermal.SH.Gas.SH.Gas</t>
  </si>
  <si>
    <t>FEC_per_sqm.kWh.EU27.Res.HHnew.Thermal.SH.Gas.SH.Elec</t>
  </si>
  <si>
    <t>FEC_per_sqm.kWh.EU27.Res.HHnew.Thermal.SH.Gas.SC</t>
  </si>
  <si>
    <t>FEC_per_sqm.kWh.EU27.Res.HHnew.Thermal.SH.Gas.SC.AC.Elec</t>
  </si>
  <si>
    <t>FEC_per_sqm.kWh.EU27.Res.HHnew.Thermal.SH.Gas.WH</t>
  </si>
  <si>
    <t>FEC_per_sqm.kWh.EU27.Res.HHnew.Thermal.SH.Gas.WH.Gas.NoSolar.Gas</t>
  </si>
  <si>
    <t>FEC_per_sqm.kWh.EU27.Res.HHnew.Thermal.SH.Gas.WH.Gas.Solar</t>
  </si>
  <si>
    <t>FEC_per_sqm.kWh.EU27.Res.HHnew.Thermal.SH.Gas.WH.Gas.Solar.Gas</t>
  </si>
  <si>
    <t>FEC_per_sqm.kWh.EU27.Res.HHnew.Thermal.SH.Gas.WH.Gas.Solar.Solar</t>
  </si>
  <si>
    <t>FEC_per_sqm.kWh.EU27.Res.HHnew.Thermal.SH.Gas.WH.Elc.NoSolar.Elec</t>
  </si>
  <si>
    <t>FEC_per_sqm.kWh.EU27.Res.HHnew.Thermal.SH.Gas.WH.Elc.Solar</t>
  </si>
  <si>
    <t>FEC_per_sqm.kWh.EU27.Res.HHnew.Thermal.SH.Gas.WH.Elc.Solar.Elec</t>
  </si>
  <si>
    <t>FEC_per_sqm.kWh.EU27.Res.HHnew.Thermal.SH.Gas.WH.Elc.Solar.Solar</t>
  </si>
  <si>
    <t>FEC_per_sqm.kWh.EU27.Res.HHnew.Thermal.SH.Gas.CO</t>
  </si>
  <si>
    <t>FEC_per_sqm.kWh.EU27.Res.HHnew.Thermal.SH.Gas.CO.Gas.Gas</t>
  </si>
  <si>
    <t>FEC_per_sqm.kWh.EU27.Res.HHnew.Thermal.SH.Gas.CO.Elc.Elec</t>
  </si>
  <si>
    <t>FEC_per_sqm.kWh.EU27.Res.HHnew.Thermal.SH.Biomass</t>
  </si>
  <si>
    <t>FEC_per_sqm.kWh.EU27.Res.HHnew.Thermal.SH.Biomass.SH</t>
  </si>
  <si>
    <t>FEC_per_sqm.kWh.EU27.Res.HHnew.Thermal.SH.Biomass.SH.Biomass</t>
  </si>
  <si>
    <t>FEC_per_sqm.kWh.EU27.Res.HHnew.Thermal.SH.Biomass.SH.Elec</t>
  </si>
  <si>
    <t>FEC_per_sqm.kWh.EU27.Res.HHnew.Thermal.SH.Biomass.SC</t>
  </si>
  <si>
    <t>FEC_per_sqm.kWh.EU27.Res.HHnew.Thermal.SH.Biomass.SC.AC.Elec</t>
  </si>
  <si>
    <t>FEC_per_sqm.kWh.EU27.Res.HHnew.Thermal.SH.Biomass.WH</t>
  </si>
  <si>
    <t>FEC_per_sqm.kWh.EU27.Res.HHnew.Thermal.SH.Biomass.WH.Biomass.NoSolar.Biomass</t>
  </si>
  <si>
    <t>FEC_per_sqm.kWh.EU27.Res.HHnew.Thermal.SH.Biomass.WH.Biomass.Solar</t>
  </si>
  <si>
    <t>FEC_per_sqm.kWh.EU27.Res.HHnew.Thermal.SH.Biomass.WH.Biomass.Solar.Biomass</t>
  </si>
  <si>
    <t>FEC_per_sqm.kWh.EU27.Res.HHnew.Thermal.SH.Biomass.WH.Biomass.Solar.Solar</t>
  </si>
  <si>
    <t>FEC_per_sqm.kWh.EU27.Res.HHnew.Thermal.SH.Biomass.WH.LPG.NoSolar.LPG</t>
  </si>
  <si>
    <t>FEC_per_sqm.kWh.EU27.Res.HHnew.Thermal.SH.Biomass.WH.LPG.Solar</t>
  </si>
  <si>
    <t>FEC_per_sqm.kWh.EU27.Res.HHnew.Thermal.SH.Biomass.WH.LPG.Solar.LPG</t>
  </si>
  <si>
    <t>FEC_per_sqm.kWh.EU27.Res.HHnew.Thermal.SH.Biomass.WH.LPG.Solar.Solar</t>
  </si>
  <si>
    <t>FEC_per_sqm.kWh.EU27.Res.HHnew.Thermal.SH.Biomass.WH.Elc.NoSolar.Elec</t>
  </si>
  <si>
    <t>FEC_per_sqm.kWh.EU27.Res.HHnew.Thermal.SH.Biomass.WH.Elc.Solar</t>
  </si>
  <si>
    <t>FEC_per_sqm.kWh.EU27.Res.HHnew.Thermal.SH.Biomass.WH.Elc.Solar.Elec</t>
  </si>
  <si>
    <t>FEC_per_sqm.kWh.EU27.Res.HHnew.Thermal.SH.Biomass.WH.Elc.Solar.Solar</t>
  </si>
  <si>
    <t>FEC_per_sqm.kWh.EU27.Res.HHnew.Thermal.SH.Biomass.CO</t>
  </si>
  <si>
    <t>FEC_per_sqm.kWh.EU27.Res.HHnew.Thermal.SH.Biomass.CO.Biomass.Biomass</t>
  </si>
  <si>
    <t>FEC_per_sqm.kWh.EU27.Res.HHnew.Thermal.SH.Biomass.CO.LPG.LPG</t>
  </si>
  <si>
    <t>FEC_per_sqm.kWh.EU27.Res.HHnew.Thermal.SH.Biomass.CO.Elc.Elec</t>
  </si>
  <si>
    <t>FEC_per_sqm.kWh.EU27.Res.HHnew.Thermal.SH.Geo</t>
  </si>
  <si>
    <t>FEC_per_sqm.kWh.EU27.Res.HHnew.Thermal.SH.Geo.SH</t>
  </si>
  <si>
    <t>FEC_per_sqm.kWh.EU27.Res.HHnew.Thermal.SH.Geo.SH.Geo</t>
  </si>
  <si>
    <t>FEC_per_sqm.kWh.EU27.Res.HHnew.Thermal.SH.Geo.SH.Elec</t>
  </si>
  <si>
    <t>FEC_per_sqm.kWh.EU27.Res.HHnew.Thermal.SH.Geo.SC</t>
  </si>
  <si>
    <t>FEC_per_sqm.kWh.EU27.Res.HHnew.Thermal.SH.Geo.SC.AC.Elec</t>
  </si>
  <si>
    <t>FEC_per_sqm.kWh.EU27.Res.HHnew.Thermal.SH.Geo.WH</t>
  </si>
  <si>
    <t>FEC_per_sqm.kWh.EU27.Res.HHnew.Thermal.SH.Geo.WH.Geo.NoSolar.Geo</t>
  </si>
  <si>
    <t>FEC_per_sqm.kWh.EU27.Res.HHnew.Thermal.SH.Geo.WH.Geo.Solar</t>
  </si>
  <si>
    <t>FEC_per_sqm.kWh.EU27.Res.HHnew.Thermal.SH.Geo.WH.Geo.Solar.Geo</t>
  </si>
  <si>
    <t>FEC_per_sqm.kWh.EU27.Res.HHnew.Thermal.SH.Geo.WH.Geo.Solar.Solar</t>
  </si>
  <si>
    <t>FEC_per_sqm.kWh.EU27.Res.HHnew.Thermal.SH.Geo.WH.Elc.NoSolar.Elec</t>
  </si>
  <si>
    <t>FEC_per_sqm.kWh.EU27.Res.HHnew.Thermal.SH.Geo.WH.Elc.Solar</t>
  </si>
  <si>
    <t>FEC_per_sqm.kWh.EU27.Res.HHnew.Thermal.SH.Geo.WH.Elc.Solar.Elec</t>
  </si>
  <si>
    <t>FEC_per_sqm.kWh.EU27.Res.HHnew.Thermal.SH.Geo.WH.Elc.Solar.Solar</t>
  </si>
  <si>
    <t>FEC_per_sqm.kWh.EU27.Res.HHnew.Thermal.SH.Geo.CO</t>
  </si>
  <si>
    <t>FEC_per_sqm.kWh.EU27.Res.HHnew.Thermal.SH.Geo.CO.LPG.LPG</t>
  </si>
  <si>
    <t>FEC_per_sqm.kWh.EU27.Res.HHnew.Thermal.SH.Geo.CO.Elc.Elec</t>
  </si>
  <si>
    <t>FEC_per_sqm.kWh.EU27.Res.HHnew.Thermal.SH.DistrHeat</t>
  </si>
  <si>
    <t>FEC_per_sqm.kWh.EU27.Res.HHnew.Thermal.SH.DistrHeat.SH</t>
  </si>
  <si>
    <t>FEC_per_sqm.kWh.EU27.Res.HHnew.Thermal.SH.DistrHeat.SH.Steam_Distr</t>
  </si>
  <si>
    <t>FEC_per_sqm.kWh.EU27.Res.HHnew.Thermal.SH.DistrHeat.SH.Elec</t>
  </si>
  <si>
    <t>FEC_per_sqm.kWh.EU27.Res.HHnew.Thermal.SH.DistrHeat.SC</t>
  </si>
  <si>
    <t>FEC_per_sqm.kWh.EU27.Res.HHnew.Thermal.SH.DistrHeat.SC.AC.Elec</t>
  </si>
  <si>
    <t>FEC_per_sqm.kWh.EU27.Res.HHnew.Thermal.SH.DistrHeat.WH</t>
  </si>
  <si>
    <t>FEC_per_sqm.kWh.EU27.Res.HHnew.Thermal.SH.DistrHeat.WH.DistrHeat.NoSolar.Steam_Distr</t>
  </si>
  <si>
    <t>FEC_per_sqm.kWh.EU27.Res.HHnew.Thermal.SH.DistrHeat.WH.DistrHeat.Solar</t>
  </si>
  <si>
    <t>FEC_per_sqm.kWh.EU27.Res.HHnew.Thermal.SH.DistrHeat.WH.DistrHeat.Solar.Steam_Distr</t>
  </si>
  <si>
    <t>FEC_per_sqm.kWh.EU27.Res.HHnew.Thermal.SH.DistrHeat.WH.DistrHeat.Solar.Solar</t>
  </si>
  <si>
    <t>FEC_per_sqm.kWh.EU27.Res.HHnew.Thermal.SH.DistrHeat.WH.Elc.NoSolar.Elec</t>
  </si>
  <si>
    <t>FEC_per_sqm.kWh.EU27.Res.HHnew.Thermal.SH.DistrHeat.WH.Elc.Solar</t>
  </si>
  <si>
    <t>FEC_per_sqm.kWh.EU27.Res.HHnew.Thermal.SH.DistrHeat.WH.Elc.Solar.Elec</t>
  </si>
  <si>
    <t>FEC_per_sqm.kWh.EU27.Res.HHnew.Thermal.SH.DistrHeat.WH.Elc.Solar.Solar</t>
  </si>
  <si>
    <t>FEC_per_sqm.kWh.EU27.Res.HHnew.Thermal.SH.DistrHeat.CO</t>
  </si>
  <si>
    <t>FEC_per_sqm.kWh.EU27.Res.HHnew.Thermal.SH.DistrHeat.CO.LPG.LPG</t>
  </si>
  <si>
    <t>FEC_per_sqm.kWh.EU27.Res.HHnew.Thermal.SH.DistrHeat.CO.Elc.Elec</t>
  </si>
  <si>
    <t>FEC_per_sqm.kWh.EU27.Res.HHnew.Thermal.SH.AdvElc</t>
  </si>
  <si>
    <t>FEC_per_sqm.kWh.EU27.Res.HHnew.Thermal.SH.AdvElc.SH</t>
  </si>
  <si>
    <t>FEC_per_sqm.kWh.EU27.Res.HHnew.Thermal.SH.AdvElc.SH.Elec</t>
  </si>
  <si>
    <t>FEC_per_sqm.kWh.EU27.Res.HHnew.Thermal.SH.AdvElc.SC</t>
  </si>
  <si>
    <t>FEC_per_sqm.kWh.EU27.Res.HHnew.Thermal.SH.AdvElc.SC.AC.Elec</t>
  </si>
  <si>
    <t>FEC_per_sqm.kWh.EU27.Res.HHnew.Thermal.SH.AdvElc.WH</t>
  </si>
  <si>
    <t>FEC_per_sqm.kWh.EU27.Res.HHnew.Thermal.SH.AdvElc.WH.LPG.NoSolar.LPG</t>
  </si>
  <si>
    <t>FEC_per_sqm.kWh.EU27.Res.HHnew.Thermal.SH.AdvElc.WH.LPG.Solar</t>
  </si>
  <si>
    <t>FEC_per_sqm.kWh.EU27.Res.HHnew.Thermal.SH.AdvElc.WH.LPG.Solar.LPG</t>
  </si>
  <si>
    <t>FEC_per_sqm.kWh.EU27.Res.HHnew.Thermal.SH.AdvElc.WH.LPG.Solar.Solar</t>
  </si>
  <si>
    <t>FEC_per_sqm.kWh.EU27.Res.HHnew.Thermal.SH.AdvElc.WH.Elc.NoSolar.Elec</t>
  </si>
  <si>
    <t>FEC_per_sqm.kWh.EU27.Res.HHnew.Thermal.SH.AdvElc.WH.Elc.Solar</t>
  </si>
  <si>
    <t>FEC_per_sqm.kWh.EU27.Res.HHnew.Thermal.SH.AdvElc.WH.Elc.Solar.Elec</t>
  </si>
  <si>
    <t>FEC_per_sqm.kWh.EU27.Res.HHnew.Thermal.SH.AdvElc.WH.Elc.Solar.Solar</t>
  </si>
  <si>
    <t>FEC_per_sqm.kWh.EU27.Res.HHnew.Thermal.SH.AdvElc.CO</t>
  </si>
  <si>
    <t>FEC_per_sqm.kWh.EU27.Res.HHnew.Thermal.SH.AdvElc.CO.LPG.LPG</t>
  </si>
  <si>
    <t>FEC_per_sqm.kWh.EU27.Res.HHnew.Thermal.SH.AdvElc.CO.Elc.Elec</t>
  </si>
  <si>
    <t>FEC_per_sqm.kWh.EU27.Res.HHnew.Thermal.SH.ConvElc</t>
  </si>
  <si>
    <t>FEC_per_sqm.kWh.EU27.Res.HHnew.Thermal.SH.ConvElc.SH</t>
  </si>
  <si>
    <t>FEC_per_sqm.kWh.EU27.Res.HHnew.Thermal.SH.ConvElc.SH.Elec</t>
  </si>
  <si>
    <t>FEC_per_sqm.kWh.EU27.Res.HHnew.Thermal.SH.ConvElc.SC</t>
  </si>
  <si>
    <t>FEC_per_sqm.kWh.EU27.Res.HHnew.Thermal.SH.ConvElc.SC.AC.Elec</t>
  </si>
  <si>
    <t>FEC_per_sqm.kWh.EU27.Res.HHnew.Thermal.SH.ConvElc.WH</t>
  </si>
  <si>
    <t>FEC_per_sqm.kWh.EU27.Res.HHnew.Thermal.SH.ConvElc.WH.LPG.NoSolar.LPG</t>
  </si>
  <si>
    <t>FEC_per_sqm.kWh.EU27.Res.HHnew.Thermal.SH.ConvElc.WH.LPG.Solar</t>
  </si>
  <si>
    <t>FEC_per_sqm.kWh.EU27.Res.HHnew.Thermal.SH.ConvElc.WH.LPG.Solar.LPG</t>
  </si>
  <si>
    <t>FEC_per_sqm.kWh.EU27.Res.HHnew.Thermal.SH.ConvElc.WH.LPG.Solar.Solar</t>
  </si>
  <si>
    <t>FEC_per_sqm.kWh.EU27.Res.HHnew.Thermal.SH.ConvElc.WH.Elc.NoSolar.Elec</t>
  </si>
  <si>
    <t>FEC_per_sqm.kWh.EU27.Res.HHnew.Thermal.SH.ConvElc.WH.Elc.Solar</t>
  </si>
  <si>
    <t>FEC_per_sqm.kWh.EU27.Res.HHnew.Thermal.SH.ConvElc.WH.Elc.Solar.Elec</t>
  </si>
  <si>
    <t>FEC_per_sqm.kWh.EU27.Res.HHnew.Thermal.SH.ConvElc.WH.Elc.Solar.Solar</t>
  </si>
  <si>
    <t>FEC_per_sqm.kWh.EU27.Res.HHnew.Thermal.SH.ConvElc.CO</t>
  </si>
  <si>
    <t>FEC_per_sqm.kWh.EU27.Res.HHnew.Thermal.SH.ConvElc.CO.LPG.LPG</t>
  </si>
  <si>
    <t>FEC_per_sqm.kWh.EU27.Res.HHnew.Thermal.SH.ConvElc.CO.Elc.Elec</t>
  </si>
  <si>
    <t>EU27 - Thermal energy service of new and renovated households per surface area (detailed structure)</t>
  </si>
  <si>
    <t>TES_per_sqm.kWh.EU27.Res.HHnew.Thermal.SH.Solids</t>
  </si>
  <si>
    <t>TES_per_sqm.kWh.EU27.Res.HHnew.Thermal.SH.Solids.SH</t>
  </si>
  <si>
    <t>TES_per_sqm.kWh.EU27.Res.HHnew.Thermal.SH.Solids.SH.Solids</t>
  </si>
  <si>
    <t>TES_per_sqm.kWh.EU27.Res.HHnew.Thermal.SH.Solids.SH.Elec</t>
  </si>
  <si>
    <t>TES_per_sqm.kWh.EU27.Res.HHnew.Thermal.SH.Solids.SC</t>
  </si>
  <si>
    <t>TES_per_sqm.kWh.EU27.Res.HHnew.Thermal.SH.Solids.SC.AC.Elec</t>
  </si>
  <si>
    <t>TES_per_sqm.kWh.EU27.Res.HHnew.Thermal.SH.Solids.WH</t>
  </si>
  <si>
    <t>TES_per_sqm.kWh.EU27.Res.HHnew.Thermal.SH.Solids.WH.Solids.NoSolar.Solids</t>
  </si>
  <si>
    <t>TES_per_sqm.kWh.EU27.Res.HHnew.Thermal.SH.Solids.WH.LPG.NoSolar.LPG</t>
  </si>
  <si>
    <t>TES_per_sqm.kWh.EU27.Res.HHnew.Thermal.SH.Solids.WH.LPG.Solar</t>
  </si>
  <si>
    <t>TES_per_sqm.kWh.EU27.Res.HHnew.Thermal.SH.Solids.WH.LPG.Solar.LPG</t>
  </si>
  <si>
    <t>TES_per_sqm.kWh.EU27.Res.HHnew.Thermal.SH.Solids.WH.LPG.Solar.Solar</t>
  </si>
  <si>
    <t>TES_per_sqm.kWh.EU27.Res.HHnew.Thermal.SH.Solids.WH.Elc.NoSolar.Elec</t>
  </si>
  <si>
    <t>TES_per_sqm.kWh.EU27.Res.HHnew.Thermal.SH.Solids.WH.Elc.Solar</t>
  </si>
  <si>
    <t>TES_per_sqm.kWh.EU27.Res.HHnew.Thermal.SH.Solids.WH.Elc.Solar.Elec</t>
  </si>
  <si>
    <t>TES_per_sqm.kWh.EU27.Res.HHnew.Thermal.SH.Solids.WH.Elc.Solar.Solar</t>
  </si>
  <si>
    <t>TES_per_sqm.kWh.EU27.Res.HHnew.Thermal.SH.Solids.CO</t>
  </si>
  <si>
    <t>TES_per_sqm.kWh.EU27.Res.HHnew.Thermal.SH.Solids.CO.Solids.Solids</t>
  </si>
  <si>
    <t>TES_per_sqm.kWh.EU27.Res.HHnew.Thermal.SH.Solids.CO.LPG.LPG</t>
  </si>
  <si>
    <t>TES_per_sqm.kWh.EU27.Res.HHnew.Thermal.SH.Solids.CO.Elc.Elec</t>
  </si>
  <si>
    <t>TES_per_sqm.kWh.EU27.Res.HHnew.Thermal.SH.LPG</t>
  </si>
  <si>
    <t>TES_per_sqm.kWh.EU27.Res.HHnew.Thermal.SH.LPG.SH</t>
  </si>
  <si>
    <t>TES_per_sqm.kWh.EU27.Res.HHnew.Thermal.SH.LPG.SH.LPG</t>
  </si>
  <si>
    <t>TES_per_sqm.kWh.EU27.Res.HHnew.Thermal.SH.LPG.SH.Elec</t>
  </si>
  <si>
    <t>TES_per_sqm.kWh.EU27.Res.HHnew.Thermal.SH.LPG.SC</t>
  </si>
  <si>
    <t>TES_per_sqm.kWh.EU27.Res.HHnew.Thermal.SH.LPG.SC.AC.Elec</t>
  </si>
  <si>
    <t>TES_per_sqm.kWh.EU27.Res.HHnew.Thermal.SH.LPG.WH</t>
  </si>
  <si>
    <t>TES_per_sqm.kWh.EU27.Res.HHnew.Thermal.SH.LPG.WH.LPG.NoSolar.LPG</t>
  </si>
  <si>
    <t>TES_per_sqm.kWh.EU27.Res.HHnew.Thermal.SH.LPG.WH.LPG.Solar</t>
  </si>
  <si>
    <t>TES_per_sqm.kWh.EU27.Res.HHnew.Thermal.SH.LPG.WH.LPG.Solar.LPG</t>
  </si>
  <si>
    <t>TES_per_sqm.kWh.EU27.Res.HHnew.Thermal.SH.LPG.WH.LPG.Solar.Solar</t>
  </si>
  <si>
    <t>TES_per_sqm.kWh.EU27.Res.HHnew.Thermal.SH.LPG.WH.Elc.NoSolar.Elec</t>
  </si>
  <si>
    <t>TES_per_sqm.kWh.EU27.Res.HHnew.Thermal.SH.LPG.WH.Elc.Solar</t>
  </si>
  <si>
    <t>TES_per_sqm.kWh.EU27.Res.HHnew.Thermal.SH.LPG.WH.Elc.Solar.Elec</t>
  </si>
  <si>
    <t>TES_per_sqm.kWh.EU27.Res.HHnew.Thermal.SH.LPG.WH.Elc.Solar.Solar</t>
  </si>
  <si>
    <t>TES_per_sqm.kWh.EU27.Res.HHnew.Thermal.SH.LPG.CO</t>
  </si>
  <si>
    <t>TES_per_sqm.kWh.EU27.Res.HHnew.Thermal.SH.LPG.CO.LPG.LPG</t>
  </si>
  <si>
    <t>TES_per_sqm.kWh.EU27.Res.HHnew.Thermal.SH.LPG.CO.Elc.Elec</t>
  </si>
  <si>
    <t>TES_per_sqm.kWh.EU27.Res.HHnew.Thermal.SH.Oil</t>
  </si>
  <si>
    <t>TES_per_sqm.kWh.EU27.Res.HHnew.Thermal.SH.Oil.SH</t>
  </si>
  <si>
    <t>TES_per_sqm.kWh.EU27.Res.HHnew.Thermal.SH.Oil.SH.Oil</t>
  </si>
  <si>
    <t>TES_per_sqm.kWh.EU27.Res.HHnew.Thermal.SH.Oil.SH.Elec</t>
  </si>
  <si>
    <t>TES_per_sqm.kWh.EU27.Res.HHnew.Thermal.SH.Oil.SC</t>
  </si>
  <si>
    <t>TES_per_sqm.kWh.EU27.Res.HHnew.Thermal.SH.Oil.SC.AC.Elec</t>
  </si>
  <si>
    <t>TES_per_sqm.kWh.EU27.Res.HHnew.Thermal.SH.Oil.WH</t>
  </si>
  <si>
    <t>TES_per_sqm.kWh.EU27.Res.HHnew.Thermal.SH.Oil.WH.Oil.NoSolar.Oil</t>
  </si>
  <si>
    <t>TES_per_sqm.kWh.EU27.Res.HHnew.Thermal.SH.Oil.WH.Oil.Solar</t>
  </si>
  <si>
    <t>TES_per_sqm.kWh.EU27.Res.HHnew.Thermal.SH.Oil.WH.Oil.Solar.Oil</t>
  </si>
  <si>
    <t>TES_per_sqm.kWh.EU27.Res.HHnew.Thermal.SH.Oil.WH.Oil.Solar.Solar</t>
  </si>
  <si>
    <t>TES_per_sqm.kWh.EU27.Res.HHnew.Thermal.SH.Oil.WH.Elc.NoSolar.Elec</t>
  </si>
  <si>
    <t>TES_per_sqm.kWh.EU27.Res.HHnew.Thermal.SH.Oil.WH.Elc.Solar</t>
  </si>
  <si>
    <t>TES_per_sqm.kWh.EU27.Res.HHnew.Thermal.SH.Oil.WH.Elc.Solar.Elec</t>
  </si>
  <si>
    <t>TES_per_sqm.kWh.EU27.Res.HHnew.Thermal.SH.Oil.WH.Elc.Solar.Solar</t>
  </si>
  <si>
    <t>TES_per_sqm.kWh.EU27.Res.HHnew.Thermal.SH.Oil.CO</t>
  </si>
  <si>
    <t>TES_per_sqm.kWh.EU27.Res.HHnew.Thermal.SH.Oil.CO.LPG.LPG</t>
  </si>
  <si>
    <t>TES_per_sqm.kWh.EU27.Res.HHnew.Thermal.SH.Oil.CO.Elc.Elec</t>
  </si>
  <si>
    <t>TES_per_sqm.kWh.EU27.Res.HHnew.Thermal.SH.Gas</t>
  </si>
  <si>
    <t>TES_per_sqm.kWh.EU27.Res.HHnew.Thermal.SH.Gas.SH</t>
  </si>
  <si>
    <t>TES_per_sqm.kWh.EU27.Res.HHnew.Thermal.SH.Gas.SH.Gas</t>
  </si>
  <si>
    <t>TES_per_sqm.kWh.EU27.Res.HHnew.Thermal.SH.Gas.SH.Elec</t>
  </si>
  <si>
    <t>TES_per_sqm.kWh.EU27.Res.HHnew.Thermal.SH.Gas.SC</t>
  </si>
  <si>
    <t>TES_per_sqm.kWh.EU27.Res.HHnew.Thermal.SH.Gas.SC.AC.Elec</t>
  </si>
  <si>
    <t>TES_per_sqm.kWh.EU27.Res.HHnew.Thermal.SH.Gas.WH</t>
  </si>
  <si>
    <t>TES_per_sqm.kWh.EU27.Res.HHnew.Thermal.SH.Gas.WH.Gas.NoSolar.Gas</t>
  </si>
  <si>
    <t>TES_per_sqm.kWh.EU27.Res.HHnew.Thermal.SH.Gas.WH.Gas.Solar</t>
  </si>
  <si>
    <t>TES_per_sqm.kWh.EU27.Res.HHnew.Thermal.SH.Gas.WH.Gas.Solar.Gas</t>
  </si>
  <si>
    <t>TES_per_sqm.kWh.EU27.Res.HHnew.Thermal.SH.Gas.WH.Gas.Solar.Solar</t>
  </si>
  <si>
    <t>TES_per_sqm.kWh.EU27.Res.HHnew.Thermal.SH.Gas.WH.Elc.NoSolar.Elec</t>
  </si>
  <si>
    <t>TES_per_sqm.kWh.EU27.Res.HHnew.Thermal.SH.Gas.WH.Elc.Solar</t>
  </si>
  <si>
    <t>TES_per_sqm.kWh.EU27.Res.HHnew.Thermal.SH.Gas.WH.Elc.Solar.Elec</t>
  </si>
  <si>
    <t>TES_per_sqm.kWh.EU27.Res.HHnew.Thermal.SH.Gas.WH.Elc.Solar.Solar</t>
  </si>
  <si>
    <t>TES_per_sqm.kWh.EU27.Res.HHnew.Thermal.SH.Gas.CO</t>
  </si>
  <si>
    <t>TES_per_sqm.kWh.EU27.Res.HHnew.Thermal.SH.Gas.CO.Gas.Gas</t>
  </si>
  <si>
    <t>TES_per_sqm.kWh.EU27.Res.HHnew.Thermal.SH.Gas.CO.Elc.Elec</t>
  </si>
  <si>
    <t>TES_per_sqm.kWh.EU27.Res.HHnew.Thermal.SH.Biomass</t>
  </si>
  <si>
    <t>TES_per_sqm.kWh.EU27.Res.HHnew.Thermal.SH.Biomass.SH</t>
  </si>
  <si>
    <t>TES_per_sqm.kWh.EU27.Res.HHnew.Thermal.SH.Biomass.SH.Biomass</t>
  </si>
  <si>
    <t>TES_per_sqm.kWh.EU27.Res.HHnew.Thermal.SH.Biomass.SH.Elec</t>
  </si>
  <si>
    <t>TES_per_sqm.kWh.EU27.Res.HHnew.Thermal.SH.Biomass.SC</t>
  </si>
  <si>
    <t>TES_per_sqm.kWh.EU27.Res.HHnew.Thermal.SH.Biomass.SC.AC.Elec</t>
  </si>
  <si>
    <t>TES_per_sqm.kWh.EU27.Res.HHnew.Thermal.SH.Biomass.WH</t>
  </si>
  <si>
    <t>TES_per_sqm.kWh.EU27.Res.HHnew.Thermal.SH.Biomass.WH.Biomass.NoSolar.Biomass</t>
  </si>
  <si>
    <t>TES_per_sqm.kWh.EU27.Res.HHnew.Thermal.SH.Biomass.WH.Biomass.Solar</t>
  </si>
  <si>
    <t>TES_per_sqm.kWh.EU27.Res.HHnew.Thermal.SH.Biomass.WH.Biomass.Solar.Biomass</t>
  </si>
  <si>
    <t>TES_per_sqm.kWh.EU27.Res.HHnew.Thermal.SH.Biomass.WH.Biomass.Solar.Solar</t>
  </si>
  <si>
    <t>TES_per_sqm.kWh.EU27.Res.HHnew.Thermal.SH.Biomass.WH.LPG.NoSolar.LPG</t>
  </si>
  <si>
    <t>TES_per_sqm.kWh.EU27.Res.HHnew.Thermal.SH.Biomass.WH.LPG.Solar</t>
  </si>
  <si>
    <t>TES_per_sqm.kWh.EU27.Res.HHnew.Thermal.SH.Biomass.WH.LPG.Solar.LPG</t>
  </si>
  <si>
    <t>TES_per_sqm.kWh.EU27.Res.HHnew.Thermal.SH.Biomass.WH.LPG.Solar.Solar</t>
  </si>
  <si>
    <t>TES_per_sqm.kWh.EU27.Res.HHnew.Thermal.SH.Biomass.WH.Elc.NoSolar.Elec</t>
  </si>
  <si>
    <t>TES_per_sqm.kWh.EU27.Res.HHnew.Thermal.SH.Biomass.WH.Elc.Solar</t>
  </si>
  <si>
    <t>TES_per_sqm.kWh.EU27.Res.HHnew.Thermal.SH.Biomass.WH.Elc.Solar.Elec</t>
  </si>
  <si>
    <t>TES_per_sqm.kWh.EU27.Res.HHnew.Thermal.SH.Biomass.WH.Elc.Solar.Solar</t>
  </si>
  <si>
    <t>TES_per_sqm.kWh.EU27.Res.HHnew.Thermal.SH.Biomass.CO</t>
  </si>
  <si>
    <t>TES_per_sqm.kWh.EU27.Res.HHnew.Thermal.SH.Biomass.CO.Biomass.Biomass</t>
  </si>
  <si>
    <t>TES_per_sqm.kWh.EU27.Res.HHnew.Thermal.SH.Biomass.CO.LPG.LPG</t>
  </si>
  <si>
    <t>TES_per_sqm.kWh.EU27.Res.HHnew.Thermal.SH.Biomass.CO.Elc.Elec</t>
  </si>
  <si>
    <t>TES_per_sqm.kWh.EU27.Res.HHnew.Thermal.SH.Geo</t>
  </si>
  <si>
    <t>TES_per_sqm.kWh.EU27.Res.HHnew.Thermal.SH.Geo.SH</t>
  </si>
  <si>
    <t>TES_per_sqm.kWh.EU27.Res.HHnew.Thermal.SH.Geo.SH.Geo</t>
  </si>
  <si>
    <t>TES_per_sqm.kWh.EU27.Res.HHnew.Thermal.SH.Geo.SH.Elec</t>
  </si>
  <si>
    <t>TES_per_sqm.kWh.EU27.Res.HHnew.Thermal.SH.Geo.SC</t>
  </si>
  <si>
    <t>TES_per_sqm.kWh.EU27.Res.HHnew.Thermal.SH.Geo.SC.AC.Elec</t>
  </si>
  <si>
    <t>TES_per_sqm.kWh.EU27.Res.HHnew.Thermal.SH.Geo.WH</t>
  </si>
  <si>
    <t>TES_per_sqm.kWh.EU27.Res.HHnew.Thermal.SH.Geo.WH.Geo.NoSolar.Geo</t>
  </si>
  <si>
    <t>TES_per_sqm.kWh.EU27.Res.HHnew.Thermal.SH.Geo.WH.Geo.Solar</t>
  </si>
  <si>
    <t>TES_per_sqm.kWh.EU27.Res.HHnew.Thermal.SH.Geo.WH.Geo.Solar.Geo</t>
  </si>
  <si>
    <t>TES_per_sqm.kWh.EU27.Res.HHnew.Thermal.SH.Geo.WH.Geo.Solar.Solar</t>
  </si>
  <si>
    <t>TES_per_sqm.kWh.EU27.Res.HHnew.Thermal.SH.Geo.WH.Elc.NoSolar.Elec</t>
  </si>
  <si>
    <t>TES_per_sqm.kWh.EU27.Res.HHnew.Thermal.SH.Geo.WH.Elc.Solar</t>
  </si>
  <si>
    <t>TES_per_sqm.kWh.EU27.Res.HHnew.Thermal.SH.Geo.WH.Elc.Solar.Elec</t>
  </si>
  <si>
    <t>TES_per_sqm.kWh.EU27.Res.HHnew.Thermal.SH.Geo.WH.Elc.Solar.Solar</t>
  </si>
  <si>
    <t>TES_per_sqm.kWh.EU27.Res.HHnew.Thermal.SH.Geo.CO</t>
  </si>
  <si>
    <t>TES_per_sqm.kWh.EU27.Res.HHnew.Thermal.SH.Geo.CO.LPG.LPG</t>
  </si>
  <si>
    <t>TES_per_sqm.kWh.EU27.Res.HHnew.Thermal.SH.Geo.CO.Elc.Elec</t>
  </si>
  <si>
    <t>TES_per_sqm.kWh.EU27.Res.HHnew.Thermal.SH.DistrHeat</t>
  </si>
  <si>
    <t>TES_per_sqm.kWh.EU27.Res.HHnew.Thermal.SH.DistrHeat.SH</t>
  </si>
  <si>
    <t>TES_per_sqm.kWh.EU27.Res.HHnew.Thermal.SH.DistrHeat.SH.Steam_Distr</t>
  </si>
  <si>
    <t>TES_per_sqm.kWh.EU27.Res.HHnew.Thermal.SH.DistrHeat.SH.Elec</t>
  </si>
  <si>
    <t>TES_per_sqm.kWh.EU27.Res.HHnew.Thermal.SH.DistrHeat.SC</t>
  </si>
  <si>
    <t>TES_per_sqm.kWh.EU27.Res.HHnew.Thermal.SH.DistrHeat.SC.AC.Elec</t>
  </si>
  <si>
    <t>TES_per_sqm.kWh.EU27.Res.HHnew.Thermal.SH.DistrHeat.WH</t>
  </si>
  <si>
    <t>TES_per_sqm.kWh.EU27.Res.HHnew.Thermal.SH.DistrHeat.WH.DistrHeat.NoSolar.Steam_Distr</t>
  </si>
  <si>
    <t>TES_per_sqm.kWh.EU27.Res.HHnew.Thermal.SH.DistrHeat.WH.DistrHeat.Solar</t>
  </si>
  <si>
    <t>TES_per_sqm.kWh.EU27.Res.HHnew.Thermal.SH.DistrHeat.WH.DistrHeat.Solar.Steam_Distr</t>
  </si>
  <si>
    <t>TES_per_sqm.kWh.EU27.Res.HHnew.Thermal.SH.DistrHeat.WH.DistrHeat.Solar.Solar</t>
  </si>
  <si>
    <t>TES_per_sqm.kWh.EU27.Res.HHnew.Thermal.SH.DistrHeat.WH.Elc.NoSolar.Elec</t>
  </si>
  <si>
    <t>TES_per_sqm.kWh.EU27.Res.HHnew.Thermal.SH.DistrHeat.WH.Elc.Solar</t>
  </si>
  <si>
    <t>TES_per_sqm.kWh.EU27.Res.HHnew.Thermal.SH.DistrHeat.WH.Elc.Solar.Elec</t>
  </si>
  <si>
    <t>TES_per_sqm.kWh.EU27.Res.HHnew.Thermal.SH.DistrHeat.WH.Elc.Solar.Solar</t>
  </si>
  <si>
    <t>TES_per_sqm.kWh.EU27.Res.HHnew.Thermal.SH.DistrHeat.CO</t>
  </si>
  <si>
    <t>TES_per_sqm.kWh.EU27.Res.HHnew.Thermal.SH.DistrHeat.CO.LPG.LPG</t>
  </si>
  <si>
    <t>TES_per_sqm.kWh.EU27.Res.HHnew.Thermal.SH.DistrHeat.CO.Elc.Elec</t>
  </si>
  <si>
    <t>TES_per_sqm.kWh.EU27.Res.HHnew.Thermal.SH.AdvElc</t>
  </si>
  <si>
    <t>TES_per_sqm.kWh.EU27.Res.HHnew.Thermal.SH.AdvElc.SH</t>
  </si>
  <si>
    <t>TES_per_sqm.kWh.EU27.Res.HHnew.Thermal.SH.AdvElc.SH.Elec</t>
  </si>
  <si>
    <t>TES_per_sqm.kWh.EU27.Res.HHnew.Thermal.SH.AdvElc.SC</t>
  </si>
  <si>
    <t>TES_per_sqm.kWh.EU27.Res.HHnew.Thermal.SH.AdvElc.SC.AC.Elec</t>
  </si>
  <si>
    <t>TES_per_sqm.kWh.EU27.Res.HHnew.Thermal.SH.AdvElc.WH</t>
  </si>
  <si>
    <t>TES_per_sqm.kWh.EU27.Res.HHnew.Thermal.SH.AdvElc.WH.LPG.NoSolar.LPG</t>
  </si>
  <si>
    <t>TES_per_sqm.kWh.EU27.Res.HHnew.Thermal.SH.AdvElc.WH.LPG.Solar</t>
  </si>
  <si>
    <t>TES_per_sqm.kWh.EU27.Res.HHnew.Thermal.SH.AdvElc.WH.LPG.Solar.LPG</t>
  </si>
  <si>
    <t>TES_per_sqm.kWh.EU27.Res.HHnew.Thermal.SH.AdvElc.WH.LPG.Solar.Solar</t>
  </si>
  <si>
    <t>TES_per_sqm.kWh.EU27.Res.HHnew.Thermal.SH.AdvElc.WH.Elc.NoSolar.Elec</t>
  </si>
  <si>
    <t>TES_per_sqm.kWh.EU27.Res.HHnew.Thermal.SH.AdvElc.WH.Elc.Solar</t>
  </si>
  <si>
    <t>TES_per_sqm.kWh.EU27.Res.HHnew.Thermal.SH.AdvElc.WH.Elc.Solar.Elec</t>
  </si>
  <si>
    <t>TES_per_sqm.kWh.EU27.Res.HHnew.Thermal.SH.AdvElc.WH.Elc.Solar.Solar</t>
  </si>
  <si>
    <t>TES_per_sqm.kWh.EU27.Res.HHnew.Thermal.SH.AdvElc.CO</t>
  </si>
  <si>
    <t>TES_per_sqm.kWh.EU27.Res.HHnew.Thermal.SH.AdvElc.CO.LPG.LPG</t>
  </si>
  <si>
    <t>TES_per_sqm.kWh.EU27.Res.HHnew.Thermal.SH.AdvElc.CO.Elc.Elec</t>
  </si>
  <si>
    <t>TES_per_sqm.kWh.EU27.Res.HHnew.Thermal.SH.ConvElc</t>
  </si>
  <si>
    <t>TES_per_sqm.kWh.EU27.Res.HHnew.Thermal.SH.ConvElc.SH</t>
  </si>
  <si>
    <t>TES_per_sqm.kWh.EU27.Res.HHnew.Thermal.SH.ConvElc.SH.Elec</t>
  </si>
  <si>
    <t>TES_per_sqm.kWh.EU27.Res.HHnew.Thermal.SH.ConvElc.SC</t>
  </si>
  <si>
    <t>TES_per_sqm.kWh.EU27.Res.HHnew.Thermal.SH.ConvElc.SC.AC.Elec</t>
  </si>
  <si>
    <t>TES_per_sqm.kWh.EU27.Res.HHnew.Thermal.SH.ConvElc.WH</t>
  </si>
  <si>
    <t>TES_per_sqm.kWh.EU27.Res.HHnew.Thermal.SH.ConvElc.WH.LPG.NoSolar.LPG</t>
  </si>
  <si>
    <t>TES_per_sqm.kWh.EU27.Res.HHnew.Thermal.SH.ConvElc.WH.LPG.Solar</t>
  </si>
  <si>
    <t>TES_per_sqm.kWh.EU27.Res.HHnew.Thermal.SH.ConvElc.WH.LPG.Solar.LPG</t>
  </si>
  <si>
    <t>TES_per_sqm.kWh.EU27.Res.HHnew.Thermal.SH.ConvElc.WH.LPG.Solar.Solar</t>
  </si>
  <si>
    <t>TES_per_sqm.kWh.EU27.Res.HHnew.Thermal.SH.ConvElc.WH.Elc.NoSolar.Elec</t>
  </si>
  <si>
    <t>TES_per_sqm.kWh.EU27.Res.HHnew.Thermal.SH.ConvElc.WH.Elc.Solar</t>
  </si>
  <si>
    <t>TES_per_sqm.kWh.EU27.Res.HHnew.Thermal.SH.ConvElc.WH.Elc.Solar.Elec</t>
  </si>
  <si>
    <t>TES_per_sqm.kWh.EU27.Res.HHnew.Thermal.SH.ConvElc.WH.Elc.Solar.Solar</t>
  </si>
  <si>
    <t>TES_per_sqm.kWh.EU27.Res.HHnew.Thermal.SH.ConvElc.CO</t>
  </si>
  <si>
    <t>TES_per_sqm.kWh.EU27.Res.HHnew.Thermal.SH.ConvElc.CO.LPG.LPG</t>
  </si>
  <si>
    <t>TES_per_sqm.kWh.EU27.Res.HHnew.Thermal.SH.ConvElc.CO.Elc.Elec</t>
  </si>
  <si>
    <t>EU27 - CO2 emissions in new and renovated households per surface area (detailed structure)</t>
  </si>
  <si>
    <t>EMI_per_sqm.kgCO2.EU27.Res.HHnew.Thermal.SH.Solids</t>
  </si>
  <si>
    <t>EMI_per_sqm.kgCO2.EU27.Res.HHnew.Thermal.SH.Solids.SH</t>
  </si>
  <si>
    <t>EMI_per_sqm.kgCO2.EU27.Res.HHnew.Thermal.SH.Solids.SH.Solids</t>
  </si>
  <si>
    <t>EMI_per_sqm.kgCO2.EU27.Res.HHnew.Thermal.SH.Solids.SH.Elec</t>
  </si>
  <si>
    <t>EMI_per_sqm.kgCO2.EU27.Res.HHnew.Thermal.SH.Solids.SC</t>
  </si>
  <si>
    <t>EMI_per_sqm.kgCO2.EU27.Res.HHnew.Thermal.SH.Solids.SC.AC.Elec</t>
  </si>
  <si>
    <t>EMI_per_sqm.kgCO2.EU27.Res.HHnew.Thermal.SH.Solids.WH</t>
  </si>
  <si>
    <t>EMI_per_sqm.kgCO2.EU27.Res.HHnew.Thermal.SH.Solids.WH.Solids.NoSolar.Solids</t>
  </si>
  <si>
    <t>EMI_per_sqm.kgCO2.EU27.Res.HHnew.Thermal.SH.Solids.WH.LPG.NoSolar.LPG</t>
  </si>
  <si>
    <t>EMI_per_sqm.kgCO2.EU27.Res.HHnew.Thermal.SH.Solids.WH.LPG.Solar</t>
  </si>
  <si>
    <t>EMI_per_sqm.kgCO2.EU27.Res.HHnew.Thermal.SH.Solids.WH.LPG.Solar.LPG</t>
  </si>
  <si>
    <t>EMI_per_sqm.kgCO2.EU27.Res.HHnew.Thermal.SH.Solids.WH.LPG.Solar.Solar</t>
  </si>
  <si>
    <t>EMI_per_sqm.kgCO2.EU27.Res.HHnew.Thermal.SH.Solids.WH.Elc.NoSolar.Elec</t>
  </si>
  <si>
    <t>EMI_per_sqm.kgCO2.EU27.Res.HHnew.Thermal.SH.Solids.WH.Elc.Solar</t>
  </si>
  <si>
    <t>EMI_per_sqm.kgCO2.EU27.Res.HHnew.Thermal.SH.Solids.WH.Elc.Solar.Elec</t>
  </si>
  <si>
    <t>EMI_per_sqm.kgCO2.EU27.Res.HHnew.Thermal.SH.Solids.WH.Elc.Solar.Solar</t>
  </si>
  <si>
    <t>EMI_per_sqm.kgCO2.EU27.Res.HHnew.Thermal.SH.Solids.CO</t>
  </si>
  <si>
    <t>EMI_per_sqm.kgCO2.EU27.Res.HHnew.Thermal.SH.Solids.CO.Solids.Solids</t>
  </si>
  <si>
    <t>EMI_per_sqm.kgCO2.EU27.Res.HHnew.Thermal.SH.Solids.CO.LPG.LPG</t>
  </si>
  <si>
    <t>EMI_per_sqm.kgCO2.EU27.Res.HHnew.Thermal.SH.Solids.CO.Elc.Elec</t>
  </si>
  <si>
    <t>EMI_per_sqm.kgCO2.EU27.Res.HHnew.Thermal.SH.LPG</t>
  </si>
  <si>
    <t>EMI_per_sqm.kgCO2.EU27.Res.HHnew.Thermal.SH.LPG.SH</t>
  </si>
  <si>
    <t>EMI_per_sqm.kgCO2.EU27.Res.HHnew.Thermal.SH.LPG.SH.LPG</t>
  </si>
  <si>
    <t>EMI_per_sqm.kgCO2.EU27.Res.HHnew.Thermal.SH.LPG.SH.Elec</t>
  </si>
  <si>
    <t>EMI_per_sqm.kgCO2.EU27.Res.HHnew.Thermal.SH.LPG.SC</t>
  </si>
  <si>
    <t>EMI_per_sqm.kgCO2.EU27.Res.HHnew.Thermal.SH.LPG.SC.AC.Elec</t>
  </si>
  <si>
    <t>EMI_per_sqm.kgCO2.EU27.Res.HHnew.Thermal.SH.LPG.WH</t>
  </si>
  <si>
    <t>EMI_per_sqm.kgCO2.EU27.Res.HHnew.Thermal.SH.LPG.WH.LPG.NoSolar.LPG</t>
  </si>
  <si>
    <t>EMI_per_sqm.kgCO2.EU27.Res.HHnew.Thermal.SH.LPG.WH.LPG.Solar</t>
  </si>
  <si>
    <t>EMI_per_sqm.kgCO2.EU27.Res.HHnew.Thermal.SH.LPG.WH.LPG.Solar.LPG</t>
  </si>
  <si>
    <t>EMI_per_sqm.kgCO2.EU27.Res.HHnew.Thermal.SH.LPG.WH.LPG.Solar.Solar</t>
  </si>
  <si>
    <t>EMI_per_sqm.kgCO2.EU27.Res.HHnew.Thermal.SH.LPG.WH.Elc.NoSolar.Elec</t>
  </si>
  <si>
    <t>EMI_per_sqm.kgCO2.EU27.Res.HHnew.Thermal.SH.LPG.WH.Elc.Solar</t>
  </si>
  <si>
    <t>EMI_per_sqm.kgCO2.EU27.Res.HHnew.Thermal.SH.LPG.WH.Elc.Solar.Elec</t>
  </si>
  <si>
    <t>EMI_per_sqm.kgCO2.EU27.Res.HHnew.Thermal.SH.LPG.WH.Elc.Solar.Solar</t>
  </si>
  <si>
    <t>EMI_per_sqm.kgCO2.EU27.Res.HHnew.Thermal.SH.LPG.CO</t>
  </si>
  <si>
    <t>EMI_per_sqm.kgCO2.EU27.Res.HHnew.Thermal.SH.LPG.CO.LPG.LPG</t>
  </si>
  <si>
    <t>EMI_per_sqm.kgCO2.EU27.Res.HHnew.Thermal.SH.LPG.CO.Elc.Elec</t>
  </si>
  <si>
    <t>EMI_per_sqm.kgCO2.EU27.Res.HHnew.Thermal.SH.Oil</t>
  </si>
  <si>
    <t>EMI_per_sqm.kgCO2.EU27.Res.HHnew.Thermal.SH.Oil.SH</t>
  </si>
  <si>
    <t>EMI_per_sqm.kgCO2.EU27.Res.HHnew.Thermal.SH.Oil.SH.Oil</t>
  </si>
  <si>
    <t>EMI_per_sqm.kgCO2.EU27.Res.HHnew.Thermal.SH.Oil.SH.Elec</t>
  </si>
  <si>
    <t>EMI_per_sqm.kgCO2.EU27.Res.HHnew.Thermal.SH.Oil.SC</t>
  </si>
  <si>
    <t>EMI_per_sqm.kgCO2.EU27.Res.HHnew.Thermal.SH.Oil.SC.AC.Elec</t>
  </si>
  <si>
    <t>EMI_per_sqm.kgCO2.EU27.Res.HHnew.Thermal.SH.Oil.WH</t>
  </si>
  <si>
    <t>EMI_per_sqm.kgCO2.EU27.Res.HHnew.Thermal.SH.Oil.WH.Oil.NoSolar.Oil</t>
  </si>
  <si>
    <t>EMI_per_sqm.kgCO2.EU27.Res.HHnew.Thermal.SH.Oil.WH.Oil.Solar</t>
  </si>
  <si>
    <t>EMI_per_sqm.kgCO2.EU27.Res.HHnew.Thermal.SH.Oil.WH.Oil.Solar.Oil</t>
  </si>
  <si>
    <t>EMI_per_sqm.kgCO2.EU27.Res.HHnew.Thermal.SH.Oil.WH.Oil.Solar.Solar</t>
  </si>
  <si>
    <t>EMI_per_sqm.kgCO2.EU27.Res.HHnew.Thermal.SH.Oil.WH.Elc.NoSolar.Elec</t>
  </si>
  <si>
    <t>EMI_per_sqm.kgCO2.EU27.Res.HHnew.Thermal.SH.Oil.WH.Elc.Solar</t>
  </si>
  <si>
    <t>EMI_per_sqm.kgCO2.EU27.Res.HHnew.Thermal.SH.Oil.WH.Elc.Solar.Elec</t>
  </si>
  <si>
    <t>EMI_per_sqm.kgCO2.EU27.Res.HHnew.Thermal.SH.Oil.WH.Elc.Solar.Solar</t>
  </si>
  <si>
    <t>EMI_per_sqm.kgCO2.EU27.Res.HHnew.Thermal.SH.Oil.CO</t>
  </si>
  <si>
    <t>EMI_per_sqm.kgCO2.EU27.Res.HHnew.Thermal.SH.Oil.CO.LPG.LPG</t>
  </si>
  <si>
    <t>EMI_per_sqm.kgCO2.EU27.Res.HHnew.Thermal.SH.Oil.CO.Elc.Elec</t>
  </si>
  <si>
    <t>EMI_per_sqm.kgCO2.EU27.Res.HHnew.Thermal.SH.Gas</t>
  </si>
  <si>
    <t>EMI_per_sqm.kgCO2.EU27.Res.HHnew.Thermal.SH.Gas.SH</t>
  </si>
  <si>
    <t>EMI_per_sqm.kgCO2.EU27.Res.HHnew.Thermal.SH.Gas.SH.Gas</t>
  </si>
  <si>
    <t>EMI_per_sqm.kgCO2.EU27.Res.HHnew.Thermal.SH.Gas.SH.Elec</t>
  </si>
  <si>
    <t>EMI_per_sqm.kgCO2.EU27.Res.HHnew.Thermal.SH.Gas.SC</t>
  </si>
  <si>
    <t>EMI_per_sqm.kgCO2.EU27.Res.HHnew.Thermal.SH.Gas.SC.AC.Elec</t>
  </si>
  <si>
    <t>EMI_per_sqm.kgCO2.EU27.Res.HHnew.Thermal.SH.Gas.WH</t>
  </si>
  <si>
    <t>EMI_per_sqm.kgCO2.EU27.Res.HHnew.Thermal.SH.Gas.WH.Gas.NoSolar.Gas</t>
  </si>
  <si>
    <t>EMI_per_sqm.kgCO2.EU27.Res.HHnew.Thermal.SH.Gas.WH.Gas.Solar</t>
  </si>
  <si>
    <t>EMI_per_sqm.kgCO2.EU27.Res.HHnew.Thermal.SH.Gas.WH.Gas.Solar.Gas</t>
  </si>
  <si>
    <t>EMI_per_sqm.kgCO2.EU27.Res.HHnew.Thermal.SH.Gas.WH.Gas.Solar.Solar</t>
  </si>
  <si>
    <t>EMI_per_sqm.kgCO2.EU27.Res.HHnew.Thermal.SH.Gas.WH.Elc.NoSolar.Elec</t>
  </si>
  <si>
    <t>EMI_per_sqm.kgCO2.EU27.Res.HHnew.Thermal.SH.Gas.WH.Elc.Solar</t>
  </si>
  <si>
    <t>EMI_per_sqm.kgCO2.EU27.Res.HHnew.Thermal.SH.Gas.WH.Elc.Solar.Elec</t>
  </si>
  <si>
    <t>EMI_per_sqm.kgCO2.EU27.Res.HHnew.Thermal.SH.Gas.WH.Elc.Solar.Solar</t>
  </si>
  <si>
    <t>EMI_per_sqm.kgCO2.EU27.Res.HHnew.Thermal.SH.Gas.CO</t>
  </si>
  <si>
    <t>EMI_per_sqm.kgCO2.EU27.Res.HHnew.Thermal.SH.Gas.CO.Gas.Gas</t>
  </si>
  <si>
    <t>EMI_per_sqm.kgCO2.EU27.Res.HHnew.Thermal.SH.Gas.CO.Elc.Elec</t>
  </si>
  <si>
    <t>EMI_per_sqm.kgCO2.EU27.Res.HHnew.Thermal.SH.Biomass</t>
  </si>
  <si>
    <t>EMI_per_sqm.kgCO2.EU27.Res.HHnew.Thermal.SH.Biomass.SH</t>
  </si>
  <si>
    <t>EMI_per_sqm.kgCO2.EU27.Res.HHnew.Thermal.SH.Biomass.SH.Biomass</t>
  </si>
  <si>
    <t>EMI_per_sqm.kgCO2.EU27.Res.HHnew.Thermal.SH.Biomass.SH.Elec</t>
  </si>
  <si>
    <t>EMI_per_sqm.kgCO2.EU27.Res.HHnew.Thermal.SH.Biomass.SC</t>
  </si>
  <si>
    <t>EMI_per_sqm.kgCO2.EU27.Res.HHnew.Thermal.SH.Biomass.SC.AC.Elec</t>
  </si>
  <si>
    <t>EMI_per_sqm.kgCO2.EU27.Res.HHnew.Thermal.SH.Biomass.WH</t>
  </si>
  <si>
    <t>EMI_per_sqm.kgCO2.EU27.Res.HHnew.Thermal.SH.Biomass.WH.Biomass.NoSolar.Biomass</t>
  </si>
  <si>
    <t>EMI_per_sqm.kgCO2.EU27.Res.HHnew.Thermal.SH.Biomass.WH.Biomass.Solar</t>
  </si>
  <si>
    <t>EMI_per_sqm.kgCO2.EU27.Res.HHnew.Thermal.SH.Biomass.WH.Biomass.Solar.Biomass</t>
  </si>
  <si>
    <t>EMI_per_sqm.kgCO2.EU27.Res.HHnew.Thermal.SH.Biomass.WH.Biomass.Solar.Solar</t>
  </si>
  <si>
    <t>EMI_per_sqm.kgCO2.EU27.Res.HHnew.Thermal.SH.Biomass.WH.LPG.NoSolar.LPG</t>
  </si>
  <si>
    <t>EMI_per_sqm.kgCO2.EU27.Res.HHnew.Thermal.SH.Biomass.WH.LPG.Solar</t>
  </si>
  <si>
    <t>EMI_per_sqm.kgCO2.EU27.Res.HHnew.Thermal.SH.Biomass.WH.LPG.Solar.LPG</t>
  </si>
  <si>
    <t>EMI_per_sqm.kgCO2.EU27.Res.HHnew.Thermal.SH.Biomass.WH.LPG.Solar.Solar</t>
  </si>
  <si>
    <t>EMI_per_sqm.kgCO2.EU27.Res.HHnew.Thermal.SH.Biomass.WH.Elc.NoSolar.Elec</t>
  </si>
  <si>
    <t>EMI_per_sqm.kgCO2.EU27.Res.HHnew.Thermal.SH.Biomass.WH.Elc.Solar</t>
  </si>
  <si>
    <t>EMI_per_sqm.kgCO2.EU27.Res.HHnew.Thermal.SH.Biomass.WH.Elc.Solar.Elec</t>
  </si>
  <si>
    <t>EMI_per_sqm.kgCO2.EU27.Res.HHnew.Thermal.SH.Biomass.WH.Elc.Solar.Solar</t>
  </si>
  <si>
    <t>EMI_per_sqm.kgCO2.EU27.Res.HHnew.Thermal.SH.Biomass.CO</t>
  </si>
  <si>
    <t>EMI_per_sqm.kgCO2.EU27.Res.HHnew.Thermal.SH.Biomass.CO.Biomass.Biomass</t>
  </si>
  <si>
    <t>EMI_per_sqm.kgCO2.EU27.Res.HHnew.Thermal.SH.Biomass.CO.LPG.LPG</t>
  </si>
  <si>
    <t>EMI_per_sqm.kgCO2.EU27.Res.HHnew.Thermal.SH.Biomass.CO.Elc.Elec</t>
  </si>
  <si>
    <t>EMI_per_sqm.kgCO2.EU27.Res.HHnew.Thermal.SH.Geo</t>
  </si>
  <si>
    <t>EMI_per_sqm.kgCO2.EU27.Res.HHnew.Thermal.SH.Geo.SH</t>
  </si>
  <si>
    <t>EMI_per_sqm.kgCO2.EU27.Res.HHnew.Thermal.SH.Geo.SH.Geo</t>
  </si>
  <si>
    <t>EMI_per_sqm.kgCO2.EU27.Res.HHnew.Thermal.SH.Geo.SH.Elec</t>
  </si>
  <si>
    <t>EMI_per_sqm.kgCO2.EU27.Res.HHnew.Thermal.SH.Geo.SC</t>
  </si>
  <si>
    <t>EMI_per_sqm.kgCO2.EU27.Res.HHnew.Thermal.SH.Geo.SC.AC.Elec</t>
  </si>
  <si>
    <t>EMI_per_sqm.kgCO2.EU27.Res.HHnew.Thermal.SH.Geo.WH</t>
  </si>
  <si>
    <t>EMI_per_sqm.kgCO2.EU27.Res.HHnew.Thermal.SH.Geo.WH.Geo.NoSolar.Geo</t>
  </si>
  <si>
    <t>EMI_per_sqm.kgCO2.EU27.Res.HHnew.Thermal.SH.Geo.WH.Geo.Solar</t>
  </si>
  <si>
    <t>EMI_per_sqm.kgCO2.EU27.Res.HHnew.Thermal.SH.Geo.WH.Geo.Solar.Geo</t>
  </si>
  <si>
    <t>EMI_per_sqm.kgCO2.EU27.Res.HHnew.Thermal.SH.Geo.WH.Geo.Solar.Solar</t>
  </si>
  <si>
    <t>EMI_per_sqm.kgCO2.EU27.Res.HHnew.Thermal.SH.Geo.WH.Elc.NoSolar.Elec</t>
  </si>
  <si>
    <t>EMI_per_sqm.kgCO2.EU27.Res.HHnew.Thermal.SH.Geo.WH.Elc.Solar</t>
  </si>
  <si>
    <t>EMI_per_sqm.kgCO2.EU27.Res.HHnew.Thermal.SH.Geo.WH.Elc.Solar.Elec</t>
  </si>
  <si>
    <t>EMI_per_sqm.kgCO2.EU27.Res.HHnew.Thermal.SH.Geo.WH.Elc.Solar.Solar</t>
  </si>
  <si>
    <t>EMI_per_sqm.kgCO2.EU27.Res.HHnew.Thermal.SH.Geo.CO</t>
  </si>
  <si>
    <t>EMI_per_sqm.kgCO2.EU27.Res.HHnew.Thermal.SH.Geo.CO.LPG.LPG</t>
  </si>
  <si>
    <t>EMI_per_sqm.kgCO2.EU27.Res.HHnew.Thermal.SH.Geo.CO.Elc.Elec</t>
  </si>
  <si>
    <t>EMI_per_sqm.kgCO2.EU27.Res.HHnew.Thermal.SH.DistrHeat</t>
  </si>
  <si>
    <t>EMI_per_sqm.kgCO2.EU27.Res.HHnew.Thermal.SH.DistrHeat.SH</t>
  </si>
  <si>
    <t>EMI_per_sqm.kgCO2.EU27.Res.HHnew.Thermal.SH.DistrHeat.SH.Steam_Distr</t>
  </si>
  <si>
    <t>EMI_per_sqm.kgCO2.EU27.Res.HHnew.Thermal.SH.DistrHeat.SH.Elec</t>
  </si>
  <si>
    <t>EMI_per_sqm.kgCO2.EU27.Res.HHnew.Thermal.SH.DistrHeat.SC</t>
  </si>
  <si>
    <t>EMI_per_sqm.kgCO2.EU27.Res.HHnew.Thermal.SH.DistrHeat.SC.AC.Elec</t>
  </si>
  <si>
    <t>EMI_per_sqm.kgCO2.EU27.Res.HHnew.Thermal.SH.DistrHeat.WH</t>
  </si>
  <si>
    <t>EMI_per_sqm.kgCO2.EU27.Res.HHnew.Thermal.SH.DistrHeat.WH.DistrHeat.NoSolar.Steam_Distr</t>
  </si>
  <si>
    <t>EMI_per_sqm.kgCO2.EU27.Res.HHnew.Thermal.SH.DistrHeat.WH.DistrHeat.Solar</t>
  </si>
  <si>
    <t>EMI_per_sqm.kgCO2.EU27.Res.HHnew.Thermal.SH.DistrHeat.WH.DistrHeat.Solar.Steam_Distr</t>
  </si>
  <si>
    <t>EMI_per_sqm.kgCO2.EU27.Res.HHnew.Thermal.SH.DistrHeat.WH.DistrHeat.Solar.Solar</t>
  </si>
  <si>
    <t>EMI_per_sqm.kgCO2.EU27.Res.HHnew.Thermal.SH.DistrHeat.WH.Elc.NoSolar.Elec</t>
  </si>
  <si>
    <t>EMI_per_sqm.kgCO2.EU27.Res.HHnew.Thermal.SH.DistrHeat.WH.Elc.Solar</t>
  </si>
  <si>
    <t>EMI_per_sqm.kgCO2.EU27.Res.HHnew.Thermal.SH.DistrHeat.WH.Elc.Solar.Elec</t>
  </si>
  <si>
    <t>EMI_per_sqm.kgCO2.EU27.Res.HHnew.Thermal.SH.DistrHeat.WH.Elc.Solar.Solar</t>
  </si>
  <si>
    <t>EMI_per_sqm.kgCO2.EU27.Res.HHnew.Thermal.SH.DistrHeat.CO</t>
  </si>
  <si>
    <t>EMI_per_sqm.kgCO2.EU27.Res.HHnew.Thermal.SH.DistrHeat.CO.LPG.LPG</t>
  </si>
  <si>
    <t>EMI_per_sqm.kgCO2.EU27.Res.HHnew.Thermal.SH.DistrHeat.CO.Elc.Elec</t>
  </si>
  <si>
    <t>EMI_per_sqm.kgCO2.EU27.Res.HHnew.Thermal.SH.AdvElc</t>
  </si>
  <si>
    <t>EMI_per_sqm.kgCO2.EU27.Res.HHnew.Thermal.SH.AdvElc.SH</t>
  </si>
  <si>
    <t>EMI_per_sqm.kgCO2.EU27.Res.HHnew.Thermal.SH.AdvElc.SH.Elec</t>
  </si>
  <si>
    <t>EMI_per_sqm.kgCO2.EU27.Res.HHnew.Thermal.SH.AdvElc.SC</t>
  </si>
  <si>
    <t>EMI_per_sqm.kgCO2.EU27.Res.HHnew.Thermal.SH.AdvElc.SC.AC.Elec</t>
  </si>
  <si>
    <t>EMI_per_sqm.kgCO2.EU27.Res.HHnew.Thermal.SH.AdvElc.WH</t>
  </si>
  <si>
    <t>EMI_per_sqm.kgCO2.EU27.Res.HHnew.Thermal.SH.AdvElc.WH.LPG.NoSolar.LPG</t>
  </si>
  <si>
    <t>EMI_per_sqm.kgCO2.EU27.Res.HHnew.Thermal.SH.AdvElc.WH.LPG.Solar</t>
  </si>
  <si>
    <t>EMI_per_sqm.kgCO2.EU27.Res.HHnew.Thermal.SH.AdvElc.WH.LPG.Solar.LPG</t>
  </si>
  <si>
    <t>EMI_per_sqm.kgCO2.EU27.Res.HHnew.Thermal.SH.AdvElc.WH.LPG.Solar.Solar</t>
  </si>
  <si>
    <t>EMI_per_sqm.kgCO2.EU27.Res.HHnew.Thermal.SH.AdvElc.WH.Elc.NoSolar.Elec</t>
  </si>
  <si>
    <t>EMI_per_sqm.kgCO2.EU27.Res.HHnew.Thermal.SH.AdvElc.WH.Elc.Solar</t>
  </si>
  <si>
    <t>EMI_per_sqm.kgCO2.EU27.Res.HHnew.Thermal.SH.AdvElc.WH.Elc.Solar.Elec</t>
  </si>
  <si>
    <t>EMI_per_sqm.kgCO2.EU27.Res.HHnew.Thermal.SH.AdvElc.WH.Elc.Solar.Solar</t>
  </si>
  <si>
    <t>EMI_per_sqm.kgCO2.EU27.Res.HHnew.Thermal.SH.AdvElc.CO</t>
  </si>
  <si>
    <t>EMI_per_sqm.kgCO2.EU27.Res.HHnew.Thermal.SH.AdvElc.CO.LPG.LPG</t>
  </si>
  <si>
    <t>EMI_per_sqm.kgCO2.EU27.Res.HHnew.Thermal.SH.AdvElc.CO.Elc.Elec</t>
  </si>
  <si>
    <t>EMI_per_sqm.kgCO2.EU27.Res.HHnew.Thermal.SH.ConvElc</t>
  </si>
  <si>
    <t>EMI_per_sqm.kgCO2.EU27.Res.HHnew.Thermal.SH.ConvElc.SH</t>
  </si>
  <si>
    <t>EMI_per_sqm.kgCO2.EU27.Res.HHnew.Thermal.SH.ConvElc.SH.Elec</t>
  </si>
  <si>
    <t>EMI_per_sqm.kgCO2.EU27.Res.HHnew.Thermal.SH.ConvElc.SC</t>
  </si>
  <si>
    <t>EMI_per_sqm.kgCO2.EU27.Res.HHnew.Thermal.SH.ConvElc.SC.AC.Elec</t>
  </si>
  <si>
    <t>EMI_per_sqm.kgCO2.EU27.Res.HHnew.Thermal.SH.ConvElc.WH</t>
  </si>
  <si>
    <t>EMI_per_sqm.kgCO2.EU27.Res.HHnew.Thermal.SH.ConvElc.WH.LPG.NoSolar.LPG</t>
  </si>
  <si>
    <t>EMI_per_sqm.kgCO2.EU27.Res.HHnew.Thermal.SH.ConvElc.WH.LPG.Solar</t>
  </si>
  <si>
    <t>EMI_per_sqm.kgCO2.EU27.Res.HHnew.Thermal.SH.ConvElc.WH.LPG.Solar.LPG</t>
  </si>
  <si>
    <t>EMI_per_sqm.kgCO2.EU27.Res.HHnew.Thermal.SH.ConvElc.WH.LPG.Solar.Solar</t>
  </si>
  <si>
    <t>EMI_per_sqm.kgCO2.EU27.Res.HHnew.Thermal.SH.ConvElc.WH.Elc.NoSolar.Elec</t>
  </si>
  <si>
    <t>EMI_per_sqm.kgCO2.EU27.Res.HHnew.Thermal.SH.ConvElc.WH.Elc.Solar</t>
  </si>
  <si>
    <t>EMI_per_sqm.kgCO2.EU27.Res.HHnew.Thermal.SH.ConvElc.WH.Elc.Solar.Elec</t>
  </si>
  <si>
    <t>EMI_per_sqm.kgCO2.EU27.Res.HHnew.Thermal.SH.ConvElc.WH.Elc.Solar.Solar</t>
  </si>
  <si>
    <t>EMI_per_sqm.kgCO2.EU27.Res.HHnew.Thermal.SH.ConvElc.CO</t>
  </si>
  <si>
    <t>EMI_per_sqm.kgCO2.EU27.Res.HHnew.Thermal.SH.ConvElc.CO.LPG.LPG</t>
  </si>
  <si>
    <t>EMI_per_sqm.kgCO2.EU27.Res.HHnew.Thermal.SH.ConvElc.CO.Elc.Elec</t>
  </si>
  <si>
    <t>EU27 - Household type: Solids</t>
  </si>
  <si>
    <t>EU27 - Household type: LPG</t>
  </si>
  <si>
    <t>EU27 - Household type: Diesel oil</t>
  </si>
  <si>
    <t>EU27 - Household type: Gas</t>
  </si>
  <si>
    <t>EU27 - Household type: Biomass</t>
  </si>
  <si>
    <t>EU27 - Household type: Geothermal</t>
  </si>
  <si>
    <t>EU27 - Household type: Distributed heat</t>
  </si>
  <si>
    <t>EU27 - Household type: Advanced electric heating</t>
  </si>
  <si>
    <t>EU27 - Household type: Conventional electric heating</t>
  </si>
  <si>
    <t>EU27 - Residential / specific electric uses</t>
  </si>
  <si>
    <t>EU27 - Refrigerators and freezers</t>
  </si>
  <si>
    <t>EU27 - Washing machines</t>
  </si>
  <si>
    <t>EU27 - Clothes dryers</t>
  </si>
  <si>
    <t>EU27 - Dishwashers</t>
  </si>
  <si>
    <t>EU27 - TV and multimedia</t>
  </si>
  <si>
    <t>EU27 - ICT equipment</t>
  </si>
  <si>
    <t>EU27 - Lighting</t>
  </si>
  <si>
    <t>EU27 -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</si>
</sst>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197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185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45432.789629629631</v>
      </c>
      <c r="M30" s="236"/>
      <c r="N30" s="236"/>
      <c r="O30" s="236"/>
      <c r="V30" s="220"/>
    </row>
    <row r="31" spans="12:32" ht="15" customHeight="1" x14ac:dyDescent="0.25">
      <c r="L31" s="226" t="s">
        <v>195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219</v>
      </c>
      <c r="B1" s="160" t="s">
        <v>185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198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199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200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198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199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200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213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187</v>
      </c>
      <c r="B3" s="182">
        <v>5644459.2103787409</v>
      </c>
      <c r="C3" s="182">
        <v>5752178.4360326994</v>
      </c>
      <c r="D3" s="182">
        <v>5815256.798314346</v>
      </c>
      <c r="E3" s="182">
        <v>5896444.7133892355</v>
      </c>
      <c r="F3" s="182">
        <v>6020130.8692681277</v>
      </c>
      <c r="G3" s="182">
        <v>6152352.5036582546</v>
      </c>
      <c r="H3" s="182">
        <v>6294081.5215139259</v>
      </c>
      <c r="I3" s="182">
        <v>6433310.4926311728</v>
      </c>
      <c r="J3" s="182">
        <v>6473684.3700997019</v>
      </c>
      <c r="K3" s="182">
        <v>6401260.1741696093</v>
      </c>
      <c r="L3" s="182">
        <v>6462548.4437530413</v>
      </c>
      <c r="M3" s="182">
        <v>6486659.5756593216</v>
      </c>
      <c r="N3" s="182">
        <v>6433613.5597696025</v>
      </c>
      <c r="O3" s="182">
        <v>6395287.4162360579</v>
      </c>
      <c r="P3" s="182">
        <v>6464408.6277187299</v>
      </c>
      <c r="Q3" s="182">
        <v>6600850.9000000013</v>
      </c>
      <c r="R3" s="182">
        <v>6745763.0191046195</v>
      </c>
      <c r="S3" s="182">
        <v>6895586.1555588925</v>
      </c>
      <c r="T3" s="182">
        <v>7025011.3822864918</v>
      </c>
      <c r="U3" s="182">
        <v>7132449.546690465</v>
      </c>
      <c r="V3" s="182">
        <v>6624624.6616328312</v>
      </c>
      <c r="W3" s="182">
        <v>6930955.740693951</v>
      </c>
      <c r="DA3" s="210" t="s">
        <v>221</v>
      </c>
    </row>
    <row r="4" spans="1:105" ht="12" customHeight="1" x14ac:dyDescent="0.25">
      <c r="A4" s="183" t="s">
        <v>90</v>
      </c>
      <c r="B4" s="36">
        <v>428473834</v>
      </c>
      <c r="C4" s="36">
        <v>429240746</v>
      </c>
      <c r="D4" s="36">
        <v>429723142</v>
      </c>
      <c r="E4" s="36">
        <v>431190184</v>
      </c>
      <c r="F4" s="36">
        <v>432762039</v>
      </c>
      <c r="G4" s="36">
        <v>434416272</v>
      </c>
      <c r="H4" s="36">
        <v>435816236</v>
      </c>
      <c r="I4" s="36">
        <v>437227496</v>
      </c>
      <c r="J4" s="36">
        <v>438725386</v>
      </c>
      <c r="K4" s="36">
        <v>440047892</v>
      </c>
      <c r="L4" s="36">
        <v>440660421</v>
      </c>
      <c r="M4" s="36">
        <v>439942305</v>
      </c>
      <c r="N4" s="36">
        <v>440552661</v>
      </c>
      <c r="O4" s="36">
        <v>441257711</v>
      </c>
      <c r="P4" s="36">
        <v>442883888</v>
      </c>
      <c r="Q4" s="36">
        <v>443666812</v>
      </c>
      <c r="R4" s="36">
        <v>444802830</v>
      </c>
      <c r="S4" s="36">
        <v>445534430</v>
      </c>
      <c r="T4" s="36">
        <v>446208557</v>
      </c>
      <c r="U4" s="36">
        <v>446446444</v>
      </c>
      <c r="V4" s="36">
        <v>447319916</v>
      </c>
      <c r="W4" s="36">
        <v>447000548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172570215</v>
      </c>
      <c r="C6" s="35">
        <v>173703130</v>
      </c>
      <c r="D6" s="35">
        <v>174811631</v>
      </c>
      <c r="E6" s="35">
        <v>176278469</v>
      </c>
      <c r="F6" s="35">
        <v>177784895</v>
      </c>
      <c r="G6" s="35">
        <v>178896272</v>
      </c>
      <c r="H6" s="35">
        <v>180455557</v>
      </c>
      <c r="I6" s="35">
        <v>181981304</v>
      </c>
      <c r="J6" s="35">
        <v>184238226</v>
      </c>
      <c r="K6" s="35">
        <v>185643107</v>
      </c>
      <c r="L6" s="35">
        <v>186941803</v>
      </c>
      <c r="M6" s="35">
        <v>187397359</v>
      </c>
      <c r="N6" s="35">
        <v>188884506</v>
      </c>
      <c r="O6" s="35">
        <v>189866340</v>
      </c>
      <c r="P6" s="35">
        <v>191536576</v>
      </c>
      <c r="Q6" s="35">
        <v>192965236</v>
      </c>
      <c r="R6" s="35">
        <v>193816523</v>
      </c>
      <c r="S6" s="35">
        <v>194697320</v>
      </c>
      <c r="T6" s="35">
        <v>195606928</v>
      </c>
      <c r="U6" s="35">
        <v>196352269</v>
      </c>
      <c r="V6" s="35">
        <v>196867325</v>
      </c>
      <c r="W6" s="35">
        <v>197298408</v>
      </c>
      <c r="DA6" s="59" t="s">
        <v>223</v>
      </c>
    </row>
    <row r="7" spans="1:105" ht="12" customHeight="1" x14ac:dyDescent="0.25">
      <c r="A7" s="185" t="s">
        <v>188</v>
      </c>
      <c r="B7" s="114">
        <v>14860276.801867068</v>
      </c>
      <c r="C7" s="114">
        <v>15004638.616553558</v>
      </c>
      <c r="D7" s="114">
        <v>15147835.230577761</v>
      </c>
      <c r="E7" s="114">
        <v>15325067.571311047</v>
      </c>
      <c r="F7" s="114">
        <v>15510935.739506396</v>
      </c>
      <c r="G7" s="114">
        <v>15659608.67936511</v>
      </c>
      <c r="H7" s="114">
        <v>15845635.389080551</v>
      </c>
      <c r="I7" s="114">
        <v>16033434.570727631</v>
      </c>
      <c r="J7" s="114">
        <v>16280521.106264217</v>
      </c>
      <c r="K7" s="114">
        <v>16475943.352867821</v>
      </c>
      <c r="L7" s="114">
        <v>16678593.596876422</v>
      </c>
      <c r="M7" s="114">
        <v>16820897.561866086</v>
      </c>
      <c r="N7" s="114">
        <v>17057612.010469824</v>
      </c>
      <c r="O7" s="114">
        <v>17256362.573782876</v>
      </c>
      <c r="P7" s="114">
        <v>17532688.583270129</v>
      </c>
      <c r="Q7" s="114">
        <v>17784890.138135336</v>
      </c>
      <c r="R7" s="114">
        <v>17943661.749018792</v>
      </c>
      <c r="S7" s="114">
        <v>18095159.665093172</v>
      </c>
      <c r="T7" s="114">
        <v>18262165.507707518</v>
      </c>
      <c r="U7" s="114">
        <v>18427316.665026899</v>
      </c>
      <c r="V7" s="114">
        <v>18595642.626071963</v>
      </c>
      <c r="W7" s="114">
        <v>18758886.023805313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5015738</v>
      </c>
      <c r="D8" s="138">
        <v>5178109</v>
      </c>
      <c r="E8" s="138">
        <v>5384794</v>
      </c>
      <c r="F8" s="138">
        <v>5459053</v>
      </c>
      <c r="G8" s="138">
        <v>5147105</v>
      </c>
      <c r="H8" s="138">
        <v>5670897</v>
      </c>
      <c r="I8" s="138">
        <v>5612603</v>
      </c>
      <c r="J8" s="138">
        <v>6365519</v>
      </c>
      <c r="K8" s="138">
        <v>5579959</v>
      </c>
      <c r="L8" s="138">
        <v>5510592</v>
      </c>
      <c r="M8" s="138">
        <v>5224699</v>
      </c>
      <c r="N8" s="138">
        <v>5683869</v>
      </c>
      <c r="O8" s="138">
        <v>5368115</v>
      </c>
      <c r="P8" s="138">
        <v>5907139</v>
      </c>
      <c r="Q8" s="138">
        <v>5778323</v>
      </c>
      <c r="R8" s="138">
        <v>5287593</v>
      </c>
      <c r="S8" s="138">
        <v>5212332</v>
      </c>
      <c r="T8" s="138">
        <v>5330466</v>
      </c>
      <c r="U8" s="138">
        <v>5222321</v>
      </c>
      <c r="V8" s="138">
        <v>5155384</v>
      </c>
      <c r="W8" s="138">
        <v>5195781</v>
      </c>
      <c r="DA8" s="63" t="s">
        <v>225</v>
      </c>
    </row>
    <row r="9" spans="1:105" ht="12" customHeight="1" x14ac:dyDescent="0.25">
      <c r="A9" s="183" t="s">
        <v>189</v>
      </c>
      <c r="B9" s="39">
        <v>0</v>
      </c>
      <c r="C9" s="39">
        <v>475925.19296242425</v>
      </c>
      <c r="D9" s="39">
        <v>485560.07059335068</v>
      </c>
      <c r="E9" s="39">
        <v>512335.40775891358</v>
      </c>
      <c r="F9" s="39">
        <v>524015.96595507301</v>
      </c>
      <c r="G9" s="39">
        <v>494267.81672751228</v>
      </c>
      <c r="H9" s="39">
        <v>536950.17939477169</v>
      </c>
      <c r="I9" s="39">
        <v>537124.77469481248</v>
      </c>
      <c r="J9" s="39">
        <v>598498.17847909499</v>
      </c>
      <c r="K9" s="39">
        <v>552900.82601978991</v>
      </c>
      <c r="L9" s="39">
        <v>564094.70528972184</v>
      </c>
      <c r="M9" s="39">
        <v>550257.71592913684</v>
      </c>
      <c r="N9" s="39">
        <v>597366.11775667407</v>
      </c>
      <c r="O9" s="39">
        <v>575598.16196452163</v>
      </c>
      <c r="P9" s="39">
        <v>640798.2514691191</v>
      </c>
      <c r="Q9" s="39">
        <v>625708.39893853839</v>
      </c>
      <c r="R9" s="39">
        <v>540003.74674598372</v>
      </c>
      <c r="S9" s="39">
        <v>524001.44114103029</v>
      </c>
      <c r="T9" s="39">
        <v>547311.49342904252</v>
      </c>
      <c r="U9" s="39">
        <v>550697.6765901231</v>
      </c>
      <c r="V9" s="39">
        <v>568491.54931526864</v>
      </c>
      <c r="W9" s="39">
        <v>571311.2669995951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2960.77</v>
      </c>
      <c r="C11" s="41">
        <v>3210.04</v>
      </c>
      <c r="D11" s="41">
        <v>3063.01</v>
      </c>
      <c r="E11" s="41">
        <v>3225.75</v>
      </c>
      <c r="F11" s="41">
        <v>3215.73</v>
      </c>
      <c r="G11" s="41">
        <v>3209.72</v>
      </c>
      <c r="H11" s="41">
        <v>3084.51</v>
      </c>
      <c r="I11" s="41">
        <v>2985.9</v>
      </c>
      <c r="J11" s="41">
        <v>3036.39</v>
      </c>
      <c r="K11" s="41">
        <v>3113.25</v>
      </c>
      <c r="L11" s="41">
        <v>3497.41</v>
      </c>
      <c r="M11" s="41">
        <v>2968.15</v>
      </c>
      <c r="N11" s="41">
        <v>3237.86</v>
      </c>
      <c r="O11" s="41">
        <v>3160.09</v>
      </c>
      <c r="P11" s="41">
        <v>2815.53</v>
      </c>
      <c r="Q11" s="41">
        <v>2901.23</v>
      </c>
      <c r="R11" s="41">
        <v>3033.05</v>
      </c>
      <c r="S11" s="41">
        <v>3044.85</v>
      </c>
      <c r="T11" s="41">
        <v>2940.9</v>
      </c>
      <c r="U11" s="41">
        <v>2909.29</v>
      </c>
      <c r="V11" s="41">
        <v>2758.95</v>
      </c>
      <c r="W11" s="41">
        <v>3126.31</v>
      </c>
      <c r="DA11" s="59" t="s">
        <v>227</v>
      </c>
    </row>
    <row r="12" spans="1:105" ht="12" customHeight="1" x14ac:dyDescent="0.25">
      <c r="A12" s="186" t="s">
        <v>186</v>
      </c>
      <c r="B12" s="187">
        <f>AVERAGE($B11:$V11)</f>
        <v>3065.3514285714286</v>
      </c>
      <c r="C12" s="187">
        <f t="shared" ref="C12:W12" si="0">AVERAGE($B11:$V11)</f>
        <v>3065.3514285714286</v>
      </c>
      <c r="D12" s="187">
        <f t="shared" si="0"/>
        <v>3065.3514285714286</v>
      </c>
      <c r="E12" s="187">
        <f t="shared" si="0"/>
        <v>3065.3514285714286</v>
      </c>
      <c r="F12" s="187">
        <f t="shared" si="0"/>
        <v>3065.3514285714286</v>
      </c>
      <c r="G12" s="187">
        <f t="shared" si="0"/>
        <v>3065.3514285714286</v>
      </c>
      <c r="H12" s="187">
        <f t="shared" si="0"/>
        <v>3065.3514285714286</v>
      </c>
      <c r="I12" s="187">
        <f t="shared" si="0"/>
        <v>3065.3514285714286</v>
      </c>
      <c r="J12" s="187">
        <f t="shared" si="0"/>
        <v>3065.3514285714286</v>
      </c>
      <c r="K12" s="187">
        <f t="shared" si="0"/>
        <v>3065.3514285714286</v>
      </c>
      <c r="L12" s="187">
        <f t="shared" si="0"/>
        <v>3065.3514285714286</v>
      </c>
      <c r="M12" s="187">
        <f t="shared" si="0"/>
        <v>3065.3514285714286</v>
      </c>
      <c r="N12" s="187">
        <f t="shared" si="0"/>
        <v>3065.3514285714286</v>
      </c>
      <c r="O12" s="187">
        <f t="shared" si="0"/>
        <v>3065.3514285714286</v>
      </c>
      <c r="P12" s="187">
        <f t="shared" si="0"/>
        <v>3065.3514285714286</v>
      </c>
      <c r="Q12" s="187">
        <f t="shared" si="0"/>
        <v>3065.3514285714286</v>
      </c>
      <c r="R12" s="187">
        <f t="shared" si="0"/>
        <v>3065.3514285714286</v>
      </c>
      <c r="S12" s="187">
        <f t="shared" si="0"/>
        <v>3065.3514285714286</v>
      </c>
      <c r="T12" s="187">
        <f t="shared" si="0"/>
        <v>3065.3514285714286</v>
      </c>
      <c r="U12" s="187">
        <f t="shared" si="0"/>
        <v>3065.3514285714286</v>
      </c>
      <c r="V12" s="187">
        <f t="shared" si="0"/>
        <v>3065.3514285714286</v>
      </c>
      <c r="W12" s="187">
        <f t="shared" si="0"/>
        <v>3065.3514285714286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0.96588272796500607</v>
      </c>
      <c r="C13" s="189">
        <f t="shared" si="1"/>
        <v>1.0472012996878475</v>
      </c>
      <c r="D13" s="189">
        <f t="shared" si="1"/>
        <v>0.99923616308733654</v>
      </c>
      <c r="E13" s="189">
        <f t="shared" si="1"/>
        <v>1.052326323805334</v>
      </c>
      <c r="F13" s="189">
        <f t="shared" si="1"/>
        <v>1.0490575305744483</v>
      </c>
      <c r="G13" s="189">
        <f t="shared" si="1"/>
        <v>1.0470969070896554</v>
      </c>
      <c r="H13" s="189">
        <f t="shared" si="1"/>
        <v>1.0062500407783588</v>
      </c>
      <c r="I13" s="189">
        <f t="shared" si="1"/>
        <v>0.97408080919176832</v>
      </c>
      <c r="J13" s="189">
        <f t="shared" si="1"/>
        <v>0.990552003825243</v>
      </c>
      <c r="K13" s="189">
        <f t="shared" si="1"/>
        <v>1.0156258010034738</v>
      </c>
      <c r="L13" s="189">
        <f t="shared" si="1"/>
        <v>1.1409491151329187</v>
      </c>
      <c r="M13" s="189">
        <f t="shared" si="1"/>
        <v>0.96829028226080816</v>
      </c>
      <c r="N13" s="189">
        <f t="shared" si="1"/>
        <v>1.0562769311931608</v>
      </c>
      <c r="O13" s="189">
        <f t="shared" si="1"/>
        <v>1.0309062675638216</v>
      </c>
      <c r="P13" s="189">
        <f t="shared" si="1"/>
        <v>0.91850153746063146</v>
      </c>
      <c r="Q13" s="189">
        <f t="shared" si="1"/>
        <v>0.94645918016391506</v>
      </c>
      <c r="R13" s="189">
        <f t="shared" ref="R13:V13" si="2">R11/R12</f>
        <v>0.98946240608161451</v>
      </c>
      <c r="S13" s="189">
        <f t="shared" si="2"/>
        <v>0.9933118831399429</v>
      </c>
      <c r="T13" s="189">
        <f t="shared" si="2"/>
        <v>0.95940060007102423</v>
      </c>
      <c r="U13" s="189">
        <f t="shared" si="2"/>
        <v>0.94908856873087488</v>
      </c>
      <c r="V13" s="189">
        <f t="shared" si="2"/>
        <v>0.90004362119281589</v>
      </c>
      <c r="W13" s="189">
        <f t="shared" ref="W13" si="3">W11/W12</f>
        <v>1.0198863239171831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2.4828956375814912</v>
      </c>
      <c r="C17" s="14">
        <f t="shared" si="4"/>
        <v>2.4711169338169094</v>
      </c>
      <c r="D17" s="14">
        <f t="shared" si="4"/>
        <v>2.4582068111932438</v>
      </c>
      <c r="E17" s="14">
        <f t="shared" si="4"/>
        <v>2.4460740239353904</v>
      </c>
      <c r="F17" s="14">
        <f t="shared" si="4"/>
        <v>2.4341890181390271</v>
      </c>
      <c r="G17" s="14">
        <f t="shared" si="4"/>
        <v>2.428313721372573</v>
      </c>
      <c r="H17" s="14">
        <f t="shared" si="4"/>
        <v>2.4150890293724787</v>
      </c>
      <c r="I17" s="14">
        <f t="shared" si="4"/>
        <v>2.4025956864228206</v>
      </c>
      <c r="J17" s="14">
        <f t="shared" si="4"/>
        <v>2.3812940209270144</v>
      </c>
      <c r="K17" s="14">
        <f t="shared" si="4"/>
        <v>2.3703971513469662</v>
      </c>
      <c r="L17" s="14">
        <f t="shared" si="4"/>
        <v>2.357206434988754</v>
      </c>
      <c r="M17" s="14">
        <f t="shared" si="4"/>
        <v>2.3476441042053318</v>
      </c>
      <c r="N17" s="14">
        <f t="shared" si="4"/>
        <v>2.3323917367790878</v>
      </c>
      <c r="O17" s="14">
        <f t="shared" si="4"/>
        <v>2.324043908994085</v>
      </c>
      <c r="P17" s="14">
        <f t="shared" si="4"/>
        <v>2.3122679607679735</v>
      </c>
      <c r="Q17" s="14">
        <f t="shared" si="4"/>
        <v>2.2992059149970414</v>
      </c>
      <c r="R17" s="14">
        <f t="shared" ref="R17:V17" si="5">R4/R6</f>
        <v>2.294968577059862</v>
      </c>
      <c r="S17" s="14">
        <f t="shared" si="5"/>
        <v>2.288343927897929</v>
      </c>
      <c r="T17" s="14">
        <f t="shared" si="5"/>
        <v>2.2811490449867913</v>
      </c>
      <c r="U17" s="14">
        <f t="shared" si="5"/>
        <v>2.2737014768085007</v>
      </c>
      <c r="V17" s="14">
        <f t="shared" si="5"/>
        <v>2.2721897399682756</v>
      </c>
      <c r="W17" s="14">
        <f t="shared" ref="W17" si="6">W4/W6</f>
        <v>2.2656064614571041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34.681876984504655</v>
      </c>
      <c r="C18" s="94">
        <f t="shared" si="7"/>
        <v>34.956230871319839</v>
      </c>
      <c r="D18" s="94">
        <f t="shared" si="7"/>
        <v>35.250219851035531</v>
      </c>
      <c r="E18" s="94">
        <f t="shared" si="7"/>
        <v>35.541318285926117</v>
      </c>
      <c r="F18" s="94">
        <f t="shared" si="7"/>
        <v>35.8417197944351</v>
      </c>
      <c r="G18" s="94">
        <f t="shared" si="7"/>
        <v>36.047472640171065</v>
      </c>
      <c r="H18" s="94">
        <f t="shared" si="7"/>
        <v>36.358524717928475</v>
      </c>
      <c r="I18" s="94">
        <f t="shared" si="7"/>
        <v>36.670691384714814</v>
      </c>
      <c r="J18" s="94">
        <f t="shared" si="7"/>
        <v>37.108682619665451</v>
      </c>
      <c r="K18" s="94">
        <f t="shared" si="7"/>
        <v>37.441250492043764</v>
      </c>
      <c r="L18" s="94">
        <f t="shared" si="7"/>
        <v>37.849084696618178</v>
      </c>
      <c r="M18" s="94">
        <f t="shared" si="7"/>
        <v>38.234326116616778</v>
      </c>
      <c r="N18" s="94">
        <f t="shared" si="7"/>
        <v>38.718667529441667</v>
      </c>
      <c r="O18" s="94">
        <f t="shared" si="7"/>
        <v>39.107220437407548</v>
      </c>
      <c r="P18" s="94">
        <f t="shared" si="7"/>
        <v>39.587551180615833</v>
      </c>
      <c r="Q18" s="94">
        <f t="shared" si="7"/>
        <v>40.086140448421318</v>
      </c>
      <c r="R18" s="94">
        <f t="shared" ref="R18:V18" si="8">R7*1000/R4</f>
        <v>40.340709498225969</v>
      </c>
      <c r="S18" s="94">
        <f t="shared" si="8"/>
        <v>40.614503496605579</v>
      </c>
      <c r="T18" s="94">
        <f t="shared" si="8"/>
        <v>40.927421093153789</v>
      </c>
      <c r="U18" s="94">
        <f t="shared" si="8"/>
        <v>41.275536881702436</v>
      </c>
      <c r="V18" s="94">
        <f t="shared" si="8"/>
        <v>41.571237856693074</v>
      </c>
      <c r="W18" s="94">
        <f t="shared" ref="W18" si="9">W7*1000/W4</f>
        <v>41.966136524300893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86.111481067964519</v>
      </c>
      <c r="C19" s="15">
        <f t="shared" si="10"/>
        <v>86.38093404853187</v>
      </c>
      <c r="D19" s="15">
        <f t="shared" si="10"/>
        <v>86.652330533874832</v>
      </c>
      <c r="E19" s="15">
        <f t="shared" si="10"/>
        <v>86.936695435623776</v>
      </c>
      <c r="F19" s="15">
        <f t="shared" si="10"/>
        <v>87.245520714830107</v>
      </c>
      <c r="G19" s="15">
        <f t="shared" si="10"/>
        <v>87.534572432929792</v>
      </c>
      <c r="H19" s="15">
        <f t="shared" si="10"/>
        <v>87.809074170437157</v>
      </c>
      <c r="I19" s="15">
        <f t="shared" si="10"/>
        <v>88.10484493905831</v>
      </c>
      <c r="J19" s="15">
        <f t="shared" si="10"/>
        <v>88.366684046687567</v>
      </c>
      <c r="K19" s="15">
        <f t="shared" si="10"/>
        <v>88.750633509208726</v>
      </c>
      <c r="L19" s="15">
        <f t="shared" si="10"/>
        <v>89.218106005302744</v>
      </c>
      <c r="M19" s="15">
        <f t="shared" si="10"/>
        <v>89.76059028593933</v>
      </c>
      <c r="N19" s="15">
        <f t="shared" si="10"/>
        <v>90.307100204766527</v>
      </c>
      <c r="O19" s="15">
        <f t="shared" si="10"/>
        <v>90.886897455246014</v>
      </c>
      <c r="P19" s="15">
        <f t="shared" si="10"/>
        <v>91.537026240200362</v>
      </c>
      <c r="Q19" s="15">
        <f t="shared" si="10"/>
        <v>92.166291228412447</v>
      </c>
      <c r="R19" s="15">
        <f t="shared" ref="R19:V19" si="11">R7*1000/R6</f>
        <v>92.580660674728904</v>
      </c>
      <c r="S19" s="15">
        <f t="shared" si="11"/>
        <v>92.939952461046587</v>
      </c>
      <c r="T19" s="15">
        <f t="shared" si="11"/>
        <v>93.36154754042002</v>
      </c>
      <c r="U19" s="15">
        <f t="shared" si="11"/>
        <v>93.848249163990573</v>
      </c>
      <c r="V19" s="15">
        <f t="shared" si="11"/>
        <v>94.457740135758755</v>
      </c>
      <c r="W19" s="15">
        <f t="shared" ref="W19" si="12">W7*1000/W6</f>
        <v>95.078750071847068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38.398172479179998</v>
      </c>
      <c r="D20" s="4">
        <f t="shared" si="13"/>
        <v>38.146382574036608</v>
      </c>
      <c r="E20" s="4">
        <f t="shared" si="13"/>
        <v>38.896961938409767</v>
      </c>
      <c r="F20" s="4">
        <f t="shared" si="13"/>
        <v>39.434188670094422</v>
      </c>
      <c r="G20" s="4">
        <f t="shared" si="13"/>
        <v>39.545266933592011</v>
      </c>
      <c r="H20" s="4">
        <f t="shared" si="13"/>
        <v>39.205688714240978</v>
      </c>
      <c r="I20" s="4">
        <f t="shared" si="13"/>
        <v>39.831821536004774</v>
      </c>
      <c r="J20" s="4">
        <f t="shared" si="13"/>
        <v>39.483531738531191</v>
      </c>
      <c r="K20" s="4">
        <f t="shared" si="13"/>
        <v>41.801812636815249</v>
      </c>
      <c r="L20" s="4">
        <f t="shared" si="13"/>
        <v>43.42663194815723</v>
      </c>
      <c r="M20" s="4">
        <f t="shared" si="13"/>
        <v>44.861377618332824</v>
      </c>
      <c r="N20" s="4">
        <f t="shared" si="13"/>
        <v>45.060398900480479</v>
      </c>
      <c r="O20" s="4">
        <f t="shared" si="13"/>
        <v>46.137415023361442</v>
      </c>
      <c r="P20" s="4">
        <f t="shared" si="13"/>
        <v>46.914378371346373</v>
      </c>
      <c r="Q20" s="4">
        <f t="shared" si="13"/>
        <v>47.096897814025972</v>
      </c>
      <c r="R20" s="4">
        <f t="shared" ref="R20:V20" si="14">IF(SUM(R21)=0,"",R21/R17)</f>
        <v>44.500204896471246</v>
      </c>
      <c r="S20" s="4">
        <f t="shared" si="14"/>
        <v>43.931811704007281</v>
      </c>
      <c r="T20" s="4">
        <f t="shared" si="14"/>
        <v>45.010696028486727</v>
      </c>
      <c r="U20" s="4">
        <f t="shared" si="14"/>
        <v>46.378450762739725</v>
      </c>
      <c r="V20" s="4">
        <f t="shared" si="14"/>
        <v>48.530906045116069</v>
      </c>
      <c r="W20" s="4">
        <f t="shared" ref="W20" si="15">IF(SUM(W21)=0,"",W21/W17)</f>
        <v>48.533037936870151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94.886374240924113</v>
      </c>
      <c r="D21" s="3">
        <f t="shared" si="16"/>
        <v>93.771697465880052</v>
      </c>
      <c r="E21" s="3">
        <f t="shared" si="16"/>
        <v>95.144848207547696</v>
      </c>
      <c r="F21" s="3">
        <f t="shared" si="16"/>
        <v>95.99026899996629</v>
      </c>
      <c r="G21" s="3">
        <f t="shared" si="16"/>
        <v>96.02831431018258</v>
      </c>
      <c r="H21" s="3">
        <f t="shared" si="16"/>
        <v>94.685228702755794</v>
      </c>
      <c r="I21" s="3">
        <f t="shared" si="16"/>
        <v>95.699762604768679</v>
      </c>
      <c r="J21" s="3">
        <f t="shared" si="16"/>
        <v>94.021898054046332</v>
      </c>
      <c r="K21" s="3">
        <f t="shared" si="16"/>
        <v>99.086897595446473</v>
      </c>
      <c r="L21" s="3">
        <f t="shared" si="16"/>
        <v>102.36553627808443</v>
      </c>
      <c r="M21" s="3">
        <f t="shared" si="16"/>
        <v>105.31854867220808</v>
      </c>
      <c r="N21" s="3">
        <f t="shared" si="16"/>
        <v>105.09850205145017</v>
      </c>
      <c r="O21" s="3">
        <f t="shared" si="16"/>
        <v>107.22537836177534</v>
      </c>
      <c r="P21" s="3">
        <f t="shared" si="16"/>
        <v>108.4786140074102</v>
      </c>
      <c r="Q21" s="3">
        <f t="shared" si="16"/>
        <v>108.28546603201974</v>
      </c>
      <c r="R21" s="3">
        <f t="shared" ref="R21:V21" si="17">IF(SUM(R9)=0,"",R9*1000/R8)</f>
        <v>102.12657191012691</v>
      </c>
      <c r="S21" s="3">
        <f t="shared" si="17"/>
        <v>100.53109455442024</v>
      </c>
      <c r="T21" s="3">
        <f t="shared" si="17"/>
        <v>102.67610625957326</v>
      </c>
      <c r="U21" s="3">
        <f t="shared" si="17"/>
        <v>105.45075199133164</v>
      </c>
      <c r="V21" s="3">
        <f t="shared" si="17"/>
        <v>110.27142678707709</v>
      </c>
      <c r="W21" s="3">
        <f t="shared" ref="W21" si="18">IF(SUM(W9)=0,"",W9*1000/W8)</f>
        <v>109.95676434391578</v>
      </c>
      <c r="DA21" s="12"/>
    </row>
    <row r="22" spans="1:105" ht="12" customHeight="1" x14ac:dyDescent="0.25">
      <c r="A22" s="178" t="s">
        <v>190</v>
      </c>
      <c r="B22" s="13">
        <f t="shared" ref="B22:Q22" si="19">B3*1000000/B4</f>
        <v>13173.404680713225</v>
      </c>
      <c r="C22" s="13">
        <f t="shared" si="19"/>
        <v>13400.821076833883</v>
      </c>
      <c r="D22" s="13">
        <f t="shared" si="19"/>
        <v>13532.566040658676</v>
      </c>
      <c r="E22" s="13">
        <f t="shared" si="19"/>
        <v>13674.812025380512</v>
      </c>
      <c r="F22" s="13">
        <f t="shared" si="19"/>
        <v>13910.94949820247</v>
      </c>
      <c r="G22" s="13">
        <f t="shared" si="19"/>
        <v>14162.343586564029</v>
      </c>
      <c r="H22" s="13">
        <f t="shared" si="19"/>
        <v>14442.053786894543</v>
      </c>
      <c r="I22" s="13">
        <f t="shared" si="19"/>
        <v>14713.874473784634</v>
      </c>
      <c r="J22" s="13">
        <f t="shared" si="19"/>
        <v>14755.663968119916</v>
      </c>
      <c r="K22" s="13">
        <f t="shared" si="19"/>
        <v>14546.735231649762</v>
      </c>
      <c r="L22" s="13">
        <f t="shared" si="19"/>
        <v>14665.597670622297</v>
      </c>
      <c r="M22" s="13">
        <f t="shared" si="19"/>
        <v>14744.341478274797</v>
      </c>
      <c r="N22" s="13">
        <f t="shared" si="19"/>
        <v>14603.506298579825</v>
      </c>
      <c r="O22" s="13">
        <f t="shared" si="19"/>
        <v>14493.315939437618</v>
      </c>
      <c r="P22" s="13">
        <f t="shared" si="19"/>
        <v>14596.170244329885</v>
      </c>
      <c r="Q22" s="13">
        <f t="shared" si="19"/>
        <v>14877.94606552631</v>
      </c>
      <c r="R22" s="13">
        <f t="shared" ref="R22:V22" si="20">R3*1000000/R4</f>
        <v>15165.737635042968</v>
      </c>
      <c r="S22" s="13">
        <f t="shared" si="20"/>
        <v>15477.111736479923</v>
      </c>
      <c r="T22" s="13">
        <f t="shared" si="20"/>
        <v>15743.784542183246</v>
      </c>
      <c r="U22" s="13">
        <f t="shared" si="20"/>
        <v>15976.047390558821</v>
      </c>
      <c r="V22" s="13">
        <f t="shared" si="20"/>
        <v>14809.590238841123</v>
      </c>
      <c r="W22" s="13">
        <f t="shared" ref="W22" si="21">W3*1000000/W4</f>
        <v>15505.474818106824</v>
      </c>
      <c r="DA22" s="10"/>
    </row>
    <row r="23" spans="1:105" ht="12" customHeight="1" x14ac:dyDescent="0.25">
      <c r="A23" s="179" t="s">
        <v>191</v>
      </c>
      <c r="B23" s="46">
        <f t="shared" ref="B23:Q23" si="22">B3*1000000/B6</f>
        <v>32708.189013838462</v>
      </c>
      <c r="C23" s="46">
        <f t="shared" si="22"/>
        <v>33114.995890014761</v>
      </c>
      <c r="D23" s="46">
        <f t="shared" si="22"/>
        <v>33265.846014069546</v>
      </c>
      <c r="E23" s="46">
        <f t="shared" si="22"/>
        <v>33449.602477482578</v>
      </c>
      <c r="F23" s="46">
        <f t="shared" si="22"/>
        <v>33861.880500411062</v>
      </c>
      <c r="G23" s="46">
        <f t="shared" si="22"/>
        <v>34390.613258046287</v>
      </c>
      <c r="H23" s="46">
        <f t="shared" si="22"/>
        <v>34878.845662336273</v>
      </c>
      <c r="I23" s="46">
        <f t="shared" si="22"/>
        <v>35351.491341281813</v>
      </c>
      <c r="J23" s="46">
        <f t="shared" si="22"/>
        <v>35137.574382092142</v>
      </c>
      <c r="K23" s="46">
        <f t="shared" si="22"/>
        <v>34481.539754501144</v>
      </c>
      <c r="L23" s="46">
        <f t="shared" si="22"/>
        <v>34569.841202146963</v>
      </c>
      <c r="M23" s="46">
        <f t="shared" si="22"/>
        <v>34614.466341861953</v>
      </c>
      <c r="N23" s="46">
        <f t="shared" si="22"/>
        <v>34061.097418808946</v>
      </c>
      <c r="O23" s="46">
        <f t="shared" si="22"/>
        <v>33683.10263017688</v>
      </c>
      <c r="P23" s="46">
        <f t="shared" si="22"/>
        <v>33750.256805878838</v>
      </c>
      <c r="Q23" s="46">
        <f t="shared" si="22"/>
        <v>34207.461596865047</v>
      </c>
      <c r="R23" s="46">
        <f t="shared" ref="R23:V23" si="23">R3*1000000/R6</f>
        <v>34804.891320357754</v>
      </c>
      <c r="S23" s="46">
        <f t="shared" si="23"/>
        <v>35416.954663571603</v>
      </c>
      <c r="T23" s="46">
        <f t="shared" si="23"/>
        <v>35913.919072879115</v>
      </c>
      <c r="U23" s="46">
        <f t="shared" si="23"/>
        <v>36324.762545476187</v>
      </c>
      <c r="V23" s="46">
        <f t="shared" si="23"/>
        <v>33650.198993829123</v>
      </c>
      <c r="W23" s="46">
        <f t="shared" ref="W23" si="24">W3*1000000/W6</f>
        <v>35129.303935863238</v>
      </c>
      <c r="DA23" s="11"/>
    </row>
    <row r="24" spans="1:105" ht="12" customHeight="1" x14ac:dyDescent="0.25">
      <c r="A24" s="180" t="s">
        <v>192</v>
      </c>
      <c r="B24" s="15">
        <v>1</v>
      </c>
      <c r="C24" s="15">
        <v>1</v>
      </c>
      <c r="D24" s="15">
        <v>1</v>
      </c>
      <c r="E24" s="15">
        <v>1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1</v>
      </c>
      <c r="S24" s="15">
        <v>1</v>
      </c>
      <c r="T24" s="15">
        <v>1</v>
      </c>
      <c r="U24" s="15">
        <v>1</v>
      </c>
      <c r="V24" s="15">
        <v>1</v>
      </c>
      <c r="W24" s="15">
        <v>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250994.53516599591</v>
      </c>
      <c r="C28" s="22">
        <v>264899.47087799199</v>
      </c>
      <c r="D28" s="22">
        <v>259406.66502158684</v>
      </c>
      <c r="E28" s="22">
        <v>268133.94401592307</v>
      </c>
      <c r="F28" s="22">
        <v>266254.09297187038</v>
      </c>
      <c r="G28" s="22">
        <v>268918.66196954541</v>
      </c>
      <c r="H28" s="22">
        <v>267664.90888172196</v>
      </c>
      <c r="I28" s="22">
        <v>248928.8127120412</v>
      </c>
      <c r="J28" s="22">
        <v>263666.57087783271</v>
      </c>
      <c r="K28" s="22">
        <v>261360.03195808642</v>
      </c>
      <c r="L28" s="22">
        <v>278270.15941019426</v>
      </c>
      <c r="M28" s="22">
        <v>251398.90976913681</v>
      </c>
      <c r="N28" s="22">
        <v>262141.6445795082</v>
      </c>
      <c r="O28" s="22">
        <v>264868.83092917519</v>
      </c>
      <c r="P28" s="22">
        <v>232946.46134056227</v>
      </c>
      <c r="Q28" s="22">
        <v>243038.47772455183</v>
      </c>
      <c r="R28" s="22">
        <v>248454.18323919532</v>
      </c>
      <c r="S28" s="22">
        <v>248389.49687986085</v>
      </c>
      <c r="T28" s="22">
        <v>245998.94995851777</v>
      </c>
      <c r="U28" s="22">
        <v>243213.21820888077</v>
      </c>
      <c r="V28" s="22">
        <v>242857.80607862346</v>
      </c>
      <c r="W28" s="22">
        <v>252159.92888545379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8315.6202063628552</v>
      </c>
      <c r="C29" s="31">
        <v>8654.5370593293228</v>
      </c>
      <c r="D29" s="31">
        <v>8924.4918314703355</v>
      </c>
      <c r="E29" s="31">
        <v>8758.4656061908845</v>
      </c>
      <c r="F29" s="31">
        <v>8852.6278589853828</v>
      </c>
      <c r="G29" s="31">
        <v>9208.4305245055893</v>
      </c>
      <c r="H29" s="31">
        <v>10205.07506448839</v>
      </c>
      <c r="I29" s="31">
        <v>9153.2420464316419</v>
      </c>
      <c r="J29" s="31">
        <v>9721.0495270851243</v>
      </c>
      <c r="K29" s="31">
        <v>9897.338865004298</v>
      </c>
      <c r="L29" s="31">
        <v>11467.449269131557</v>
      </c>
      <c r="M29" s="31">
        <v>9976.8938950988813</v>
      </c>
      <c r="N29" s="31">
        <v>10231.744883920892</v>
      </c>
      <c r="O29" s="31">
        <v>9860.3043852106621</v>
      </c>
      <c r="P29" s="31">
        <v>8838.4768701633693</v>
      </c>
      <c r="Q29" s="31">
        <v>8729.3888220120371</v>
      </c>
      <c r="R29" s="31">
        <v>9038.3660361134989</v>
      </c>
      <c r="S29" s="31">
        <v>9033.2852966466035</v>
      </c>
      <c r="T29" s="31">
        <v>8490.7179707652613</v>
      </c>
      <c r="U29" s="31">
        <v>6850.3837489251928</v>
      </c>
      <c r="V29" s="31">
        <v>7012.3806534823734</v>
      </c>
      <c r="W29" s="31">
        <v>6711.6172828890785</v>
      </c>
      <c r="DA29" s="59" t="s">
        <v>231</v>
      </c>
    </row>
    <row r="30" spans="1:105" ht="12" customHeight="1" x14ac:dyDescent="0.25">
      <c r="A30" s="73" t="s">
        <v>75</v>
      </c>
      <c r="B30" s="98">
        <v>55108.712360494086</v>
      </c>
      <c r="C30" s="98">
        <v>59715.067422199929</v>
      </c>
      <c r="D30" s="98">
        <v>54666.462169180661</v>
      </c>
      <c r="E30" s="98">
        <v>55228.545753136765</v>
      </c>
      <c r="F30" s="98">
        <v>53194.480830280343</v>
      </c>
      <c r="G30" s="98">
        <v>52934.908505267478</v>
      </c>
      <c r="H30" s="98">
        <v>50743.056319211231</v>
      </c>
      <c r="I30" s="98">
        <v>39965.709788567467</v>
      </c>
      <c r="J30" s="98">
        <v>45756.732700704611</v>
      </c>
      <c r="K30" s="98">
        <v>41801.920522144923</v>
      </c>
      <c r="L30" s="98">
        <v>41210.820631174516</v>
      </c>
      <c r="M30" s="98">
        <v>36312.008651337972</v>
      </c>
      <c r="N30" s="98">
        <v>35641.832455690514</v>
      </c>
      <c r="O30" s="98">
        <v>35940.928693577647</v>
      </c>
      <c r="P30" s="98">
        <v>31333.763318206329</v>
      </c>
      <c r="Q30" s="98">
        <v>32271.958721972253</v>
      </c>
      <c r="R30" s="98">
        <v>30957.135517785187</v>
      </c>
      <c r="S30" s="98">
        <v>30411.499459396546</v>
      </c>
      <c r="T30" s="98">
        <v>28701.442133926204</v>
      </c>
      <c r="U30" s="98">
        <v>29255.910040351126</v>
      </c>
      <c r="V30" s="98">
        <v>30708.585184384465</v>
      </c>
      <c r="W30" s="98">
        <v>25080.410226812339</v>
      </c>
      <c r="DA30" s="63"/>
    </row>
    <row r="31" spans="1:105" ht="12" customHeight="1" x14ac:dyDescent="0.25">
      <c r="A31" s="97" t="s">
        <v>74</v>
      </c>
      <c r="B31" s="98">
        <v>8554.9508413275726</v>
      </c>
      <c r="C31" s="98">
        <v>8311.3365678967893</v>
      </c>
      <c r="D31" s="98">
        <v>8166.7438224738607</v>
      </c>
      <c r="E31" s="98">
        <v>8189.843822473862</v>
      </c>
      <c r="F31" s="98">
        <v>8191.1126960766114</v>
      </c>
      <c r="G31" s="98">
        <v>8275.7476354256232</v>
      </c>
      <c r="H31" s="98">
        <v>7599.2987102321604</v>
      </c>
      <c r="I31" s="98">
        <v>7198.7882201203747</v>
      </c>
      <c r="J31" s="98">
        <v>7109.2699054170234</v>
      </c>
      <c r="K31" s="98">
        <v>6912.4055889939809</v>
      </c>
      <c r="L31" s="98">
        <v>7038.7414445399827</v>
      </c>
      <c r="M31" s="98">
        <v>6351.066638005158</v>
      </c>
      <c r="N31" s="98">
        <v>6103.5879621668091</v>
      </c>
      <c r="O31" s="98">
        <v>6163.8760963026634</v>
      </c>
      <c r="P31" s="98">
        <v>5601.1999140154767</v>
      </c>
      <c r="Q31" s="98">
        <v>5475.5298366294055</v>
      </c>
      <c r="R31" s="98">
        <v>5721.9447119518509</v>
      </c>
      <c r="S31" s="98">
        <v>5554.2503009458296</v>
      </c>
      <c r="T31" s="98">
        <v>5833.1134135855555</v>
      </c>
      <c r="U31" s="98">
        <v>5528.5849527085138</v>
      </c>
      <c r="V31" s="98">
        <v>5490.7414445399836</v>
      </c>
      <c r="W31" s="98">
        <v>5585.4859845227857</v>
      </c>
      <c r="DA31" s="63" t="s">
        <v>232</v>
      </c>
    </row>
    <row r="32" spans="1:105" ht="12" customHeight="1" x14ac:dyDescent="0.25">
      <c r="A32" s="97" t="s">
        <v>202</v>
      </c>
      <c r="B32" s="98">
        <v>46553.76151916651</v>
      </c>
      <c r="C32" s="98">
        <v>51403.730854303139</v>
      </c>
      <c r="D32" s="98">
        <v>46499.718346706803</v>
      </c>
      <c r="E32" s="98">
        <v>47038.701930662901</v>
      </c>
      <c r="F32" s="98">
        <v>45003.368134203731</v>
      </c>
      <c r="G32" s="98">
        <v>44659.160869841857</v>
      </c>
      <c r="H32" s="98">
        <v>43143.757608979067</v>
      </c>
      <c r="I32" s="98">
        <v>32766.921568447091</v>
      </c>
      <c r="J32" s="98">
        <v>38647.462795287589</v>
      </c>
      <c r="K32" s="98">
        <v>34889.514933150946</v>
      </c>
      <c r="L32" s="98">
        <v>34172.079186634532</v>
      </c>
      <c r="M32" s="98">
        <v>29960.942013332813</v>
      </c>
      <c r="N32" s="98">
        <v>29538.244493523704</v>
      </c>
      <c r="O32" s="98">
        <v>29777.052597274982</v>
      </c>
      <c r="P32" s="98">
        <v>25732.563404190852</v>
      </c>
      <c r="Q32" s="98">
        <v>26796.428885342848</v>
      </c>
      <c r="R32" s="98">
        <v>25235.190805833336</v>
      </c>
      <c r="S32" s="98">
        <v>24857.249158450715</v>
      </c>
      <c r="T32" s="98">
        <v>22868.328720340651</v>
      </c>
      <c r="U32" s="98">
        <v>23727.32508764261</v>
      </c>
      <c r="V32" s="98">
        <v>25217.84373984448</v>
      </c>
      <c r="W32" s="98">
        <v>19494.924242289555</v>
      </c>
      <c r="DA32" s="63" t="s">
        <v>233</v>
      </c>
    </row>
    <row r="33" spans="1:105" ht="12" customHeight="1" x14ac:dyDescent="0.25">
      <c r="A33" s="73" t="s">
        <v>193</v>
      </c>
      <c r="B33" s="98">
        <v>80159.10128976783</v>
      </c>
      <c r="C33" s="98">
        <v>84479.233018056751</v>
      </c>
      <c r="D33" s="98">
        <v>84123.742304385218</v>
      </c>
      <c r="E33" s="98">
        <v>88109.441702493539</v>
      </c>
      <c r="F33" s="98">
        <v>88811.431212381736</v>
      </c>
      <c r="G33" s="98">
        <v>88989.35374032674</v>
      </c>
      <c r="H33" s="98">
        <v>87192.101719690472</v>
      </c>
      <c r="I33" s="98">
        <v>80166.288822012037</v>
      </c>
      <c r="J33" s="98">
        <v>83978.867927772997</v>
      </c>
      <c r="K33" s="98">
        <v>84766.128288907988</v>
      </c>
      <c r="L33" s="98">
        <v>92194.673000859839</v>
      </c>
      <c r="M33" s="98">
        <v>80774.859329320709</v>
      </c>
      <c r="N33" s="98">
        <v>85065.339552880483</v>
      </c>
      <c r="O33" s="98">
        <v>86510.421324161638</v>
      </c>
      <c r="P33" s="98">
        <v>70922.17824591574</v>
      </c>
      <c r="Q33" s="98">
        <v>76834.801031814248</v>
      </c>
      <c r="R33" s="98">
        <v>81737.869389509855</v>
      </c>
      <c r="S33" s="98">
        <v>81410.203611349949</v>
      </c>
      <c r="T33" s="98">
        <v>80562.058555460026</v>
      </c>
      <c r="U33" s="98">
        <v>79675.655460017195</v>
      </c>
      <c r="V33" s="98">
        <v>79002.450644883909</v>
      </c>
      <c r="W33" s="98">
        <v>86141.183490971613</v>
      </c>
      <c r="DA33" s="63" t="s">
        <v>234</v>
      </c>
    </row>
    <row r="34" spans="1:105" ht="12" customHeight="1" x14ac:dyDescent="0.25">
      <c r="A34" s="73" t="s">
        <v>73</v>
      </c>
      <c r="B34" s="98">
        <v>30075.050644728519</v>
      </c>
      <c r="C34" s="98">
        <v>30496.569522243186</v>
      </c>
      <c r="D34" s="98">
        <v>30698.600361878533</v>
      </c>
      <c r="E34" s="98">
        <v>34119.443024152657</v>
      </c>
      <c r="F34" s="98">
        <v>33347.754473332549</v>
      </c>
      <c r="G34" s="98">
        <v>35768.421840068782</v>
      </c>
      <c r="H34" s="98">
        <v>37258.999140154774</v>
      </c>
      <c r="I34" s="98">
        <v>40086.288650042996</v>
      </c>
      <c r="J34" s="98">
        <v>43891.554686156487</v>
      </c>
      <c r="K34" s="98">
        <v>44743.321410146185</v>
      </c>
      <c r="L34" s="98">
        <v>48519.839466895952</v>
      </c>
      <c r="M34" s="98">
        <v>45071.773511607906</v>
      </c>
      <c r="N34" s="98">
        <v>50826.596541272578</v>
      </c>
      <c r="O34" s="98">
        <v>51769.532818572647</v>
      </c>
      <c r="P34" s="98">
        <v>46539.94814273432</v>
      </c>
      <c r="Q34" s="98">
        <v>48794.917967325884</v>
      </c>
      <c r="R34" s="98">
        <v>48957.950749785021</v>
      </c>
      <c r="S34" s="98">
        <v>50306.41711092004</v>
      </c>
      <c r="T34" s="98">
        <v>52790.728972914876</v>
      </c>
      <c r="U34" s="98">
        <v>53019.079613069654</v>
      </c>
      <c r="V34" s="98">
        <v>51989.974019346519</v>
      </c>
      <c r="W34" s="98">
        <v>58060.74204643166</v>
      </c>
      <c r="DA34" s="63"/>
    </row>
    <row r="35" spans="1:105" ht="12" customHeight="1" x14ac:dyDescent="0.25">
      <c r="A35" s="97" t="s">
        <v>205</v>
      </c>
      <c r="B35" s="98">
        <v>29483.578761822868</v>
      </c>
      <c r="C35" s="98">
        <v>29865.452536543416</v>
      </c>
      <c r="D35" s="98">
        <v>30061.55851246776</v>
      </c>
      <c r="E35" s="98">
        <v>33234.240971625106</v>
      </c>
      <c r="F35" s="98">
        <v>32362.40601891659</v>
      </c>
      <c r="G35" s="98">
        <v>34650.664144454</v>
      </c>
      <c r="H35" s="98">
        <v>35797.448495270852</v>
      </c>
      <c r="I35" s="98">
        <v>38234.359501289764</v>
      </c>
      <c r="J35" s="98">
        <v>41551.1241616509</v>
      </c>
      <c r="K35" s="98">
        <v>41812.905073086855</v>
      </c>
      <c r="L35" s="98">
        <v>44990.947205502998</v>
      </c>
      <c r="M35" s="98">
        <v>40510.810146173681</v>
      </c>
      <c r="N35" s="98">
        <v>45707.103869303537</v>
      </c>
      <c r="O35" s="98">
        <v>46158.379535683562</v>
      </c>
      <c r="P35" s="98">
        <v>40573.497592433378</v>
      </c>
      <c r="Q35" s="98">
        <v>42269.51220980224</v>
      </c>
      <c r="R35" s="98">
        <v>41704.012295786742</v>
      </c>
      <c r="S35" s="98">
        <v>42026.971023215825</v>
      </c>
      <c r="T35" s="98">
        <v>43931.659845227856</v>
      </c>
      <c r="U35" s="98">
        <v>43491.822527944969</v>
      </c>
      <c r="V35" s="98">
        <v>41791.347033533973</v>
      </c>
      <c r="W35" s="98">
        <v>45873.219088564067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3.367755803955288</v>
      </c>
      <c r="F36" s="98">
        <v>5.3262252794496989</v>
      </c>
      <c r="G36" s="98">
        <v>12.10945829750645</v>
      </c>
      <c r="H36" s="98">
        <v>26.965692175408421</v>
      </c>
      <c r="I36" s="98">
        <v>71.8926053310404</v>
      </c>
      <c r="J36" s="98">
        <v>130.61762682717111</v>
      </c>
      <c r="K36" s="98">
        <v>175.24428202923471</v>
      </c>
      <c r="L36" s="98">
        <v>204.3738607050731</v>
      </c>
      <c r="M36" s="98">
        <v>179.20378331900258</v>
      </c>
      <c r="N36" s="98">
        <v>229.73619948409288</v>
      </c>
      <c r="O36" s="98">
        <v>263.66225279449696</v>
      </c>
      <c r="P36" s="98">
        <v>304.75399828030953</v>
      </c>
      <c r="Q36" s="98">
        <v>328.63877901977639</v>
      </c>
      <c r="R36" s="98">
        <v>354.82476354256232</v>
      </c>
      <c r="S36" s="98">
        <v>352.8</v>
      </c>
      <c r="T36" s="98">
        <v>311.67162510748062</v>
      </c>
      <c r="U36" s="98">
        <v>316.27970765262256</v>
      </c>
      <c r="V36" s="98">
        <v>293.61229578675835</v>
      </c>
      <c r="W36" s="98">
        <v>270.18245915735167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3.8754944110060183</v>
      </c>
      <c r="H37" s="98">
        <v>44.936973344797934</v>
      </c>
      <c r="I37" s="98">
        <v>48.282631126397249</v>
      </c>
      <c r="J37" s="98">
        <v>13.074892519346518</v>
      </c>
      <c r="K37" s="98">
        <v>23.356835769561478</v>
      </c>
      <c r="L37" s="98">
        <v>37.283061049011174</v>
      </c>
      <c r="M37" s="98">
        <v>27.642906276870164</v>
      </c>
      <c r="N37" s="98">
        <v>26.921152192605327</v>
      </c>
      <c r="O37" s="98">
        <v>19.462338779019774</v>
      </c>
      <c r="P37" s="98">
        <v>17.998538263112639</v>
      </c>
      <c r="Q37" s="98">
        <v>18.345915735167669</v>
      </c>
      <c r="R37" s="98">
        <v>18.807824591573514</v>
      </c>
      <c r="S37" s="98">
        <v>21.141616509028374</v>
      </c>
      <c r="T37" s="98">
        <v>23.647291487532243</v>
      </c>
      <c r="U37" s="98">
        <v>25.006964746345659</v>
      </c>
      <c r="V37" s="98">
        <v>40.940326741186581</v>
      </c>
      <c r="W37" s="98">
        <v>50.015477214101466</v>
      </c>
      <c r="DA37" s="63" t="s">
        <v>237</v>
      </c>
    </row>
    <row r="38" spans="1:105" ht="12" customHeight="1" x14ac:dyDescent="0.25">
      <c r="A38" s="97" t="s">
        <v>52</v>
      </c>
      <c r="B38" s="98">
        <v>404.21891643961391</v>
      </c>
      <c r="C38" s="98">
        <v>442.77614305144698</v>
      </c>
      <c r="D38" s="98">
        <v>479.20221054576962</v>
      </c>
      <c r="E38" s="98">
        <v>549.9648212291778</v>
      </c>
      <c r="F38" s="98">
        <v>575.84467109695015</v>
      </c>
      <c r="G38" s="98">
        <v>626.88331900257947</v>
      </c>
      <c r="H38" s="98">
        <v>725.96792777300084</v>
      </c>
      <c r="I38" s="98">
        <v>828.47678417884777</v>
      </c>
      <c r="J38" s="98">
        <v>963.38048151332725</v>
      </c>
      <c r="K38" s="98">
        <v>1142.569389509888</v>
      </c>
      <c r="L38" s="98">
        <v>1281.1223559759244</v>
      </c>
      <c r="M38" s="98">
        <v>1423.2648323301805</v>
      </c>
      <c r="N38" s="98">
        <v>1503.3797076526223</v>
      </c>
      <c r="O38" s="98">
        <v>1582.1956147893372</v>
      </c>
      <c r="P38" s="98">
        <v>1680.6682717110921</v>
      </c>
      <c r="Q38" s="98">
        <v>1787.6803955288046</v>
      </c>
      <c r="R38" s="98">
        <v>1840.9518486672398</v>
      </c>
      <c r="S38" s="98">
        <v>1889.2251074806529</v>
      </c>
      <c r="T38" s="98">
        <v>2018.9863284608773</v>
      </c>
      <c r="U38" s="98">
        <v>2049.6607910576095</v>
      </c>
      <c r="V38" s="98">
        <v>2137.6360275150469</v>
      </c>
      <c r="W38" s="98">
        <v>2165.8544282029234</v>
      </c>
      <c r="DA38" s="63" t="s">
        <v>238</v>
      </c>
    </row>
    <row r="39" spans="1:105" ht="12" customHeight="1" x14ac:dyDescent="0.25">
      <c r="A39" s="97" t="s">
        <v>203</v>
      </c>
      <c r="B39" s="98">
        <v>127.68392089423898</v>
      </c>
      <c r="C39" s="98">
        <v>125.94041272570935</v>
      </c>
      <c r="D39" s="98">
        <v>91.546517626827168</v>
      </c>
      <c r="E39" s="98">
        <v>94.221582115219249</v>
      </c>
      <c r="F39" s="98">
        <v>96.872742906276855</v>
      </c>
      <c r="G39" s="98">
        <v>21.382975064488388</v>
      </c>
      <c r="H39" s="98">
        <v>23.475322441960447</v>
      </c>
      <c r="I39" s="98">
        <v>21.994582975064489</v>
      </c>
      <c r="J39" s="98">
        <v>26.198194325021493</v>
      </c>
      <c r="K39" s="98">
        <v>32.527687016337055</v>
      </c>
      <c r="L39" s="98">
        <v>41.293293207222696</v>
      </c>
      <c r="M39" s="98">
        <v>39.812467755803944</v>
      </c>
      <c r="N39" s="98">
        <v>46.786844368013753</v>
      </c>
      <c r="O39" s="98">
        <v>47.097334479793638</v>
      </c>
      <c r="P39" s="98">
        <v>39.621496130696478</v>
      </c>
      <c r="Q39" s="98">
        <v>44.063886500429923</v>
      </c>
      <c r="R39" s="98">
        <v>51.133791917454857</v>
      </c>
      <c r="S39" s="98">
        <v>49.273172828890793</v>
      </c>
      <c r="T39" s="98">
        <v>45.381427343078236</v>
      </c>
      <c r="U39" s="98">
        <v>48.740842648323294</v>
      </c>
      <c r="V39" s="98">
        <v>44.443078245915729</v>
      </c>
      <c r="W39" s="98">
        <v>63.376784178847799</v>
      </c>
      <c r="DA39" s="63" t="s">
        <v>239</v>
      </c>
    </row>
    <row r="40" spans="1:105" ht="12" customHeight="1" x14ac:dyDescent="0.25">
      <c r="A40" s="97" t="s">
        <v>196</v>
      </c>
      <c r="B40" s="98">
        <v>343.38617514288114</v>
      </c>
      <c r="C40" s="98">
        <v>450.75539660389632</v>
      </c>
      <c r="D40" s="98">
        <v>585.77500768903064</v>
      </c>
      <c r="E40" s="98">
        <v>770.47903229236454</v>
      </c>
      <c r="F40" s="98">
        <v>901.95670798240189</v>
      </c>
      <c r="G40" s="98">
        <v>1170.6957575564757</v>
      </c>
      <c r="H40" s="98">
        <v>1461.3320195955503</v>
      </c>
      <c r="I40" s="98">
        <v>1795.6965291361657</v>
      </c>
      <c r="J40" s="98">
        <v>2233.9723615353564</v>
      </c>
      <c r="K40" s="98">
        <v>2761.3025128791742</v>
      </c>
      <c r="L40" s="98">
        <v>3483.912802613002</v>
      </c>
      <c r="M40" s="98">
        <v>3407.5875032190866</v>
      </c>
      <c r="N40" s="98">
        <v>3947.59152918376</v>
      </c>
      <c r="O40" s="98">
        <v>4406.0705487771938</v>
      </c>
      <c r="P40" s="98">
        <v>4407.2405347591121</v>
      </c>
      <c r="Q40" s="98">
        <v>4909.6495188968056</v>
      </c>
      <c r="R40" s="98">
        <v>5643.2286548426655</v>
      </c>
      <c r="S40" s="98">
        <v>6004.223754216503</v>
      </c>
      <c r="T40" s="98">
        <v>6484.1858413342061</v>
      </c>
      <c r="U40" s="98">
        <v>7087.7391979168451</v>
      </c>
      <c r="V40" s="98">
        <v>7682.2331313540271</v>
      </c>
      <c r="W40" s="98">
        <v>9638.0938091143507</v>
      </c>
      <c r="DA40" s="63" t="s">
        <v>240</v>
      </c>
    </row>
    <row r="41" spans="1:105" ht="12" customHeight="1" x14ac:dyDescent="0.25">
      <c r="A41" s="73" t="s">
        <v>204</v>
      </c>
      <c r="B41" s="98">
        <v>25313.132521908297</v>
      </c>
      <c r="C41" s="98">
        <v>27731.133331657238</v>
      </c>
      <c r="D41" s="98">
        <v>26401.98615346837</v>
      </c>
      <c r="E41" s="98">
        <v>25266.11431000083</v>
      </c>
      <c r="F41" s="98">
        <v>25200.549241774319</v>
      </c>
      <c r="G41" s="98">
        <v>24920.850454819658</v>
      </c>
      <c r="H41" s="98">
        <v>23813.141384522762</v>
      </c>
      <c r="I41" s="98">
        <v>21664.748495270858</v>
      </c>
      <c r="J41" s="98">
        <v>21421.351074806535</v>
      </c>
      <c r="K41" s="98">
        <v>21369.374978503874</v>
      </c>
      <c r="L41" s="98">
        <v>23682.290111779879</v>
      </c>
      <c r="M41" s="98">
        <v>21270.057695614785</v>
      </c>
      <c r="N41" s="98">
        <v>21522.05554600172</v>
      </c>
      <c r="O41" s="98">
        <v>22626.760017196902</v>
      </c>
      <c r="P41" s="98">
        <v>20181.267841788478</v>
      </c>
      <c r="Q41" s="98">
        <v>21082.23422184007</v>
      </c>
      <c r="R41" s="98">
        <v>22073.877300085987</v>
      </c>
      <c r="S41" s="98">
        <v>22126.903783318998</v>
      </c>
      <c r="T41" s="98">
        <v>21081.428116938951</v>
      </c>
      <c r="U41" s="98">
        <v>20830.724935511607</v>
      </c>
      <c r="V41" s="98">
        <v>20407.97652622528</v>
      </c>
      <c r="W41" s="98">
        <v>22084.244453998279</v>
      </c>
      <c r="DA41" s="63" t="s">
        <v>241</v>
      </c>
    </row>
    <row r="42" spans="1:105" ht="12" customHeight="1" x14ac:dyDescent="0.25">
      <c r="A42" s="32" t="s">
        <v>53</v>
      </c>
      <c r="B42" s="33">
        <v>52082.487188306099</v>
      </c>
      <c r="C42" s="33">
        <v>53885.330954428195</v>
      </c>
      <c r="D42" s="33">
        <v>54657.675322441944</v>
      </c>
      <c r="E42" s="33">
        <v>56889.581513327605</v>
      </c>
      <c r="F42" s="33">
        <v>57154.554170249336</v>
      </c>
      <c r="G42" s="33">
        <v>57550.203353396377</v>
      </c>
      <c r="H42" s="33">
        <v>59092.739982803083</v>
      </c>
      <c r="I42" s="33">
        <v>58773.817454858116</v>
      </c>
      <c r="J42" s="33">
        <v>60104.1742906277</v>
      </c>
      <c r="K42" s="33">
        <v>60338.666036113485</v>
      </c>
      <c r="L42" s="33">
        <v>63159.906620808259</v>
      </c>
      <c r="M42" s="33">
        <v>60884.356061908846</v>
      </c>
      <c r="N42" s="33">
        <v>62166.744368013759</v>
      </c>
      <c r="O42" s="33">
        <v>61859.619432502142</v>
      </c>
      <c r="P42" s="33">
        <v>59054.235167669816</v>
      </c>
      <c r="Q42" s="33">
        <v>59671.853740326747</v>
      </c>
      <c r="R42" s="33">
        <v>60677.204471195182</v>
      </c>
      <c r="S42" s="33">
        <v>61068.193809114367</v>
      </c>
      <c r="T42" s="33">
        <v>60831.956663800491</v>
      </c>
      <c r="U42" s="33">
        <v>60669.033190025795</v>
      </c>
      <c r="V42" s="33">
        <v>61418.434307824587</v>
      </c>
      <c r="W42" s="33">
        <v>63719.825193465178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250994.53516599591</v>
      </c>
      <c r="C44" s="205">
        <f t="shared" si="25"/>
        <v>264899.47087799211</v>
      </c>
      <c r="D44" s="205">
        <f t="shared" si="25"/>
        <v>259406.6650215869</v>
      </c>
      <c r="E44" s="205">
        <f t="shared" si="25"/>
        <v>268133.94401592307</v>
      </c>
      <c r="F44" s="205">
        <f t="shared" si="25"/>
        <v>266254.09297187044</v>
      </c>
      <c r="G44" s="205">
        <f t="shared" si="25"/>
        <v>268918.66196954541</v>
      </c>
      <c r="H44" s="205">
        <f t="shared" si="25"/>
        <v>267664.90888172196</v>
      </c>
      <c r="I44" s="205">
        <f t="shared" si="25"/>
        <v>248928.8127120412</v>
      </c>
      <c r="J44" s="205">
        <f t="shared" si="25"/>
        <v>263666.57087783265</v>
      </c>
      <c r="K44" s="205">
        <f t="shared" si="25"/>
        <v>261360.03195808645</v>
      </c>
      <c r="L44" s="205">
        <f t="shared" si="25"/>
        <v>278270.15941019426</v>
      </c>
      <c r="M44" s="205">
        <f t="shared" si="25"/>
        <v>251398.90976913669</v>
      </c>
      <c r="N44" s="205">
        <f t="shared" si="25"/>
        <v>262141.64457950817</v>
      </c>
      <c r="O44" s="205">
        <f t="shared" si="25"/>
        <v>264868.83092917525</v>
      </c>
      <c r="P44" s="205">
        <f t="shared" si="25"/>
        <v>232946.46134056224</v>
      </c>
      <c r="Q44" s="205">
        <f t="shared" si="25"/>
        <v>243038.47772455172</v>
      </c>
      <c r="R44" s="205">
        <f t="shared" ref="R44:V44" si="26">SUM(R45,R50)</f>
        <v>248454.18323919529</v>
      </c>
      <c r="S44" s="205">
        <f t="shared" si="26"/>
        <v>248389.49687986082</v>
      </c>
      <c r="T44" s="205">
        <f t="shared" si="26"/>
        <v>245998.9499585178</v>
      </c>
      <c r="U44" s="205">
        <f t="shared" si="26"/>
        <v>243213.21820888075</v>
      </c>
      <c r="V44" s="205">
        <f t="shared" si="26"/>
        <v>242857.80607862349</v>
      </c>
      <c r="W44" s="205">
        <f t="shared" ref="W44" si="27">SUM(W45,W50)</f>
        <v>252159.92888545379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221814.07777351278</v>
      </c>
      <c r="C45" s="192">
        <f t="shared" si="28"/>
        <v>235106.06508136046</v>
      </c>
      <c r="D45" s="192">
        <f t="shared" si="28"/>
        <v>228955.99542075006</v>
      </c>
      <c r="E45" s="192">
        <f t="shared" si="28"/>
        <v>236897.91402103094</v>
      </c>
      <c r="F45" s="192">
        <f t="shared" si="28"/>
        <v>234328.26542846073</v>
      </c>
      <c r="G45" s="192">
        <f t="shared" si="28"/>
        <v>236352.02142284196</v>
      </c>
      <c r="H45" s="192">
        <f t="shared" si="28"/>
        <v>234460.25034093519</v>
      </c>
      <c r="I45" s="192">
        <f t="shared" si="28"/>
        <v>215150.61922416231</v>
      </c>
      <c r="J45" s="192">
        <f t="shared" si="28"/>
        <v>229359.0565086893</v>
      </c>
      <c r="K45" s="192">
        <f t="shared" si="28"/>
        <v>226637.87257494999</v>
      </c>
      <c r="L45" s="192">
        <f t="shared" si="28"/>
        <v>243296.50217734327</v>
      </c>
      <c r="M45" s="192">
        <f t="shared" si="28"/>
        <v>216656.1246239758</v>
      </c>
      <c r="N45" s="192">
        <f t="shared" si="28"/>
        <v>227477.23140992434</v>
      </c>
      <c r="O45" s="192">
        <f t="shared" si="28"/>
        <v>230247.3137187504</v>
      </c>
      <c r="P45" s="192">
        <f t="shared" si="28"/>
        <v>198383.66395176045</v>
      </c>
      <c r="Q45" s="192">
        <f t="shared" si="28"/>
        <v>208544.02603036177</v>
      </c>
      <c r="R45" s="192">
        <f t="shared" ref="R45:V45" si="29">SUM(R46:R49)</f>
        <v>213994.93224216584</v>
      </c>
      <c r="S45" s="192">
        <f t="shared" si="29"/>
        <v>214275.24071739675</v>
      </c>
      <c r="T45" s="192">
        <f t="shared" si="29"/>
        <v>211938.43657659614</v>
      </c>
      <c r="U45" s="192">
        <f t="shared" si="29"/>
        <v>209324.6084127964</v>
      </c>
      <c r="V45" s="192">
        <f t="shared" si="29"/>
        <v>207968.79075884985</v>
      </c>
      <c r="W45" s="192">
        <f t="shared" ref="W45" si="30">SUM(W46:W49)</f>
        <v>216643.42438314675</v>
      </c>
      <c r="DA45" s="213" t="s">
        <v>244</v>
      </c>
    </row>
    <row r="46" spans="1:105" ht="12" customHeight="1" x14ac:dyDescent="0.25">
      <c r="A46" s="97" t="s">
        <v>57</v>
      </c>
      <c r="B46" s="74">
        <v>184239.05859667319</v>
      </c>
      <c r="C46" s="74">
        <v>196395.89984296978</v>
      </c>
      <c r="D46" s="74">
        <v>189411.29740192287</v>
      </c>
      <c r="E46" s="74">
        <v>195793.78659917996</v>
      </c>
      <c r="F46" s="74">
        <v>193649.70181120874</v>
      </c>
      <c r="G46" s="74">
        <v>194986.03406474658</v>
      </c>
      <c r="H46" s="74">
        <v>192579.78647625429</v>
      </c>
      <c r="I46" s="74">
        <v>174081.07989972478</v>
      </c>
      <c r="J46" s="74">
        <v>188391.68400487304</v>
      </c>
      <c r="K46" s="74">
        <v>185613.89055563777</v>
      </c>
      <c r="L46" s="74">
        <v>200758.19612037996</v>
      </c>
      <c r="M46" s="74">
        <v>174591.99905049207</v>
      </c>
      <c r="N46" s="74">
        <v>185468.80564785318</v>
      </c>
      <c r="O46" s="74">
        <v>189049.90651074043</v>
      </c>
      <c r="P46" s="74">
        <v>158102.71202666685</v>
      </c>
      <c r="Q46" s="74">
        <v>167560.03666663065</v>
      </c>
      <c r="R46" s="74">
        <v>172693.61843378373</v>
      </c>
      <c r="S46" s="74">
        <v>171700.34460360874</v>
      </c>
      <c r="T46" s="74">
        <v>169000.23937272528</v>
      </c>
      <c r="U46" s="74">
        <v>166879.97542972543</v>
      </c>
      <c r="V46" s="74">
        <v>165296.68854255293</v>
      </c>
      <c r="W46" s="74">
        <v>174269.92439824902</v>
      </c>
      <c r="DA46" s="90" t="s">
        <v>245</v>
      </c>
    </row>
    <row r="47" spans="1:105" ht="12" customHeight="1" x14ac:dyDescent="0.25">
      <c r="A47" s="97" t="s">
        <v>56</v>
      </c>
      <c r="B47" s="74">
        <v>384.96136210801785</v>
      </c>
      <c r="C47" s="74">
        <v>452.79034348780618</v>
      </c>
      <c r="D47" s="74">
        <v>389.59762293888815</v>
      </c>
      <c r="E47" s="74">
        <v>889.1687724672106</v>
      </c>
      <c r="F47" s="74">
        <v>449.90896449510831</v>
      </c>
      <c r="G47" s="74">
        <v>531.93037467202544</v>
      </c>
      <c r="H47" s="74">
        <v>702.12822884498121</v>
      </c>
      <c r="I47" s="74">
        <v>628.09367670498159</v>
      </c>
      <c r="J47" s="74">
        <v>699.66476086280443</v>
      </c>
      <c r="K47" s="74">
        <v>756.67295726200666</v>
      </c>
      <c r="L47" s="74">
        <v>806.61427311531304</v>
      </c>
      <c r="M47" s="74">
        <v>822.86409124114721</v>
      </c>
      <c r="N47" s="74">
        <v>1068.958270488806</v>
      </c>
      <c r="O47" s="74">
        <v>823.93718385652971</v>
      </c>
      <c r="P47" s="74">
        <v>705.75690552456751</v>
      </c>
      <c r="Q47" s="74">
        <v>995.78960189370014</v>
      </c>
      <c r="R47" s="74">
        <v>966.36140484699354</v>
      </c>
      <c r="S47" s="74">
        <v>1111.7290665612804</v>
      </c>
      <c r="T47" s="74">
        <v>981.27518523684444</v>
      </c>
      <c r="U47" s="74">
        <v>1128.1738506988995</v>
      </c>
      <c r="V47" s="74">
        <v>1092.2622083261072</v>
      </c>
      <c r="W47" s="74">
        <v>1199.5476605532422</v>
      </c>
      <c r="DA47" s="90" t="s">
        <v>246</v>
      </c>
    </row>
    <row r="48" spans="1:105" ht="12" customHeight="1" x14ac:dyDescent="0.25">
      <c r="A48" s="97" t="s">
        <v>55</v>
      </c>
      <c r="B48" s="74">
        <v>26098.409587666756</v>
      </c>
      <c r="C48" s="74">
        <v>26883.691552124237</v>
      </c>
      <c r="D48" s="74">
        <v>27426.420917875672</v>
      </c>
      <c r="E48" s="74">
        <v>27983.121942486858</v>
      </c>
      <c r="F48" s="74">
        <v>28095.270037425173</v>
      </c>
      <c r="G48" s="74">
        <v>28342.815495154206</v>
      </c>
      <c r="H48" s="74">
        <v>28680.869241022901</v>
      </c>
      <c r="I48" s="74">
        <v>28128.028833179171</v>
      </c>
      <c r="J48" s="74">
        <v>28382.129182006982</v>
      </c>
      <c r="K48" s="74">
        <v>28486.955632922869</v>
      </c>
      <c r="L48" s="74">
        <v>29386.909373256898</v>
      </c>
      <c r="M48" s="74">
        <v>29393.035291562912</v>
      </c>
      <c r="N48" s="74">
        <v>29320.354657899512</v>
      </c>
      <c r="O48" s="74">
        <v>28838.448875359289</v>
      </c>
      <c r="P48" s="74">
        <v>28420.408784436891</v>
      </c>
      <c r="Q48" s="74">
        <v>28697.461253892863</v>
      </c>
      <c r="R48" s="74">
        <v>28998.109076320226</v>
      </c>
      <c r="S48" s="74">
        <v>29543.623203697774</v>
      </c>
      <c r="T48" s="74">
        <v>29989.307644415174</v>
      </c>
      <c r="U48" s="74">
        <v>29389.924714303386</v>
      </c>
      <c r="V48" s="74">
        <v>29398.191470023889</v>
      </c>
      <c r="W48" s="74">
        <v>29034.352532612909</v>
      </c>
      <c r="DA48" s="90" t="s">
        <v>247</v>
      </c>
    </row>
    <row r="49" spans="1:105" ht="12" customHeight="1" x14ac:dyDescent="0.25">
      <c r="A49" s="107" t="s">
        <v>54</v>
      </c>
      <c r="B49" s="193">
        <v>11091.648227064848</v>
      </c>
      <c r="C49" s="193">
        <v>11373.68334277863</v>
      </c>
      <c r="D49" s="193">
        <v>11728.679478012622</v>
      </c>
      <c r="E49" s="193">
        <v>12231.836706896909</v>
      </c>
      <c r="F49" s="193">
        <v>12133.384615331708</v>
      </c>
      <c r="G49" s="193">
        <v>12491.24148826915</v>
      </c>
      <c r="H49" s="193">
        <v>12497.466394812998</v>
      </c>
      <c r="I49" s="193">
        <v>12313.416814553375</v>
      </c>
      <c r="J49" s="193">
        <v>11885.578560946493</v>
      </c>
      <c r="K49" s="193">
        <v>11780.353429127337</v>
      </c>
      <c r="L49" s="193">
        <v>12344.782410591082</v>
      </c>
      <c r="M49" s="193">
        <v>11848.226190679688</v>
      </c>
      <c r="N49" s="193">
        <v>11619.112833682861</v>
      </c>
      <c r="O49" s="193">
        <v>11535.021148794147</v>
      </c>
      <c r="P49" s="193">
        <v>11154.786235132147</v>
      </c>
      <c r="Q49" s="193">
        <v>11290.738507944568</v>
      </c>
      <c r="R49" s="193">
        <v>11336.843327214898</v>
      </c>
      <c r="S49" s="193">
        <v>11919.543843528996</v>
      </c>
      <c r="T49" s="193">
        <v>11967.614374218831</v>
      </c>
      <c r="U49" s="193">
        <v>11926.534418068703</v>
      </c>
      <c r="V49" s="193">
        <v>12181.648537946916</v>
      </c>
      <c r="W49" s="193">
        <v>12139.599791731562</v>
      </c>
      <c r="DA49" s="214" t="s">
        <v>248</v>
      </c>
    </row>
    <row r="50" spans="1:105" ht="12" customHeight="1" x14ac:dyDescent="0.25">
      <c r="A50" s="209" t="s">
        <v>58</v>
      </c>
      <c r="B50" s="77">
        <v>29180.457392483135</v>
      </c>
      <c r="C50" s="77">
        <v>29793.405796631618</v>
      </c>
      <c r="D50" s="77">
        <v>30450.669600836845</v>
      </c>
      <c r="E50" s="77">
        <v>31236.029994892117</v>
      </c>
      <c r="F50" s="77">
        <v>31925.827543409716</v>
      </c>
      <c r="G50" s="77">
        <v>32566.640546703456</v>
      </c>
      <c r="H50" s="77">
        <v>33204.658540786782</v>
      </c>
      <c r="I50" s="77">
        <v>33778.193487878889</v>
      </c>
      <c r="J50" s="77">
        <v>34307.514369143362</v>
      </c>
      <c r="K50" s="77">
        <v>34722.159383136466</v>
      </c>
      <c r="L50" s="77">
        <v>34973.657232851016</v>
      </c>
      <c r="M50" s="77">
        <v>34742.785145160895</v>
      </c>
      <c r="N50" s="77">
        <v>34664.413169583844</v>
      </c>
      <c r="O50" s="77">
        <v>34621.517210424849</v>
      </c>
      <c r="P50" s="77">
        <v>34562.797388801795</v>
      </c>
      <c r="Q50" s="77">
        <v>34494.451694189956</v>
      </c>
      <c r="R50" s="77">
        <v>34459.250997029456</v>
      </c>
      <c r="S50" s="77">
        <v>34114.25616246408</v>
      </c>
      <c r="T50" s="77">
        <v>34060.513381921657</v>
      </c>
      <c r="U50" s="77">
        <v>33888.609796084354</v>
      </c>
      <c r="V50" s="77">
        <v>34889.015319773644</v>
      </c>
      <c r="W50" s="77">
        <v>35516.504502307027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0.8837406664125792</v>
      </c>
      <c r="C53" s="195">
        <f t="shared" si="34"/>
        <v>0.88752938728838027</v>
      </c>
      <c r="D53" s="195">
        <f t="shared" si="34"/>
        <v>0.88261415874452243</v>
      </c>
      <c r="E53" s="195">
        <f t="shared" si="34"/>
        <v>0.88350587200165454</v>
      </c>
      <c r="F53" s="195">
        <f t="shared" si="34"/>
        <v>0.88009263186507092</v>
      </c>
      <c r="G53" s="195">
        <f t="shared" si="34"/>
        <v>0.87889780386311911</v>
      </c>
      <c r="H53" s="195">
        <f t="shared" si="34"/>
        <v>0.87594691183273665</v>
      </c>
      <c r="I53" s="195">
        <f t="shared" si="34"/>
        <v>0.86430581048505128</v>
      </c>
      <c r="J53" s="195">
        <f t="shared" si="34"/>
        <v>0.86988295765017776</v>
      </c>
      <c r="K53" s="195">
        <f t="shared" si="34"/>
        <v>0.86714816675296114</v>
      </c>
      <c r="L53" s="195">
        <f t="shared" si="34"/>
        <v>0.87431761527366358</v>
      </c>
      <c r="M53" s="195">
        <f t="shared" si="34"/>
        <v>0.86180216462726233</v>
      </c>
      <c r="N53" s="195">
        <f t="shared" si="34"/>
        <v>0.86776456970357474</v>
      </c>
      <c r="O53" s="195">
        <f t="shared" si="34"/>
        <v>0.86928806576081241</v>
      </c>
      <c r="P53" s="195">
        <f t="shared" si="34"/>
        <v>0.85162772085096505</v>
      </c>
      <c r="Q53" s="195">
        <f t="shared" si="34"/>
        <v>0.85806999773392123</v>
      </c>
      <c r="R53" s="195">
        <f t="shared" ref="R53:V53" si="35">IF(R45=0,0,R45/R$44)</f>
        <v>0.86130541032648122</v>
      </c>
      <c r="S53" s="195">
        <f t="shared" si="35"/>
        <v>0.86265821787559638</v>
      </c>
      <c r="T53" s="195">
        <f t="shared" si="35"/>
        <v>0.86154203752631786</v>
      </c>
      <c r="U53" s="195">
        <f t="shared" si="35"/>
        <v>0.8606629604852335</v>
      </c>
      <c r="V53" s="195">
        <f t="shared" si="35"/>
        <v>0.85633974100680721</v>
      </c>
      <c r="W53" s="195">
        <f t="shared" ref="W53" si="36">IF(W45=0,0,W45/W$44)</f>
        <v>0.85915087833626103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0.73403613538767365</v>
      </c>
      <c r="C54" s="196">
        <f t="shared" si="37"/>
        <v>0.74139785629630861</v>
      </c>
      <c r="D54" s="196">
        <f t="shared" si="37"/>
        <v>0.73017128293970679</v>
      </c>
      <c r="E54" s="196">
        <f t="shared" si="37"/>
        <v>0.73020887869218376</v>
      </c>
      <c r="F54" s="196">
        <f t="shared" si="37"/>
        <v>0.72731164298633977</v>
      </c>
      <c r="G54" s="196">
        <f t="shared" si="37"/>
        <v>0.72507438731354545</v>
      </c>
      <c r="H54" s="196">
        <f t="shared" si="37"/>
        <v>0.7194808885514129</v>
      </c>
      <c r="I54" s="196">
        <f t="shared" si="37"/>
        <v>0.69932073351870416</v>
      </c>
      <c r="J54" s="196">
        <f t="shared" si="37"/>
        <v>0.71450727855888296</v>
      </c>
      <c r="K54" s="196">
        <f t="shared" si="37"/>
        <v>0.71018467959708598</v>
      </c>
      <c r="L54" s="196">
        <f t="shared" si="37"/>
        <v>0.72145068140218738</v>
      </c>
      <c r="M54" s="196">
        <f t="shared" si="37"/>
        <v>0.69448192599889347</v>
      </c>
      <c r="N54" s="196">
        <f t="shared" si="37"/>
        <v>0.70751370292712135</v>
      </c>
      <c r="O54" s="196">
        <f t="shared" si="37"/>
        <v>0.71374916349176443</v>
      </c>
      <c r="P54" s="196">
        <f t="shared" si="37"/>
        <v>0.67870836550517255</v>
      </c>
      <c r="Q54" s="196">
        <f t="shared" si="37"/>
        <v>0.6894383071989747</v>
      </c>
      <c r="R54" s="196">
        <f t="shared" ref="R54:V54" si="38">IF(R46=0,0,R46/R$44)</f>
        <v>0.69507229132675019</v>
      </c>
      <c r="S54" s="196">
        <f t="shared" si="38"/>
        <v>0.69125444819696014</v>
      </c>
      <c r="T54" s="196">
        <f t="shared" si="38"/>
        <v>0.68699577539344525</v>
      </c>
      <c r="U54" s="196">
        <f t="shared" si="38"/>
        <v>0.6861468166027167</v>
      </c>
      <c r="V54" s="196">
        <f t="shared" si="38"/>
        <v>0.6806315646656188</v>
      </c>
      <c r="W54" s="196">
        <f t="shared" ref="W54" si="39">IF(W46=0,0,W46/W$44)</f>
        <v>0.69110871488789527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1.5337439990612649E-3</v>
      </c>
      <c r="C55" s="197">
        <f t="shared" si="40"/>
        <v>1.7092912340936808E-3</v>
      </c>
      <c r="D55" s="197">
        <f t="shared" si="40"/>
        <v>1.5018797720809031E-3</v>
      </c>
      <c r="E55" s="197">
        <f t="shared" si="40"/>
        <v>3.3161365515677029E-3</v>
      </c>
      <c r="F55" s="197">
        <f t="shared" si="40"/>
        <v>1.6897729513688298E-3</v>
      </c>
      <c r="G55" s="197">
        <f t="shared" si="40"/>
        <v>1.9780344390240407E-3</v>
      </c>
      <c r="H55" s="197">
        <f t="shared" si="40"/>
        <v>2.6231612943900823E-3</v>
      </c>
      <c r="I55" s="197">
        <f t="shared" si="40"/>
        <v>2.5231859255744542E-3</v>
      </c>
      <c r="J55" s="197">
        <f t="shared" si="40"/>
        <v>2.6535967700925854E-3</v>
      </c>
      <c r="K55" s="197">
        <f t="shared" si="40"/>
        <v>2.8951364582911901E-3</v>
      </c>
      <c r="L55" s="197">
        <f t="shared" si="40"/>
        <v>2.8986732706984004E-3</v>
      </c>
      <c r="M55" s="197">
        <f t="shared" si="40"/>
        <v>3.2731410490077122E-3</v>
      </c>
      <c r="N55" s="197">
        <f t="shared" si="40"/>
        <v>4.0777888313147763E-3</v>
      </c>
      <c r="O55" s="197">
        <f t="shared" si="40"/>
        <v>3.1107366652622362E-3</v>
      </c>
      <c r="P55" s="197">
        <f t="shared" si="40"/>
        <v>3.0296957569695276E-3</v>
      </c>
      <c r="Q55" s="197">
        <f t="shared" si="40"/>
        <v>4.0972508189517252E-3</v>
      </c>
      <c r="R55" s="197">
        <f t="shared" ref="R55:V55" si="41">IF(R47=0,0,R47/R$44)</f>
        <v>3.8894954081600008E-3</v>
      </c>
      <c r="S55" s="197">
        <f t="shared" si="41"/>
        <v>4.4757490977929441E-3</v>
      </c>
      <c r="T55" s="197">
        <f t="shared" si="41"/>
        <v>3.988940543861323E-3</v>
      </c>
      <c r="U55" s="197">
        <f t="shared" si="41"/>
        <v>4.6386206268196365E-3</v>
      </c>
      <c r="V55" s="197">
        <f t="shared" si="41"/>
        <v>4.4975379871977231E-3</v>
      </c>
      <c r="W55" s="197">
        <f t="shared" ref="W55" si="42">IF(W47=0,0,W47/W$44)</f>
        <v>4.7570907314863214E-3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0.10397999131896041</v>
      </c>
      <c r="C56" s="197">
        <f t="shared" si="43"/>
        <v>0.10148639203777941</v>
      </c>
      <c r="D56" s="197">
        <f t="shared" si="43"/>
        <v>0.10572751056952735</v>
      </c>
      <c r="E56" s="197">
        <f t="shared" si="43"/>
        <v>0.10436247467730191</v>
      </c>
      <c r="F56" s="197">
        <f t="shared" si="43"/>
        <v>0.10552051885412111</v>
      </c>
      <c r="G56" s="197">
        <f t="shared" si="43"/>
        <v>0.10539549500794401</v>
      </c>
      <c r="H56" s="197">
        <f t="shared" si="43"/>
        <v>0.10715214542260618</v>
      </c>
      <c r="I56" s="197">
        <f t="shared" si="43"/>
        <v>0.11299627603059934</v>
      </c>
      <c r="J56" s="197">
        <f t="shared" si="43"/>
        <v>0.10764401830506441</v>
      </c>
      <c r="K56" s="197">
        <f t="shared" si="43"/>
        <v>0.10899507250401332</v>
      </c>
      <c r="L56" s="197">
        <f t="shared" si="43"/>
        <v>0.10560567987434849</v>
      </c>
      <c r="M56" s="197">
        <f t="shared" si="43"/>
        <v>0.11691791073618803</v>
      </c>
      <c r="N56" s="197">
        <f t="shared" si="43"/>
        <v>0.11184928173061255</v>
      </c>
      <c r="O56" s="197">
        <f t="shared" si="43"/>
        <v>0.10887822766534036</v>
      </c>
      <c r="P56" s="197">
        <f t="shared" si="43"/>
        <v>0.12200403741221431</v>
      </c>
      <c r="Q56" s="197">
        <f t="shared" si="43"/>
        <v>0.11807785138622043</v>
      </c>
      <c r="R56" s="197">
        <f t="shared" ref="R56:V56" si="44">IF(R48=0,0,R48/R$44)</f>
        <v>0.11671411082019401</v>
      </c>
      <c r="S56" s="197">
        <f t="shared" si="44"/>
        <v>0.11894071035534652</v>
      </c>
      <c r="T56" s="197">
        <f t="shared" si="44"/>
        <v>0.12190827501284944</v>
      </c>
      <c r="U56" s="197">
        <f t="shared" si="44"/>
        <v>0.12084016210443876</v>
      </c>
      <c r="V56" s="197">
        <f t="shared" si="44"/>
        <v>0.12105104606152307</v>
      </c>
      <c r="W56" s="197">
        <f t="shared" ref="W56" si="45">IF(W48=0,0,W48/W$44)</f>
        <v>0.11514261072702817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4.4190795706884042E-2</v>
      </c>
      <c r="C57" s="198">
        <f t="shared" si="46"/>
        <v>4.2935847720198511E-2</v>
      </c>
      <c r="D57" s="198">
        <f t="shared" si="46"/>
        <v>4.5213485463207366E-2</v>
      </c>
      <c r="E57" s="198">
        <f t="shared" si="46"/>
        <v>4.5618382080601198E-2</v>
      </c>
      <c r="F57" s="198">
        <f t="shared" si="46"/>
        <v>4.5570697073241205E-2</v>
      </c>
      <c r="G57" s="198">
        <f t="shared" si="46"/>
        <v>4.6449887102605628E-2</v>
      </c>
      <c r="H57" s="198">
        <f t="shared" si="46"/>
        <v>4.6690716564327397E-2</v>
      </c>
      <c r="I57" s="198">
        <f t="shared" si="46"/>
        <v>4.9465615010173346E-2</v>
      </c>
      <c r="J57" s="198">
        <f t="shared" si="46"/>
        <v>4.507806401613787E-2</v>
      </c>
      <c r="K57" s="198">
        <f t="shared" si="46"/>
        <v>4.5073278193570619E-2</v>
      </c>
      <c r="L57" s="198">
        <f t="shared" si="46"/>
        <v>4.4362580726429263E-2</v>
      </c>
      <c r="M57" s="198">
        <f t="shared" si="46"/>
        <v>4.7129186843173222E-2</v>
      </c>
      <c r="N57" s="198">
        <f t="shared" si="46"/>
        <v>4.4323796214526139E-2</v>
      </c>
      <c r="O57" s="198">
        <f t="shared" si="46"/>
        <v>4.3549937938445311E-2</v>
      </c>
      <c r="P57" s="198">
        <f t="shared" si="46"/>
        <v>4.7885622176608696E-2</v>
      </c>
      <c r="Q57" s="198">
        <f t="shared" si="46"/>
        <v>4.6456588329774499E-2</v>
      </c>
      <c r="R57" s="198">
        <f t="shared" ref="R57:V57" si="47">IF(R49=0,0,R49/R$44)</f>
        <v>4.562951277137698E-2</v>
      </c>
      <c r="S57" s="198">
        <f t="shared" si="47"/>
        <v>4.798731022549698E-2</v>
      </c>
      <c r="T57" s="198">
        <f t="shared" si="47"/>
        <v>4.8649046576161807E-2</v>
      </c>
      <c r="U57" s="198">
        <f t="shared" si="47"/>
        <v>4.903736115125841E-2</v>
      </c>
      <c r="V57" s="198">
        <f t="shared" si="47"/>
        <v>5.0159592292467609E-2</v>
      </c>
      <c r="W57" s="198">
        <f t="shared" ref="W57" si="48">IF(W49=0,0,W49/W$44)</f>
        <v>4.8142461989851282E-2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0.11625933358742079</v>
      </c>
      <c r="C58" s="195">
        <f t="shared" si="49"/>
        <v>0.11247061271161965</v>
      </c>
      <c r="D58" s="195">
        <f t="shared" si="49"/>
        <v>0.11738584125547757</v>
      </c>
      <c r="E58" s="195">
        <f t="shared" si="49"/>
        <v>0.11649412799834538</v>
      </c>
      <c r="F58" s="195">
        <f t="shared" si="49"/>
        <v>0.11990736813492912</v>
      </c>
      <c r="G58" s="195">
        <f t="shared" si="49"/>
        <v>0.12110219613688088</v>
      </c>
      <c r="H58" s="195">
        <f t="shared" si="49"/>
        <v>0.12405308816726342</v>
      </c>
      <c r="I58" s="195">
        <f t="shared" si="49"/>
        <v>0.13569418951494869</v>
      </c>
      <c r="J58" s="195">
        <f t="shared" si="49"/>
        <v>0.13011704234982224</v>
      </c>
      <c r="K58" s="195">
        <f t="shared" si="49"/>
        <v>0.13285183324703892</v>
      </c>
      <c r="L58" s="195">
        <f t="shared" si="49"/>
        <v>0.12568238472633647</v>
      </c>
      <c r="M58" s="195">
        <f t="shared" si="49"/>
        <v>0.13819783537273772</v>
      </c>
      <c r="N58" s="195">
        <f t="shared" si="49"/>
        <v>0.13223543029642529</v>
      </c>
      <c r="O58" s="195">
        <f t="shared" si="49"/>
        <v>0.13071193423918759</v>
      </c>
      <c r="P58" s="195">
        <f t="shared" si="49"/>
        <v>0.14837227914903503</v>
      </c>
      <c r="Q58" s="195">
        <f t="shared" si="49"/>
        <v>0.14193000226607874</v>
      </c>
      <c r="R58" s="195">
        <f t="shared" ref="R58:V58" si="50">IF(R50=0,0,R50/R$44)</f>
        <v>0.13869458967351886</v>
      </c>
      <c r="S58" s="195">
        <f t="shared" si="50"/>
        <v>0.13734178212440362</v>
      </c>
      <c r="T58" s="195">
        <f t="shared" si="50"/>
        <v>0.13845796247368208</v>
      </c>
      <c r="U58" s="195">
        <f t="shared" si="50"/>
        <v>0.13933703951476653</v>
      </c>
      <c r="V58" s="195">
        <f t="shared" si="50"/>
        <v>0.14366025899319279</v>
      </c>
      <c r="W58" s="195">
        <f t="shared" ref="W58" si="51">IF(W50=0,0,W50/W$44)</f>
        <v>0.14084912166373889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389251.46446007316</v>
      </c>
      <c r="C62" s="22">
        <v>415163.40545161621</v>
      </c>
      <c r="D62" s="22">
        <v>399678.76528167195</v>
      </c>
      <c r="E62" s="22">
        <v>410065.06876866694</v>
      </c>
      <c r="F62" s="22">
        <v>405604.19485319225</v>
      </c>
      <c r="G62" s="22">
        <v>406492.73297703685</v>
      </c>
      <c r="H62" s="22">
        <v>399710.17014522385</v>
      </c>
      <c r="I62" s="22">
        <v>345750.71329014981</v>
      </c>
      <c r="J62" s="22">
        <v>374993.31067754526</v>
      </c>
      <c r="K62" s="22">
        <v>365323.35088691697</v>
      </c>
      <c r="L62" s="22">
        <v>387126.58804672927</v>
      </c>
      <c r="M62" s="22">
        <v>339544.70017924428</v>
      </c>
      <c r="N62" s="22">
        <v>348610.84342730517</v>
      </c>
      <c r="O62" s="22">
        <v>351424.75490715582</v>
      </c>
      <c r="P62" s="22">
        <v>296645.49364888604</v>
      </c>
      <c r="Q62" s="22">
        <v>313020.54598065407</v>
      </c>
      <c r="R62" s="22">
        <v>321543.02064074203</v>
      </c>
      <c r="S62" s="22">
        <v>319202.61190328782</v>
      </c>
      <c r="T62" s="22">
        <v>309606.14726695226</v>
      </c>
      <c r="U62" s="22">
        <v>302772.40836151113</v>
      </c>
      <c r="V62" s="22">
        <v>306272.75367009692</v>
      </c>
      <c r="W62" s="22">
        <v>304339.64027318545</v>
      </c>
      <c r="DA62" s="57" t="s">
        <v>250</v>
      </c>
    </row>
    <row r="63" spans="1:105" ht="12" customHeight="1" x14ac:dyDescent="0.25">
      <c r="A63" s="30" t="s">
        <v>51</v>
      </c>
      <c r="B63" s="31">
        <v>33895.213662796814</v>
      </c>
      <c r="C63" s="31">
        <v>35219.08657962866</v>
      </c>
      <c r="D63" s="31">
        <v>36214.989905651084</v>
      </c>
      <c r="E63" s="31">
        <v>35491.200516889272</v>
      </c>
      <c r="F63" s="31">
        <v>35816.683872144888</v>
      </c>
      <c r="G63" s="31">
        <v>37095.108137151517</v>
      </c>
      <c r="H63" s="31">
        <v>41039.779113743447</v>
      </c>
      <c r="I63" s="31">
        <v>36833.471278993056</v>
      </c>
      <c r="J63" s="31">
        <v>39118.363430243822</v>
      </c>
      <c r="K63" s="31">
        <v>39820.529665308699</v>
      </c>
      <c r="L63" s="31">
        <v>46098.518469905532</v>
      </c>
      <c r="M63" s="31">
        <v>40212.169496050665</v>
      </c>
      <c r="N63" s="31">
        <v>41157.304574800684</v>
      </c>
      <c r="O63" s="31">
        <v>39676.521148821019</v>
      </c>
      <c r="P63" s="31">
        <v>35542.916600492368</v>
      </c>
      <c r="Q63" s="31">
        <v>35070.044403583372</v>
      </c>
      <c r="R63" s="31">
        <v>36282.593701137666</v>
      </c>
      <c r="S63" s="31">
        <v>36321.937970906059</v>
      </c>
      <c r="T63" s="31">
        <v>34144.899920107477</v>
      </c>
      <c r="U63" s="31">
        <v>27519.611100057147</v>
      </c>
      <c r="V63" s="31">
        <v>28087.744253061072</v>
      </c>
      <c r="W63" s="31">
        <v>26885.356026050522</v>
      </c>
      <c r="DA63" s="59" t="s">
        <v>251</v>
      </c>
    </row>
    <row r="64" spans="1:105" ht="12" customHeight="1" x14ac:dyDescent="0.25">
      <c r="A64" s="73" t="s">
        <v>75</v>
      </c>
      <c r="B64" s="98">
        <v>167139.59172519628</v>
      </c>
      <c r="C64" s="98">
        <v>181554.71624118771</v>
      </c>
      <c r="D64" s="98">
        <v>165907.30473494096</v>
      </c>
      <c r="E64" s="98">
        <v>167652.55382005774</v>
      </c>
      <c r="F64" s="98">
        <v>161216.63013884745</v>
      </c>
      <c r="G64" s="98">
        <v>160409.48281924528</v>
      </c>
      <c r="H64" s="98">
        <v>153902.09836120048</v>
      </c>
      <c r="I64" s="98">
        <v>120645.06633071673</v>
      </c>
      <c r="J64" s="98">
        <v>138645.53110866153</v>
      </c>
      <c r="K64" s="98">
        <v>126421.87014048819</v>
      </c>
      <c r="L64" s="98">
        <v>124488.7140247037</v>
      </c>
      <c r="M64" s="98">
        <v>109610.7301597536</v>
      </c>
      <c r="N64" s="98">
        <v>107653.78578046437</v>
      </c>
      <c r="O64" s="98">
        <v>108554.00635633472</v>
      </c>
      <c r="P64" s="98">
        <v>94521.565379713691</v>
      </c>
      <c r="Q64" s="98">
        <v>97481.394164510697</v>
      </c>
      <c r="R64" s="98">
        <v>93274.944354444509</v>
      </c>
      <c r="S64" s="98">
        <v>91664.811023101705</v>
      </c>
      <c r="T64" s="98">
        <v>86237.503134484796</v>
      </c>
      <c r="U64" s="98">
        <v>88111.032030374117</v>
      </c>
      <c r="V64" s="98">
        <v>92624.464155075868</v>
      </c>
      <c r="W64" s="98">
        <v>75126.320397694857</v>
      </c>
      <c r="DA64" s="63"/>
    </row>
    <row r="65" spans="1:105" ht="12" customHeight="1" x14ac:dyDescent="0.25">
      <c r="A65" s="97" t="s">
        <v>74</v>
      </c>
      <c r="B65" s="98">
        <v>22601.074823138755</v>
      </c>
      <c r="C65" s="98">
        <v>21957.477387698757</v>
      </c>
      <c r="D65" s="98">
        <v>21575.482035674078</v>
      </c>
      <c r="E65" s="98">
        <v>21636.509251154072</v>
      </c>
      <c r="F65" s="98">
        <v>21639.861451274082</v>
      </c>
      <c r="G65" s="98">
        <v>21863.456026200001</v>
      </c>
      <c r="H65" s="98">
        <v>20076.36536304</v>
      </c>
      <c r="I65" s="98">
        <v>19018.268394120005</v>
      </c>
      <c r="J65" s="98">
        <v>18781.772572440004</v>
      </c>
      <c r="K65" s="98">
        <v>18261.682483320004</v>
      </c>
      <c r="L65" s="98">
        <v>18595.445491079998</v>
      </c>
      <c r="M65" s="98">
        <v>16778.697499799997</v>
      </c>
      <c r="N65" s="98">
        <v>16124.890812480004</v>
      </c>
      <c r="O65" s="98">
        <v>16284.164273639995</v>
      </c>
      <c r="P65" s="98">
        <v>14797.646497800002</v>
      </c>
      <c r="Q65" s="98">
        <v>14465.64238992</v>
      </c>
      <c r="R65" s="98">
        <v>15116.638653720005</v>
      </c>
      <c r="S65" s="98">
        <v>14673.611685960001</v>
      </c>
      <c r="T65" s="98">
        <v>15410.332000439999</v>
      </c>
      <c r="U65" s="98">
        <v>14605.807151880004</v>
      </c>
      <c r="V65" s="98">
        <v>14505.829492680001</v>
      </c>
      <c r="W65" s="98">
        <v>14756.132326319997</v>
      </c>
      <c r="DA65" s="63" t="s">
        <v>252</v>
      </c>
    </row>
    <row r="66" spans="1:105" ht="12" customHeight="1" x14ac:dyDescent="0.25">
      <c r="A66" s="97" t="s">
        <v>202</v>
      </c>
      <c r="B66" s="98">
        <v>144538.51690205751</v>
      </c>
      <c r="C66" s="98">
        <v>159597.23885348896</v>
      </c>
      <c r="D66" s="98">
        <v>144331.82269926689</v>
      </c>
      <c r="E66" s="98">
        <v>146016.04456890369</v>
      </c>
      <c r="F66" s="98">
        <v>139576.76868757338</v>
      </c>
      <c r="G66" s="98">
        <v>138546.02679304528</v>
      </c>
      <c r="H66" s="98">
        <v>133825.73299816047</v>
      </c>
      <c r="I66" s="98">
        <v>101626.79793659672</v>
      </c>
      <c r="J66" s="98">
        <v>119863.75853622152</v>
      </c>
      <c r="K66" s="98">
        <v>108160.18765716818</v>
      </c>
      <c r="L66" s="98">
        <v>105893.2685336237</v>
      </c>
      <c r="M66" s="98">
        <v>92832.032659953606</v>
      </c>
      <c r="N66" s="98">
        <v>91528.894967984364</v>
      </c>
      <c r="O66" s="98">
        <v>92269.842082694726</v>
      </c>
      <c r="P66" s="98">
        <v>79723.918881913691</v>
      </c>
      <c r="Q66" s="98">
        <v>83015.751774590695</v>
      </c>
      <c r="R66" s="98">
        <v>78158.305700724508</v>
      </c>
      <c r="S66" s="98">
        <v>76991.199337141705</v>
      </c>
      <c r="T66" s="98">
        <v>70827.171134044795</v>
      </c>
      <c r="U66" s="98">
        <v>73505.224878494118</v>
      </c>
      <c r="V66" s="98">
        <v>78118.634662395867</v>
      </c>
      <c r="W66" s="98">
        <v>60370.188071374861</v>
      </c>
      <c r="DA66" s="63" t="s">
        <v>253</v>
      </c>
    </row>
    <row r="67" spans="1:105" ht="12" customHeight="1" x14ac:dyDescent="0.25">
      <c r="A67" s="73" t="s">
        <v>193</v>
      </c>
      <c r="B67" s="98">
        <v>188216.65907208005</v>
      </c>
      <c r="C67" s="98">
        <v>198389.60263080004</v>
      </c>
      <c r="D67" s="98">
        <v>197556.47064108003</v>
      </c>
      <c r="E67" s="98">
        <v>206921.31443172003</v>
      </c>
      <c r="F67" s="98">
        <v>208570.88084220001</v>
      </c>
      <c r="G67" s="98">
        <v>208988.14202064002</v>
      </c>
      <c r="H67" s="98">
        <v>204768.29267028006</v>
      </c>
      <c r="I67" s="98">
        <v>188272.17568044001</v>
      </c>
      <c r="J67" s="98">
        <v>197229.41613864002</v>
      </c>
      <c r="K67" s="98">
        <v>199080.95108111997</v>
      </c>
      <c r="L67" s="98">
        <v>216539.35555212002</v>
      </c>
      <c r="M67" s="98">
        <v>189721.80052344</v>
      </c>
      <c r="N67" s="98">
        <v>199799.75307203995</v>
      </c>
      <c r="O67" s="98">
        <v>203194.22740200002</v>
      </c>
      <c r="P67" s="98">
        <v>166581.01166867994</v>
      </c>
      <c r="Q67" s="98">
        <v>180469.10741256003</v>
      </c>
      <c r="R67" s="98">
        <v>191985.48258515997</v>
      </c>
      <c r="S67" s="98">
        <v>191215.86290928011</v>
      </c>
      <c r="T67" s="98">
        <v>189223.74421236003</v>
      </c>
      <c r="U67" s="98">
        <v>187141.76523107997</v>
      </c>
      <c r="V67" s="98">
        <v>185560.54526196001</v>
      </c>
      <c r="W67" s="98">
        <v>202327.96384944004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205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203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196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204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389251.4644600731</v>
      </c>
      <c r="C78" s="203">
        <f t="shared" si="52"/>
        <v>415163.40545161627</v>
      </c>
      <c r="D78" s="203">
        <f t="shared" si="52"/>
        <v>399678.76528167207</v>
      </c>
      <c r="E78" s="203">
        <f t="shared" si="52"/>
        <v>410065.06876866694</v>
      </c>
      <c r="F78" s="203">
        <f t="shared" si="52"/>
        <v>405604.19485319237</v>
      </c>
      <c r="G78" s="203">
        <f t="shared" si="52"/>
        <v>406492.73297703685</v>
      </c>
      <c r="H78" s="203">
        <f t="shared" si="52"/>
        <v>399710.17014522396</v>
      </c>
      <c r="I78" s="203">
        <f t="shared" si="52"/>
        <v>345750.71329014975</v>
      </c>
      <c r="J78" s="203">
        <f t="shared" si="52"/>
        <v>374993.31067754532</v>
      </c>
      <c r="K78" s="203">
        <f t="shared" si="52"/>
        <v>365323.35088691686</v>
      </c>
      <c r="L78" s="203">
        <f t="shared" si="52"/>
        <v>387126.58804672922</v>
      </c>
      <c r="M78" s="203">
        <f t="shared" si="52"/>
        <v>339544.70017924422</v>
      </c>
      <c r="N78" s="203">
        <f t="shared" si="52"/>
        <v>348610.84342730517</v>
      </c>
      <c r="O78" s="203">
        <f t="shared" si="52"/>
        <v>351424.7549071557</v>
      </c>
      <c r="P78" s="203">
        <f t="shared" si="52"/>
        <v>296645.4936488861</v>
      </c>
      <c r="Q78" s="203">
        <f t="shared" si="52"/>
        <v>313020.54598065402</v>
      </c>
      <c r="R78" s="203">
        <f t="shared" ref="R78:V78" si="53">R79+R84</f>
        <v>321543.02064074215</v>
      </c>
      <c r="S78" s="203">
        <f t="shared" si="53"/>
        <v>319202.61190328788</v>
      </c>
      <c r="T78" s="203">
        <f t="shared" si="53"/>
        <v>309606.1472669522</v>
      </c>
      <c r="U78" s="203">
        <f t="shared" si="53"/>
        <v>302772.40836151119</v>
      </c>
      <c r="V78" s="203">
        <f t="shared" si="53"/>
        <v>306272.7536700968</v>
      </c>
      <c r="W78" s="203">
        <f t="shared" ref="W78" si="54">W79+W84</f>
        <v>304339.64027318527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389251.4644600731</v>
      </c>
      <c r="C79" s="192">
        <f t="shared" si="55"/>
        <v>415163.40545161627</v>
      </c>
      <c r="D79" s="192">
        <f t="shared" si="55"/>
        <v>399678.76528167207</v>
      </c>
      <c r="E79" s="192">
        <f t="shared" si="55"/>
        <v>410065.06876866694</v>
      </c>
      <c r="F79" s="192">
        <f t="shared" si="55"/>
        <v>405604.19485319237</v>
      </c>
      <c r="G79" s="192">
        <f t="shared" si="55"/>
        <v>406492.73297703685</v>
      </c>
      <c r="H79" s="192">
        <f t="shared" si="55"/>
        <v>399710.17014522396</v>
      </c>
      <c r="I79" s="192">
        <f t="shared" si="55"/>
        <v>345750.71329014975</v>
      </c>
      <c r="J79" s="192">
        <f t="shared" si="55"/>
        <v>374993.31067754532</v>
      </c>
      <c r="K79" s="192">
        <f t="shared" si="55"/>
        <v>365323.35088691686</v>
      </c>
      <c r="L79" s="192">
        <f t="shared" si="55"/>
        <v>387126.58804672922</v>
      </c>
      <c r="M79" s="192">
        <f t="shared" si="55"/>
        <v>339544.70017924422</v>
      </c>
      <c r="N79" s="192">
        <f t="shared" si="55"/>
        <v>348610.84342730517</v>
      </c>
      <c r="O79" s="192">
        <f t="shared" si="55"/>
        <v>351424.7549071557</v>
      </c>
      <c r="P79" s="192">
        <f t="shared" si="55"/>
        <v>296645.4936488861</v>
      </c>
      <c r="Q79" s="192">
        <f t="shared" si="55"/>
        <v>313020.54598065402</v>
      </c>
      <c r="R79" s="192">
        <f t="shared" ref="R79:V79" si="56">SUM(R80:R83)</f>
        <v>321543.02064074215</v>
      </c>
      <c r="S79" s="192">
        <f t="shared" si="56"/>
        <v>319202.61190328788</v>
      </c>
      <c r="T79" s="192">
        <f t="shared" si="56"/>
        <v>309606.1472669522</v>
      </c>
      <c r="U79" s="192">
        <f t="shared" si="56"/>
        <v>302772.40836151119</v>
      </c>
      <c r="V79" s="192">
        <f t="shared" si="56"/>
        <v>306272.7536700968</v>
      </c>
      <c r="W79" s="192">
        <f t="shared" ref="W79" si="57">SUM(W80:W83)</f>
        <v>304339.64027318527</v>
      </c>
      <c r="DA79" s="213" t="s">
        <v>264</v>
      </c>
    </row>
    <row r="80" spans="1:105" ht="12" customHeight="1" x14ac:dyDescent="0.25">
      <c r="A80" s="97" t="s">
        <v>57</v>
      </c>
      <c r="B80" s="74">
        <v>333031.59203675378</v>
      </c>
      <c r="C80" s="74">
        <v>357580.60628924612</v>
      </c>
      <c r="D80" s="74">
        <v>340956.08313160331</v>
      </c>
      <c r="E80" s="74">
        <v>349856.62876518967</v>
      </c>
      <c r="F80" s="74">
        <v>346373.91884312377</v>
      </c>
      <c r="G80" s="74">
        <v>345959.79002508835</v>
      </c>
      <c r="H80" s="74">
        <v>339784.68232358416</v>
      </c>
      <c r="I80" s="74">
        <v>288667.67071538715</v>
      </c>
      <c r="J80" s="74">
        <v>318029.8536731716</v>
      </c>
      <c r="K80" s="74">
        <v>308462.6698111748</v>
      </c>
      <c r="L80" s="74">
        <v>329079.90010877751</v>
      </c>
      <c r="M80" s="74">
        <v>283110.00404449808</v>
      </c>
      <c r="N80" s="74">
        <v>293275.5537741381</v>
      </c>
      <c r="O80" s="74">
        <v>298598.21240572934</v>
      </c>
      <c r="P80" s="74">
        <v>244912.27948484552</v>
      </c>
      <c r="Q80" s="74">
        <v>261037.65882740266</v>
      </c>
      <c r="R80" s="74">
        <v>268586.40973617375</v>
      </c>
      <c r="S80" s="74">
        <v>265027.43983006733</v>
      </c>
      <c r="T80" s="74">
        <v>255363.39457548709</v>
      </c>
      <c r="U80" s="74">
        <v>249327.63175312677</v>
      </c>
      <c r="V80" s="74">
        <v>252329.01864969471</v>
      </c>
      <c r="W80" s="74">
        <v>253242.11689515598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42929.730911487168</v>
      </c>
      <c r="C82" s="74">
        <v>44284.352042525512</v>
      </c>
      <c r="D82" s="74">
        <v>44883.406596149711</v>
      </c>
      <c r="E82" s="74">
        <v>45578.906588361482</v>
      </c>
      <c r="F82" s="74">
        <v>45165.660659197347</v>
      </c>
      <c r="G82" s="74">
        <v>45643.905553732184</v>
      </c>
      <c r="H82" s="74">
        <v>45717.742049602755</v>
      </c>
      <c r="I82" s="74">
        <v>42916.868257336617</v>
      </c>
      <c r="J82" s="74">
        <v>43845.699649539907</v>
      </c>
      <c r="K82" s="74">
        <v>43613.166521217543</v>
      </c>
      <c r="L82" s="74">
        <v>44363.839919191676</v>
      </c>
      <c r="M82" s="74">
        <v>42871.272938999988</v>
      </c>
      <c r="N82" s="74">
        <v>42549.297776392792</v>
      </c>
      <c r="O82" s="74">
        <v>40238.639814330192</v>
      </c>
      <c r="P82" s="74">
        <v>39422.040536279943</v>
      </c>
      <c r="Q82" s="74">
        <v>39500.014322406147</v>
      </c>
      <c r="R82" s="74">
        <v>40411.77829837193</v>
      </c>
      <c r="S82" s="74">
        <v>40964.300922087386</v>
      </c>
      <c r="T82" s="74">
        <v>41010.065090153796</v>
      </c>
      <c r="U82" s="74">
        <v>40228.151212487865</v>
      </c>
      <c r="V82" s="74">
        <v>40421.793946784965</v>
      </c>
      <c r="W82" s="74">
        <v>38054.887556437949</v>
      </c>
      <c r="DA82" s="90" t="s">
        <v>267</v>
      </c>
    </row>
    <row r="83" spans="1:105" ht="12" customHeight="1" x14ac:dyDescent="0.25">
      <c r="A83" s="107" t="s">
        <v>54</v>
      </c>
      <c r="B83" s="193">
        <v>13290.141511832127</v>
      </c>
      <c r="C83" s="193">
        <v>13298.44711984463</v>
      </c>
      <c r="D83" s="193">
        <v>13839.275553919051</v>
      </c>
      <c r="E83" s="193">
        <v>14629.533415115773</v>
      </c>
      <c r="F83" s="193">
        <v>14064.61535087123</v>
      </c>
      <c r="G83" s="193">
        <v>14889.0373982163</v>
      </c>
      <c r="H83" s="193">
        <v>14207.745772037091</v>
      </c>
      <c r="I83" s="193">
        <v>14166.174317425981</v>
      </c>
      <c r="J83" s="193">
        <v>13117.757354833841</v>
      </c>
      <c r="K83" s="193">
        <v>13247.514554524521</v>
      </c>
      <c r="L83" s="193">
        <v>13682.848018760063</v>
      </c>
      <c r="M83" s="193">
        <v>13563.423195746162</v>
      </c>
      <c r="N83" s="193">
        <v>12785.991876774298</v>
      </c>
      <c r="O83" s="193">
        <v>12587.90268709617</v>
      </c>
      <c r="P83" s="193">
        <v>12311.173627760601</v>
      </c>
      <c r="Q83" s="193">
        <v>12482.872830845241</v>
      </c>
      <c r="R83" s="193">
        <v>12544.832606196462</v>
      </c>
      <c r="S83" s="193">
        <v>13210.871151133144</v>
      </c>
      <c r="T83" s="193">
        <v>13232.687601311332</v>
      </c>
      <c r="U83" s="193">
        <v>13216.625395896579</v>
      </c>
      <c r="V83" s="193">
        <v>13521.941073617154</v>
      </c>
      <c r="W83" s="193">
        <v>13042.635821591361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0.855569271906783</v>
      </c>
      <c r="C88" s="196">
        <f t="shared" si="64"/>
        <v>0.86130087959045576</v>
      </c>
      <c r="D88" s="196">
        <f t="shared" si="64"/>
        <v>0.85307530133935394</v>
      </c>
      <c r="E88" s="196">
        <f t="shared" si="64"/>
        <v>0.85317344834011433</v>
      </c>
      <c r="F88" s="196">
        <f t="shared" si="64"/>
        <v>0.85397025779896862</v>
      </c>
      <c r="G88" s="196">
        <f t="shared" si="64"/>
        <v>0.85108480904782113</v>
      </c>
      <c r="H88" s="196">
        <f t="shared" si="64"/>
        <v>0.85007765051395245</v>
      </c>
      <c r="I88" s="196">
        <f t="shared" si="64"/>
        <v>0.83490115745080418</v>
      </c>
      <c r="J88" s="196">
        <f t="shared" si="64"/>
        <v>0.84809473827292803</v>
      </c>
      <c r="K88" s="196">
        <f t="shared" si="64"/>
        <v>0.8443551967381826</v>
      </c>
      <c r="L88" s="196">
        <f t="shared" si="64"/>
        <v>0.85005760459174395</v>
      </c>
      <c r="M88" s="196">
        <f t="shared" si="64"/>
        <v>0.83379302900338459</v>
      </c>
      <c r="N88" s="196">
        <f t="shared" si="64"/>
        <v>0.84126916676157271</v>
      </c>
      <c r="O88" s="196">
        <f t="shared" si="64"/>
        <v>0.84967893762810531</v>
      </c>
      <c r="P88" s="196">
        <f t="shared" si="64"/>
        <v>0.82560593276608896</v>
      </c>
      <c r="Q88" s="196">
        <f t="shared" si="64"/>
        <v>0.83393138942239231</v>
      </c>
      <c r="R88" s="196">
        <f t="shared" ref="R88:V88" si="65">IF(R80=0,0,R80/R$78)</f>
        <v>0.83530474149604861</v>
      </c>
      <c r="S88" s="196">
        <f t="shared" si="65"/>
        <v>0.83027967174142503</v>
      </c>
      <c r="T88" s="196">
        <f t="shared" si="65"/>
        <v>0.82480078909836596</v>
      </c>
      <c r="U88" s="196">
        <f t="shared" si="65"/>
        <v>0.8234820111330251</v>
      </c>
      <c r="V88" s="196">
        <f t="shared" si="65"/>
        <v>0.82387027780307276</v>
      </c>
      <c r="W88" s="196">
        <f t="shared" ref="W88" si="66">IF(W80=0,0,W80/W$78)</f>
        <v>0.83210362169002217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0.11028791110917098</v>
      </c>
      <c r="C90" s="197">
        <f t="shared" si="70"/>
        <v>0.10666728199310542</v>
      </c>
      <c r="D90" s="197">
        <f t="shared" si="70"/>
        <v>0.11229870209521466</v>
      </c>
      <c r="E90" s="197">
        <f t="shared" si="70"/>
        <v>0.11115042479776362</v>
      </c>
      <c r="F90" s="197">
        <f t="shared" si="70"/>
        <v>0.11135402747879609</v>
      </c>
      <c r="G90" s="197">
        <f t="shared" si="70"/>
        <v>0.11228713787685511</v>
      </c>
      <c r="H90" s="197">
        <f t="shared" si="70"/>
        <v>0.11437722996388218</v>
      </c>
      <c r="I90" s="197">
        <f t="shared" si="70"/>
        <v>0.12412662247010697</v>
      </c>
      <c r="J90" s="197">
        <f t="shared" si="70"/>
        <v>0.11692395144414344</v>
      </c>
      <c r="K90" s="197">
        <f t="shared" si="70"/>
        <v>0.11938236747072233</v>
      </c>
      <c r="L90" s="197">
        <f t="shared" si="70"/>
        <v>0.11459776023918206</v>
      </c>
      <c r="M90" s="197">
        <f t="shared" si="70"/>
        <v>0.12626105757612599</v>
      </c>
      <c r="N90" s="197">
        <f t="shared" si="70"/>
        <v>0.12205385626584928</v>
      </c>
      <c r="O90" s="197">
        <f t="shared" si="70"/>
        <v>0.11450143808156314</v>
      </c>
      <c r="P90" s="197">
        <f t="shared" si="70"/>
        <v>0.1328927672265281</v>
      </c>
      <c r="Q90" s="197">
        <f t="shared" si="70"/>
        <v>0.12618984545777201</v>
      </c>
      <c r="R90" s="197">
        <f t="shared" ref="R90:V90" si="71">IF(R82=0,0,R82/R$78)</f>
        <v>0.12568078205474015</v>
      </c>
      <c r="S90" s="197">
        <f t="shared" si="71"/>
        <v>0.12833322596526486</v>
      </c>
      <c r="T90" s="197">
        <f t="shared" si="71"/>
        <v>0.13245882051170521</v>
      </c>
      <c r="U90" s="197">
        <f t="shared" si="71"/>
        <v>0.13286597490896637</v>
      </c>
      <c r="V90" s="197">
        <f t="shared" si="71"/>
        <v>0.13197972546498699</v>
      </c>
      <c r="W90" s="197">
        <f t="shared" ref="W90" si="72">IF(W82=0,0,W82/W$78)</f>
        <v>0.12504085081482855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3.4142816984045914E-2</v>
      </c>
      <c r="C91" s="198">
        <f t="shared" si="73"/>
        <v>3.2031838416438779E-2</v>
      </c>
      <c r="D91" s="198">
        <f t="shared" si="73"/>
        <v>3.462599656543143E-2</v>
      </c>
      <c r="E91" s="198">
        <f t="shared" si="73"/>
        <v>3.5676126862122071E-2</v>
      </c>
      <c r="F91" s="198">
        <f t="shared" si="73"/>
        <v>3.4675714722235282E-2</v>
      </c>
      <c r="G91" s="198">
        <f t="shared" si="73"/>
        <v>3.6628053075323727E-2</v>
      </c>
      <c r="H91" s="198">
        <f t="shared" si="73"/>
        <v>3.5545119522165491E-2</v>
      </c>
      <c r="I91" s="198">
        <f t="shared" si="73"/>
        <v>4.0972220079088892E-2</v>
      </c>
      <c r="J91" s="198">
        <f t="shared" si="73"/>
        <v>3.4981310282928564E-2</v>
      </c>
      <c r="K91" s="198">
        <f t="shared" si="73"/>
        <v>3.6262435791095081E-2</v>
      </c>
      <c r="L91" s="198">
        <f t="shared" si="73"/>
        <v>3.5344635169074039E-2</v>
      </c>
      <c r="M91" s="198">
        <f t="shared" si="73"/>
        <v>3.9945913420489518E-2</v>
      </c>
      <c r="N91" s="198">
        <f t="shared" si="73"/>
        <v>3.6676976972578094E-2</v>
      </c>
      <c r="O91" s="198">
        <f t="shared" si="73"/>
        <v>3.5819624290331559E-2</v>
      </c>
      <c r="P91" s="198">
        <f t="shared" si="73"/>
        <v>4.1501300007382835E-2</v>
      </c>
      <c r="Q91" s="198">
        <f t="shared" si="73"/>
        <v>3.9878765119835728E-2</v>
      </c>
      <c r="R91" s="198">
        <f t="shared" ref="R91:V91" si="74">IF(R83=0,0,R83/R$78)</f>
        <v>3.9014476449211188E-2</v>
      </c>
      <c r="S91" s="198">
        <f t="shared" si="74"/>
        <v>4.1387102293310114E-2</v>
      </c>
      <c r="T91" s="198">
        <f t="shared" si="74"/>
        <v>4.2740390389928822E-2</v>
      </c>
      <c r="U91" s="198">
        <f t="shared" si="74"/>
        <v>4.3652013958008641E-2</v>
      </c>
      <c r="V91" s="198">
        <f t="shared" si="74"/>
        <v>4.4149996731940373E-2</v>
      </c>
      <c r="W91" s="198">
        <f t="shared" ref="W91" si="75">IF(W83=0,0,W83/W$78)</f>
        <v>4.285552749514937E-2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16915.239075181849</v>
      </c>
      <c r="C96" s="203">
        <f t="shared" si="79"/>
        <v>17735.897138474407</v>
      </c>
      <c r="D96" s="203">
        <f t="shared" si="79"/>
        <v>17258.00221039672</v>
      </c>
      <c r="E96" s="203">
        <f t="shared" si="79"/>
        <v>17690.179558487005</v>
      </c>
      <c r="F96" s="203">
        <f t="shared" si="79"/>
        <v>17417.312653377292</v>
      </c>
      <c r="G96" s="203">
        <f t="shared" si="79"/>
        <v>17482.332100837815</v>
      </c>
      <c r="H96" s="203">
        <f t="shared" si="79"/>
        <v>17250.46843691506</v>
      </c>
      <c r="I96" s="203">
        <f t="shared" si="79"/>
        <v>15908.458881254302</v>
      </c>
      <c r="J96" s="203">
        <f t="shared" si="79"/>
        <v>16643.897880938093</v>
      </c>
      <c r="K96" s="203">
        <f t="shared" si="79"/>
        <v>16373.444836131435</v>
      </c>
      <c r="L96" s="203">
        <f t="shared" si="79"/>
        <v>17311.708253613877</v>
      </c>
      <c r="M96" s="203">
        <f t="shared" si="79"/>
        <v>15601.977190164458</v>
      </c>
      <c r="N96" s="203">
        <f t="shared" si="79"/>
        <v>16140.589776377317</v>
      </c>
      <c r="O96" s="203">
        <f t="shared" si="79"/>
        <v>16224.173825156731</v>
      </c>
      <c r="P96" s="203">
        <f t="shared" si="79"/>
        <v>14144.386424610298</v>
      </c>
      <c r="Q96" s="203">
        <f t="shared" si="79"/>
        <v>14647.910445053098</v>
      </c>
      <c r="R96" s="203">
        <f t="shared" si="79"/>
        <v>14908.543948401351</v>
      </c>
      <c r="S96" s="203">
        <f t="shared" si="79"/>
        <v>14837.234784293802</v>
      </c>
      <c r="T96" s="203">
        <f t="shared" si="79"/>
        <v>14626.106637785151</v>
      </c>
      <c r="U96" s="203">
        <f t="shared" si="79"/>
        <v>14405.58717337401</v>
      </c>
      <c r="V96" s="203">
        <f t="shared" si="79"/>
        <v>14346.902334830786</v>
      </c>
      <c r="W96" s="203">
        <f t="shared" si="79"/>
        <v>14863.880568858051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14948.684652829306</v>
      </c>
      <c r="C97" s="192">
        <f t="shared" si="80"/>
        <v>15741.129920319929</v>
      </c>
      <c r="D97" s="192">
        <f t="shared" si="80"/>
        <v>15232.15710254041</v>
      </c>
      <c r="E97" s="192">
        <f t="shared" si="80"/>
        <v>15629.377516686907</v>
      </c>
      <c r="F97" s="192">
        <f t="shared" si="80"/>
        <v>15328.848533127621</v>
      </c>
      <c r="G97" s="192">
        <f t="shared" si="80"/>
        <v>15365.183289832068</v>
      </c>
      <c r="H97" s="192">
        <f t="shared" si="80"/>
        <v>15110.494554983843</v>
      </c>
      <c r="I97" s="192">
        <f t="shared" si="80"/>
        <v>13749.773446930614</v>
      </c>
      <c r="J97" s="192">
        <f t="shared" si="80"/>
        <v>14478.243115497953</v>
      </c>
      <c r="K97" s="192">
        <f t="shared" si="80"/>
        <v>14198.202673082111</v>
      </c>
      <c r="L97" s="192">
        <f t="shared" si="80"/>
        <v>15135.931476613083</v>
      </c>
      <c r="M97" s="192">
        <f t="shared" si="80"/>
        <v>13445.8177149489</v>
      </c>
      <c r="N97" s="192">
        <f t="shared" si="80"/>
        <v>14006.23194205998</v>
      </c>
      <c r="O97" s="192">
        <f t="shared" si="80"/>
        <v>14103.480683037693</v>
      </c>
      <c r="P97" s="192">
        <f t="shared" si="80"/>
        <v>12045.751573626199</v>
      </c>
      <c r="Q97" s="192">
        <f t="shared" si="80"/>
        <v>12568.932482393395</v>
      </c>
      <c r="R97" s="192">
        <f t="shared" si="80"/>
        <v>12840.809562848206</v>
      </c>
      <c r="S97" s="192">
        <f t="shared" si="80"/>
        <v>12799.4625172207</v>
      </c>
      <c r="T97" s="192">
        <f t="shared" si="80"/>
        <v>12601.005713794622</v>
      </c>
      <c r="U97" s="192">
        <f t="shared" si="80"/>
        <v>12398.355304164183</v>
      </c>
      <c r="V97" s="192">
        <f t="shared" si="80"/>
        <v>12285.822629658951</v>
      </c>
      <c r="W97" s="192">
        <f t="shared" si="80"/>
        <v>12770.316046219679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12416.396719905049</v>
      </c>
      <c r="C98" s="74">
        <f t="shared" si="81"/>
        <v>13149.356117956759</v>
      </c>
      <c r="D98" s="74">
        <f t="shared" si="81"/>
        <v>12601.297614941666</v>
      </c>
      <c r="E98" s="74">
        <f t="shared" si="81"/>
        <v>12917.526179266186</v>
      </c>
      <c r="F98" s="74">
        <f t="shared" si="81"/>
        <v>12667.814282334604</v>
      </c>
      <c r="G98" s="74">
        <f t="shared" si="81"/>
        <v>12675.991236826909</v>
      </c>
      <c r="H98" s="74">
        <f t="shared" si="81"/>
        <v>12411.382358919749</v>
      </c>
      <c r="I98" s="74">
        <f t="shared" si="81"/>
        <v>11125.115133990903</v>
      </c>
      <c r="J98" s="74">
        <f t="shared" si="81"/>
        <v>11892.186179521039</v>
      </c>
      <c r="K98" s="74">
        <f t="shared" si="81"/>
        <v>11628.169674848565</v>
      </c>
      <c r="L98" s="74">
        <f t="shared" si="81"/>
        <v>12489.543715805601</v>
      </c>
      <c r="M98" s="74">
        <f t="shared" si="81"/>
        <v>10835.291168416214</v>
      </c>
      <c r="N98" s="74">
        <f t="shared" si="81"/>
        <v>11419.688440112355</v>
      </c>
      <c r="O98" s="74">
        <f t="shared" si="81"/>
        <v>11579.990496050596</v>
      </c>
      <c r="P98" s="74">
        <f t="shared" si="81"/>
        <v>9599.9133913208079</v>
      </c>
      <c r="Q98" s="74">
        <f t="shared" si="81"/>
        <v>10098.83058123959</v>
      </c>
      <c r="R98" s="74">
        <f t="shared" si="81"/>
        <v>10362.515802560883</v>
      </c>
      <c r="S98" s="74">
        <f t="shared" si="81"/>
        <v>10256.304543585755</v>
      </c>
      <c r="T98" s="74">
        <f t="shared" si="81"/>
        <v>10048.073470612426</v>
      </c>
      <c r="U98" s="74">
        <f t="shared" si="81"/>
        <v>9884.3477803035039</v>
      </c>
      <c r="V98" s="74">
        <f t="shared" si="81"/>
        <v>9764.9545842606967</v>
      </c>
      <c r="W98" s="74">
        <f t="shared" si="81"/>
        <v>10272.557398190644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25.943646424246772</v>
      </c>
      <c r="C99" s="74">
        <f t="shared" si="82"/>
        <v>30.315813507581503</v>
      </c>
      <c r="D99" s="74">
        <f t="shared" si="82"/>
        <v>25.91944442632235</v>
      </c>
      <c r="E99" s="74">
        <f t="shared" si="82"/>
        <v>58.663051037694565</v>
      </c>
      <c r="F99" s="74">
        <f t="shared" si="82"/>
        <v>29.431303807211009</v>
      </c>
      <c r="G99" s="74">
        <f t="shared" si="82"/>
        <v>34.580654969912715</v>
      </c>
      <c r="H99" s="74">
        <f t="shared" si="82"/>
        <v>45.250761113813368</v>
      </c>
      <c r="I99" s="74">
        <f t="shared" si="82"/>
        <v>40.139999546760777</v>
      </c>
      <c r="J99" s="74">
        <f t="shared" si="82"/>
        <v>44.166193658608151</v>
      </c>
      <c r="K99" s="74">
        <f t="shared" si="82"/>
        <v>47.40335709290374</v>
      </c>
      <c r="L99" s="74">
        <f t="shared" si="82"/>
        <v>50.180985984879428</v>
      </c>
      <c r="M99" s="74">
        <f t="shared" si="82"/>
        <v>51.067471986809281</v>
      </c>
      <c r="N99" s="74">
        <f t="shared" si="82"/>
        <v>65.817916720944879</v>
      </c>
      <c r="O99" s="74">
        <f t="shared" si="82"/>
        <v>50.469132381502916</v>
      </c>
      <c r="P99" s="74">
        <f t="shared" si="82"/>
        <v>42.85318753557921</v>
      </c>
      <c r="Q99" s="74">
        <f t="shared" si="82"/>
        <v>60.016163066925344</v>
      </c>
      <c r="R99" s="74">
        <f t="shared" si="82"/>
        <v>57.986713229658626</v>
      </c>
      <c r="S99" s="74">
        <f t="shared" si="82"/>
        <v>66.407740199545088</v>
      </c>
      <c r="T99" s="74">
        <f t="shared" si="82"/>
        <v>58.342669766300411</v>
      </c>
      <c r="U99" s="74">
        <f t="shared" si="82"/>
        <v>66.822053803861067</v>
      </c>
      <c r="V99" s="74">
        <f t="shared" si="82"/>
        <v>64.525738249517161</v>
      </c>
      <c r="W99" s="74">
        <f t="shared" si="82"/>
        <v>70.708828488034257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1758.8464121955481</v>
      </c>
      <c r="C100" s="74">
        <f t="shared" si="83"/>
        <v>1799.9522101369439</v>
      </c>
      <c r="D100" s="74">
        <f t="shared" si="83"/>
        <v>1824.6456111086454</v>
      </c>
      <c r="E100" s="74">
        <f t="shared" si="83"/>
        <v>1846.1909162095242</v>
      </c>
      <c r="F100" s="74">
        <f t="shared" si="83"/>
        <v>1837.8838682288208</v>
      </c>
      <c r="G100" s="74">
        <f t="shared" si="83"/>
        <v>1842.5590456610712</v>
      </c>
      <c r="H100" s="74">
        <f t="shared" si="83"/>
        <v>1848.4247025604</v>
      </c>
      <c r="I100" s="74">
        <f t="shared" si="83"/>
        <v>1797.5966109676503</v>
      </c>
      <c r="J100" s="74">
        <f t="shared" si="83"/>
        <v>1791.6160481633231</v>
      </c>
      <c r="K100" s="74">
        <f t="shared" si="83"/>
        <v>1784.6248070546083</v>
      </c>
      <c r="L100" s="74">
        <f t="shared" si="83"/>
        <v>1828.2147199092635</v>
      </c>
      <c r="M100" s="74">
        <f t="shared" si="83"/>
        <v>1824.1505764276894</v>
      </c>
      <c r="N100" s="74">
        <f t="shared" si="83"/>
        <v>1805.3133731962712</v>
      </c>
      <c r="O100" s="74">
        <f t="shared" si="83"/>
        <v>1766.4592914174705</v>
      </c>
      <c r="P100" s="74">
        <f t="shared" si="83"/>
        <v>1725.6722505209711</v>
      </c>
      <c r="Q100" s="74">
        <f t="shared" si="83"/>
        <v>1729.5937926496458</v>
      </c>
      <c r="R100" s="74">
        <f t="shared" si="83"/>
        <v>1740.0374505614479</v>
      </c>
      <c r="S100" s="74">
        <f t="shared" si="83"/>
        <v>1764.7512449529611</v>
      </c>
      <c r="T100" s="74">
        <f t="shared" si="83"/>
        <v>1783.0434303663747</v>
      </c>
      <c r="U100" s="74">
        <f t="shared" si="83"/>
        <v>1740.773489240139</v>
      </c>
      <c r="V100" s="74">
        <f t="shared" si="83"/>
        <v>1736.7075353737741</v>
      </c>
      <c r="W100" s="74">
        <f t="shared" si="83"/>
        <v>1711.4660142330604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747.49787430446315</v>
      </c>
      <c r="C101" s="193">
        <f t="shared" si="84"/>
        <v>761.50577871864186</v>
      </c>
      <c r="D101" s="193">
        <f t="shared" si="84"/>
        <v>780.29443206377266</v>
      </c>
      <c r="E101" s="193">
        <f t="shared" si="84"/>
        <v>806.99737017350117</v>
      </c>
      <c r="F101" s="193">
        <f t="shared" si="84"/>
        <v>793.71907875698764</v>
      </c>
      <c r="G101" s="193">
        <f t="shared" si="84"/>
        <v>812.0523523741748</v>
      </c>
      <c r="H101" s="193">
        <f t="shared" si="84"/>
        <v>805.43673238987685</v>
      </c>
      <c r="I101" s="193">
        <f t="shared" si="84"/>
        <v>786.92170242529824</v>
      </c>
      <c r="J101" s="193">
        <f t="shared" si="84"/>
        <v>750.27469415498877</v>
      </c>
      <c r="K101" s="193">
        <f t="shared" si="84"/>
        <v>738.00483408603441</v>
      </c>
      <c r="L101" s="193">
        <f t="shared" si="84"/>
        <v>767.99205491333726</v>
      </c>
      <c r="M101" s="193">
        <f t="shared" si="84"/>
        <v>735.30849811818723</v>
      </c>
      <c r="N101" s="193">
        <f t="shared" si="84"/>
        <v>715.41221203041221</v>
      </c>
      <c r="O101" s="193">
        <f t="shared" si="84"/>
        <v>706.56176318812447</v>
      </c>
      <c r="P101" s="193">
        <f t="shared" si="84"/>
        <v>677.31274424884191</v>
      </c>
      <c r="Q101" s="193">
        <f t="shared" si="84"/>
        <v>680.49194543723581</v>
      </c>
      <c r="R101" s="193">
        <f t="shared" si="84"/>
        <v>680.26959649621438</v>
      </c>
      <c r="S101" s="193">
        <f t="shared" si="84"/>
        <v>711.99898848244163</v>
      </c>
      <c r="T101" s="193">
        <f t="shared" si="84"/>
        <v>711.54614304951929</v>
      </c>
      <c r="U101" s="193">
        <f t="shared" si="84"/>
        <v>706.41198081667699</v>
      </c>
      <c r="V101" s="193">
        <f t="shared" si="84"/>
        <v>719.63477177496384</v>
      </c>
      <c r="W101" s="193">
        <f t="shared" si="84"/>
        <v>715.58380530793772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1966.5544223525412</v>
      </c>
      <c r="C102" s="77">
        <f t="shared" si="85"/>
        <v>1994.7672181544785</v>
      </c>
      <c r="D102" s="77">
        <f t="shared" si="85"/>
        <v>2025.8451078563101</v>
      </c>
      <c r="E102" s="77">
        <f t="shared" si="85"/>
        <v>2060.8020418000979</v>
      </c>
      <c r="F102" s="77">
        <f t="shared" si="85"/>
        <v>2088.4641202496705</v>
      </c>
      <c r="G102" s="77">
        <f t="shared" si="85"/>
        <v>2117.1488110057498</v>
      </c>
      <c r="H102" s="77">
        <f t="shared" si="85"/>
        <v>2139.9738819312188</v>
      </c>
      <c r="I102" s="77">
        <f t="shared" si="85"/>
        <v>2158.6854343236901</v>
      </c>
      <c r="J102" s="77">
        <f t="shared" si="85"/>
        <v>2165.6547654401393</v>
      </c>
      <c r="K102" s="77">
        <f t="shared" si="85"/>
        <v>2175.2421630493241</v>
      </c>
      <c r="L102" s="77">
        <f t="shared" si="85"/>
        <v>2175.7767770007936</v>
      </c>
      <c r="M102" s="77">
        <f t="shared" si="85"/>
        <v>2156.1594752155565</v>
      </c>
      <c r="N102" s="77">
        <f t="shared" si="85"/>
        <v>2134.3578343173376</v>
      </c>
      <c r="O102" s="77">
        <f t="shared" si="85"/>
        <v>2120.6931421190347</v>
      </c>
      <c r="P102" s="77">
        <f t="shared" si="85"/>
        <v>2098.6348509841009</v>
      </c>
      <c r="Q102" s="77">
        <f t="shared" si="85"/>
        <v>2078.9779626597051</v>
      </c>
      <c r="R102" s="77">
        <f t="shared" si="85"/>
        <v>2067.7343855531481</v>
      </c>
      <c r="S102" s="77">
        <f t="shared" si="85"/>
        <v>2037.7722670731023</v>
      </c>
      <c r="T102" s="77">
        <f t="shared" si="85"/>
        <v>2025.1009239905288</v>
      </c>
      <c r="U102" s="77">
        <f t="shared" si="85"/>
        <v>2007.2318692098281</v>
      </c>
      <c r="V102" s="77">
        <f t="shared" si="85"/>
        <v>2061.0797051718332</v>
      </c>
      <c r="W102" s="77">
        <f t="shared" si="85"/>
        <v>2093.5645226383717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8508.8303261116689</v>
      </c>
      <c r="C104" s="153">
        <f t="shared" si="86"/>
        <v>9076.7854383130343</v>
      </c>
      <c r="D104" s="153">
        <f t="shared" si="86"/>
        <v>8898.9066876301004</v>
      </c>
      <c r="E104" s="153">
        <f t="shared" si="86"/>
        <v>9249.7103429774106</v>
      </c>
      <c r="F104" s="153">
        <f t="shared" si="86"/>
        <v>9160.1146287696756</v>
      </c>
      <c r="G104" s="153">
        <f t="shared" si="86"/>
        <v>9303.8687845478107</v>
      </c>
      <c r="H104" s="153">
        <f t="shared" si="86"/>
        <v>9331.4124262470177</v>
      </c>
      <c r="I104" s="153">
        <f t="shared" si="86"/>
        <v>8660.7411076018507</v>
      </c>
      <c r="J104" s="153">
        <f t="shared" si="86"/>
        <v>9256.3903995704823</v>
      </c>
      <c r="K104" s="153">
        <f t="shared" si="86"/>
        <v>9274.2488462297133</v>
      </c>
      <c r="L104" s="153">
        <f t="shared" si="86"/>
        <v>10129.381829696673</v>
      </c>
      <c r="M104" s="153">
        <f t="shared" si="86"/>
        <v>9180.337772146544</v>
      </c>
      <c r="N104" s="153">
        <f t="shared" si="86"/>
        <v>9825.618761831056</v>
      </c>
      <c r="O104" s="153">
        <f t="shared" si="86"/>
        <v>10114.562497706389</v>
      </c>
      <c r="P104" s="153">
        <f t="shared" si="86"/>
        <v>8727.9941538339681</v>
      </c>
      <c r="Q104" s="153">
        <f t="shared" si="86"/>
        <v>9231.9944340337388</v>
      </c>
      <c r="R104" s="153">
        <f t="shared" ref="R104:V104" si="87">SUM(R105:R108)</f>
        <v>9591.4372299857769</v>
      </c>
      <c r="S104" s="153">
        <f t="shared" si="87"/>
        <v>9732.939986871459</v>
      </c>
      <c r="T104" s="153">
        <f t="shared" si="87"/>
        <v>9730.8933701552724</v>
      </c>
      <c r="U104" s="153">
        <f t="shared" si="87"/>
        <v>9781.406820834547</v>
      </c>
      <c r="V104" s="153">
        <f t="shared" si="87"/>
        <v>9835.2771452032139</v>
      </c>
      <c r="W104" s="153">
        <f t="shared" ref="W104" si="88">SUM(W105:W108)</f>
        <v>10506.889854522915</v>
      </c>
      <c r="DA104" s="217" t="s">
        <v>277</v>
      </c>
    </row>
    <row r="105" spans="1:105" ht="12" customHeight="1" x14ac:dyDescent="0.25">
      <c r="A105" s="97" t="s">
        <v>57</v>
      </c>
      <c r="B105" s="74">
        <v>6886.9069222149765</v>
      </c>
      <c r="C105" s="74">
        <v>7400.8059063553019</v>
      </c>
      <c r="D105" s="74">
        <v>7191.3132591297217</v>
      </c>
      <c r="E105" s="74">
        <v>7430.326979376935</v>
      </c>
      <c r="F105" s="74">
        <v>7396.3150683446365</v>
      </c>
      <c r="G105" s="74">
        <v>7501.9440085978813</v>
      </c>
      <c r="H105" s="74">
        <v>7482.9905530223514</v>
      </c>
      <c r="I105" s="74">
        <v>6851.6210678371444</v>
      </c>
      <c r="J105" s="74">
        <v>7449.435461565502</v>
      </c>
      <c r="K105" s="74">
        <v>7454.6116444017453</v>
      </c>
      <c r="L105" s="74">
        <v>8228.9192521023597</v>
      </c>
      <c r="M105" s="74">
        <v>7280.9028064053427</v>
      </c>
      <c r="N105" s="74">
        <v>7883.5255265958713</v>
      </c>
      <c r="O105" s="74">
        <v>8220.9594168506646</v>
      </c>
      <c r="P105" s="74">
        <v>6891.6038117840571</v>
      </c>
      <c r="Q105" s="74">
        <v>7315.7015806530844</v>
      </c>
      <c r="R105" s="74">
        <v>7649.9472050034046</v>
      </c>
      <c r="S105" s="74">
        <v>7689.3616704376336</v>
      </c>
      <c r="T105" s="74">
        <v>7665.491267033377</v>
      </c>
      <c r="U105" s="74">
        <v>7688.6153213574253</v>
      </c>
      <c r="V105" s="74">
        <v>7712.7134576662584</v>
      </c>
      <c r="W105" s="74">
        <v>8343.5298812694127</v>
      </c>
      <c r="DA105" s="90" t="s">
        <v>278</v>
      </c>
    </row>
    <row r="106" spans="1:105" ht="12" customHeight="1" x14ac:dyDescent="0.25">
      <c r="A106" s="97" t="s">
        <v>56</v>
      </c>
      <c r="B106" s="74">
        <v>46.399192074091495</v>
      </c>
      <c r="C106" s="74">
        <v>56.752876393985161</v>
      </c>
      <c r="D106" s="74">
        <v>51.269165613249442</v>
      </c>
      <c r="E106" s="74">
        <v>123.25920729846827</v>
      </c>
      <c r="F106" s="74">
        <v>65.30462288348356</v>
      </c>
      <c r="G106" s="74">
        <v>81.001642302210882</v>
      </c>
      <c r="H106" s="74">
        <v>112.28103786400919</v>
      </c>
      <c r="I106" s="74">
        <v>102.49679722437014</v>
      </c>
      <c r="J106" s="74">
        <v>115.38193355310398</v>
      </c>
      <c r="K106" s="74">
        <v>127.3303928760235</v>
      </c>
      <c r="L106" s="74">
        <v>138.39725927027732</v>
      </c>
      <c r="M106" s="74">
        <v>145.24955192068731</v>
      </c>
      <c r="N106" s="74">
        <v>192.81964361668156</v>
      </c>
      <c r="O106" s="74">
        <v>154.44437004439229</v>
      </c>
      <c r="P106" s="74">
        <v>136.07128798029211</v>
      </c>
      <c r="Q106" s="74">
        <v>195.11223109889573</v>
      </c>
      <c r="R106" s="74">
        <v>195.06535074501545</v>
      </c>
      <c r="S106" s="74">
        <v>231.15643395327444</v>
      </c>
      <c r="T106" s="74">
        <v>210.56840064268448</v>
      </c>
      <c r="U106" s="74">
        <v>247.63236838603936</v>
      </c>
      <c r="V106" s="74">
        <v>245.44603265509548</v>
      </c>
      <c r="W106" s="74">
        <v>274.79643517323552</v>
      </c>
      <c r="DA106" s="90" t="s">
        <v>279</v>
      </c>
    </row>
    <row r="107" spans="1:105" ht="12" customHeight="1" x14ac:dyDescent="0.25">
      <c r="A107" s="97" t="s">
        <v>55</v>
      </c>
      <c r="B107" s="74">
        <v>1074.1201461264609</v>
      </c>
      <c r="C107" s="74">
        <v>1106.0474275368038</v>
      </c>
      <c r="D107" s="74">
        <v>1129.6290419694542</v>
      </c>
      <c r="E107" s="74">
        <v>1151.0740577883992</v>
      </c>
      <c r="F107" s="74">
        <v>1158.4195436975958</v>
      </c>
      <c r="G107" s="74">
        <v>1169.0050272362807</v>
      </c>
      <c r="H107" s="74">
        <v>1183.7403571512746</v>
      </c>
      <c r="I107" s="74">
        <v>1167.2329505596106</v>
      </c>
      <c r="J107" s="74">
        <v>1174.8579841961002</v>
      </c>
      <c r="K107" s="74">
        <v>1184.812145858853</v>
      </c>
      <c r="L107" s="74">
        <v>1230.919362880378</v>
      </c>
      <c r="M107" s="74">
        <v>1246.3954836859493</v>
      </c>
      <c r="N107" s="74">
        <v>1252.2729635540215</v>
      </c>
      <c r="O107" s="74">
        <v>1246.4762961617271</v>
      </c>
      <c r="P107" s="74">
        <v>1228.0500414605528</v>
      </c>
      <c r="Q107" s="74">
        <v>1245.5288497104077</v>
      </c>
      <c r="R107" s="74">
        <v>1269.2459200008777</v>
      </c>
      <c r="S107" s="74">
        <v>1309.6837893379729</v>
      </c>
      <c r="T107" s="74">
        <v>1349.5600661179258</v>
      </c>
      <c r="U107" s="74">
        <v>1339.2600140003717</v>
      </c>
      <c r="V107" s="74">
        <v>1357.0080344304679</v>
      </c>
      <c r="W107" s="74">
        <v>1364.7630361661345</v>
      </c>
      <c r="DA107" s="90" t="s">
        <v>280</v>
      </c>
    </row>
    <row r="108" spans="1:105" ht="12" customHeight="1" x14ac:dyDescent="0.25">
      <c r="A108" s="109" t="s">
        <v>54</v>
      </c>
      <c r="B108" s="77">
        <v>501.40406569613913</v>
      </c>
      <c r="C108" s="77">
        <v>513.17922802694318</v>
      </c>
      <c r="D108" s="77">
        <v>526.69522091767499</v>
      </c>
      <c r="E108" s="77">
        <v>545.05009851360853</v>
      </c>
      <c r="F108" s="77">
        <v>540.07539384395864</v>
      </c>
      <c r="G108" s="77">
        <v>551.91810641143832</v>
      </c>
      <c r="H108" s="77">
        <v>552.40047820938389</v>
      </c>
      <c r="I108" s="77">
        <v>539.39029198072421</v>
      </c>
      <c r="J108" s="77">
        <v>516.71502025577513</v>
      </c>
      <c r="K108" s="77">
        <v>507.49466309309088</v>
      </c>
      <c r="L108" s="77">
        <v>531.1459554436575</v>
      </c>
      <c r="M108" s="77">
        <v>507.78993013456329</v>
      </c>
      <c r="N108" s="77">
        <v>497.00062806448045</v>
      </c>
      <c r="O108" s="77">
        <v>492.68241464960568</v>
      </c>
      <c r="P108" s="77">
        <v>472.26901260906476</v>
      </c>
      <c r="Q108" s="77">
        <v>475.6517725713507</v>
      </c>
      <c r="R108" s="77">
        <v>477.17875423647939</v>
      </c>
      <c r="S108" s="77">
        <v>502.73809314257807</v>
      </c>
      <c r="T108" s="77">
        <v>505.27363636128661</v>
      </c>
      <c r="U108" s="77">
        <v>505.89911709071089</v>
      </c>
      <c r="V108" s="77">
        <v>520.10962045139252</v>
      </c>
      <c r="W108" s="77">
        <v>523.80050191413238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2255.6120965606556</v>
      </c>
      <c r="C110" s="203">
        <f t="shared" si="89"/>
        <v>2390.074407131387</v>
      </c>
      <c r="D110" s="203">
        <f t="shared" si="89"/>
        <v>2286.3396616994669</v>
      </c>
      <c r="E110" s="203">
        <f t="shared" si="89"/>
        <v>2326.2345713285436</v>
      </c>
      <c r="F110" s="203">
        <f t="shared" si="89"/>
        <v>2281.4322603345599</v>
      </c>
      <c r="G110" s="203">
        <f t="shared" si="89"/>
        <v>2272.2258459194545</v>
      </c>
      <c r="H110" s="203">
        <f t="shared" si="89"/>
        <v>2215.0061588029894</v>
      </c>
      <c r="I110" s="203">
        <f t="shared" si="89"/>
        <v>1899.9243641541868</v>
      </c>
      <c r="J110" s="203">
        <f t="shared" si="89"/>
        <v>2035.371913956365</v>
      </c>
      <c r="K110" s="203">
        <f t="shared" si="89"/>
        <v>1967.8799648990839</v>
      </c>
      <c r="L110" s="203">
        <f t="shared" si="89"/>
        <v>2070.8401322454838</v>
      </c>
      <c r="M110" s="203">
        <f t="shared" si="89"/>
        <v>1811.8969338262884</v>
      </c>
      <c r="N110" s="203">
        <f t="shared" si="89"/>
        <v>1845.6296432662675</v>
      </c>
      <c r="O110" s="203">
        <f t="shared" si="89"/>
        <v>1850.9060368844509</v>
      </c>
      <c r="P110" s="203">
        <f t="shared" si="89"/>
        <v>1548.7668196015268</v>
      </c>
      <c r="Q110" s="203">
        <f t="shared" si="89"/>
        <v>1622.1603044636186</v>
      </c>
      <c r="R110" s="203">
        <f t="shared" ref="R110:V110" si="90">R78*1000000/R$6</f>
        <v>1659.0072696781488</v>
      </c>
      <c r="S110" s="203">
        <f t="shared" si="90"/>
        <v>1639.4812825532879</v>
      </c>
      <c r="T110" s="203">
        <f t="shared" si="90"/>
        <v>1582.7974521789545</v>
      </c>
      <c r="U110" s="203">
        <f t="shared" si="90"/>
        <v>1541.9857886211194</v>
      </c>
      <c r="V110" s="203">
        <f t="shared" si="90"/>
        <v>1555.7317785980827</v>
      </c>
      <c r="W110" s="203">
        <f t="shared" ref="W110" si="91">W78*1000000/W$6</f>
        <v>1542.5346983701222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2255.6120965606556</v>
      </c>
      <c r="C111" s="192">
        <f t="shared" si="92"/>
        <v>2390.074407131387</v>
      </c>
      <c r="D111" s="192">
        <f t="shared" si="92"/>
        <v>2286.3396616994669</v>
      </c>
      <c r="E111" s="192">
        <f t="shared" si="92"/>
        <v>2326.2345713285436</v>
      </c>
      <c r="F111" s="192">
        <f t="shared" si="92"/>
        <v>2281.4322603345599</v>
      </c>
      <c r="G111" s="192">
        <f t="shared" si="92"/>
        <v>2272.2258459194545</v>
      </c>
      <c r="H111" s="192">
        <f t="shared" si="92"/>
        <v>2215.0061588029894</v>
      </c>
      <c r="I111" s="192">
        <f t="shared" si="92"/>
        <v>1899.9243641541868</v>
      </c>
      <c r="J111" s="192">
        <f t="shared" si="92"/>
        <v>2035.371913956365</v>
      </c>
      <c r="K111" s="192">
        <f t="shared" si="92"/>
        <v>1967.8799648990839</v>
      </c>
      <c r="L111" s="192">
        <f t="shared" si="92"/>
        <v>2070.8401322454838</v>
      </c>
      <c r="M111" s="192">
        <f t="shared" si="92"/>
        <v>1811.8969338262884</v>
      </c>
      <c r="N111" s="192">
        <f t="shared" si="92"/>
        <v>1845.6296432662675</v>
      </c>
      <c r="O111" s="192">
        <f t="shared" si="92"/>
        <v>1850.9060368844509</v>
      </c>
      <c r="P111" s="192">
        <f t="shared" si="92"/>
        <v>1548.7668196015268</v>
      </c>
      <c r="Q111" s="192">
        <f t="shared" si="92"/>
        <v>1622.1603044636186</v>
      </c>
      <c r="R111" s="192">
        <f t="shared" ref="R111:V111" si="93">R79*1000000/R$6</f>
        <v>1659.0072696781488</v>
      </c>
      <c r="S111" s="192">
        <f t="shared" si="93"/>
        <v>1639.4812825532879</v>
      </c>
      <c r="T111" s="192">
        <f t="shared" si="93"/>
        <v>1582.7974521789545</v>
      </c>
      <c r="U111" s="192">
        <f t="shared" si="93"/>
        <v>1541.9857886211194</v>
      </c>
      <c r="V111" s="192">
        <f t="shared" si="93"/>
        <v>1555.7317785980827</v>
      </c>
      <c r="W111" s="192">
        <f t="shared" ref="W111" si="94">W79*1000000/W$6</f>
        <v>1542.5346983701222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1929.8323991585326</v>
      </c>
      <c r="C112" s="74">
        <f t="shared" si="95"/>
        <v>2058.5731891489008</v>
      </c>
      <c r="D112" s="74">
        <f t="shared" si="95"/>
        <v>1950.4198958683894</v>
      </c>
      <c r="E112" s="74">
        <f t="shared" si="95"/>
        <v>1984.6815708683612</v>
      </c>
      <c r="F112" s="74">
        <f t="shared" si="95"/>
        <v>1948.2752955087876</v>
      </c>
      <c r="G112" s="74">
        <f t="shared" si="95"/>
        <v>1933.856900187883</v>
      </c>
      <c r="H112" s="74">
        <f t="shared" si="95"/>
        <v>1882.9272313491801</v>
      </c>
      <c r="I112" s="74">
        <f t="shared" si="95"/>
        <v>1586.2490507013135</v>
      </c>
      <c r="J112" s="74">
        <f t="shared" si="95"/>
        <v>1726.1882106548921</v>
      </c>
      <c r="K112" s="74">
        <f t="shared" si="95"/>
        <v>1661.5896749194937</v>
      </c>
      <c r="L112" s="74">
        <f t="shared" si="95"/>
        <v>1760.3334023090465</v>
      </c>
      <c r="M112" s="74">
        <f t="shared" si="95"/>
        <v>1510.7470326969662</v>
      </c>
      <c r="N112" s="74">
        <f t="shared" si="95"/>
        <v>1552.6713121410717</v>
      </c>
      <c r="O112" s="74">
        <f t="shared" si="95"/>
        <v>1572.6758750694271</v>
      </c>
      <c r="P112" s="74">
        <f t="shared" si="95"/>
        <v>1278.6710747342875</v>
      </c>
      <c r="Q112" s="74">
        <f t="shared" si="95"/>
        <v>1352.7703965671965</v>
      </c>
      <c r="R112" s="74">
        <f t="shared" ref="R112:V112" si="96">R80*1000000/R$6</f>
        <v>1385.7766385385714</v>
      </c>
      <c r="S112" s="74">
        <f t="shared" si="96"/>
        <v>1361.2279811045541</v>
      </c>
      <c r="T112" s="74">
        <f t="shared" si="96"/>
        <v>1305.492587540085</v>
      </c>
      <c r="U112" s="74">
        <f t="shared" si="96"/>
        <v>1269.7975583522632</v>
      </c>
      <c r="V112" s="74">
        <f t="shared" si="96"/>
        <v>1281.7211726206708</v>
      </c>
      <c r="W112" s="74">
        <f t="shared" ref="W112" si="97">W80*1000000/W$6</f>
        <v>1283.5487090963045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248.76674640225238</v>
      </c>
      <c r="C114" s="74">
        <f t="shared" si="101"/>
        <v>254.94274076998792</v>
      </c>
      <c r="D114" s="74">
        <f t="shared" si="101"/>
        <v>256.75297655766229</v>
      </c>
      <c r="E114" s="74">
        <f t="shared" si="101"/>
        <v>258.56196078241118</v>
      </c>
      <c r="F114" s="74">
        <f t="shared" si="101"/>
        <v>254.04667060830647</v>
      </c>
      <c r="G114" s="74">
        <f t="shared" si="101"/>
        <v>255.14173684811155</v>
      </c>
      <c r="H114" s="74">
        <f t="shared" si="101"/>
        <v>253.34626879682489</v>
      </c>
      <c r="I114" s="74">
        <f t="shared" si="101"/>
        <v>235.83119427112479</v>
      </c>
      <c r="J114" s="74">
        <f t="shared" si="101"/>
        <v>237.98372683820733</v>
      </c>
      <c r="K114" s="74">
        <f t="shared" si="101"/>
        <v>234.9301691078546</v>
      </c>
      <c r="L114" s="74">
        <f t="shared" si="101"/>
        <v>237.31364096874401</v>
      </c>
      <c r="M114" s="74">
        <f t="shared" si="101"/>
        <v>228.7720230838471</v>
      </c>
      <c r="N114" s="74">
        <f t="shared" si="101"/>
        <v>225.2662151992117</v>
      </c>
      <c r="O114" s="74">
        <f t="shared" si="101"/>
        <v>211.93140297711639</v>
      </c>
      <c r="P114" s="74">
        <f t="shared" si="101"/>
        <v>205.81990844547596</v>
      </c>
      <c r="Q114" s="74">
        <f t="shared" si="101"/>
        <v>204.70015812799639</v>
      </c>
      <c r="R114" s="74">
        <f t="shared" ref="R114:V114" si="102">R82*1000000/R$6</f>
        <v>208.50533108764898</v>
      </c>
      <c r="S114" s="74">
        <f t="shared" si="102"/>
        <v>210.39992189973333</v>
      </c>
      <c r="T114" s="74">
        <f t="shared" si="102"/>
        <v>209.65548362455647</v>
      </c>
      <c r="U114" s="74">
        <f t="shared" si="102"/>
        <v>204.87744510091636</v>
      </c>
      <c r="V114" s="74">
        <f t="shared" si="102"/>
        <v>205.3250530365309</v>
      </c>
      <c r="W114" s="74">
        <f t="shared" ref="W114" si="103">W82*1000000/W$6</f>
        <v>192.879851095595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77.012950999870554</v>
      </c>
      <c r="C115" s="193">
        <f t="shared" si="104"/>
        <v>76.558477212498303</v>
      </c>
      <c r="D115" s="193">
        <f t="shared" si="104"/>
        <v>79.16678927341539</v>
      </c>
      <c r="E115" s="193">
        <f t="shared" si="104"/>
        <v>82.991039677771269</v>
      </c>
      <c r="F115" s="193">
        <f t="shared" si="104"/>
        <v>79.110294217465608</v>
      </c>
      <c r="G115" s="193">
        <f t="shared" si="104"/>
        <v>83.227208883460136</v>
      </c>
      <c r="H115" s="193">
        <f t="shared" si="104"/>
        <v>78.732658656984952</v>
      </c>
      <c r="I115" s="193">
        <f t="shared" si="104"/>
        <v>77.844119181748368</v>
      </c>
      <c r="J115" s="193">
        <f t="shared" si="104"/>
        <v>71.199976463265784</v>
      </c>
      <c r="K115" s="193">
        <f t="shared" si="104"/>
        <v>71.360120871735475</v>
      </c>
      <c r="L115" s="193">
        <f t="shared" si="104"/>
        <v>73.193088967693669</v>
      </c>
      <c r="M115" s="193">
        <f t="shared" si="104"/>
        <v>72.377878045475356</v>
      </c>
      <c r="N115" s="193">
        <f t="shared" si="104"/>
        <v>67.69211592598441</v>
      </c>
      <c r="O115" s="193">
        <f t="shared" si="104"/>
        <v>66.298758837907613</v>
      </c>
      <c r="P115" s="193">
        <f t="shared" si="104"/>
        <v>64.275836421763131</v>
      </c>
      <c r="Q115" s="193">
        <f t="shared" si="104"/>
        <v>64.689749768425855</v>
      </c>
      <c r="R115" s="193">
        <f t="shared" ref="R115:V115" si="105">R83*1000000/R$6</f>
        <v>64.725300051928301</v>
      </c>
      <c r="S115" s="193">
        <f t="shared" si="105"/>
        <v>67.853379549000181</v>
      </c>
      <c r="T115" s="193">
        <f t="shared" si="105"/>
        <v>67.649381014313221</v>
      </c>
      <c r="U115" s="193">
        <f t="shared" si="105"/>
        <v>67.310785167940068</v>
      </c>
      <c r="V115" s="193">
        <f t="shared" si="105"/>
        <v>68.685552940881138</v>
      </c>
      <c r="W115" s="193">
        <f t="shared" ref="W115" si="106">W83*1000000/W$6</f>
        <v>66.106138178222707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0.56920261037824627</v>
      </c>
      <c r="C118" s="206">
        <f t="shared" si="110"/>
        <v>0.57662858284372476</v>
      </c>
      <c r="D118" s="206">
        <f t="shared" si="110"/>
        <v>0.58421841553524589</v>
      </c>
      <c r="E118" s="206">
        <f t="shared" si="110"/>
        <v>0.59181565824370408</v>
      </c>
      <c r="F118" s="206">
        <f t="shared" si="110"/>
        <v>0.59757356261779782</v>
      </c>
      <c r="G118" s="206">
        <f t="shared" si="110"/>
        <v>0.60551629024202136</v>
      </c>
      <c r="H118" s="206">
        <f t="shared" si="110"/>
        <v>0.61754513674532707</v>
      </c>
      <c r="I118" s="206">
        <f t="shared" si="110"/>
        <v>0.62988245886590977</v>
      </c>
      <c r="J118" s="206">
        <f t="shared" si="110"/>
        <v>0.63933105182231398</v>
      </c>
      <c r="K118" s="206">
        <f t="shared" si="110"/>
        <v>0.65319879281709692</v>
      </c>
      <c r="L118" s="206">
        <f t="shared" si="110"/>
        <v>0.6692275163472986</v>
      </c>
      <c r="M118" s="206">
        <f t="shared" si="110"/>
        <v>0.68276530046513673</v>
      </c>
      <c r="N118" s="206">
        <f t="shared" si="110"/>
        <v>0.70151763889652852</v>
      </c>
      <c r="O118" s="206">
        <f t="shared" si="110"/>
        <v>0.71716782013047387</v>
      </c>
      <c r="P118" s="206">
        <f t="shared" si="110"/>
        <v>0.72457032676513444</v>
      </c>
      <c r="Q118" s="206">
        <f t="shared" si="110"/>
        <v>0.73450903224804087</v>
      </c>
      <c r="R118" s="206">
        <f t="shared" ref="R118:V118" si="111">IF(R104=0,"",R104/R97)</f>
        <v>0.7469495737820373</v>
      </c>
      <c r="S118" s="206">
        <f t="shared" si="111"/>
        <v>0.7604178670609435</v>
      </c>
      <c r="T118" s="206">
        <f t="shared" si="111"/>
        <v>0.77223148621404325</v>
      </c>
      <c r="U118" s="206">
        <f t="shared" si="111"/>
        <v>0.78892777153670601</v>
      </c>
      <c r="V118" s="206">
        <f t="shared" si="111"/>
        <v>0.80053875443880118</v>
      </c>
      <c r="W118" s="206">
        <f t="shared" ref="W118" si="112">IF(W104=0,"",W104/W97)</f>
        <v>0.82275879598400437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0.55466228065783341</v>
      </c>
      <c r="C119" s="199">
        <f t="shared" si="113"/>
        <v>0.56282648670901558</v>
      </c>
      <c r="D119" s="199">
        <f t="shared" si="113"/>
        <v>0.5706803758529444</v>
      </c>
      <c r="E119" s="199">
        <f t="shared" si="113"/>
        <v>0.57521284464693334</v>
      </c>
      <c r="F119" s="199">
        <f t="shared" si="113"/>
        <v>0.58386671161250547</v>
      </c>
      <c r="G119" s="199">
        <f t="shared" si="113"/>
        <v>0.59182306680702546</v>
      </c>
      <c r="H119" s="199">
        <f t="shared" si="113"/>
        <v>0.60291354634196037</v>
      </c>
      <c r="I119" s="199">
        <f t="shared" si="113"/>
        <v>0.61586967733063525</v>
      </c>
      <c r="J119" s="199">
        <f t="shared" si="113"/>
        <v>0.62641429835616058</v>
      </c>
      <c r="K119" s="199">
        <f t="shared" si="113"/>
        <v>0.64108211806763371</v>
      </c>
      <c r="L119" s="199">
        <f t="shared" si="113"/>
        <v>0.65886468227727224</v>
      </c>
      <c r="M119" s="199">
        <f t="shared" si="113"/>
        <v>0.67196189684578511</v>
      </c>
      <c r="N119" s="199">
        <f t="shared" si="113"/>
        <v>0.690345062208922</v>
      </c>
      <c r="O119" s="199">
        <f t="shared" si="113"/>
        <v>0.70992799343440371</v>
      </c>
      <c r="P119" s="199">
        <f t="shared" si="113"/>
        <v>0.71788187360259847</v>
      </c>
      <c r="Q119" s="199">
        <f t="shared" si="113"/>
        <v>0.72441076437536511</v>
      </c>
      <c r="R119" s="199">
        <f t="shared" ref="R119:V119" si="114">IF(R105=0,"",R105/R98)</f>
        <v>0.73823262137876566</v>
      </c>
      <c r="S119" s="199">
        <f t="shared" si="114"/>
        <v>0.74972049023705367</v>
      </c>
      <c r="T119" s="199">
        <f t="shared" si="114"/>
        <v>0.76288168965450132</v>
      </c>
      <c r="U119" s="199">
        <f t="shared" si="114"/>
        <v>0.77785762826744065</v>
      </c>
      <c r="V119" s="199">
        <f t="shared" si="114"/>
        <v>0.78983608076352219</v>
      </c>
      <c r="W119" s="199">
        <f t="shared" ref="W119" si="115">IF(W105=0,"",W105/W98)</f>
        <v>0.81221545500821435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1.7884607011421145</v>
      </c>
      <c r="C120" s="200">
        <f t="shared" si="116"/>
        <v>1.8720552024702279</v>
      </c>
      <c r="D120" s="200">
        <f t="shared" si="116"/>
        <v>1.978019465617223</v>
      </c>
      <c r="E120" s="200">
        <f t="shared" si="116"/>
        <v>2.1011387085759785</v>
      </c>
      <c r="F120" s="200">
        <f t="shared" si="116"/>
        <v>2.2188831086539622</v>
      </c>
      <c r="G120" s="200">
        <f t="shared" si="116"/>
        <v>2.3423975738078782</v>
      </c>
      <c r="H120" s="200">
        <f t="shared" si="116"/>
        <v>2.4813071670021918</v>
      </c>
      <c r="I120" s="200">
        <f t="shared" si="116"/>
        <v>2.5534827698482485</v>
      </c>
      <c r="J120" s="200">
        <f t="shared" si="116"/>
        <v>2.6124491153793512</v>
      </c>
      <c r="K120" s="200">
        <f t="shared" si="116"/>
        <v>2.6861049656562148</v>
      </c>
      <c r="L120" s="200">
        <f t="shared" si="116"/>
        <v>2.7579621355383348</v>
      </c>
      <c r="M120" s="200">
        <f t="shared" si="116"/>
        <v>2.8442675203935148</v>
      </c>
      <c r="N120" s="200">
        <f t="shared" si="116"/>
        <v>2.9295920202731303</v>
      </c>
      <c r="O120" s="200">
        <f t="shared" si="116"/>
        <v>3.060174858504138</v>
      </c>
      <c r="P120" s="200">
        <f t="shared" si="116"/>
        <v>3.1752897696890767</v>
      </c>
      <c r="Q120" s="200">
        <f t="shared" si="116"/>
        <v>3.2509947508860537</v>
      </c>
      <c r="R120" s="200">
        <f t="shared" ref="R120:V120" si="117">IF(R106=0,"",R106/R99)</f>
        <v>3.3639663274662865</v>
      </c>
      <c r="S120" s="200">
        <f t="shared" si="117"/>
        <v>3.4808658336917468</v>
      </c>
      <c r="T120" s="200">
        <f t="shared" si="117"/>
        <v>3.6091663526222777</v>
      </c>
      <c r="U120" s="200">
        <f t="shared" si="117"/>
        <v>3.7058479093279657</v>
      </c>
      <c r="V120" s="200">
        <f t="shared" si="117"/>
        <v>3.803846950281613</v>
      </c>
      <c r="W120" s="200">
        <f t="shared" ref="W120" si="118">IF(W106=0,"",W106/W99)</f>
        <v>3.8863101121769836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0.61069581668910411</v>
      </c>
      <c r="C121" s="200">
        <f t="shared" si="119"/>
        <v>0.61448710766196035</v>
      </c>
      <c r="D121" s="200">
        <f t="shared" si="119"/>
        <v>0.61909503691683854</v>
      </c>
      <c r="E121" s="200">
        <f t="shared" si="119"/>
        <v>0.62348592861225183</v>
      </c>
      <c r="F121" s="200">
        <f t="shared" si="119"/>
        <v>0.63030072994436337</v>
      </c>
      <c r="G121" s="200">
        <f t="shared" si="119"/>
        <v>0.6344464401230987</v>
      </c>
      <c r="H121" s="200">
        <f t="shared" si="119"/>
        <v>0.64040496510979417</v>
      </c>
      <c r="I121" s="200">
        <f t="shared" si="119"/>
        <v>0.64932974586066139</v>
      </c>
      <c r="J121" s="200">
        <f t="shared" si="119"/>
        <v>0.65575321531670083</v>
      </c>
      <c r="K121" s="200">
        <f t="shared" si="119"/>
        <v>0.66389985232486937</v>
      </c>
      <c r="L121" s="200">
        <f t="shared" si="119"/>
        <v>0.67329036872729586</v>
      </c>
      <c r="M121" s="200">
        <f t="shared" si="119"/>
        <v>0.68327445101972772</v>
      </c>
      <c r="N121" s="200">
        <f t="shared" si="119"/>
        <v>0.693659606219444</v>
      </c>
      <c r="O121" s="200">
        <f t="shared" si="119"/>
        <v>0.70563544952202639</v>
      </c>
      <c r="P121" s="200">
        <f t="shared" si="119"/>
        <v>0.71163573563277216</v>
      </c>
      <c r="Q121" s="200">
        <f t="shared" si="119"/>
        <v>0.72012796010462299</v>
      </c>
      <c r="R121" s="200">
        <f t="shared" ref="R121:V121" si="120">IF(R107=0,"",R107/R100)</f>
        <v>0.72943597828387974</v>
      </c>
      <c r="S121" s="200">
        <f t="shared" si="120"/>
        <v>0.74213507035824877</v>
      </c>
      <c r="T121" s="200">
        <f t="shared" si="120"/>
        <v>0.75688569506162962</v>
      </c>
      <c r="U121" s="200">
        <f t="shared" si="120"/>
        <v>0.76934766198959581</v>
      </c>
      <c r="V121" s="200">
        <f t="shared" si="120"/>
        <v>0.78136819630854693</v>
      </c>
      <c r="W121" s="200">
        <f t="shared" ref="W121" si="121">IF(W107=0,"",W107/W100)</f>
        <v>0.79742339305388432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0.67077657734169338</v>
      </c>
      <c r="C122" s="201">
        <f t="shared" si="122"/>
        <v>0.67390063525250099</v>
      </c>
      <c r="D122" s="201">
        <f t="shared" si="122"/>
        <v>0.67499548795271769</v>
      </c>
      <c r="E122" s="201">
        <f t="shared" si="122"/>
        <v>0.67540504920905131</v>
      </c>
      <c r="F122" s="201">
        <f t="shared" si="122"/>
        <v>0.6804364520124041</v>
      </c>
      <c r="G122" s="201">
        <f t="shared" si="122"/>
        <v>0.67965828163394981</v>
      </c>
      <c r="H122" s="201">
        <f t="shared" si="122"/>
        <v>0.68583968919608562</v>
      </c>
      <c r="I122" s="201">
        <f t="shared" si="122"/>
        <v>0.6854434060190735</v>
      </c>
      <c r="J122" s="201">
        <f t="shared" si="122"/>
        <v>0.68870111744570472</v>
      </c>
      <c r="K122" s="201">
        <f t="shared" si="122"/>
        <v>0.687657640781698</v>
      </c>
      <c r="L122" s="201">
        <f t="shared" si="122"/>
        <v>0.69160345090235831</v>
      </c>
      <c r="M122" s="201">
        <f t="shared" si="122"/>
        <v>0.69058079898995739</v>
      </c>
      <c r="N122" s="201">
        <f t="shared" si="122"/>
        <v>0.69470526181534198</v>
      </c>
      <c r="O122" s="201">
        <f t="shared" si="122"/>
        <v>0.69729560856299455</v>
      </c>
      <c r="P122" s="201">
        <f t="shared" si="122"/>
        <v>0.69726875305265934</v>
      </c>
      <c r="Q122" s="201">
        <f t="shared" si="122"/>
        <v>0.6989822227296616</v>
      </c>
      <c r="R122" s="201">
        <f t="shared" ref="R122:V122" si="123">IF(R108=0,"",R108/R101)</f>
        <v>0.70145535930788117</v>
      </c>
      <c r="S122" s="201">
        <f t="shared" si="123"/>
        <v>0.70609383057427744</v>
      </c>
      <c r="T122" s="201">
        <f t="shared" si="123"/>
        <v>0.71010663369743354</v>
      </c>
      <c r="U122" s="201">
        <f t="shared" si="123"/>
        <v>0.71615308181189841</v>
      </c>
      <c r="V122" s="201">
        <f t="shared" si="123"/>
        <v>0.72274109152418142</v>
      </c>
      <c r="W122" s="201">
        <f t="shared" ref="W122" si="124">IF(W108=0,"",W108/W101)</f>
        <v>0.73199043638043892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196.43419048653098</v>
      </c>
      <c r="C126" s="203">
        <f t="shared" si="125"/>
        <v>205.3218957844303</v>
      </c>
      <c r="D126" s="203">
        <f t="shared" si="125"/>
        <v>199.16373978712647</v>
      </c>
      <c r="E126" s="203">
        <f t="shared" si="125"/>
        <v>203.48345965814289</v>
      </c>
      <c r="F126" s="203">
        <f t="shared" si="125"/>
        <v>199.63560891919434</v>
      </c>
      <c r="G126" s="203">
        <f t="shared" si="125"/>
        <v>199.71916940855593</v>
      </c>
      <c r="H126" s="203">
        <f t="shared" si="125"/>
        <v>196.45427992364378</v>
      </c>
      <c r="I126" s="203">
        <f t="shared" si="125"/>
        <v>180.56281572549281</v>
      </c>
      <c r="J126" s="203">
        <f t="shared" si="125"/>
        <v>188.35037277334604</v>
      </c>
      <c r="K126" s="203">
        <f t="shared" si="125"/>
        <v>184.48820237922621</v>
      </c>
      <c r="L126" s="203">
        <f t="shared" si="125"/>
        <v>194.03806053207342</v>
      </c>
      <c r="M126" s="203">
        <f t="shared" si="125"/>
        <v>173.81767589164852</v>
      </c>
      <c r="N126" s="203">
        <f t="shared" si="125"/>
        <v>178.73001945339172</v>
      </c>
      <c r="O126" s="203">
        <f t="shared" si="125"/>
        <v>178.50949124042597</v>
      </c>
      <c r="P126" s="203">
        <f t="shared" si="125"/>
        <v>154.52093000590074</v>
      </c>
      <c r="Q126" s="203">
        <f t="shared" si="125"/>
        <v>158.92915131793359</v>
      </c>
      <c r="R126" s="203">
        <f t="shared" ref="R126:V126" si="126">IF(R96=0,0,R96/R$19)</f>
        <v>161.03302611741711</v>
      </c>
      <c r="S126" s="203">
        <f t="shared" si="126"/>
        <v>159.64323621224628</v>
      </c>
      <c r="T126" s="203">
        <f t="shared" si="126"/>
        <v>156.66092757784369</v>
      </c>
      <c r="U126" s="203">
        <f t="shared" si="126"/>
        <v>153.49873121449144</v>
      </c>
      <c r="V126" s="203">
        <f t="shared" si="126"/>
        <v>151.88699532945418</v>
      </c>
      <c r="W126" s="203">
        <f t="shared" ref="W126" si="127">IF(W96=0,0,W96/W$19)</f>
        <v>156.33230935015482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173.59688240678241</v>
      </c>
      <c r="C127" s="192">
        <f t="shared" si="128"/>
        <v>182.22921636244411</v>
      </c>
      <c r="D127" s="192">
        <f t="shared" si="128"/>
        <v>175.7847366446276</v>
      </c>
      <c r="E127" s="192">
        <f t="shared" si="128"/>
        <v>179.77883146318104</v>
      </c>
      <c r="F127" s="192">
        <f t="shared" si="128"/>
        <v>175.69782846767976</v>
      </c>
      <c r="G127" s="192">
        <f t="shared" si="128"/>
        <v>175.53273938254608</v>
      </c>
      <c r="H127" s="192">
        <f t="shared" si="128"/>
        <v>172.08351981543976</v>
      </c>
      <c r="I127" s="192">
        <f t="shared" si="128"/>
        <v>156.06149078908504</v>
      </c>
      <c r="J127" s="192">
        <f t="shared" si="128"/>
        <v>163.84277934259174</v>
      </c>
      <c r="K127" s="192">
        <f t="shared" si="128"/>
        <v>159.97860648069528</v>
      </c>
      <c r="L127" s="192">
        <f t="shared" si="128"/>
        <v>169.6508943567292</v>
      </c>
      <c r="M127" s="192">
        <f t="shared" si="128"/>
        <v>149.79644933390259</v>
      </c>
      <c r="N127" s="192">
        <f t="shared" si="128"/>
        <v>155.09557842408401</v>
      </c>
      <c r="O127" s="192">
        <f t="shared" si="128"/>
        <v>155.17617036033653</v>
      </c>
      <c r="P127" s="192">
        <f t="shared" si="128"/>
        <v>131.59430744469674</v>
      </c>
      <c r="Q127" s="192">
        <f t="shared" si="128"/>
        <v>136.37233651123333</v>
      </c>
      <c r="R127" s="192">
        <f t="shared" ref="R127:V127" si="129">IF(R97=0,0,R97/R$19)</f>
        <v>138.69861663617692</v>
      </c>
      <c r="S127" s="192">
        <f t="shared" si="129"/>
        <v>137.71754964674926</v>
      </c>
      <c r="T127" s="192">
        <f t="shared" si="129"/>
        <v>134.96997474617839</v>
      </c>
      <c r="U127" s="192">
        <f t="shared" si="129"/>
        <v>132.11067243779132</v>
      </c>
      <c r="V127" s="192">
        <f t="shared" si="129"/>
        <v>130.06687024272691</v>
      </c>
      <c r="W127" s="192">
        <f t="shared" ref="W127" si="130">IF(W97=0,0,W97/W$19)</f>
        <v>134.31304089052159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144.18979404273932</v>
      </c>
      <c r="C128" s="74">
        <f t="shared" si="131"/>
        <v>152.22521338527071</v>
      </c>
      <c r="D128" s="74">
        <f t="shared" si="131"/>
        <v>145.42364339543602</v>
      </c>
      <c r="E128" s="74">
        <f t="shared" si="131"/>
        <v>148.58542890937872</v>
      </c>
      <c r="F128" s="74">
        <f t="shared" si="131"/>
        <v>145.19730272159762</v>
      </c>
      <c r="G128" s="74">
        <f t="shared" si="131"/>
        <v>144.81125439367889</v>
      </c>
      <c r="H128" s="74">
        <f t="shared" si="131"/>
        <v>141.34509987919122</v>
      </c>
      <c r="I128" s="74">
        <f t="shared" si="131"/>
        <v>126.27132073935424</v>
      </c>
      <c r="J128" s="74">
        <f t="shared" si="131"/>
        <v>134.57771226583463</v>
      </c>
      <c r="K128" s="74">
        <f t="shared" si="131"/>
        <v>131.02069489613311</v>
      </c>
      <c r="L128" s="74">
        <f t="shared" si="131"/>
        <v>139.98889098882324</v>
      </c>
      <c r="M128" s="74">
        <f t="shared" si="131"/>
        <v>120.71323432588346</v>
      </c>
      <c r="N128" s="74">
        <f t="shared" si="131"/>
        <v>126.45393788770564</v>
      </c>
      <c r="O128" s="74">
        <f t="shared" si="131"/>
        <v>127.41100004819447</v>
      </c>
      <c r="P128" s="74">
        <f t="shared" si="131"/>
        <v>104.87464784064406</v>
      </c>
      <c r="Q128" s="74">
        <f t="shared" si="131"/>
        <v>109.57184504920586</v>
      </c>
      <c r="R128" s="74">
        <f t="shared" ref="R128:V128" si="132">IF(R98=0,0,R98/R$19)</f>
        <v>111.92959444271354</v>
      </c>
      <c r="S128" s="74">
        <f t="shared" si="132"/>
        <v>110.35409715627328</v>
      </c>
      <c r="T128" s="74">
        <f t="shared" si="132"/>
        <v>107.62539541519709</v>
      </c>
      <c r="U128" s="74">
        <f t="shared" si="132"/>
        <v>105.32266577537935</v>
      </c>
      <c r="V128" s="74">
        <f t="shared" si="132"/>
        <v>103.37908328344592</v>
      </c>
      <c r="W128" s="74">
        <f t="shared" ref="W128" si="133">IF(W98=0,0,W98/W$19)</f>
        <v>108.04262141044238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0.30127976086917418</v>
      </c>
      <c r="C129" s="74">
        <f t="shared" si="134"/>
        <v>0.35095491663182299</v>
      </c>
      <c r="D129" s="74">
        <f t="shared" si="134"/>
        <v>0.29911999211826984</v>
      </c>
      <c r="E129" s="74">
        <f t="shared" si="134"/>
        <v>0.67477893821181967</v>
      </c>
      <c r="F129" s="74">
        <f t="shared" si="134"/>
        <v>0.3373388520817005</v>
      </c>
      <c r="G129" s="74">
        <f t="shared" si="134"/>
        <v>0.39505139522340038</v>
      </c>
      <c r="H129" s="74">
        <f t="shared" si="134"/>
        <v>0.51533126321297695</v>
      </c>
      <c r="I129" s="74">
        <f t="shared" si="134"/>
        <v>0.4555935553206571</v>
      </c>
      <c r="J129" s="74">
        <f t="shared" si="134"/>
        <v>0.49980594083708546</v>
      </c>
      <c r="K129" s="74">
        <f t="shared" si="134"/>
        <v>0.53411852083270128</v>
      </c>
      <c r="L129" s="74">
        <f t="shared" si="134"/>
        <v>0.56245293956247944</v>
      </c>
      <c r="M129" s="74">
        <f t="shared" si="134"/>
        <v>0.56892977000407285</v>
      </c>
      <c r="N129" s="74">
        <f t="shared" si="134"/>
        <v>0.72882327714771333</v>
      </c>
      <c r="O129" s="74">
        <f t="shared" si="134"/>
        <v>0.55529601949890106</v>
      </c>
      <c r="P129" s="74">
        <f t="shared" si="134"/>
        <v>0.46815140600186284</v>
      </c>
      <c r="Q129" s="74">
        <f t="shared" si="134"/>
        <v>0.65117259539270622</v>
      </c>
      <c r="R129" s="74">
        <f t="shared" ref="R129:V129" si="135">IF(R99=0,0,R99/R$19)</f>
        <v>0.62633721564580336</v>
      </c>
      <c r="S129" s="74">
        <f t="shared" si="135"/>
        <v>0.7145230704457074</v>
      </c>
      <c r="T129" s="74">
        <f t="shared" si="135"/>
        <v>0.62491112565418316</v>
      </c>
      <c r="U129" s="74">
        <f t="shared" si="135"/>
        <v>0.71202238080218316</v>
      </c>
      <c r="V129" s="74">
        <f t="shared" si="135"/>
        <v>0.6831175312555432</v>
      </c>
      <c r="W129" s="74">
        <f t="shared" ref="W129" si="136">IF(W99=0,0,W99/W$19)</f>
        <v>0.74368697984147381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20.425225421536503</v>
      </c>
      <c r="C130" s="74">
        <f t="shared" si="137"/>
        <v>20.837378409518784</v>
      </c>
      <c r="D130" s="74">
        <f t="shared" si="137"/>
        <v>21.057086403410008</v>
      </c>
      <c r="E130" s="74">
        <f t="shared" si="137"/>
        <v>21.236037405822724</v>
      </c>
      <c r="F130" s="74">
        <f t="shared" si="137"/>
        <v>21.065653034911797</v>
      </c>
      <c r="G130" s="74">
        <f t="shared" si="137"/>
        <v>21.049500722390182</v>
      </c>
      <c r="H130" s="74">
        <f t="shared" si="137"/>
        <v>21.050497571271656</v>
      </c>
      <c r="I130" s="74">
        <f t="shared" si="137"/>
        <v>20.402925766580022</v>
      </c>
      <c r="J130" s="74">
        <f t="shared" si="137"/>
        <v>20.274790974579769</v>
      </c>
      <c r="K130" s="74">
        <f t="shared" si="137"/>
        <v>20.108304994458845</v>
      </c>
      <c r="L130" s="74">
        <f t="shared" si="137"/>
        <v>20.4915213039896</v>
      </c>
      <c r="M130" s="74">
        <f t="shared" si="137"/>
        <v>20.322399514271421</v>
      </c>
      <c r="N130" s="74">
        <f t="shared" si="137"/>
        <v>19.990824299560273</v>
      </c>
      <c r="O130" s="74">
        <f t="shared" si="137"/>
        <v>19.435797027699177</v>
      </c>
      <c r="P130" s="74">
        <f t="shared" si="137"/>
        <v>18.852177325410061</v>
      </c>
      <c r="Q130" s="74">
        <f t="shared" si="137"/>
        <v>18.766012710257105</v>
      </c>
      <c r="R130" s="74">
        <f t="shared" ref="R130:V130" si="138">IF(R100=0,0,R100/R$19)</f>
        <v>18.794826455979415</v>
      </c>
      <c r="S130" s="74">
        <f t="shared" si="138"/>
        <v>18.988079918510952</v>
      </c>
      <c r="T130" s="74">
        <f t="shared" si="138"/>
        <v>19.098263442927855</v>
      </c>
      <c r="U130" s="74">
        <f t="shared" si="138"/>
        <v>18.54881156278482</v>
      </c>
      <c r="V130" s="74">
        <f t="shared" si="138"/>
        <v>18.386079667772094</v>
      </c>
      <c r="W130" s="74">
        <f t="shared" ref="W130" si="139">IF(W100=0,0,W100/W$19)</f>
        <v>18.000510239562221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8.6805831816374344</v>
      </c>
      <c r="C131" s="193">
        <f t="shared" si="140"/>
        <v>8.8156696510227697</v>
      </c>
      <c r="D131" s="193">
        <f t="shared" si="140"/>
        <v>9.0048868536632565</v>
      </c>
      <c r="E131" s="193">
        <f t="shared" si="140"/>
        <v>9.2825862097677625</v>
      </c>
      <c r="F131" s="193">
        <f t="shared" si="140"/>
        <v>9.0975338590886565</v>
      </c>
      <c r="G131" s="193">
        <f t="shared" si="140"/>
        <v>9.2769328712535906</v>
      </c>
      <c r="H131" s="193">
        <f t="shared" si="140"/>
        <v>9.172591101763885</v>
      </c>
      <c r="I131" s="193">
        <f t="shared" si="140"/>
        <v>8.9316507278300996</v>
      </c>
      <c r="J131" s="193">
        <f t="shared" si="140"/>
        <v>8.4904701613403226</v>
      </c>
      <c r="K131" s="193">
        <f t="shared" si="140"/>
        <v>8.3154880692706197</v>
      </c>
      <c r="L131" s="193">
        <f t="shared" si="140"/>
        <v>8.6080291243538731</v>
      </c>
      <c r="M131" s="193">
        <f t="shared" si="140"/>
        <v>8.191885723743626</v>
      </c>
      <c r="N131" s="193">
        <f t="shared" si="140"/>
        <v>7.921992959670427</v>
      </c>
      <c r="O131" s="193">
        <f t="shared" si="140"/>
        <v>7.7740772649439975</v>
      </c>
      <c r="P131" s="193">
        <f t="shared" si="140"/>
        <v>7.3993308726407605</v>
      </c>
      <c r="Q131" s="193">
        <f t="shared" si="140"/>
        <v>7.3833061563776798</v>
      </c>
      <c r="R131" s="193">
        <f t="shared" ref="R131:V131" si="141">IF(R101=0,0,R101/R$19)</f>
        <v>7.347858521838166</v>
      </c>
      <c r="S131" s="193">
        <f t="shared" si="141"/>
        <v>7.6608495015193583</v>
      </c>
      <c r="T131" s="193">
        <f t="shared" si="141"/>
        <v>7.62140476239923</v>
      </c>
      <c r="U131" s="193">
        <f t="shared" si="141"/>
        <v>7.527172718824958</v>
      </c>
      <c r="V131" s="193">
        <f t="shared" si="141"/>
        <v>7.6185897602533537</v>
      </c>
      <c r="W131" s="193">
        <f t="shared" ref="W131" si="142">IF(W101=0,0,W101/W$19)</f>
        <v>7.5262222606755005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22.83730807974856</v>
      </c>
      <c r="C132" s="77">
        <f t="shared" si="143"/>
        <v>23.092679421986194</v>
      </c>
      <c r="D132" s="77">
        <f t="shared" si="143"/>
        <v>23.379003142498867</v>
      </c>
      <c r="E132" s="77">
        <f t="shared" si="143"/>
        <v>23.704628194961842</v>
      </c>
      <c r="F132" s="77">
        <f t="shared" si="143"/>
        <v>23.93778045151458</v>
      </c>
      <c r="G132" s="77">
        <f t="shared" si="143"/>
        <v>24.18643002600988</v>
      </c>
      <c r="H132" s="77">
        <f t="shared" si="143"/>
        <v>24.370760108204031</v>
      </c>
      <c r="I132" s="77">
        <f t="shared" si="143"/>
        <v>24.50132493640778</v>
      </c>
      <c r="J132" s="77">
        <f t="shared" si="143"/>
        <v>24.50759343075428</v>
      </c>
      <c r="K132" s="77">
        <f t="shared" si="143"/>
        <v>24.509595898530932</v>
      </c>
      <c r="L132" s="77">
        <f t="shared" si="143"/>
        <v>24.387166175344213</v>
      </c>
      <c r="M132" s="77">
        <f t="shared" si="143"/>
        <v>24.021226557745923</v>
      </c>
      <c r="N132" s="77">
        <f t="shared" si="143"/>
        <v>23.63444102930772</v>
      </c>
      <c r="O132" s="77">
        <f t="shared" si="143"/>
        <v>23.333320880089385</v>
      </c>
      <c r="P132" s="77">
        <f t="shared" si="143"/>
        <v>22.92662256120401</v>
      </c>
      <c r="Q132" s="77">
        <f t="shared" si="143"/>
        <v>22.556814806700292</v>
      </c>
      <c r="R132" s="77">
        <f t="shared" ref="R132:V132" si="144">IF(R102=0,0,R102/R$19)</f>
        <v>22.334409481240211</v>
      </c>
      <c r="S132" s="77">
        <f t="shared" si="144"/>
        <v>21.925686565497035</v>
      </c>
      <c r="T132" s="77">
        <f t="shared" si="144"/>
        <v>21.690952831665307</v>
      </c>
      <c r="U132" s="77">
        <f t="shared" si="144"/>
        <v>21.388058776700117</v>
      </c>
      <c r="V132" s="77">
        <f t="shared" si="144"/>
        <v>21.820125086727252</v>
      </c>
      <c r="W132" s="77">
        <f t="shared" ref="W132" si="145">IF(W102=0,0,W102/W$19)</f>
        <v>22.019268459633217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98.811798619466003</v>
      </c>
      <c r="C134" s="153">
        <f t="shared" si="146"/>
        <v>105.07857478379864</v>
      </c>
      <c r="D134" s="153">
        <f t="shared" si="146"/>
        <v>102.69668031780481</v>
      </c>
      <c r="E134" s="153">
        <f t="shared" si="146"/>
        <v>106.39592748066642</v>
      </c>
      <c r="F134" s="153">
        <f t="shared" si="146"/>
        <v>104.99237730164212</v>
      </c>
      <c r="G134" s="153">
        <f t="shared" si="146"/>
        <v>106.28793316693886</v>
      </c>
      <c r="H134" s="153">
        <f t="shared" si="146"/>
        <v>106.26934077604295</v>
      </c>
      <c r="I134" s="153">
        <f t="shared" si="146"/>
        <v>98.300395552508405</v>
      </c>
      <c r="J134" s="153">
        <f t="shared" si="146"/>
        <v>104.74977645059047</v>
      </c>
      <c r="K134" s="153">
        <f t="shared" si="146"/>
        <v>104.49783262975156</v>
      </c>
      <c r="L134" s="153">
        <f t="shared" si="146"/>
        <v>113.53504667645181</v>
      </c>
      <c r="M134" s="153">
        <f t="shared" si="146"/>
        <v>102.27581773807263</v>
      </c>
      <c r="N134" s="153">
        <f t="shared" si="146"/>
        <v>108.80228397935478</v>
      </c>
      <c r="O134" s="153">
        <f t="shared" si="146"/>
        <v>111.28735583351761</v>
      </c>
      <c r="P134" s="153">
        <f t="shared" si="146"/>
        <v>95.349330345635479</v>
      </c>
      <c r="Q134" s="153">
        <f t="shared" si="146"/>
        <v>100.16671291627017</v>
      </c>
      <c r="R134" s="153">
        <f t="shared" ref="R134:V134" si="147">IF(R104=0,0,R104/R$19)</f>
        <v>103.60087258055056</v>
      </c>
      <c r="S134" s="153">
        <f t="shared" si="147"/>
        <v>104.72288535924066</v>
      </c>
      <c r="T134" s="153">
        <f t="shared" si="147"/>
        <v>104.22806419251322</v>
      </c>
      <c r="U134" s="153">
        <f t="shared" si="147"/>
        <v>104.22577840256244</v>
      </c>
      <c r="V134" s="153">
        <f t="shared" si="147"/>
        <v>104.12357029786577</v>
      </c>
      <c r="W134" s="153">
        <f t="shared" ref="W134" si="148">IF(W104=0,0,W104/W$19)</f>
        <v>110.5072358080359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79.976640011329067</v>
      </c>
      <c r="C135" s="74">
        <f t="shared" si="149"/>
        <v>85.676382038162117</v>
      </c>
      <c r="D135" s="74">
        <f t="shared" si="149"/>
        <v>82.990419470811986</v>
      </c>
      <c r="E135" s="74">
        <f t="shared" si="149"/>
        <v>85.468247236048413</v>
      </c>
      <c r="F135" s="74">
        <f t="shared" si="149"/>
        <v>84.775871675064707</v>
      </c>
      <c r="G135" s="74">
        <f t="shared" si="149"/>
        <v>85.702640683439398</v>
      </c>
      <c r="H135" s="74">
        <f t="shared" si="149"/>
        <v>85.218875426221771</v>
      </c>
      <c r="I135" s="74">
        <f t="shared" si="149"/>
        <v>77.766677559859247</v>
      </c>
      <c r="J135" s="74">
        <f t="shared" si="149"/>
        <v>84.301403203380076</v>
      </c>
      <c r="K135" s="74">
        <f t="shared" si="149"/>
        <v>83.995024594706223</v>
      </c>
      <c r="L135" s="74">
        <f t="shared" si="149"/>
        <v>92.233736183698724</v>
      </c>
      <c r="M135" s="74">
        <f t="shared" si="149"/>
        <v>81.114693912010395</v>
      </c>
      <c r="N135" s="74">
        <f t="shared" si="149"/>
        <v>87.296851617651299</v>
      </c>
      <c r="O135" s="74">
        <f t="shared" si="149"/>
        <v>90.452635605685415</v>
      </c>
      <c r="P135" s="74">
        <f t="shared" si="149"/>
        <v>75.28760868525427</v>
      </c>
      <c r="Q135" s="74">
        <f t="shared" si="149"/>
        <v>79.375024026114289</v>
      </c>
      <c r="R135" s="74">
        <f t="shared" ref="R135:V135" si="150">IF(R105=0,0,R105/R$19)</f>
        <v>82.630077915306529</v>
      </c>
      <c r="S135" s="74">
        <f t="shared" si="150"/>
        <v>82.734727819668663</v>
      </c>
      <c r="T135" s="74">
        <f t="shared" si="150"/>
        <v>82.105443504079375</v>
      </c>
      <c r="U135" s="74">
        <f t="shared" si="150"/>
        <v>81.926039002840923</v>
      </c>
      <c r="V135" s="74">
        <f t="shared" si="150"/>
        <v>81.652529973522689</v>
      </c>
      <c r="W135" s="74">
        <f t="shared" ref="W135" si="151">IF(W105=0,0,W105/W$19)</f>
        <v>87.753886909162702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0.53882701236401187</v>
      </c>
      <c r="C136" s="74">
        <f t="shared" si="152"/>
        <v>0.65700697751310932</v>
      </c>
      <c r="D136" s="74">
        <f t="shared" si="152"/>
        <v>0.59166516696520799</v>
      </c>
      <c r="E136" s="74">
        <f t="shared" si="152"/>
        <v>1.4178041468086529</v>
      </c>
      <c r="F136" s="74">
        <f t="shared" si="152"/>
        <v>0.74851548077680274</v>
      </c>
      <c r="G136" s="74">
        <f t="shared" si="152"/>
        <v>0.92536742970071018</v>
      </c>
      <c r="H136" s="74">
        <f t="shared" si="152"/>
        <v>1.2786951567906526</v>
      </c>
      <c r="I136" s="74">
        <f t="shared" si="152"/>
        <v>1.1633502935652027</v>
      </c>
      <c r="J136" s="74">
        <f t="shared" si="152"/>
        <v>1.3057175880011884</v>
      </c>
      <c r="K136" s="74">
        <f t="shared" si="152"/>
        <v>1.4346984110576715</v>
      </c>
      <c r="L136" s="74">
        <f t="shared" si="152"/>
        <v>1.5512239103355498</v>
      </c>
      <c r="M136" s="74">
        <f t="shared" si="152"/>
        <v>1.618188466207537</v>
      </c>
      <c r="N136" s="74">
        <f t="shared" si="152"/>
        <v>2.1351548569212535</v>
      </c>
      <c r="O136" s="74">
        <f t="shared" si="152"/>
        <v>1.6993029178979606</v>
      </c>
      <c r="P136" s="74">
        <f t="shared" si="152"/>
        <v>1.4865163701432724</v>
      </c>
      <c r="Q136" s="74">
        <f t="shared" si="152"/>
        <v>2.1169586895425359</v>
      </c>
      <c r="R136" s="74">
        <f t="shared" ref="R136:V136" si="153">IF(R106=0,0,R106/R$19)</f>
        <v>2.1069773030714725</v>
      </c>
      <c r="S136" s="74">
        <f t="shared" si="153"/>
        <v>2.4871589432989842</v>
      </c>
      <c r="T136" s="74">
        <f t="shared" si="153"/>
        <v>2.2554082080903899</v>
      </c>
      <c r="U136" s="74">
        <f t="shared" si="153"/>
        <v>2.6386466512904909</v>
      </c>
      <c r="V136" s="74">
        <f t="shared" si="153"/>
        <v>2.5984745379503025</v>
      </c>
      <c r="W136" s="74">
        <f t="shared" ref="W136" si="154">IF(W106=0,0,W106/W$19)</f>
        <v>2.8901982300522806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12.473599719864286</v>
      </c>
      <c r="C137" s="74">
        <f t="shared" si="155"/>
        <v>12.804300390122977</v>
      </c>
      <c r="D137" s="74">
        <f t="shared" si="155"/>
        <v>13.036337684280175</v>
      </c>
      <c r="E137" s="74">
        <f t="shared" si="155"/>
        <v>13.240370502013896</v>
      </c>
      <c r="F137" s="74">
        <f t="shared" si="155"/>
        <v>13.277696484659598</v>
      </c>
      <c r="G137" s="74">
        <f t="shared" si="155"/>
        <v>13.354780799689046</v>
      </c>
      <c r="H137" s="74">
        <f t="shared" si="155"/>
        <v>13.480843162674031</v>
      </c>
      <c r="I137" s="74">
        <f t="shared" si="155"/>
        <v>13.248226602827346</v>
      </c>
      <c r="J137" s="74">
        <f t="shared" si="155"/>
        <v>13.295259371454708</v>
      </c>
      <c r="K137" s="74">
        <f t="shared" si="155"/>
        <v>13.34990071632466</v>
      </c>
      <c r="L137" s="74">
        <f t="shared" si="155"/>
        <v>13.796743934546395</v>
      </c>
      <c r="M137" s="74">
        <f t="shared" si="155"/>
        <v>13.885776371517386</v>
      </c>
      <c r="N137" s="74">
        <f t="shared" si="155"/>
        <v>13.86682731163507</v>
      </c>
      <c r="O137" s="74">
        <f t="shared" si="155"/>
        <v>13.714587372459375</v>
      </c>
      <c r="P137" s="74">
        <f t="shared" si="155"/>
        <v>13.415883079247658</v>
      </c>
      <c r="Q137" s="74">
        <f t="shared" si="155"/>
        <v>13.513930452334876</v>
      </c>
      <c r="R137" s="74">
        <f t="shared" ref="R137:V137" si="156">IF(R107=0,0,R107/R$19)</f>
        <v>13.70962262259309</v>
      </c>
      <c r="S137" s="74">
        <f t="shared" si="156"/>
        <v>14.091720026292176</v>
      </c>
      <c r="T137" s="74">
        <f t="shared" si="156"/>
        <v>14.45520240047056</v>
      </c>
      <c r="U137" s="74">
        <f t="shared" si="156"/>
        <v>14.27048480851408</v>
      </c>
      <c r="V137" s="74">
        <f t="shared" si="156"/>
        <v>14.36629790719233</v>
      </c>
      <c r="W137" s="74">
        <f t="shared" ref="W137" si="157">IF(W107=0,0,W107/W$19)</f>
        <v>14.354027951932894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5.8227318759086257</v>
      </c>
      <c r="C138" s="77">
        <f t="shared" si="158"/>
        <v>5.9408853780004378</v>
      </c>
      <c r="D138" s="77">
        <f t="shared" si="158"/>
        <v>6.0782579957474425</v>
      </c>
      <c r="E138" s="77">
        <f t="shared" si="158"/>
        <v>6.2695055957954562</v>
      </c>
      <c r="F138" s="77">
        <f t="shared" si="158"/>
        <v>6.1902936611410002</v>
      </c>
      <c r="G138" s="77">
        <f t="shared" si="158"/>
        <v>6.3051442541097193</v>
      </c>
      <c r="H138" s="77">
        <f t="shared" si="158"/>
        <v>6.2909270303565235</v>
      </c>
      <c r="I138" s="77">
        <f t="shared" si="158"/>
        <v>6.1221410962566001</v>
      </c>
      <c r="J138" s="77">
        <f t="shared" si="158"/>
        <v>5.8473962877544938</v>
      </c>
      <c r="K138" s="77">
        <f t="shared" si="158"/>
        <v>5.7182089076629907</v>
      </c>
      <c r="L138" s="77">
        <f t="shared" si="158"/>
        <v>5.9533426478711444</v>
      </c>
      <c r="M138" s="77">
        <f t="shared" si="158"/>
        <v>5.657158988337299</v>
      </c>
      <c r="N138" s="77">
        <f t="shared" si="158"/>
        <v>5.50345019314714</v>
      </c>
      <c r="O138" s="77">
        <f t="shared" si="158"/>
        <v>5.4208299374748643</v>
      </c>
      <c r="P138" s="77">
        <f t="shared" si="158"/>
        <v>5.1593222109902683</v>
      </c>
      <c r="Q138" s="77">
        <f t="shared" si="158"/>
        <v>5.1607997482784658</v>
      </c>
      <c r="R138" s="77">
        <f t="shared" ref="R138:V138" si="159">IF(R108=0,0,R108/R$19)</f>
        <v>5.1541947395794674</v>
      </c>
      <c r="S138" s="77">
        <f t="shared" si="159"/>
        <v>5.4092785699808479</v>
      </c>
      <c r="T138" s="77">
        <f t="shared" si="159"/>
        <v>5.4120100798729052</v>
      </c>
      <c r="U138" s="77">
        <f t="shared" si="159"/>
        <v>5.39060793991694</v>
      </c>
      <c r="V138" s="77">
        <f t="shared" si="159"/>
        <v>5.5062678792004602</v>
      </c>
      <c r="W138" s="77">
        <f t="shared" ref="W138" si="160">IF(W108=0,0,W108/W$19)</f>
        <v>5.509122716888033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26.194092455341544</v>
      </c>
      <c r="C140" s="203">
        <f t="shared" si="161"/>
        <v>27.669003970118666</v>
      </c>
      <c r="D140" s="203">
        <f t="shared" si="161"/>
        <v>26.385206809938857</v>
      </c>
      <c r="E140" s="203">
        <f t="shared" si="161"/>
        <v>26.757798414952518</v>
      </c>
      <c r="F140" s="203">
        <f t="shared" si="161"/>
        <v>26.149563228485139</v>
      </c>
      <c r="G140" s="203">
        <f t="shared" si="161"/>
        <v>25.958039009791996</v>
      </c>
      <c r="H140" s="203">
        <f t="shared" si="161"/>
        <v>25.225253537050953</v>
      </c>
      <c r="I140" s="203">
        <f t="shared" si="161"/>
        <v>21.56435739111005</v>
      </c>
      <c r="J140" s="203">
        <f t="shared" si="161"/>
        <v>23.033249871422115</v>
      </c>
      <c r="K140" s="203">
        <f t="shared" si="161"/>
        <v>22.173137104366671</v>
      </c>
      <c r="L140" s="203">
        <f t="shared" si="161"/>
        <v>23.210985134815594</v>
      </c>
      <c r="M140" s="203">
        <f t="shared" si="161"/>
        <v>20.185884785899358</v>
      </c>
      <c r="N140" s="203">
        <f t="shared" si="161"/>
        <v>20.437259518702305</v>
      </c>
      <c r="O140" s="203">
        <f t="shared" si="161"/>
        <v>20.364938057170047</v>
      </c>
      <c r="P140" s="203">
        <f t="shared" si="161"/>
        <v>16.9195666848237</v>
      </c>
      <c r="Q140" s="203">
        <f t="shared" si="161"/>
        <v>17.600364328900643</v>
      </c>
      <c r="R140" s="203">
        <f t="shared" ref="R140:V140" si="162">IF(R110=0,0,R110/R$19)</f>
        <v>17.919587715050692</v>
      </c>
      <c r="S140" s="203">
        <f t="shared" si="162"/>
        <v>17.640220799988409</v>
      </c>
      <c r="T140" s="203">
        <f t="shared" si="162"/>
        <v>16.953419195345887</v>
      </c>
      <c r="U140" s="203">
        <f t="shared" si="162"/>
        <v>16.430629259014211</v>
      </c>
      <c r="V140" s="203">
        <f t="shared" si="162"/>
        <v>16.470135495112604</v>
      </c>
      <c r="W140" s="203">
        <f t="shared" ref="W140" si="163">IF(W110=0,0,W110/W$19)</f>
        <v>16.223758696916953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26.194092455341544</v>
      </c>
      <c r="C141" s="192">
        <f t="shared" si="164"/>
        <v>27.669003970118666</v>
      </c>
      <c r="D141" s="192">
        <f t="shared" si="164"/>
        <v>26.385206809938857</v>
      </c>
      <c r="E141" s="192">
        <f t="shared" si="164"/>
        <v>26.757798414952518</v>
      </c>
      <c r="F141" s="192">
        <f t="shared" si="164"/>
        <v>26.149563228485139</v>
      </c>
      <c r="G141" s="192">
        <f t="shared" si="164"/>
        <v>25.958039009791996</v>
      </c>
      <c r="H141" s="192">
        <f t="shared" si="164"/>
        <v>25.225253537050953</v>
      </c>
      <c r="I141" s="192">
        <f t="shared" si="164"/>
        <v>21.56435739111005</v>
      </c>
      <c r="J141" s="192">
        <f t="shared" si="164"/>
        <v>23.033249871422115</v>
      </c>
      <c r="K141" s="192">
        <f t="shared" si="164"/>
        <v>22.173137104366671</v>
      </c>
      <c r="L141" s="192">
        <f t="shared" si="164"/>
        <v>23.210985134815594</v>
      </c>
      <c r="M141" s="192">
        <f t="shared" si="164"/>
        <v>20.185884785899358</v>
      </c>
      <c r="N141" s="192">
        <f t="shared" si="164"/>
        <v>20.437259518702305</v>
      </c>
      <c r="O141" s="192">
        <f t="shared" si="164"/>
        <v>20.364938057170047</v>
      </c>
      <c r="P141" s="192">
        <f t="shared" si="164"/>
        <v>16.9195666848237</v>
      </c>
      <c r="Q141" s="192">
        <f t="shared" si="164"/>
        <v>17.600364328900643</v>
      </c>
      <c r="R141" s="192">
        <f t="shared" ref="R141:V141" si="165">IF(R111=0,0,R111/R$19)</f>
        <v>17.919587715050692</v>
      </c>
      <c r="S141" s="192">
        <f t="shared" si="165"/>
        <v>17.640220799988409</v>
      </c>
      <c r="T141" s="192">
        <f t="shared" si="165"/>
        <v>16.953419195345887</v>
      </c>
      <c r="U141" s="192">
        <f t="shared" si="165"/>
        <v>16.430629259014211</v>
      </c>
      <c r="V141" s="192">
        <f t="shared" si="165"/>
        <v>16.470135495112604</v>
      </c>
      <c r="W141" s="192">
        <f t="shared" ref="W141" si="166">IF(W111=0,0,W111/W$19)</f>
        <v>16.223758696916953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22.410860610275524</v>
      </c>
      <c r="C142" s="74">
        <f t="shared" si="167"/>
        <v>23.831337456855021</v>
      </c>
      <c r="D142" s="74">
        <f t="shared" si="167"/>
        <v>22.508568250289766</v>
      </c>
      <c r="E142" s="74">
        <f t="shared" si="167"/>
        <v>22.829043143674685</v>
      </c>
      <c r="F142" s="74">
        <f t="shared" si="167"/>
        <v>22.330949251559883</v>
      </c>
      <c r="G142" s="74">
        <f t="shared" si="167"/>
        <v>22.092492673904715</v>
      </c>
      <c r="H142" s="74">
        <f t="shared" si="167"/>
        <v>21.443424260395048</v>
      </c>
      <c r="I142" s="74">
        <f t="shared" si="167"/>
        <v>18.004106945520579</v>
      </c>
      <c r="J142" s="74">
        <f t="shared" si="167"/>
        <v>19.534378021278695</v>
      </c>
      <c r="K142" s="74">
        <f t="shared" si="167"/>
        <v>18.722003542060214</v>
      </c>
      <c r="L142" s="74">
        <f t="shared" si="167"/>
        <v>19.730674423915925</v>
      </c>
      <c r="M142" s="74">
        <f t="shared" si="167"/>
        <v>16.830850018748365</v>
      </c>
      <c r="N142" s="74">
        <f t="shared" si="167"/>
        <v>17.193236286188711</v>
      </c>
      <c r="O142" s="74">
        <f t="shared" si="167"/>
        <v>17.303658933278417</v>
      </c>
      <c r="P142" s="74">
        <f t="shared" si="167"/>
        <v>13.968894634821913</v>
      </c>
      <c r="Q142" s="74">
        <f t="shared" si="167"/>
        <v>14.677496279140424</v>
      </c>
      <c r="R142" s="74">
        <f t="shared" ref="R142:V142" si="168">IF(R112=0,0,R112/R$19)</f>
        <v>14.968316584036186</v>
      </c>
      <c r="S142" s="74">
        <f t="shared" si="168"/>
        <v>14.646316735260632</v>
      </c>
      <c r="T142" s="74">
        <f t="shared" si="168"/>
        <v>13.983193530236674</v>
      </c>
      <c r="U142" s="74">
        <f t="shared" si="168"/>
        <v>13.530327626394149</v>
      </c>
      <c r="V142" s="74">
        <f t="shared" si="168"/>
        <v>13.569255105812669</v>
      </c>
      <c r="W142" s="74">
        <f t="shared" ref="W142" si="169">IF(W112=0,0,W112/W$19)</f>
        <v>13.499848369129589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2.8888917403001146</v>
      </c>
      <c r="C144" s="74">
        <f t="shared" si="173"/>
        <v>2.9513774489490014</v>
      </c>
      <c r="D144" s="74">
        <f t="shared" si="173"/>
        <v>2.9630244792699525</v>
      </c>
      <c r="E144" s="74">
        <f t="shared" si="173"/>
        <v>2.9741406604748986</v>
      </c>
      <c r="F144" s="74">
        <f t="shared" si="173"/>
        <v>2.91185918230325</v>
      </c>
      <c r="G144" s="74">
        <f t="shared" si="173"/>
        <v>2.9147539053052975</v>
      </c>
      <c r="H144" s="74">
        <f t="shared" si="173"/>
        <v>2.8851946247045097</v>
      </c>
      <c r="I144" s="74">
        <f t="shared" si="173"/>
        <v>2.6767108486967781</v>
      </c>
      <c r="J144" s="74">
        <f t="shared" si="173"/>
        <v>2.6931385895669826</v>
      </c>
      <c r="K144" s="74">
        <f t="shared" si="173"/>
        <v>2.6470816017722099</v>
      </c>
      <c r="L144" s="74">
        <f t="shared" si="173"/>
        <v>2.6599269093948159</v>
      </c>
      <c r="M144" s="74">
        <f t="shared" si="173"/>
        <v>2.5486911611774841</v>
      </c>
      <c r="N144" s="74">
        <f t="shared" si="173"/>
        <v>2.4944463357635511</v>
      </c>
      <c r="O144" s="74">
        <f t="shared" si="173"/>
        <v>2.331814693987925</v>
      </c>
      <c r="P144" s="74">
        <f t="shared" si="173"/>
        <v>2.248488037019996</v>
      </c>
      <c r="Q144" s="74">
        <f t="shared" si="173"/>
        <v>2.2209872546644549</v>
      </c>
      <c r="R144" s="74">
        <f t="shared" ref="R144:V144" si="174">IF(R114=0,0,R114/R$19)</f>
        <v>2.2521477981260856</v>
      </c>
      <c r="S144" s="74">
        <f t="shared" si="174"/>
        <v>2.2638264420020775</v>
      </c>
      <c r="T144" s="74">
        <f t="shared" si="174"/>
        <v>2.2456299102560191</v>
      </c>
      <c r="U144" s="74">
        <f t="shared" si="174"/>
        <v>2.1830715748667107</v>
      </c>
      <c r="V144" s="74">
        <f t="shared" si="174"/>
        <v>2.1737239610160994</v>
      </c>
      <c r="W144" s="74">
        <f t="shared" ref="W144" si="175">IF(W114=0,0,W114/W$19)</f>
        <v>2.02863259087697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0.89434010476590409</v>
      </c>
      <c r="C145" s="193">
        <f t="shared" si="176"/>
        <v>0.88628906431464427</v>
      </c>
      <c r="D145" s="193">
        <f t="shared" si="176"/>
        <v>0.91361408037914071</v>
      </c>
      <c r="E145" s="193">
        <f t="shared" si="176"/>
        <v>0.95461461080293475</v>
      </c>
      <c r="F145" s="193">
        <f t="shared" si="176"/>
        <v>0.90675479462200448</v>
      </c>
      <c r="G145" s="193">
        <f t="shared" si="176"/>
        <v>0.95079243058198504</v>
      </c>
      <c r="H145" s="193">
        <f t="shared" si="176"/>
        <v>0.89663465195140413</v>
      </c>
      <c r="I145" s="193">
        <f t="shared" si="176"/>
        <v>0.88353959689268813</v>
      </c>
      <c r="J145" s="193">
        <f t="shared" si="176"/>
        <v>0.80573326057644146</v>
      </c>
      <c r="K145" s="193">
        <f t="shared" si="176"/>
        <v>0.80405196053424433</v>
      </c>
      <c r="L145" s="193">
        <f t="shared" si="176"/>
        <v>0.82038380150485801</v>
      </c>
      <c r="M145" s="193">
        <f t="shared" si="176"/>
        <v>0.80634360597351251</v>
      </c>
      <c r="N145" s="193">
        <f t="shared" si="176"/>
        <v>0.74957689675004679</v>
      </c>
      <c r="O145" s="193">
        <f t="shared" si="176"/>
        <v>0.72946442990370586</v>
      </c>
      <c r="P145" s="193">
        <f t="shared" si="176"/>
        <v>0.70218401298178812</v>
      </c>
      <c r="Q145" s="193">
        <f t="shared" si="176"/>
        <v>0.70188079509576384</v>
      </c>
      <c r="R145" s="193">
        <f t="shared" ref="R145:V145" si="177">IF(R115=0,0,R115/R$19)</f>
        <v>0.69912333288841944</v>
      </c>
      <c r="S145" s="193">
        <f t="shared" si="177"/>
        <v>0.73007762272569698</v>
      </c>
      <c r="T145" s="193">
        <f t="shared" si="177"/>
        <v>0.72459575485319638</v>
      </c>
      <c r="U145" s="193">
        <f t="shared" si="177"/>
        <v>0.71723005775335347</v>
      </c>
      <c r="V145" s="193">
        <f t="shared" si="177"/>
        <v>0.72715642828383664</v>
      </c>
      <c r="W145" s="193">
        <f t="shared" ref="W145" si="178">IF(W115=0,0,W115/W$19)</f>
        <v>0.69527773691039307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6812.7064300046213</v>
      </c>
      <c r="C150" s="203">
        <f t="shared" si="182"/>
        <v>7177.2795919776172</v>
      </c>
      <c r="D150" s="203">
        <f t="shared" si="182"/>
        <v>7020.5656138506401</v>
      </c>
      <c r="E150" s="203">
        <f t="shared" si="182"/>
        <v>7232.0704056314635</v>
      </c>
      <c r="F150" s="203">
        <f t="shared" si="182"/>
        <v>7155.2835558731922</v>
      </c>
      <c r="G150" s="203">
        <f t="shared" si="182"/>
        <v>7199.3712949726087</v>
      </c>
      <c r="H150" s="203">
        <f t="shared" si="182"/>
        <v>7142.7877925466419</v>
      </c>
      <c r="I150" s="203">
        <f t="shared" si="182"/>
        <v>6621.3632910246779</v>
      </c>
      <c r="J150" s="203">
        <f t="shared" si="182"/>
        <v>6989.4342045417761</v>
      </c>
      <c r="K150" s="203">
        <f t="shared" si="182"/>
        <v>6907.4689981074725</v>
      </c>
      <c r="L150" s="203">
        <f t="shared" si="182"/>
        <v>7344.1629874459722</v>
      </c>
      <c r="M150" s="203">
        <f t="shared" si="182"/>
        <v>6645.8017048736892</v>
      </c>
      <c r="N150" s="203">
        <f t="shared" si="182"/>
        <v>6920.1882007465156</v>
      </c>
      <c r="O150" s="203">
        <f t="shared" si="182"/>
        <v>6981.0100241088103</v>
      </c>
      <c r="P150" s="203">
        <f t="shared" si="182"/>
        <v>6117.1052250849525</v>
      </c>
      <c r="Q150" s="203">
        <f t="shared" si="182"/>
        <v>6370.85628107909</v>
      </c>
      <c r="R150" s="203">
        <f t="shared" ref="R150:V150" si="183">IF(R96=0,0,R96/R$17)</f>
        <v>6496.1865262229585</v>
      </c>
      <c r="S150" s="203">
        <f t="shared" si="183"/>
        <v>6483.8307753517083</v>
      </c>
      <c r="T150" s="203">
        <f t="shared" si="183"/>
        <v>6411.7277518224773</v>
      </c>
      <c r="U150" s="203">
        <f t="shared" si="183"/>
        <v>6335.7425415382704</v>
      </c>
      <c r="V150" s="203">
        <f t="shared" si="183"/>
        <v>6314.1304101791684</v>
      </c>
      <c r="W150" s="203">
        <f t="shared" ref="W150" si="184">IF(W96=0,0,W96/W$17)</f>
        <v>6560.6630373478374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6020.6657205255469</v>
      </c>
      <c r="C151" s="192">
        <f t="shared" si="185"/>
        <v>6370.0465586652908</v>
      </c>
      <c r="D151" s="192">
        <f t="shared" si="185"/>
        <v>6196.4506131795042</v>
      </c>
      <c r="E151" s="192">
        <f t="shared" si="185"/>
        <v>6389.576670104786</v>
      </c>
      <c r="F151" s="192">
        <f t="shared" si="185"/>
        <v>6297.3123364292996</v>
      </c>
      <c r="G151" s="192">
        <f t="shared" si="185"/>
        <v>6327.5116203466068</v>
      </c>
      <c r="H151" s="192">
        <f t="shared" si="185"/>
        <v>6256.7029087578012</v>
      </c>
      <c r="I151" s="192">
        <f t="shared" si="185"/>
        <v>5722.8827657650518</v>
      </c>
      <c r="J151" s="192">
        <f t="shared" si="185"/>
        <v>6079.989698148117</v>
      </c>
      <c r="K151" s="192">
        <f t="shared" si="185"/>
        <v>5989.7990786118071</v>
      </c>
      <c r="L151" s="192">
        <f t="shared" si="185"/>
        <v>6421.1310693648666</v>
      </c>
      <c r="M151" s="192">
        <f t="shared" si="185"/>
        <v>5727.3662949436948</v>
      </c>
      <c r="N151" s="192">
        <f t="shared" si="185"/>
        <v>6005.0941362885551</v>
      </c>
      <c r="O151" s="192">
        <f t="shared" si="185"/>
        <v>6068.508700914389</v>
      </c>
      <c r="P151" s="192">
        <f t="shared" si="185"/>
        <v>5209.4963810446279</v>
      </c>
      <c r="Q151" s="192">
        <f t="shared" si="185"/>
        <v>5466.6406346686736</v>
      </c>
      <c r="R151" s="192">
        <f t="shared" ref="R151:V151" si="186">IF(R97=0,0,R97/R$17)</f>
        <v>5595.2006015258248</v>
      </c>
      <c r="S151" s="192">
        <f t="shared" si="186"/>
        <v>5593.3299016718511</v>
      </c>
      <c r="T151" s="192">
        <f t="shared" si="186"/>
        <v>5523.9729913691754</v>
      </c>
      <c r="U151" s="192">
        <f t="shared" si="186"/>
        <v>5452.9389326725659</v>
      </c>
      <c r="V151" s="192">
        <f t="shared" si="186"/>
        <v>5407.0408001360338</v>
      </c>
      <c r="W151" s="192">
        <f t="shared" ref="W151" si="187">IF(W97=0,0,W97/W$17)</f>
        <v>5636.5994110056372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5000.7726994113464</v>
      </c>
      <c r="C152" s="74">
        <f t="shared" si="188"/>
        <v>5321.2197035314493</v>
      </c>
      <c r="D152" s="74">
        <f t="shared" si="188"/>
        <v>5126.2154012277106</v>
      </c>
      <c r="E152" s="74">
        <f t="shared" si="188"/>
        <v>5280.9220215190771</v>
      </c>
      <c r="F152" s="74">
        <f t="shared" si="188"/>
        <v>5204.1210390552715</v>
      </c>
      <c r="G152" s="74">
        <f t="shared" si="188"/>
        <v>5220.0797307449911</v>
      </c>
      <c r="H152" s="74">
        <f t="shared" si="188"/>
        <v>5139.0993077156427</v>
      </c>
      <c r="I152" s="74">
        <f t="shared" si="188"/>
        <v>4630.4566335731988</v>
      </c>
      <c r="J152" s="74">
        <f t="shared" si="188"/>
        <v>4994.0016121535164</v>
      </c>
      <c r="K152" s="74">
        <f t="shared" si="188"/>
        <v>4905.57865724776</v>
      </c>
      <c r="L152" s="74">
        <f t="shared" si="188"/>
        <v>5298.4513916216201</v>
      </c>
      <c r="M152" s="74">
        <f t="shared" si="188"/>
        <v>4615.3891678074078</v>
      </c>
      <c r="N152" s="74">
        <f t="shared" si="188"/>
        <v>4896.1279788627417</v>
      </c>
      <c r="O152" s="74">
        <f t="shared" si="188"/>
        <v>4982.6900650352854</v>
      </c>
      <c r="P152" s="74">
        <f t="shared" si="188"/>
        <v>4151.7304889405586</v>
      </c>
      <c r="Q152" s="74">
        <f t="shared" si="188"/>
        <v>4392.3123698351246</v>
      </c>
      <c r="R152" s="74">
        <f t="shared" ref="R152:V152" si="189">IF(R98=0,0,R98/R$17)</f>
        <v>4515.3192536677543</v>
      </c>
      <c r="S152" s="74">
        <f t="shared" si="189"/>
        <v>4481.9768648182135</v>
      </c>
      <c r="T152" s="74">
        <f t="shared" si="189"/>
        <v>4404.8298784749541</v>
      </c>
      <c r="U152" s="74">
        <f t="shared" si="189"/>
        <v>4347.2495756908902</v>
      </c>
      <c r="V152" s="74">
        <f t="shared" si="189"/>
        <v>4297.5964605830122</v>
      </c>
      <c r="W152" s="74">
        <f t="shared" ref="W152" si="190">IF(W98=0,0,W98/W$17)</f>
        <v>4534.1314005539789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10.448947604385678</v>
      </c>
      <c r="C153" s="74">
        <f t="shared" si="191"/>
        <v>12.26806109120681</v>
      </c>
      <c r="D153" s="74">
        <f t="shared" si="191"/>
        <v>10.544045484009025</v>
      </c>
      <c r="E153" s="74">
        <f t="shared" si="191"/>
        <v>23.98253301562556</v>
      </c>
      <c r="F153" s="74">
        <f t="shared" si="191"/>
        <v>12.090804612088698</v>
      </c>
      <c r="G153" s="74">
        <f t="shared" si="191"/>
        <v>14.240604360776929</v>
      </c>
      <c r="H153" s="74">
        <f t="shared" si="191"/>
        <v>18.736684471450328</v>
      </c>
      <c r="I153" s="74">
        <f t="shared" si="191"/>
        <v>16.706930664028814</v>
      </c>
      <c r="J153" s="74">
        <f t="shared" si="191"/>
        <v>18.547140029946696</v>
      </c>
      <c r="K153" s="74">
        <f t="shared" si="191"/>
        <v>19.998065330937063</v>
      </c>
      <c r="L153" s="74">
        <f t="shared" si="191"/>
        <v>21.28832894736215</v>
      </c>
      <c r="M153" s="74">
        <f t="shared" si="191"/>
        <v>21.752646363787502</v>
      </c>
      <c r="N153" s="74">
        <f t="shared" si="191"/>
        <v>28.219066155600437</v>
      </c>
      <c r="O153" s="74">
        <f t="shared" si="191"/>
        <v>21.716083842558486</v>
      </c>
      <c r="P153" s="74">
        <f t="shared" si="191"/>
        <v>18.532967745376009</v>
      </c>
      <c r="Q153" s="74">
        <f t="shared" si="191"/>
        <v>26.102996115075047</v>
      </c>
      <c r="R153" s="74">
        <f t="shared" ref="R153:V153" si="192">IF(R99=0,0,R99/R$17)</f>
        <v>25.266887664295066</v>
      </c>
      <c r="S153" s="74">
        <f t="shared" si="192"/>
        <v>29.019999743022542</v>
      </c>
      <c r="T153" s="74">
        <f t="shared" si="192"/>
        <v>25.576000785445494</v>
      </c>
      <c r="U153" s="74">
        <f t="shared" si="192"/>
        <v>29.38910603939809</v>
      </c>
      <c r="V153" s="74">
        <f t="shared" si="192"/>
        <v>28.398041375901148</v>
      </c>
      <c r="W153" s="74">
        <f t="shared" ref="W153" si="193">IF(W99=0,0,W99/W$17)</f>
        <v>31.209669327372293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708.38515545050609</v>
      </c>
      <c r="C154" s="74">
        <f t="shared" si="194"/>
        <v>728.396210436194</v>
      </c>
      <c r="D154" s="74">
        <f t="shared" si="194"/>
        <v>742.26692514245372</v>
      </c>
      <c r="E154" s="74">
        <f t="shared" si="194"/>
        <v>754.75676457217821</v>
      </c>
      <c r="F154" s="74">
        <f t="shared" si="194"/>
        <v>755.02923336409992</v>
      </c>
      <c r="G154" s="74">
        <f t="shared" si="194"/>
        <v>758.78130137962091</v>
      </c>
      <c r="H154" s="74">
        <f t="shared" si="194"/>
        <v>765.36503626977378</v>
      </c>
      <c r="I154" s="74">
        <f t="shared" si="194"/>
        <v>748.18939413150201</v>
      </c>
      <c r="J154" s="74">
        <f t="shared" si="194"/>
        <v>752.37078345573832</v>
      </c>
      <c r="K154" s="74">
        <f t="shared" si="194"/>
        <v>752.88008426794818</v>
      </c>
      <c r="L154" s="74">
        <f t="shared" si="194"/>
        <v>775.58532539725809</v>
      </c>
      <c r="M154" s="74">
        <f t="shared" si="194"/>
        <v>777.01325050082801</v>
      </c>
      <c r="N154" s="74">
        <f t="shared" si="194"/>
        <v>774.01807969415779</v>
      </c>
      <c r="O154" s="74">
        <f t="shared" si="194"/>
        <v>760.07999873894221</v>
      </c>
      <c r="P154" s="74">
        <f t="shared" si="194"/>
        <v>746.31153473571624</v>
      </c>
      <c r="Q154" s="74">
        <f t="shared" si="194"/>
        <v>752.2570211602258</v>
      </c>
      <c r="R154" s="74">
        <f t="shared" ref="R154:V154" si="195">IF(R100=0,0,R100/R$17)</f>
        <v>758.1966341302375</v>
      </c>
      <c r="S154" s="74">
        <f t="shared" si="195"/>
        <v>771.19143824418927</v>
      </c>
      <c r="T154" s="74">
        <f t="shared" si="195"/>
        <v>781.64267007669332</v>
      </c>
      <c r="U154" s="74">
        <f t="shared" si="195"/>
        <v>765.61215577147345</v>
      </c>
      <c r="V154" s="74">
        <f t="shared" si="195"/>
        <v>764.33209112106204</v>
      </c>
      <c r="W154" s="74">
        <f t="shared" ref="W154" si="196">IF(W100=0,0,W100/W$17)</f>
        <v>755.41187022054419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301.05891805930946</v>
      </c>
      <c r="C155" s="193">
        <f t="shared" si="197"/>
        <v>308.16258360643951</v>
      </c>
      <c r="D155" s="193">
        <f t="shared" si="197"/>
        <v>317.42424132532938</v>
      </c>
      <c r="E155" s="193">
        <f t="shared" si="197"/>
        <v>329.91535099790457</v>
      </c>
      <c r="F155" s="193">
        <f t="shared" si="197"/>
        <v>326.0712593978414</v>
      </c>
      <c r="G155" s="193">
        <f t="shared" si="197"/>
        <v>334.40998386121737</v>
      </c>
      <c r="H155" s="193">
        <f t="shared" si="197"/>
        <v>333.50188030093301</v>
      </c>
      <c r="I155" s="193">
        <f t="shared" si="197"/>
        <v>327.52980739632108</v>
      </c>
      <c r="J155" s="193">
        <f t="shared" si="197"/>
        <v>315.0701625089178</v>
      </c>
      <c r="K155" s="193">
        <f t="shared" si="197"/>
        <v>311.34227176516259</v>
      </c>
      <c r="L155" s="193">
        <f t="shared" si="197"/>
        <v>325.80602339862577</v>
      </c>
      <c r="M155" s="193">
        <f t="shared" si="197"/>
        <v>313.21123027167113</v>
      </c>
      <c r="N155" s="193">
        <f t="shared" si="197"/>
        <v>306.72901157605685</v>
      </c>
      <c r="O155" s="193">
        <f t="shared" si="197"/>
        <v>304.02255329760328</v>
      </c>
      <c r="P155" s="193">
        <f t="shared" si="197"/>
        <v>292.92138962297696</v>
      </c>
      <c r="Q155" s="193">
        <f t="shared" si="197"/>
        <v>295.96824755824946</v>
      </c>
      <c r="R155" s="193">
        <f t="shared" ref="R155:V155" si="198">IF(R101=0,0,R101/R$17)</f>
        <v>296.41782606353752</v>
      </c>
      <c r="S155" s="193">
        <f t="shared" si="198"/>
        <v>311.1415988664271</v>
      </c>
      <c r="T155" s="193">
        <f t="shared" si="198"/>
        <v>311.924442032081</v>
      </c>
      <c r="U155" s="193">
        <f t="shared" si="198"/>
        <v>310.68809517080399</v>
      </c>
      <c r="V155" s="193">
        <f t="shared" si="198"/>
        <v>316.71420705605834</v>
      </c>
      <c r="W155" s="193">
        <f t="shared" ref="W155" si="199">IF(W101=0,0,W101/W$17)</f>
        <v>315.84647090374051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792.0407094790736</v>
      </c>
      <c r="C156" s="77">
        <f t="shared" si="200"/>
        <v>807.23303331232614</v>
      </c>
      <c r="D156" s="77">
        <f t="shared" si="200"/>
        <v>824.11500067113548</v>
      </c>
      <c r="E156" s="77">
        <f t="shared" si="200"/>
        <v>842.49373552667714</v>
      </c>
      <c r="F156" s="77">
        <f t="shared" si="200"/>
        <v>857.97121944389164</v>
      </c>
      <c r="G156" s="77">
        <f t="shared" si="200"/>
        <v>871.85967462600297</v>
      </c>
      <c r="H156" s="77">
        <f t="shared" si="200"/>
        <v>886.08488378884147</v>
      </c>
      <c r="I156" s="77">
        <f t="shared" si="200"/>
        <v>898.48052525962703</v>
      </c>
      <c r="J156" s="77">
        <f t="shared" si="200"/>
        <v>909.44450639365868</v>
      </c>
      <c r="K156" s="77">
        <f t="shared" si="200"/>
        <v>917.669919495665</v>
      </c>
      <c r="L156" s="77">
        <f t="shared" si="200"/>
        <v>923.03191808110512</v>
      </c>
      <c r="M156" s="77">
        <f t="shared" si="200"/>
        <v>918.43540992999363</v>
      </c>
      <c r="N156" s="77">
        <f t="shared" si="200"/>
        <v>915.09406445796071</v>
      </c>
      <c r="O156" s="77">
        <f t="shared" si="200"/>
        <v>912.50132319442002</v>
      </c>
      <c r="P156" s="77">
        <f t="shared" si="200"/>
        <v>907.60884404032538</v>
      </c>
      <c r="Q156" s="77">
        <f t="shared" si="200"/>
        <v>904.21564641041743</v>
      </c>
      <c r="R156" s="77">
        <f t="shared" ref="R156:V156" si="201">IF(R102=0,0,R102/R$17)</f>
        <v>900.98592469713503</v>
      </c>
      <c r="S156" s="77">
        <f t="shared" si="201"/>
        <v>890.50087367985736</v>
      </c>
      <c r="T156" s="77">
        <f t="shared" si="201"/>
        <v>887.75476045330254</v>
      </c>
      <c r="U156" s="77">
        <f t="shared" si="201"/>
        <v>882.80360886570531</v>
      </c>
      <c r="V156" s="77">
        <f t="shared" si="201"/>
        <v>907.08961004313403</v>
      </c>
      <c r="W156" s="77">
        <f t="shared" ref="W156" si="202">IF(W102=0,0,W102/W$17)</f>
        <v>924.06362634220011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3426.9786443379662</v>
      </c>
      <c r="C158" s="153">
        <f t="shared" si="203"/>
        <v>3673.1509197717123</v>
      </c>
      <c r="D158" s="153">
        <f t="shared" si="203"/>
        <v>3620.0805591741328</v>
      </c>
      <c r="E158" s="153">
        <f t="shared" si="203"/>
        <v>3781.4515229166786</v>
      </c>
      <c r="F158" s="153">
        <f t="shared" si="203"/>
        <v>3763.1073677970649</v>
      </c>
      <c r="G158" s="153">
        <f t="shared" si="203"/>
        <v>3831.4113628155587</v>
      </c>
      <c r="H158" s="153">
        <f t="shared" si="203"/>
        <v>3863.7964533637223</v>
      </c>
      <c r="I158" s="153">
        <f t="shared" si="203"/>
        <v>3604.7434683014289</v>
      </c>
      <c r="J158" s="153">
        <f t="shared" si="203"/>
        <v>3887.1262087858686</v>
      </c>
      <c r="K158" s="153">
        <f t="shared" si="203"/>
        <v>3912.5295273661918</v>
      </c>
      <c r="L158" s="153">
        <f t="shared" si="203"/>
        <v>4297.1975976915228</v>
      </c>
      <c r="M158" s="153">
        <f t="shared" si="203"/>
        <v>3910.4469692411285</v>
      </c>
      <c r="N158" s="153">
        <f t="shared" si="203"/>
        <v>4212.6794598405349</v>
      </c>
      <c r="O158" s="153">
        <f t="shared" si="203"/>
        <v>4352.1391564775859</v>
      </c>
      <c r="P158" s="153">
        <f t="shared" si="203"/>
        <v>3774.6464950952914</v>
      </c>
      <c r="Q158" s="153">
        <f t="shared" si="203"/>
        <v>4015.2969222183037</v>
      </c>
      <c r="R158" s="153">
        <f t="shared" ref="R158:V158" si="204">IF(R104=0,0,R104/R$17)</f>
        <v>4179.3327045347141</v>
      </c>
      <c r="S158" s="153">
        <f t="shared" si="204"/>
        <v>4253.2679935975057</v>
      </c>
      <c r="T158" s="153">
        <f t="shared" si="204"/>
        <v>4265.7858729312529</v>
      </c>
      <c r="U158" s="153">
        <f t="shared" si="204"/>
        <v>4301.9749604791114</v>
      </c>
      <c r="V158" s="153">
        <f t="shared" si="204"/>
        <v>4328.5457073406797</v>
      </c>
      <c r="W158" s="153">
        <f t="shared" ref="W158" si="205">IF(W104=0,0,W104/W$17)</f>
        <v>4637.5617448431467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2773.7399905069274</v>
      </c>
      <c r="C159" s="74">
        <f t="shared" si="206"/>
        <v>2994.923390745395</v>
      </c>
      <c r="D159" s="74">
        <f t="shared" si="206"/>
        <v>2925.430531875782</v>
      </c>
      <c r="E159" s="74">
        <f t="shared" si="206"/>
        <v>3037.6541783566222</v>
      </c>
      <c r="F159" s="74">
        <f t="shared" si="206"/>
        <v>3038.5130379066563</v>
      </c>
      <c r="G159" s="74">
        <f t="shared" si="206"/>
        <v>3089.3635952266927</v>
      </c>
      <c r="H159" s="74">
        <f t="shared" si="206"/>
        <v>3098.4325886183515</v>
      </c>
      <c r="I159" s="74">
        <f t="shared" si="206"/>
        <v>2851.7578328122254</v>
      </c>
      <c r="J159" s="74">
        <f t="shared" si="206"/>
        <v>3128.3140158666797</v>
      </c>
      <c r="K159" s="74">
        <f t="shared" si="206"/>
        <v>3144.878755935772</v>
      </c>
      <c r="L159" s="74">
        <f t="shared" si="206"/>
        <v>3490.9624927023497</v>
      </c>
      <c r="M159" s="74">
        <f t="shared" si="206"/>
        <v>3101.3656598813554</v>
      </c>
      <c r="N159" s="74">
        <f t="shared" si="206"/>
        <v>3380.0177741508428</v>
      </c>
      <c r="O159" s="74">
        <f t="shared" si="206"/>
        <v>3537.3511597760385</v>
      </c>
      <c r="P159" s="74">
        <f t="shared" si="206"/>
        <v>2980.452062093681</v>
      </c>
      <c r="Q159" s="74">
        <f t="shared" si="206"/>
        <v>3181.8383612076336</v>
      </c>
      <c r="R159" s="74">
        <f t="shared" ref="R159:V159" si="207">IF(R105=0,0,R105/R$17)</f>
        <v>3333.3559689971576</v>
      </c>
      <c r="S159" s="74">
        <f t="shared" si="207"/>
        <v>3360.229892322644</v>
      </c>
      <c r="T159" s="74">
        <f t="shared" si="207"/>
        <v>3360.3640603316048</v>
      </c>
      <c r="U159" s="74">
        <f t="shared" si="207"/>
        <v>3381.5412444335534</v>
      </c>
      <c r="V159" s="74">
        <f t="shared" si="207"/>
        <v>3394.3967451300718</v>
      </c>
      <c r="W159" s="74">
        <f t="shared" ref="W159" si="208">IF(W105=0,0,W105/W$17)</f>
        <v>3682.6915985679825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18.687532158736825</v>
      </c>
      <c r="C160" s="74">
        <f t="shared" si="209"/>
        <v>22.966487590016293</v>
      </c>
      <c r="D160" s="74">
        <f t="shared" si="209"/>
        <v>20.856327213723226</v>
      </c>
      <c r="E160" s="74">
        <f t="shared" si="209"/>
        <v>50.390628448832253</v>
      </c>
      <c r="F160" s="74">
        <f t="shared" si="209"/>
        <v>26.828082123799035</v>
      </c>
      <c r="G160" s="74">
        <f t="shared" si="209"/>
        <v>33.357157104241765</v>
      </c>
      <c r="H160" s="74">
        <f t="shared" si="209"/>
        <v>46.491469464868374</v>
      </c>
      <c r="I160" s="74">
        <f t="shared" si="209"/>
        <v>42.660859587646932</v>
      </c>
      <c r="J160" s="74">
        <f t="shared" si="209"/>
        <v>48.453459564051201</v>
      </c>
      <c r="K160" s="74">
        <f t="shared" si="209"/>
        <v>53.716902588947448</v>
      </c>
      <c r="L160" s="74">
        <f t="shared" si="209"/>
        <v>58.712405165709463</v>
      </c>
      <c r="M160" s="74">
        <f t="shared" si="209"/>
        <v>61.870345535126887</v>
      </c>
      <c r="N160" s="74">
        <f t="shared" si="209"/>
        <v>82.670351029006596</v>
      </c>
      <c r="O160" s="74">
        <f t="shared" si="209"/>
        <v>66.455013800165418</v>
      </c>
      <c r="P160" s="74">
        <f t="shared" si="209"/>
        <v>58.847542883870069</v>
      </c>
      <c r="Q160" s="74">
        <f t="shared" si="209"/>
        <v>84.86070335250804</v>
      </c>
      <c r="R160" s="74">
        <f t="shared" ref="R160:V160" si="210">IF(R106=0,0,R106/R$17)</f>
        <v>84.996959302561891</v>
      </c>
      <c r="S160" s="74">
        <f t="shared" si="210"/>
        <v>101.01472559923043</v>
      </c>
      <c r="T160" s="74">
        <f t="shared" si="210"/>
        <v>92.308041469470822</v>
      </c>
      <c r="U160" s="74">
        <f t="shared" si="210"/>
        <v>108.91155717312131</v>
      </c>
      <c r="V160" s="74">
        <f t="shared" si="210"/>
        <v>108.02180308169264</v>
      </c>
      <c r="W160" s="74">
        <f t="shared" ref="W160" si="211">IF(W106=0,0,W106/W$17)</f>
        <v>121.29045350466679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432.60785103828476</v>
      </c>
      <c r="C161" s="74">
        <f t="shared" si="212"/>
        <v>447.59008058286946</v>
      </c>
      <c r="D161" s="74">
        <f t="shared" si="212"/>
        <v>459.53376942321563</v>
      </c>
      <c r="E161" s="74">
        <f t="shared" si="212"/>
        <v>470.58022223566326</v>
      </c>
      <c r="F161" s="74">
        <f t="shared" si="212"/>
        <v>475.89547691872525</v>
      </c>
      <c r="G161" s="74">
        <f t="shared" si="212"/>
        <v>481.40609549227264</v>
      </c>
      <c r="H161" s="74">
        <f t="shared" si="212"/>
        <v>490.14356934860081</v>
      </c>
      <c r="I161" s="74">
        <f t="shared" si="212"/>
        <v>485.82162914705043</v>
      </c>
      <c r="J161" s="74">
        <f t="shared" si="212"/>
        <v>493.36956036144562</v>
      </c>
      <c r="K161" s="74">
        <f t="shared" si="212"/>
        <v>499.83697676382604</v>
      </c>
      <c r="L161" s="74">
        <f t="shared" si="212"/>
        <v>522.19412971619965</v>
      </c>
      <c r="M161" s="74">
        <f t="shared" si="212"/>
        <v>530.91330217100744</v>
      </c>
      <c r="N161" s="74">
        <f t="shared" si="212"/>
        <v>536.90507636737971</v>
      </c>
      <c r="O161" s="74">
        <f t="shared" si="212"/>
        <v>536.33939158285477</v>
      </c>
      <c r="P161" s="74">
        <f t="shared" si="212"/>
        <v>531.10195803287468</v>
      </c>
      <c r="Q161" s="74">
        <f t="shared" si="212"/>
        <v>541.72131412249371</v>
      </c>
      <c r="R161" s="74">
        <f t="shared" ref="R161:V161" si="213">IF(R107=0,0,R107/R$17)</f>
        <v>553.05590354833464</v>
      </c>
      <c r="S161" s="74">
        <f t="shared" si="213"/>
        <v>572.32821228103046</v>
      </c>
      <c r="T161" s="74">
        <f t="shared" si="213"/>
        <v>591.61415563082608</v>
      </c>
      <c r="U161" s="74">
        <f t="shared" si="213"/>
        <v>589.02192203359732</v>
      </c>
      <c r="V161" s="74">
        <f t="shared" si="213"/>
        <v>597.22478742000419</v>
      </c>
      <c r="W161" s="74">
        <f t="shared" ref="W161" si="214">IF(W107=0,0,W107/W$17)</f>
        <v>602.38309670444687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201.94327063401695</v>
      </c>
      <c r="C162" s="77">
        <f t="shared" si="215"/>
        <v>207.67096085343155</v>
      </c>
      <c r="D162" s="77">
        <f t="shared" si="215"/>
        <v>214.25993066141194</v>
      </c>
      <c r="E162" s="77">
        <f t="shared" si="215"/>
        <v>222.82649387556117</v>
      </c>
      <c r="F162" s="77">
        <f t="shared" si="215"/>
        <v>221.87077084788351</v>
      </c>
      <c r="G162" s="77">
        <f t="shared" si="215"/>
        <v>227.28451499235186</v>
      </c>
      <c r="H162" s="77">
        <f t="shared" si="215"/>
        <v>228.72882593190201</v>
      </c>
      <c r="I162" s="77">
        <f t="shared" si="215"/>
        <v>224.50314675450542</v>
      </c>
      <c r="J162" s="77">
        <f t="shared" si="215"/>
        <v>216.98917299369148</v>
      </c>
      <c r="K162" s="77">
        <f t="shared" si="215"/>
        <v>214.09689207764598</v>
      </c>
      <c r="L162" s="77">
        <f t="shared" si="215"/>
        <v>225.32857010726408</v>
      </c>
      <c r="M162" s="77">
        <f t="shared" si="215"/>
        <v>216.29766165363816</v>
      </c>
      <c r="N162" s="77">
        <f t="shared" si="215"/>
        <v>213.08625829330563</v>
      </c>
      <c r="O162" s="77">
        <f t="shared" si="215"/>
        <v>211.99359131852771</v>
      </c>
      <c r="P162" s="77">
        <f t="shared" si="215"/>
        <v>204.24493208486533</v>
      </c>
      <c r="Q162" s="77">
        <f t="shared" si="215"/>
        <v>206.87654353566796</v>
      </c>
      <c r="R162" s="77">
        <f t="shared" ref="R162:V162" si="216">IF(R108=0,0,R108/R$17)</f>
        <v>207.92387268665973</v>
      </c>
      <c r="S162" s="77">
        <f t="shared" si="216"/>
        <v>219.6951633946008</v>
      </c>
      <c r="T162" s="77">
        <f t="shared" si="216"/>
        <v>221.49961549935125</v>
      </c>
      <c r="U162" s="77">
        <f t="shared" si="216"/>
        <v>222.50023683883967</v>
      </c>
      <c r="V162" s="77">
        <f t="shared" si="216"/>
        <v>228.9023717089112</v>
      </c>
      <c r="W162" s="77">
        <f t="shared" ref="W162" si="217">IF(W108=0,0,W108/W$17)</f>
        <v>231.19659606605063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908.46029225689676</v>
      </c>
      <c r="C164" s="203">
        <f t="shared" si="218"/>
        <v>967.20409075893326</v>
      </c>
      <c r="D164" s="203">
        <f t="shared" si="218"/>
        <v>930.08434086538455</v>
      </c>
      <c r="E164" s="203">
        <f t="shared" si="218"/>
        <v>951.00743009647681</v>
      </c>
      <c r="F164" s="203">
        <f t="shared" si="218"/>
        <v>937.24531798222802</v>
      </c>
      <c r="G164" s="203">
        <f t="shared" si="218"/>
        <v>935.72170099796995</v>
      </c>
      <c r="H164" s="203">
        <f t="shared" si="218"/>
        <v>917.15300424287977</v>
      </c>
      <c r="I164" s="203">
        <f t="shared" si="218"/>
        <v>790.77989479909058</v>
      </c>
      <c r="J164" s="203">
        <f t="shared" si="218"/>
        <v>854.73355917805338</v>
      </c>
      <c r="K164" s="203">
        <f t="shared" si="218"/>
        <v>830.18998051902236</v>
      </c>
      <c r="L164" s="203">
        <f t="shared" si="218"/>
        <v>878.51454225958094</v>
      </c>
      <c r="M164" s="203">
        <f t="shared" si="218"/>
        <v>771.7937018565292</v>
      </c>
      <c r="N164" s="203">
        <f t="shared" si="218"/>
        <v>791.30345651755158</v>
      </c>
      <c r="O164" s="203">
        <f t="shared" si="218"/>
        <v>796.41612179589924</v>
      </c>
      <c r="P164" s="203">
        <f t="shared" si="218"/>
        <v>669.80421208930079</v>
      </c>
      <c r="Q164" s="203">
        <f t="shared" si="218"/>
        <v>705.53067643169572</v>
      </c>
      <c r="R164" s="203">
        <f t="shared" ref="R164:V164" si="219">IF(R110=0,0,R110/R$17)</f>
        <v>722.88888234083879</v>
      </c>
      <c r="S164" s="203">
        <f t="shared" si="219"/>
        <v>716.44880936202378</v>
      </c>
      <c r="T164" s="203">
        <f t="shared" si="219"/>
        <v>693.8597263766776</v>
      </c>
      <c r="U164" s="203">
        <f t="shared" si="219"/>
        <v>678.18304397002021</v>
      </c>
      <c r="V164" s="203">
        <f t="shared" si="219"/>
        <v>684.68392019928933</v>
      </c>
      <c r="W164" s="203">
        <f t="shared" ref="W164" si="220">IF(W110=0,0,W110/W$17)</f>
        <v>680.84847241213072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908.46029225689676</v>
      </c>
      <c r="C165" s="192">
        <f t="shared" si="221"/>
        <v>967.20409075893326</v>
      </c>
      <c r="D165" s="192">
        <f t="shared" si="221"/>
        <v>930.08434086538455</v>
      </c>
      <c r="E165" s="192">
        <f t="shared" si="221"/>
        <v>951.00743009647681</v>
      </c>
      <c r="F165" s="192">
        <f t="shared" si="221"/>
        <v>937.24531798222802</v>
      </c>
      <c r="G165" s="192">
        <f t="shared" si="221"/>
        <v>935.72170099796995</v>
      </c>
      <c r="H165" s="192">
        <f t="shared" si="221"/>
        <v>917.15300424287977</v>
      </c>
      <c r="I165" s="192">
        <f t="shared" si="221"/>
        <v>790.77989479909058</v>
      </c>
      <c r="J165" s="192">
        <f t="shared" si="221"/>
        <v>854.73355917805338</v>
      </c>
      <c r="K165" s="192">
        <f t="shared" si="221"/>
        <v>830.18998051902236</v>
      </c>
      <c r="L165" s="192">
        <f t="shared" si="221"/>
        <v>878.51454225958094</v>
      </c>
      <c r="M165" s="192">
        <f t="shared" si="221"/>
        <v>771.7937018565292</v>
      </c>
      <c r="N165" s="192">
        <f t="shared" si="221"/>
        <v>791.30345651755158</v>
      </c>
      <c r="O165" s="192">
        <f t="shared" si="221"/>
        <v>796.41612179589924</v>
      </c>
      <c r="P165" s="192">
        <f t="shared" si="221"/>
        <v>669.80421208930079</v>
      </c>
      <c r="Q165" s="192">
        <f t="shared" si="221"/>
        <v>705.53067643169572</v>
      </c>
      <c r="R165" s="192">
        <f t="shared" ref="R165:V165" si="222">IF(R111=0,0,R111/R$17)</f>
        <v>722.88888234083879</v>
      </c>
      <c r="S165" s="192">
        <f t="shared" si="222"/>
        <v>716.44880936202378</v>
      </c>
      <c r="T165" s="192">
        <f t="shared" si="222"/>
        <v>693.8597263766776</v>
      </c>
      <c r="U165" s="192">
        <f t="shared" si="222"/>
        <v>678.18304397002021</v>
      </c>
      <c r="V165" s="192">
        <f t="shared" si="222"/>
        <v>684.68392019928933</v>
      </c>
      <c r="W165" s="192">
        <f t="shared" ref="W165" si="223">IF(W111=0,0,W111/W$17)</f>
        <v>680.84847241213072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777.25071080245652</v>
      </c>
      <c r="C166" s="74">
        <f t="shared" si="224"/>
        <v>833.05373411415633</v>
      </c>
      <c r="D166" s="74">
        <f t="shared" si="224"/>
        <v>793.43197935475234</v>
      </c>
      <c r="E166" s="74">
        <f t="shared" si="224"/>
        <v>811.37428853248139</v>
      </c>
      <c r="F166" s="74">
        <f t="shared" si="224"/>
        <v>800.37962581815952</v>
      </c>
      <c r="G166" s="74">
        <f t="shared" si="224"/>
        <v>796.37852521575974</v>
      </c>
      <c r="H166" s="74">
        <f t="shared" si="224"/>
        <v>779.65127100860047</v>
      </c>
      <c r="I166" s="74">
        <f t="shared" si="224"/>
        <v>660.22304945658573</v>
      </c>
      <c r="J166" s="74">
        <f t="shared" si="224"/>
        <v>724.8950341641995</v>
      </c>
      <c r="K166" s="74">
        <f t="shared" si="224"/>
        <v>700.97522433120707</v>
      </c>
      <c r="L166" s="74">
        <f t="shared" si="224"/>
        <v>746.78796739219183</v>
      </c>
      <c r="M166" s="74">
        <f t="shared" si="224"/>
        <v>643.5162084366907</v>
      </c>
      <c r="N166" s="74">
        <f t="shared" si="224"/>
        <v>665.69919952007308</v>
      </c>
      <c r="O166" s="74">
        <f t="shared" si="224"/>
        <v>676.69800427743542</v>
      </c>
      <c r="P166" s="74">
        <f t="shared" si="224"/>
        <v>552.99433129264241</v>
      </c>
      <c r="Q166" s="74">
        <f t="shared" si="224"/>
        <v>588.36417727680441</v>
      </c>
      <c r="R166" s="74">
        <f t="shared" ref="R166:V166" si="225">IF(R112=0,0,R112/R$17)</f>
        <v>603.83251099408187</v>
      </c>
      <c r="S166" s="74">
        <f t="shared" si="225"/>
        <v>594.85288225663578</v>
      </c>
      <c r="T166" s="74">
        <f t="shared" si="225"/>
        <v>572.29604983906006</v>
      </c>
      <c r="U166" s="74">
        <f t="shared" si="225"/>
        <v>558.47153696474913</v>
      </c>
      <c r="V166" s="74">
        <f t="shared" si="225"/>
        <v>564.09073154188536</v>
      </c>
      <c r="W166" s="74">
        <f t="shared" ref="W166" si="226">IF(W112=0,0,W112/W$17)</f>
        <v>566.5364797162531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100.19218795864012</v>
      </c>
      <c r="C168" s="74">
        <f t="shared" si="230"/>
        <v>103.16903149386827</v>
      </c>
      <c r="D168" s="74">
        <f t="shared" si="230"/>
        <v>104.44726431826589</v>
      </c>
      <c r="E168" s="74">
        <f t="shared" si="230"/>
        <v>105.70487984105289</v>
      </c>
      <c r="F168" s="74">
        <f t="shared" si="230"/>
        <v>104.366040892966</v>
      </c>
      <c r="G168" s="74">
        <f t="shared" si="230"/>
        <v>105.06951165432446</v>
      </c>
      <c r="H168" s="74">
        <f t="shared" si="230"/>
        <v>104.90142007835328</v>
      </c>
      <c r="I168" s="74">
        <f t="shared" si="230"/>
        <v>98.156837458677614</v>
      </c>
      <c r="J168" s="74">
        <f t="shared" si="230"/>
        <v>99.938825171014628</v>
      </c>
      <c r="K168" s="74">
        <f t="shared" si="230"/>
        <v>99.110045324833735</v>
      </c>
      <c r="L168" s="74">
        <f t="shared" si="230"/>
        <v>100.67579888049822</v>
      </c>
      <c r="M168" s="74">
        <f t="shared" si="230"/>
        <v>97.447489026998639</v>
      </c>
      <c r="N168" s="74">
        <f t="shared" si="230"/>
        <v>96.581638344462959</v>
      </c>
      <c r="O168" s="74">
        <f t="shared" si="230"/>
        <v>91.190791256971806</v>
      </c>
      <c r="P168" s="74">
        <f t="shared" si="230"/>
        <v>89.012135244531521</v>
      </c>
      <c r="Q168" s="74">
        <f t="shared" si="230"/>
        <v>89.03080702463302</v>
      </c>
      <c r="R168" s="74">
        <f t="shared" ref="R168:V168" si="231">IF(R114=0,0,R114/R$17)</f>
        <v>90.853240071273675</v>
      </c>
      <c r="S168" s="74">
        <f t="shared" si="231"/>
        <v>91.944186944401551</v>
      </c>
      <c r="T168" s="74">
        <f t="shared" si="231"/>
        <v>91.90784095642924</v>
      </c>
      <c r="U168" s="74">
        <f t="shared" si="231"/>
        <v>90.107451303807139</v>
      </c>
      <c r="V168" s="74">
        <f t="shared" si="231"/>
        <v>90.364395818193273</v>
      </c>
      <c r="W168" s="74">
        <f t="shared" ref="W168" si="232">IF(W114=0,0,W114/W$17)</f>
        <v>85.133872266389147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31.017393495800086</v>
      </c>
      <c r="C169" s="193">
        <f t="shared" si="233"/>
        <v>30.981325150908738</v>
      </c>
      <c r="D169" s="193">
        <f t="shared" si="233"/>
        <v>32.20509719236636</v>
      </c>
      <c r="E169" s="193">
        <f t="shared" si="233"/>
        <v>33.928261722942594</v>
      </c>
      <c r="F169" s="193">
        <f t="shared" si="233"/>
        <v>32.499651271102429</v>
      </c>
      <c r="G169" s="193">
        <f t="shared" si="233"/>
        <v>34.273664127885844</v>
      </c>
      <c r="H169" s="193">
        <f t="shared" si="233"/>
        <v>32.600313155926322</v>
      </c>
      <c r="I169" s="193">
        <f t="shared" si="233"/>
        <v>32.400007883827101</v>
      </c>
      <c r="J169" s="193">
        <f t="shared" si="233"/>
        <v>29.899699842839372</v>
      </c>
      <c r="K169" s="193">
        <f t="shared" si="233"/>
        <v>30.104710862981527</v>
      </c>
      <c r="L169" s="193">
        <f t="shared" si="233"/>
        <v>31.050775986890969</v>
      </c>
      <c r="M169" s="193">
        <f t="shared" si="233"/>
        <v>30.830004392840021</v>
      </c>
      <c r="N169" s="193">
        <f t="shared" si="233"/>
        <v>29.022618653015687</v>
      </c>
      <c r="O169" s="193">
        <f t="shared" si="233"/>
        <v>28.527326261492057</v>
      </c>
      <c r="P169" s="193">
        <f t="shared" si="233"/>
        <v>27.797745552126752</v>
      </c>
      <c r="Q169" s="193">
        <f t="shared" si="233"/>
        <v>28.135692130258416</v>
      </c>
      <c r="R169" s="193">
        <f t="shared" ref="R169:V169" si="234">IF(R115=0,0,R115/R$17)</f>
        <v>28.203131275483255</v>
      </c>
      <c r="S169" s="193">
        <f t="shared" si="234"/>
        <v>29.651740160986311</v>
      </c>
      <c r="T169" s="193">
        <f t="shared" si="234"/>
        <v>29.655835581188398</v>
      </c>
      <c r="U169" s="193">
        <f t="shared" si="234"/>
        <v>29.604055701464112</v>
      </c>
      <c r="V169" s="193">
        <f t="shared" si="234"/>
        <v>30.228792839210747</v>
      </c>
      <c r="W169" s="193">
        <f t="shared" ref="W169" si="235">IF(W115=0,0,W115/W$17)</f>
        <v>29.178120429488512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172570215</v>
      </c>
      <c r="C3" s="67">
        <f t="shared" si="0"/>
        <v>173703130</v>
      </c>
      <c r="D3" s="67">
        <f t="shared" si="0"/>
        <v>174811631</v>
      </c>
      <c r="E3" s="67">
        <f t="shared" si="0"/>
        <v>176278469</v>
      </c>
      <c r="F3" s="67">
        <f t="shared" si="0"/>
        <v>177784895</v>
      </c>
      <c r="G3" s="67">
        <f t="shared" si="0"/>
        <v>178896272</v>
      </c>
      <c r="H3" s="67">
        <f t="shared" si="0"/>
        <v>180455557</v>
      </c>
      <c r="I3" s="67">
        <f t="shared" si="0"/>
        <v>181981304</v>
      </c>
      <c r="J3" s="67">
        <f t="shared" si="0"/>
        <v>184238226</v>
      </c>
      <c r="K3" s="67">
        <f t="shared" si="0"/>
        <v>185643107</v>
      </c>
      <c r="L3" s="67">
        <f t="shared" si="0"/>
        <v>186941803</v>
      </c>
      <c r="M3" s="67">
        <f t="shared" si="0"/>
        <v>187397359</v>
      </c>
      <c r="N3" s="67">
        <f t="shared" si="0"/>
        <v>188884506</v>
      </c>
      <c r="O3" s="67">
        <f t="shared" si="0"/>
        <v>189866340</v>
      </c>
      <c r="P3" s="67">
        <f t="shared" si="0"/>
        <v>191536576</v>
      </c>
      <c r="Q3" s="67">
        <f t="shared" si="0"/>
        <v>192965236</v>
      </c>
      <c r="R3" s="67">
        <f t="shared" si="0"/>
        <v>193816523</v>
      </c>
      <c r="S3" s="67">
        <f t="shared" si="0"/>
        <v>194697320</v>
      </c>
      <c r="T3" s="67">
        <f t="shared" si="0"/>
        <v>195606928</v>
      </c>
      <c r="U3" s="67">
        <f t="shared" si="0"/>
        <v>196352269</v>
      </c>
      <c r="V3" s="67">
        <f t="shared" si="0"/>
        <v>196867325</v>
      </c>
      <c r="W3" s="67">
        <f t="shared" si="0"/>
        <v>197298408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172570215</v>
      </c>
      <c r="C4" s="71">
        <f t="shared" si="1"/>
        <v>173703130</v>
      </c>
      <c r="D4" s="71">
        <f t="shared" si="1"/>
        <v>174811631</v>
      </c>
      <c r="E4" s="71">
        <f t="shared" si="1"/>
        <v>176278469</v>
      </c>
      <c r="F4" s="71">
        <f t="shared" si="1"/>
        <v>177784895</v>
      </c>
      <c r="G4" s="71">
        <f t="shared" si="1"/>
        <v>178896272</v>
      </c>
      <c r="H4" s="71">
        <f t="shared" si="1"/>
        <v>180455557</v>
      </c>
      <c r="I4" s="71">
        <f t="shared" si="1"/>
        <v>181981304</v>
      </c>
      <c r="J4" s="71">
        <f t="shared" si="1"/>
        <v>184238226</v>
      </c>
      <c r="K4" s="71">
        <f t="shared" si="1"/>
        <v>185643107</v>
      </c>
      <c r="L4" s="71">
        <f t="shared" si="1"/>
        <v>186941803</v>
      </c>
      <c r="M4" s="71">
        <f t="shared" si="1"/>
        <v>187397359</v>
      </c>
      <c r="N4" s="71">
        <f t="shared" si="1"/>
        <v>188884506</v>
      </c>
      <c r="O4" s="71">
        <f t="shared" si="1"/>
        <v>189866340</v>
      </c>
      <c r="P4" s="71">
        <f t="shared" si="1"/>
        <v>191536576</v>
      </c>
      <c r="Q4" s="71">
        <f t="shared" si="1"/>
        <v>192965236</v>
      </c>
      <c r="R4" s="71">
        <f t="shared" ref="R4:V4" si="2">SUM(R5:R13)</f>
        <v>193816523</v>
      </c>
      <c r="S4" s="71">
        <f t="shared" si="2"/>
        <v>194697320</v>
      </c>
      <c r="T4" s="71">
        <f t="shared" si="2"/>
        <v>195606928</v>
      </c>
      <c r="U4" s="71">
        <f t="shared" si="2"/>
        <v>196352269</v>
      </c>
      <c r="V4" s="71">
        <f t="shared" si="2"/>
        <v>196867325</v>
      </c>
      <c r="W4" s="71">
        <f t="shared" ref="W4" si="3">SUM(W5:W13)</f>
        <v>197298408</v>
      </c>
      <c r="DA4" s="88" t="s">
        <v>334</v>
      </c>
    </row>
    <row r="5" spans="1:105" ht="12" customHeight="1" x14ac:dyDescent="0.25">
      <c r="A5" s="28" t="s">
        <v>51</v>
      </c>
      <c r="B5" s="82">
        <v>7659154</v>
      </c>
      <c r="C5" s="82">
        <v>7652298</v>
      </c>
      <c r="D5" s="82">
        <v>7726897</v>
      </c>
      <c r="E5" s="82">
        <v>7792165</v>
      </c>
      <c r="F5" s="82">
        <v>7994160</v>
      </c>
      <c r="G5" s="82">
        <v>8183172</v>
      </c>
      <c r="H5" s="82">
        <v>8346279</v>
      </c>
      <c r="I5" s="82">
        <v>8312294</v>
      </c>
      <c r="J5" s="82">
        <v>8453081</v>
      </c>
      <c r="K5" s="82">
        <v>8480720</v>
      </c>
      <c r="L5" s="82">
        <v>8528266</v>
      </c>
      <c r="M5" s="82">
        <v>8404823</v>
      </c>
      <c r="N5" s="82">
        <v>8361196</v>
      </c>
      <c r="O5" s="82">
        <v>8103704</v>
      </c>
      <c r="P5" s="82">
        <v>7953345</v>
      </c>
      <c r="Q5" s="82">
        <v>7841776</v>
      </c>
      <c r="R5" s="82">
        <v>7580936</v>
      </c>
      <c r="S5" s="82">
        <v>7256685</v>
      </c>
      <c r="T5" s="82">
        <v>6589049</v>
      </c>
      <c r="U5" s="82">
        <v>6154990</v>
      </c>
      <c r="V5" s="82">
        <v>5740909</v>
      </c>
      <c r="W5" s="82">
        <v>5292887</v>
      </c>
      <c r="DA5" s="89" t="s">
        <v>335</v>
      </c>
    </row>
    <row r="6" spans="1:105" ht="12" customHeight="1" x14ac:dyDescent="0.25">
      <c r="A6" s="28" t="s">
        <v>74</v>
      </c>
      <c r="B6" s="82">
        <v>5262502</v>
      </c>
      <c r="C6" s="82">
        <v>5006439</v>
      </c>
      <c r="D6" s="82">
        <v>4791904</v>
      </c>
      <c r="E6" s="82">
        <v>4572568</v>
      </c>
      <c r="F6" s="82">
        <v>4410907</v>
      </c>
      <c r="G6" s="82">
        <v>4243457</v>
      </c>
      <c r="H6" s="82">
        <v>4049107</v>
      </c>
      <c r="I6" s="82">
        <v>3899352</v>
      </c>
      <c r="J6" s="82">
        <v>3769809</v>
      </c>
      <c r="K6" s="82">
        <v>3608169</v>
      </c>
      <c r="L6" s="82">
        <v>3453483</v>
      </c>
      <c r="M6" s="82">
        <v>3292501</v>
      </c>
      <c r="N6" s="82">
        <v>3187801</v>
      </c>
      <c r="O6" s="82">
        <v>3112461</v>
      </c>
      <c r="P6" s="82">
        <v>3047938</v>
      </c>
      <c r="Q6" s="82">
        <v>3028078</v>
      </c>
      <c r="R6" s="82">
        <v>3029264</v>
      </c>
      <c r="S6" s="82">
        <v>3038792</v>
      </c>
      <c r="T6" s="82">
        <v>3024736</v>
      </c>
      <c r="U6" s="82">
        <v>2978627</v>
      </c>
      <c r="V6" s="82">
        <v>2953609</v>
      </c>
      <c r="W6" s="82">
        <v>2978516</v>
      </c>
      <c r="DA6" s="89" t="s">
        <v>336</v>
      </c>
    </row>
    <row r="7" spans="1:105" ht="12" customHeight="1" x14ac:dyDescent="0.25">
      <c r="A7" s="28" t="s">
        <v>206</v>
      </c>
      <c r="B7" s="82">
        <v>34518595</v>
      </c>
      <c r="C7" s="82">
        <v>34072910</v>
      </c>
      <c r="D7" s="82">
        <v>33155760</v>
      </c>
      <c r="E7" s="82">
        <v>32385487</v>
      </c>
      <c r="F7" s="82">
        <v>31639493</v>
      </c>
      <c r="G7" s="82">
        <v>30628827</v>
      </c>
      <c r="H7" s="82">
        <v>29392931</v>
      </c>
      <c r="I7" s="82">
        <v>27904691</v>
      </c>
      <c r="J7" s="82">
        <v>26975608</v>
      </c>
      <c r="K7" s="82">
        <v>25884936</v>
      </c>
      <c r="L7" s="82">
        <v>24818097</v>
      </c>
      <c r="M7" s="82">
        <v>23935593</v>
      </c>
      <c r="N7" s="82">
        <v>23493649</v>
      </c>
      <c r="O7" s="82">
        <v>23727109</v>
      </c>
      <c r="P7" s="82">
        <v>23889756</v>
      </c>
      <c r="Q7" s="82">
        <v>23545277</v>
      </c>
      <c r="R7" s="82">
        <v>22655281</v>
      </c>
      <c r="S7" s="82">
        <v>21950024</v>
      </c>
      <c r="T7" s="82">
        <v>21361070</v>
      </c>
      <c r="U7" s="82">
        <v>21003236</v>
      </c>
      <c r="V7" s="82">
        <v>20639393</v>
      </c>
      <c r="W7" s="82">
        <v>19311896</v>
      </c>
      <c r="DA7" s="89" t="s">
        <v>337</v>
      </c>
    </row>
    <row r="8" spans="1:105" ht="12" customHeight="1" x14ac:dyDescent="0.25">
      <c r="A8" s="28" t="s">
        <v>193</v>
      </c>
      <c r="B8" s="82">
        <v>60851384</v>
      </c>
      <c r="C8" s="82">
        <v>62355288</v>
      </c>
      <c r="D8" s="82">
        <v>64031964</v>
      </c>
      <c r="E8" s="82">
        <v>65752793</v>
      </c>
      <c r="F8" s="82">
        <v>67194798</v>
      </c>
      <c r="G8" s="82">
        <v>67668905</v>
      </c>
      <c r="H8" s="82">
        <v>68202874</v>
      </c>
      <c r="I8" s="82">
        <v>68266962</v>
      </c>
      <c r="J8" s="82">
        <v>69614229</v>
      </c>
      <c r="K8" s="82">
        <v>70392660</v>
      </c>
      <c r="L8" s="82">
        <v>71148660</v>
      </c>
      <c r="M8" s="82">
        <v>71073243</v>
      </c>
      <c r="N8" s="82">
        <v>71368924</v>
      </c>
      <c r="O8" s="82">
        <v>71008390</v>
      </c>
      <c r="P8" s="82">
        <v>71406853</v>
      </c>
      <c r="Q8" s="82">
        <v>72572431</v>
      </c>
      <c r="R8" s="82">
        <v>74311531</v>
      </c>
      <c r="S8" s="82">
        <v>75545184</v>
      </c>
      <c r="T8" s="82">
        <v>76670417</v>
      </c>
      <c r="U8" s="82">
        <v>76945342</v>
      </c>
      <c r="V8" s="82">
        <v>77423415</v>
      </c>
      <c r="W8" s="82">
        <v>78098330</v>
      </c>
      <c r="DA8" s="89" t="s">
        <v>338</v>
      </c>
    </row>
    <row r="9" spans="1:105" ht="12" customHeight="1" x14ac:dyDescent="0.25">
      <c r="A9" s="28" t="s">
        <v>208</v>
      </c>
      <c r="B9" s="82">
        <v>25292638</v>
      </c>
      <c r="C9" s="82">
        <v>25301622</v>
      </c>
      <c r="D9" s="82">
        <v>26311532</v>
      </c>
      <c r="E9" s="82">
        <v>27311475</v>
      </c>
      <c r="F9" s="82">
        <v>28249797</v>
      </c>
      <c r="G9" s="82">
        <v>30193203</v>
      </c>
      <c r="H9" s="82">
        <v>32641025</v>
      </c>
      <c r="I9" s="82">
        <v>35700694</v>
      </c>
      <c r="J9" s="82">
        <v>37333839</v>
      </c>
      <c r="K9" s="82">
        <v>38722983</v>
      </c>
      <c r="L9" s="82">
        <v>40166704</v>
      </c>
      <c r="M9" s="82">
        <v>41542557</v>
      </c>
      <c r="N9" s="82">
        <v>42848785</v>
      </c>
      <c r="O9" s="82">
        <v>43844796</v>
      </c>
      <c r="P9" s="82">
        <v>44494038</v>
      </c>
      <c r="Q9" s="82">
        <v>44345502</v>
      </c>
      <c r="R9" s="82">
        <v>43797355</v>
      </c>
      <c r="S9" s="82">
        <v>43856005</v>
      </c>
      <c r="T9" s="82">
        <v>44405108</v>
      </c>
      <c r="U9" s="82">
        <v>44760541</v>
      </c>
      <c r="V9" s="82">
        <v>44668029</v>
      </c>
      <c r="W9" s="82">
        <v>44982431</v>
      </c>
      <c r="DA9" s="89" t="s">
        <v>339</v>
      </c>
    </row>
    <row r="10" spans="1:105" ht="12" customHeight="1" x14ac:dyDescent="0.25">
      <c r="A10" s="28" t="s">
        <v>203</v>
      </c>
      <c r="B10" s="82">
        <v>145280</v>
      </c>
      <c r="C10" s="82">
        <v>132537</v>
      </c>
      <c r="D10" s="82">
        <v>115438</v>
      </c>
      <c r="E10" s="82">
        <v>99941</v>
      </c>
      <c r="F10" s="82">
        <v>80395</v>
      </c>
      <c r="G10" s="82">
        <v>24856</v>
      </c>
      <c r="H10" s="82">
        <v>26829</v>
      </c>
      <c r="I10" s="82">
        <v>29195</v>
      </c>
      <c r="J10" s="82">
        <v>33020</v>
      </c>
      <c r="K10" s="82">
        <v>38590</v>
      </c>
      <c r="L10" s="82">
        <v>44310</v>
      </c>
      <c r="M10" s="82">
        <v>47783</v>
      </c>
      <c r="N10" s="82">
        <v>49666</v>
      </c>
      <c r="O10" s="82">
        <v>49351</v>
      </c>
      <c r="P10" s="82">
        <v>48943</v>
      </c>
      <c r="Q10" s="82">
        <v>50149</v>
      </c>
      <c r="R10" s="82">
        <v>50559</v>
      </c>
      <c r="S10" s="82">
        <v>50282</v>
      </c>
      <c r="T10" s="82">
        <v>50350</v>
      </c>
      <c r="U10" s="82">
        <v>50585</v>
      </c>
      <c r="V10" s="82">
        <v>51012</v>
      </c>
      <c r="W10" s="82">
        <v>55063</v>
      </c>
      <c r="DA10" s="89" t="s">
        <v>340</v>
      </c>
    </row>
    <row r="11" spans="1:105" ht="12" customHeight="1" x14ac:dyDescent="0.25">
      <c r="A11" s="28" t="s">
        <v>204</v>
      </c>
      <c r="B11" s="82">
        <v>27763846</v>
      </c>
      <c r="C11" s="82">
        <v>27694263</v>
      </c>
      <c r="D11" s="82">
        <v>26623695</v>
      </c>
      <c r="E11" s="82">
        <v>25806616</v>
      </c>
      <c r="F11" s="82">
        <v>25274057</v>
      </c>
      <c r="G11" s="82">
        <v>24462735</v>
      </c>
      <c r="H11" s="82">
        <v>23415878</v>
      </c>
      <c r="I11" s="82">
        <v>22468551</v>
      </c>
      <c r="J11" s="82">
        <v>21637658</v>
      </c>
      <c r="K11" s="82">
        <v>21139477</v>
      </c>
      <c r="L11" s="82">
        <v>20556838</v>
      </c>
      <c r="M11" s="82">
        <v>20363995</v>
      </c>
      <c r="N11" s="82">
        <v>20311266</v>
      </c>
      <c r="O11" s="82">
        <v>20377821</v>
      </c>
      <c r="P11" s="82">
        <v>20569083</v>
      </c>
      <c r="Q11" s="82">
        <v>20835587</v>
      </c>
      <c r="R11" s="82">
        <v>20750075</v>
      </c>
      <c r="S11" s="82">
        <v>20523599</v>
      </c>
      <c r="T11" s="82">
        <v>19922728</v>
      </c>
      <c r="U11" s="82">
        <v>19650506</v>
      </c>
      <c r="V11" s="82">
        <v>19279639</v>
      </c>
      <c r="W11" s="82">
        <v>19238166</v>
      </c>
      <c r="DA11" s="89" t="s">
        <v>341</v>
      </c>
    </row>
    <row r="12" spans="1:105" ht="12" customHeight="1" x14ac:dyDescent="0.25">
      <c r="A12" s="28" t="s">
        <v>95</v>
      </c>
      <c r="B12" s="82">
        <v>1675670</v>
      </c>
      <c r="C12" s="82">
        <v>1933667</v>
      </c>
      <c r="D12" s="82">
        <v>2416815</v>
      </c>
      <c r="E12" s="82">
        <v>2917044</v>
      </c>
      <c r="F12" s="82">
        <v>3424467</v>
      </c>
      <c r="G12" s="82">
        <v>4053657</v>
      </c>
      <c r="H12" s="82">
        <v>4798800</v>
      </c>
      <c r="I12" s="82">
        <v>5745029</v>
      </c>
      <c r="J12" s="82">
        <v>6685016</v>
      </c>
      <c r="K12" s="82">
        <v>7668589</v>
      </c>
      <c r="L12" s="82">
        <v>8460773</v>
      </c>
      <c r="M12" s="82">
        <v>9105183</v>
      </c>
      <c r="N12" s="82">
        <v>9705573</v>
      </c>
      <c r="O12" s="82">
        <v>10436328</v>
      </c>
      <c r="P12" s="82">
        <v>11334936</v>
      </c>
      <c r="Q12" s="82">
        <v>12097007</v>
      </c>
      <c r="R12" s="82">
        <v>12832507</v>
      </c>
      <c r="S12" s="82">
        <v>13517220</v>
      </c>
      <c r="T12" s="82">
        <v>14421371</v>
      </c>
      <c r="U12" s="82">
        <v>15532952</v>
      </c>
      <c r="V12" s="82">
        <v>16786303</v>
      </c>
      <c r="W12" s="82">
        <v>18057276</v>
      </c>
      <c r="DA12" s="89" t="s">
        <v>342</v>
      </c>
    </row>
    <row r="13" spans="1:105" ht="12" customHeight="1" x14ac:dyDescent="0.25">
      <c r="A13" s="73" t="s">
        <v>94</v>
      </c>
      <c r="B13" s="83">
        <v>9401146</v>
      </c>
      <c r="C13" s="83">
        <v>9554106</v>
      </c>
      <c r="D13" s="83">
        <v>9637626</v>
      </c>
      <c r="E13" s="83">
        <v>9640380</v>
      </c>
      <c r="F13" s="83">
        <v>9516821</v>
      </c>
      <c r="G13" s="83">
        <v>9437460</v>
      </c>
      <c r="H13" s="83">
        <v>9581834</v>
      </c>
      <c r="I13" s="83">
        <v>9654536</v>
      </c>
      <c r="J13" s="83">
        <v>9735966</v>
      </c>
      <c r="K13" s="83">
        <v>9706983</v>
      </c>
      <c r="L13" s="83">
        <v>9764672</v>
      </c>
      <c r="M13" s="83">
        <v>9631681</v>
      </c>
      <c r="N13" s="83">
        <v>9557646</v>
      </c>
      <c r="O13" s="83">
        <v>9206380</v>
      </c>
      <c r="P13" s="83">
        <v>8791684</v>
      </c>
      <c r="Q13" s="83">
        <v>8649429</v>
      </c>
      <c r="R13" s="83">
        <v>8809015</v>
      </c>
      <c r="S13" s="83">
        <v>8959529</v>
      </c>
      <c r="T13" s="83">
        <v>9162099</v>
      </c>
      <c r="U13" s="83">
        <v>9275490</v>
      </c>
      <c r="V13" s="83">
        <v>9325016</v>
      </c>
      <c r="W13" s="83">
        <v>9283843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161493399</v>
      </c>
      <c r="C14" s="85">
        <f t="shared" si="4"/>
        <v>162215357</v>
      </c>
      <c r="D14" s="85">
        <f t="shared" si="4"/>
        <v>162757190</v>
      </c>
      <c r="E14" s="85">
        <f t="shared" si="4"/>
        <v>163721045</v>
      </c>
      <c r="F14" s="85">
        <f t="shared" si="4"/>
        <v>164843607</v>
      </c>
      <c r="G14" s="85">
        <f t="shared" si="4"/>
        <v>165405155</v>
      </c>
      <c r="H14" s="85">
        <f t="shared" si="4"/>
        <v>166074923</v>
      </c>
      <c r="I14" s="85">
        <f t="shared" si="4"/>
        <v>166581739</v>
      </c>
      <c r="J14" s="85">
        <f t="shared" si="4"/>
        <v>167817244</v>
      </c>
      <c r="K14" s="85">
        <f t="shared" si="4"/>
        <v>168267535</v>
      </c>
      <c r="L14" s="85">
        <f t="shared" si="4"/>
        <v>168716358</v>
      </c>
      <c r="M14" s="85">
        <f t="shared" si="4"/>
        <v>168660495</v>
      </c>
      <c r="N14" s="85">
        <f t="shared" si="4"/>
        <v>169621287</v>
      </c>
      <c r="O14" s="85">
        <f t="shared" si="4"/>
        <v>170223632</v>
      </c>
      <c r="P14" s="85">
        <f t="shared" si="4"/>
        <v>171409956</v>
      </c>
      <c r="Q14" s="85">
        <f t="shared" si="4"/>
        <v>172218800</v>
      </c>
      <c r="R14" s="85">
        <f t="shared" ref="R14:V14" si="5">SUM(R5:R11)</f>
        <v>172175001</v>
      </c>
      <c r="S14" s="85">
        <f t="shared" si="5"/>
        <v>172220571</v>
      </c>
      <c r="T14" s="85">
        <f t="shared" si="5"/>
        <v>172023458</v>
      </c>
      <c r="U14" s="85">
        <f t="shared" si="5"/>
        <v>171543827</v>
      </c>
      <c r="V14" s="85">
        <f t="shared" si="5"/>
        <v>170756006</v>
      </c>
      <c r="W14" s="85">
        <f t="shared" ref="W14" si="6">SUM(W5:W11)</f>
        <v>169957289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8641029</v>
      </c>
      <c r="C15" s="71">
        <f t="shared" si="7"/>
        <v>9387716</v>
      </c>
      <c r="D15" s="71">
        <f t="shared" si="7"/>
        <v>10570755</v>
      </c>
      <c r="E15" s="71">
        <f t="shared" si="7"/>
        <v>12060574</v>
      </c>
      <c r="F15" s="71">
        <f t="shared" si="7"/>
        <v>13487919</v>
      </c>
      <c r="G15" s="71">
        <f t="shared" si="7"/>
        <v>15306321</v>
      </c>
      <c r="H15" s="71">
        <f t="shared" si="7"/>
        <v>16656009</v>
      </c>
      <c r="I15" s="71">
        <f t="shared" si="7"/>
        <v>18325646</v>
      </c>
      <c r="J15" s="71">
        <f t="shared" si="7"/>
        <v>20039055</v>
      </c>
      <c r="K15" s="71">
        <f t="shared" si="7"/>
        <v>21666305</v>
      </c>
      <c r="L15" s="71">
        <f t="shared" si="7"/>
        <v>23021310</v>
      </c>
      <c r="M15" s="71">
        <f t="shared" si="7"/>
        <v>24164133</v>
      </c>
      <c r="N15" s="71">
        <f t="shared" si="7"/>
        <v>25756961</v>
      </c>
      <c r="O15" s="71">
        <f t="shared" si="7"/>
        <v>26910926</v>
      </c>
      <c r="P15" s="71">
        <f t="shared" si="7"/>
        <v>27841077</v>
      </c>
      <c r="Q15" s="71">
        <f t="shared" si="7"/>
        <v>28634733</v>
      </c>
      <c r="R15" s="71">
        <f t="shared" si="7"/>
        <v>29996005</v>
      </c>
      <c r="S15" s="71">
        <f t="shared" si="7"/>
        <v>31314117</v>
      </c>
      <c r="T15" s="71">
        <f t="shared" si="7"/>
        <v>33116758</v>
      </c>
      <c r="U15" s="71">
        <f t="shared" si="7"/>
        <v>35031147</v>
      </c>
      <c r="V15" s="71">
        <f t="shared" si="7"/>
        <v>36713742</v>
      </c>
      <c r="W15" s="71">
        <f t="shared" si="7"/>
        <v>38621545</v>
      </c>
      <c r="DA15" s="88" t="s">
        <v>344</v>
      </c>
    </row>
    <row r="16" spans="1:105" ht="12" customHeight="1" x14ac:dyDescent="0.25">
      <c r="A16" s="28" t="s">
        <v>91</v>
      </c>
      <c r="B16" s="82">
        <v>8641029</v>
      </c>
      <c r="C16" s="82">
        <v>9387716</v>
      </c>
      <c r="D16" s="82">
        <v>10570755</v>
      </c>
      <c r="E16" s="82">
        <v>12060574</v>
      </c>
      <c r="F16" s="82">
        <v>13487919</v>
      </c>
      <c r="G16" s="82">
        <v>15306321</v>
      </c>
      <c r="H16" s="82">
        <v>16656009</v>
      </c>
      <c r="I16" s="82">
        <v>18325646</v>
      </c>
      <c r="J16" s="82">
        <v>20039055</v>
      </c>
      <c r="K16" s="82">
        <v>21666305</v>
      </c>
      <c r="L16" s="82">
        <v>23021310</v>
      </c>
      <c r="M16" s="82">
        <v>24164133</v>
      </c>
      <c r="N16" s="82">
        <v>25756961</v>
      </c>
      <c r="O16" s="82">
        <v>26910926</v>
      </c>
      <c r="P16" s="82">
        <v>27841077</v>
      </c>
      <c r="Q16" s="82">
        <v>28634733</v>
      </c>
      <c r="R16" s="82">
        <v>29996005</v>
      </c>
      <c r="S16" s="82">
        <v>31314117</v>
      </c>
      <c r="T16" s="82">
        <v>33116758</v>
      </c>
      <c r="U16" s="82">
        <v>35031147</v>
      </c>
      <c r="V16" s="82">
        <v>36713742</v>
      </c>
      <c r="W16" s="82">
        <v>38621545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172570215</v>
      </c>
      <c r="C17" s="71">
        <f t="shared" si="8"/>
        <v>173703130</v>
      </c>
      <c r="D17" s="71">
        <f t="shared" si="8"/>
        <v>174811631</v>
      </c>
      <c r="E17" s="71">
        <f t="shared" si="8"/>
        <v>176278469</v>
      </c>
      <c r="F17" s="71">
        <f t="shared" si="8"/>
        <v>177784895</v>
      </c>
      <c r="G17" s="71">
        <f t="shared" si="8"/>
        <v>178896272</v>
      </c>
      <c r="H17" s="71">
        <f t="shared" si="8"/>
        <v>180455557</v>
      </c>
      <c r="I17" s="71">
        <f t="shared" si="8"/>
        <v>181981304</v>
      </c>
      <c r="J17" s="71">
        <f t="shared" si="8"/>
        <v>184238226</v>
      </c>
      <c r="K17" s="71">
        <f t="shared" si="8"/>
        <v>185643107</v>
      </c>
      <c r="L17" s="71">
        <f t="shared" si="8"/>
        <v>186941803</v>
      </c>
      <c r="M17" s="71">
        <f t="shared" si="8"/>
        <v>187397359</v>
      </c>
      <c r="N17" s="71">
        <f t="shared" si="8"/>
        <v>188884506</v>
      </c>
      <c r="O17" s="71">
        <f t="shared" si="8"/>
        <v>189866340</v>
      </c>
      <c r="P17" s="71">
        <f t="shared" si="8"/>
        <v>191536576</v>
      </c>
      <c r="Q17" s="71">
        <f t="shared" si="8"/>
        <v>192965236</v>
      </c>
      <c r="R17" s="71">
        <f t="shared" ref="R17:V17" si="9">SUM(R18:R25)</f>
        <v>193816523</v>
      </c>
      <c r="S17" s="71">
        <f t="shared" si="9"/>
        <v>194697320</v>
      </c>
      <c r="T17" s="71">
        <f t="shared" si="9"/>
        <v>195606928</v>
      </c>
      <c r="U17" s="71">
        <f t="shared" si="9"/>
        <v>196352269</v>
      </c>
      <c r="V17" s="71">
        <f t="shared" si="9"/>
        <v>196867325</v>
      </c>
      <c r="W17" s="71">
        <f t="shared" ref="W17" si="10">SUM(W18:W25)</f>
        <v>197298408</v>
      </c>
      <c r="DA17" s="88" t="s">
        <v>346</v>
      </c>
    </row>
    <row r="18" spans="1:105" ht="12" customHeight="1" x14ac:dyDescent="0.25">
      <c r="A18" s="28" t="s">
        <v>51</v>
      </c>
      <c r="B18" s="82">
        <v>4265061</v>
      </c>
      <c r="C18" s="82">
        <v>4363555</v>
      </c>
      <c r="D18" s="82">
        <v>4576205</v>
      </c>
      <c r="E18" s="82">
        <v>4603470</v>
      </c>
      <c r="F18" s="82">
        <v>4772526</v>
      </c>
      <c r="G18" s="82">
        <v>4973006</v>
      </c>
      <c r="H18" s="82">
        <v>5189936</v>
      </c>
      <c r="I18" s="82">
        <v>5219096</v>
      </c>
      <c r="J18" s="82">
        <v>5321598</v>
      </c>
      <c r="K18" s="82">
        <v>5286594</v>
      </c>
      <c r="L18" s="82">
        <v>5274458</v>
      </c>
      <c r="M18" s="82">
        <v>5160653</v>
      </c>
      <c r="N18" s="82">
        <v>5163008</v>
      </c>
      <c r="O18" s="82">
        <v>5030568</v>
      </c>
      <c r="P18" s="82">
        <v>4985796</v>
      </c>
      <c r="Q18" s="82">
        <v>4914479</v>
      </c>
      <c r="R18" s="82">
        <v>4714384</v>
      </c>
      <c r="S18" s="82">
        <v>4477482</v>
      </c>
      <c r="T18" s="82">
        <v>4040630</v>
      </c>
      <c r="U18" s="82">
        <v>3842068</v>
      </c>
      <c r="V18" s="82">
        <v>3700651</v>
      </c>
      <c r="W18" s="82">
        <v>3423287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13317367</v>
      </c>
      <c r="C19" s="82">
        <v>12861418</v>
      </c>
      <c r="D19" s="82">
        <v>12537334</v>
      </c>
      <c r="E19" s="82">
        <v>12421687</v>
      </c>
      <c r="F19" s="82">
        <v>12210166</v>
      </c>
      <c r="G19" s="82">
        <v>11910592</v>
      </c>
      <c r="H19" s="82">
        <v>11509705</v>
      </c>
      <c r="I19" s="82">
        <v>11128385</v>
      </c>
      <c r="J19" s="82">
        <v>10769865</v>
      </c>
      <c r="K19" s="82">
        <v>10629311</v>
      </c>
      <c r="L19" s="82">
        <v>10384453</v>
      </c>
      <c r="M19" s="82">
        <v>10251726</v>
      </c>
      <c r="N19" s="82">
        <v>10011297</v>
      </c>
      <c r="O19" s="82">
        <v>9842555</v>
      </c>
      <c r="P19" s="82">
        <v>9727158</v>
      </c>
      <c r="Q19" s="82">
        <v>9639930</v>
      </c>
      <c r="R19" s="82">
        <v>9582381</v>
      </c>
      <c r="S19" s="82">
        <v>9647809</v>
      </c>
      <c r="T19" s="82">
        <v>9628464</v>
      </c>
      <c r="U19" s="82">
        <v>9568157</v>
      </c>
      <c r="V19" s="82">
        <v>9402149</v>
      </c>
      <c r="W19" s="82">
        <v>9494520</v>
      </c>
      <c r="DA19" s="89" t="s">
        <v>348</v>
      </c>
    </row>
    <row r="20" spans="1:105" ht="12" customHeight="1" x14ac:dyDescent="0.25">
      <c r="A20" s="28" t="s">
        <v>206</v>
      </c>
      <c r="B20" s="82">
        <v>23120391</v>
      </c>
      <c r="C20" s="82">
        <v>22778956</v>
      </c>
      <c r="D20" s="82">
        <v>22154221</v>
      </c>
      <c r="E20" s="82">
        <v>21677777</v>
      </c>
      <c r="F20" s="82">
        <v>21095269</v>
      </c>
      <c r="G20" s="82">
        <v>20518153</v>
      </c>
      <c r="H20" s="82">
        <v>19883665</v>
      </c>
      <c r="I20" s="82">
        <v>19053528</v>
      </c>
      <c r="J20" s="82">
        <v>18528110</v>
      </c>
      <c r="K20" s="82">
        <v>17805070</v>
      </c>
      <c r="L20" s="82">
        <v>17037559</v>
      </c>
      <c r="M20" s="82">
        <v>16110511</v>
      </c>
      <c r="N20" s="82">
        <v>15353940</v>
      </c>
      <c r="O20" s="82">
        <v>14518198</v>
      </c>
      <c r="P20" s="82">
        <v>14254979</v>
      </c>
      <c r="Q20" s="82">
        <v>13879675</v>
      </c>
      <c r="R20" s="82">
        <v>13781713</v>
      </c>
      <c r="S20" s="82">
        <v>13829725</v>
      </c>
      <c r="T20" s="82">
        <v>13984362</v>
      </c>
      <c r="U20" s="82">
        <v>14196846</v>
      </c>
      <c r="V20" s="82">
        <v>14036281</v>
      </c>
      <c r="W20" s="82">
        <v>13233907</v>
      </c>
      <c r="DA20" s="89" t="s">
        <v>349</v>
      </c>
    </row>
    <row r="21" spans="1:105" ht="12" customHeight="1" x14ac:dyDescent="0.25">
      <c r="A21" s="28" t="s">
        <v>193</v>
      </c>
      <c r="B21" s="82">
        <v>55828140</v>
      </c>
      <c r="C21" s="82">
        <v>56683640</v>
      </c>
      <c r="D21" s="82">
        <v>58206935</v>
      </c>
      <c r="E21" s="82">
        <v>59460762</v>
      </c>
      <c r="F21" s="82">
        <v>60294856</v>
      </c>
      <c r="G21" s="82">
        <v>61360706</v>
      </c>
      <c r="H21" s="82">
        <v>62337064</v>
      </c>
      <c r="I21" s="82">
        <v>63597770</v>
      </c>
      <c r="J21" s="82">
        <v>64383904</v>
      </c>
      <c r="K21" s="82">
        <v>65208328</v>
      </c>
      <c r="L21" s="82">
        <v>65812296</v>
      </c>
      <c r="M21" s="82">
        <v>65700924</v>
      </c>
      <c r="N21" s="82">
        <v>65925074</v>
      </c>
      <c r="O21" s="82">
        <v>66012674</v>
      </c>
      <c r="P21" s="82">
        <v>66897479</v>
      </c>
      <c r="Q21" s="82">
        <v>68119422</v>
      </c>
      <c r="R21" s="82">
        <v>69600345</v>
      </c>
      <c r="S21" s="82">
        <v>70636414</v>
      </c>
      <c r="T21" s="82">
        <v>71333646</v>
      </c>
      <c r="U21" s="82">
        <v>71700582</v>
      </c>
      <c r="V21" s="82">
        <v>72036925</v>
      </c>
      <c r="W21" s="82">
        <v>73187798</v>
      </c>
      <c r="DA21" s="89" t="s">
        <v>350</v>
      </c>
    </row>
    <row r="22" spans="1:105" ht="12" customHeight="1" x14ac:dyDescent="0.25">
      <c r="A22" s="28" t="s">
        <v>208</v>
      </c>
      <c r="B22" s="82">
        <v>6583348</v>
      </c>
      <c r="C22" s="82">
        <v>6725530</v>
      </c>
      <c r="D22" s="82">
        <v>7204496</v>
      </c>
      <c r="E22" s="82">
        <v>7738389</v>
      </c>
      <c r="F22" s="82">
        <v>8421933</v>
      </c>
      <c r="G22" s="82">
        <v>9101142</v>
      </c>
      <c r="H22" s="82">
        <v>9964848</v>
      </c>
      <c r="I22" s="82">
        <v>10967287</v>
      </c>
      <c r="J22" s="82">
        <v>11850725</v>
      </c>
      <c r="K22" s="82">
        <v>12466077</v>
      </c>
      <c r="L22" s="82">
        <v>13053076</v>
      </c>
      <c r="M22" s="82">
        <v>13677791</v>
      </c>
      <c r="N22" s="82">
        <v>14275384</v>
      </c>
      <c r="O22" s="82">
        <v>14995116</v>
      </c>
      <c r="P22" s="82">
        <v>15436315</v>
      </c>
      <c r="Q22" s="82">
        <v>15492596</v>
      </c>
      <c r="R22" s="82">
        <v>15602206</v>
      </c>
      <c r="S22" s="82">
        <v>15748878</v>
      </c>
      <c r="T22" s="82">
        <v>16504092</v>
      </c>
      <c r="U22" s="82">
        <v>16777500</v>
      </c>
      <c r="V22" s="82">
        <v>16983089</v>
      </c>
      <c r="W22" s="82">
        <v>17161691</v>
      </c>
      <c r="DA22" s="89" t="s">
        <v>351</v>
      </c>
    </row>
    <row r="23" spans="1:105" ht="12" customHeight="1" x14ac:dyDescent="0.25">
      <c r="A23" s="28" t="s">
        <v>203</v>
      </c>
      <c r="B23" s="82">
        <v>7196</v>
      </c>
      <c r="C23" s="82">
        <v>9750</v>
      </c>
      <c r="D23" s="82">
        <v>14234</v>
      </c>
      <c r="E23" s="82">
        <v>17031</v>
      </c>
      <c r="F23" s="82">
        <v>18906</v>
      </c>
      <c r="G23" s="82">
        <v>20588</v>
      </c>
      <c r="H23" s="82">
        <v>22136</v>
      </c>
      <c r="I23" s="82">
        <v>24003</v>
      </c>
      <c r="J23" s="82">
        <v>26776</v>
      </c>
      <c r="K23" s="82">
        <v>30446</v>
      </c>
      <c r="L23" s="82">
        <v>33734</v>
      </c>
      <c r="M23" s="82">
        <v>35190</v>
      </c>
      <c r="N23" s="82">
        <v>35709</v>
      </c>
      <c r="O23" s="82">
        <v>35027</v>
      </c>
      <c r="P23" s="82">
        <v>33706</v>
      </c>
      <c r="Q23" s="82">
        <v>33916</v>
      </c>
      <c r="R23" s="82">
        <v>33338</v>
      </c>
      <c r="S23" s="82">
        <v>33264</v>
      </c>
      <c r="T23" s="82">
        <v>32853</v>
      </c>
      <c r="U23" s="82">
        <v>32425</v>
      </c>
      <c r="V23" s="82">
        <v>29173</v>
      </c>
      <c r="W23" s="82">
        <v>32265</v>
      </c>
      <c r="DA23" s="89" t="s">
        <v>352</v>
      </c>
    </row>
    <row r="24" spans="1:105" ht="12" customHeight="1" x14ac:dyDescent="0.25">
      <c r="A24" s="28" t="s">
        <v>204</v>
      </c>
      <c r="B24" s="82">
        <v>24102076</v>
      </c>
      <c r="C24" s="82">
        <v>24065709</v>
      </c>
      <c r="D24" s="82">
        <v>23201815</v>
      </c>
      <c r="E24" s="82">
        <v>22495896</v>
      </c>
      <c r="F24" s="82">
        <v>21941048</v>
      </c>
      <c r="G24" s="82">
        <v>21277358</v>
      </c>
      <c r="H24" s="82">
        <v>20342289</v>
      </c>
      <c r="I24" s="82">
        <v>19503634</v>
      </c>
      <c r="J24" s="82">
        <v>18746466</v>
      </c>
      <c r="K24" s="82">
        <v>18240885</v>
      </c>
      <c r="L24" s="82">
        <v>17794671</v>
      </c>
      <c r="M24" s="82">
        <v>17672459</v>
      </c>
      <c r="N24" s="82">
        <v>17437188</v>
      </c>
      <c r="O24" s="82">
        <v>17419303</v>
      </c>
      <c r="P24" s="82">
        <v>17429918</v>
      </c>
      <c r="Q24" s="82">
        <v>17487516</v>
      </c>
      <c r="R24" s="82">
        <v>17379132</v>
      </c>
      <c r="S24" s="82">
        <v>17176171</v>
      </c>
      <c r="T24" s="82">
        <v>16692935</v>
      </c>
      <c r="U24" s="82">
        <v>16555734</v>
      </c>
      <c r="V24" s="82">
        <v>16349601</v>
      </c>
      <c r="W24" s="82">
        <v>16493118</v>
      </c>
      <c r="DA24" s="89" t="s">
        <v>353</v>
      </c>
    </row>
    <row r="25" spans="1:105" ht="12" customHeight="1" x14ac:dyDescent="0.25">
      <c r="A25" s="73" t="s">
        <v>53</v>
      </c>
      <c r="B25" s="83">
        <v>45346636</v>
      </c>
      <c r="C25" s="83">
        <v>46214572</v>
      </c>
      <c r="D25" s="83">
        <v>46916391</v>
      </c>
      <c r="E25" s="83">
        <v>47863457</v>
      </c>
      <c r="F25" s="83">
        <v>49030191</v>
      </c>
      <c r="G25" s="83">
        <v>49734727</v>
      </c>
      <c r="H25" s="83">
        <v>51205914</v>
      </c>
      <c r="I25" s="83">
        <v>52487601</v>
      </c>
      <c r="J25" s="83">
        <v>54610782</v>
      </c>
      <c r="K25" s="83">
        <v>55976396</v>
      </c>
      <c r="L25" s="83">
        <v>57551556</v>
      </c>
      <c r="M25" s="83">
        <v>58788105</v>
      </c>
      <c r="N25" s="83">
        <v>60682906</v>
      </c>
      <c r="O25" s="83">
        <v>62012899</v>
      </c>
      <c r="P25" s="83">
        <v>62771225</v>
      </c>
      <c r="Q25" s="83">
        <v>63397702</v>
      </c>
      <c r="R25" s="83">
        <v>63123024</v>
      </c>
      <c r="S25" s="83">
        <v>63147577</v>
      </c>
      <c r="T25" s="83">
        <v>63389946</v>
      </c>
      <c r="U25" s="83">
        <v>63678957</v>
      </c>
      <c r="V25" s="83">
        <v>64329456</v>
      </c>
      <c r="W25" s="83">
        <v>64271822</v>
      </c>
      <c r="DA25" s="90" t="s">
        <v>354</v>
      </c>
    </row>
    <row r="26" spans="1:105" ht="12" customHeight="1" x14ac:dyDescent="0.25">
      <c r="A26" s="84" t="s">
        <v>52</v>
      </c>
      <c r="B26" s="85">
        <v>5752238</v>
      </c>
      <c r="C26" s="85">
        <v>6231236</v>
      </c>
      <c r="D26" s="85">
        <v>6546426</v>
      </c>
      <c r="E26" s="85">
        <v>7378616</v>
      </c>
      <c r="F26" s="85">
        <v>7713995</v>
      </c>
      <c r="G26" s="85">
        <v>8471683</v>
      </c>
      <c r="H26" s="85">
        <v>9487858</v>
      </c>
      <c r="I26" s="85">
        <v>11002918</v>
      </c>
      <c r="J26" s="85">
        <v>12688032</v>
      </c>
      <c r="K26" s="85">
        <v>14892028</v>
      </c>
      <c r="L26" s="85">
        <v>16753252</v>
      </c>
      <c r="M26" s="85">
        <v>17997002</v>
      </c>
      <c r="N26" s="85">
        <v>19283249</v>
      </c>
      <c r="O26" s="85">
        <v>20549817</v>
      </c>
      <c r="P26" s="85">
        <v>21933299</v>
      </c>
      <c r="Q26" s="85">
        <v>22723004</v>
      </c>
      <c r="R26" s="85">
        <v>23170513</v>
      </c>
      <c r="S26" s="85">
        <v>23547654</v>
      </c>
      <c r="T26" s="85">
        <v>24286069</v>
      </c>
      <c r="U26" s="85">
        <v>24877053</v>
      </c>
      <c r="V26" s="85">
        <v>25355119</v>
      </c>
      <c r="W26" s="85">
        <v>25749134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172570215</v>
      </c>
      <c r="C27" s="71">
        <f t="shared" si="11"/>
        <v>173703130</v>
      </c>
      <c r="D27" s="71">
        <f t="shared" si="11"/>
        <v>174811631</v>
      </c>
      <c r="E27" s="71">
        <f t="shared" si="11"/>
        <v>176278469</v>
      </c>
      <c r="F27" s="71">
        <f t="shared" si="11"/>
        <v>177784895</v>
      </c>
      <c r="G27" s="71">
        <f t="shared" si="11"/>
        <v>178896272</v>
      </c>
      <c r="H27" s="71">
        <f t="shared" si="11"/>
        <v>180455557</v>
      </c>
      <c r="I27" s="71">
        <f t="shared" si="11"/>
        <v>181981304</v>
      </c>
      <c r="J27" s="71">
        <f t="shared" si="11"/>
        <v>184238226</v>
      </c>
      <c r="K27" s="71">
        <f t="shared" si="11"/>
        <v>185643107</v>
      </c>
      <c r="L27" s="71">
        <f t="shared" si="11"/>
        <v>186941803</v>
      </c>
      <c r="M27" s="71">
        <f t="shared" si="11"/>
        <v>187397359</v>
      </c>
      <c r="N27" s="71">
        <f t="shared" si="11"/>
        <v>188884506</v>
      </c>
      <c r="O27" s="71">
        <f t="shared" si="11"/>
        <v>189866340</v>
      </c>
      <c r="P27" s="71">
        <f t="shared" si="11"/>
        <v>191536576</v>
      </c>
      <c r="Q27" s="71">
        <f t="shared" si="11"/>
        <v>192965236</v>
      </c>
      <c r="R27" s="71">
        <f t="shared" ref="R27:V27" si="12">SUM(R28:R32)</f>
        <v>193816523</v>
      </c>
      <c r="S27" s="71">
        <f t="shared" si="12"/>
        <v>194697320</v>
      </c>
      <c r="T27" s="71">
        <f t="shared" si="12"/>
        <v>195606928</v>
      </c>
      <c r="U27" s="71">
        <f t="shared" si="12"/>
        <v>196352269</v>
      </c>
      <c r="V27" s="71">
        <f t="shared" si="12"/>
        <v>196867325</v>
      </c>
      <c r="W27" s="71">
        <f t="shared" ref="W27" si="13">SUM(W28:W32)</f>
        <v>197298408</v>
      </c>
      <c r="DA27" s="88" t="s">
        <v>356</v>
      </c>
    </row>
    <row r="28" spans="1:105" ht="12" customHeight="1" x14ac:dyDescent="0.25">
      <c r="A28" s="28" t="s">
        <v>51</v>
      </c>
      <c r="B28" s="82">
        <v>1161910</v>
      </c>
      <c r="C28" s="82">
        <v>1191470</v>
      </c>
      <c r="D28" s="82">
        <v>1242696</v>
      </c>
      <c r="E28" s="82">
        <v>1245426</v>
      </c>
      <c r="F28" s="82">
        <v>1291448</v>
      </c>
      <c r="G28" s="82">
        <v>1336411</v>
      </c>
      <c r="H28" s="82">
        <v>1362402</v>
      </c>
      <c r="I28" s="82">
        <v>1361728</v>
      </c>
      <c r="J28" s="82">
        <v>1368874</v>
      </c>
      <c r="K28" s="82">
        <v>1355385</v>
      </c>
      <c r="L28" s="82">
        <v>1358228</v>
      </c>
      <c r="M28" s="82">
        <v>1365522</v>
      </c>
      <c r="N28" s="82">
        <v>1379881</v>
      </c>
      <c r="O28" s="82">
        <v>1375317</v>
      </c>
      <c r="P28" s="82">
        <v>1370602</v>
      </c>
      <c r="Q28" s="82">
        <v>1335418</v>
      </c>
      <c r="R28" s="82">
        <v>1281275</v>
      </c>
      <c r="S28" s="82">
        <v>1203594</v>
      </c>
      <c r="T28" s="82">
        <v>1105671</v>
      </c>
      <c r="U28" s="82">
        <v>1003997</v>
      </c>
      <c r="V28" s="82">
        <v>943234</v>
      </c>
      <c r="W28" s="82">
        <v>918091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33918408</v>
      </c>
      <c r="C29" s="82">
        <v>33287541</v>
      </c>
      <c r="D29" s="82">
        <v>32410796</v>
      </c>
      <c r="E29" s="82">
        <v>31499715</v>
      </c>
      <c r="F29" s="82">
        <v>30952829</v>
      </c>
      <c r="G29" s="82">
        <v>30424404</v>
      </c>
      <c r="H29" s="82">
        <v>29440416</v>
      </c>
      <c r="I29" s="82">
        <v>29203756</v>
      </c>
      <c r="J29" s="82">
        <v>28909917</v>
      </c>
      <c r="K29" s="82">
        <v>28731569</v>
      </c>
      <c r="L29" s="82">
        <v>28333291</v>
      </c>
      <c r="M29" s="82">
        <v>28085472</v>
      </c>
      <c r="N29" s="82">
        <v>27954379</v>
      </c>
      <c r="O29" s="82">
        <v>28018405</v>
      </c>
      <c r="P29" s="82">
        <v>28208393</v>
      </c>
      <c r="Q29" s="82">
        <v>27923639</v>
      </c>
      <c r="R29" s="82">
        <v>27213884</v>
      </c>
      <c r="S29" s="82">
        <v>26608153</v>
      </c>
      <c r="T29" s="82">
        <v>26142291</v>
      </c>
      <c r="U29" s="82">
        <v>25630836</v>
      </c>
      <c r="V29" s="82">
        <v>24964468</v>
      </c>
      <c r="W29" s="82">
        <v>24522618</v>
      </c>
      <c r="DA29" s="89" t="s">
        <v>358</v>
      </c>
    </row>
    <row r="30" spans="1:105" ht="12" customHeight="1" x14ac:dyDescent="0.25">
      <c r="A30" s="28" t="s">
        <v>193</v>
      </c>
      <c r="B30" s="82">
        <v>40589057</v>
      </c>
      <c r="C30" s="82">
        <v>41118405</v>
      </c>
      <c r="D30" s="82">
        <v>42117467</v>
      </c>
      <c r="E30" s="82">
        <v>43003232</v>
      </c>
      <c r="F30" s="82">
        <v>43702459</v>
      </c>
      <c r="G30" s="82">
        <v>44511896</v>
      </c>
      <c r="H30" s="82">
        <v>44849374</v>
      </c>
      <c r="I30" s="82">
        <v>44998208</v>
      </c>
      <c r="J30" s="82">
        <v>45155722</v>
      </c>
      <c r="K30" s="82">
        <v>45734879</v>
      </c>
      <c r="L30" s="82">
        <v>46141107</v>
      </c>
      <c r="M30" s="82">
        <v>46535764</v>
      </c>
      <c r="N30" s="82">
        <v>46377127</v>
      </c>
      <c r="O30" s="82">
        <v>46096171</v>
      </c>
      <c r="P30" s="82">
        <v>46559313</v>
      </c>
      <c r="Q30" s="82">
        <v>46934660</v>
      </c>
      <c r="R30" s="82">
        <v>47542337</v>
      </c>
      <c r="S30" s="82">
        <v>47728195</v>
      </c>
      <c r="T30" s="82">
        <v>47922246</v>
      </c>
      <c r="U30" s="82">
        <v>47975108</v>
      </c>
      <c r="V30" s="82">
        <v>48157308</v>
      </c>
      <c r="W30" s="82">
        <v>48104134</v>
      </c>
      <c r="DA30" s="89" t="s">
        <v>359</v>
      </c>
    </row>
    <row r="31" spans="1:105" ht="12" customHeight="1" x14ac:dyDescent="0.25">
      <c r="A31" s="28" t="s">
        <v>208</v>
      </c>
      <c r="B31" s="82">
        <v>3794570</v>
      </c>
      <c r="C31" s="82">
        <v>3792094</v>
      </c>
      <c r="D31" s="82">
        <v>3814595</v>
      </c>
      <c r="E31" s="82">
        <v>3824257</v>
      </c>
      <c r="F31" s="82">
        <v>3897161</v>
      </c>
      <c r="G31" s="82">
        <v>4005668</v>
      </c>
      <c r="H31" s="82">
        <v>4217756</v>
      </c>
      <c r="I31" s="82">
        <v>4484234</v>
      </c>
      <c r="J31" s="82">
        <v>4757810</v>
      </c>
      <c r="K31" s="82">
        <v>4854623</v>
      </c>
      <c r="L31" s="82">
        <v>4957314</v>
      </c>
      <c r="M31" s="82">
        <v>5084635</v>
      </c>
      <c r="N31" s="82">
        <v>5350808</v>
      </c>
      <c r="O31" s="82">
        <v>5554608</v>
      </c>
      <c r="P31" s="82">
        <v>5701692</v>
      </c>
      <c r="Q31" s="82">
        <v>5665141</v>
      </c>
      <c r="R31" s="82">
        <v>5597447</v>
      </c>
      <c r="S31" s="82">
        <v>5579505</v>
      </c>
      <c r="T31" s="82">
        <v>5674857</v>
      </c>
      <c r="U31" s="82">
        <v>5652167</v>
      </c>
      <c r="V31" s="82">
        <v>5600999</v>
      </c>
      <c r="W31" s="82">
        <v>5560261</v>
      </c>
      <c r="DA31" s="89" t="s">
        <v>360</v>
      </c>
    </row>
    <row r="32" spans="1:105" ht="12" customHeight="1" x14ac:dyDescent="0.25">
      <c r="A32" s="32" t="s">
        <v>53</v>
      </c>
      <c r="B32" s="86">
        <v>93106270</v>
      </c>
      <c r="C32" s="86">
        <v>94313620</v>
      </c>
      <c r="D32" s="86">
        <v>95226077</v>
      </c>
      <c r="E32" s="86">
        <v>96705839</v>
      </c>
      <c r="F32" s="86">
        <v>97940998</v>
      </c>
      <c r="G32" s="86">
        <v>98617893</v>
      </c>
      <c r="H32" s="86">
        <v>100585609</v>
      </c>
      <c r="I32" s="86">
        <v>101933378</v>
      </c>
      <c r="J32" s="86">
        <v>104045903</v>
      </c>
      <c r="K32" s="86">
        <v>104966651</v>
      </c>
      <c r="L32" s="86">
        <v>106151863</v>
      </c>
      <c r="M32" s="86">
        <v>106325966</v>
      </c>
      <c r="N32" s="86">
        <v>107822311</v>
      </c>
      <c r="O32" s="86">
        <v>108821839</v>
      </c>
      <c r="P32" s="86">
        <v>109696576</v>
      </c>
      <c r="Q32" s="86">
        <v>111106378</v>
      </c>
      <c r="R32" s="86">
        <v>112181580</v>
      </c>
      <c r="S32" s="86">
        <v>113577873</v>
      </c>
      <c r="T32" s="86">
        <v>114761863</v>
      </c>
      <c r="U32" s="86">
        <v>116090161</v>
      </c>
      <c r="V32" s="86">
        <v>117201316</v>
      </c>
      <c r="W32" s="86">
        <v>118193304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221814.07777351278</v>
      </c>
      <c r="C3" s="65">
        <f t="shared" si="0"/>
        <v>235106.06508136043</v>
      </c>
      <c r="D3" s="65">
        <f t="shared" si="0"/>
        <v>228955.99542075003</v>
      </c>
      <c r="E3" s="65">
        <f t="shared" si="0"/>
        <v>236897.91402103094</v>
      </c>
      <c r="F3" s="65">
        <f t="shared" si="0"/>
        <v>234328.26542846076</v>
      </c>
      <c r="G3" s="65">
        <f t="shared" si="0"/>
        <v>236352.02142284196</v>
      </c>
      <c r="H3" s="65">
        <f t="shared" si="0"/>
        <v>234460.25034093516</v>
      </c>
      <c r="I3" s="65">
        <f t="shared" si="0"/>
        <v>215150.61922416231</v>
      </c>
      <c r="J3" s="65">
        <f t="shared" si="0"/>
        <v>229359.05650868927</v>
      </c>
      <c r="K3" s="65">
        <f t="shared" si="0"/>
        <v>226637.87257494999</v>
      </c>
      <c r="L3" s="65">
        <f t="shared" si="0"/>
        <v>243296.50217734324</v>
      </c>
      <c r="M3" s="65">
        <f t="shared" si="0"/>
        <v>216656.12462397583</v>
      </c>
      <c r="N3" s="65">
        <f t="shared" si="0"/>
        <v>227477.23140992434</v>
      </c>
      <c r="O3" s="65">
        <f t="shared" si="0"/>
        <v>230247.31371875037</v>
      </c>
      <c r="P3" s="65">
        <f t="shared" si="0"/>
        <v>198383.66395176045</v>
      </c>
      <c r="Q3" s="65">
        <f t="shared" si="0"/>
        <v>208544.0260303618</v>
      </c>
      <c r="R3" s="65">
        <f t="shared" ref="R3:V3" si="1">SUM(R4,R15,R17,R27)</f>
        <v>213994.9322421659</v>
      </c>
      <c r="S3" s="65">
        <f t="shared" si="1"/>
        <v>214275.24071739678</v>
      </c>
      <c r="T3" s="65">
        <f t="shared" si="1"/>
        <v>211938.43657659614</v>
      </c>
      <c r="U3" s="65">
        <f t="shared" si="1"/>
        <v>209324.6084127964</v>
      </c>
      <c r="V3" s="65">
        <f t="shared" si="1"/>
        <v>207968.79075884988</v>
      </c>
      <c r="W3" s="65">
        <f t="shared" ref="W3" si="2">SUM(W4,W15,W17,W27)</f>
        <v>216643.42438314678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184239.05859667319</v>
      </c>
      <c r="C4" s="69">
        <f t="shared" si="3"/>
        <v>196395.89984296975</v>
      </c>
      <c r="D4" s="69">
        <f t="shared" si="3"/>
        <v>189411.29740192284</v>
      </c>
      <c r="E4" s="69">
        <f t="shared" si="3"/>
        <v>195793.78659917996</v>
      </c>
      <c r="F4" s="69">
        <f t="shared" si="3"/>
        <v>193649.70181120874</v>
      </c>
      <c r="G4" s="69">
        <f t="shared" si="3"/>
        <v>194986.03406474658</v>
      </c>
      <c r="H4" s="69">
        <f t="shared" si="3"/>
        <v>192579.78647625429</v>
      </c>
      <c r="I4" s="69">
        <f t="shared" si="3"/>
        <v>174081.07989972478</v>
      </c>
      <c r="J4" s="69">
        <f t="shared" si="3"/>
        <v>188391.68400487301</v>
      </c>
      <c r="K4" s="69">
        <f t="shared" si="3"/>
        <v>185613.8905556378</v>
      </c>
      <c r="L4" s="69">
        <f t="shared" si="3"/>
        <v>200758.19612037996</v>
      </c>
      <c r="M4" s="69">
        <f t="shared" si="3"/>
        <v>174591.99905049207</v>
      </c>
      <c r="N4" s="69">
        <f t="shared" si="3"/>
        <v>185468.80564785318</v>
      </c>
      <c r="O4" s="69">
        <f t="shared" si="3"/>
        <v>189049.9065107404</v>
      </c>
      <c r="P4" s="69">
        <f t="shared" si="3"/>
        <v>158102.71202666685</v>
      </c>
      <c r="Q4" s="69">
        <f t="shared" si="3"/>
        <v>167560.03666663068</v>
      </c>
      <c r="R4" s="69">
        <f t="shared" ref="R4:V4" si="4">SUM(R5:R14)</f>
        <v>172693.61843378376</v>
      </c>
      <c r="S4" s="69">
        <f t="shared" si="4"/>
        <v>171700.34460360874</v>
      </c>
      <c r="T4" s="69">
        <f t="shared" si="4"/>
        <v>169000.23937272528</v>
      </c>
      <c r="U4" s="69">
        <f t="shared" si="4"/>
        <v>166879.97542972543</v>
      </c>
      <c r="V4" s="69">
        <f t="shared" si="4"/>
        <v>165296.68854255296</v>
      </c>
      <c r="W4" s="69">
        <f t="shared" ref="W4" si="5">SUM(W5:W14)</f>
        <v>174269.92439824904</v>
      </c>
      <c r="DA4" s="88" t="s">
        <v>245</v>
      </c>
    </row>
    <row r="5" spans="1:105" ht="12" customHeight="1" x14ac:dyDescent="0.25">
      <c r="A5" s="28" t="s">
        <v>51</v>
      </c>
      <c r="B5" s="72">
        <v>7757.1938931180648</v>
      </c>
      <c r="C5" s="72">
        <v>8105.1537253660581</v>
      </c>
      <c r="D5" s="72">
        <v>8300.3200376104451</v>
      </c>
      <c r="E5" s="72">
        <v>8116.5695200826076</v>
      </c>
      <c r="F5" s="72">
        <v>8166.8552934105128</v>
      </c>
      <c r="G5" s="72">
        <v>8490.2364688775069</v>
      </c>
      <c r="H5" s="72">
        <v>9426.1367154416184</v>
      </c>
      <c r="I5" s="72">
        <v>8408.114362098946</v>
      </c>
      <c r="J5" s="72">
        <v>8918.1915113472587</v>
      </c>
      <c r="K5" s="72">
        <v>9082.4093478555951</v>
      </c>
      <c r="L5" s="72">
        <v>10633.909024747223</v>
      </c>
      <c r="M5" s="72">
        <v>9173.6668481004399</v>
      </c>
      <c r="N5" s="72">
        <v>9413.2726298885973</v>
      </c>
      <c r="O5" s="72">
        <v>9059.269661974582</v>
      </c>
      <c r="P5" s="72">
        <v>8029.1079553584577</v>
      </c>
      <c r="Q5" s="72">
        <v>7936.4412094240561</v>
      </c>
      <c r="R5" s="72">
        <v>8255.9838664432355</v>
      </c>
      <c r="S5" s="72">
        <v>8259.2189248210561</v>
      </c>
      <c r="T5" s="72">
        <v>7766.5448210436571</v>
      </c>
      <c r="U5" s="72">
        <v>6256.2667330376935</v>
      </c>
      <c r="V5" s="72">
        <v>6397.8904060660416</v>
      </c>
      <c r="W5" s="72">
        <v>6138.2765544816884</v>
      </c>
      <c r="DA5" s="89" t="s">
        <v>363</v>
      </c>
    </row>
    <row r="6" spans="1:105" ht="12" customHeight="1" x14ac:dyDescent="0.25">
      <c r="A6" s="28" t="s">
        <v>74</v>
      </c>
      <c r="B6" s="72">
        <v>4406.4443691043234</v>
      </c>
      <c r="C6" s="72">
        <v>4254.5455886883219</v>
      </c>
      <c r="D6" s="72">
        <v>4101.1662841257084</v>
      </c>
      <c r="E6" s="72">
        <v>4013.5271049626558</v>
      </c>
      <c r="F6" s="72">
        <v>4122.3532356473615</v>
      </c>
      <c r="G6" s="72">
        <v>4081.463298586119</v>
      </c>
      <c r="H6" s="72">
        <v>3803.0663935442058</v>
      </c>
      <c r="I6" s="72">
        <v>3334.0818532365092</v>
      </c>
      <c r="J6" s="72">
        <v>3570.268867452301</v>
      </c>
      <c r="K6" s="72">
        <v>3298.8012435095038</v>
      </c>
      <c r="L6" s="72">
        <v>3453.1628685837477</v>
      </c>
      <c r="M6" s="72">
        <v>2805.9377542317438</v>
      </c>
      <c r="N6" s="72">
        <v>2762.1128791020665</v>
      </c>
      <c r="O6" s="72">
        <v>2868.6741883751188</v>
      </c>
      <c r="P6" s="72">
        <v>2364.3978205065896</v>
      </c>
      <c r="Q6" s="72">
        <v>2318.8994881549525</v>
      </c>
      <c r="R6" s="72">
        <v>2608.5645698993221</v>
      </c>
      <c r="S6" s="72">
        <v>2355.4713493035006</v>
      </c>
      <c r="T6" s="72">
        <v>2604.1923206288843</v>
      </c>
      <c r="U6" s="72">
        <v>2384.8401471502884</v>
      </c>
      <c r="V6" s="72">
        <v>2368.0275170928489</v>
      </c>
      <c r="W6" s="72">
        <v>2573.0105347772624</v>
      </c>
      <c r="DA6" s="89" t="s">
        <v>364</v>
      </c>
    </row>
    <row r="7" spans="1:105" ht="12" customHeight="1" x14ac:dyDescent="0.25">
      <c r="A7" s="28" t="s">
        <v>206</v>
      </c>
      <c r="B7" s="72">
        <v>42142.310083608456</v>
      </c>
      <c r="C7" s="72">
        <v>46701.703184546626</v>
      </c>
      <c r="D7" s="72">
        <v>42019.554151506338</v>
      </c>
      <c r="E7" s="72">
        <v>42550.171419477403</v>
      </c>
      <c r="F7" s="72">
        <v>40650.035287309664</v>
      </c>
      <c r="G7" s="72">
        <v>40329.255475849277</v>
      </c>
      <c r="H7" s="72">
        <v>38803.783529298176</v>
      </c>
      <c r="I7" s="72">
        <v>29350.559999063691</v>
      </c>
      <c r="J7" s="72">
        <v>34630.651844788437</v>
      </c>
      <c r="K7" s="72">
        <v>31151.843331550859</v>
      </c>
      <c r="L7" s="72">
        <v>30649.993359284799</v>
      </c>
      <c r="M7" s="72">
        <v>26447.123008390281</v>
      </c>
      <c r="N7" s="72">
        <v>26177.660625408513</v>
      </c>
      <c r="O7" s="72">
        <v>26971.905508889515</v>
      </c>
      <c r="P7" s="72">
        <v>22769.757058239924</v>
      </c>
      <c r="Q7" s="72">
        <v>24021.799099498116</v>
      </c>
      <c r="R7" s="72">
        <v>22516.280573786731</v>
      </c>
      <c r="S7" s="72">
        <v>22020.145001123266</v>
      </c>
      <c r="T7" s="72">
        <v>20163.476349267799</v>
      </c>
      <c r="U7" s="72">
        <v>20782.895463047404</v>
      </c>
      <c r="V7" s="72">
        <v>22072.450967915756</v>
      </c>
      <c r="W7" s="72">
        <v>17262.785731491986</v>
      </c>
      <c r="DA7" s="89" t="s">
        <v>365</v>
      </c>
    </row>
    <row r="8" spans="1:105" ht="12" customHeight="1" x14ac:dyDescent="0.25">
      <c r="A8" s="28" t="s">
        <v>193</v>
      </c>
      <c r="B8" s="72">
        <v>67677.90943771266</v>
      </c>
      <c r="C8" s="72">
        <v>71686.413136702846</v>
      </c>
      <c r="D8" s="72">
        <v>70687.143973327213</v>
      </c>
      <c r="E8" s="72">
        <v>74207.834017825167</v>
      </c>
      <c r="F8" s="72">
        <v>75098.979720845513</v>
      </c>
      <c r="G8" s="72">
        <v>74892.244056088297</v>
      </c>
      <c r="H8" s="72">
        <v>73081.841628431372</v>
      </c>
      <c r="I8" s="72">
        <v>66105.040528122234</v>
      </c>
      <c r="J8" s="72">
        <v>70507.613021210389</v>
      </c>
      <c r="K8" s="72">
        <v>71123.821861557546</v>
      </c>
      <c r="L8" s="72">
        <v>77805.810792537479</v>
      </c>
      <c r="M8" s="72">
        <v>66924.75803109679</v>
      </c>
      <c r="N8" s="72">
        <v>71321.994771754922</v>
      </c>
      <c r="O8" s="72">
        <v>73043.099446124164</v>
      </c>
      <c r="P8" s="72">
        <v>58100.958813326652</v>
      </c>
      <c r="Q8" s="72">
        <v>63561.200982844668</v>
      </c>
      <c r="R8" s="72">
        <v>67933.934936619378</v>
      </c>
      <c r="S8" s="72">
        <v>67324.210977764611</v>
      </c>
      <c r="T8" s="72">
        <v>66185.869072173082</v>
      </c>
      <c r="U8" s="72">
        <v>65646.350354454567</v>
      </c>
      <c r="V8" s="72">
        <v>65031.947132741327</v>
      </c>
      <c r="W8" s="72">
        <v>71978.255235691118</v>
      </c>
      <c r="DA8" s="89" t="s">
        <v>366</v>
      </c>
    </row>
    <row r="9" spans="1:105" ht="12" customHeight="1" x14ac:dyDescent="0.25">
      <c r="A9" s="28" t="s">
        <v>208</v>
      </c>
      <c r="B9" s="72">
        <v>27940.888801391251</v>
      </c>
      <c r="C9" s="72">
        <v>28232.572197977159</v>
      </c>
      <c r="D9" s="72">
        <v>28341.551247312589</v>
      </c>
      <c r="E9" s="72">
        <v>31390.375104569979</v>
      </c>
      <c r="F9" s="72">
        <v>30485.280649327658</v>
      </c>
      <c r="G9" s="72">
        <v>32631.893607027963</v>
      </c>
      <c r="H9" s="72">
        <v>33653.680720604636</v>
      </c>
      <c r="I9" s="72">
        <v>35857.428405395389</v>
      </c>
      <c r="J9" s="72">
        <v>39076.464648904548</v>
      </c>
      <c r="K9" s="72">
        <v>39307.039596689203</v>
      </c>
      <c r="L9" s="72">
        <v>42453.978203660823</v>
      </c>
      <c r="M9" s="72">
        <v>37856.699465835598</v>
      </c>
      <c r="N9" s="72">
        <v>43060.922975542126</v>
      </c>
      <c r="O9" s="72">
        <v>43433.056516366392</v>
      </c>
      <c r="P9" s="72">
        <v>37583.516921902316</v>
      </c>
      <c r="Q9" s="72">
        <v>39356.64959209739</v>
      </c>
      <c r="R9" s="72">
        <v>38974.192357236127</v>
      </c>
      <c r="S9" s="72">
        <v>39217.103740703446</v>
      </c>
      <c r="T9" s="72">
        <v>40691.907780949601</v>
      </c>
      <c r="U9" s="72">
        <v>40405.542951433352</v>
      </c>
      <c r="V9" s="72">
        <v>38771.482873924848</v>
      </c>
      <c r="W9" s="72">
        <v>42677.514017627436</v>
      </c>
      <c r="DA9" s="89" t="s">
        <v>367</v>
      </c>
    </row>
    <row r="10" spans="1:105" ht="12" customHeight="1" x14ac:dyDescent="0.25">
      <c r="A10" s="28" t="s">
        <v>203</v>
      </c>
      <c r="B10" s="72">
        <v>127.07351406721651</v>
      </c>
      <c r="C10" s="72">
        <v>125.23855219283</v>
      </c>
      <c r="D10" s="72">
        <v>90.058640809049464</v>
      </c>
      <c r="E10" s="72">
        <v>92.535785031020737</v>
      </c>
      <c r="F10" s="72">
        <v>95.249510564458674</v>
      </c>
      <c r="G10" s="72">
        <v>19.279580203014504</v>
      </c>
      <c r="H10" s="72">
        <v>21.185530208033128</v>
      </c>
      <c r="I10" s="72">
        <v>19.552915824311732</v>
      </c>
      <c r="J10" s="72">
        <v>23.677738100554677</v>
      </c>
      <c r="K10" s="72">
        <v>29.263225247346117</v>
      </c>
      <c r="L10" s="72">
        <v>37.486555567438032</v>
      </c>
      <c r="M10" s="72">
        <v>35.872459368911649</v>
      </c>
      <c r="N10" s="72">
        <v>42.353380442584907</v>
      </c>
      <c r="O10" s="72">
        <v>42.688946924665288</v>
      </c>
      <c r="P10" s="72">
        <v>35.664150024179563</v>
      </c>
      <c r="Q10" s="72">
        <v>39.752371176841528</v>
      </c>
      <c r="R10" s="72">
        <v>46.266993854684401</v>
      </c>
      <c r="S10" s="72">
        <v>44.6118797581235</v>
      </c>
      <c r="T10" s="72">
        <v>41.125580681254029</v>
      </c>
      <c r="U10" s="72">
        <v>44.251767714051908</v>
      </c>
      <c r="V10" s="72">
        <v>40.558247810630782</v>
      </c>
      <c r="W10" s="72">
        <v>57.795191634874328</v>
      </c>
      <c r="DA10" s="89" t="s">
        <v>368</v>
      </c>
    </row>
    <row r="11" spans="1:105" ht="12" customHeight="1" x14ac:dyDescent="0.25">
      <c r="A11" s="28" t="s">
        <v>204</v>
      </c>
      <c r="B11" s="72">
        <v>23019.081417802481</v>
      </c>
      <c r="C11" s="72">
        <v>25225.121289065664</v>
      </c>
      <c r="D11" s="72">
        <v>23935.533053379368</v>
      </c>
      <c r="E11" s="72">
        <v>22835.707252981694</v>
      </c>
      <c r="F11" s="72">
        <v>22776.691077996235</v>
      </c>
      <c r="G11" s="72">
        <v>22492.334372293641</v>
      </c>
      <c r="H11" s="72">
        <v>21496.033023884582</v>
      </c>
      <c r="I11" s="72">
        <v>19410.161116931889</v>
      </c>
      <c r="J11" s="72">
        <v>19314.531559822768</v>
      </c>
      <c r="K11" s="72">
        <v>19261.700479685816</v>
      </c>
      <c r="L11" s="72">
        <v>21564.409139341533</v>
      </c>
      <c r="M11" s="72">
        <v>19118.295071409677</v>
      </c>
      <c r="N11" s="72">
        <v>19452.113595637165</v>
      </c>
      <c r="O11" s="72">
        <v>20535.261999537961</v>
      </c>
      <c r="P11" s="72">
        <v>18088.309402353345</v>
      </c>
      <c r="Q11" s="72">
        <v>18935.335476249635</v>
      </c>
      <c r="R11" s="72">
        <v>19900.148158147695</v>
      </c>
      <c r="S11" s="72">
        <v>19935.280683521243</v>
      </c>
      <c r="T11" s="72">
        <v>18950.947315866713</v>
      </c>
      <c r="U11" s="72">
        <v>18721.399704038045</v>
      </c>
      <c r="V11" s="72">
        <v>18332.93412847826</v>
      </c>
      <c r="W11" s="72">
        <v>19846.947967404147</v>
      </c>
      <c r="DA11" s="89" t="s">
        <v>369</v>
      </c>
    </row>
    <row r="12" spans="1:105" ht="12" customHeight="1" x14ac:dyDescent="0.25">
      <c r="A12" s="28" t="s">
        <v>95</v>
      </c>
      <c r="B12" s="72">
        <v>926.0407271943069</v>
      </c>
      <c r="C12" s="72">
        <v>1144.0327833744889</v>
      </c>
      <c r="D12" s="72">
        <v>1333.2878413042476</v>
      </c>
      <c r="E12" s="72">
        <v>1574.2286656551278</v>
      </c>
      <c r="F12" s="72">
        <v>1677.4002353926794</v>
      </c>
      <c r="G12" s="72">
        <v>1963.9659681402845</v>
      </c>
      <c r="H12" s="72">
        <v>2166.1303877161458</v>
      </c>
      <c r="I12" s="72">
        <v>2348.162743716689</v>
      </c>
      <c r="J12" s="72">
        <v>2606.7000920324413</v>
      </c>
      <c r="K12" s="72">
        <v>2934.7733694066319</v>
      </c>
      <c r="L12" s="72">
        <v>3475.2350514566715</v>
      </c>
      <c r="M12" s="72">
        <v>3174.2218703015337</v>
      </c>
      <c r="N12" s="72">
        <v>3383.3243098368248</v>
      </c>
      <c r="O12" s="72">
        <v>3456.0031352508668</v>
      </c>
      <c r="P12" s="72">
        <v>3246.0798568720379</v>
      </c>
      <c r="Q12" s="72">
        <v>3361.5710421302815</v>
      </c>
      <c r="R12" s="72">
        <v>3609.9366856396009</v>
      </c>
      <c r="S12" s="72">
        <v>3554.4014426247095</v>
      </c>
      <c r="T12" s="72">
        <v>3552.7912851411666</v>
      </c>
      <c r="U12" s="72">
        <v>3622.4164939756201</v>
      </c>
      <c r="V12" s="72">
        <v>3701.2458457405355</v>
      </c>
      <c r="W12" s="72">
        <v>4390.0148964658938</v>
      </c>
      <c r="DA12" s="89" t="s">
        <v>370</v>
      </c>
    </row>
    <row r="13" spans="1:105" ht="12" customHeight="1" x14ac:dyDescent="0.25">
      <c r="A13" s="73" t="s">
        <v>94</v>
      </c>
      <c r="B13" s="74">
        <v>8616.0018107942233</v>
      </c>
      <c r="C13" s="74">
        <v>9181.9369110591451</v>
      </c>
      <c r="D13" s="74">
        <v>8944.3913093421797</v>
      </c>
      <c r="E13" s="74">
        <v>9344.590671134998</v>
      </c>
      <c r="F13" s="74">
        <v>8898.4428173492306</v>
      </c>
      <c r="G13" s="74">
        <v>8408.597264500946</v>
      </c>
      <c r="H13" s="74">
        <v>8498.5087625651686</v>
      </c>
      <c r="I13" s="74">
        <v>7822.4752989388926</v>
      </c>
      <c r="J13" s="74">
        <v>8174.1845243148991</v>
      </c>
      <c r="K13" s="74">
        <v>7881.8846600431916</v>
      </c>
      <c r="L13" s="74">
        <v>9002.9158539100208</v>
      </c>
      <c r="M13" s="74">
        <v>7601.0934712413764</v>
      </c>
      <c r="N13" s="74">
        <v>8304.2566235379054</v>
      </c>
      <c r="O13" s="74">
        <v>7989.233722258431</v>
      </c>
      <c r="P13" s="74">
        <v>6537.5461161613639</v>
      </c>
      <c r="Q13" s="74">
        <v>6597.6738583833649</v>
      </c>
      <c r="R13" s="74">
        <v>7357.9720605345728</v>
      </c>
      <c r="S13" s="74">
        <v>7509.1728349296118</v>
      </c>
      <c r="T13" s="74">
        <v>7581.7833266199668</v>
      </c>
      <c r="U13" s="74">
        <v>7552.2274690537042</v>
      </c>
      <c r="V13" s="74">
        <v>7106.6148495820153</v>
      </c>
      <c r="W13" s="74">
        <v>7806.0170923674523</v>
      </c>
      <c r="DA13" s="90" t="s">
        <v>371</v>
      </c>
    </row>
    <row r="14" spans="1:105" ht="12" customHeight="1" x14ac:dyDescent="0.25">
      <c r="A14" s="75" t="s">
        <v>97</v>
      </c>
      <c r="B14" s="76">
        <v>1626.1145418801755</v>
      </c>
      <c r="C14" s="76">
        <v>1739.1824739966225</v>
      </c>
      <c r="D14" s="76">
        <v>1658.2908632057006</v>
      </c>
      <c r="E14" s="76">
        <v>1668.247057459331</v>
      </c>
      <c r="F14" s="76">
        <v>1678.413983365399</v>
      </c>
      <c r="G14" s="76">
        <v>1676.7639731795314</v>
      </c>
      <c r="H14" s="76">
        <v>1629.419784560369</v>
      </c>
      <c r="I14" s="76">
        <v>1425.5026763962628</v>
      </c>
      <c r="J14" s="76">
        <v>1569.4001968994519</v>
      </c>
      <c r="K14" s="76">
        <v>1542.3534400920589</v>
      </c>
      <c r="L14" s="76">
        <v>1681.2952712902229</v>
      </c>
      <c r="M14" s="76">
        <v>1454.3310705157442</v>
      </c>
      <c r="N14" s="76">
        <v>1550.7938567024589</v>
      </c>
      <c r="O14" s="76">
        <v>1650.7133850387111</v>
      </c>
      <c r="P14" s="76">
        <v>1347.3739319219992</v>
      </c>
      <c r="Q14" s="76">
        <v>1430.7135466713637</v>
      </c>
      <c r="R14" s="76">
        <v>1490.3382316224004</v>
      </c>
      <c r="S14" s="76">
        <v>1480.7277690592002</v>
      </c>
      <c r="T14" s="76">
        <v>1461.6015203531431</v>
      </c>
      <c r="U14" s="76">
        <v>1463.7843458207117</v>
      </c>
      <c r="V14" s="76">
        <v>1473.536573200648</v>
      </c>
      <c r="W14" s="76">
        <v>1539.3071763071764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384.96136210801785</v>
      </c>
      <c r="C15" s="69">
        <f t="shared" si="6"/>
        <v>452.79034348780618</v>
      </c>
      <c r="D15" s="69">
        <f t="shared" si="6"/>
        <v>389.59762293888815</v>
      </c>
      <c r="E15" s="69">
        <f t="shared" si="6"/>
        <v>889.1687724672106</v>
      </c>
      <c r="F15" s="69">
        <f t="shared" si="6"/>
        <v>449.90896449510831</v>
      </c>
      <c r="G15" s="69">
        <f t="shared" si="6"/>
        <v>531.93037467202544</v>
      </c>
      <c r="H15" s="69">
        <f t="shared" si="6"/>
        <v>702.12822884498121</v>
      </c>
      <c r="I15" s="69">
        <f t="shared" si="6"/>
        <v>628.09367670498159</v>
      </c>
      <c r="J15" s="69">
        <f t="shared" si="6"/>
        <v>699.66476086280443</v>
      </c>
      <c r="K15" s="69">
        <f t="shared" si="6"/>
        <v>756.67295726200666</v>
      </c>
      <c r="L15" s="69">
        <f t="shared" si="6"/>
        <v>806.61427311531304</v>
      </c>
      <c r="M15" s="69">
        <f t="shared" si="6"/>
        <v>822.86409124114721</v>
      </c>
      <c r="N15" s="69">
        <f t="shared" si="6"/>
        <v>1068.958270488806</v>
      </c>
      <c r="O15" s="69">
        <f t="shared" si="6"/>
        <v>823.93718385652971</v>
      </c>
      <c r="P15" s="69">
        <f t="shared" si="6"/>
        <v>705.75690552456751</v>
      </c>
      <c r="Q15" s="69">
        <f t="shared" si="6"/>
        <v>995.78960189370014</v>
      </c>
      <c r="R15" s="69">
        <f t="shared" si="6"/>
        <v>966.36140484699354</v>
      </c>
      <c r="S15" s="69">
        <f t="shared" si="6"/>
        <v>1111.7290665612804</v>
      </c>
      <c r="T15" s="69">
        <f t="shared" si="6"/>
        <v>981.27518523684444</v>
      </c>
      <c r="U15" s="69">
        <f t="shared" si="6"/>
        <v>1128.1738506988995</v>
      </c>
      <c r="V15" s="69">
        <f t="shared" si="6"/>
        <v>1092.2622083261072</v>
      </c>
      <c r="W15" s="69">
        <f t="shared" si="6"/>
        <v>1199.5476605532422</v>
      </c>
      <c r="DA15" s="88" t="s">
        <v>246</v>
      </c>
    </row>
    <row r="16" spans="1:105" ht="12" customHeight="1" x14ac:dyDescent="0.25">
      <c r="A16" s="28" t="s">
        <v>91</v>
      </c>
      <c r="B16" s="72">
        <v>384.96136210801785</v>
      </c>
      <c r="C16" s="72">
        <v>452.79034348780618</v>
      </c>
      <c r="D16" s="72">
        <v>389.59762293888815</v>
      </c>
      <c r="E16" s="72">
        <v>889.1687724672106</v>
      </c>
      <c r="F16" s="72">
        <v>449.90896449510831</v>
      </c>
      <c r="G16" s="72">
        <v>531.93037467202544</v>
      </c>
      <c r="H16" s="72">
        <v>702.12822884498121</v>
      </c>
      <c r="I16" s="72">
        <v>628.09367670498159</v>
      </c>
      <c r="J16" s="72">
        <v>699.66476086280443</v>
      </c>
      <c r="K16" s="72">
        <v>756.67295726200666</v>
      </c>
      <c r="L16" s="72">
        <v>806.61427311531304</v>
      </c>
      <c r="M16" s="72">
        <v>822.86409124114721</v>
      </c>
      <c r="N16" s="72">
        <v>1068.958270488806</v>
      </c>
      <c r="O16" s="72">
        <v>823.93718385652971</v>
      </c>
      <c r="P16" s="72">
        <v>705.75690552456751</v>
      </c>
      <c r="Q16" s="72">
        <v>995.78960189370014</v>
      </c>
      <c r="R16" s="72">
        <v>966.36140484699354</v>
      </c>
      <c r="S16" s="72">
        <v>1111.7290665612804</v>
      </c>
      <c r="T16" s="72">
        <v>981.27518523684444</v>
      </c>
      <c r="U16" s="72">
        <v>1128.1738506988995</v>
      </c>
      <c r="V16" s="72">
        <v>1092.2622083261072</v>
      </c>
      <c r="W16" s="72">
        <v>1199.5476605532422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26098.409587666752</v>
      </c>
      <c r="C17" s="69">
        <f t="shared" si="7"/>
        <v>26883.691552124237</v>
      </c>
      <c r="D17" s="69">
        <f t="shared" si="7"/>
        <v>27426.420917875668</v>
      </c>
      <c r="E17" s="69">
        <f t="shared" si="7"/>
        <v>27983.121942486854</v>
      </c>
      <c r="F17" s="69">
        <f t="shared" si="7"/>
        <v>28095.27003742518</v>
      </c>
      <c r="G17" s="69">
        <f t="shared" si="7"/>
        <v>28342.815495154206</v>
      </c>
      <c r="H17" s="69">
        <f t="shared" si="7"/>
        <v>28680.869241022894</v>
      </c>
      <c r="I17" s="69">
        <f t="shared" si="7"/>
        <v>28128.028833179174</v>
      </c>
      <c r="J17" s="69">
        <f t="shared" si="7"/>
        <v>28382.129182006989</v>
      </c>
      <c r="K17" s="69">
        <f t="shared" si="7"/>
        <v>28486.955632922862</v>
      </c>
      <c r="L17" s="69">
        <f t="shared" si="7"/>
        <v>29386.909373256887</v>
      </c>
      <c r="M17" s="69">
        <f t="shared" si="7"/>
        <v>29393.035291562916</v>
      </c>
      <c r="N17" s="69">
        <f t="shared" si="7"/>
        <v>29320.354657899505</v>
      </c>
      <c r="O17" s="69">
        <f t="shared" si="7"/>
        <v>28838.448875359285</v>
      </c>
      <c r="P17" s="69">
        <f t="shared" si="7"/>
        <v>28420.408784436888</v>
      </c>
      <c r="Q17" s="69">
        <f t="shared" si="7"/>
        <v>28697.461253892867</v>
      </c>
      <c r="R17" s="69">
        <f t="shared" ref="R17:V17" si="8">SUM(R18:R26)</f>
        <v>28998.109076320223</v>
      </c>
      <c r="S17" s="69">
        <f t="shared" si="8"/>
        <v>29543.623203697782</v>
      </c>
      <c r="T17" s="69">
        <f t="shared" si="8"/>
        <v>29989.307644415167</v>
      </c>
      <c r="U17" s="69">
        <f t="shared" si="8"/>
        <v>29389.924714303379</v>
      </c>
      <c r="V17" s="69">
        <f t="shared" si="8"/>
        <v>29398.191470023889</v>
      </c>
      <c r="W17" s="69">
        <f t="shared" ref="W17" si="9">SUM(W18:W26)</f>
        <v>29034.352532612909</v>
      </c>
      <c r="DA17" s="88" t="s">
        <v>247</v>
      </c>
    </row>
    <row r="18" spans="1:105" ht="12" customHeight="1" x14ac:dyDescent="0.25">
      <c r="A18" s="28" t="s">
        <v>51</v>
      </c>
      <c r="B18" s="72">
        <v>491.61494917334539</v>
      </c>
      <c r="C18" s="72">
        <v>486.11055990041137</v>
      </c>
      <c r="D18" s="72">
        <v>544.74164847584893</v>
      </c>
      <c r="E18" s="72">
        <v>547.82784071291269</v>
      </c>
      <c r="F18" s="72">
        <v>587.69853516172782</v>
      </c>
      <c r="G18" s="72">
        <v>617.7441069714373</v>
      </c>
      <c r="H18" s="72">
        <v>670.66093743605597</v>
      </c>
      <c r="I18" s="72">
        <v>640.96953109574827</v>
      </c>
      <c r="J18" s="72">
        <v>691.35332888838263</v>
      </c>
      <c r="K18" s="72">
        <v>705.45277107560855</v>
      </c>
      <c r="L18" s="72">
        <v>720.20548637982404</v>
      </c>
      <c r="M18" s="72">
        <v>692.61400195217288</v>
      </c>
      <c r="N18" s="72">
        <v>707.73505412640918</v>
      </c>
      <c r="O18" s="72">
        <v>695.446577095507</v>
      </c>
      <c r="P18" s="72">
        <v>702.95726254792964</v>
      </c>
      <c r="Q18" s="72">
        <v>690.6899463925231</v>
      </c>
      <c r="R18" s="72">
        <v>682.50436486113324</v>
      </c>
      <c r="S18" s="72">
        <v>675.22489816374855</v>
      </c>
      <c r="T18" s="72">
        <v>633.13143607351765</v>
      </c>
      <c r="U18" s="72">
        <v>517.47444110188394</v>
      </c>
      <c r="V18" s="72">
        <v>536.67604394426871</v>
      </c>
      <c r="W18" s="72">
        <v>500.97832225356171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1733.559981919047</v>
      </c>
      <c r="C19" s="72">
        <v>1675.0223884928434</v>
      </c>
      <c r="D19" s="72">
        <v>1643.6552028827862</v>
      </c>
      <c r="E19" s="72">
        <v>1599.046937663923</v>
      </c>
      <c r="F19" s="72">
        <v>1618.5977126418311</v>
      </c>
      <c r="G19" s="72">
        <v>1610.3014148739808</v>
      </c>
      <c r="H19" s="72">
        <v>1494.6820077499258</v>
      </c>
      <c r="I19" s="72">
        <v>1457.4761354413254</v>
      </c>
      <c r="J19" s="72">
        <v>1384.5763715577671</v>
      </c>
      <c r="K19" s="72">
        <v>1384.9236826941221</v>
      </c>
      <c r="L19" s="72">
        <v>1408.7997418961149</v>
      </c>
      <c r="M19" s="72">
        <v>1400.3244558265608</v>
      </c>
      <c r="N19" s="72">
        <v>1308.4742456592082</v>
      </c>
      <c r="O19" s="72">
        <v>1273.7501648211337</v>
      </c>
      <c r="P19" s="72">
        <v>1216.1942513740998</v>
      </c>
      <c r="Q19" s="72">
        <v>1154.2369584254104</v>
      </c>
      <c r="R19" s="72">
        <v>1180.0314256643392</v>
      </c>
      <c r="S19" s="72">
        <v>1188.5693136361756</v>
      </c>
      <c r="T19" s="72">
        <v>1206.7891302672165</v>
      </c>
      <c r="U19" s="72">
        <v>1135.3675497986003</v>
      </c>
      <c r="V19" s="72">
        <v>1130.3072620926841</v>
      </c>
      <c r="W19" s="72">
        <v>1116.0396509935406</v>
      </c>
      <c r="DA19" s="89" t="s">
        <v>375</v>
      </c>
    </row>
    <row r="20" spans="1:105" ht="12" customHeight="1" x14ac:dyDescent="0.25">
      <c r="A20" s="28" t="s">
        <v>206</v>
      </c>
      <c r="B20" s="72">
        <v>4411.4514355580568</v>
      </c>
      <c r="C20" s="72">
        <v>4702.0276697565305</v>
      </c>
      <c r="D20" s="72">
        <v>4480.1641952004529</v>
      </c>
      <c r="E20" s="72">
        <v>4488.5305111855032</v>
      </c>
      <c r="F20" s="72">
        <v>4353.332846894079</v>
      </c>
      <c r="G20" s="72">
        <v>4333.7808884035721</v>
      </c>
      <c r="H20" s="72">
        <v>4384.9110530257067</v>
      </c>
      <c r="I20" s="72">
        <v>3464.6442005097883</v>
      </c>
      <c r="J20" s="72">
        <v>4029.8858430184991</v>
      </c>
      <c r="K20" s="72">
        <v>3761.0284373696286</v>
      </c>
      <c r="L20" s="72">
        <v>3559.3688883987484</v>
      </c>
      <c r="M20" s="72">
        <v>3541.4619112194014</v>
      </c>
      <c r="N20" s="72">
        <v>3387.5050203077817</v>
      </c>
      <c r="O20" s="72">
        <v>2824.6094271644929</v>
      </c>
      <c r="P20" s="72">
        <v>2980.8048842140452</v>
      </c>
      <c r="Q20" s="72">
        <v>2792.9757015798905</v>
      </c>
      <c r="R20" s="72">
        <v>2737.7180566381689</v>
      </c>
      <c r="S20" s="72">
        <v>2858.2457738364833</v>
      </c>
      <c r="T20" s="72">
        <v>2728.4996625603753</v>
      </c>
      <c r="U20" s="72">
        <v>2969.4365893415584</v>
      </c>
      <c r="V20" s="72">
        <v>3186.3330986699352</v>
      </c>
      <c r="W20" s="72">
        <v>2282.1539880116743</v>
      </c>
      <c r="DA20" s="89" t="s">
        <v>376</v>
      </c>
    </row>
    <row r="21" spans="1:105" ht="12" customHeight="1" x14ac:dyDescent="0.25">
      <c r="A21" s="28" t="s">
        <v>193</v>
      </c>
      <c r="B21" s="72">
        <v>9651.7800783063485</v>
      </c>
      <c r="C21" s="72">
        <v>9918.4026539218394</v>
      </c>
      <c r="D21" s="72">
        <v>10405.159334896964</v>
      </c>
      <c r="E21" s="72">
        <v>10736.476360015477</v>
      </c>
      <c r="F21" s="72">
        <v>10653.658685402173</v>
      </c>
      <c r="G21" s="72">
        <v>10847.906626927719</v>
      </c>
      <c r="H21" s="72">
        <v>10861.40965512062</v>
      </c>
      <c r="I21" s="72">
        <v>10986.850460751291</v>
      </c>
      <c r="J21" s="72">
        <v>10629.321222908373</v>
      </c>
      <c r="K21" s="72">
        <v>10869.655855559318</v>
      </c>
      <c r="L21" s="72">
        <v>11408.420711743891</v>
      </c>
      <c r="M21" s="72">
        <v>10855.799643345643</v>
      </c>
      <c r="N21" s="72">
        <v>11004.412905677451</v>
      </c>
      <c r="O21" s="72">
        <v>10824.315784948016</v>
      </c>
      <c r="P21" s="72">
        <v>10336.998384519215</v>
      </c>
      <c r="Q21" s="72">
        <v>10712.235502736643</v>
      </c>
      <c r="R21" s="72">
        <v>11160.607416546542</v>
      </c>
      <c r="S21" s="72">
        <v>11242.521688493136</v>
      </c>
      <c r="T21" s="72">
        <v>11482.870129735544</v>
      </c>
      <c r="U21" s="72">
        <v>11106.818297282311</v>
      </c>
      <c r="V21" s="72">
        <v>10879.195075847816</v>
      </c>
      <c r="W21" s="72">
        <v>11135.088291670898</v>
      </c>
      <c r="DA21" s="89" t="s">
        <v>377</v>
      </c>
    </row>
    <row r="22" spans="1:105" ht="12" customHeight="1" x14ac:dyDescent="0.25">
      <c r="A22" s="28" t="s">
        <v>208</v>
      </c>
      <c r="B22" s="72">
        <v>1103.5134795457041</v>
      </c>
      <c r="C22" s="72">
        <v>1182.6486071263773</v>
      </c>
      <c r="D22" s="72">
        <v>1260.4931513239337</v>
      </c>
      <c r="E22" s="72">
        <v>1379.4829807907581</v>
      </c>
      <c r="F22" s="72">
        <v>1432.1271826360421</v>
      </c>
      <c r="G22" s="72">
        <v>1548.3747628661135</v>
      </c>
      <c r="H22" s="72">
        <v>1677.7003831170878</v>
      </c>
      <c r="I22" s="72">
        <v>1886.4189064903508</v>
      </c>
      <c r="J22" s="72">
        <v>1949.5605081007568</v>
      </c>
      <c r="K22" s="72">
        <v>1964.8659080054545</v>
      </c>
      <c r="L22" s="72">
        <v>2074.125114985226</v>
      </c>
      <c r="M22" s="72">
        <v>2197.4333283109913</v>
      </c>
      <c r="N22" s="72">
        <v>2173.5503296687693</v>
      </c>
      <c r="O22" s="72">
        <v>2245.7187413412194</v>
      </c>
      <c r="P22" s="72">
        <v>2500.7713217464384</v>
      </c>
      <c r="Q22" s="72">
        <v>2424.7400938421147</v>
      </c>
      <c r="R22" s="72">
        <v>2248.2410040861628</v>
      </c>
      <c r="S22" s="72">
        <v>2322.4314985304245</v>
      </c>
      <c r="T22" s="72">
        <v>2693.6661131387386</v>
      </c>
      <c r="U22" s="72">
        <v>2549.6298679036158</v>
      </c>
      <c r="V22" s="72">
        <v>2479.7745341225655</v>
      </c>
      <c r="W22" s="72">
        <v>2648.4797409386747</v>
      </c>
      <c r="DA22" s="89" t="s">
        <v>378</v>
      </c>
    </row>
    <row r="23" spans="1:105" ht="12" customHeight="1" x14ac:dyDescent="0.25">
      <c r="A23" s="28" t="s">
        <v>203</v>
      </c>
      <c r="B23" s="72">
        <v>0.61040682702248084</v>
      </c>
      <c r="C23" s="72">
        <v>0.70186053287935357</v>
      </c>
      <c r="D23" s="72">
        <v>1.4878768177776933</v>
      </c>
      <c r="E23" s="72">
        <v>1.6857970841985288</v>
      </c>
      <c r="F23" s="72">
        <v>1.6232323418181922</v>
      </c>
      <c r="G23" s="72">
        <v>2.1033948614738853</v>
      </c>
      <c r="H23" s="72">
        <v>2.2897922339273231</v>
      </c>
      <c r="I23" s="72">
        <v>2.4416671507527568</v>
      </c>
      <c r="J23" s="72">
        <v>2.5204562244668165</v>
      </c>
      <c r="K23" s="72">
        <v>3.2644617689909463</v>
      </c>
      <c r="L23" s="72">
        <v>3.8067376397846595</v>
      </c>
      <c r="M23" s="72">
        <v>3.9400083868922988</v>
      </c>
      <c r="N23" s="72">
        <v>4.4334639254288364</v>
      </c>
      <c r="O23" s="72">
        <v>4.4083875551283551</v>
      </c>
      <c r="P23" s="72">
        <v>3.9573461065169342</v>
      </c>
      <c r="Q23" s="72">
        <v>4.3115153235884112</v>
      </c>
      <c r="R23" s="72">
        <v>4.866798062770445</v>
      </c>
      <c r="S23" s="72">
        <v>4.6612930707673152</v>
      </c>
      <c r="T23" s="72">
        <v>4.2558466618242159</v>
      </c>
      <c r="U23" s="72">
        <v>4.4890749342713985</v>
      </c>
      <c r="V23" s="72">
        <v>3.8848304352849317</v>
      </c>
      <c r="W23" s="72">
        <v>5.5815925439734961</v>
      </c>
      <c r="DA23" s="89" t="s">
        <v>379</v>
      </c>
    </row>
    <row r="24" spans="1:105" ht="12" customHeight="1" x14ac:dyDescent="0.25">
      <c r="A24" s="28" t="s">
        <v>204</v>
      </c>
      <c r="B24" s="72">
        <v>2294.0511041058176</v>
      </c>
      <c r="C24" s="72">
        <v>2506.0120425915729</v>
      </c>
      <c r="D24" s="72">
        <v>2466.4531000889997</v>
      </c>
      <c r="E24" s="72">
        <v>2430.4070570191298</v>
      </c>
      <c r="F24" s="72">
        <v>2423.8581637780862</v>
      </c>
      <c r="G24" s="72">
        <v>2428.5160825260214</v>
      </c>
      <c r="H24" s="72">
        <v>2317.1083606381826</v>
      </c>
      <c r="I24" s="72">
        <v>2254.587378338962</v>
      </c>
      <c r="J24" s="72">
        <v>2106.8195149837634</v>
      </c>
      <c r="K24" s="72">
        <v>2107.6744988180544</v>
      </c>
      <c r="L24" s="72">
        <v>2117.88097243835</v>
      </c>
      <c r="M24" s="72">
        <v>2151.7626242051101</v>
      </c>
      <c r="N24" s="72">
        <v>2069.941950364549</v>
      </c>
      <c r="O24" s="72">
        <v>2091.4980176589493</v>
      </c>
      <c r="P24" s="72">
        <v>2092.9584394351318</v>
      </c>
      <c r="Q24" s="72">
        <v>2146.8987455904389</v>
      </c>
      <c r="R24" s="72">
        <v>2173.7291419382859</v>
      </c>
      <c r="S24" s="72">
        <v>2191.6230997977636</v>
      </c>
      <c r="T24" s="72">
        <v>2130.4808010722377</v>
      </c>
      <c r="U24" s="72">
        <v>2109.3252314735664</v>
      </c>
      <c r="V24" s="72">
        <v>2075.0423977470159</v>
      </c>
      <c r="W24" s="72">
        <v>2237.2964865941403</v>
      </c>
      <c r="DA24" s="89" t="s">
        <v>380</v>
      </c>
    </row>
    <row r="25" spans="1:105" ht="12" customHeight="1" x14ac:dyDescent="0.25">
      <c r="A25" s="73" t="s">
        <v>53</v>
      </c>
      <c r="B25" s="74">
        <v>6007.6092357918005</v>
      </c>
      <c r="C25" s="74">
        <v>5969.9896267503345</v>
      </c>
      <c r="D25" s="74">
        <v>6145.0641976431343</v>
      </c>
      <c r="E25" s="74">
        <v>6249.6996367857737</v>
      </c>
      <c r="F25" s="74">
        <v>6448.5290074724699</v>
      </c>
      <c r="G25" s="74">
        <v>6327.2048987213057</v>
      </c>
      <c r="H25" s="74">
        <v>6546.1391239283839</v>
      </c>
      <c r="I25" s="74">
        <v>6606.1637692221038</v>
      </c>
      <c r="J25" s="74">
        <v>6624.7114548116588</v>
      </c>
      <c r="K25" s="74">
        <v>6547.5206281217988</v>
      </c>
      <c r="L25" s="74">
        <v>6813.1793637990259</v>
      </c>
      <c r="M25" s="74">
        <v>7126.4344859859648</v>
      </c>
      <c r="N25" s="74">
        <v>7160.9219805172888</v>
      </c>
      <c r="O25" s="74">
        <v>7296.5061599855026</v>
      </c>
      <c r="P25" s="74">
        <v>6905.0986227824196</v>
      </c>
      <c r="Q25" s="74">
        <v>6983.6923944734517</v>
      </c>
      <c r="R25" s="74">
        <v>6969.4590198555834</v>
      </c>
      <c r="S25" s="74">
        <v>7171.1205306886286</v>
      </c>
      <c r="T25" s="74">
        <v>7090.6281964448353</v>
      </c>
      <c r="U25" s="74">
        <v>6947.7228714099656</v>
      </c>
      <c r="V25" s="74">
        <v>6969.3421996492725</v>
      </c>
      <c r="W25" s="74">
        <v>6942.8800314035225</v>
      </c>
      <c r="DA25" s="90" t="s">
        <v>381</v>
      </c>
    </row>
    <row r="26" spans="1:105" ht="12" customHeight="1" x14ac:dyDescent="0.25">
      <c r="A26" s="32" t="s">
        <v>52</v>
      </c>
      <c r="B26" s="77">
        <v>404.21891643961391</v>
      </c>
      <c r="C26" s="77">
        <v>442.77614305144698</v>
      </c>
      <c r="D26" s="77">
        <v>479.20221054576962</v>
      </c>
      <c r="E26" s="77">
        <v>549.9648212291778</v>
      </c>
      <c r="F26" s="77">
        <v>575.84467109695015</v>
      </c>
      <c r="G26" s="77">
        <v>626.88331900257947</v>
      </c>
      <c r="H26" s="77">
        <v>725.96792777300084</v>
      </c>
      <c r="I26" s="77">
        <v>828.47678417884777</v>
      </c>
      <c r="J26" s="77">
        <v>963.38048151332725</v>
      </c>
      <c r="K26" s="77">
        <v>1142.569389509888</v>
      </c>
      <c r="L26" s="77">
        <v>1281.1223559759244</v>
      </c>
      <c r="M26" s="77">
        <v>1423.2648323301805</v>
      </c>
      <c r="N26" s="77">
        <v>1503.3797076526223</v>
      </c>
      <c r="O26" s="77">
        <v>1582.1956147893372</v>
      </c>
      <c r="P26" s="77">
        <v>1680.6682717110921</v>
      </c>
      <c r="Q26" s="77">
        <v>1787.6803955288046</v>
      </c>
      <c r="R26" s="77">
        <v>1840.9518486672398</v>
      </c>
      <c r="S26" s="77">
        <v>1889.2251074806529</v>
      </c>
      <c r="T26" s="77">
        <v>2018.9863284608773</v>
      </c>
      <c r="U26" s="77">
        <v>2049.6607910576095</v>
      </c>
      <c r="V26" s="77">
        <v>2137.6360275150469</v>
      </c>
      <c r="W26" s="77">
        <v>2165.8544282029234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11091.648227064848</v>
      </c>
      <c r="C27" s="69">
        <f t="shared" si="10"/>
        <v>11373.683342778631</v>
      </c>
      <c r="D27" s="69">
        <f t="shared" si="10"/>
        <v>11728.679478012626</v>
      </c>
      <c r="E27" s="69">
        <f t="shared" si="10"/>
        <v>12231.836706896911</v>
      </c>
      <c r="F27" s="69">
        <f t="shared" si="10"/>
        <v>12133.384615331706</v>
      </c>
      <c r="G27" s="69">
        <f t="shared" si="10"/>
        <v>12491.241488269146</v>
      </c>
      <c r="H27" s="69">
        <f t="shared" si="10"/>
        <v>12497.466394812996</v>
      </c>
      <c r="I27" s="69">
        <f t="shared" si="10"/>
        <v>12313.416814553373</v>
      </c>
      <c r="J27" s="69">
        <f t="shared" si="10"/>
        <v>11885.578560946493</v>
      </c>
      <c r="K27" s="69">
        <f t="shared" si="10"/>
        <v>11780.353429127335</v>
      </c>
      <c r="L27" s="69">
        <f t="shared" si="10"/>
        <v>12344.78241059108</v>
      </c>
      <c r="M27" s="69">
        <f t="shared" si="10"/>
        <v>11848.226190679692</v>
      </c>
      <c r="N27" s="69">
        <f t="shared" si="10"/>
        <v>11619.112833682861</v>
      </c>
      <c r="O27" s="69">
        <f t="shared" si="10"/>
        <v>11535.021148794141</v>
      </c>
      <c r="P27" s="69">
        <f t="shared" si="10"/>
        <v>11154.786235132153</v>
      </c>
      <c r="Q27" s="69">
        <f t="shared" si="10"/>
        <v>11290.73850794457</v>
      </c>
      <c r="R27" s="69">
        <f t="shared" ref="R27:V27" si="11">SUM(R28:R32)</f>
        <v>11336.843327214898</v>
      </c>
      <c r="S27" s="69">
        <f t="shared" si="11"/>
        <v>11919.543843528998</v>
      </c>
      <c r="T27" s="69">
        <f t="shared" si="11"/>
        <v>11967.614374218832</v>
      </c>
      <c r="U27" s="69">
        <f t="shared" si="11"/>
        <v>11926.534418068703</v>
      </c>
      <c r="V27" s="69">
        <f t="shared" si="11"/>
        <v>12181.648537946916</v>
      </c>
      <c r="W27" s="69">
        <f t="shared" ref="W27" si="12">SUM(W28:W32)</f>
        <v>12139.599791731564</v>
      </c>
      <c r="DA27" s="88" t="s">
        <v>248</v>
      </c>
    </row>
    <row r="28" spans="1:105" ht="12" customHeight="1" x14ac:dyDescent="0.25">
      <c r="A28" s="28" t="s">
        <v>51</v>
      </c>
      <c r="B28" s="72">
        <v>66.811364071444032</v>
      </c>
      <c r="C28" s="72">
        <v>63.272774062852726</v>
      </c>
      <c r="D28" s="72">
        <v>79.43014538403996</v>
      </c>
      <c r="E28" s="72">
        <v>94.068245395365494</v>
      </c>
      <c r="F28" s="72">
        <v>98.074030413138559</v>
      </c>
      <c r="G28" s="72">
        <v>100.44994865664293</v>
      </c>
      <c r="H28" s="72">
        <v>108.277411610714</v>
      </c>
      <c r="I28" s="72">
        <v>104.15815323694584</v>
      </c>
      <c r="J28" s="72">
        <v>111.50468684948073</v>
      </c>
      <c r="K28" s="72">
        <v>109.4767460730923</v>
      </c>
      <c r="L28" s="72">
        <v>113.33475800450752</v>
      </c>
      <c r="M28" s="72">
        <v>110.61304504626361</v>
      </c>
      <c r="N28" s="72">
        <v>110.73719990588711</v>
      </c>
      <c r="O28" s="72">
        <v>105.58814614057113</v>
      </c>
      <c r="P28" s="72">
        <v>106.41165225698082</v>
      </c>
      <c r="Q28" s="72">
        <v>102.25766619545104</v>
      </c>
      <c r="R28" s="72">
        <v>99.877804809129699</v>
      </c>
      <c r="S28" s="72">
        <v>98.84147366180467</v>
      </c>
      <c r="T28" s="72">
        <v>91.041713648085675</v>
      </c>
      <c r="U28" s="72">
        <v>76.642574785610705</v>
      </c>
      <c r="V28" s="72">
        <v>77.814203472061266</v>
      </c>
      <c r="W28" s="72">
        <v>72.362406153830904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2414.9464903042044</v>
      </c>
      <c r="C29" s="72">
        <v>2381.7685907156256</v>
      </c>
      <c r="D29" s="72">
        <v>2421.9223354653654</v>
      </c>
      <c r="E29" s="72">
        <v>2577.2697798472818</v>
      </c>
      <c r="F29" s="72">
        <v>2450.1617477874179</v>
      </c>
      <c r="G29" s="72">
        <v>2583.9829219655226</v>
      </c>
      <c r="H29" s="72">
        <v>2301.5503089380259</v>
      </c>
      <c r="I29" s="72">
        <v>2407.2302314425438</v>
      </c>
      <c r="J29" s="72">
        <v>2154.4246664069556</v>
      </c>
      <c r="K29" s="72">
        <v>2228.6806627903557</v>
      </c>
      <c r="L29" s="72">
        <v>2176.7788340601182</v>
      </c>
      <c r="M29" s="72">
        <v>2144.8044279468545</v>
      </c>
      <c r="N29" s="72">
        <v>2033.0008374055349</v>
      </c>
      <c r="O29" s="72">
        <v>2021.4517431064107</v>
      </c>
      <c r="P29" s="72">
        <v>2020.6078421347877</v>
      </c>
      <c r="Q29" s="72">
        <v>2002.3933900490424</v>
      </c>
      <c r="R29" s="72">
        <v>1933.3487163881887</v>
      </c>
      <c r="S29" s="72">
        <v>2010.209638006153</v>
      </c>
      <c r="T29" s="72">
        <v>2022.1319626894519</v>
      </c>
      <c r="U29" s="72">
        <v>2008.3772557596255</v>
      </c>
      <c r="V29" s="72">
        <v>1992.4066653544469</v>
      </c>
      <c r="W29" s="72">
        <v>1896.4357987519825</v>
      </c>
      <c r="DA29" s="89" t="s">
        <v>384</v>
      </c>
    </row>
    <row r="30" spans="1:105" ht="12" customHeight="1" x14ac:dyDescent="0.25">
      <c r="A30" s="28" t="s">
        <v>193</v>
      </c>
      <c r="B30" s="72">
        <v>2829.4117737488396</v>
      </c>
      <c r="C30" s="72">
        <v>2874.4172274320772</v>
      </c>
      <c r="D30" s="72">
        <v>3031.4389961610373</v>
      </c>
      <c r="E30" s="72">
        <v>3168.4990804568624</v>
      </c>
      <c r="F30" s="72">
        <v>3064.1190314135179</v>
      </c>
      <c r="G30" s="72">
        <v>3261.3125156082338</v>
      </c>
      <c r="H30" s="72">
        <v>3275.8161283138793</v>
      </c>
      <c r="I30" s="72">
        <v>3146.290438469548</v>
      </c>
      <c r="J30" s="72">
        <v>2972.5513104813999</v>
      </c>
      <c r="K30" s="72">
        <v>2947.894853820359</v>
      </c>
      <c r="L30" s="72">
        <v>3184.815357283534</v>
      </c>
      <c r="M30" s="72">
        <v>3173.5054381972891</v>
      </c>
      <c r="N30" s="72">
        <v>2968.6680749321977</v>
      </c>
      <c r="O30" s="72">
        <v>2906.668345883942</v>
      </c>
      <c r="P30" s="72">
        <v>2788.9750463501455</v>
      </c>
      <c r="Q30" s="72">
        <v>2890.0033252527219</v>
      </c>
      <c r="R30" s="72">
        <v>2998.151799886532</v>
      </c>
      <c r="S30" s="72">
        <v>3196.2709450922398</v>
      </c>
      <c r="T30" s="72">
        <v>3204.990978658881</v>
      </c>
      <c r="U30" s="72">
        <v>3238.7665159329204</v>
      </c>
      <c r="V30" s="72">
        <v>3384.9207320815112</v>
      </c>
      <c r="W30" s="72">
        <v>3298.0224227669319</v>
      </c>
      <c r="DA30" s="89" t="s">
        <v>385</v>
      </c>
    </row>
    <row r="31" spans="1:105" ht="12" customHeight="1" x14ac:dyDescent="0.25">
      <c r="A31" s="28" t="s">
        <v>208</v>
      </c>
      <c r="B31" s="72">
        <v>439.17648088591602</v>
      </c>
      <c r="C31" s="72">
        <v>450.23173143989101</v>
      </c>
      <c r="D31" s="72">
        <v>459.51411383122252</v>
      </c>
      <c r="E31" s="72">
        <v>464.382886264359</v>
      </c>
      <c r="F31" s="72">
        <v>444.99818695289861</v>
      </c>
      <c r="G31" s="72">
        <v>470.39577455991514</v>
      </c>
      <c r="H31" s="72">
        <v>466.06739154912117</v>
      </c>
      <c r="I31" s="72">
        <v>490.51218940403334</v>
      </c>
      <c r="J31" s="72">
        <v>525.09900464559257</v>
      </c>
      <c r="K31" s="72">
        <v>540.99956839218135</v>
      </c>
      <c r="L31" s="72">
        <v>462.84388685694643</v>
      </c>
      <c r="M31" s="72">
        <v>456.67735202709252</v>
      </c>
      <c r="N31" s="72">
        <v>472.63056409261361</v>
      </c>
      <c r="O31" s="72">
        <v>479.60427797596213</v>
      </c>
      <c r="P31" s="72">
        <v>489.20934878460116</v>
      </c>
      <c r="Q31" s="72">
        <v>488.12252386272763</v>
      </c>
      <c r="R31" s="72">
        <v>481.57893446446803</v>
      </c>
      <c r="S31" s="72">
        <v>487.4357839819445</v>
      </c>
      <c r="T31" s="72">
        <v>546.08595113951776</v>
      </c>
      <c r="U31" s="72">
        <v>536.64970860800611</v>
      </c>
      <c r="V31" s="72">
        <v>540.08962548653335</v>
      </c>
      <c r="W31" s="72">
        <v>547.22532999795374</v>
      </c>
      <c r="DA31" s="89" t="s">
        <v>386</v>
      </c>
    </row>
    <row r="32" spans="1:105" ht="12" customHeight="1" x14ac:dyDescent="0.25">
      <c r="A32" s="32" t="s">
        <v>53</v>
      </c>
      <c r="B32" s="77">
        <v>5341.3021180544438</v>
      </c>
      <c r="C32" s="77">
        <v>5603.9930191281846</v>
      </c>
      <c r="D32" s="77">
        <v>5736.3738871709593</v>
      </c>
      <c r="E32" s="77">
        <v>5927.6167149330431</v>
      </c>
      <c r="F32" s="77">
        <v>6076.031618764734</v>
      </c>
      <c r="G32" s="77">
        <v>6075.1003274788318</v>
      </c>
      <c r="H32" s="77">
        <v>6345.7551544012567</v>
      </c>
      <c r="I32" s="77">
        <v>6165.2258020003037</v>
      </c>
      <c r="J32" s="77">
        <v>6121.9988925630641</v>
      </c>
      <c r="K32" s="77">
        <v>5953.3015980513474</v>
      </c>
      <c r="L32" s="77">
        <v>6407.0095743859747</v>
      </c>
      <c r="M32" s="77">
        <v>5962.6259274621916</v>
      </c>
      <c r="N32" s="77">
        <v>6034.076157346627</v>
      </c>
      <c r="O32" s="77">
        <v>6021.708635687256</v>
      </c>
      <c r="P32" s="77">
        <v>5749.5823456056369</v>
      </c>
      <c r="Q32" s="77">
        <v>5807.9616025846281</v>
      </c>
      <c r="R32" s="77">
        <v>5823.8860716665786</v>
      </c>
      <c r="S32" s="77">
        <v>6126.7860027868546</v>
      </c>
      <c r="T32" s="77">
        <v>6103.3637680828961</v>
      </c>
      <c r="U32" s="77">
        <v>6066.0983629825387</v>
      </c>
      <c r="V32" s="77">
        <v>6186.4173115523618</v>
      </c>
      <c r="W32" s="77">
        <v>6325.5538340608646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126257.15208732679</v>
      </c>
      <c r="C3" s="65">
        <f t="shared" si="0"/>
        <v>135568.87712582937</v>
      </c>
      <c r="D3" s="65">
        <f t="shared" si="0"/>
        <v>133760.30887200561</v>
      </c>
      <c r="E3" s="65">
        <f t="shared" si="0"/>
        <v>140199.89492291684</v>
      </c>
      <c r="F3" s="65">
        <f t="shared" si="0"/>
        <v>140028.37639413419</v>
      </c>
      <c r="G3" s="65">
        <f t="shared" si="0"/>
        <v>143114.99920316209</v>
      </c>
      <c r="H3" s="65">
        <f t="shared" si="0"/>
        <v>144789.78735813647</v>
      </c>
      <c r="I3" s="65">
        <f t="shared" si="0"/>
        <v>135519.60106343843</v>
      </c>
      <c r="J3" s="65">
        <f t="shared" si="0"/>
        <v>146636.36684267383</v>
      </c>
      <c r="K3" s="65">
        <f t="shared" si="0"/>
        <v>148039.58477259238</v>
      </c>
      <c r="L3" s="65">
        <f t="shared" si="0"/>
        <v>162820.71388812852</v>
      </c>
      <c r="M3" s="65">
        <f t="shared" si="0"/>
        <v>147925.28402650097</v>
      </c>
      <c r="N3" s="65">
        <f t="shared" si="0"/>
        <v>159579.29028140934</v>
      </c>
      <c r="O3" s="65">
        <f t="shared" si="0"/>
        <v>165125.96407057357</v>
      </c>
      <c r="P3" s="65">
        <f t="shared" si="0"/>
        <v>143742.91621439168</v>
      </c>
      <c r="Q3" s="65">
        <f t="shared" si="0"/>
        <v>153177.47074067127</v>
      </c>
      <c r="R3" s="65">
        <f t="shared" ref="R3:V3" si="1">SUM(R4,R15,R17,R27)</f>
        <v>159843.4234298018</v>
      </c>
      <c r="S3" s="65">
        <f t="shared" si="1"/>
        <v>162938.72151029305</v>
      </c>
      <c r="T3" s="65">
        <f t="shared" si="1"/>
        <v>163665.53386342566</v>
      </c>
      <c r="U3" s="65">
        <f t="shared" si="1"/>
        <v>165141.99684290105</v>
      </c>
      <c r="V3" s="65">
        <f t="shared" si="1"/>
        <v>166487.07671623325</v>
      </c>
      <c r="W3" s="65">
        <f t="shared" ref="W3" si="2">SUM(W4,W15,W17,W27)</f>
        <v>178245.28300332959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102190.45642748295</v>
      </c>
      <c r="C4" s="69">
        <f t="shared" si="3"/>
        <v>110536.81431267434</v>
      </c>
      <c r="D4" s="69">
        <f t="shared" si="3"/>
        <v>108093.31039212315</v>
      </c>
      <c r="E4" s="69">
        <f t="shared" si="3"/>
        <v>112623.10095390888</v>
      </c>
      <c r="F4" s="69">
        <f t="shared" si="3"/>
        <v>113065.6146012527</v>
      </c>
      <c r="G4" s="69">
        <f t="shared" si="3"/>
        <v>115397.23266473752</v>
      </c>
      <c r="H4" s="69">
        <f t="shared" si="3"/>
        <v>116108.96201817597</v>
      </c>
      <c r="I4" s="69">
        <f t="shared" si="3"/>
        <v>107211.25850721206</v>
      </c>
      <c r="J4" s="69">
        <f t="shared" si="3"/>
        <v>118011.24455204808</v>
      </c>
      <c r="K4" s="69">
        <f t="shared" si="3"/>
        <v>118993.74610018224</v>
      </c>
      <c r="L4" s="69">
        <f t="shared" si="3"/>
        <v>132272.48510141243</v>
      </c>
      <c r="M4" s="69">
        <f t="shared" si="3"/>
        <v>117319.17085606619</v>
      </c>
      <c r="N4" s="69">
        <f t="shared" si="3"/>
        <v>128037.4741727817</v>
      </c>
      <c r="O4" s="69">
        <f t="shared" si="3"/>
        <v>134211.82078813156</v>
      </c>
      <c r="P4" s="69">
        <f t="shared" si="3"/>
        <v>113499.07113135568</v>
      </c>
      <c r="Q4" s="69">
        <f t="shared" si="3"/>
        <v>121382.29424043815</v>
      </c>
      <c r="R4" s="69">
        <f t="shared" ref="R4:V4" si="4">SUM(R5:R14)</f>
        <v>127488.06263175655</v>
      </c>
      <c r="S4" s="69">
        <f t="shared" si="4"/>
        <v>128727.26653008859</v>
      </c>
      <c r="T4" s="69">
        <f t="shared" si="4"/>
        <v>128927.18816467989</v>
      </c>
      <c r="U4" s="69">
        <f t="shared" si="4"/>
        <v>129808.86189309493</v>
      </c>
      <c r="V4" s="69">
        <f t="shared" si="4"/>
        <v>130557.28864163857</v>
      </c>
      <c r="W4" s="69">
        <f t="shared" ref="W4" si="5">SUM(W5:W14)</f>
        <v>141544.72593937098</v>
      </c>
      <c r="DA4" s="88" t="s">
        <v>390</v>
      </c>
    </row>
    <row r="5" spans="1:105" ht="12" customHeight="1" x14ac:dyDescent="0.25">
      <c r="A5" s="28" t="s">
        <v>51</v>
      </c>
      <c r="B5" s="72">
        <v>4639.465985036587</v>
      </c>
      <c r="C5" s="72">
        <v>4866.3624557130379</v>
      </c>
      <c r="D5" s="72">
        <v>4974.8971445329134</v>
      </c>
      <c r="E5" s="72">
        <v>4892.4252636187048</v>
      </c>
      <c r="F5" s="72">
        <v>4943.9503516072382</v>
      </c>
      <c r="G5" s="72">
        <v>5186.4049087894055</v>
      </c>
      <c r="H5" s="72">
        <v>5803.8065959367859</v>
      </c>
      <c r="I5" s="72">
        <v>5235.1164981991087</v>
      </c>
      <c r="J5" s="72">
        <v>5590.0327813540553</v>
      </c>
      <c r="K5" s="72">
        <v>5747.7723395473249</v>
      </c>
      <c r="L5" s="72">
        <v>6817.5106995125407</v>
      </c>
      <c r="M5" s="72">
        <v>5927.0935260757979</v>
      </c>
      <c r="N5" s="72">
        <v>6140.0452631043609</v>
      </c>
      <c r="O5" s="72">
        <v>5972.5088197608002</v>
      </c>
      <c r="P5" s="72">
        <v>5306.984908276736</v>
      </c>
      <c r="Q5" s="72">
        <v>5273.7869058932865</v>
      </c>
      <c r="R5" s="72">
        <v>5504.059250487061</v>
      </c>
      <c r="S5" s="72">
        <v>5546.2088047867628</v>
      </c>
      <c r="T5" s="72">
        <v>5249.4576306296831</v>
      </c>
      <c r="U5" s="72">
        <v>4267.8263880058066</v>
      </c>
      <c r="V5" s="72">
        <v>4417.2797339786557</v>
      </c>
      <c r="W5" s="72">
        <v>4280.4082571485387</v>
      </c>
      <c r="DA5" s="89" t="s">
        <v>391</v>
      </c>
    </row>
    <row r="6" spans="1:105" ht="12" customHeight="1" x14ac:dyDescent="0.25">
      <c r="A6" s="28" t="s">
        <v>74</v>
      </c>
      <c r="B6" s="72">
        <v>2115.9845537746223</v>
      </c>
      <c r="C6" s="72">
        <v>2063.0112680969833</v>
      </c>
      <c r="D6" s="72">
        <v>1993.1906810473533</v>
      </c>
      <c r="E6" s="72">
        <v>1956.1144191047938</v>
      </c>
      <c r="F6" s="72">
        <v>2046.2912817697218</v>
      </c>
      <c r="G6" s="72">
        <v>2041.3147008154529</v>
      </c>
      <c r="H6" s="72">
        <v>1940.2357845571621</v>
      </c>
      <c r="I6" s="72">
        <v>1710.3523518370832</v>
      </c>
      <c r="J6" s="72">
        <v>1878.354107550763</v>
      </c>
      <c r="K6" s="72">
        <v>1770.2672948602153</v>
      </c>
      <c r="L6" s="72">
        <v>1894.4709386552797</v>
      </c>
      <c r="M6" s="72">
        <v>1582.7856332539181</v>
      </c>
      <c r="N6" s="72">
        <v>1608.8792120740668</v>
      </c>
      <c r="O6" s="72">
        <v>1742.7226471231406</v>
      </c>
      <c r="P6" s="72">
        <v>1442.3003235743035</v>
      </c>
      <c r="Q6" s="72">
        <v>1419.3916683957434</v>
      </c>
      <c r="R6" s="72">
        <v>1627.0837852769409</v>
      </c>
      <c r="S6" s="72">
        <v>1489.7818035529212</v>
      </c>
      <c r="T6" s="72">
        <v>1691.6304625670189</v>
      </c>
      <c r="U6" s="72">
        <v>1577.3377848907644</v>
      </c>
      <c r="V6" s="72">
        <v>1603.4671230651704</v>
      </c>
      <c r="W6" s="72">
        <v>1771.8842141124369</v>
      </c>
      <c r="DA6" s="89" t="s">
        <v>392</v>
      </c>
    </row>
    <row r="7" spans="1:105" ht="12" customHeight="1" x14ac:dyDescent="0.25">
      <c r="A7" s="28" t="s">
        <v>206</v>
      </c>
      <c r="B7" s="72">
        <v>20162.934967410103</v>
      </c>
      <c r="C7" s="72">
        <v>22602.190269422488</v>
      </c>
      <c r="D7" s="72">
        <v>20447.178213673396</v>
      </c>
      <c r="E7" s="72">
        <v>20847.759697780788</v>
      </c>
      <c r="F7" s="72">
        <v>20028.394440787946</v>
      </c>
      <c r="G7" s="72">
        <v>20062.006150096677</v>
      </c>
      <c r="H7" s="72">
        <v>19616.653277321471</v>
      </c>
      <c r="I7" s="72">
        <v>14817.793746637428</v>
      </c>
      <c r="J7" s="72">
        <v>17983.765179747832</v>
      </c>
      <c r="K7" s="72">
        <v>16430.185311302725</v>
      </c>
      <c r="L7" s="72">
        <v>16554.183405861888</v>
      </c>
      <c r="M7" s="72">
        <v>14567.864860720394</v>
      </c>
      <c r="N7" s="72">
        <v>15013.514592348869</v>
      </c>
      <c r="O7" s="72">
        <v>16192.777044339098</v>
      </c>
      <c r="P7" s="72">
        <v>13768.997117900697</v>
      </c>
      <c r="Q7" s="72">
        <v>14564.980720288693</v>
      </c>
      <c r="R7" s="72">
        <v>13810.705306211865</v>
      </c>
      <c r="S7" s="72">
        <v>13727.220083235721</v>
      </c>
      <c r="T7" s="72">
        <v>12752.904427080992</v>
      </c>
      <c r="U7" s="72">
        <v>13448.303636005312</v>
      </c>
      <c r="V7" s="72">
        <v>14546.144012149049</v>
      </c>
      <c r="W7" s="72">
        <v>11417.686927396075</v>
      </c>
      <c r="DA7" s="89" t="s">
        <v>393</v>
      </c>
    </row>
    <row r="8" spans="1:105" ht="12" customHeight="1" x14ac:dyDescent="0.25">
      <c r="A8" s="28" t="s">
        <v>193</v>
      </c>
      <c r="B8" s="72">
        <v>35739.532767139965</v>
      </c>
      <c r="C8" s="72">
        <v>38490.286601659944</v>
      </c>
      <c r="D8" s="72">
        <v>38579.741751903071</v>
      </c>
      <c r="E8" s="72">
        <v>41048.016510725269</v>
      </c>
      <c r="F8" s="72">
        <v>42231.406991306132</v>
      </c>
      <c r="G8" s="72">
        <v>42729.273194459784</v>
      </c>
      <c r="H8" s="72">
        <v>42430.085075017749</v>
      </c>
      <c r="I8" s="72">
        <v>39035.801873374599</v>
      </c>
      <c r="J8" s="72">
        <v>42546.476541865697</v>
      </c>
      <c r="K8" s="72">
        <v>43787.876782406434</v>
      </c>
      <c r="L8" s="72">
        <v>48972.544046575342</v>
      </c>
      <c r="M8" s="72">
        <v>42966.399879132478</v>
      </c>
      <c r="N8" s="72">
        <v>47187.841057720907</v>
      </c>
      <c r="O8" s="72">
        <v>49660.074579543128</v>
      </c>
      <c r="P8" s="72">
        <v>39702.330250668601</v>
      </c>
      <c r="Q8" s="72">
        <v>43941.29105272275</v>
      </c>
      <c r="R8" s="72">
        <v>47774.648478479561</v>
      </c>
      <c r="S8" s="72">
        <v>48101.663319298088</v>
      </c>
      <c r="T8" s="72">
        <v>48118.122114705424</v>
      </c>
      <c r="U8" s="72">
        <v>48472.228592400534</v>
      </c>
      <c r="V8" s="72">
        <v>48639.996716327209</v>
      </c>
      <c r="W8" s="72">
        <v>54608.453984016392</v>
      </c>
      <c r="DA8" s="89" t="s">
        <v>394</v>
      </c>
    </row>
    <row r="9" spans="1:105" ht="12" customHeight="1" x14ac:dyDescent="0.25">
      <c r="A9" s="28" t="s">
        <v>208</v>
      </c>
      <c r="B9" s="72">
        <v>12696.193183684167</v>
      </c>
      <c r="C9" s="72">
        <v>13098.344437556876</v>
      </c>
      <c r="D9" s="72">
        <v>13490.397590017305</v>
      </c>
      <c r="E9" s="72">
        <v>15384.4009795904</v>
      </c>
      <c r="F9" s="72">
        <v>15266.037660322469</v>
      </c>
      <c r="G9" s="72">
        <v>16860.179062201682</v>
      </c>
      <c r="H9" s="72">
        <v>18029.170756433126</v>
      </c>
      <c r="I9" s="72">
        <v>19891.428935552904</v>
      </c>
      <c r="J9" s="72">
        <v>22323.913732137109</v>
      </c>
      <c r="K9" s="72">
        <v>22908.683252897015</v>
      </c>
      <c r="L9" s="72">
        <v>25495.670145671742</v>
      </c>
      <c r="M9" s="72">
        <v>23247.036285759383</v>
      </c>
      <c r="N9" s="72">
        <v>27255.855874164656</v>
      </c>
      <c r="O9" s="72">
        <v>28204.510392331504</v>
      </c>
      <c r="P9" s="72">
        <v>24467.9575007803</v>
      </c>
      <c r="Q9" s="72">
        <v>25805.019050669762</v>
      </c>
      <c r="R9" s="72">
        <v>25837.916585125549</v>
      </c>
      <c r="S9" s="72">
        <v>26364.326036103699</v>
      </c>
      <c r="T9" s="72">
        <v>27861.607783972468</v>
      </c>
      <c r="U9" s="72">
        <v>28142.699632539567</v>
      </c>
      <c r="V9" s="72">
        <v>27351.819067926728</v>
      </c>
      <c r="W9" s="72">
        <v>30729.526683438209</v>
      </c>
      <c r="DA9" s="89" t="s">
        <v>395</v>
      </c>
    </row>
    <row r="10" spans="1:105" ht="12" customHeight="1" x14ac:dyDescent="0.25">
      <c r="A10" s="28" t="s">
        <v>203</v>
      </c>
      <c r="B10" s="72">
        <v>96.649408544249965</v>
      </c>
      <c r="C10" s="72">
        <v>95.313685099559919</v>
      </c>
      <c r="D10" s="72">
        <v>68.028186633166712</v>
      </c>
      <c r="E10" s="72">
        <v>70.099619585531954</v>
      </c>
      <c r="F10" s="72">
        <v>72.414645640731919</v>
      </c>
      <c r="G10" s="72">
        <v>14.455533652606386</v>
      </c>
      <c r="H10" s="72">
        <v>15.954202061620036</v>
      </c>
      <c r="I10" s="72">
        <v>14.746831002832973</v>
      </c>
      <c r="J10" s="72">
        <v>18.030937850656311</v>
      </c>
      <c r="K10" s="72">
        <v>22.512187512099693</v>
      </c>
      <c r="L10" s="72">
        <v>29.284314626261349</v>
      </c>
      <c r="M10" s="72">
        <v>28.470289811991123</v>
      </c>
      <c r="N10" s="72">
        <v>34.131131130389939</v>
      </c>
      <c r="O10" s="72">
        <v>34.722208888519305</v>
      </c>
      <c r="P10" s="72">
        <v>29.588827852060582</v>
      </c>
      <c r="Q10" s="72">
        <v>33.206356747622216</v>
      </c>
      <c r="R10" s="72">
        <v>39.091092336829725</v>
      </c>
      <c r="S10" s="72">
        <v>37.788954356937175</v>
      </c>
      <c r="T10" s="72">
        <v>34.825073459552172</v>
      </c>
      <c r="U10" s="72">
        <v>37.721663212172736</v>
      </c>
      <c r="V10" s="72">
        <v>35.077881590936215</v>
      </c>
      <c r="W10" s="72">
        <v>50.205751606513516</v>
      </c>
      <c r="DA10" s="89" t="s">
        <v>396</v>
      </c>
    </row>
    <row r="11" spans="1:105" ht="12" customHeight="1" x14ac:dyDescent="0.25">
      <c r="A11" s="28" t="s">
        <v>204</v>
      </c>
      <c r="B11" s="72">
        <v>17866.690156221488</v>
      </c>
      <c r="C11" s="72">
        <v>19589.688618581189</v>
      </c>
      <c r="D11" s="72">
        <v>18699.547594453099</v>
      </c>
      <c r="E11" s="72">
        <v>17828.552512101684</v>
      </c>
      <c r="F11" s="72">
        <v>17904.007557756871</v>
      </c>
      <c r="G11" s="72">
        <v>17717.402392068787</v>
      </c>
      <c r="H11" s="72">
        <v>16949.067781667338</v>
      </c>
      <c r="I11" s="72">
        <v>15319.796218407255</v>
      </c>
      <c r="J11" s="72">
        <v>15333.367781351222</v>
      </c>
      <c r="K11" s="72">
        <v>15337.308764682804</v>
      </c>
      <c r="L11" s="72">
        <v>17252.008559282531</v>
      </c>
      <c r="M11" s="72">
        <v>15345.188425366427</v>
      </c>
      <c r="N11" s="72">
        <v>15679.292479923028</v>
      </c>
      <c r="O11" s="72">
        <v>16780.183195017202</v>
      </c>
      <c r="P11" s="72">
        <v>14784.55021953637</v>
      </c>
      <c r="Q11" s="72">
        <v>15551.962440136986</v>
      </c>
      <c r="R11" s="72">
        <v>16420.702396377998</v>
      </c>
      <c r="S11" s="72">
        <v>16506.562848265392</v>
      </c>
      <c r="T11" s="72">
        <v>15690.632849291078</v>
      </c>
      <c r="U11" s="72">
        <v>15606.332074442533</v>
      </c>
      <c r="V11" s="72">
        <v>15320.148880169925</v>
      </c>
      <c r="W11" s="72">
        <v>16638.293165488565</v>
      </c>
      <c r="DA11" s="89" t="s">
        <v>397</v>
      </c>
    </row>
    <row r="12" spans="1:105" ht="12" customHeight="1" x14ac:dyDescent="0.25">
      <c r="A12" s="28" t="s">
        <v>95</v>
      </c>
      <c r="B12" s="72">
        <v>1269.426902337188</v>
      </c>
      <c r="C12" s="72">
        <v>1594.7881799783852</v>
      </c>
      <c r="D12" s="72">
        <v>1919.0628489932783</v>
      </c>
      <c r="E12" s="72">
        <v>2344.7076979474923</v>
      </c>
      <c r="F12" s="72">
        <v>2579.3569433750813</v>
      </c>
      <c r="G12" s="72">
        <v>3134.6617256967602</v>
      </c>
      <c r="H12" s="72">
        <v>3627.4624073116961</v>
      </c>
      <c r="I12" s="72">
        <v>4143.8592728528547</v>
      </c>
      <c r="J12" s="72">
        <v>4840.6724535677977</v>
      </c>
      <c r="K12" s="72">
        <v>5696.0758822858061</v>
      </c>
      <c r="L12" s="72">
        <v>6959.1478540696735</v>
      </c>
      <c r="M12" s="72">
        <v>6581.8093735206203</v>
      </c>
      <c r="N12" s="72">
        <v>7330.9158390205848</v>
      </c>
      <c r="O12" s="72">
        <v>7862.0736840280606</v>
      </c>
      <c r="P12" s="72">
        <v>7653.3203916311504</v>
      </c>
      <c r="Q12" s="72">
        <v>8271.2205610270867</v>
      </c>
      <c r="R12" s="72">
        <v>9253.1653404822664</v>
      </c>
      <c r="S12" s="72">
        <v>9558.6251968412125</v>
      </c>
      <c r="T12" s="72">
        <v>10036.977126475373</v>
      </c>
      <c r="U12" s="72">
        <v>10710.155691892465</v>
      </c>
      <c r="V12" s="72">
        <v>11383.478977094563</v>
      </c>
      <c r="W12" s="72">
        <v>14028.108705580244</v>
      </c>
      <c r="DA12" s="89" t="s">
        <v>398</v>
      </c>
    </row>
    <row r="13" spans="1:105" ht="12" customHeight="1" x14ac:dyDescent="0.25">
      <c r="A13" s="73" t="s">
        <v>94</v>
      </c>
      <c r="B13" s="74">
        <v>5977.4639614544067</v>
      </c>
      <c r="C13" s="74">
        <v>6397.6463225692369</v>
      </c>
      <c r="D13" s="74">
        <v>6262.9755176638691</v>
      </c>
      <c r="E13" s="74">
        <v>6582.7771959949077</v>
      </c>
      <c r="F13" s="74">
        <v>6315.3407453211157</v>
      </c>
      <c r="G13" s="74">
        <v>5974.7710237768142</v>
      </c>
      <c r="H13" s="74">
        <v>6067.106353308639</v>
      </c>
      <c r="I13" s="74">
        <v>5616.8601029517095</v>
      </c>
      <c r="J13" s="74">
        <v>5927.2308397235047</v>
      </c>
      <c r="K13" s="74">
        <v>5750.7108445957501</v>
      </c>
      <c r="L13" s="74">
        <v>6616.3698658669509</v>
      </c>
      <c r="M13" s="74">
        <v>5618.1915119094283</v>
      </c>
      <c r="N13" s="74">
        <v>6236.2048665923994</v>
      </c>
      <c r="O13" s="74">
        <v>6111.5348320613903</v>
      </c>
      <c r="P13" s="74">
        <v>4995.6676592134818</v>
      </c>
      <c r="Q13" s="74">
        <v>5090.7219378848431</v>
      </c>
      <c r="R13" s="74">
        <v>5730.3521653560583</v>
      </c>
      <c r="S13" s="74">
        <v>5914.3617145886519</v>
      </c>
      <c r="T13" s="74">
        <v>6029.429176145145</v>
      </c>
      <c r="U13" s="74">
        <v>6082.4720838850872</v>
      </c>
      <c r="V13" s="74">
        <v>5786.3396761356871</v>
      </c>
      <c r="W13" s="74">
        <v>6480.8510742768331</v>
      </c>
      <c r="DA13" s="90" t="s">
        <v>399</v>
      </c>
    </row>
    <row r="14" spans="1:105" ht="12" customHeight="1" x14ac:dyDescent="0.25">
      <c r="A14" s="75" t="s">
        <v>97</v>
      </c>
      <c r="B14" s="76">
        <v>1626.1145418801755</v>
      </c>
      <c r="C14" s="76">
        <v>1739.1824739966225</v>
      </c>
      <c r="D14" s="76">
        <v>1658.2908632057006</v>
      </c>
      <c r="E14" s="76">
        <v>1668.247057459331</v>
      </c>
      <c r="F14" s="76">
        <v>1678.413983365399</v>
      </c>
      <c r="G14" s="76">
        <v>1676.7639731795314</v>
      </c>
      <c r="H14" s="76">
        <v>1629.419784560369</v>
      </c>
      <c r="I14" s="76">
        <v>1425.5026763962628</v>
      </c>
      <c r="J14" s="76">
        <v>1569.4001968994519</v>
      </c>
      <c r="K14" s="76">
        <v>1542.3534400920589</v>
      </c>
      <c r="L14" s="76">
        <v>1681.2952712902229</v>
      </c>
      <c r="M14" s="76">
        <v>1454.3310705157442</v>
      </c>
      <c r="N14" s="76">
        <v>1550.7938567024589</v>
      </c>
      <c r="O14" s="76">
        <v>1650.7133850387111</v>
      </c>
      <c r="P14" s="76">
        <v>1347.3739319219992</v>
      </c>
      <c r="Q14" s="76">
        <v>1430.7135466713637</v>
      </c>
      <c r="R14" s="76">
        <v>1490.3382316224004</v>
      </c>
      <c r="S14" s="76">
        <v>1480.7277690592002</v>
      </c>
      <c r="T14" s="76">
        <v>1461.6015203531431</v>
      </c>
      <c r="U14" s="76">
        <v>1463.7843458207117</v>
      </c>
      <c r="V14" s="76">
        <v>1473.536573200648</v>
      </c>
      <c r="W14" s="76">
        <v>1539.3071763071764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688.48826758832888</v>
      </c>
      <c r="C15" s="69">
        <f t="shared" si="6"/>
        <v>847.64851815462907</v>
      </c>
      <c r="D15" s="69">
        <f t="shared" si="6"/>
        <v>770.63168193131992</v>
      </c>
      <c r="E15" s="69">
        <f t="shared" si="6"/>
        <v>1868.2669262878426</v>
      </c>
      <c r="F15" s="69">
        <f t="shared" si="6"/>
        <v>998.2954017501911</v>
      </c>
      <c r="G15" s="69">
        <f t="shared" si="6"/>
        <v>1245.9924190664681</v>
      </c>
      <c r="H15" s="69">
        <f t="shared" si="6"/>
        <v>1742.1958063876068</v>
      </c>
      <c r="I15" s="69">
        <f t="shared" si="6"/>
        <v>1603.8263813168064</v>
      </c>
      <c r="J15" s="69">
        <f t="shared" si="6"/>
        <v>1827.8385855781387</v>
      </c>
      <c r="K15" s="69">
        <f t="shared" si="6"/>
        <v>2032.5029878792493</v>
      </c>
      <c r="L15" s="69">
        <f t="shared" si="6"/>
        <v>2224.6116232368104</v>
      </c>
      <c r="M15" s="69">
        <f t="shared" si="6"/>
        <v>2340.4456084153203</v>
      </c>
      <c r="N15" s="69">
        <f t="shared" si="6"/>
        <v>3131.6116192289724</v>
      </c>
      <c r="O15" s="69">
        <f t="shared" si="6"/>
        <v>2521.3918550244539</v>
      </c>
      <c r="P15" s="69">
        <f t="shared" si="6"/>
        <v>2240.9826819995792</v>
      </c>
      <c r="Q15" s="69">
        <f t="shared" si="6"/>
        <v>3237.3067687433322</v>
      </c>
      <c r="R15" s="69">
        <f t="shared" si="6"/>
        <v>3250.807226068302</v>
      </c>
      <c r="S15" s="69">
        <f t="shared" si="6"/>
        <v>3869.7797241151802</v>
      </c>
      <c r="T15" s="69">
        <f t="shared" si="6"/>
        <v>3541.5853812200121</v>
      </c>
      <c r="U15" s="69">
        <f t="shared" si="6"/>
        <v>4180.8407059709971</v>
      </c>
      <c r="V15" s="69">
        <f t="shared" si="6"/>
        <v>4154.798270049122</v>
      </c>
      <c r="W15" s="69">
        <f t="shared" si="6"/>
        <v>4661.8142032463093</v>
      </c>
      <c r="DA15" s="88" t="s">
        <v>401</v>
      </c>
    </row>
    <row r="16" spans="1:105" ht="12" customHeight="1" x14ac:dyDescent="0.25">
      <c r="A16" s="28" t="s">
        <v>91</v>
      </c>
      <c r="B16" s="72">
        <v>688.48826758832888</v>
      </c>
      <c r="C16" s="72">
        <v>847.64851815462907</v>
      </c>
      <c r="D16" s="72">
        <v>770.63168193131992</v>
      </c>
      <c r="E16" s="72">
        <v>1868.2669262878426</v>
      </c>
      <c r="F16" s="72">
        <v>998.2954017501911</v>
      </c>
      <c r="G16" s="72">
        <v>1245.9924190664681</v>
      </c>
      <c r="H16" s="72">
        <v>1742.1958063876068</v>
      </c>
      <c r="I16" s="72">
        <v>1603.8263813168064</v>
      </c>
      <c r="J16" s="72">
        <v>1827.8385855781387</v>
      </c>
      <c r="K16" s="72">
        <v>2032.5029878792493</v>
      </c>
      <c r="L16" s="72">
        <v>2224.6116232368104</v>
      </c>
      <c r="M16" s="72">
        <v>2340.4456084153203</v>
      </c>
      <c r="N16" s="72">
        <v>3131.6116192289724</v>
      </c>
      <c r="O16" s="72">
        <v>2521.3918550244539</v>
      </c>
      <c r="P16" s="72">
        <v>2240.9826819995792</v>
      </c>
      <c r="Q16" s="72">
        <v>3237.3067687433322</v>
      </c>
      <c r="R16" s="72">
        <v>3250.807226068302</v>
      </c>
      <c r="S16" s="72">
        <v>3869.7797241151802</v>
      </c>
      <c r="T16" s="72">
        <v>3541.5853812200121</v>
      </c>
      <c r="U16" s="72">
        <v>4180.8407059709971</v>
      </c>
      <c r="V16" s="72">
        <v>4154.798270049122</v>
      </c>
      <c r="W16" s="72">
        <v>4661.8142032463093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15938.189557426895</v>
      </c>
      <c r="C17" s="69">
        <f t="shared" si="7"/>
        <v>16519.681865141101</v>
      </c>
      <c r="D17" s="69">
        <f t="shared" si="7"/>
        <v>16979.561070648986</v>
      </c>
      <c r="E17" s="69">
        <f t="shared" si="7"/>
        <v>17447.0827697813</v>
      </c>
      <c r="F17" s="69">
        <f t="shared" si="7"/>
        <v>17708.469212573087</v>
      </c>
      <c r="G17" s="69">
        <f t="shared" si="7"/>
        <v>17981.998393966391</v>
      </c>
      <c r="H17" s="69">
        <f t="shared" si="7"/>
        <v>18367.37106561584</v>
      </c>
      <c r="I17" s="69">
        <f t="shared" si="7"/>
        <v>18264.365813809582</v>
      </c>
      <c r="J17" s="69">
        <f t="shared" si="7"/>
        <v>18611.672468635043</v>
      </c>
      <c r="K17" s="69">
        <f t="shared" si="7"/>
        <v>18912.485637882597</v>
      </c>
      <c r="L17" s="69">
        <f t="shared" si="7"/>
        <v>19785.923047675758</v>
      </c>
      <c r="M17" s="69">
        <f t="shared" si="7"/>
        <v>20083.510052646125</v>
      </c>
      <c r="N17" s="69">
        <f t="shared" si="7"/>
        <v>20338.345666213008</v>
      </c>
      <c r="O17" s="69">
        <f t="shared" si="7"/>
        <v>20349.431835682124</v>
      </c>
      <c r="P17" s="69">
        <f t="shared" si="7"/>
        <v>20224.978512296842</v>
      </c>
      <c r="Q17" s="69">
        <f t="shared" si="7"/>
        <v>20665.844232947333</v>
      </c>
      <c r="R17" s="69">
        <f t="shared" ref="R17:V17" si="8">SUM(R18:R26)</f>
        <v>21152.264062468297</v>
      </c>
      <c r="S17" s="69">
        <f t="shared" si="8"/>
        <v>21925.358884913836</v>
      </c>
      <c r="T17" s="69">
        <f t="shared" si="8"/>
        <v>22698.477960860218</v>
      </c>
      <c r="U17" s="69">
        <f t="shared" si="8"/>
        <v>22611.069864999539</v>
      </c>
      <c r="V17" s="69">
        <f t="shared" si="8"/>
        <v>22970.811843665873</v>
      </c>
      <c r="W17" s="69">
        <f t="shared" ref="W17" si="9">SUM(W18:W26)</f>
        <v>23152.67191167883</v>
      </c>
      <c r="DA17" s="88" t="s">
        <v>403</v>
      </c>
    </row>
    <row r="18" spans="1:105" ht="12" customHeight="1" x14ac:dyDescent="0.25">
      <c r="A18" s="28" t="s">
        <v>51</v>
      </c>
      <c r="B18" s="72">
        <v>302.89842126460167</v>
      </c>
      <c r="C18" s="72">
        <v>300.97427054445035</v>
      </c>
      <c r="D18" s="72">
        <v>339.75031690348345</v>
      </c>
      <c r="E18" s="72">
        <v>343.42717312586825</v>
      </c>
      <c r="F18" s="72">
        <v>371.13436861727234</v>
      </c>
      <c r="G18" s="72">
        <v>393.54458567139545</v>
      </c>
      <c r="H18" s="72">
        <v>430.9252930264588</v>
      </c>
      <c r="I18" s="72">
        <v>414.98568544061192</v>
      </c>
      <c r="J18" s="72">
        <v>451.77304004568583</v>
      </c>
      <c r="K18" s="72">
        <v>465.37495659841107</v>
      </c>
      <c r="L18" s="72">
        <v>479.37008298762038</v>
      </c>
      <c r="M18" s="72">
        <v>465.99559036059185</v>
      </c>
      <c r="N18" s="72">
        <v>482.11558586843188</v>
      </c>
      <c r="O18" s="72">
        <v>478.44304018798789</v>
      </c>
      <c r="P18" s="72">
        <v>485.37384744802063</v>
      </c>
      <c r="Q18" s="72">
        <v>479.35459694357098</v>
      </c>
      <c r="R18" s="72">
        <v>477.05047851121395</v>
      </c>
      <c r="S18" s="72">
        <v>476.72334877393024</v>
      </c>
      <c r="T18" s="72">
        <v>452.17299521363486</v>
      </c>
      <c r="U18" s="72">
        <v>374.72323154413243</v>
      </c>
      <c r="V18" s="72">
        <v>395.26507136885482</v>
      </c>
      <c r="W18" s="72">
        <v>374.11468665979731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972.39804329911192</v>
      </c>
      <c r="C19" s="72">
        <v>942.53300770109138</v>
      </c>
      <c r="D19" s="72">
        <v>928.78784697578465</v>
      </c>
      <c r="E19" s="72">
        <v>907.41742936284527</v>
      </c>
      <c r="F19" s="72">
        <v>931.57465173870048</v>
      </c>
      <c r="G19" s="72">
        <v>928.24032240181634</v>
      </c>
      <c r="H19" s="72">
        <v>874.5129190165668</v>
      </c>
      <c r="I19" s="72">
        <v>853.87687512210357</v>
      </c>
      <c r="J19" s="72">
        <v>817.85633806864894</v>
      </c>
      <c r="K19" s="72">
        <v>820.87811025483188</v>
      </c>
      <c r="L19" s="72">
        <v>841.25585877801711</v>
      </c>
      <c r="M19" s="72">
        <v>844.70954400423534</v>
      </c>
      <c r="N19" s="72">
        <v>797.25339299275856</v>
      </c>
      <c r="O19" s="72">
        <v>787.01375951847763</v>
      </c>
      <c r="P19" s="72">
        <v>766.66780056910079</v>
      </c>
      <c r="Q19" s="72">
        <v>742.73345082547326</v>
      </c>
      <c r="R19" s="72">
        <v>783.17473618619033</v>
      </c>
      <c r="S19" s="72">
        <v>814.86973030421223</v>
      </c>
      <c r="T19" s="72">
        <v>862.07580275690827</v>
      </c>
      <c r="U19" s="72">
        <v>838.48994453738976</v>
      </c>
      <c r="V19" s="72">
        <v>858.11566074012012</v>
      </c>
      <c r="W19" s="72">
        <v>865.36210868475496</v>
      </c>
      <c r="DA19" s="89" t="s">
        <v>405</v>
      </c>
    </row>
    <row r="20" spans="1:105" ht="12" customHeight="1" x14ac:dyDescent="0.25">
      <c r="A20" s="28" t="s">
        <v>206</v>
      </c>
      <c r="B20" s="72">
        <v>2487.5038410432403</v>
      </c>
      <c r="C20" s="72">
        <v>2668.8718361586948</v>
      </c>
      <c r="D20" s="72">
        <v>2546.3171819179161</v>
      </c>
      <c r="E20" s="72">
        <v>2562.1445357901866</v>
      </c>
      <c r="F20" s="72">
        <v>2486.0074434846169</v>
      </c>
      <c r="G20" s="72">
        <v>2488.8888302292266</v>
      </c>
      <c r="H20" s="72">
        <v>2534.8689527841116</v>
      </c>
      <c r="I20" s="72">
        <v>1993.3069826053804</v>
      </c>
      <c r="J20" s="72">
        <v>2352.3682344567001</v>
      </c>
      <c r="K20" s="72">
        <v>2206.8920692131005</v>
      </c>
      <c r="L20" s="72">
        <v>2108.7495428559041</v>
      </c>
      <c r="M20" s="72">
        <v>2117.571150861871</v>
      </c>
      <c r="N20" s="72">
        <v>2062.3369203846787</v>
      </c>
      <c r="O20" s="72">
        <v>1734.5491572004514</v>
      </c>
      <c r="P20" s="72">
        <v>1845.656011702571</v>
      </c>
      <c r="Q20" s="72">
        <v>1738.0487238664632</v>
      </c>
      <c r="R20" s="72">
        <v>1730.6079064444602</v>
      </c>
      <c r="S20" s="72">
        <v>1861.4469206130825</v>
      </c>
      <c r="T20" s="72">
        <v>1820.9951227068877</v>
      </c>
      <c r="U20" s="72">
        <v>2052.4515298102428</v>
      </c>
      <c r="V20" s="72">
        <v>2256.9113367315349</v>
      </c>
      <c r="W20" s="72">
        <v>1632.3396706116941</v>
      </c>
      <c r="DA20" s="89" t="s">
        <v>406</v>
      </c>
    </row>
    <row r="21" spans="1:105" ht="12" customHeight="1" x14ac:dyDescent="0.25">
      <c r="A21" s="28" t="s">
        <v>193</v>
      </c>
      <c r="B21" s="72">
        <v>5439.118368081542</v>
      </c>
      <c r="C21" s="72">
        <v>5629.0689275209534</v>
      </c>
      <c r="D21" s="72">
        <v>5973.0767039855155</v>
      </c>
      <c r="E21" s="72">
        <v>6228.2698035464091</v>
      </c>
      <c r="F21" s="72">
        <v>6262.1263911836049</v>
      </c>
      <c r="G21" s="72">
        <v>6430.6288093331468</v>
      </c>
      <c r="H21" s="72">
        <v>6498.9358496309269</v>
      </c>
      <c r="I21" s="72">
        <v>6680.9158978065689</v>
      </c>
      <c r="J21" s="72">
        <v>6552.8846786513914</v>
      </c>
      <c r="K21" s="72">
        <v>6794.02571503728</v>
      </c>
      <c r="L21" s="72">
        <v>7245.2429427744792</v>
      </c>
      <c r="M21" s="72">
        <v>6993.158803479143</v>
      </c>
      <c r="N21" s="72">
        <v>7229.8855556605395</v>
      </c>
      <c r="O21" s="72">
        <v>7251.6524937641889</v>
      </c>
      <c r="P21" s="72">
        <v>6988.3160074929983</v>
      </c>
      <c r="Q21" s="72">
        <v>7351.5937918932677</v>
      </c>
      <c r="R21" s="72">
        <v>7808.6465363983507</v>
      </c>
      <c r="S21" s="72">
        <v>8047.3969096469336</v>
      </c>
      <c r="T21" s="72">
        <v>8422.7285541346064</v>
      </c>
      <c r="U21" s="72">
        <v>8303.8188458895329</v>
      </c>
      <c r="V21" s="72">
        <v>8284.8778445673379</v>
      </c>
      <c r="W21" s="72">
        <v>8702.179922667945</v>
      </c>
      <c r="DA21" s="89" t="s">
        <v>407</v>
      </c>
    </row>
    <row r="22" spans="1:105" ht="12" customHeight="1" x14ac:dyDescent="0.25">
      <c r="A22" s="28" t="s">
        <v>208</v>
      </c>
      <c r="B22" s="72">
        <v>534.49516282099808</v>
      </c>
      <c r="C22" s="72">
        <v>580.99029071302607</v>
      </c>
      <c r="D22" s="72">
        <v>640.76453970009368</v>
      </c>
      <c r="E22" s="72">
        <v>724.84669516039969</v>
      </c>
      <c r="F22" s="72">
        <v>777.2551638044423</v>
      </c>
      <c r="G22" s="72">
        <v>864.51183861218965</v>
      </c>
      <c r="H22" s="72">
        <v>974.80333590582586</v>
      </c>
      <c r="I22" s="72">
        <v>1136.4506713399535</v>
      </c>
      <c r="J22" s="72">
        <v>1218.175645425473</v>
      </c>
      <c r="K22" s="72">
        <v>1260.3360469808931</v>
      </c>
      <c r="L22" s="72">
        <v>1376.4150404266213</v>
      </c>
      <c r="M22" s="72">
        <v>1503.9584990934964</v>
      </c>
      <c r="N22" s="72">
        <v>1525.884732773535</v>
      </c>
      <c r="O22" s="72">
        <v>1620.1578198975881</v>
      </c>
      <c r="P22" s="72">
        <v>1828.4677238642998</v>
      </c>
      <c r="Q22" s="72">
        <v>1785.6747504985613</v>
      </c>
      <c r="R22" s="72">
        <v>1661.0752293723799</v>
      </c>
      <c r="S22" s="72">
        <v>1741.1454080211483</v>
      </c>
      <c r="T22" s="72">
        <v>2062.3562573994473</v>
      </c>
      <c r="U22" s="72">
        <v>1973.4419473124374</v>
      </c>
      <c r="V22" s="72">
        <v>1949.1342631401108</v>
      </c>
      <c r="W22" s="72">
        <v>2116.3935005196786</v>
      </c>
      <c r="DA22" s="89" t="s">
        <v>408</v>
      </c>
    </row>
    <row r="23" spans="1:105" ht="12" customHeight="1" x14ac:dyDescent="0.25">
      <c r="A23" s="28" t="s">
        <v>203</v>
      </c>
      <c r="B23" s="72">
        <v>0.45206921864637883</v>
      </c>
      <c r="C23" s="72">
        <v>0.53161557833930695</v>
      </c>
      <c r="D23" s="72">
        <v>1.1720935800569663</v>
      </c>
      <c r="E23" s="72">
        <v>1.3450195779768033</v>
      </c>
      <c r="F23" s="72">
        <v>1.3030281693642274</v>
      </c>
      <c r="G23" s="72">
        <v>1.7048733802263993</v>
      </c>
      <c r="H23" s="72">
        <v>1.8647999156555144</v>
      </c>
      <c r="I23" s="72">
        <v>2.0001680923942695</v>
      </c>
      <c r="J23" s="72">
        <v>2.0794521801176198</v>
      </c>
      <c r="K23" s="72">
        <v>2.7181435770587195</v>
      </c>
      <c r="L23" s="72">
        <v>3.2050328909212067</v>
      </c>
      <c r="M23" s="72">
        <v>3.3309342569737233</v>
      </c>
      <c r="N23" s="72">
        <v>3.7718612630016168</v>
      </c>
      <c r="O23" s="72">
        <v>3.7736627333754824</v>
      </c>
      <c r="P23" s="72">
        <v>3.4123758070140626</v>
      </c>
      <c r="Q23" s="72">
        <v>3.7345316381116622</v>
      </c>
      <c r="R23" s="72">
        <v>4.2325410901161229</v>
      </c>
      <c r="S23" s="72">
        <v>4.070232950966548</v>
      </c>
      <c r="T23" s="72">
        <v>3.7325855469653546</v>
      </c>
      <c r="U23" s="72">
        <v>3.9558038537772862</v>
      </c>
      <c r="V23" s="72">
        <v>3.4349454550450167</v>
      </c>
      <c r="W23" s="72">
        <v>4.9688385730305695</v>
      </c>
      <c r="DA23" s="89" t="s">
        <v>409</v>
      </c>
    </row>
    <row r="24" spans="1:105" ht="12" customHeight="1" x14ac:dyDescent="0.25">
      <c r="A24" s="28" t="s">
        <v>204</v>
      </c>
      <c r="B24" s="72">
        <v>1840.9652579122385</v>
      </c>
      <c r="C24" s="72">
        <v>2001.8944519580498</v>
      </c>
      <c r="D24" s="72">
        <v>1982.9097987697303</v>
      </c>
      <c r="E24" s="72">
        <v>1954.3542198324205</v>
      </c>
      <c r="F24" s="72">
        <v>1966.8559101502394</v>
      </c>
      <c r="G24" s="72">
        <v>1971.9908001546921</v>
      </c>
      <c r="H24" s="72">
        <v>1883.9786988024587</v>
      </c>
      <c r="I24" s="72">
        <v>1838.5009056821218</v>
      </c>
      <c r="J24" s="72">
        <v>1727.2574507539607</v>
      </c>
      <c r="K24" s="72">
        <v>1736.0357227115644</v>
      </c>
      <c r="L24" s="72">
        <v>1758.7296447752469</v>
      </c>
      <c r="M24" s="72">
        <v>1799.6171725432237</v>
      </c>
      <c r="N24" s="72">
        <v>1739.8122347588826</v>
      </c>
      <c r="O24" s="72">
        <v>1767.9464385842386</v>
      </c>
      <c r="P24" s="72">
        <v>1771.7138054026591</v>
      </c>
      <c r="Q24" s="72">
        <v>1822.2825767504964</v>
      </c>
      <c r="R24" s="72">
        <v>1852.9284586209883</v>
      </c>
      <c r="S24" s="72">
        <v>1877.0481326203878</v>
      </c>
      <c r="T24" s="72">
        <v>1828.1199190362586</v>
      </c>
      <c r="U24" s="72">
        <v>1821.6648715629942</v>
      </c>
      <c r="V24" s="72">
        <v>1801.6777050319408</v>
      </c>
      <c r="W24" s="72">
        <v>1958.9470460149157</v>
      </c>
      <c r="DA24" s="89" t="s">
        <v>410</v>
      </c>
    </row>
    <row r="25" spans="1:105" ht="12" customHeight="1" x14ac:dyDescent="0.25">
      <c r="A25" s="73" t="s">
        <v>53</v>
      </c>
      <c r="B25" s="74">
        <v>3956.1394773469028</v>
      </c>
      <c r="C25" s="74">
        <v>3952.0413219150496</v>
      </c>
      <c r="D25" s="74">
        <v>4087.5803782706366</v>
      </c>
      <c r="E25" s="74">
        <v>4175.3130721560137</v>
      </c>
      <c r="F25" s="74">
        <v>4336.3675843278961</v>
      </c>
      <c r="G25" s="74">
        <v>4275.6050151811178</v>
      </c>
      <c r="H25" s="74">
        <v>4441.5132887608343</v>
      </c>
      <c r="I25" s="74">
        <v>4515.8518435415981</v>
      </c>
      <c r="J25" s="74">
        <v>4525.8971475397375</v>
      </c>
      <c r="K25" s="74">
        <v>4483.6554839995679</v>
      </c>
      <c r="L25" s="74">
        <v>4691.8325462110242</v>
      </c>
      <c r="M25" s="74">
        <v>4931.9035257164105</v>
      </c>
      <c r="N25" s="74">
        <v>4993.9056748585581</v>
      </c>
      <c r="O25" s="74">
        <v>5123.6998490064752</v>
      </c>
      <c r="P25" s="74">
        <v>4854.7026682990936</v>
      </c>
      <c r="Q25" s="74">
        <v>4954.7414150025852</v>
      </c>
      <c r="R25" s="74">
        <v>4993.596327177358</v>
      </c>
      <c r="S25" s="74">
        <v>5213.433094502524</v>
      </c>
      <c r="T25" s="74">
        <v>5227.3103956046398</v>
      </c>
      <c r="U25" s="74">
        <v>5192.8628994314295</v>
      </c>
      <c r="V25" s="74">
        <v>5283.7589891158732</v>
      </c>
      <c r="W25" s="74">
        <v>5332.5117097440952</v>
      </c>
      <c r="DA25" s="90" t="s">
        <v>411</v>
      </c>
    </row>
    <row r="26" spans="1:105" ht="12" customHeight="1" x14ac:dyDescent="0.25">
      <c r="A26" s="32" t="s">
        <v>52</v>
      </c>
      <c r="B26" s="77">
        <v>404.21891643961379</v>
      </c>
      <c r="C26" s="77">
        <v>442.77614305144692</v>
      </c>
      <c r="D26" s="77">
        <v>479.20221054576973</v>
      </c>
      <c r="E26" s="77">
        <v>549.96482122917769</v>
      </c>
      <c r="F26" s="77">
        <v>575.84467109695026</v>
      </c>
      <c r="G26" s="77">
        <v>626.88331900257913</v>
      </c>
      <c r="H26" s="77">
        <v>725.96792777300084</v>
      </c>
      <c r="I26" s="77">
        <v>828.47678417884845</v>
      </c>
      <c r="J26" s="77">
        <v>963.38048151332748</v>
      </c>
      <c r="K26" s="77">
        <v>1142.5693895098912</v>
      </c>
      <c r="L26" s="77">
        <v>1281.1223559759239</v>
      </c>
      <c r="M26" s="77">
        <v>1423.2648323301801</v>
      </c>
      <c r="N26" s="77">
        <v>1503.3797076526223</v>
      </c>
      <c r="O26" s="77">
        <v>1582.1956147893411</v>
      </c>
      <c r="P26" s="77">
        <v>1680.6682717110855</v>
      </c>
      <c r="Q26" s="77">
        <v>1787.6803955288024</v>
      </c>
      <c r="R26" s="77">
        <v>1840.9518486672403</v>
      </c>
      <c r="S26" s="77">
        <v>1889.2251074806513</v>
      </c>
      <c r="T26" s="77">
        <v>2018.98632846087</v>
      </c>
      <c r="U26" s="77">
        <v>2049.660791057604</v>
      </c>
      <c r="V26" s="77">
        <v>2137.636027515056</v>
      </c>
      <c r="W26" s="77">
        <v>2165.8544282029184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7440.0178348286172</v>
      </c>
      <c r="C27" s="69">
        <f t="shared" si="10"/>
        <v>7664.7324298593085</v>
      </c>
      <c r="D27" s="69">
        <f t="shared" si="10"/>
        <v>7916.805727302155</v>
      </c>
      <c r="E27" s="69">
        <f t="shared" si="10"/>
        <v>8261.4442729387829</v>
      </c>
      <c r="F27" s="69">
        <f t="shared" si="10"/>
        <v>8255.9971785582002</v>
      </c>
      <c r="G27" s="69">
        <f t="shared" si="10"/>
        <v>8489.7757253917098</v>
      </c>
      <c r="H27" s="69">
        <f t="shared" si="10"/>
        <v>8571.2584679570682</v>
      </c>
      <c r="I27" s="69">
        <f t="shared" si="10"/>
        <v>8440.1503610999935</v>
      </c>
      <c r="J27" s="69">
        <f t="shared" si="10"/>
        <v>8185.6112364125602</v>
      </c>
      <c r="K27" s="69">
        <f t="shared" si="10"/>
        <v>8100.8500466482938</v>
      </c>
      <c r="L27" s="69">
        <f t="shared" si="10"/>
        <v>8537.6941158035279</v>
      </c>
      <c r="M27" s="69">
        <f t="shared" si="10"/>
        <v>8182.1575093733172</v>
      </c>
      <c r="N27" s="69">
        <f t="shared" si="10"/>
        <v>8071.8588231856529</v>
      </c>
      <c r="O27" s="69">
        <f t="shared" si="10"/>
        <v>8043.3195917354287</v>
      </c>
      <c r="P27" s="69">
        <f t="shared" si="10"/>
        <v>7777.8838887395623</v>
      </c>
      <c r="Q27" s="69">
        <f t="shared" si="10"/>
        <v>7892.0254985424763</v>
      </c>
      <c r="R27" s="69">
        <f t="shared" ref="R27:V27" si="11">SUM(R28:R32)</f>
        <v>7952.2895095086824</v>
      </c>
      <c r="S27" s="69">
        <f t="shared" si="11"/>
        <v>8416.3163711754369</v>
      </c>
      <c r="T27" s="69">
        <f t="shared" si="11"/>
        <v>8498.2823566655497</v>
      </c>
      <c r="U27" s="69">
        <f t="shared" si="11"/>
        <v>8541.2243788355772</v>
      </c>
      <c r="V27" s="69">
        <f t="shared" si="11"/>
        <v>8804.1779608796987</v>
      </c>
      <c r="W27" s="69">
        <f t="shared" ref="W27" si="12">SUM(W28:W32)</f>
        <v>8886.0709490334684</v>
      </c>
      <c r="DA27" s="88" t="s">
        <v>413</v>
      </c>
    </row>
    <row r="28" spans="1:105" ht="12" customHeight="1" x14ac:dyDescent="0.25">
      <c r="A28" s="28" t="s">
        <v>51</v>
      </c>
      <c r="B28" s="72">
        <v>38.568145245960928</v>
      </c>
      <c r="C28" s="72">
        <v>36.622114919352924</v>
      </c>
      <c r="D28" s="72">
        <v>46.052506135109361</v>
      </c>
      <c r="E28" s="72">
        <v>54.688518715247014</v>
      </c>
      <c r="F28" s="72">
        <v>57.151750615873752</v>
      </c>
      <c r="G28" s="72">
        <v>58.675108013138349</v>
      </c>
      <c r="H28" s="72">
        <v>63.3814636153108</v>
      </c>
      <c r="I28" s="72">
        <v>61.016268105535133</v>
      </c>
      <c r="J28" s="72">
        <v>65.359515298733825</v>
      </c>
      <c r="K28" s="72">
        <v>64.237460675419868</v>
      </c>
      <c r="L28" s="72">
        <v>66.515368237130332</v>
      </c>
      <c r="M28" s="72">
        <v>64.927421714282815</v>
      </c>
      <c r="N28" s="72">
        <v>65.036245651933896</v>
      </c>
      <c r="O28" s="72">
        <v>62.050749279479213</v>
      </c>
      <c r="P28" s="72">
        <v>62.556567677654364</v>
      </c>
      <c r="Q28" s="72">
        <v>60.148415654655949</v>
      </c>
      <c r="R28" s="72">
        <v>58.771635548518482</v>
      </c>
      <c r="S28" s="72">
        <v>58.182181235131999</v>
      </c>
      <c r="T28" s="72">
        <v>53.629866063115799</v>
      </c>
      <c r="U28" s="72">
        <v>45.178300754074193</v>
      </c>
      <c r="V28" s="72">
        <v>45.949299768261298</v>
      </c>
      <c r="W28" s="72">
        <v>42.799230114907552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1425.8338933182692</v>
      </c>
      <c r="C29" s="72">
        <v>1407.0849142112334</v>
      </c>
      <c r="D29" s="72">
        <v>1433.3287930129711</v>
      </c>
      <c r="E29" s="72">
        <v>1523.9046360123561</v>
      </c>
      <c r="F29" s="72">
        <v>1454.1838664539284</v>
      </c>
      <c r="G29" s="72">
        <v>1533.0759154702889</v>
      </c>
      <c r="H29" s="72">
        <v>1372.7045670200926</v>
      </c>
      <c r="I29" s="72">
        <v>1436.4909944282722</v>
      </c>
      <c r="J29" s="72">
        <v>1289.8931738472472</v>
      </c>
      <c r="K29" s="72">
        <v>1333.8214025086756</v>
      </c>
      <c r="L29" s="72">
        <v>1304.5247457459132</v>
      </c>
      <c r="M29" s="72">
        <v>1286.9697719268645</v>
      </c>
      <c r="N29" s="72">
        <v>1220.7616206434316</v>
      </c>
      <c r="O29" s="72">
        <v>1214.6628252500523</v>
      </c>
      <c r="P29" s="72">
        <v>1215.4260057834567</v>
      </c>
      <c r="Q29" s="72">
        <v>1203.8713610747411</v>
      </c>
      <c r="R29" s="72">
        <v>1161.8760679505629</v>
      </c>
      <c r="S29" s="72">
        <v>1209.2928889790642</v>
      </c>
      <c r="T29" s="72">
        <v>1218.455772515227</v>
      </c>
      <c r="U29" s="72">
        <v>1212.9396869580562</v>
      </c>
      <c r="V29" s="72">
        <v>1207.7747600434725</v>
      </c>
      <c r="W29" s="72">
        <v>1153.1357079460997</v>
      </c>
      <c r="DA29" s="89" t="s">
        <v>415</v>
      </c>
    </row>
    <row r="30" spans="1:105" ht="12" customHeight="1" x14ac:dyDescent="0.25">
      <c r="A30" s="28" t="s">
        <v>193</v>
      </c>
      <c r="B30" s="72">
        <v>1708.0918389778014</v>
      </c>
      <c r="C30" s="72">
        <v>1736.0951447508232</v>
      </c>
      <c r="D30" s="72">
        <v>1832.2248642447832</v>
      </c>
      <c r="E30" s="72">
        <v>1914.0603653590988</v>
      </c>
      <c r="F30" s="72">
        <v>1855.7304451220812</v>
      </c>
      <c r="G30" s="72">
        <v>1976.1502279244773</v>
      </c>
      <c r="H30" s="72">
        <v>1988.3898368083171</v>
      </c>
      <c r="I30" s="72">
        <v>1909.405165013424</v>
      </c>
      <c r="J30" s="72">
        <v>1804.7930898439974</v>
      </c>
      <c r="K30" s="72">
        <v>1790.409883999205</v>
      </c>
      <c r="L30" s="72">
        <v>1937.5159368674665</v>
      </c>
      <c r="M30" s="72">
        <v>1937.2164007893687</v>
      </c>
      <c r="N30" s="72">
        <v>1811.071834557353</v>
      </c>
      <c r="O30" s="72">
        <v>1775.9316402932693</v>
      </c>
      <c r="P30" s="72">
        <v>1703.7152984066042</v>
      </c>
      <c r="Q30" s="72">
        <v>1763.7570268090601</v>
      </c>
      <c r="R30" s="72">
        <v>1829.0630414870373</v>
      </c>
      <c r="S30" s="72">
        <v>1952.6809790401819</v>
      </c>
      <c r="T30" s="72">
        <v>1959.5597952048904</v>
      </c>
      <c r="U30" s="72">
        <v>1985.4357308222227</v>
      </c>
      <c r="V30" s="72">
        <v>2080.699546142343</v>
      </c>
      <c r="W30" s="72">
        <v>2029.4259953671231</v>
      </c>
      <c r="DA30" s="89" t="s">
        <v>416</v>
      </c>
    </row>
    <row r="31" spans="1:105" ht="12" customHeight="1" x14ac:dyDescent="0.25">
      <c r="A31" s="28" t="s">
        <v>208</v>
      </c>
      <c r="B31" s="72">
        <v>247.06447226132664</v>
      </c>
      <c r="C31" s="72">
        <v>253.79271462789404</v>
      </c>
      <c r="D31" s="72">
        <v>259.59994756828257</v>
      </c>
      <c r="E31" s="72">
        <v>263.05865455035462</v>
      </c>
      <c r="F31" s="72">
        <v>252.83167025435847</v>
      </c>
      <c r="G31" s="72">
        <v>267.92026398020232</v>
      </c>
      <c r="H31" s="72">
        <v>266.32118502586872</v>
      </c>
      <c r="I31" s="72">
        <v>280.92855910948794</v>
      </c>
      <c r="J31" s="72">
        <v>300.5798401591876</v>
      </c>
      <c r="K31" s="72">
        <v>309.96767320120199</v>
      </c>
      <c r="L31" s="72">
        <v>265.99550087012267</v>
      </c>
      <c r="M31" s="72">
        <v>262.43098945001617</v>
      </c>
      <c r="N31" s="72">
        <v>271.6581714665582</v>
      </c>
      <c r="O31" s="72">
        <v>275.80943962921452</v>
      </c>
      <c r="P31" s="72">
        <v>281.4522015267475</v>
      </c>
      <c r="Q31" s="72">
        <v>280.86532708793993</v>
      </c>
      <c r="R31" s="72">
        <v>277.14627494064882</v>
      </c>
      <c r="S31" s="72">
        <v>280.77804114536161</v>
      </c>
      <c r="T31" s="72">
        <v>315.09604309053969</v>
      </c>
      <c r="U31" s="72">
        <v>310.17669068681715</v>
      </c>
      <c r="V31" s="72">
        <v>312.84662585579088</v>
      </c>
      <c r="W31" s="72">
        <v>317.83434462798425</v>
      </c>
      <c r="DA31" s="89" t="s">
        <v>417</v>
      </c>
    </row>
    <row r="32" spans="1:105" ht="12" customHeight="1" x14ac:dyDescent="0.25">
      <c r="A32" s="32" t="s">
        <v>53</v>
      </c>
      <c r="B32" s="77">
        <v>4020.4594850252597</v>
      </c>
      <c r="C32" s="77">
        <v>4231.1375413500045</v>
      </c>
      <c r="D32" s="77">
        <v>4345.5996163410091</v>
      </c>
      <c r="E32" s="77">
        <v>4505.7320983017262</v>
      </c>
      <c r="F32" s="77">
        <v>4636.0994461119581</v>
      </c>
      <c r="G32" s="77">
        <v>4653.9542100036033</v>
      </c>
      <c r="H32" s="77">
        <v>4880.4614154874798</v>
      </c>
      <c r="I32" s="77">
        <v>4752.3093744432745</v>
      </c>
      <c r="J32" s="77">
        <v>4724.9856172633945</v>
      </c>
      <c r="K32" s="77">
        <v>4602.4136262637912</v>
      </c>
      <c r="L32" s="77">
        <v>4963.1425640828957</v>
      </c>
      <c r="M32" s="77">
        <v>4630.6129254927855</v>
      </c>
      <c r="N32" s="77">
        <v>4703.330950866376</v>
      </c>
      <c r="O32" s="77">
        <v>4714.8649372834134</v>
      </c>
      <c r="P32" s="77">
        <v>4514.7338153450992</v>
      </c>
      <c r="Q32" s="77">
        <v>4583.3833679160789</v>
      </c>
      <c r="R32" s="77">
        <v>4625.4324895819145</v>
      </c>
      <c r="S32" s="77">
        <v>4915.3822807756969</v>
      </c>
      <c r="T32" s="77">
        <v>4951.5408797917762</v>
      </c>
      <c r="U32" s="77">
        <v>4987.4939696144083</v>
      </c>
      <c r="V32" s="77">
        <v>5156.9077290698306</v>
      </c>
      <c r="W32" s="77">
        <v>5342.8756709773543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0.56920261037824615</v>
      </c>
      <c r="C3" s="66">
        <f>IF(RES_hh_tes!C3=0,"",RES_hh_tes!C3/RES_hh_fec!C3)</f>
        <v>0.57662858284372465</v>
      </c>
      <c r="D3" s="66">
        <f>IF(RES_hh_tes!D3=0,"",RES_hh_tes!D3/RES_hh_fec!D3)</f>
        <v>0.58421841553524601</v>
      </c>
      <c r="E3" s="66">
        <f>IF(RES_hh_tes!E3=0,"",RES_hh_tes!E3/RES_hh_fec!E3)</f>
        <v>0.59181565824370408</v>
      </c>
      <c r="F3" s="66">
        <f>IF(RES_hh_tes!F3=0,"",RES_hh_tes!F3/RES_hh_fec!F3)</f>
        <v>0.59757356261779759</v>
      </c>
      <c r="G3" s="66">
        <f>IF(RES_hh_tes!G3=0,"",RES_hh_tes!G3/RES_hh_fec!G3)</f>
        <v>0.60551629024202169</v>
      </c>
      <c r="H3" s="66">
        <f>IF(RES_hh_tes!H3=0,"",RES_hh_tes!H3/RES_hh_fec!H3)</f>
        <v>0.61754513674532729</v>
      </c>
      <c r="I3" s="66">
        <f>IF(RES_hh_tes!I3=0,"",RES_hh_tes!I3/RES_hh_fec!I3)</f>
        <v>0.62988245886590977</v>
      </c>
      <c r="J3" s="66">
        <f>IF(RES_hh_tes!J3=0,"",RES_hh_tes!J3/RES_hh_fec!J3)</f>
        <v>0.63933105182231387</v>
      </c>
      <c r="K3" s="66">
        <f>IF(RES_hh_tes!K3=0,"",RES_hh_tes!K3/RES_hh_fec!K3)</f>
        <v>0.65319879281709703</v>
      </c>
      <c r="L3" s="66">
        <f>IF(RES_hh_tes!L3=0,"",RES_hh_tes!L3/RES_hh_fec!L3)</f>
        <v>0.66922751634729849</v>
      </c>
      <c r="M3" s="66">
        <f>IF(RES_hh_tes!M3=0,"",RES_hh_tes!M3/RES_hh_fec!M3)</f>
        <v>0.68276530046513673</v>
      </c>
      <c r="N3" s="66">
        <f>IF(RES_hh_tes!N3=0,"",RES_hh_tes!N3/RES_hh_fec!N3)</f>
        <v>0.70151763889652841</v>
      </c>
      <c r="O3" s="66">
        <f>IF(RES_hh_tes!O3=0,"",RES_hh_tes!O3/RES_hh_fec!O3)</f>
        <v>0.71716782013047387</v>
      </c>
      <c r="P3" s="66">
        <f>IF(RES_hh_tes!P3=0,"",RES_hh_tes!P3/RES_hh_fec!P3)</f>
        <v>0.72457032676513433</v>
      </c>
      <c r="Q3" s="66">
        <f>IF(RES_hh_tes!Q3=0,"",RES_hh_tes!Q3/RES_hh_fec!Q3)</f>
        <v>0.73450903224804076</v>
      </c>
      <c r="R3" s="66">
        <f>IF(RES_hh_tes!R3=0,"",RES_hh_tes!R3/RES_hh_fec!R3)</f>
        <v>0.74694957378203741</v>
      </c>
      <c r="S3" s="66">
        <f>IF(RES_hh_tes!S3=0,"",RES_hh_tes!S3/RES_hh_fec!S3)</f>
        <v>0.76041786706094328</v>
      </c>
      <c r="T3" s="66">
        <f>IF(RES_hh_tes!T3=0,"",RES_hh_tes!T3/RES_hh_fec!T3)</f>
        <v>0.77223148621404358</v>
      </c>
      <c r="U3" s="66">
        <f>IF(RES_hh_tes!U3=0,"",RES_hh_tes!U3/RES_hh_fec!U3)</f>
        <v>0.78892777153670579</v>
      </c>
      <c r="V3" s="66">
        <f>IF(RES_hh_tes!V3=0,"",RES_hh_tes!V3/RES_hh_fec!V3)</f>
        <v>0.80053875443880074</v>
      </c>
      <c r="W3" s="66">
        <f>IF(RES_hh_tes!W3=0,"",RES_hh_tes!W3/RES_hh_fec!W3)</f>
        <v>0.82275879598400459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0.5546622806578333</v>
      </c>
      <c r="C4" s="70">
        <f>IF(RES_hh_tes!C4=0,"",RES_hh_tes!C4/RES_hh_fec!C4)</f>
        <v>0.56282648670901536</v>
      </c>
      <c r="D4" s="70">
        <f>IF(RES_hh_tes!D4=0,"",RES_hh_tes!D4/RES_hh_fec!D4)</f>
        <v>0.5706803758529444</v>
      </c>
      <c r="E4" s="70">
        <f>IF(RES_hh_tes!E4=0,"",RES_hh_tes!E4/RES_hh_fec!E4)</f>
        <v>0.57521284464693312</v>
      </c>
      <c r="F4" s="70">
        <f>IF(RES_hh_tes!F4=0,"",RES_hh_tes!F4/RES_hh_fec!F4)</f>
        <v>0.58386671161250558</v>
      </c>
      <c r="G4" s="70">
        <f>IF(RES_hh_tes!G4=0,"",RES_hh_tes!G4/RES_hh_fec!G4)</f>
        <v>0.59182306680702579</v>
      </c>
      <c r="H4" s="70">
        <f>IF(RES_hh_tes!H4=0,"",RES_hh_tes!H4/RES_hh_fec!H4)</f>
        <v>0.60291354634196037</v>
      </c>
      <c r="I4" s="70">
        <f>IF(RES_hh_tes!I4=0,"",RES_hh_tes!I4/RES_hh_fec!I4)</f>
        <v>0.61586967733063536</v>
      </c>
      <c r="J4" s="70">
        <f>IF(RES_hh_tes!J4=0,"",RES_hh_tes!J4/RES_hh_fec!J4)</f>
        <v>0.6264142983561608</v>
      </c>
      <c r="K4" s="70">
        <f>IF(RES_hh_tes!K4=0,"",RES_hh_tes!K4/RES_hh_fec!K4)</f>
        <v>0.64108211806763371</v>
      </c>
      <c r="L4" s="70">
        <f>IF(RES_hh_tes!L4=0,"",RES_hh_tes!L4/RES_hh_fec!L4)</f>
        <v>0.65886468227727213</v>
      </c>
      <c r="M4" s="70">
        <f>IF(RES_hh_tes!M4=0,"",RES_hh_tes!M4/RES_hh_fec!M4)</f>
        <v>0.67196189684578522</v>
      </c>
      <c r="N4" s="70">
        <f>IF(RES_hh_tes!N4=0,"",RES_hh_tes!N4/RES_hh_fec!N4)</f>
        <v>0.69034506220892222</v>
      </c>
      <c r="O4" s="70">
        <f>IF(RES_hh_tes!O4=0,"",RES_hh_tes!O4/RES_hh_fec!O4)</f>
        <v>0.70992799343440383</v>
      </c>
      <c r="P4" s="70">
        <f>IF(RES_hh_tes!P4=0,"",RES_hh_tes!P4/RES_hh_fec!P4)</f>
        <v>0.71788187360259847</v>
      </c>
      <c r="Q4" s="70">
        <f>IF(RES_hh_tes!Q4=0,"",RES_hh_tes!Q4/RES_hh_fec!Q4)</f>
        <v>0.72441076437536522</v>
      </c>
      <c r="R4" s="70">
        <f>IF(RES_hh_tes!R4=0,"",RES_hh_tes!R4/RES_hh_fec!R4)</f>
        <v>0.73823262137876589</v>
      </c>
      <c r="S4" s="70">
        <f>IF(RES_hh_tes!S4=0,"",RES_hh_tes!S4/RES_hh_fec!S4)</f>
        <v>0.74972049023705356</v>
      </c>
      <c r="T4" s="70">
        <f>IF(RES_hh_tes!T4=0,"",RES_hh_tes!T4/RES_hh_fec!T4)</f>
        <v>0.76288168965450154</v>
      </c>
      <c r="U4" s="70">
        <f>IF(RES_hh_tes!U4=0,"",RES_hh_tes!U4/RES_hh_fec!U4)</f>
        <v>0.77785762826744032</v>
      </c>
      <c r="V4" s="70">
        <f>IF(RES_hh_tes!V4=0,"",RES_hh_tes!V4/RES_hh_fec!V4)</f>
        <v>0.78983608076352185</v>
      </c>
      <c r="W4" s="70">
        <f>IF(RES_hh_tes!W4=0,"",RES_hh_tes!W4/RES_hh_fec!W4)</f>
        <v>0.81221545500821446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0.59808560272711153</v>
      </c>
      <c r="C5" s="78">
        <f>IF(RES_hh_tes!C5=0,"",RES_hh_tes!C5/RES_hh_fec!C5)</f>
        <v>0.60040347420964624</v>
      </c>
      <c r="D5" s="78">
        <f>IF(RES_hh_tes!D5=0,"",RES_hh_tes!D5/RES_hh_fec!D5)</f>
        <v>0.5993620874846558</v>
      </c>
      <c r="E5" s="78">
        <f>IF(RES_hh_tes!E5=0,"",RES_hh_tes!E5/RES_hh_fec!E5)</f>
        <v>0.60277008057572967</v>
      </c>
      <c r="F5" s="78">
        <f>IF(RES_hh_tes!F5=0,"",RES_hh_tes!F5/RES_hh_fec!F5)</f>
        <v>0.60536769343719132</v>
      </c>
      <c r="G5" s="78">
        <f>IF(RES_hh_tes!G5=0,"",RES_hh_tes!G5/RES_hh_fec!G5)</f>
        <v>0.61086695615618103</v>
      </c>
      <c r="H5" s="78">
        <f>IF(RES_hh_tes!H5=0,"",RES_hh_tes!H5/RES_hh_fec!H5)</f>
        <v>0.61571423915687129</v>
      </c>
      <c r="I5" s="78">
        <f>IF(RES_hh_tes!I5=0,"",RES_hh_tes!I5/RES_hh_fec!I5)</f>
        <v>0.62262669996465758</v>
      </c>
      <c r="J5" s="78">
        <f>IF(RES_hh_tes!J5=0,"",RES_hh_tes!J5/RES_hh_fec!J5)</f>
        <v>0.6268123726925412</v>
      </c>
      <c r="K5" s="78">
        <f>IF(RES_hh_tes!K5=0,"",RES_hh_tes!K5/RES_hh_fec!K5)</f>
        <v>0.63284665108211668</v>
      </c>
      <c r="L5" s="78">
        <f>IF(RES_hh_tes!L5=0,"",RES_hh_tes!L5/RES_hh_fec!L5)</f>
        <v>0.64111049696276656</v>
      </c>
      <c r="M5" s="78">
        <f>IF(RES_hh_tes!M5=0,"",RES_hh_tes!M5/RES_hh_fec!M5)</f>
        <v>0.64609862383471017</v>
      </c>
      <c r="N5" s="78">
        <f>IF(RES_hh_tes!N5=0,"",RES_hh_tes!N5/RES_hh_fec!N5)</f>
        <v>0.65227530366099962</v>
      </c>
      <c r="O5" s="78">
        <f>IF(RES_hh_tes!O5=0,"",RES_hh_tes!O5/RES_hh_fec!O5)</f>
        <v>0.65927045364703452</v>
      </c>
      <c r="P5" s="78">
        <f>IF(RES_hh_tes!P5=0,"",RES_hh_tes!P5/RES_hh_fec!P5)</f>
        <v>0.660968184483678</v>
      </c>
      <c r="Q5" s="78">
        <f>IF(RES_hh_tes!Q5=0,"",RES_hh_tes!Q5/RES_hh_fec!Q5)</f>
        <v>0.664502737024118</v>
      </c>
      <c r="R5" s="78">
        <f>IF(RES_hh_tes!R5=0,"",RES_hh_tes!R5/RES_hh_fec!R5)</f>
        <v>0.66667514611535539</v>
      </c>
      <c r="S5" s="78">
        <f>IF(RES_hh_tes!S5=0,"",RES_hh_tes!S5/RES_hh_fec!S5)</f>
        <v>0.67151734991779832</v>
      </c>
      <c r="T5" s="78">
        <f>IF(RES_hh_tes!T5=0,"",RES_hh_tes!T5/RES_hh_fec!T5)</f>
        <v>0.67590643607774459</v>
      </c>
      <c r="U5" s="78">
        <f>IF(RES_hh_tes!U5=0,"",RES_hh_tes!U5/RES_hh_fec!U5)</f>
        <v>0.68216822749396888</v>
      </c>
      <c r="V5" s="78">
        <f>IF(RES_hh_tes!V5=0,"",RES_hh_tes!V5/RES_hh_fec!V5)</f>
        <v>0.69042753995762318</v>
      </c>
      <c r="W5" s="78">
        <f>IF(RES_hh_tes!W5=0,"",RES_hh_tes!W5/RES_hh_fec!W5)</f>
        <v>0.69733063004848161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0.48020226208023775</v>
      </c>
      <c r="C6" s="78">
        <f>IF(RES_hh_tes!C6=0,"",RES_hh_tes!C6/RES_hh_fec!C6)</f>
        <v>0.48489579558906792</v>
      </c>
      <c r="D6" s="78">
        <f>IF(RES_hh_tes!D6=0,"",RES_hh_tes!D6/RES_hh_fec!D6)</f>
        <v>0.48600581955487915</v>
      </c>
      <c r="E6" s="78">
        <f>IF(RES_hh_tes!E6=0,"",RES_hh_tes!E6/RES_hh_fec!E6)</f>
        <v>0.48738039334182959</v>
      </c>
      <c r="F6" s="78">
        <f>IF(RES_hh_tes!F6=0,"",RES_hh_tes!F6/RES_hh_fec!F6)</f>
        <v>0.49638911679735725</v>
      </c>
      <c r="G6" s="78">
        <f>IF(RES_hh_tes!G6=0,"",RES_hh_tes!G6/RES_hh_fec!G6)</f>
        <v>0.5001428535502439</v>
      </c>
      <c r="H6" s="78">
        <f>IF(RES_hh_tes!H6=0,"",RES_hh_tes!H6/RES_hh_fec!H6)</f>
        <v>0.51017667949493539</v>
      </c>
      <c r="I6" s="78">
        <f>IF(RES_hh_tes!I6=0,"",RES_hh_tes!I6/RES_hh_fec!I6)</f>
        <v>0.51299051046895705</v>
      </c>
      <c r="J6" s="78">
        <f>IF(RES_hh_tes!J6=0,"",RES_hh_tes!J6/RES_hh_fec!J6)</f>
        <v>0.52610998703050982</v>
      </c>
      <c r="K6" s="78">
        <f>IF(RES_hh_tes!K6=0,"",RES_hh_tes!K6/RES_hh_fec!K6)</f>
        <v>0.53663957425239617</v>
      </c>
      <c r="L6" s="78">
        <f>IF(RES_hh_tes!L6=0,"",RES_hh_tes!L6/RES_hh_fec!L6)</f>
        <v>0.54861905179475734</v>
      </c>
      <c r="M6" s="78">
        <f>IF(RES_hh_tes!M6=0,"",RES_hh_tes!M6/RES_hh_fec!M6)</f>
        <v>0.56408437103312703</v>
      </c>
      <c r="N6" s="78">
        <f>IF(RES_hh_tes!N6=0,"",RES_hh_tes!N6/RES_hh_fec!N6)</f>
        <v>0.5824813403705269</v>
      </c>
      <c r="O6" s="78">
        <f>IF(RES_hh_tes!O6=0,"",RES_hh_tes!O6/RES_hh_fec!O6)</f>
        <v>0.60750107285981392</v>
      </c>
      <c r="P6" s="78">
        <f>IF(RES_hh_tes!P6=0,"",RES_hh_tes!P6/RES_hh_fec!P6)</f>
        <v>0.61000746619927104</v>
      </c>
      <c r="Q6" s="78">
        <f>IF(RES_hh_tes!Q6=0,"",RES_hh_tes!Q6/RES_hh_fec!Q6)</f>
        <v>0.61209710711743337</v>
      </c>
      <c r="R6" s="78">
        <f>IF(RES_hh_tes!R6=0,"",RES_hh_tes!R6/RES_hh_fec!R6)</f>
        <v>0.62374679317972126</v>
      </c>
      <c r="S6" s="78">
        <f>IF(RES_hh_tes!S6=0,"",RES_hh_tes!S6/RES_hh_fec!S6)</f>
        <v>0.63247714899756313</v>
      </c>
      <c r="T6" s="78">
        <f>IF(RES_hh_tes!T6=0,"",RES_hh_tes!T6/RES_hh_fec!T6)</f>
        <v>0.64957969853720654</v>
      </c>
      <c r="U6" s="78">
        <f>IF(RES_hh_tes!U6=0,"",RES_hh_tes!U6/RES_hh_fec!U6)</f>
        <v>0.66140189176854014</v>
      </c>
      <c r="V6" s="78">
        <f>IF(RES_hh_tes!V6=0,"",RES_hh_tes!V6/RES_hh_fec!V6)</f>
        <v>0.67713196383532537</v>
      </c>
      <c r="W6" s="78">
        <f>IF(RES_hh_tes!W6=0,"",RES_hh_tes!W6/RES_hh_fec!W6)</f>
        <v>0.68864242495836636</v>
      </c>
      <c r="DA6" s="89" t="s">
        <v>421</v>
      </c>
    </row>
    <row r="7" spans="1:105" ht="12" customHeight="1" x14ac:dyDescent="0.25">
      <c r="A7" s="28" t="s">
        <v>206</v>
      </c>
      <c r="B7" s="78">
        <f>IF(RES_hh_tes!B7=0,"",RES_hh_tes!B7/RES_hh_fec!B7)</f>
        <v>0.47844873542546063</v>
      </c>
      <c r="C7" s="78">
        <f>IF(RES_hh_tes!C7=0,"",RES_hh_tes!C7/RES_hh_fec!C7)</f>
        <v>0.48396929294222074</v>
      </c>
      <c r="D7" s="78">
        <f>IF(RES_hh_tes!D7=0,"",RES_hh_tes!D7/RES_hh_fec!D7)</f>
        <v>0.48661102257174699</v>
      </c>
      <c r="E7" s="78">
        <f>IF(RES_hh_tes!E7=0,"",RES_hh_tes!E7/RES_hh_fec!E7)</f>
        <v>0.48995712595972518</v>
      </c>
      <c r="F7" s="78">
        <f>IF(RES_hh_tes!F7=0,"",RES_hh_tes!F7/RES_hh_fec!F7)</f>
        <v>0.49270300257378896</v>
      </c>
      <c r="G7" s="78">
        <f>IF(RES_hh_tes!G7=0,"",RES_hh_tes!G7/RES_hh_fec!G7)</f>
        <v>0.49745540584329867</v>
      </c>
      <c r="H7" s="78">
        <f>IF(RES_hh_tes!H7=0,"",RES_hh_tes!H7/RES_hh_fec!H7)</f>
        <v>0.50553455083858589</v>
      </c>
      <c r="I7" s="78">
        <f>IF(RES_hh_tes!I7=0,"",RES_hh_tes!I7/RES_hh_fec!I7)</f>
        <v>0.50485557165212958</v>
      </c>
      <c r="J7" s="78">
        <f>IF(RES_hh_tes!J7=0,"",RES_hh_tes!J7/RES_hh_fec!J7)</f>
        <v>0.51930195424416203</v>
      </c>
      <c r="K7" s="78">
        <f>IF(RES_hh_tes!K7=0,"",RES_hh_tes!K7/RES_hh_fec!K7)</f>
        <v>0.52742257132058989</v>
      </c>
      <c r="L7" s="78">
        <f>IF(RES_hh_tes!L7=0,"",RES_hh_tes!L7/RES_hh_fec!L7)</f>
        <v>0.54010398018070471</v>
      </c>
      <c r="M7" s="78">
        <f>IF(RES_hh_tes!M7=0,"",RES_hh_tes!M7/RES_hh_fec!M7)</f>
        <v>0.55082985230940906</v>
      </c>
      <c r="N7" s="78">
        <f>IF(RES_hh_tes!N7=0,"",RES_hh_tes!N7/RES_hh_fec!N7)</f>
        <v>0.57352392206416181</v>
      </c>
      <c r="O7" s="78">
        <f>IF(RES_hh_tes!O7=0,"",RES_hh_tes!O7/RES_hh_fec!O7)</f>
        <v>0.60035717680392342</v>
      </c>
      <c r="P7" s="78">
        <f>IF(RES_hh_tes!P7=0,"",RES_hh_tes!P7/RES_hh_fec!P7)</f>
        <v>0.60470549082639291</v>
      </c>
      <c r="Q7" s="78">
        <f>IF(RES_hh_tes!Q7=0,"",RES_hh_tes!Q7/RES_hh_fec!Q7)</f>
        <v>0.6063234756048308</v>
      </c>
      <c r="R7" s="78">
        <f>IF(RES_hh_tes!R7=0,"",RES_hh_tes!R7/RES_hh_fec!R7)</f>
        <v>0.61336530520454491</v>
      </c>
      <c r="S7" s="78">
        <f>IF(RES_hh_tes!S7=0,"",RES_hh_tes!S7/RES_hh_fec!S7)</f>
        <v>0.62339371891218176</v>
      </c>
      <c r="T7" s="78">
        <f>IF(RES_hh_tes!T7=0,"",RES_hh_tes!T7/RES_hh_fec!T7)</f>
        <v>0.63247548221237604</v>
      </c>
      <c r="U7" s="78">
        <f>IF(RES_hh_tes!U7=0,"",RES_hh_tes!U7/RES_hh_fec!U7)</f>
        <v>0.64708517924832898</v>
      </c>
      <c r="V7" s="78">
        <f>IF(RES_hh_tes!V7=0,"",RES_hh_tes!V7/RES_hh_fec!V7)</f>
        <v>0.65901806887205894</v>
      </c>
      <c r="W7" s="78">
        <f>IF(RES_hh_tes!W7=0,"",RES_hh_tes!W7/RES_hh_fec!W7)</f>
        <v>0.66140466000033404</v>
      </c>
      <c r="DA7" s="89" t="s">
        <v>422</v>
      </c>
    </row>
    <row r="8" spans="1:105" ht="12" customHeight="1" x14ac:dyDescent="0.25">
      <c r="A8" s="28" t="s">
        <v>193</v>
      </c>
      <c r="B8" s="78">
        <f>IF(RES_hh_tes!B8=0,"",RES_hh_tes!B8/RES_hh_fec!B8)</f>
        <v>0.52808269439872146</v>
      </c>
      <c r="C8" s="78">
        <f>IF(RES_hh_tes!C8=0,"",RES_hh_tes!C8/RES_hh_fec!C8)</f>
        <v>0.5369258262128509</v>
      </c>
      <c r="D8" s="78">
        <f>IF(RES_hh_tes!D8=0,"",RES_hh_tes!D8/RES_hh_fec!D8)</f>
        <v>0.54578158889062756</v>
      </c>
      <c r="E8" s="78">
        <f>IF(RES_hh_tes!E8=0,"",RES_hh_tes!E8/RES_hh_fec!E8)</f>
        <v>0.55314936831150863</v>
      </c>
      <c r="F8" s="78">
        <f>IF(RES_hh_tes!F8=0,"",RES_hh_tes!F8/RES_hh_fec!F8)</f>
        <v>0.56234328546521917</v>
      </c>
      <c r="G8" s="78">
        <f>IF(RES_hh_tes!G8=0,"",RES_hh_tes!G8/RES_hh_fec!G8)</f>
        <v>0.5705433684489275</v>
      </c>
      <c r="H8" s="78">
        <f>IF(RES_hh_tes!H8=0,"",RES_hh_tes!H8/RES_hh_fec!H8)</f>
        <v>0.5805831398002288</v>
      </c>
      <c r="I8" s="78">
        <f>IF(RES_hh_tes!I8=0,"",RES_hh_tes!I8/RES_hh_fec!I8)</f>
        <v>0.59051173044464123</v>
      </c>
      <c r="J8" s="78">
        <f>IF(RES_hh_tes!J8=0,"",RES_hh_tes!J8/RES_hh_fec!J8)</f>
        <v>0.60343095899540222</v>
      </c>
      <c r="K8" s="78">
        <f>IF(RES_hh_tes!K8=0,"",RES_hh_tes!K8/RES_hh_fec!K8)</f>
        <v>0.61565697169141864</v>
      </c>
      <c r="L8" s="78">
        <f>IF(RES_hh_tes!L8=0,"",RES_hh_tes!L8/RES_hh_fec!L8)</f>
        <v>0.62942013646199801</v>
      </c>
      <c r="M8" s="78">
        <f>IF(RES_hh_tes!M8=0,"",RES_hh_tes!M8/RES_hh_fec!M8)</f>
        <v>0.6420105375527545</v>
      </c>
      <c r="N8" s="78">
        <f>IF(RES_hh_tes!N8=0,"",RES_hh_tes!N8/RES_hh_fec!N8)</f>
        <v>0.66161695573338519</v>
      </c>
      <c r="O8" s="78">
        <f>IF(RES_hh_tes!O8=0,"",RES_hh_tes!O8/RES_hh_fec!O8)</f>
        <v>0.6798735945778408</v>
      </c>
      <c r="P8" s="78">
        <f>IF(RES_hh_tes!P8=0,"",RES_hh_tes!P8/RES_hh_fec!P8)</f>
        <v>0.68333347782140308</v>
      </c>
      <c r="Q8" s="78">
        <f>IF(RES_hh_tes!Q8=0,"",RES_hh_tes!Q8/RES_hh_fec!Q8)</f>
        <v>0.6913225422625765</v>
      </c>
      <c r="R8" s="78">
        <f>IF(RES_hh_tes!R8=0,"",RES_hh_tes!R8/RES_hh_fec!R8)</f>
        <v>0.70325160058889691</v>
      </c>
      <c r="S8" s="78">
        <f>IF(RES_hh_tes!S8=0,"",RES_hh_tes!S8/RES_hh_fec!S8)</f>
        <v>0.71447793625364253</v>
      </c>
      <c r="T8" s="78">
        <f>IF(RES_hh_tes!T8=0,"",RES_hh_tes!T8/RES_hh_fec!T8)</f>
        <v>0.72701503794162625</v>
      </c>
      <c r="U8" s="78">
        <f>IF(RES_hh_tes!U8=0,"",RES_hh_tes!U8/RES_hh_fec!U8)</f>
        <v>0.73838421070900173</v>
      </c>
      <c r="V8" s="78">
        <f>IF(RES_hh_tes!V8=0,"",RES_hh_tes!V8/RES_hh_fec!V8)</f>
        <v>0.74794003348915039</v>
      </c>
      <c r="W8" s="78">
        <f>IF(RES_hh_tes!W8=0,"",RES_hh_tes!W8/RES_hh_fec!W8)</f>
        <v>0.75867987915520152</v>
      </c>
      <c r="DA8" s="89" t="s">
        <v>423</v>
      </c>
    </row>
    <row r="9" spans="1:105" ht="12" customHeight="1" x14ac:dyDescent="0.25">
      <c r="A9" s="28" t="s">
        <v>208</v>
      </c>
      <c r="B9" s="78">
        <f>IF(RES_hh_tes!B9=0,"",RES_hh_tes!B9/RES_hh_fec!B9)</f>
        <v>0.45439475007151492</v>
      </c>
      <c r="C9" s="78">
        <f>IF(RES_hh_tes!C9=0,"",RES_hh_tes!C9/RES_hh_fec!C9)</f>
        <v>0.46394442368575123</v>
      </c>
      <c r="D9" s="78">
        <f>IF(RES_hh_tes!D9=0,"",RES_hh_tes!D9/RES_hh_fec!D9)</f>
        <v>0.47599362054314143</v>
      </c>
      <c r="E9" s="78">
        <f>IF(RES_hh_tes!E9=0,"",RES_hh_tes!E9/RES_hh_fec!E9)</f>
        <v>0.49009930363497495</v>
      </c>
      <c r="F9" s="78">
        <f>IF(RES_hh_tes!F9=0,"",RES_hh_tes!F9/RES_hh_fec!F9)</f>
        <v>0.50076749615421878</v>
      </c>
      <c r="G9" s="78">
        <f>IF(RES_hh_tes!G9=0,"",RES_hh_tes!G9/RES_hh_fec!G9)</f>
        <v>0.5166779245250569</v>
      </c>
      <c r="H9" s="78">
        <f>IF(RES_hh_tes!H9=0,"",RES_hh_tes!H9/RES_hh_fec!H9)</f>
        <v>0.53572656453576784</v>
      </c>
      <c r="I9" s="78">
        <f>IF(RES_hh_tes!I9=0,"",RES_hh_tes!I9/RES_hh_fec!I9)</f>
        <v>0.55473662836791393</v>
      </c>
      <c r="J9" s="78">
        <f>IF(RES_hh_tes!J9=0,"",RES_hh_tes!J9/RES_hh_fec!J9)</f>
        <v>0.57128795894699569</v>
      </c>
      <c r="K9" s="78">
        <f>IF(RES_hh_tes!K9=0,"",RES_hh_tes!K9/RES_hh_fec!K9)</f>
        <v>0.58281375264970592</v>
      </c>
      <c r="L9" s="78">
        <f>IF(RES_hh_tes!L9=0,"",RES_hh_tes!L9/RES_hh_fec!L9)</f>
        <v>0.60054843443324801</v>
      </c>
      <c r="M9" s="78">
        <f>IF(RES_hh_tes!M9=0,"",RES_hh_tes!M9/RES_hh_fec!M9)</f>
        <v>0.6140798488452236</v>
      </c>
      <c r="N9" s="78">
        <f>IF(RES_hh_tes!N9=0,"",RES_hh_tes!N9/RES_hh_fec!N9)</f>
        <v>0.63296032668982782</v>
      </c>
      <c r="O9" s="78">
        <f>IF(RES_hh_tes!O9=0,"",RES_hh_tes!O9/RES_hh_fec!O9)</f>
        <v>0.64937889834447904</v>
      </c>
      <c r="P9" s="78">
        <f>IF(RES_hh_tes!P9=0,"",RES_hh_tes!P9/RES_hh_fec!P9)</f>
        <v>0.65102894845163517</v>
      </c>
      <c r="Q9" s="78">
        <f>IF(RES_hh_tes!Q9=0,"",RES_hh_tes!Q9/RES_hh_fec!Q9)</f>
        <v>0.65567113354718276</v>
      </c>
      <c r="R9" s="78">
        <f>IF(RES_hh_tes!R9=0,"",RES_hh_tes!R9/RES_hh_fec!R9)</f>
        <v>0.66294937809861665</v>
      </c>
      <c r="S9" s="78">
        <f>IF(RES_hh_tes!S9=0,"",RES_hh_tes!S9/RES_hh_fec!S9)</f>
        <v>0.672266014604749</v>
      </c>
      <c r="T9" s="78">
        <f>IF(RES_hh_tes!T9=0,"",RES_hh_tes!T9/RES_hh_fec!T9)</f>
        <v>0.68469652329783881</v>
      </c>
      <c r="U9" s="78">
        <f>IF(RES_hh_tes!U9=0,"",RES_hh_tes!U9/RES_hh_fec!U9)</f>
        <v>0.69650591421000141</v>
      </c>
      <c r="V9" s="78">
        <f>IF(RES_hh_tes!V9=0,"",RES_hh_tes!V9/RES_hh_fec!V9)</f>
        <v>0.7054622893034036</v>
      </c>
      <c r="W9" s="78">
        <f>IF(RES_hh_tes!W9=0,"",RES_hh_tes!W9/RES_hh_fec!W9)</f>
        <v>0.72004022236969445</v>
      </c>
      <c r="DA9" s="89" t="s">
        <v>424</v>
      </c>
    </row>
    <row r="10" spans="1:105" ht="12" customHeight="1" x14ac:dyDescent="0.25">
      <c r="A10" s="28" t="s">
        <v>203</v>
      </c>
      <c r="B10" s="78">
        <f>IF(RES_hh_tes!B10=0,"",RES_hh_tes!B10/RES_hh_fec!B10)</f>
        <v>0.76057870323100152</v>
      </c>
      <c r="C10" s="78">
        <f>IF(RES_hh_tes!C10=0,"",RES_hh_tes!C10/RES_hh_fec!C10)</f>
        <v>0.76105706614050672</v>
      </c>
      <c r="D10" s="78">
        <f>IF(RES_hh_tes!D10=0,"",RES_hh_tes!D10/RES_hh_fec!D10)</f>
        <v>0.75537656378143958</v>
      </c>
      <c r="E10" s="78">
        <f>IF(RES_hh_tes!E10=0,"",RES_hh_tes!E10/RES_hh_fec!E10)</f>
        <v>0.75754065913022173</v>
      </c>
      <c r="F10" s="78">
        <f>IF(RES_hh_tes!F10=0,"",RES_hh_tes!F10/RES_hh_fec!F10)</f>
        <v>0.76026265344141997</v>
      </c>
      <c r="G10" s="78">
        <f>IF(RES_hh_tes!G10=0,"",RES_hh_tes!G10/RES_hh_fec!G10)</f>
        <v>0.74978466856587245</v>
      </c>
      <c r="H10" s="78">
        <f>IF(RES_hh_tes!H10=0,"",RES_hh_tes!H10/RES_hh_fec!H10)</f>
        <v>0.75307069990490594</v>
      </c>
      <c r="I10" s="78">
        <f>IF(RES_hh_tes!I10=0,"",RES_hh_tes!I10/RES_hh_fec!I10)</f>
        <v>0.754201119430844</v>
      </c>
      <c r="J10" s="78">
        <f>IF(RES_hh_tes!J10=0,"",RES_hh_tes!J10/RES_hh_fec!J10)</f>
        <v>0.76151437160435176</v>
      </c>
      <c r="K10" s="78">
        <f>IF(RES_hh_tes!K10=0,"",RES_hh_tes!K10/RES_hh_fec!K10)</f>
        <v>0.76929960118259089</v>
      </c>
      <c r="L10" s="78">
        <f>IF(RES_hh_tes!L10=0,"",RES_hh_tes!L10/RES_hh_fec!L10)</f>
        <v>0.78119512937322522</v>
      </c>
      <c r="M10" s="78">
        <f>IF(RES_hh_tes!M10=0,"",RES_hh_tes!M10/RES_hh_fec!M10)</f>
        <v>0.79365313426668738</v>
      </c>
      <c r="N10" s="78">
        <f>IF(RES_hh_tes!N10=0,"",RES_hh_tes!N10/RES_hh_fec!N10)</f>
        <v>0.80586557138358261</v>
      </c>
      <c r="O10" s="78">
        <f>IF(RES_hh_tes!O10=0,"",RES_hh_tes!O10/RES_hh_fec!O10)</f>
        <v>0.81337703058814803</v>
      </c>
      <c r="P10" s="78">
        <f>IF(RES_hh_tes!P10=0,"",RES_hh_tes!P10/RES_hh_fec!P10)</f>
        <v>0.82965184455538588</v>
      </c>
      <c r="Q10" s="78">
        <f>IF(RES_hh_tes!Q10=0,"",RES_hh_tes!Q10/RES_hh_fec!Q10)</f>
        <v>0.83533021464055923</v>
      </c>
      <c r="R10" s="78">
        <f>IF(RES_hh_tes!R10=0,"",RES_hh_tes!R10/RES_hh_fec!R10)</f>
        <v>0.84490236084080195</v>
      </c>
      <c r="S10" s="78">
        <f>IF(RES_hh_tes!S10=0,"",RES_hh_tes!S10/RES_hh_fec!S10)</f>
        <v>0.84706034719498857</v>
      </c>
      <c r="T10" s="78">
        <f>IF(RES_hh_tes!T10=0,"",RES_hh_tes!T10/RES_hh_fec!T10)</f>
        <v>0.84679834017337607</v>
      </c>
      <c r="U10" s="78">
        <f>IF(RES_hh_tes!U10=0,"",RES_hh_tes!U10/RES_hh_fec!U10)</f>
        <v>0.85243291196691395</v>
      </c>
      <c r="V10" s="78">
        <f>IF(RES_hh_tes!V10=0,"",RES_hh_tes!V10/RES_hh_fec!V10)</f>
        <v>0.86487665233264588</v>
      </c>
      <c r="W10" s="78">
        <f>IF(RES_hh_tes!W10=0,"",RES_hh_tes!W10/RES_hh_fec!W10)</f>
        <v>0.86868388504864391</v>
      </c>
      <c r="DA10" s="89" t="s">
        <v>425</v>
      </c>
    </row>
    <row r="11" spans="1:105" ht="12" customHeight="1" x14ac:dyDescent="0.25">
      <c r="A11" s="28" t="s">
        <v>204</v>
      </c>
      <c r="B11" s="78">
        <f>IF(RES_hh_tes!B11=0,"",RES_hh_tes!B11/RES_hh_fec!B11)</f>
        <v>0.7761686850980839</v>
      </c>
      <c r="C11" s="78">
        <f>IF(RES_hh_tes!C11=0,"",RES_hh_tes!C11/RES_hh_fec!C11)</f>
        <v>0.77659442720193117</v>
      </c>
      <c r="D11" s="78">
        <f>IF(RES_hh_tes!D11=0,"",RES_hh_tes!D11/RES_hh_fec!D11)</f>
        <v>0.78124634002303872</v>
      </c>
      <c r="E11" s="78">
        <f>IF(RES_hh_tes!E11=0,"",RES_hh_tes!E11/RES_hh_fec!E11)</f>
        <v>0.78073134826046531</v>
      </c>
      <c r="F11" s="78">
        <f>IF(RES_hh_tes!F11=0,"",RES_hh_tes!F11/RES_hh_fec!F11)</f>
        <v>0.78606710239194089</v>
      </c>
      <c r="G11" s="78">
        <f>IF(RES_hh_tes!G11=0,"",RES_hh_tes!G11/RES_hh_fec!G11)</f>
        <v>0.78770847430995516</v>
      </c>
      <c r="H11" s="78">
        <f>IF(RES_hh_tes!H11=0,"",RES_hh_tes!H11/RES_hh_fec!H11)</f>
        <v>0.78847421581623744</v>
      </c>
      <c r="I11" s="78">
        <f>IF(RES_hh_tes!I11=0,"",RES_hh_tes!I11/RES_hh_fec!I11)</f>
        <v>0.78926682401638981</v>
      </c>
      <c r="J11" s="78">
        <f>IF(RES_hh_tes!J11=0,"",RES_hh_tes!J11/RES_hh_fec!J11)</f>
        <v>0.79387728011209002</v>
      </c>
      <c r="K11" s="78">
        <f>IF(RES_hh_tes!K11=0,"",RES_hh_tes!K11/RES_hh_fec!K11)</f>
        <v>0.79625933239166302</v>
      </c>
      <c r="L11" s="78">
        <f>IF(RES_hh_tes!L11=0,"",RES_hh_tes!L11/RES_hh_fec!L11)</f>
        <v>0.80002231676306057</v>
      </c>
      <c r="M11" s="78">
        <f>IF(RES_hh_tes!M11=0,"",RES_hh_tes!M11/RES_hh_fec!M11)</f>
        <v>0.80264418809574101</v>
      </c>
      <c r="N11" s="78">
        <f>IF(RES_hh_tes!N11=0,"",RES_hh_tes!N11/RES_hh_fec!N11)</f>
        <v>0.80604569795642522</v>
      </c>
      <c r="O11" s="78">
        <f>IF(RES_hh_tes!O11=0,"",RES_hh_tes!O11/RES_hh_fec!O11)</f>
        <v>0.81713996127221322</v>
      </c>
      <c r="P11" s="78">
        <f>IF(RES_hh_tes!P11=0,"",RES_hh_tes!P11/RES_hh_fec!P11)</f>
        <v>0.81735389917715884</v>
      </c>
      <c r="Q11" s="78">
        <f>IF(RES_hh_tes!Q11=0,"",RES_hh_tes!Q11/RES_hh_fec!Q11)</f>
        <v>0.82131961483564031</v>
      </c>
      <c r="R11" s="78">
        <f>IF(RES_hh_tes!R11=0,"",RES_hh_tes!R11/RES_hh_fec!R11)</f>
        <v>0.82515478105397366</v>
      </c>
      <c r="S11" s="78">
        <f>IF(RES_hh_tes!S11=0,"",RES_hh_tes!S11/RES_hh_fec!S11)</f>
        <v>0.82800754653582209</v>
      </c>
      <c r="T11" s="78">
        <f>IF(RES_hh_tes!T11=0,"",RES_hh_tes!T11/RES_hh_fec!T11)</f>
        <v>0.82796034349977154</v>
      </c>
      <c r="U11" s="78">
        <f>IF(RES_hh_tes!U11=0,"",RES_hh_tes!U11/RES_hh_fec!U11)</f>
        <v>0.83360925577997147</v>
      </c>
      <c r="V11" s="78">
        <f>IF(RES_hh_tes!V11=0,"",RES_hh_tes!V11/RES_hh_fec!V11)</f>
        <v>0.83566268076923411</v>
      </c>
      <c r="W11" s="78">
        <f>IF(RES_hh_tes!W11=0,"",RES_hh_tes!W11/RES_hh_fec!W11)</f>
        <v>0.83833006429072365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1.3708110940036766</v>
      </c>
      <c r="C12" s="78">
        <f>IF(RES_hh_tes!C12=0,"",RES_hh_tes!C12/RES_hh_fec!C12)</f>
        <v>1.3940056641334426</v>
      </c>
      <c r="D12" s="78">
        <f>IF(RES_hh_tes!D12=0,"",RES_hh_tes!D12/RES_hh_fec!D12)</f>
        <v>1.4393462458309185</v>
      </c>
      <c r="E12" s="78">
        <f>IF(RES_hh_tes!E12=0,"",RES_hh_tes!E12/RES_hh_fec!E12)</f>
        <v>1.4894327292482148</v>
      </c>
      <c r="F12" s="78">
        <f>IF(RES_hh_tes!F12=0,"",RES_hh_tes!F12/RES_hh_fec!F12)</f>
        <v>1.5377110894295623</v>
      </c>
      <c r="G12" s="78">
        <f>IF(RES_hh_tes!G12=0,"",RES_hh_tes!G12/RES_hh_fec!G12)</f>
        <v>1.5960875985366636</v>
      </c>
      <c r="H12" s="78">
        <f>IF(RES_hh_tes!H12=0,"",RES_hh_tes!H12/RES_hh_fec!H12)</f>
        <v>1.6746279115433591</v>
      </c>
      <c r="I12" s="78">
        <f>IF(RES_hh_tes!I12=0,"",RES_hh_tes!I12/RES_hh_fec!I12)</f>
        <v>1.764724052428293</v>
      </c>
      <c r="J12" s="78">
        <f>IF(RES_hh_tes!J12=0,"",RES_hh_tes!J12/RES_hh_fec!J12)</f>
        <v>1.8570116556038214</v>
      </c>
      <c r="K12" s="78">
        <f>IF(RES_hh_tes!K12=0,"",RES_hh_tes!K12/RES_hh_fec!K12)</f>
        <v>1.9408912257635311</v>
      </c>
      <c r="L12" s="78">
        <f>IF(RES_hh_tes!L12=0,"",RES_hh_tes!L12/RES_hh_fec!L12)</f>
        <v>2.0024970256767793</v>
      </c>
      <c r="M12" s="78">
        <f>IF(RES_hh_tes!M12=0,"",RES_hh_tes!M12/RES_hh_fec!M12)</f>
        <v>2.0735190047995555</v>
      </c>
      <c r="N12" s="78">
        <f>IF(RES_hh_tes!N12=0,"",RES_hh_tes!N12/RES_hh_fec!N12)</f>
        <v>2.1667789332835636</v>
      </c>
      <c r="O12" s="78">
        <f>IF(RES_hh_tes!O12=0,"",RES_hh_tes!O12/RES_hh_fec!O12)</f>
        <v>2.274903516098044</v>
      </c>
      <c r="P12" s="78">
        <f>IF(RES_hh_tes!P12=0,"",RES_hh_tes!P12/RES_hh_fec!P12)</f>
        <v>2.357711679652263</v>
      </c>
      <c r="Q12" s="78">
        <f>IF(RES_hh_tes!Q12=0,"",RES_hh_tes!Q12/RES_hh_fec!Q12)</f>
        <v>2.46052231452633</v>
      </c>
      <c r="R12" s="78">
        <f>IF(RES_hh_tes!R12=0,"",RES_hh_tes!R12/RES_hh_fec!R12)</f>
        <v>2.563248651227469</v>
      </c>
      <c r="S12" s="78">
        <f>IF(RES_hh_tes!S12=0,"",RES_hh_tes!S12/RES_hh_fec!S12)</f>
        <v>2.6892362472660793</v>
      </c>
      <c r="T12" s="78">
        <f>IF(RES_hh_tes!T12=0,"",RES_hh_tes!T12/RES_hh_fec!T12)</f>
        <v>2.8250961908325452</v>
      </c>
      <c r="U12" s="78">
        <f>IF(RES_hh_tes!U12=0,"",RES_hh_tes!U12/RES_hh_fec!U12)</f>
        <v>2.9566328746858193</v>
      </c>
      <c r="V12" s="78">
        <f>IF(RES_hh_tes!V12=0,"",RES_hh_tes!V12/RES_hh_fec!V12)</f>
        <v>3.0755803455193034</v>
      </c>
      <c r="W12" s="78">
        <f>IF(RES_hh_tes!W12=0,"",RES_hh_tes!W12/RES_hh_fec!W12)</f>
        <v>3.1954581103752817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0.69376308091831795</v>
      </c>
      <c r="C13" s="79">
        <f>IF(RES_hh_tes!C13=0,"",RES_hh_tes!C13/RES_hh_fec!C13)</f>
        <v>0.69676435206863807</v>
      </c>
      <c r="D13" s="79">
        <f>IF(RES_hh_tes!D13=0,"",RES_hh_tes!D13/RES_hh_fec!D13)</f>
        <v>0.70021260263091989</v>
      </c>
      <c r="E13" s="79">
        <f>IF(RES_hh_tes!E13=0,"",RES_hh_tes!E13/RES_hh_fec!E13)</f>
        <v>0.70444789158382271</v>
      </c>
      <c r="F13" s="79">
        <f>IF(RES_hh_tes!F13=0,"",RES_hh_tes!F13/RES_hh_fec!F13)</f>
        <v>0.70971302226139399</v>
      </c>
      <c r="G13" s="79">
        <f>IF(RES_hh_tes!G13=0,"",RES_hh_tes!G13/RES_hh_fec!G13)</f>
        <v>0.7105550231310096</v>
      </c>
      <c r="H13" s="79">
        <f>IF(RES_hh_tes!H13=0,"",RES_hh_tes!H13/RES_hh_fec!H13)</f>
        <v>0.71390246486930242</v>
      </c>
      <c r="I13" s="79">
        <f>IF(RES_hh_tes!I13=0,"",RES_hh_tes!I13/RES_hh_fec!I13)</f>
        <v>0.71804127060824707</v>
      </c>
      <c r="J13" s="79">
        <f>IF(RES_hh_tes!J13=0,"",RES_hh_tes!J13/RES_hh_fec!J13)</f>
        <v>0.72511585982581939</v>
      </c>
      <c r="K13" s="79">
        <f>IF(RES_hh_tes!K13=0,"",RES_hh_tes!K13/RES_hh_fec!K13)</f>
        <v>0.72961113903996622</v>
      </c>
      <c r="L13" s="79">
        <f>IF(RES_hh_tes!L13=0,"",RES_hh_tes!L13/RES_hh_fec!L13)</f>
        <v>0.73491410707714455</v>
      </c>
      <c r="M13" s="79">
        <f>IF(RES_hh_tes!M13=0,"",RES_hh_tes!M13/RES_hh_fec!M13)</f>
        <v>0.73912938094575098</v>
      </c>
      <c r="N13" s="79">
        <f>IF(RES_hh_tes!N13=0,"",RES_hh_tes!N13/RES_hh_fec!N13)</f>
        <v>0.75096485444780925</v>
      </c>
      <c r="O13" s="79">
        <f>IF(RES_hh_tes!O13=0,"",RES_hh_tes!O13/RES_hh_fec!O13)</f>
        <v>0.76497134074752726</v>
      </c>
      <c r="P13" s="79">
        <f>IF(RES_hh_tes!P13=0,"",RES_hh_tes!P13/RES_hh_fec!P13)</f>
        <v>0.76415027449883244</v>
      </c>
      <c r="Q13" s="79">
        <f>IF(RES_hh_tes!Q13=0,"",RES_hh_tes!Q13/RES_hh_fec!Q13)</f>
        <v>0.77159345053352302</v>
      </c>
      <c r="R13" s="79">
        <f>IF(RES_hh_tes!R13=0,"",RES_hh_tes!R13/RES_hh_fec!R13)</f>
        <v>0.77879504273895483</v>
      </c>
      <c r="S13" s="79">
        <f>IF(RES_hh_tes!S13=0,"",RES_hh_tes!S13/RES_hh_fec!S13)</f>
        <v>0.78761826962850712</v>
      </c>
      <c r="T13" s="79">
        <f>IF(RES_hh_tes!T13=0,"",RES_hh_tes!T13/RES_hh_fec!T13)</f>
        <v>0.79525210842883898</v>
      </c>
      <c r="U13" s="79">
        <f>IF(RES_hh_tes!U13=0,"",RES_hh_tes!U13/RES_hh_fec!U13)</f>
        <v>0.80538782879737891</v>
      </c>
      <c r="V13" s="79">
        <f>IF(RES_hh_tes!V13=0,"",RES_hh_tes!V13/RES_hh_fec!V13)</f>
        <v>0.8142188367610802</v>
      </c>
      <c r="W13" s="79">
        <f>IF(RES_hh_tes!W13=0,"",RES_hh_tes!W13/RES_hh_fec!W13)</f>
        <v>0.83023787900921497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1.7884607011421141</v>
      </c>
      <c r="C15" s="70">
        <f>IF(RES_hh_tes!C15=0,"",RES_hh_tes!C15/RES_hh_fec!C15)</f>
        <v>1.8720552024702279</v>
      </c>
      <c r="D15" s="70">
        <f>IF(RES_hh_tes!D15=0,"",RES_hh_tes!D15/RES_hh_fec!D15)</f>
        <v>1.9780194656172232</v>
      </c>
      <c r="E15" s="70">
        <f>IF(RES_hh_tes!E15=0,"",RES_hh_tes!E15/RES_hh_fec!E15)</f>
        <v>2.1011387085759781</v>
      </c>
      <c r="F15" s="70">
        <f>IF(RES_hh_tes!F15=0,"",RES_hh_tes!F15/RES_hh_fec!F15)</f>
        <v>2.2188831086539622</v>
      </c>
      <c r="G15" s="70">
        <f>IF(RES_hh_tes!G15=0,"",RES_hh_tes!G15/RES_hh_fec!G15)</f>
        <v>2.3423975738078782</v>
      </c>
      <c r="H15" s="70">
        <f>IF(RES_hh_tes!H15=0,"",RES_hh_tes!H15/RES_hh_fec!H15)</f>
        <v>2.4813071670021918</v>
      </c>
      <c r="I15" s="70">
        <f>IF(RES_hh_tes!I15=0,"",RES_hh_tes!I15/RES_hh_fec!I15)</f>
        <v>2.5534827698482481</v>
      </c>
      <c r="J15" s="70">
        <f>IF(RES_hh_tes!J15=0,"",RES_hh_tes!J15/RES_hh_fec!J15)</f>
        <v>2.6124491153793512</v>
      </c>
      <c r="K15" s="70">
        <f>IF(RES_hh_tes!K15=0,"",RES_hh_tes!K15/RES_hh_fec!K15)</f>
        <v>2.6861049656562153</v>
      </c>
      <c r="L15" s="70">
        <f>IF(RES_hh_tes!L15=0,"",RES_hh_tes!L15/RES_hh_fec!L15)</f>
        <v>2.7579621355383348</v>
      </c>
      <c r="M15" s="70">
        <f>IF(RES_hh_tes!M15=0,"",RES_hh_tes!M15/RES_hh_fec!M15)</f>
        <v>2.8442675203935144</v>
      </c>
      <c r="N15" s="70">
        <f>IF(RES_hh_tes!N15=0,"",RES_hh_tes!N15/RES_hh_fec!N15)</f>
        <v>2.9295920202731303</v>
      </c>
      <c r="O15" s="70">
        <f>IF(RES_hh_tes!O15=0,"",RES_hh_tes!O15/RES_hh_fec!O15)</f>
        <v>3.060174858504138</v>
      </c>
      <c r="P15" s="70">
        <f>IF(RES_hh_tes!P15=0,"",RES_hh_tes!P15/RES_hh_fec!P15)</f>
        <v>3.1752897696890763</v>
      </c>
      <c r="Q15" s="70">
        <f>IF(RES_hh_tes!Q15=0,"",RES_hh_tes!Q15/RES_hh_fec!Q15)</f>
        <v>3.2509947508860537</v>
      </c>
      <c r="R15" s="70">
        <f>IF(RES_hh_tes!R15=0,"",RES_hh_tes!R15/RES_hh_fec!R15)</f>
        <v>3.3639663274662865</v>
      </c>
      <c r="S15" s="70">
        <f>IF(RES_hh_tes!S15=0,"",RES_hh_tes!S15/RES_hh_fec!S15)</f>
        <v>3.4808658336917482</v>
      </c>
      <c r="T15" s="70">
        <f>IF(RES_hh_tes!T15=0,"",RES_hh_tes!T15/RES_hh_fec!T15)</f>
        <v>3.6091663526222781</v>
      </c>
      <c r="U15" s="70">
        <f>IF(RES_hh_tes!U15=0,"",RES_hh_tes!U15/RES_hh_fec!U15)</f>
        <v>3.7058479093279657</v>
      </c>
      <c r="V15" s="70">
        <f>IF(RES_hh_tes!V15=0,"",RES_hh_tes!V15/RES_hh_fec!V15)</f>
        <v>3.8038469502816126</v>
      </c>
      <c r="W15" s="70">
        <f>IF(RES_hh_tes!W15=0,"",RES_hh_tes!W15/RES_hh_fec!W15)</f>
        <v>3.8863101121769841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1.7884607011421141</v>
      </c>
      <c r="C16" s="78">
        <f>IF(RES_hh_tes!C16=0,"",RES_hh_tes!C16/RES_hh_fec!C16)</f>
        <v>1.8720552024702279</v>
      </c>
      <c r="D16" s="78">
        <f>IF(RES_hh_tes!D16=0,"",RES_hh_tes!D16/RES_hh_fec!D16)</f>
        <v>1.9780194656172232</v>
      </c>
      <c r="E16" s="78">
        <f>IF(RES_hh_tes!E16=0,"",RES_hh_tes!E16/RES_hh_fec!E16)</f>
        <v>2.1011387085759781</v>
      </c>
      <c r="F16" s="78">
        <f>IF(RES_hh_tes!F16=0,"",RES_hh_tes!F16/RES_hh_fec!F16)</f>
        <v>2.2188831086539622</v>
      </c>
      <c r="G16" s="78">
        <f>IF(RES_hh_tes!G16=0,"",RES_hh_tes!G16/RES_hh_fec!G16)</f>
        <v>2.3423975738078782</v>
      </c>
      <c r="H16" s="78">
        <f>IF(RES_hh_tes!H16=0,"",RES_hh_tes!H16/RES_hh_fec!H16)</f>
        <v>2.4813071670021918</v>
      </c>
      <c r="I16" s="78">
        <f>IF(RES_hh_tes!I16=0,"",RES_hh_tes!I16/RES_hh_fec!I16)</f>
        <v>2.5534827698482481</v>
      </c>
      <c r="J16" s="78">
        <f>IF(RES_hh_tes!J16=0,"",RES_hh_tes!J16/RES_hh_fec!J16)</f>
        <v>2.6124491153793512</v>
      </c>
      <c r="K16" s="78">
        <f>IF(RES_hh_tes!K16=0,"",RES_hh_tes!K16/RES_hh_fec!K16)</f>
        <v>2.6861049656562153</v>
      </c>
      <c r="L16" s="78">
        <f>IF(RES_hh_tes!L16=0,"",RES_hh_tes!L16/RES_hh_fec!L16)</f>
        <v>2.7579621355383348</v>
      </c>
      <c r="M16" s="78">
        <f>IF(RES_hh_tes!M16=0,"",RES_hh_tes!M16/RES_hh_fec!M16)</f>
        <v>2.8442675203935144</v>
      </c>
      <c r="N16" s="78">
        <f>IF(RES_hh_tes!N16=0,"",RES_hh_tes!N16/RES_hh_fec!N16)</f>
        <v>2.9295920202731303</v>
      </c>
      <c r="O16" s="78">
        <f>IF(RES_hh_tes!O16=0,"",RES_hh_tes!O16/RES_hh_fec!O16)</f>
        <v>3.060174858504138</v>
      </c>
      <c r="P16" s="78">
        <f>IF(RES_hh_tes!P16=0,"",RES_hh_tes!P16/RES_hh_fec!P16)</f>
        <v>3.1752897696890763</v>
      </c>
      <c r="Q16" s="78">
        <f>IF(RES_hh_tes!Q16=0,"",RES_hh_tes!Q16/RES_hh_fec!Q16)</f>
        <v>3.2509947508860537</v>
      </c>
      <c r="R16" s="78">
        <f>IF(RES_hh_tes!R16=0,"",RES_hh_tes!R16/RES_hh_fec!R16)</f>
        <v>3.3639663274662865</v>
      </c>
      <c r="S16" s="78">
        <f>IF(RES_hh_tes!S16=0,"",RES_hh_tes!S16/RES_hh_fec!S16)</f>
        <v>3.4808658336917482</v>
      </c>
      <c r="T16" s="78">
        <f>IF(RES_hh_tes!T16=0,"",RES_hh_tes!T16/RES_hh_fec!T16)</f>
        <v>3.6091663526222781</v>
      </c>
      <c r="U16" s="78">
        <f>IF(RES_hh_tes!U16=0,"",RES_hh_tes!U16/RES_hh_fec!U16)</f>
        <v>3.7058479093279657</v>
      </c>
      <c r="V16" s="78">
        <f>IF(RES_hh_tes!V16=0,"",RES_hh_tes!V16/RES_hh_fec!V16)</f>
        <v>3.8038469502816126</v>
      </c>
      <c r="W16" s="78">
        <f>IF(RES_hh_tes!W16=0,"",RES_hh_tes!W16/RES_hh_fec!W16)</f>
        <v>3.8863101121769841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0.61069581668910422</v>
      </c>
      <c r="C17" s="70">
        <f>IF(RES_hh_tes!C17=0,"",RES_hh_tes!C17/RES_hh_fec!C17)</f>
        <v>0.61448710766196035</v>
      </c>
      <c r="D17" s="70">
        <f>IF(RES_hh_tes!D17=0,"",RES_hh_tes!D17/RES_hh_fec!D17)</f>
        <v>0.61909503691683843</v>
      </c>
      <c r="E17" s="70">
        <f>IF(RES_hh_tes!E17=0,"",RES_hh_tes!E17/RES_hh_fec!E17)</f>
        <v>0.62348592861225194</v>
      </c>
      <c r="F17" s="70">
        <f>IF(RES_hh_tes!F17=0,"",RES_hh_tes!F17/RES_hh_fec!F17)</f>
        <v>0.63030072994436315</v>
      </c>
      <c r="G17" s="70">
        <f>IF(RES_hh_tes!G17=0,"",RES_hh_tes!G17/RES_hh_fec!G17)</f>
        <v>0.63444644012309881</v>
      </c>
      <c r="H17" s="70">
        <f>IF(RES_hh_tes!H17=0,"",RES_hh_tes!H17/RES_hh_fec!H17)</f>
        <v>0.64040496510979439</v>
      </c>
      <c r="I17" s="70">
        <f>IF(RES_hh_tes!I17=0,"",RES_hh_tes!I17/RES_hh_fec!I17)</f>
        <v>0.64932974586066117</v>
      </c>
      <c r="J17" s="70">
        <f>IF(RES_hh_tes!J17=0,"",RES_hh_tes!J17/RES_hh_fec!J17)</f>
        <v>0.65575321531670072</v>
      </c>
      <c r="K17" s="70">
        <f>IF(RES_hh_tes!K17=0,"",RES_hh_tes!K17/RES_hh_fec!K17)</f>
        <v>0.66389985232486948</v>
      </c>
      <c r="L17" s="70">
        <f>IF(RES_hh_tes!L17=0,"",RES_hh_tes!L17/RES_hh_fec!L17)</f>
        <v>0.67329036872729597</v>
      </c>
      <c r="M17" s="70">
        <f>IF(RES_hh_tes!M17=0,"",RES_hh_tes!M17/RES_hh_fec!M17)</f>
        <v>0.68327445101972739</v>
      </c>
      <c r="N17" s="70">
        <f>IF(RES_hh_tes!N17=0,"",RES_hh_tes!N17/RES_hh_fec!N17)</f>
        <v>0.69365960621944389</v>
      </c>
      <c r="O17" s="70">
        <f>IF(RES_hh_tes!O17=0,"",RES_hh_tes!O17/RES_hh_fec!O17)</f>
        <v>0.70563544952202639</v>
      </c>
      <c r="P17" s="70">
        <f>IF(RES_hh_tes!P17=0,"",RES_hh_tes!P17/RES_hh_fec!P17)</f>
        <v>0.71163573563277205</v>
      </c>
      <c r="Q17" s="70">
        <f>IF(RES_hh_tes!Q17=0,"",RES_hh_tes!Q17/RES_hh_fec!Q17)</f>
        <v>0.72012796010462321</v>
      </c>
      <c r="R17" s="70">
        <f>IF(RES_hh_tes!R17=0,"",RES_hh_tes!R17/RES_hh_fec!R17)</f>
        <v>0.72943597828387985</v>
      </c>
      <c r="S17" s="70">
        <f>IF(RES_hh_tes!S17=0,"",RES_hh_tes!S17/RES_hh_fec!S17)</f>
        <v>0.74213507035824844</v>
      </c>
      <c r="T17" s="70">
        <f>IF(RES_hh_tes!T17=0,"",RES_hh_tes!T17/RES_hh_fec!T17)</f>
        <v>0.75688569506162973</v>
      </c>
      <c r="U17" s="70">
        <f>IF(RES_hh_tes!U17=0,"",RES_hh_tes!U17/RES_hh_fec!U17)</f>
        <v>0.76934766198959559</v>
      </c>
      <c r="V17" s="70">
        <f>IF(RES_hh_tes!V17=0,"",RES_hh_tes!V17/RES_hh_fec!V17)</f>
        <v>0.78136819630854681</v>
      </c>
      <c r="W17" s="70">
        <f>IF(RES_hh_tes!W17=0,"",RES_hh_tes!W17/RES_hh_fec!W17)</f>
        <v>0.79742339305388443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0.61612939511690579</v>
      </c>
      <c r="C18" s="78">
        <f>IF(RES_hh_tes!C18=0,"",RES_hh_tes!C18/RES_hh_fec!C18)</f>
        <v>0.61914777289781653</v>
      </c>
      <c r="D18" s="78">
        <f>IF(RES_hh_tes!D18=0,"",RES_hh_tes!D18/RES_hh_fec!D18)</f>
        <v>0.62369073092553573</v>
      </c>
      <c r="E18" s="78">
        <f>IF(RES_hh_tes!E18=0,"",RES_hh_tes!E18/RES_hh_fec!E18)</f>
        <v>0.62688886471879779</v>
      </c>
      <c r="F18" s="78">
        <f>IF(RES_hh_tes!F18=0,"",RES_hh_tes!F18/RES_hh_fec!F18)</f>
        <v>0.63150466848643838</v>
      </c>
      <c r="G18" s="78">
        <f>IF(RES_hh_tes!G18=0,"",RES_hh_tes!G18/RES_hh_fec!G18)</f>
        <v>0.63706732485202289</v>
      </c>
      <c r="H18" s="78">
        <f>IF(RES_hh_tes!H18=0,"",RES_hh_tes!H18/RES_hh_fec!H18)</f>
        <v>0.64253823202211668</v>
      </c>
      <c r="I18" s="78">
        <f>IF(RES_hh_tes!I18=0,"",RES_hh_tes!I18/RES_hh_fec!I18)</f>
        <v>0.64743434018023738</v>
      </c>
      <c r="J18" s="78">
        <f>IF(RES_hh_tes!J18=0,"",RES_hh_tes!J18/RES_hh_fec!J18)</f>
        <v>0.65346187133008438</v>
      </c>
      <c r="K18" s="78">
        <f>IF(RES_hh_tes!K18=0,"",RES_hh_tes!K18/RES_hh_fec!K18)</f>
        <v>0.65968265443036078</v>
      </c>
      <c r="L18" s="78">
        <f>IF(RES_hh_tes!L18=0,"",RES_hh_tes!L18/RES_hh_fec!L18)</f>
        <v>0.66560182066539941</v>
      </c>
      <c r="M18" s="78">
        <f>IF(RES_hh_tes!M18=0,"",RES_hh_tes!M18/RES_hh_fec!M18)</f>
        <v>0.672807059988906</v>
      </c>
      <c r="N18" s="78">
        <f>IF(RES_hh_tes!N18=0,"",RES_hh_tes!N18/RES_hh_fec!N18)</f>
        <v>0.68120913759673796</v>
      </c>
      <c r="O18" s="78">
        <f>IF(RES_hh_tes!O18=0,"",RES_hh_tes!O18/RES_hh_fec!O18)</f>
        <v>0.68796519523638755</v>
      </c>
      <c r="P18" s="78">
        <f>IF(RES_hh_tes!P18=0,"",RES_hh_tes!P18/RES_hh_fec!P18)</f>
        <v>0.69047419140210742</v>
      </c>
      <c r="Q18" s="78">
        <f>IF(RES_hh_tes!Q18=0,"",RES_hh_tes!Q18/RES_hh_fec!Q18)</f>
        <v>0.69402283824636846</v>
      </c>
      <c r="R18" s="78">
        <f>IF(RES_hh_tes!R18=0,"",RES_hh_tes!R18/RES_hh_fec!R18)</f>
        <v>0.69897058989253169</v>
      </c>
      <c r="S18" s="78">
        <f>IF(RES_hh_tes!S18=0,"",RES_hh_tes!S18/RES_hh_fec!S18)</f>
        <v>0.70602157898851681</v>
      </c>
      <c r="T18" s="78">
        <f>IF(RES_hh_tes!T18=0,"",RES_hh_tes!T18/RES_hh_fec!T18)</f>
        <v>0.71418503244424225</v>
      </c>
      <c r="U18" s="78">
        <f>IF(RES_hh_tes!U18=0,"",RES_hh_tes!U18/RES_hh_fec!U18)</f>
        <v>0.72413862749668512</v>
      </c>
      <c r="V18" s="78">
        <f>IF(RES_hh_tes!V18=0,"",RES_hh_tes!V18/RES_hh_fec!V18)</f>
        <v>0.73650589741975003</v>
      </c>
      <c r="W18" s="78">
        <f>IF(RES_hh_tes!W18=0,"",RES_hh_tes!W18/RES_hh_fec!W18)</f>
        <v>0.74676821339675747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0.56092552518584871</v>
      </c>
      <c r="C19" s="78">
        <f>IF(RES_hh_tes!C19=0,"",RES_hh_tes!C19/RES_hh_fec!C19)</f>
        <v>0.56269875207409403</v>
      </c>
      <c r="D19" s="78">
        <f>IF(RES_hh_tes!D19=0,"",RES_hh_tes!D19/RES_hh_fec!D19)</f>
        <v>0.56507462474294812</v>
      </c>
      <c r="E19" s="78">
        <f>IF(RES_hh_tes!E19=0,"",RES_hh_tes!E19/RES_hh_fec!E19)</f>
        <v>0.56747391711246953</v>
      </c>
      <c r="F19" s="78">
        <f>IF(RES_hh_tes!F19=0,"",RES_hh_tes!F19/RES_hh_fec!F19)</f>
        <v>0.5755442779035006</v>
      </c>
      <c r="G19" s="78">
        <f>IF(RES_hh_tes!G19=0,"",RES_hh_tes!G19/RES_hh_fec!G19)</f>
        <v>0.57643886655496646</v>
      </c>
      <c r="H19" s="78">
        <f>IF(RES_hh_tes!H19=0,"",RES_hh_tes!H19/RES_hh_fec!H19)</f>
        <v>0.58508292364678072</v>
      </c>
      <c r="I19" s="78">
        <f>IF(RES_hh_tes!I19=0,"",RES_hh_tes!I19/RES_hh_fec!I19)</f>
        <v>0.58585993578793572</v>
      </c>
      <c r="J19" s="78">
        <f>IF(RES_hh_tes!J19=0,"",RES_hh_tes!J19/RES_hh_fec!J19)</f>
        <v>0.59069066529605041</v>
      </c>
      <c r="K19" s="78">
        <f>IF(RES_hh_tes!K19=0,"",RES_hh_tes!K19/RES_hh_fec!K19)</f>
        <v>0.59272443710252676</v>
      </c>
      <c r="L19" s="78">
        <f>IF(RES_hh_tes!L19=0,"",RES_hh_tes!L19/RES_hh_fec!L19)</f>
        <v>0.59714367752918807</v>
      </c>
      <c r="M19" s="78">
        <f>IF(RES_hh_tes!M19=0,"",RES_hh_tes!M19/RES_hh_fec!M19)</f>
        <v>0.60322416029336134</v>
      </c>
      <c r="N19" s="78">
        <f>IF(RES_hh_tes!N19=0,"",RES_hh_tes!N19/RES_hh_fec!N19)</f>
        <v>0.60930002683476814</v>
      </c>
      <c r="O19" s="78">
        <f>IF(RES_hh_tes!O19=0,"",RES_hh_tes!O19/RES_hh_fec!O19)</f>
        <v>0.61787137011204551</v>
      </c>
      <c r="P19" s="78">
        <f>IF(RES_hh_tes!P19=0,"",RES_hh_tes!P19/RES_hh_fec!P19)</f>
        <v>0.63038268738969294</v>
      </c>
      <c r="Q19" s="78">
        <f>IF(RES_hh_tes!Q19=0,"",RES_hh_tes!Q19/RES_hh_fec!Q19)</f>
        <v>0.64348437762614796</v>
      </c>
      <c r="R19" s="78">
        <f>IF(RES_hh_tes!R19=0,"",RES_hh_tes!R19/RES_hh_fec!R19)</f>
        <v>0.66368972821658134</v>
      </c>
      <c r="S19" s="78">
        <f>IF(RES_hh_tes!S19=0,"",RES_hh_tes!S19/RES_hh_fec!S19)</f>
        <v>0.68558873340864845</v>
      </c>
      <c r="T19" s="78">
        <f>IF(RES_hh_tes!T19=0,"",RES_hh_tes!T19/RES_hh_fec!T19)</f>
        <v>0.71435496155489975</v>
      </c>
      <c r="U19" s="78">
        <f>IF(RES_hh_tes!U19=0,"",RES_hh_tes!U19/RES_hh_fec!U19)</f>
        <v>0.73851850414971532</v>
      </c>
      <c r="V19" s="78">
        <f>IF(RES_hh_tes!V19=0,"",RES_hh_tes!V19/RES_hh_fec!V19)</f>
        <v>0.75918795669009465</v>
      </c>
      <c r="W19" s="78">
        <f>IF(RES_hh_tes!W19=0,"",RES_hh_tes!W19/RES_hh_fec!W19)</f>
        <v>0.77538652673708952</v>
      </c>
      <c r="DA19" s="89" t="s">
        <v>432</v>
      </c>
    </row>
    <row r="20" spans="1:105" ht="12" customHeight="1" x14ac:dyDescent="0.25">
      <c r="A20" s="28" t="s">
        <v>206</v>
      </c>
      <c r="B20" s="78">
        <f>IF(RES_hh_tes!B20=0,"",RES_hh_tes!B20/RES_hh_fec!B20)</f>
        <v>0.56387424351835047</v>
      </c>
      <c r="C20" s="78">
        <f>IF(RES_hh_tes!C20=0,"",RES_hh_tes!C20/RES_hh_fec!C20)</f>
        <v>0.56760019795819028</v>
      </c>
      <c r="D20" s="78">
        <f>IF(RES_hh_tes!D20=0,"",RES_hh_tes!D20/RES_hh_fec!D20)</f>
        <v>0.56835354040054065</v>
      </c>
      <c r="E20" s="78">
        <f>IF(RES_hh_tes!E20=0,"",RES_hh_tes!E20/RES_hh_fec!E20)</f>
        <v>0.57082034518987312</v>
      </c>
      <c r="F20" s="78">
        <f>IF(RES_hh_tes!F20=0,"",RES_hh_tes!F20/RES_hh_fec!F20)</f>
        <v>0.57105843520747079</v>
      </c>
      <c r="G20" s="78">
        <f>IF(RES_hh_tes!G20=0,"",RES_hh_tes!G20/RES_hh_fec!G20)</f>
        <v>0.57429964604095496</v>
      </c>
      <c r="H20" s="78">
        <f>IF(RES_hh_tes!H20=0,"",RES_hh_tes!H20/RES_hh_fec!H20)</f>
        <v>0.57808902441361576</v>
      </c>
      <c r="I20" s="78">
        <f>IF(RES_hh_tes!I20=0,"",RES_hh_tes!I20/RES_hh_fec!I20)</f>
        <v>0.57532804733948872</v>
      </c>
      <c r="J20" s="78">
        <f>IF(RES_hh_tes!J20=0,"",RES_hh_tes!J20/RES_hh_fec!J20)</f>
        <v>0.58373073731902769</v>
      </c>
      <c r="K20" s="78">
        <f>IF(RES_hh_tes!K20=0,"",RES_hh_tes!K20/RES_hh_fec!K20)</f>
        <v>0.58677888401092415</v>
      </c>
      <c r="L20" s="78">
        <f>IF(RES_hh_tes!L20=0,"",RES_hh_tes!L20/RES_hh_fec!L20)</f>
        <v>0.5924504059495127</v>
      </c>
      <c r="M20" s="78">
        <f>IF(RES_hh_tes!M20=0,"",RES_hh_tes!M20/RES_hh_fec!M20)</f>
        <v>0.59793701130975763</v>
      </c>
      <c r="N20" s="78">
        <f>IF(RES_hh_tes!N20=0,"",RES_hh_tes!N20/RES_hh_fec!N20)</f>
        <v>0.60880704471909508</v>
      </c>
      <c r="O20" s="78">
        <f>IF(RES_hh_tes!O20=0,"",RES_hh_tes!O20/RES_hh_fec!O20)</f>
        <v>0.61408460246544339</v>
      </c>
      <c r="P20" s="78">
        <f>IF(RES_hh_tes!P20=0,"",RES_hh_tes!P20/RES_hh_fec!P20)</f>
        <v>0.61918041716749905</v>
      </c>
      <c r="Q20" s="78">
        <f>IF(RES_hh_tes!Q20=0,"",RES_hh_tes!Q20/RES_hh_fec!Q20)</f>
        <v>0.62229281940523462</v>
      </c>
      <c r="R20" s="78">
        <f>IF(RES_hh_tes!R20=0,"",RES_hh_tes!R20/RES_hh_fec!R20)</f>
        <v>0.63213518362427423</v>
      </c>
      <c r="S20" s="78">
        <f>IF(RES_hh_tes!S20=0,"",RES_hh_tes!S20/RES_hh_fec!S20)</f>
        <v>0.65125502420127901</v>
      </c>
      <c r="T20" s="78">
        <f>IF(RES_hh_tes!T20=0,"",RES_hh_tes!T20/RES_hh_fec!T20)</f>
        <v>0.66739796515059802</v>
      </c>
      <c r="U20" s="78">
        <f>IF(RES_hh_tes!U20=0,"",RES_hh_tes!U20/RES_hh_fec!U20)</f>
        <v>0.69119224070225138</v>
      </c>
      <c r="V20" s="78">
        <f>IF(RES_hh_tes!V20=0,"",RES_hh_tes!V20/RES_hh_fec!V20)</f>
        <v>0.70830991827992906</v>
      </c>
      <c r="W20" s="78">
        <f>IF(RES_hh_tes!W20=0,"",RES_hh_tes!W20/RES_hh_fec!W20)</f>
        <v>0.71526272073948405</v>
      </c>
      <c r="DA20" s="89" t="s">
        <v>433</v>
      </c>
    </row>
    <row r="21" spans="1:105" ht="12" customHeight="1" x14ac:dyDescent="0.25">
      <c r="A21" s="28" t="s">
        <v>193</v>
      </c>
      <c r="B21" s="78">
        <f>IF(RES_hh_tes!B21=0,"",RES_hh_tes!B21/RES_hh_fec!B21)</f>
        <v>0.56353525711870289</v>
      </c>
      <c r="C21" s="78">
        <f>IF(RES_hh_tes!C21=0,"",RES_hh_tes!C21/RES_hh_fec!C21)</f>
        <v>0.56753785099611387</v>
      </c>
      <c r="D21" s="78">
        <f>IF(RES_hh_tes!D21=0,"",RES_hh_tes!D21/RES_hh_fec!D21)</f>
        <v>0.57404951829549888</v>
      </c>
      <c r="E21" s="78">
        <f>IF(RES_hh_tes!E21=0,"",RES_hh_tes!E21/RES_hh_fec!E21)</f>
        <v>0.58010371323887788</v>
      </c>
      <c r="F21" s="78">
        <f>IF(RES_hh_tes!F21=0,"",RES_hh_tes!F21/RES_hh_fec!F21)</f>
        <v>0.58779115945999638</v>
      </c>
      <c r="G21" s="78">
        <f>IF(RES_hh_tes!G21=0,"",RES_hh_tes!G21/RES_hh_fec!G21)</f>
        <v>0.59279905612115247</v>
      </c>
      <c r="H21" s="78">
        <f>IF(RES_hh_tes!H21=0,"",RES_hh_tes!H21/RES_hh_fec!H21)</f>
        <v>0.59835104797534255</v>
      </c>
      <c r="I21" s="78">
        <f>IF(RES_hh_tes!I21=0,"",RES_hh_tes!I21/RES_hh_fec!I21)</f>
        <v>0.60808290070689841</v>
      </c>
      <c r="J21" s="78">
        <f>IF(RES_hh_tes!J21=0,"",RES_hh_tes!J21/RES_hh_fec!J21)</f>
        <v>0.61649135831256818</v>
      </c>
      <c r="K21" s="78">
        <f>IF(RES_hh_tes!K21=0,"",RES_hh_tes!K21/RES_hh_fec!K21)</f>
        <v>0.62504515371224523</v>
      </c>
      <c r="L21" s="78">
        <f>IF(RES_hh_tes!L21=0,"",RES_hh_tes!L21/RES_hh_fec!L21)</f>
        <v>0.63507852014224775</v>
      </c>
      <c r="M21" s="78">
        <f>IF(RES_hh_tes!M21=0,"",RES_hh_tes!M21/RES_hh_fec!M21)</f>
        <v>0.64418642875062548</v>
      </c>
      <c r="N21" s="78">
        <f>IF(RES_hh_tes!N21=0,"",RES_hh_tes!N21/RES_hh_fec!N21)</f>
        <v>0.65699875292124499</v>
      </c>
      <c r="O21" s="78">
        <f>IF(RES_hh_tes!O21=0,"",RES_hh_tes!O21/RES_hh_fec!O21)</f>
        <v>0.66994095865607783</v>
      </c>
      <c r="P21" s="78">
        <f>IF(RES_hh_tes!P21=0,"",RES_hh_tes!P21/RES_hh_fec!P21)</f>
        <v>0.67604886327144698</v>
      </c>
      <c r="Q21" s="78">
        <f>IF(RES_hh_tes!Q21=0,"",RES_hh_tes!Q21/RES_hh_fec!Q21)</f>
        <v>0.68628007571483696</v>
      </c>
      <c r="R21" s="78">
        <f>IF(RES_hh_tes!R21=0,"",RES_hh_tes!R21/RES_hh_fec!R21)</f>
        <v>0.6996614292535166</v>
      </c>
      <c r="S21" s="78">
        <f>IF(RES_hh_tes!S21=0,"",RES_hh_tes!S21/RES_hh_fec!S21)</f>
        <v>0.71579998977307258</v>
      </c>
      <c r="T21" s="78">
        <f>IF(RES_hh_tes!T21=0,"",RES_hh_tes!T21/RES_hh_fec!T21)</f>
        <v>0.73350377205115935</v>
      </c>
      <c r="U21" s="78">
        <f>IF(RES_hh_tes!U21=0,"",RES_hh_tes!U21/RES_hh_fec!U21)</f>
        <v>0.74763254639011845</v>
      </c>
      <c r="V21" s="78">
        <f>IF(RES_hh_tes!V21=0,"",RES_hh_tes!V21/RES_hh_fec!V21)</f>
        <v>0.76153408288082347</v>
      </c>
      <c r="W21" s="78">
        <f>IF(RES_hh_tes!W21=0,"",RES_hh_tes!W21/RES_hh_fec!W21)</f>
        <v>0.78150973703344762</v>
      </c>
      <c r="DA21" s="89" t="s">
        <v>434</v>
      </c>
    </row>
    <row r="22" spans="1:105" ht="12" customHeight="1" x14ac:dyDescent="0.25">
      <c r="A22" s="28" t="s">
        <v>208</v>
      </c>
      <c r="B22" s="78">
        <f>IF(RES_hh_tes!B22=0,"",RES_hh_tes!B22/RES_hh_fec!B22)</f>
        <v>0.48435762020871714</v>
      </c>
      <c r="C22" s="78">
        <f>IF(RES_hh_tes!C22=0,"",RES_hh_tes!C22/RES_hh_fec!C22)</f>
        <v>0.491261975207266</v>
      </c>
      <c r="D22" s="78">
        <f>IF(RES_hh_tes!D22=0,"",RES_hh_tes!D22/RES_hh_fec!D22)</f>
        <v>0.50834432462173995</v>
      </c>
      <c r="E22" s="78">
        <f>IF(RES_hh_tes!E22=0,"",RES_hh_tes!E22/RES_hh_fec!E22)</f>
        <v>0.52544808834458934</v>
      </c>
      <c r="F22" s="78">
        <f>IF(RES_hh_tes!F22=0,"",RES_hh_tes!F22/RES_hh_fec!F22)</f>
        <v>0.54272775018053154</v>
      </c>
      <c r="G22" s="78">
        <f>IF(RES_hh_tes!G22=0,"",RES_hh_tes!G22/RES_hh_fec!G22)</f>
        <v>0.55833500993773499</v>
      </c>
      <c r="H22" s="78">
        <f>IF(RES_hh_tes!H22=0,"",RES_hh_tes!H22/RES_hh_fec!H22)</f>
        <v>0.58103541354308297</v>
      </c>
      <c r="I22" s="78">
        <f>IF(RES_hh_tes!I22=0,"",RES_hh_tes!I22/RES_hh_fec!I22)</f>
        <v>0.60243812624540538</v>
      </c>
      <c r="J22" s="78">
        <f>IF(RES_hh_tes!J22=0,"",RES_hh_tes!J22/RES_hh_fec!J22)</f>
        <v>0.62484628733693837</v>
      </c>
      <c r="K22" s="78">
        <f>IF(RES_hh_tes!K22=0,"",RES_hh_tes!K22/RES_hh_fec!K22)</f>
        <v>0.64143616205355547</v>
      </c>
      <c r="L22" s="78">
        <f>IF(RES_hh_tes!L22=0,"",RES_hh_tes!L22/RES_hh_fec!L22)</f>
        <v>0.66361234936226376</v>
      </c>
      <c r="M22" s="78">
        <f>IF(RES_hh_tes!M22=0,"",RES_hh_tes!M22/RES_hh_fec!M22)</f>
        <v>0.68441598646794022</v>
      </c>
      <c r="N22" s="78">
        <f>IF(RES_hh_tes!N22=0,"",RES_hh_tes!N22/RES_hh_fec!N22)</f>
        <v>0.7020241086416743</v>
      </c>
      <c r="O22" s="78">
        <f>IF(RES_hh_tes!O22=0,"",RES_hh_tes!O22/RES_hh_fec!O22)</f>
        <v>0.72144289045295806</v>
      </c>
      <c r="P22" s="78">
        <f>IF(RES_hh_tes!P22=0,"",RES_hh_tes!P22/RES_hh_fec!P22)</f>
        <v>0.73116150523806045</v>
      </c>
      <c r="Q22" s="78">
        <f>IF(RES_hh_tes!Q22=0,"",RES_hh_tes!Q22/RES_hh_fec!Q22)</f>
        <v>0.73643965183463256</v>
      </c>
      <c r="R22" s="78">
        <f>IF(RES_hh_tes!R22=0,"",RES_hh_tes!R22/RES_hh_fec!R22)</f>
        <v>0.73883325958088431</v>
      </c>
      <c r="S22" s="78">
        <f>IF(RES_hh_tes!S22=0,"",RES_hh_tes!S22/RES_hh_fec!S22)</f>
        <v>0.74970797163356628</v>
      </c>
      <c r="T22" s="78">
        <f>IF(RES_hh_tes!T22=0,"",RES_hh_tes!T22/RES_hh_fec!T22)</f>
        <v>0.76563173414106966</v>
      </c>
      <c r="U22" s="78">
        <f>IF(RES_hh_tes!U22=0,"",RES_hh_tes!U22/RES_hh_fec!U22)</f>
        <v>0.77401115046360125</v>
      </c>
      <c r="V22" s="78">
        <f>IF(RES_hh_tes!V22=0,"",RES_hh_tes!V22/RES_hh_fec!V22)</f>
        <v>0.78601269442819943</v>
      </c>
      <c r="W22" s="78">
        <f>IF(RES_hh_tes!W22=0,"",RES_hh_tes!W22/RES_hh_fec!W22)</f>
        <v>0.79909748517448953</v>
      </c>
      <c r="DA22" s="89" t="s">
        <v>435</v>
      </c>
    </row>
    <row r="23" spans="1:105" ht="12" customHeight="1" x14ac:dyDescent="0.25">
      <c r="A23" s="28" t="s">
        <v>203</v>
      </c>
      <c r="B23" s="78">
        <f>IF(RES_hh_tes!B23=0,"",RES_hh_tes!B23/RES_hh_fec!B23)</f>
        <v>0.74060314962651863</v>
      </c>
      <c r="C23" s="78">
        <f>IF(RES_hh_tes!C23=0,"",RES_hh_tes!C23/RES_hh_fec!C23)</f>
        <v>0.75743762960766037</v>
      </c>
      <c r="D23" s="78">
        <f>IF(RES_hh_tes!D23=0,"",RES_hh_tes!D23/RES_hh_fec!D23)</f>
        <v>0.78776251236148442</v>
      </c>
      <c r="E23" s="78">
        <f>IF(RES_hh_tes!E23=0,"",RES_hh_tes!E23/RES_hh_fec!E23)</f>
        <v>0.79785378120775441</v>
      </c>
      <c r="F23" s="78">
        <f>IF(RES_hh_tes!F23=0,"",RES_hh_tes!F23/RES_hh_fec!F23)</f>
        <v>0.80273669751102772</v>
      </c>
      <c r="G23" s="78">
        <f>IF(RES_hh_tes!G23=0,"",RES_hh_tes!G23/RES_hh_fec!G23)</f>
        <v>0.81053415668790074</v>
      </c>
      <c r="H23" s="78">
        <f>IF(RES_hh_tes!H23=0,"",RES_hh_tes!H23/RES_hh_fec!H23)</f>
        <v>0.81439699551129763</v>
      </c>
      <c r="I23" s="78">
        <f>IF(RES_hh_tes!I23=0,"",RES_hh_tes!I23/RES_hh_fec!I23)</f>
        <v>0.81918130887644747</v>
      </c>
      <c r="J23" s="78">
        <f>IF(RES_hh_tes!J23=0,"",RES_hh_tes!J23/RES_hh_fec!J23)</f>
        <v>0.82503007190990285</v>
      </c>
      <c r="K23" s="78">
        <f>IF(RES_hh_tes!K23=0,"",RES_hh_tes!K23/RES_hh_fec!K23)</f>
        <v>0.8326467789815486</v>
      </c>
      <c r="L23" s="78">
        <f>IF(RES_hh_tes!L23=0,"",RES_hh_tes!L23/RES_hh_fec!L23)</f>
        <v>0.84193690088464035</v>
      </c>
      <c r="M23" s="78">
        <f>IF(RES_hh_tes!M23=0,"",RES_hh_tes!M23/RES_hh_fec!M23)</f>
        <v>0.84541298644316187</v>
      </c>
      <c r="N23" s="78">
        <f>IF(RES_hh_tes!N23=0,"",RES_hh_tes!N23/RES_hh_fec!N23)</f>
        <v>0.85077071257251191</v>
      </c>
      <c r="O23" s="78">
        <f>IF(RES_hh_tes!O23=0,"",RES_hh_tes!O23/RES_hh_fec!O23)</f>
        <v>0.85601882461207701</v>
      </c>
      <c r="P23" s="78">
        <f>IF(RES_hh_tes!P23=0,"",RES_hh_tes!P23/RES_hh_fec!P23)</f>
        <v>0.86228894697751668</v>
      </c>
      <c r="Q23" s="78">
        <f>IF(RES_hh_tes!Q23=0,"",RES_hh_tes!Q23/RES_hh_fec!Q23)</f>
        <v>0.86617612552133205</v>
      </c>
      <c r="R23" s="78">
        <f>IF(RES_hh_tes!R23=0,"",RES_hh_tes!R23/RES_hh_fec!R23)</f>
        <v>0.86967674342064882</v>
      </c>
      <c r="S23" s="78">
        <f>IF(RES_hh_tes!S23=0,"",RES_hh_tes!S23/RES_hh_fec!S23)</f>
        <v>0.87319824975015559</v>
      </c>
      <c r="T23" s="78">
        <f>IF(RES_hh_tes!T23=0,"",RES_hh_tes!T23/RES_hh_fec!T23)</f>
        <v>0.87704887970879764</v>
      </c>
      <c r="U23" s="78">
        <f>IF(RES_hh_tes!U23=0,"",RES_hh_tes!U23/RES_hh_fec!U23)</f>
        <v>0.88120691048774724</v>
      </c>
      <c r="V23" s="78">
        <f>IF(RES_hh_tes!V23=0,"",RES_hh_tes!V23/RES_hh_fec!V23)</f>
        <v>0.8841944358359316</v>
      </c>
      <c r="W23" s="78">
        <f>IF(RES_hh_tes!W23=0,"",RES_hh_tes!W23/RES_hh_fec!W23)</f>
        <v>0.89021879219676769</v>
      </c>
      <c r="DA23" s="89" t="s">
        <v>436</v>
      </c>
    </row>
    <row r="24" spans="1:105" ht="12" customHeight="1" x14ac:dyDescent="0.25">
      <c r="A24" s="28" t="s">
        <v>204</v>
      </c>
      <c r="B24" s="78">
        <f>IF(RES_hh_tes!B24=0,"",RES_hh_tes!B24/RES_hh_fec!B24)</f>
        <v>0.80249531260107465</v>
      </c>
      <c r="C24" s="78">
        <f>IF(RES_hh_tes!C24=0,"",RES_hh_tes!C24/RES_hh_fec!C24)</f>
        <v>0.79883672461837263</v>
      </c>
      <c r="D24" s="78">
        <f>IF(RES_hh_tes!D24=0,"",RES_hh_tes!D24/RES_hh_fec!D24)</f>
        <v>0.80395195785323414</v>
      </c>
      <c r="E24" s="78">
        <f>IF(RES_hh_tes!E24=0,"",RES_hh_tes!E24/RES_hh_fec!E24)</f>
        <v>0.80412629406590708</v>
      </c>
      <c r="F24" s="78">
        <f>IF(RES_hh_tes!F24=0,"",RES_hh_tes!F24/RES_hh_fec!F24)</f>
        <v>0.81145668486001099</v>
      </c>
      <c r="G24" s="78">
        <f>IF(RES_hh_tes!G24=0,"",RES_hh_tes!G24/RES_hh_fec!G24)</f>
        <v>0.81201471727686714</v>
      </c>
      <c r="H24" s="78">
        <f>IF(RES_hh_tes!H24=0,"",RES_hh_tes!H24/RES_hh_fec!H24)</f>
        <v>0.81307319536992628</v>
      </c>
      <c r="I24" s="78">
        <f>IF(RES_hh_tes!I24=0,"",RES_hh_tes!I24/RES_hh_fec!I24)</f>
        <v>0.81544894792971545</v>
      </c>
      <c r="J24" s="78">
        <f>IF(RES_hh_tes!J24=0,"",RES_hh_tes!J24/RES_hh_fec!J24)</f>
        <v>0.81984120541396832</v>
      </c>
      <c r="K24" s="78">
        <f>IF(RES_hh_tes!K24=0,"",RES_hh_tes!K24/RES_hh_fec!K24)</f>
        <v>0.82367354336976684</v>
      </c>
      <c r="L24" s="78">
        <f>IF(RES_hh_tes!L24=0,"",RES_hh_tes!L24/RES_hh_fec!L24)</f>
        <v>0.83041949366512013</v>
      </c>
      <c r="M24" s="78">
        <f>IF(RES_hh_tes!M24=0,"",RES_hh_tes!M24/RES_hh_fec!M24)</f>
        <v>0.83634558584640639</v>
      </c>
      <c r="N24" s="78">
        <f>IF(RES_hh_tes!N24=0,"",RES_hh_tes!N24/RES_hh_fec!N24)</f>
        <v>0.84051257304702409</v>
      </c>
      <c r="O24" s="78">
        <f>IF(RES_hh_tes!O24=0,"",RES_hh_tes!O24/RES_hh_fec!O24)</f>
        <v>0.84530151291423761</v>
      </c>
      <c r="P24" s="78">
        <f>IF(RES_hh_tes!P24=0,"",RES_hh_tes!P24/RES_hh_fec!P24)</f>
        <v>0.84651169943003102</v>
      </c>
      <c r="Q24" s="78">
        <f>IF(RES_hh_tes!Q24=0,"",RES_hh_tes!Q24/RES_hh_fec!Q24)</f>
        <v>0.84879763449176238</v>
      </c>
      <c r="R24" s="78">
        <f>IF(RES_hh_tes!R24=0,"",RES_hh_tes!R24/RES_hh_fec!R24)</f>
        <v>0.85241920111939806</v>
      </c>
      <c r="S24" s="78">
        <f>IF(RES_hh_tes!S24=0,"",RES_hh_tes!S24/RES_hh_fec!S24)</f>
        <v>0.85646484233242304</v>
      </c>
      <c r="T24" s="78">
        <f>IF(RES_hh_tes!T24=0,"",RES_hh_tes!T24/RES_hh_fec!T24)</f>
        <v>0.85807856992477682</v>
      </c>
      <c r="U24" s="78">
        <f>IF(RES_hh_tes!U24=0,"",RES_hh_tes!U24/RES_hh_fec!U24)</f>
        <v>0.86362446358752665</v>
      </c>
      <c r="V24" s="78">
        <f>IF(RES_hh_tes!V24=0,"",RES_hh_tes!V24/RES_hh_fec!V24)</f>
        <v>0.86826067119790817</v>
      </c>
      <c r="W24" s="78">
        <f>IF(RES_hh_tes!W24=0,"",RES_hh_tes!W24/RES_hh_fec!W24)</f>
        <v>0.87558669928322341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0.65852143874092794</v>
      </c>
      <c r="C25" s="79">
        <f>IF(RES_hh_tes!C25=0,"",RES_hh_tes!C25/RES_hh_fec!C25)</f>
        <v>0.66198462124737023</v>
      </c>
      <c r="D25" s="79">
        <f>IF(RES_hh_tes!D25=0,"",RES_hh_tes!D25/RES_hh_fec!D25)</f>
        <v>0.66518107001036364</v>
      </c>
      <c r="E25" s="79">
        <f>IF(RES_hh_tes!E25=0,"",RES_hh_tes!E25/RES_hh_fec!E25)</f>
        <v>0.66808219831559479</v>
      </c>
      <c r="F25" s="79">
        <f>IF(RES_hh_tes!F25=0,"",RES_hh_tes!F25/RES_hh_fec!F25)</f>
        <v>0.67245841327579836</v>
      </c>
      <c r="G25" s="79">
        <f>IF(RES_hh_tes!G25=0,"",RES_hh_tes!G25/RES_hh_fec!G25)</f>
        <v>0.67574941599333926</v>
      </c>
      <c r="H25" s="79">
        <f>IF(RES_hh_tes!H25=0,"",RES_hh_tes!H25/RES_hh_fec!H25)</f>
        <v>0.67849356768565761</v>
      </c>
      <c r="I25" s="79">
        <f>IF(RES_hh_tes!I25=0,"",RES_hh_tes!I25/RES_hh_fec!I25)</f>
        <v>0.68358157643333051</v>
      </c>
      <c r="J25" s="79">
        <f>IF(RES_hh_tes!J25=0,"",RES_hh_tes!J25/RES_hh_fec!J25)</f>
        <v>0.68318404181249115</v>
      </c>
      <c r="K25" s="79">
        <f>IF(RES_hh_tes!K25=0,"",RES_hh_tes!K25/RES_hh_fec!K25)</f>
        <v>0.68478676718361642</v>
      </c>
      <c r="L25" s="79">
        <f>IF(RES_hh_tes!L25=0,"",RES_hh_tes!L25/RES_hh_fec!L25)</f>
        <v>0.68864069117870108</v>
      </c>
      <c r="M25" s="79">
        <f>IF(RES_hh_tes!M25=0,"",RES_hh_tes!M25/RES_hh_fec!M25)</f>
        <v>0.69205765315248891</v>
      </c>
      <c r="N25" s="79">
        <f>IF(RES_hh_tes!N25=0,"",RES_hh_tes!N25/RES_hh_fec!N25)</f>
        <v>0.69738305883592511</v>
      </c>
      <c r="O25" s="79">
        <f>IF(RES_hh_tes!O25=0,"",RES_hh_tes!O25/RES_hh_fec!O25)</f>
        <v>0.70221277645253921</v>
      </c>
      <c r="P25" s="79">
        <f>IF(RES_hh_tes!P25=0,"",RES_hh_tes!P25/RES_hh_fec!P25)</f>
        <v>0.70306058370863411</v>
      </c>
      <c r="Q25" s="79">
        <f>IF(RES_hh_tes!Q25=0,"",RES_hh_tes!Q25/RES_hh_fec!Q25)</f>
        <v>0.70947303161913633</v>
      </c>
      <c r="R25" s="79">
        <f>IF(RES_hh_tes!R25=0,"",RES_hh_tes!R25/RES_hh_fec!R25)</f>
        <v>0.71649697816586522</v>
      </c>
      <c r="S25" s="79">
        <f>IF(RES_hh_tes!S25=0,"",RES_hh_tes!S25/RES_hh_fec!S25)</f>
        <v>0.72700396990843608</v>
      </c>
      <c r="T25" s="79">
        <f>IF(RES_hh_tes!T25=0,"",RES_hh_tes!T25/RES_hh_fec!T25)</f>
        <v>0.73721400287573347</v>
      </c>
      <c r="U25" s="79">
        <f>IF(RES_hh_tes!U25=0,"",RES_hh_tes!U25/RES_hh_fec!U25)</f>
        <v>0.74741940568760679</v>
      </c>
      <c r="V25" s="79">
        <f>IF(RES_hh_tes!V25=0,"",RES_hh_tes!V25/RES_hh_fec!V25)</f>
        <v>0.75814314145483841</v>
      </c>
      <c r="W25" s="79">
        <f>IF(RES_hh_tes!W25=0,"",RES_hh_tes!W25/RES_hh_fec!W25)</f>
        <v>0.76805471009501414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0.99999999999999967</v>
      </c>
      <c r="C26" s="81">
        <f>IF(RES_hh_tes!C26=0,"",RES_hh_tes!C26/RES_hh_fec!C26)</f>
        <v>0.99999999999999989</v>
      </c>
      <c r="D26" s="81">
        <f>IF(RES_hh_tes!D26=0,"",RES_hh_tes!D26/RES_hh_fec!D26)</f>
        <v>1.0000000000000002</v>
      </c>
      <c r="E26" s="81">
        <f>IF(RES_hh_tes!E26=0,"",RES_hh_tes!E26/RES_hh_fec!E26)</f>
        <v>0.99999999999999978</v>
      </c>
      <c r="F26" s="81">
        <f>IF(RES_hh_tes!F26=0,"",RES_hh_tes!F26/RES_hh_fec!F26)</f>
        <v>1.0000000000000002</v>
      </c>
      <c r="G26" s="81">
        <f>IF(RES_hh_tes!G26=0,"",RES_hh_tes!G26/RES_hh_fec!G26)</f>
        <v>0.99999999999999944</v>
      </c>
      <c r="H26" s="81">
        <f>IF(RES_hh_tes!H26=0,"",RES_hh_tes!H26/RES_hh_fec!H26)</f>
        <v>1</v>
      </c>
      <c r="I26" s="81">
        <f>IF(RES_hh_tes!I26=0,"",RES_hh_tes!I26/RES_hh_fec!I26)</f>
        <v>1.0000000000000009</v>
      </c>
      <c r="J26" s="81">
        <f>IF(RES_hh_tes!J26=0,"",RES_hh_tes!J26/RES_hh_fec!J26)</f>
        <v>1.0000000000000002</v>
      </c>
      <c r="K26" s="81">
        <f>IF(RES_hh_tes!K26=0,"",RES_hh_tes!K26/RES_hh_fec!K26)</f>
        <v>1.0000000000000029</v>
      </c>
      <c r="L26" s="81">
        <f>IF(RES_hh_tes!L26=0,"",RES_hh_tes!L26/RES_hh_fec!L26)</f>
        <v>0.99999999999999967</v>
      </c>
      <c r="M26" s="81">
        <f>IF(RES_hh_tes!M26=0,"",RES_hh_tes!M26/RES_hh_fec!M26)</f>
        <v>0.99999999999999967</v>
      </c>
      <c r="N26" s="81">
        <f>IF(RES_hh_tes!N26=0,"",RES_hh_tes!N26/RES_hh_fec!N26)</f>
        <v>1</v>
      </c>
      <c r="O26" s="81">
        <f>IF(RES_hh_tes!O26=0,"",RES_hh_tes!O26/RES_hh_fec!O26)</f>
        <v>1.0000000000000024</v>
      </c>
      <c r="P26" s="81">
        <f>IF(RES_hh_tes!P26=0,"",RES_hh_tes!P26/RES_hh_fec!P26)</f>
        <v>0.99999999999999611</v>
      </c>
      <c r="Q26" s="81">
        <f>IF(RES_hh_tes!Q26=0,"",RES_hh_tes!Q26/RES_hh_fec!Q26)</f>
        <v>0.99999999999999878</v>
      </c>
      <c r="R26" s="81">
        <f>IF(RES_hh_tes!R26=0,"",RES_hh_tes!R26/RES_hh_fec!R26)</f>
        <v>1.0000000000000002</v>
      </c>
      <c r="S26" s="81">
        <f>IF(RES_hh_tes!S26=0,"",RES_hh_tes!S26/RES_hh_fec!S26)</f>
        <v>0.99999999999999911</v>
      </c>
      <c r="T26" s="81">
        <f>IF(RES_hh_tes!T26=0,"",RES_hh_tes!T26/RES_hh_fec!T26)</f>
        <v>0.99999999999999645</v>
      </c>
      <c r="U26" s="81">
        <f>IF(RES_hh_tes!U26=0,"",RES_hh_tes!U26/RES_hh_fec!U26)</f>
        <v>0.99999999999999734</v>
      </c>
      <c r="V26" s="81">
        <f>IF(RES_hh_tes!V26=0,"",RES_hh_tes!V26/RES_hh_fec!V26)</f>
        <v>1.0000000000000042</v>
      </c>
      <c r="W26" s="81">
        <f>IF(RES_hh_tes!W26=0,"",RES_hh_tes!W26/RES_hh_fec!W26)</f>
        <v>0.99999999999999767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0.67077657734169305</v>
      </c>
      <c r="C27" s="70">
        <f>IF(RES_hh_tes!C27=0,"",RES_hh_tes!C27/RES_hh_fec!C27)</f>
        <v>0.67390063525250099</v>
      </c>
      <c r="D27" s="70">
        <f>IF(RES_hh_tes!D27=0,"",RES_hh_tes!D27/RES_hh_fec!D27)</f>
        <v>0.67499548795271735</v>
      </c>
      <c r="E27" s="70">
        <f>IF(RES_hh_tes!E27=0,"",RES_hh_tes!E27/RES_hh_fec!E27)</f>
        <v>0.67540504920905087</v>
      </c>
      <c r="F27" s="70">
        <f>IF(RES_hh_tes!F27=0,"",RES_hh_tes!F27/RES_hh_fec!F27)</f>
        <v>0.68043645201240455</v>
      </c>
      <c r="G27" s="70">
        <f>IF(RES_hh_tes!G27=0,"",RES_hh_tes!G27/RES_hh_fec!G27)</f>
        <v>0.67965828163394981</v>
      </c>
      <c r="H27" s="70">
        <f>IF(RES_hh_tes!H27=0,"",RES_hh_tes!H27/RES_hh_fec!H27)</f>
        <v>0.68583968919608551</v>
      </c>
      <c r="I27" s="70">
        <f>IF(RES_hh_tes!I27=0,"",RES_hh_tes!I27/RES_hh_fec!I27)</f>
        <v>0.68544340601907339</v>
      </c>
      <c r="J27" s="70">
        <f>IF(RES_hh_tes!J27=0,"",RES_hh_tes!J27/RES_hh_fec!J27)</f>
        <v>0.68870111744570472</v>
      </c>
      <c r="K27" s="70">
        <f>IF(RES_hh_tes!K27=0,"",RES_hh_tes!K27/RES_hh_fec!K27)</f>
        <v>0.68765764078169833</v>
      </c>
      <c r="L27" s="70">
        <f>IF(RES_hh_tes!L27=0,"",RES_hh_tes!L27/RES_hh_fec!L27)</f>
        <v>0.69160345090235853</v>
      </c>
      <c r="M27" s="70">
        <f>IF(RES_hh_tes!M27=0,"",RES_hh_tes!M27/RES_hh_fec!M27)</f>
        <v>0.69058079898995706</v>
      </c>
      <c r="N27" s="70">
        <f>IF(RES_hh_tes!N27=0,"",RES_hh_tes!N27/RES_hh_fec!N27)</f>
        <v>0.69470526181534209</v>
      </c>
      <c r="O27" s="70">
        <f>IF(RES_hh_tes!O27=0,"",RES_hh_tes!O27/RES_hh_fec!O27)</f>
        <v>0.697295608562995</v>
      </c>
      <c r="P27" s="70">
        <f>IF(RES_hh_tes!P27=0,"",RES_hh_tes!P27/RES_hh_fec!P27)</f>
        <v>0.69726875305265912</v>
      </c>
      <c r="Q27" s="70">
        <f>IF(RES_hh_tes!Q27=0,"",RES_hh_tes!Q27/RES_hh_fec!Q27)</f>
        <v>0.69898222272966137</v>
      </c>
      <c r="R27" s="70">
        <f>IF(RES_hh_tes!R27=0,"",RES_hh_tes!R27/RES_hh_fec!R27)</f>
        <v>0.70145535930788128</v>
      </c>
      <c r="S27" s="70">
        <f>IF(RES_hh_tes!S27=0,"",RES_hh_tes!S27/RES_hh_fec!S27)</f>
        <v>0.70609383057427755</v>
      </c>
      <c r="T27" s="70">
        <f>IF(RES_hh_tes!T27=0,"",RES_hh_tes!T27/RES_hh_fec!T27)</f>
        <v>0.71010663369743332</v>
      </c>
      <c r="U27" s="70">
        <f>IF(RES_hh_tes!U27=0,"",RES_hh_tes!U27/RES_hh_fec!U27)</f>
        <v>0.71615308181189841</v>
      </c>
      <c r="V27" s="70">
        <f>IF(RES_hh_tes!V27=0,"",RES_hh_tes!V27/RES_hh_fec!V27)</f>
        <v>0.72274109152418109</v>
      </c>
      <c r="W27" s="70">
        <f>IF(RES_hh_tes!W27=0,"",RES_hh_tes!W27/RES_hh_fec!W27)</f>
        <v>0.73199043638043859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0.57726923827986043</v>
      </c>
      <c r="C28" s="78">
        <f>IF(RES_hh_tes!C28=0,"",RES_hh_tes!C28/RES_hh_fec!C28)</f>
        <v>0.5787973652454993</v>
      </c>
      <c r="D28" s="78">
        <f>IF(RES_hh_tes!D28=0,"",RES_hh_tes!D28/RES_hh_fec!D28)</f>
        <v>0.57978625007480811</v>
      </c>
      <c r="E28" s="78">
        <f>IF(RES_hh_tes!E28=0,"",RES_hh_tes!E28/RES_hh_fec!E28)</f>
        <v>0.58137066855444275</v>
      </c>
      <c r="F28" s="78">
        <f>IF(RES_hh_tes!F28=0,"",RES_hh_tes!F28/RES_hh_fec!F28)</f>
        <v>0.58274091902944147</v>
      </c>
      <c r="G28" s="78">
        <f>IF(RES_hh_tes!G28=0,"",RES_hh_tes!G28/RES_hh_fec!G28)</f>
        <v>0.58412282731672716</v>
      </c>
      <c r="H28" s="78">
        <f>IF(RES_hh_tes!H28=0,"",RES_hh_tes!H28/RES_hh_fec!H28)</f>
        <v>0.58536182821938865</v>
      </c>
      <c r="I28" s="78">
        <f>IF(RES_hh_tes!I28=0,"",RES_hh_tes!I28/RES_hh_fec!I28)</f>
        <v>0.58580405094866939</v>
      </c>
      <c r="J28" s="78">
        <f>IF(RES_hh_tes!J28=0,"",RES_hh_tes!J28/RES_hh_fec!J28)</f>
        <v>0.58615935478086312</v>
      </c>
      <c r="K28" s="78">
        <f>IF(RES_hh_tes!K28=0,"",RES_hh_tes!K28/RES_hh_fec!K28)</f>
        <v>0.58676808527476365</v>
      </c>
      <c r="L28" s="78">
        <f>IF(RES_hh_tes!L28=0,"",RES_hh_tes!L28/RES_hh_fec!L28)</f>
        <v>0.58689293036197154</v>
      </c>
      <c r="M28" s="78">
        <f>IF(RES_hh_tes!M28=0,"",RES_hh_tes!M28/RES_hh_fec!M28)</f>
        <v>0.58697797974124211</v>
      </c>
      <c r="N28" s="78">
        <f>IF(RES_hh_tes!N28=0,"",RES_hh_tes!N28/RES_hh_fec!N28)</f>
        <v>0.58730260208138407</v>
      </c>
      <c r="O28" s="78">
        <f>IF(RES_hh_tes!O28=0,"",RES_hh_tes!O28/RES_hh_fec!O28)</f>
        <v>0.58766775956905326</v>
      </c>
      <c r="P28" s="78">
        <f>IF(RES_hh_tes!P28=0,"",RES_hh_tes!P28/RES_hh_fec!P28)</f>
        <v>0.58787328596855359</v>
      </c>
      <c r="Q28" s="78">
        <f>IF(RES_hh_tes!Q28=0,"",RES_hh_tes!Q28/RES_hh_fec!Q28)</f>
        <v>0.58820446322030051</v>
      </c>
      <c r="R28" s="78">
        <f>IF(RES_hh_tes!R28=0,"",RES_hh_tes!R28/RES_hh_fec!R28)</f>
        <v>0.58843539523954624</v>
      </c>
      <c r="S28" s="78">
        <f>IF(RES_hh_tes!S28=0,"",RES_hh_tes!S28/RES_hh_fec!S28)</f>
        <v>0.58864137775007042</v>
      </c>
      <c r="T28" s="78">
        <f>IF(RES_hh_tes!T28=0,"",RES_hh_tes!T28/RES_hh_fec!T28)</f>
        <v>0.58906916306977342</v>
      </c>
      <c r="U28" s="78">
        <f>IF(RES_hh_tes!U28=0,"",RES_hh_tes!U28/RES_hh_fec!U28)</f>
        <v>0.5894674191263759</v>
      </c>
      <c r="V28" s="78">
        <f>IF(RES_hh_tes!V28=0,"",RES_hh_tes!V28/RES_hh_fec!V28)</f>
        <v>0.59050016215560341</v>
      </c>
      <c r="W28" s="78">
        <f>IF(RES_hh_tes!W28=0,"",RES_hh_tes!W28/RES_hh_fec!W28)</f>
        <v>0.59145670230925207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0.59042049132055952</v>
      </c>
      <c r="C29" s="78">
        <f>IF(RES_hh_tes!C29=0,"",RES_hh_tes!C29/RES_hh_fec!C29)</f>
        <v>0.5907731421499941</v>
      </c>
      <c r="D29" s="78">
        <f>IF(RES_hh_tes!D29=0,"",RES_hh_tes!D29/RES_hh_fec!D29)</f>
        <v>0.59181451528154028</v>
      </c>
      <c r="E29" s="78">
        <f>IF(RES_hh_tes!E29=0,"",RES_hh_tes!E29/RES_hh_fec!E29)</f>
        <v>0.59128642563086908</v>
      </c>
      <c r="F29" s="78">
        <f>IF(RES_hh_tes!F29=0,"",RES_hh_tes!F29/RES_hh_fec!F29)</f>
        <v>0.59350525236430107</v>
      </c>
      <c r="G29" s="78">
        <f>IF(RES_hh_tes!G29=0,"",RES_hh_tes!G29/RES_hh_fec!G29)</f>
        <v>0.59329955412559199</v>
      </c>
      <c r="H29" s="78">
        <f>IF(RES_hh_tes!H29=0,"",RES_hh_tes!H29/RES_hh_fec!H29)</f>
        <v>0.5964260532082315</v>
      </c>
      <c r="I29" s="78">
        <f>IF(RES_hh_tes!I29=0,"",RES_hh_tes!I29/RES_hh_fec!I29)</f>
        <v>0.59674017701557713</v>
      </c>
      <c r="J29" s="78">
        <f>IF(RES_hh_tes!J29=0,"",RES_hh_tes!J29/RES_hh_fec!J29)</f>
        <v>0.59871816079717843</v>
      </c>
      <c r="K29" s="78">
        <f>IF(RES_hh_tes!K29=0,"",RES_hh_tes!K29/RES_hh_fec!K29)</f>
        <v>0.59848026896715789</v>
      </c>
      <c r="L29" s="78">
        <f>IF(RES_hh_tes!L29=0,"",RES_hh_tes!L29/RES_hh_fec!L29)</f>
        <v>0.5992913590181872</v>
      </c>
      <c r="M29" s="78">
        <f>IF(RES_hh_tes!M29=0,"",RES_hh_tes!M29/RES_hh_fec!M29)</f>
        <v>0.6000406168308946</v>
      </c>
      <c r="N29" s="78">
        <f>IF(RES_hh_tes!N29=0,"",RES_hh_tes!N29/RES_hh_fec!N29)</f>
        <v>0.60047275838869663</v>
      </c>
      <c r="O29" s="78">
        <f>IF(RES_hh_tes!O29=0,"",RES_hh_tes!O29/RES_hh_fec!O29)</f>
        <v>0.60088638246859771</v>
      </c>
      <c r="P29" s="78">
        <f>IF(RES_hh_tes!P29=0,"",RES_hh_tes!P29/RES_hh_fec!P29)</f>
        <v>0.60151503940485052</v>
      </c>
      <c r="Q29" s="78">
        <f>IF(RES_hh_tes!Q29=0,"",RES_hh_tes!Q29/RES_hh_fec!Q29)</f>
        <v>0.60121620809248477</v>
      </c>
      <c r="R29" s="78">
        <f>IF(RES_hh_tes!R29=0,"",RES_hh_tes!R29/RES_hh_fec!R29)</f>
        <v>0.60096559823989604</v>
      </c>
      <c r="S29" s="78">
        <f>IF(RES_hh_tes!S29=0,"",RES_hh_tes!S29/RES_hh_fec!S29)</f>
        <v>0.60157551039229606</v>
      </c>
      <c r="T29" s="78">
        <f>IF(RES_hh_tes!T29=0,"",RES_hh_tes!T29/RES_hh_fec!T29)</f>
        <v>0.60255996888287688</v>
      </c>
      <c r="U29" s="78">
        <f>IF(RES_hh_tes!U29=0,"",RES_hh_tes!U29/RES_hh_fec!U29)</f>
        <v>0.60394016287507091</v>
      </c>
      <c r="V29" s="78">
        <f>IF(RES_hh_tes!V29=0,"",RES_hh_tes!V29/RES_hh_fec!V29)</f>
        <v>0.60618887752446393</v>
      </c>
      <c r="W29" s="78">
        <f>IF(RES_hh_tes!W29=0,"",RES_hh_tes!W29/RES_hh_fec!W29)</f>
        <v>0.60805417652680993</v>
      </c>
      <c r="DA29" s="89" t="s">
        <v>441</v>
      </c>
    </row>
    <row r="30" spans="1:105" ht="12" customHeight="1" x14ac:dyDescent="0.25">
      <c r="A30" s="28" t="s">
        <v>193</v>
      </c>
      <c r="B30" s="78">
        <f>IF(RES_hh_tes!B30=0,"",RES_hh_tes!B30/RES_hh_fec!B30)</f>
        <v>0.60369150041199515</v>
      </c>
      <c r="C30" s="78">
        <f>IF(RES_hh_tes!C30=0,"",RES_hh_tes!C30/RES_hh_fec!C30)</f>
        <v>0.60398160997031092</v>
      </c>
      <c r="D30" s="78">
        <f>IF(RES_hh_tes!D30=0,"",RES_hh_tes!D30/RES_hh_fec!D30)</f>
        <v>0.60440763167758993</v>
      </c>
      <c r="E30" s="78">
        <f>IF(RES_hh_tes!E30=0,"",RES_hh_tes!E30/RES_hh_fec!E30)</f>
        <v>0.60409055415698987</v>
      </c>
      <c r="F30" s="78">
        <f>IF(RES_hh_tes!F30=0,"",RES_hh_tes!F30/RES_hh_fec!F30)</f>
        <v>0.60563262265500462</v>
      </c>
      <c r="G30" s="78">
        <f>IF(RES_hh_tes!G30=0,"",RES_hh_tes!G30/RES_hh_fec!G30)</f>
        <v>0.60593709387458872</v>
      </c>
      <c r="H30" s="78">
        <f>IF(RES_hh_tes!H30=0,"",RES_hh_tes!H30/RES_hh_fec!H30)</f>
        <v>0.60699067314006316</v>
      </c>
      <c r="I30" s="78">
        <f>IF(RES_hh_tes!I30=0,"",RES_hh_tes!I30/RES_hh_fec!I30)</f>
        <v>0.60687504931751224</v>
      </c>
      <c r="J30" s="78">
        <f>IF(RES_hh_tes!J30=0,"",RES_hh_tes!J30/RES_hh_fec!J30)</f>
        <v>0.60715288024808367</v>
      </c>
      <c r="K30" s="78">
        <f>IF(RES_hh_tes!K30=0,"",RES_hh_tes!K30/RES_hh_fec!K30)</f>
        <v>0.60735201653441007</v>
      </c>
      <c r="L30" s="78">
        <f>IF(RES_hh_tes!L30=0,"",RES_hh_tes!L30/RES_hh_fec!L30)</f>
        <v>0.60836052314193101</v>
      </c>
      <c r="M30" s="78">
        <f>IF(RES_hh_tes!M30=0,"",RES_hh_tes!M30/RES_hh_fec!M30)</f>
        <v>0.61043424645580724</v>
      </c>
      <c r="N30" s="78">
        <f>IF(RES_hh_tes!N30=0,"",RES_hh_tes!N30/RES_hh_fec!N30)</f>
        <v>0.61006208469389644</v>
      </c>
      <c r="O30" s="78">
        <f>IF(RES_hh_tes!O30=0,"",RES_hh_tes!O30/RES_hh_fec!O30)</f>
        <v>0.61098530309043353</v>
      </c>
      <c r="P30" s="78">
        <f>IF(RES_hh_tes!P30=0,"",RES_hh_tes!P30/RES_hh_fec!P30)</f>
        <v>0.61087505986696056</v>
      </c>
      <c r="Q30" s="78">
        <f>IF(RES_hh_tes!Q30=0,"",RES_hh_tes!Q30/RES_hh_fec!Q30)</f>
        <v>0.61029584685852389</v>
      </c>
      <c r="R30" s="78">
        <f>IF(RES_hh_tes!R30=0,"",RES_hh_tes!R30/RES_hh_fec!R30)</f>
        <v>0.61006352031817068</v>
      </c>
      <c r="S30" s="78">
        <f>IF(RES_hh_tes!S30=0,"",RES_hh_tes!S30/RES_hh_fec!S30)</f>
        <v>0.61092473466257735</v>
      </c>
      <c r="T30" s="78">
        <f>IF(RES_hh_tes!T30=0,"",RES_hh_tes!T30/RES_hh_fec!T30)</f>
        <v>0.61140883336428686</v>
      </c>
      <c r="U30" s="78">
        <f>IF(RES_hh_tes!U30=0,"",RES_hh_tes!U30/RES_hh_fec!U30)</f>
        <v>0.61302218639565065</v>
      </c>
      <c r="V30" s="78">
        <f>IF(RES_hh_tes!V30=0,"",RES_hh_tes!V30/RES_hh_fec!V30)</f>
        <v>0.61469668297456559</v>
      </c>
      <c r="W30" s="78">
        <f>IF(RES_hh_tes!W30=0,"",RES_hh_tes!W30/RES_hh_fec!W30)</f>
        <v>0.61534633038198139</v>
      </c>
      <c r="DA30" s="89" t="s">
        <v>442</v>
      </c>
    </row>
    <row r="31" spans="1:105" ht="12" customHeight="1" x14ac:dyDescent="0.25">
      <c r="A31" s="28" t="s">
        <v>208</v>
      </c>
      <c r="B31" s="78">
        <f>IF(RES_hh_tes!B31=0,"",RES_hh_tes!B31/RES_hh_fec!B31)</f>
        <v>0.5625630766086176</v>
      </c>
      <c r="C31" s="78">
        <f>IF(RES_hh_tes!C31=0,"",RES_hh_tes!C31/RES_hh_fec!C31)</f>
        <v>0.56369353136491906</v>
      </c>
      <c r="D31" s="78">
        <f>IF(RES_hh_tes!D31=0,"",RES_hh_tes!D31/RES_hh_fec!D31)</f>
        <v>0.56494444839540336</v>
      </c>
      <c r="E31" s="78">
        <f>IF(RES_hh_tes!E31=0,"",RES_hh_tes!E31/RES_hh_fec!E31)</f>
        <v>0.56646931299833336</v>
      </c>
      <c r="F31" s="78">
        <f>IF(RES_hh_tes!F31=0,"",RES_hh_tes!F31/RES_hh_fec!F31)</f>
        <v>0.56816337159845498</v>
      </c>
      <c r="G31" s="78">
        <f>IF(RES_hh_tes!G31=0,"",RES_hh_tes!G31/RES_hh_fec!G31)</f>
        <v>0.56956350050307869</v>
      </c>
      <c r="H31" s="78">
        <f>IF(RES_hh_tes!H31=0,"",RES_hh_tes!H31/RES_hh_fec!H31)</f>
        <v>0.57142205152063252</v>
      </c>
      <c r="I31" s="78">
        <f>IF(RES_hh_tes!I31=0,"",RES_hh_tes!I31/RES_hh_fec!I31)</f>
        <v>0.57272492952889287</v>
      </c>
      <c r="J31" s="78">
        <f>IF(RES_hh_tes!J31=0,"",RES_hh_tes!J31/RES_hh_fec!J31)</f>
        <v>0.57242508079416243</v>
      </c>
      <c r="K31" s="78">
        <f>IF(RES_hh_tes!K31=0,"",RES_hh_tes!K31/RES_hh_fec!K31)</f>
        <v>0.57295364231510859</v>
      </c>
      <c r="L31" s="78">
        <f>IF(RES_hh_tes!L31=0,"",RES_hh_tes!L31/RES_hh_fec!L31)</f>
        <v>0.57469809675229711</v>
      </c>
      <c r="M31" s="78">
        <f>IF(RES_hh_tes!M31=0,"",RES_hh_tes!M31/RES_hh_fec!M31)</f>
        <v>0.57465295418119922</v>
      </c>
      <c r="N31" s="78">
        <f>IF(RES_hh_tes!N31=0,"",RES_hh_tes!N31/RES_hh_fec!N31)</f>
        <v>0.57477910254937692</v>
      </c>
      <c r="O31" s="78">
        <f>IF(RES_hh_tes!O31=0,"",RES_hh_tes!O31/RES_hh_fec!O31)</f>
        <v>0.57507710480230156</v>
      </c>
      <c r="P31" s="78">
        <f>IF(RES_hh_tes!P31=0,"",RES_hh_tes!P31/RES_hh_fec!P31)</f>
        <v>0.57532057027526451</v>
      </c>
      <c r="Q31" s="78">
        <f>IF(RES_hh_tes!Q31=0,"",RES_hh_tes!Q31/RES_hh_fec!Q31)</f>
        <v>0.5753992355553057</v>
      </c>
      <c r="R31" s="78">
        <f>IF(RES_hh_tes!R31=0,"",RES_hh_tes!R31/RES_hh_fec!R31)</f>
        <v>0.5754950125649595</v>
      </c>
      <c r="S31" s="78">
        <f>IF(RES_hh_tes!S31=0,"",RES_hh_tes!S31/RES_hh_fec!S31)</f>
        <v>0.57603083395240051</v>
      </c>
      <c r="T31" s="78">
        <f>IF(RES_hh_tes!T31=0,"",RES_hh_tes!T31/RES_hh_fec!T31)</f>
        <v>0.57700814758744234</v>
      </c>
      <c r="U31" s="78">
        <f>IF(RES_hh_tes!U31=0,"",RES_hh_tes!U31/RES_hh_fec!U31)</f>
        <v>0.57798725259978601</v>
      </c>
      <c r="V31" s="78">
        <f>IF(RES_hh_tes!V31=0,"",RES_hh_tes!V31/RES_hh_fec!V31)</f>
        <v>0.57924946359405938</v>
      </c>
      <c r="W31" s="78">
        <f>IF(RES_hh_tes!W31=0,"",RES_hh_tes!W31/RES_hh_fec!W31)</f>
        <v>0.58081073226119251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0.75271149172323959</v>
      </c>
      <c r="C32" s="81">
        <f>IF(RES_hh_tes!C32=0,"",RES_hh_tes!C32/RES_hh_fec!C32)</f>
        <v>0.75502191507159377</v>
      </c>
      <c r="D32" s="81">
        <f>IF(RES_hh_tes!D32=0,"",RES_hh_tes!D32/RES_hh_fec!D32)</f>
        <v>0.75755166971589327</v>
      </c>
      <c r="E32" s="81">
        <f>IF(RES_hh_tes!E32=0,"",RES_hh_tes!E32/RES_hh_fec!E32)</f>
        <v>0.76012541211558782</v>
      </c>
      <c r="F32" s="81">
        <f>IF(RES_hh_tes!F32=0,"",RES_hh_tes!F32/RES_hh_fec!F32)</f>
        <v>0.76301437138579009</v>
      </c>
      <c r="G32" s="81">
        <f>IF(RES_hh_tes!G32=0,"",RES_hh_tes!G32/RES_hh_fec!G32)</f>
        <v>0.76607034602422697</v>
      </c>
      <c r="H32" s="81">
        <f>IF(RES_hh_tes!H32=0,"",RES_hh_tes!H32/RES_hh_fec!H32)</f>
        <v>0.76909072233940734</v>
      </c>
      <c r="I32" s="81">
        <f>IF(RES_hh_tes!I32=0,"",RES_hh_tes!I32/RES_hh_fec!I32)</f>
        <v>0.77082486952892959</v>
      </c>
      <c r="J32" s="81">
        <f>IF(RES_hh_tes!J32=0,"",RES_hh_tes!J32/RES_hh_fec!J32)</f>
        <v>0.77180438941327711</v>
      </c>
      <c r="K32" s="81">
        <f>IF(RES_hh_tes!K32=0,"",RES_hh_tes!K32/RES_hh_fec!K32)</f>
        <v>0.77308591719429554</v>
      </c>
      <c r="L32" s="81">
        <f>IF(RES_hh_tes!L32=0,"",RES_hh_tes!L32/RES_hh_fec!L32)</f>
        <v>0.77464260142900532</v>
      </c>
      <c r="M32" s="81">
        <f>IF(RES_hh_tes!M32=0,"",RES_hh_tes!M32/RES_hh_fec!M32)</f>
        <v>0.77660631101566746</v>
      </c>
      <c r="N32" s="81">
        <f>IF(RES_hh_tes!N32=0,"",RES_hh_tes!N32/RES_hh_fec!N32)</f>
        <v>0.7794616488457744</v>
      </c>
      <c r="O32" s="81">
        <f>IF(RES_hh_tes!O32=0,"",RES_hh_tes!O32/RES_hh_fec!O32)</f>
        <v>0.78297792579021175</v>
      </c>
      <c r="P32" s="81">
        <f>IF(RES_hh_tes!P32=0,"",RES_hh_tes!P32/RES_hh_fec!P32)</f>
        <v>0.78522813379578371</v>
      </c>
      <c r="Q32" s="81">
        <f>IF(RES_hh_tes!Q32=0,"",RES_hh_tes!Q32/RES_hh_fec!Q32)</f>
        <v>0.7891552461153335</v>
      </c>
      <c r="R32" s="81">
        <f>IF(RES_hh_tes!R32=0,"",RES_hh_tes!R32/RES_hh_fec!R32)</f>
        <v>0.7942175435204365</v>
      </c>
      <c r="S32" s="81">
        <f>IF(RES_hh_tes!S32=0,"",RES_hh_tes!S32/RES_hh_fec!S32)</f>
        <v>0.80227745485803914</v>
      </c>
      <c r="T32" s="81">
        <f>IF(RES_hh_tes!T32=0,"",RES_hh_tes!T32/RES_hh_fec!T32)</f>
        <v>0.811280642599988</v>
      </c>
      <c r="U32" s="81">
        <f>IF(RES_hh_tes!U32=0,"",RES_hh_tes!U32/RES_hh_fec!U32)</f>
        <v>0.82219141055309075</v>
      </c>
      <c r="V32" s="81">
        <f>IF(RES_hh_tes!V32=0,"",RES_hh_tes!V32/RES_hh_fec!V32)</f>
        <v>0.83358549372994117</v>
      </c>
      <c r="W32" s="81">
        <f>IF(RES_hh_tes!W32=0,"",RES_hh_tes!W32/RES_hh_fec!W32)</f>
        <v>0.84464946645586403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389251.4644600731</v>
      </c>
      <c r="C3" s="65">
        <f t="shared" si="0"/>
        <v>415163.40545161639</v>
      </c>
      <c r="D3" s="65">
        <f t="shared" si="0"/>
        <v>399678.76528167201</v>
      </c>
      <c r="E3" s="65">
        <f t="shared" si="0"/>
        <v>410065.068768667</v>
      </c>
      <c r="F3" s="65">
        <f t="shared" si="0"/>
        <v>405604.19485319231</v>
      </c>
      <c r="G3" s="65">
        <f t="shared" si="0"/>
        <v>406492.73297703685</v>
      </c>
      <c r="H3" s="65">
        <f t="shared" si="0"/>
        <v>399710.17014522391</v>
      </c>
      <c r="I3" s="65">
        <f t="shared" si="0"/>
        <v>345750.71329014981</v>
      </c>
      <c r="J3" s="65">
        <f t="shared" si="0"/>
        <v>374993.31067754538</v>
      </c>
      <c r="K3" s="65">
        <f t="shared" si="0"/>
        <v>365323.35088691692</v>
      </c>
      <c r="L3" s="65">
        <f t="shared" si="0"/>
        <v>387126.58804672933</v>
      </c>
      <c r="M3" s="65">
        <f t="shared" si="0"/>
        <v>339544.70017924416</v>
      </c>
      <c r="N3" s="65">
        <f t="shared" si="0"/>
        <v>348610.84342730517</v>
      </c>
      <c r="O3" s="65">
        <f t="shared" si="0"/>
        <v>351424.75490715576</v>
      </c>
      <c r="P3" s="65">
        <f t="shared" si="0"/>
        <v>296645.49364888604</v>
      </c>
      <c r="Q3" s="65">
        <f t="shared" si="0"/>
        <v>313020.54598065402</v>
      </c>
      <c r="R3" s="65">
        <f t="shared" ref="R3:V3" si="1">SUM(R4,R15,R17,R27)</f>
        <v>321543.02064074215</v>
      </c>
      <c r="S3" s="65">
        <f t="shared" si="1"/>
        <v>319202.61190328788</v>
      </c>
      <c r="T3" s="65">
        <f t="shared" si="1"/>
        <v>309606.14726695215</v>
      </c>
      <c r="U3" s="65">
        <f t="shared" si="1"/>
        <v>302772.40836151119</v>
      </c>
      <c r="V3" s="65">
        <f t="shared" si="1"/>
        <v>306272.75367009686</v>
      </c>
      <c r="W3" s="65">
        <f t="shared" ref="W3" si="2">SUM(W4,W15,W17,W27)</f>
        <v>304339.64027318527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333031.59203675378</v>
      </c>
      <c r="C4" s="69">
        <f t="shared" si="3"/>
        <v>357580.60628924624</v>
      </c>
      <c r="D4" s="69">
        <f t="shared" si="3"/>
        <v>340956.0831316032</v>
      </c>
      <c r="E4" s="69">
        <f t="shared" si="3"/>
        <v>349856.62876518973</v>
      </c>
      <c r="F4" s="69">
        <f t="shared" si="3"/>
        <v>346373.91884312371</v>
      </c>
      <c r="G4" s="69">
        <f t="shared" si="3"/>
        <v>345959.79002508835</v>
      </c>
      <c r="H4" s="69">
        <f t="shared" si="3"/>
        <v>339784.6823235841</v>
      </c>
      <c r="I4" s="69">
        <f t="shared" si="3"/>
        <v>288667.67071538721</v>
      </c>
      <c r="J4" s="69">
        <f t="shared" si="3"/>
        <v>318029.85367317166</v>
      </c>
      <c r="K4" s="69">
        <f t="shared" si="3"/>
        <v>308462.66981117486</v>
      </c>
      <c r="L4" s="69">
        <f t="shared" si="3"/>
        <v>329079.90010877757</v>
      </c>
      <c r="M4" s="69">
        <f t="shared" si="3"/>
        <v>283110.00404449803</v>
      </c>
      <c r="N4" s="69">
        <f t="shared" si="3"/>
        <v>293275.5537741381</v>
      </c>
      <c r="O4" s="69">
        <f t="shared" si="3"/>
        <v>298598.2124057294</v>
      </c>
      <c r="P4" s="69">
        <f t="shared" si="3"/>
        <v>244912.27948484552</v>
      </c>
      <c r="Q4" s="69">
        <f t="shared" si="3"/>
        <v>261037.65882740263</v>
      </c>
      <c r="R4" s="69">
        <f t="shared" ref="R4:V4" si="4">SUM(R5:R14)</f>
        <v>268586.40973617375</v>
      </c>
      <c r="S4" s="69">
        <f t="shared" si="4"/>
        <v>265027.43983006733</v>
      </c>
      <c r="T4" s="69">
        <f t="shared" si="4"/>
        <v>255363.39457548704</v>
      </c>
      <c r="U4" s="69">
        <f t="shared" si="4"/>
        <v>249327.6317531268</v>
      </c>
      <c r="V4" s="69">
        <f t="shared" si="4"/>
        <v>252329.01864969474</v>
      </c>
      <c r="W4" s="69">
        <f t="shared" ref="W4" si="5">SUM(W5:W14)</f>
        <v>253242.11689515598</v>
      </c>
      <c r="DA4" s="88" t="s">
        <v>265</v>
      </c>
    </row>
    <row r="5" spans="1:105" ht="12" customHeight="1" x14ac:dyDescent="0.25">
      <c r="A5" s="28" t="s">
        <v>51</v>
      </c>
      <c r="B5" s="72">
        <v>31631.433111880935</v>
      </c>
      <c r="C5" s="72">
        <v>32994.932865405674</v>
      </c>
      <c r="D5" s="72">
        <v>33693.503615143796</v>
      </c>
      <c r="E5" s="72">
        <v>32902.985897990591</v>
      </c>
      <c r="F5" s="72">
        <v>33055.44910184983</v>
      </c>
      <c r="G5" s="72">
        <v>34216.294917586565</v>
      </c>
      <c r="H5" s="72">
        <v>37921.423145474917</v>
      </c>
      <c r="I5" s="72">
        <v>33848.945313600867</v>
      </c>
      <c r="J5" s="72">
        <v>35905.544950431082</v>
      </c>
      <c r="K5" s="72">
        <v>36555.741794689697</v>
      </c>
      <c r="L5" s="72">
        <v>42761.237189569634</v>
      </c>
      <c r="M5" s="72">
        <v>36990.44223158939</v>
      </c>
      <c r="N5" s="72">
        <v>37879.843889501703</v>
      </c>
      <c r="O5" s="72">
        <v>36467.863998412446</v>
      </c>
      <c r="P5" s="72">
        <v>32302.578212750221</v>
      </c>
      <c r="Q5" s="72">
        <v>31898.441378946303</v>
      </c>
      <c r="R5" s="72">
        <v>33154.251701429384</v>
      </c>
      <c r="S5" s="72">
        <v>33222.975715231914</v>
      </c>
      <c r="T5" s="72">
        <v>31244.931510116538</v>
      </c>
      <c r="U5" s="72">
        <v>25140.980146180806</v>
      </c>
      <c r="V5" s="72">
        <v>25634.230919451293</v>
      </c>
      <c r="W5" s="72">
        <v>24596.463003781017</v>
      </c>
      <c r="DA5" s="89" t="s">
        <v>446</v>
      </c>
    </row>
    <row r="6" spans="1:105" ht="12" customHeight="1" x14ac:dyDescent="0.25">
      <c r="A6" s="28" t="s">
        <v>74</v>
      </c>
      <c r="B6" s="72">
        <v>11641.256710561129</v>
      </c>
      <c r="C6" s="72">
        <v>11239.95975802449</v>
      </c>
      <c r="D6" s="72">
        <v>10834.751451976215</v>
      </c>
      <c r="E6" s="72">
        <v>10603.220063609375</v>
      </c>
      <c r="F6" s="72">
        <v>10890.724640542283</v>
      </c>
      <c r="G6" s="72">
        <v>10782.698709806349</v>
      </c>
      <c r="H6" s="72">
        <v>10047.210055565751</v>
      </c>
      <c r="I6" s="72">
        <v>8808.2134928754222</v>
      </c>
      <c r="J6" s="72">
        <v>9432.1890690713044</v>
      </c>
      <c r="K6" s="72">
        <v>8715.0066802314523</v>
      </c>
      <c r="L6" s="72">
        <v>9122.8101501556412</v>
      </c>
      <c r="M6" s="72">
        <v>7412.925019522424</v>
      </c>
      <c r="N6" s="72">
        <v>7297.1453616036797</v>
      </c>
      <c r="O6" s="72">
        <v>7578.6665729819251</v>
      </c>
      <c r="P6" s="72">
        <v>6246.433561580001</v>
      </c>
      <c r="Q6" s="72">
        <v>6126.2328458915163</v>
      </c>
      <c r="R6" s="72">
        <v>6891.4905671315782</v>
      </c>
      <c r="S6" s="72">
        <v>6222.8509779615188</v>
      </c>
      <c r="T6" s="72">
        <v>6879.9396494536904</v>
      </c>
      <c r="U6" s="72">
        <v>6300.4395474240509</v>
      </c>
      <c r="V6" s="72">
        <v>6256.0227510041022</v>
      </c>
      <c r="W6" s="72">
        <v>6797.5613999204334</v>
      </c>
      <c r="DA6" s="89" t="s">
        <v>447</v>
      </c>
    </row>
    <row r="7" spans="1:105" ht="12" customHeight="1" x14ac:dyDescent="0.25">
      <c r="A7" s="28" t="s">
        <v>206</v>
      </c>
      <c r="B7" s="72">
        <v>130841.81867371661</v>
      </c>
      <c r="C7" s="72">
        <v>144997.97355294047</v>
      </c>
      <c r="D7" s="72">
        <v>130426.3231391891</v>
      </c>
      <c r="E7" s="72">
        <v>132083.63162677712</v>
      </c>
      <c r="F7" s="72">
        <v>126070.89206664985</v>
      </c>
      <c r="G7" s="72">
        <v>125103.16054308799</v>
      </c>
      <c r="H7" s="72">
        <v>120238.5326524985</v>
      </c>
      <c r="I7" s="72">
        <v>90898.566576888916</v>
      </c>
      <c r="J7" s="72">
        <v>107369.65024346438</v>
      </c>
      <c r="K7" s="72">
        <v>96507.943670556546</v>
      </c>
      <c r="L7" s="72">
        <v>94871.523883382761</v>
      </c>
      <c r="M7" s="72">
        <v>81866.009445635253</v>
      </c>
      <c r="N7" s="72">
        <v>81038.721654468842</v>
      </c>
      <c r="O7" s="72">
        <v>83522.742755144267</v>
      </c>
      <c r="P7" s="72">
        <v>70495.099560993011</v>
      </c>
      <c r="Q7" s="72">
        <v>74371.520671027349</v>
      </c>
      <c r="R7" s="72">
        <v>69687.080043402646</v>
      </c>
      <c r="S7" s="72">
        <v>68146.607151961085</v>
      </c>
      <c r="T7" s="72">
        <v>62385.983181324598</v>
      </c>
      <c r="U7" s="72">
        <v>64318.569076586478</v>
      </c>
      <c r="V7" s="72">
        <v>68265.262935332255</v>
      </c>
      <c r="W7" s="72">
        <v>53314.91468456672</v>
      </c>
      <c r="DA7" s="89" t="s">
        <v>448</v>
      </c>
    </row>
    <row r="8" spans="1:105" ht="12" customHeight="1" x14ac:dyDescent="0.25">
      <c r="A8" s="28" t="s">
        <v>193</v>
      </c>
      <c r="B8" s="72">
        <v>158917.08354059514</v>
      </c>
      <c r="C8" s="72">
        <v>168347.74011287559</v>
      </c>
      <c r="D8" s="72">
        <v>166001.50492529405</v>
      </c>
      <c r="E8" s="72">
        <v>174266.79117681264</v>
      </c>
      <c r="F8" s="72">
        <v>176356.85303408172</v>
      </c>
      <c r="G8" s="72">
        <v>175857.63585460742</v>
      </c>
      <c r="H8" s="72">
        <v>171577.51647004491</v>
      </c>
      <c r="I8" s="72">
        <v>155111.94533202201</v>
      </c>
      <c r="J8" s="72">
        <v>165322.46941020491</v>
      </c>
      <c r="K8" s="72">
        <v>166683.97766569717</v>
      </c>
      <c r="L8" s="72">
        <v>182324.32888566956</v>
      </c>
      <c r="M8" s="72">
        <v>156840.62734775097</v>
      </c>
      <c r="N8" s="72">
        <v>167059.84286856384</v>
      </c>
      <c r="O8" s="72">
        <v>171028.93907919078</v>
      </c>
      <c r="P8" s="72">
        <v>135868.1681495223</v>
      </c>
      <c r="Q8" s="72">
        <v>148641.46393153747</v>
      </c>
      <c r="R8" s="72">
        <v>158853.58742421016</v>
      </c>
      <c r="S8" s="72">
        <v>157435.00598491283</v>
      </c>
      <c r="T8" s="72">
        <v>154852.54023459222</v>
      </c>
      <c r="U8" s="72">
        <v>153567.64298293547</v>
      </c>
      <c r="V8" s="72">
        <v>152173.50204390709</v>
      </c>
      <c r="W8" s="72">
        <v>168533.1778068878</v>
      </c>
      <c r="DA8" s="89" t="s">
        <v>449</v>
      </c>
    </row>
    <row r="9" spans="1:105" ht="12" customHeight="1" x14ac:dyDescent="0.25">
      <c r="A9" s="28" t="s">
        <v>208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203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204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42929.730911487168</v>
      </c>
      <c r="C17" s="69">
        <f t="shared" si="7"/>
        <v>44284.352042525512</v>
      </c>
      <c r="D17" s="69">
        <f t="shared" si="7"/>
        <v>44883.406596149725</v>
      </c>
      <c r="E17" s="69">
        <f t="shared" si="7"/>
        <v>45578.906588361482</v>
      </c>
      <c r="F17" s="69">
        <f t="shared" si="7"/>
        <v>45165.660659197354</v>
      </c>
      <c r="G17" s="69">
        <f t="shared" si="7"/>
        <v>45643.905553732169</v>
      </c>
      <c r="H17" s="69">
        <f t="shared" si="7"/>
        <v>45717.742049602748</v>
      </c>
      <c r="I17" s="69">
        <f t="shared" si="7"/>
        <v>42916.86825733661</v>
      </c>
      <c r="J17" s="69">
        <f t="shared" si="7"/>
        <v>43845.699649539914</v>
      </c>
      <c r="K17" s="69">
        <f t="shared" si="7"/>
        <v>43613.166521217558</v>
      </c>
      <c r="L17" s="69">
        <f t="shared" si="7"/>
        <v>44363.839919191669</v>
      </c>
      <c r="M17" s="69">
        <f t="shared" si="7"/>
        <v>42871.272939000002</v>
      </c>
      <c r="N17" s="69">
        <f t="shared" si="7"/>
        <v>42549.297776392777</v>
      </c>
      <c r="O17" s="69">
        <f t="shared" si="7"/>
        <v>40238.639814330207</v>
      </c>
      <c r="P17" s="69">
        <f t="shared" si="7"/>
        <v>39422.040536279921</v>
      </c>
      <c r="Q17" s="69">
        <f t="shared" si="7"/>
        <v>39500.014322406139</v>
      </c>
      <c r="R17" s="69">
        <f t="shared" ref="R17:V17" si="8">SUM(R18:R26)</f>
        <v>40411.778298371937</v>
      </c>
      <c r="S17" s="69">
        <f t="shared" si="8"/>
        <v>40964.300922087401</v>
      </c>
      <c r="T17" s="69">
        <f t="shared" si="8"/>
        <v>41010.065090153796</v>
      </c>
      <c r="U17" s="69">
        <f t="shared" si="8"/>
        <v>40228.151212487857</v>
      </c>
      <c r="V17" s="69">
        <f t="shared" si="8"/>
        <v>40421.793946784979</v>
      </c>
      <c r="W17" s="69">
        <f t="shared" ref="W17" si="9">SUM(W18:W26)</f>
        <v>38054.887556437949</v>
      </c>
      <c r="DA17" s="88" t="s">
        <v>267</v>
      </c>
    </row>
    <row r="18" spans="1:105" ht="12" customHeight="1" x14ac:dyDescent="0.25">
      <c r="A18" s="28" t="s">
        <v>51</v>
      </c>
      <c r="B18" s="72">
        <v>1992.4664626314063</v>
      </c>
      <c r="C18" s="72">
        <v>1967.6610270629371</v>
      </c>
      <c r="D18" s="72">
        <v>2199.6427790578687</v>
      </c>
      <c r="E18" s="72">
        <v>2208.3719432130679</v>
      </c>
      <c r="F18" s="72">
        <v>2365.3237712800665</v>
      </c>
      <c r="G18" s="72">
        <v>2475.0197246484972</v>
      </c>
      <c r="H18" s="72">
        <v>2683.5562830920635</v>
      </c>
      <c r="I18" s="72">
        <v>2565.8623486093779</v>
      </c>
      <c r="J18" s="72">
        <v>2765.5319274828757</v>
      </c>
      <c r="K18" s="72">
        <v>2825.468066170803</v>
      </c>
      <c r="L18" s="72">
        <v>2882.8013485527777</v>
      </c>
      <c r="M18" s="72">
        <v>2776.5445230232531</v>
      </c>
      <c r="N18" s="72">
        <v>2832.54920985122</v>
      </c>
      <c r="O18" s="72">
        <v>2785.0206641172908</v>
      </c>
      <c r="P18" s="72">
        <v>2813.9345991705172</v>
      </c>
      <c r="Q18" s="72">
        <v>2762.495041663482</v>
      </c>
      <c r="R18" s="72">
        <v>2729.1082932480817</v>
      </c>
      <c r="S18" s="72">
        <v>2702.1356609674331</v>
      </c>
      <c r="T18" s="72">
        <v>2533.8911762993666</v>
      </c>
      <c r="U18" s="72">
        <v>2070.9909746454014</v>
      </c>
      <c r="V18" s="72">
        <v>2142.5639520735826</v>
      </c>
      <c r="W18" s="72">
        <v>1999.8501853854223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4579.8414962804572</v>
      </c>
      <c r="C19" s="72">
        <v>4425.1927375054993</v>
      </c>
      <c r="D19" s="72">
        <v>4342.324685764107</v>
      </c>
      <c r="E19" s="72">
        <v>4224.4754124437377</v>
      </c>
      <c r="F19" s="72">
        <v>4276.1260339752444</v>
      </c>
      <c r="G19" s="72">
        <v>4254.2082871542525</v>
      </c>
      <c r="H19" s="72">
        <v>3948.7567515599007</v>
      </c>
      <c r="I19" s="72">
        <v>3850.4636439192818</v>
      </c>
      <c r="J19" s="72">
        <v>3657.8718863884169</v>
      </c>
      <c r="K19" s="72">
        <v>3658.7894375380697</v>
      </c>
      <c r="L19" s="72">
        <v>3721.8669011628863</v>
      </c>
      <c r="M19" s="72">
        <v>3699.4762903740807</v>
      </c>
      <c r="N19" s="72">
        <v>3456.8199021590872</v>
      </c>
      <c r="O19" s="72">
        <v>3365.0833669361377</v>
      </c>
      <c r="P19" s="72">
        <v>3213.0280798330959</v>
      </c>
      <c r="Q19" s="72">
        <v>3049.3449167449053</v>
      </c>
      <c r="R19" s="72">
        <v>3117.4905665449796</v>
      </c>
      <c r="S19" s="72">
        <v>3140.0465634714524</v>
      </c>
      <c r="T19" s="72">
        <v>3188.1809650103551</v>
      </c>
      <c r="U19" s="72">
        <v>2999.494377080468</v>
      </c>
      <c r="V19" s="72">
        <v>2986.1257507506052</v>
      </c>
      <c r="W19" s="72">
        <v>2948.4325656020283</v>
      </c>
      <c r="DA19" s="89" t="s">
        <v>458</v>
      </c>
    </row>
    <row r="20" spans="1:105" ht="12" customHeight="1" x14ac:dyDescent="0.25">
      <c r="A20" s="28" t="s">
        <v>206</v>
      </c>
      <c r="B20" s="72">
        <v>13696.698228340925</v>
      </c>
      <c r="C20" s="72">
        <v>14599.265300548457</v>
      </c>
      <c r="D20" s="72">
        <v>13905.4995600777</v>
      </c>
      <c r="E20" s="72">
        <v>13932.412942126517</v>
      </c>
      <c r="F20" s="72">
        <v>13505.876620923455</v>
      </c>
      <c r="G20" s="72">
        <v>13442.866249957277</v>
      </c>
      <c r="H20" s="72">
        <v>13587.200345661971</v>
      </c>
      <c r="I20" s="72">
        <v>10728.231359707785</v>
      </c>
      <c r="J20" s="72">
        <v>12494.108292757148</v>
      </c>
      <c r="K20" s="72">
        <v>11652.243986611655</v>
      </c>
      <c r="L20" s="72">
        <v>11021.744650240951</v>
      </c>
      <c r="M20" s="72">
        <v>10966.023214318338</v>
      </c>
      <c r="N20" s="72">
        <v>10490.173313515565</v>
      </c>
      <c r="O20" s="72">
        <v>8747.0993275504643</v>
      </c>
      <c r="P20" s="72">
        <v>9228.8193209206966</v>
      </c>
      <c r="Q20" s="72">
        <v>8644.231103563352</v>
      </c>
      <c r="R20" s="72">
        <v>8471.2256573217746</v>
      </c>
      <c r="S20" s="72">
        <v>8844.5921851806252</v>
      </c>
      <c r="T20" s="72">
        <v>8441.1879527201818</v>
      </c>
      <c r="U20" s="72">
        <v>9186.6558019076383</v>
      </c>
      <c r="V20" s="72">
        <v>9853.371727063608</v>
      </c>
      <c r="W20" s="72">
        <v>7055.2733868081477</v>
      </c>
      <c r="DA20" s="89" t="s">
        <v>459</v>
      </c>
    </row>
    <row r="21" spans="1:105" ht="12" customHeight="1" x14ac:dyDescent="0.25">
      <c r="A21" s="28" t="s">
        <v>193</v>
      </c>
      <c r="B21" s="72">
        <v>22660.72472423438</v>
      </c>
      <c r="C21" s="72">
        <v>23292.232977408617</v>
      </c>
      <c r="D21" s="72">
        <v>24435.939571250045</v>
      </c>
      <c r="E21" s="72">
        <v>25213.646290578163</v>
      </c>
      <c r="F21" s="72">
        <v>25018.334233018588</v>
      </c>
      <c r="G21" s="72">
        <v>25471.811291972139</v>
      </c>
      <c r="H21" s="72">
        <v>25498.228669288812</v>
      </c>
      <c r="I21" s="72">
        <v>25772.310905100167</v>
      </c>
      <c r="J21" s="72">
        <v>24928.187542911473</v>
      </c>
      <c r="K21" s="72">
        <v>25476.665030897027</v>
      </c>
      <c r="L21" s="72">
        <v>26737.427019235052</v>
      </c>
      <c r="M21" s="72">
        <v>25429.228911284332</v>
      </c>
      <c r="N21" s="72">
        <v>25769.755350866912</v>
      </c>
      <c r="O21" s="72">
        <v>25341.436455726314</v>
      </c>
      <c r="P21" s="72">
        <v>24166.258536355614</v>
      </c>
      <c r="Q21" s="72">
        <v>25043.9432604344</v>
      </c>
      <c r="R21" s="72">
        <v>26093.953781257103</v>
      </c>
      <c r="S21" s="72">
        <v>26277.526512467888</v>
      </c>
      <c r="T21" s="72">
        <v>26846.80499612389</v>
      </c>
      <c r="U21" s="72">
        <v>25971.01005885435</v>
      </c>
      <c r="V21" s="72">
        <v>25439.73251689718</v>
      </c>
      <c r="W21" s="72">
        <v>26051.331418642349</v>
      </c>
      <c r="DA21" s="89" t="s">
        <v>460</v>
      </c>
    </row>
    <row r="22" spans="1:105" ht="12" customHeight="1" x14ac:dyDescent="0.25">
      <c r="A22" s="28" t="s">
        <v>208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203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204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13290.141511832131</v>
      </c>
      <c r="C27" s="69">
        <f t="shared" si="10"/>
        <v>13298.447119844626</v>
      </c>
      <c r="D27" s="69">
        <f t="shared" si="10"/>
        <v>13839.275553919058</v>
      </c>
      <c r="E27" s="69">
        <f t="shared" si="10"/>
        <v>14629.533415115773</v>
      </c>
      <c r="F27" s="69">
        <f t="shared" si="10"/>
        <v>14064.61535087123</v>
      </c>
      <c r="G27" s="69">
        <f t="shared" si="10"/>
        <v>14889.0373982163</v>
      </c>
      <c r="H27" s="69">
        <f t="shared" si="10"/>
        <v>14207.745772037091</v>
      </c>
      <c r="I27" s="69">
        <f t="shared" si="10"/>
        <v>14166.174317425981</v>
      </c>
      <c r="J27" s="69">
        <f t="shared" si="10"/>
        <v>13117.757354833837</v>
      </c>
      <c r="K27" s="69">
        <f t="shared" si="10"/>
        <v>13247.514554524518</v>
      </c>
      <c r="L27" s="69">
        <f t="shared" si="10"/>
        <v>13682.848018760065</v>
      </c>
      <c r="M27" s="69">
        <f t="shared" si="10"/>
        <v>13563.423195746163</v>
      </c>
      <c r="N27" s="69">
        <f t="shared" si="10"/>
        <v>12785.991876774298</v>
      </c>
      <c r="O27" s="69">
        <f t="shared" si="10"/>
        <v>12587.90268709617</v>
      </c>
      <c r="P27" s="69">
        <f t="shared" si="10"/>
        <v>12311.173627760603</v>
      </c>
      <c r="Q27" s="69">
        <f t="shared" si="10"/>
        <v>12482.872830845241</v>
      </c>
      <c r="R27" s="69">
        <f t="shared" ref="R27:V27" si="11">SUM(R28:R32)</f>
        <v>12544.832606196465</v>
      </c>
      <c r="S27" s="69">
        <f t="shared" si="11"/>
        <v>13210.871151133146</v>
      </c>
      <c r="T27" s="69">
        <f t="shared" si="11"/>
        <v>13232.687601311332</v>
      </c>
      <c r="U27" s="69">
        <f t="shared" si="11"/>
        <v>13216.625395896579</v>
      </c>
      <c r="V27" s="69">
        <f t="shared" si="11"/>
        <v>13521.941073617152</v>
      </c>
      <c r="W27" s="69">
        <f t="shared" ref="W27" si="12">SUM(W28:W32)</f>
        <v>13042.635821591361</v>
      </c>
      <c r="DA27" s="88" t="s">
        <v>268</v>
      </c>
    </row>
    <row r="28" spans="1:105" ht="12" customHeight="1" x14ac:dyDescent="0.25">
      <c r="A28" s="28" t="s">
        <v>51</v>
      </c>
      <c r="B28" s="72">
        <v>271.31408828447758</v>
      </c>
      <c r="C28" s="72">
        <v>256.49268716005685</v>
      </c>
      <c r="D28" s="72">
        <v>321.84351144941786</v>
      </c>
      <c r="E28" s="72">
        <v>379.84267568561444</v>
      </c>
      <c r="F28" s="72">
        <v>395.91099901498461</v>
      </c>
      <c r="G28" s="72">
        <v>403.79349491644655</v>
      </c>
      <c r="H28" s="72">
        <v>434.79968517645148</v>
      </c>
      <c r="I28" s="72">
        <v>418.66361678279776</v>
      </c>
      <c r="J28" s="72">
        <v>447.28655232985608</v>
      </c>
      <c r="K28" s="72">
        <v>439.31980444819266</v>
      </c>
      <c r="L28" s="72">
        <v>454.47993178311054</v>
      </c>
      <c r="M28" s="72">
        <v>445.1827414379959</v>
      </c>
      <c r="N28" s="72">
        <v>444.91147544777266</v>
      </c>
      <c r="O28" s="72">
        <v>423.63648629127908</v>
      </c>
      <c r="P28" s="72">
        <v>426.40378857162739</v>
      </c>
      <c r="Q28" s="72">
        <v>409.10798297355586</v>
      </c>
      <c r="R28" s="72">
        <v>399.23370646020379</v>
      </c>
      <c r="S28" s="72">
        <v>396.82659470673241</v>
      </c>
      <c r="T28" s="72">
        <v>366.07723369156503</v>
      </c>
      <c r="U28" s="72">
        <v>307.63997923092103</v>
      </c>
      <c r="V28" s="72">
        <v>310.94938153619637</v>
      </c>
      <c r="W28" s="72">
        <v>289.04283688409259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6379.9766162971628</v>
      </c>
      <c r="C29" s="72">
        <v>6292.3248921687637</v>
      </c>
      <c r="D29" s="72">
        <v>6398.4058979337542</v>
      </c>
      <c r="E29" s="72">
        <v>6808.8137751009663</v>
      </c>
      <c r="F29" s="72">
        <v>6473.0107767565451</v>
      </c>
      <c r="G29" s="72">
        <v>6826.549029239397</v>
      </c>
      <c r="H29" s="72">
        <v>6080.3985559143557</v>
      </c>
      <c r="I29" s="72">
        <v>6359.5912573253008</v>
      </c>
      <c r="J29" s="72">
        <v>5691.7116169802803</v>
      </c>
      <c r="K29" s="72">
        <v>5887.8863655504902</v>
      </c>
      <c r="L29" s="72">
        <v>5750.7684397614821</v>
      </c>
      <c r="M29" s="72">
        <v>5666.296189903509</v>
      </c>
      <c r="N29" s="72">
        <v>5370.9255487172422</v>
      </c>
      <c r="O29" s="72">
        <v>5340.4143337219475</v>
      </c>
      <c r="P29" s="72">
        <v>5338.1848563869235</v>
      </c>
      <c r="Q29" s="72">
        <v>5290.0646272836011</v>
      </c>
      <c r="R29" s="72">
        <v>5107.65752004346</v>
      </c>
      <c r="S29" s="72">
        <v>5310.7141445270399</v>
      </c>
      <c r="T29" s="72">
        <v>5342.2113859759611</v>
      </c>
      <c r="U29" s="72">
        <v>5305.873227375474</v>
      </c>
      <c r="V29" s="72">
        <v>5263.6809909252843</v>
      </c>
      <c r="W29" s="72">
        <v>5010.1383607975349</v>
      </c>
      <c r="DA29" s="89" t="s">
        <v>467</v>
      </c>
    </row>
    <row r="30" spans="1:105" ht="12" customHeight="1" x14ac:dyDescent="0.25">
      <c r="A30" s="28" t="s">
        <v>193</v>
      </c>
      <c r="B30" s="72">
        <v>6638.8508072504919</v>
      </c>
      <c r="C30" s="72">
        <v>6749.6295405158071</v>
      </c>
      <c r="D30" s="72">
        <v>7119.0261445358856</v>
      </c>
      <c r="E30" s="72">
        <v>7440.8769643291917</v>
      </c>
      <c r="F30" s="72">
        <v>7195.6935750997</v>
      </c>
      <c r="G30" s="72">
        <v>7658.6948740604557</v>
      </c>
      <c r="H30" s="72">
        <v>7692.5475309462845</v>
      </c>
      <c r="I30" s="72">
        <v>7387.9194433178827</v>
      </c>
      <c r="J30" s="72">
        <v>6978.7591855237015</v>
      </c>
      <c r="K30" s="72">
        <v>6920.3083845258352</v>
      </c>
      <c r="L30" s="72">
        <v>7477.599647215472</v>
      </c>
      <c r="M30" s="72">
        <v>7451.9442644046576</v>
      </c>
      <c r="N30" s="72">
        <v>6970.1548526092838</v>
      </c>
      <c r="O30" s="72">
        <v>6823.8518670829435</v>
      </c>
      <c r="P30" s="72">
        <v>6546.5849828020519</v>
      </c>
      <c r="Q30" s="72">
        <v>6783.7002205880844</v>
      </c>
      <c r="R30" s="72">
        <v>7037.9413796928029</v>
      </c>
      <c r="S30" s="72">
        <v>7503.3304118993738</v>
      </c>
      <c r="T30" s="72">
        <v>7524.398981643807</v>
      </c>
      <c r="U30" s="72">
        <v>7603.1121892901838</v>
      </c>
      <c r="V30" s="72">
        <v>7947.3107011556722</v>
      </c>
      <c r="W30" s="72">
        <v>7743.4546239097335</v>
      </c>
      <c r="DA30" s="89" t="s">
        <v>468</v>
      </c>
    </row>
    <row r="31" spans="1:105" ht="12" customHeight="1" x14ac:dyDescent="0.25">
      <c r="A31" s="28" t="s">
        <v>208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14948.684652829306</v>
      </c>
      <c r="C3" s="65">
        <f>IF(RES_hh_fec!C3=0,0,1000*11630*RES_hh_fec!C3/RES_hh_num!C3)</f>
        <v>15741.129920319925</v>
      </c>
      <c r="D3" s="65">
        <f>IF(RES_hh_fec!D3=0,0,1000*11630*RES_hh_fec!D3/RES_hh_num!D3)</f>
        <v>15232.157102540406</v>
      </c>
      <c r="E3" s="65">
        <f>IF(RES_hh_fec!E3=0,0,1000*11630*RES_hh_fec!E3/RES_hh_num!E3)</f>
        <v>15629.377516686907</v>
      </c>
      <c r="F3" s="65">
        <f>IF(RES_hh_fec!F3=0,0,1000*11630*RES_hh_fec!F3/RES_hh_num!F3)</f>
        <v>15328.848533127622</v>
      </c>
      <c r="G3" s="65">
        <f>IF(RES_hh_fec!G3=0,0,1000*11630*RES_hh_fec!G3/RES_hh_num!G3)</f>
        <v>15365.183289832064</v>
      </c>
      <c r="H3" s="65">
        <f>IF(RES_hh_fec!H3=0,0,1000*11630*RES_hh_fec!H3/RES_hh_num!H3)</f>
        <v>15110.494554983841</v>
      </c>
      <c r="I3" s="65">
        <f>IF(RES_hh_fec!I3=0,0,1000*11630*RES_hh_fec!I3/RES_hh_num!I3)</f>
        <v>13749.773446930614</v>
      </c>
      <c r="J3" s="65">
        <f>IF(RES_hh_fec!J3=0,0,1000*11630*RES_hh_fec!J3/RES_hh_num!J3)</f>
        <v>14478.243115497953</v>
      </c>
      <c r="K3" s="65">
        <f>IF(RES_hh_fec!K3=0,0,1000*11630*RES_hh_fec!K3/RES_hh_num!K3)</f>
        <v>14198.202673082111</v>
      </c>
      <c r="L3" s="65">
        <f>IF(RES_hh_fec!L3=0,0,1000*11630*RES_hh_fec!L3/RES_hh_num!L3)</f>
        <v>15135.931476613083</v>
      </c>
      <c r="M3" s="65">
        <f>IF(RES_hh_fec!M3=0,0,1000*11630*RES_hh_fec!M3/RES_hh_num!M3)</f>
        <v>13445.8177149489</v>
      </c>
      <c r="N3" s="65">
        <f>IF(RES_hh_fec!N3=0,0,1000*11630*RES_hh_fec!N3/RES_hh_num!N3)</f>
        <v>14006.23194205998</v>
      </c>
      <c r="O3" s="65">
        <f>IF(RES_hh_fec!O3=0,0,1000*11630*RES_hh_fec!O3/RES_hh_num!O3)</f>
        <v>14103.480683037693</v>
      </c>
      <c r="P3" s="65">
        <f>IF(RES_hh_fec!P3=0,0,1000*11630*RES_hh_fec!P3/RES_hh_num!P3)</f>
        <v>12045.751573626199</v>
      </c>
      <c r="Q3" s="65">
        <f>IF(RES_hh_fec!Q3=0,0,1000*11630*RES_hh_fec!Q3/RES_hh_num!Q3)</f>
        <v>12568.932482393398</v>
      </c>
      <c r="R3" s="65">
        <f>IF(RES_hh_fec!R3=0,0,1000*11630*RES_hh_fec!R3/RES_hh_num!R3)</f>
        <v>12840.809562848208</v>
      </c>
      <c r="S3" s="65">
        <f>IF(RES_hh_fec!S3=0,0,1000*11630*RES_hh_fec!S3/RES_hh_num!S3)</f>
        <v>12799.462517220703</v>
      </c>
      <c r="T3" s="65">
        <f>IF(RES_hh_fec!T3=0,0,1000*11630*RES_hh_fec!T3/RES_hh_num!T3)</f>
        <v>12601.005713794621</v>
      </c>
      <c r="U3" s="65">
        <f>IF(RES_hh_fec!U3=0,0,1000*11630*RES_hh_fec!U3/RES_hh_num!U3)</f>
        <v>12398.355304164183</v>
      </c>
      <c r="V3" s="65">
        <f>IF(RES_hh_fec!V3=0,0,1000*11630*RES_hh_fec!V3/RES_hh_num!V3)</f>
        <v>12285.822629658956</v>
      </c>
      <c r="W3" s="65">
        <f>IF(RES_hh_fec!W3=0,0,1000*11630*RES_hh_fec!W3/RES_hh_num!W3)</f>
        <v>12770.316046219679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12416.396719905049</v>
      </c>
      <c r="C4" s="69">
        <f>IF(RES_hh_fec!C4=0,0,1000*11630*RES_hh_fec!C4/RES_hh_num!C4)</f>
        <v>13149.356117956759</v>
      </c>
      <c r="D4" s="69">
        <f>IF(RES_hh_fec!D4=0,0,1000*11630*RES_hh_fec!D4/RES_hh_num!D4)</f>
        <v>12601.297614941666</v>
      </c>
      <c r="E4" s="69">
        <f>IF(RES_hh_fec!E4=0,0,1000*11630*RES_hh_fec!E4/RES_hh_num!E4)</f>
        <v>12917.526179266186</v>
      </c>
      <c r="F4" s="69">
        <f>IF(RES_hh_fec!F4=0,0,1000*11630*RES_hh_fec!F4/RES_hh_num!F4)</f>
        <v>12667.814282334601</v>
      </c>
      <c r="G4" s="69">
        <f>IF(RES_hh_fec!G4=0,0,1000*11630*RES_hh_fec!G4/RES_hh_num!G4)</f>
        <v>12675.991236826909</v>
      </c>
      <c r="H4" s="69">
        <f>IF(RES_hh_fec!H4=0,0,1000*11630*RES_hh_fec!H4/RES_hh_num!H4)</f>
        <v>12411.382358919749</v>
      </c>
      <c r="I4" s="69">
        <f>IF(RES_hh_fec!I4=0,0,1000*11630*RES_hh_fec!I4/RES_hh_num!I4)</f>
        <v>11125.115133990903</v>
      </c>
      <c r="J4" s="69">
        <f>IF(RES_hh_fec!J4=0,0,1000*11630*RES_hh_fec!J4/RES_hh_num!J4)</f>
        <v>11892.186179521035</v>
      </c>
      <c r="K4" s="69">
        <f>IF(RES_hh_fec!K4=0,0,1000*11630*RES_hh_fec!K4/RES_hh_num!K4)</f>
        <v>11628.169674848567</v>
      </c>
      <c r="L4" s="69">
        <f>IF(RES_hh_fec!L4=0,0,1000*11630*RES_hh_fec!L4/RES_hh_num!L4)</f>
        <v>12489.543715805603</v>
      </c>
      <c r="M4" s="69">
        <f>IF(RES_hh_fec!M4=0,0,1000*11630*RES_hh_fec!M4/RES_hh_num!M4)</f>
        <v>10835.291168416215</v>
      </c>
      <c r="N4" s="69">
        <f>IF(RES_hh_fec!N4=0,0,1000*11630*RES_hh_fec!N4/RES_hh_num!N4)</f>
        <v>11419.688440112353</v>
      </c>
      <c r="O4" s="69">
        <f>IF(RES_hh_fec!O4=0,0,1000*11630*RES_hh_fec!O4/RES_hh_num!O4)</f>
        <v>11579.990496050596</v>
      </c>
      <c r="P4" s="69">
        <f>IF(RES_hh_fec!P4=0,0,1000*11630*RES_hh_fec!P4/RES_hh_num!P4)</f>
        <v>9599.9133913208079</v>
      </c>
      <c r="Q4" s="69">
        <f>IF(RES_hh_fec!Q4=0,0,1000*11630*RES_hh_fec!Q4/RES_hh_num!Q4)</f>
        <v>10098.83058123959</v>
      </c>
      <c r="R4" s="69">
        <f>IF(RES_hh_fec!R4=0,0,1000*11630*RES_hh_fec!R4/RES_hh_num!R4)</f>
        <v>10362.515802560885</v>
      </c>
      <c r="S4" s="69">
        <f>IF(RES_hh_fec!S4=0,0,1000*11630*RES_hh_fec!S4/RES_hh_num!S4)</f>
        <v>10256.304543585755</v>
      </c>
      <c r="T4" s="69">
        <f>IF(RES_hh_fec!T4=0,0,1000*11630*RES_hh_fec!T4/RES_hh_num!T4)</f>
        <v>10048.073470612426</v>
      </c>
      <c r="U4" s="69">
        <f>IF(RES_hh_fec!U4=0,0,1000*11630*RES_hh_fec!U4/RES_hh_num!U4)</f>
        <v>9884.3477803035057</v>
      </c>
      <c r="V4" s="69">
        <f>IF(RES_hh_fec!V4=0,0,1000*11630*RES_hh_fec!V4/RES_hh_num!V4)</f>
        <v>9764.9545842606985</v>
      </c>
      <c r="W4" s="69">
        <f>IF(RES_hh_fec!W4=0,0,1000*11630*RES_hh_fec!W4/RES_hh_num!W4)</f>
        <v>10272.557398190645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11778.86813308142</v>
      </c>
      <c r="C5" s="72">
        <f>IF(RES_hh_fec!C5=0,0,1000*11630*RES_hh_fec!C5/RES_hh_num!C5)</f>
        <v>12318.252350602037</v>
      </c>
      <c r="D5" s="72">
        <f>IF(RES_hh_fec!D5=0,0,1000*11630*RES_hh_fec!D5/RES_hh_num!D5)</f>
        <v>12493.077368238437</v>
      </c>
      <c r="E5" s="72">
        <f>IF(RES_hh_fec!E5=0,0,1000*11630*RES_hh_fec!E5/RES_hh_num!E5)</f>
        <v>12114.181811930412</v>
      </c>
      <c r="F5" s="72">
        <f>IF(RES_hh_fec!F5=0,0,1000*11630*RES_hh_fec!F5/RES_hh_num!F5)</f>
        <v>11881.239187402336</v>
      </c>
      <c r="G5" s="72">
        <f>IF(RES_hh_fec!G5=0,0,1000*11630*RES_hh_fec!G5/RES_hh_num!G5)</f>
        <v>12066.402873243458</v>
      </c>
      <c r="H5" s="72">
        <f>IF(RES_hh_fec!H5=0,0,1000*11630*RES_hh_fec!H5/RES_hh_num!H5)</f>
        <v>13134.711887846792</v>
      </c>
      <c r="I5" s="72">
        <f>IF(RES_hh_fec!I5=0,0,1000*11630*RES_hh_fec!I5/RES_hh_num!I5)</f>
        <v>11764.065374878552</v>
      </c>
      <c r="J5" s="72">
        <f>IF(RES_hh_fec!J5=0,0,1000*11630*RES_hh_fec!J5/RES_hh_num!J5)</f>
        <v>12269.912860999275</v>
      </c>
      <c r="K5" s="72">
        <f>IF(RES_hh_fec!K5=0,0,1000*11630*RES_hh_fec!K5/RES_hh_num!K5)</f>
        <v>12455.124177612346</v>
      </c>
      <c r="L5" s="72">
        <f>IF(RES_hh_fec!L5=0,0,1000*11630*RES_hh_fec!L5/RES_hh_num!L5)</f>
        <v>14501.466295470875</v>
      </c>
      <c r="M5" s="72">
        <f>IF(RES_hh_fec!M5=0,0,1000*11630*RES_hh_fec!M5/RES_hh_num!M5)</f>
        <v>12693.871773790848</v>
      </c>
      <c r="N5" s="72">
        <f>IF(RES_hh_fec!N5=0,0,1000*11630*RES_hh_fec!N5/RES_hh_num!N5)</f>
        <v>13093.385286698744</v>
      </c>
      <c r="O5" s="72">
        <f>IF(RES_hh_fec!O5=0,0,1000*11630*RES_hh_fec!O5/RES_hh_num!O5)</f>
        <v>13001.376428453506</v>
      </c>
      <c r="P5" s="72">
        <f>IF(RES_hh_fec!P5=0,0,1000*11630*RES_hh_fec!P5/RES_hh_num!P5)</f>
        <v>11740.786489309701</v>
      </c>
      <c r="Q5" s="72">
        <f>IF(RES_hh_fec!Q5=0,0,1000*11630*RES_hh_fec!Q5/RES_hh_num!Q5)</f>
        <v>11770.396306347156</v>
      </c>
      <c r="R5" s="72">
        <f>IF(RES_hh_fec!R5=0,0,1000*11630*RES_hh_fec!R5/RES_hh_num!R5)</f>
        <v>12665.598597156713</v>
      </c>
      <c r="S5" s="72">
        <f>IF(RES_hh_fec!S5=0,0,1000*11630*RES_hh_fec!S5/RES_hh_num!S5)</f>
        <v>13236.72118821044</v>
      </c>
      <c r="T5" s="72">
        <f>IF(RES_hh_fec!T5=0,0,1000*11630*RES_hh_fec!T5/RES_hh_num!T5)</f>
        <v>13708.33883140613</v>
      </c>
      <c r="U5" s="72">
        <f>IF(RES_hh_fec!U5=0,0,1000*11630*RES_hh_fec!U5/RES_hh_num!U5)</f>
        <v>11821.364795918171</v>
      </c>
      <c r="V5" s="72">
        <f>IF(RES_hh_fec!V5=0,0,1000*11630*RES_hh_fec!V5/RES_hh_num!V5)</f>
        <v>12960.920548043536</v>
      </c>
      <c r="W5" s="72">
        <f>IF(RES_hh_fec!W5=0,0,1000*11630*RES_hh_fec!W5/RES_hh_num!W5)</f>
        <v>13487.564788105628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9738.1336886300996</v>
      </c>
      <c r="C6" s="72">
        <f>IF(RES_hh_fec!C6=0,0,1000*11630*RES_hh_fec!C6/RES_hh_num!C6)</f>
        <v>9883.3452672538679</v>
      </c>
      <c r="D6" s="72">
        <f>IF(RES_hh_fec!D6=0,0,1000*11630*RES_hh_fec!D6/RES_hh_num!D6)</f>
        <v>9953.5725015321659</v>
      </c>
      <c r="E6" s="72">
        <f>IF(RES_hh_fec!E6=0,0,1000*11630*RES_hh_fec!E6/RES_hh_num!E6)</f>
        <v>10208.119426701953</v>
      </c>
      <c r="F6" s="72">
        <f>IF(RES_hh_fec!F6=0,0,1000*11630*RES_hh_fec!F6/RES_hh_num!F6)</f>
        <v>10869.185890924206</v>
      </c>
      <c r="G6" s="72">
        <f>IF(RES_hh_fec!G6=0,0,1000*11630*RES_hh_fec!G6/RES_hh_num!G6)</f>
        <v>11186.025488783453</v>
      </c>
      <c r="H6" s="72">
        <f>IF(RES_hh_fec!H6=0,0,1000*11630*RES_hh_fec!H6/RES_hh_num!H6)</f>
        <v>10923.312759311895</v>
      </c>
      <c r="I6" s="72">
        <f>IF(RES_hh_fec!I6=0,0,1000*11630*RES_hh_fec!I6/RES_hh_num!I6)</f>
        <v>9944.0553079436286</v>
      </c>
      <c r="J6" s="72">
        <f>IF(RES_hh_fec!J6=0,0,1000*11630*RES_hh_fec!J6/RES_hh_num!J6)</f>
        <v>11014.41132122881</v>
      </c>
      <c r="K6" s="72">
        <f>IF(RES_hh_fec!K6=0,0,1000*11630*RES_hh_fec!K6/RES_hh_num!K6)</f>
        <v>10632.833013646403</v>
      </c>
      <c r="L6" s="72">
        <f>IF(RES_hh_fec!L6=0,0,1000*11630*RES_hh_fec!L6/RES_hh_num!L6)</f>
        <v>11628.921920747542</v>
      </c>
      <c r="M6" s="72">
        <f>IF(RES_hh_fec!M6=0,0,1000*11630*RES_hh_fec!M6/RES_hh_num!M6)</f>
        <v>9911.3276143925777</v>
      </c>
      <c r="N6" s="72">
        <f>IF(RES_hh_fec!N6=0,0,1000*11630*RES_hh_fec!N6/RES_hh_num!N6)</f>
        <v>10076.969291356967</v>
      </c>
      <c r="O6" s="72">
        <f>IF(RES_hh_fec!O6=0,0,1000*11630*RES_hh_fec!O6/RES_hh_num!O6)</f>
        <v>10719.067905044474</v>
      </c>
      <c r="P6" s="72">
        <f>IF(RES_hh_fec!P6=0,0,1000*11630*RES_hh_fec!P6/RES_hh_num!P6)</f>
        <v>9021.8195555459588</v>
      </c>
      <c r="Q6" s="72">
        <f>IF(RES_hh_fec!Q6=0,0,1000*11630*RES_hh_fec!Q6/RES_hh_num!Q6)</f>
        <v>8906.2438441949307</v>
      </c>
      <c r="R6" s="72">
        <f>IF(RES_hh_fec!R6=0,0,1000*11630*RES_hh_fec!R6/RES_hh_num!R6)</f>
        <v>10014.843852476746</v>
      </c>
      <c r="S6" s="72">
        <f>IF(RES_hh_fec!S6=0,0,1000*11630*RES_hh_fec!S6/RES_hh_num!S6)</f>
        <v>9014.8097640113938</v>
      </c>
      <c r="T6" s="72">
        <f>IF(RES_hh_fec!T6=0,0,1000*11630*RES_hh_fec!T6/RES_hh_num!T6)</f>
        <v>10013.02483552744</v>
      </c>
      <c r="U6" s="72">
        <f>IF(RES_hh_fec!U6=0,0,1000*11630*RES_hh_fec!U6/RES_hh_num!U6)</f>
        <v>9311.5690253790926</v>
      </c>
      <c r="V6" s="72">
        <f>IF(RES_hh_fec!V6=0,0,1000*11630*RES_hh_fec!V6/RES_hh_num!V6)</f>
        <v>9324.2402849496448</v>
      </c>
      <c r="W6" s="72">
        <f>IF(RES_hh_fec!W6=0,0,1000*11630*RES_hh_fec!W6/RES_hh_num!W6)</f>
        <v>10046.651594102419</v>
      </c>
      <c r="DA6" s="89" t="s">
        <v>473</v>
      </c>
    </row>
    <row r="7" spans="1:105" ht="12" customHeight="1" x14ac:dyDescent="0.25">
      <c r="A7" s="28" t="s">
        <v>206</v>
      </c>
      <c r="B7" s="72">
        <f>IF(RES_hh_fec!B7=0,0,1000*11630*RES_hh_fec!B7/RES_hh_num!B7)</f>
        <v>14198.580975626799</v>
      </c>
      <c r="C7" s="72">
        <f>IF(RES_hh_fec!C7=0,0,1000*11630*RES_hh_fec!C7/RES_hh_num!C7)</f>
        <v>15940.546552562646</v>
      </c>
      <c r="D7" s="72">
        <f>IF(RES_hh_fec!D7=0,0,1000*11630*RES_hh_fec!D7/RES_hh_num!D7)</f>
        <v>14739.140794299958</v>
      </c>
      <c r="E7" s="72">
        <f>IF(RES_hh_fec!E7=0,0,1000*11630*RES_hh_fec!E7/RES_hh_num!E7)</f>
        <v>15280.254813167461</v>
      </c>
      <c r="F7" s="72">
        <f>IF(RES_hh_fec!F7=0,0,1000*11630*RES_hh_fec!F7/RES_hh_num!F7)</f>
        <v>14942.082364954817</v>
      </c>
      <c r="G7" s="72">
        <f>IF(RES_hh_fec!G7=0,0,1000*11630*RES_hh_fec!G7/RES_hh_num!G7)</f>
        <v>15313.326925126028</v>
      </c>
      <c r="H7" s="72">
        <f>IF(RES_hh_fec!H7=0,0,1000*11630*RES_hh_fec!H7/RES_hh_num!H7)</f>
        <v>15353.62371468629</v>
      </c>
      <c r="I7" s="72">
        <f>IF(RES_hh_fec!I7=0,0,1000*11630*RES_hh_fec!I7/RES_hh_num!I7)</f>
        <v>12232.603213169812</v>
      </c>
      <c r="J7" s="72">
        <f>IF(RES_hh_fec!J7=0,0,1000*11630*RES_hh_fec!J7/RES_hh_num!J7)</f>
        <v>14930.320790355847</v>
      </c>
      <c r="K7" s="72">
        <f>IF(RES_hh_fec!K7=0,0,1000*11630*RES_hh_fec!K7/RES_hh_num!K7)</f>
        <v>13996.400761660623</v>
      </c>
      <c r="L7" s="72">
        <f>IF(RES_hh_fec!L7=0,0,1000*11630*RES_hh_fec!L7/RES_hh_num!L7)</f>
        <v>14362.882970780645</v>
      </c>
      <c r="M7" s="72">
        <f>IF(RES_hh_fec!M7=0,0,1000*11630*RES_hh_fec!M7/RES_hh_num!M7)</f>
        <v>12850.320465742336</v>
      </c>
      <c r="N7" s="72">
        <f>IF(RES_hh_fec!N7=0,0,1000*11630*RES_hh_fec!N7/RES_hh_num!N7)</f>
        <v>12958.659298668375</v>
      </c>
      <c r="O7" s="72">
        <f>IF(RES_hh_fec!O7=0,0,1000*11630*RES_hh_fec!O7/RES_hh_num!O7)</f>
        <v>13220.458550950521</v>
      </c>
      <c r="P7" s="72">
        <f>IF(RES_hh_fec!P7=0,0,1000*11630*RES_hh_fec!P7/RES_hh_num!P7)</f>
        <v>11084.762631620446</v>
      </c>
      <c r="Q7" s="72">
        <f>IF(RES_hh_fec!Q7=0,0,1000*11630*RES_hh_fec!Q7/RES_hh_num!Q7)</f>
        <v>11865.37425434252</v>
      </c>
      <c r="R7" s="72">
        <f>IF(RES_hh_fec!R7=0,0,1000*11630*RES_hh_fec!R7/RES_hh_num!R7)</f>
        <v>11558.644674199348</v>
      </c>
      <c r="S7" s="72">
        <f>IF(RES_hh_fec!S7=0,0,1000*11630*RES_hh_fec!S7/RES_hh_num!S7)</f>
        <v>11667.152908947324</v>
      </c>
      <c r="T7" s="72">
        <f>IF(RES_hh_fec!T7=0,0,1000*11630*RES_hh_fec!T7/RES_hh_num!T7)</f>
        <v>10977.972074525504</v>
      </c>
      <c r="U7" s="72">
        <f>IF(RES_hh_fec!U7=0,0,1000*11630*RES_hh_fec!U7/RES_hh_num!U7)</f>
        <v>11507.992112988746</v>
      </c>
      <c r="V7" s="72">
        <f>IF(RES_hh_fec!V7=0,0,1000*11630*RES_hh_fec!V7/RES_hh_num!V7)</f>
        <v>12437.507476933079</v>
      </c>
      <c r="W7" s="72">
        <f>IF(RES_hh_fec!W7=0,0,1000*11630*RES_hh_fec!W7/RES_hh_num!W7)</f>
        <v>10395.985876127947</v>
      </c>
      <c r="DA7" s="89" t="s">
        <v>474</v>
      </c>
    </row>
    <row r="8" spans="1:105" ht="12" customHeight="1" x14ac:dyDescent="0.25">
      <c r="A8" s="28" t="s">
        <v>193</v>
      </c>
      <c r="B8" s="72">
        <f>IF(RES_hh_fec!B8=0,0,1000*11630*RES_hh_fec!B8/RES_hh_num!B8)</f>
        <v>12934.694907852849</v>
      </c>
      <c r="C8" s="72">
        <f>IF(RES_hh_fec!C8=0,0,1000*11630*RES_hh_fec!C8/RES_hh_num!C8)</f>
        <v>13370.365393546961</v>
      </c>
      <c r="D8" s="72">
        <f>IF(RES_hh_fec!D8=0,0,1000*11630*RES_hh_fec!D8/RES_hh_num!D8)</f>
        <v>12838.767282068617</v>
      </c>
      <c r="E8" s="72">
        <f>IF(RES_hh_fec!E8=0,0,1000*11630*RES_hh_fec!E8/RES_hh_num!E8)</f>
        <v>13125.482131645824</v>
      </c>
      <c r="F8" s="72">
        <f>IF(RES_hh_fec!F8=0,0,1000*11630*RES_hh_fec!F8/RES_hh_num!F8)</f>
        <v>12998.046874899948</v>
      </c>
      <c r="G8" s="72">
        <f>IF(RES_hh_fec!G8=0,0,1000*11630*RES_hh_fec!G8/RES_hh_num!G8)</f>
        <v>12871.448095285521</v>
      </c>
      <c r="H8" s="72">
        <f>IF(RES_hh_fec!H8=0,0,1000*11630*RES_hh_fec!H8/RES_hh_num!H8)</f>
        <v>12461.964845332717</v>
      </c>
      <c r="I8" s="72">
        <f>IF(RES_hh_fec!I8=0,0,1000*11630*RES_hh_fec!I8/RES_hh_num!I8)</f>
        <v>11261.693780104957</v>
      </c>
      <c r="J8" s="72">
        <f>IF(RES_hh_fec!J8=0,0,1000*11630*RES_hh_fec!J8/RES_hh_num!J8)</f>
        <v>11779.251903180266</v>
      </c>
      <c r="K8" s="72">
        <f>IF(RES_hh_fec!K8=0,0,1000*11630*RES_hh_fec!K8/RES_hh_num!K8)</f>
        <v>11750.799703405359</v>
      </c>
      <c r="L8" s="72">
        <f>IF(RES_hh_fec!L8=0,0,1000*11630*RES_hh_fec!L8/RES_hh_num!L8)</f>
        <v>12718.181614625082</v>
      </c>
      <c r="M8" s="72">
        <f>IF(RES_hh_fec!M8=0,0,1000*11630*RES_hh_fec!M8/RES_hh_num!M8)</f>
        <v>10951.166754859571</v>
      </c>
      <c r="N8" s="72">
        <f>IF(RES_hh_fec!N8=0,0,1000*11630*RES_hh_fec!N8/RES_hh_num!N8)</f>
        <v>11622.352596986186</v>
      </c>
      <c r="O8" s="72">
        <f>IF(RES_hh_fec!O8=0,0,1000*11630*RES_hh_fec!O8/RES_hh_num!O8)</f>
        <v>11963.251758819262</v>
      </c>
      <c r="P8" s="72">
        <f>IF(RES_hh_fec!P8=0,0,1000*11630*RES_hh_fec!P8/RES_hh_num!P8)</f>
        <v>9462.8753769472096</v>
      </c>
      <c r="Q8" s="72">
        <f>IF(RES_hh_fec!Q8=0,0,1000*11630*RES_hh_fec!Q8/RES_hh_num!Q8)</f>
        <v>10185.917120930999</v>
      </c>
      <c r="R8" s="72">
        <f>IF(RES_hh_fec!R8=0,0,1000*11630*RES_hh_fec!R8/RES_hh_num!R8)</f>
        <v>10631.885155385689</v>
      </c>
      <c r="S8" s="72">
        <f>IF(RES_hh_fec!S8=0,0,1000*11630*RES_hh_fec!S8/RES_hh_num!S8)</f>
        <v>10364.40090835443</v>
      </c>
      <c r="T8" s="72">
        <f>IF(RES_hh_fec!T8=0,0,1000*11630*RES_hh_fec!T8/RES_hh_num!T8)</f>
        <v>10039.617461704596</v>
      </c>
      <c r="U8" s="72">
        <f>IF(RES_hh_fec!U8=0,0,1000*11630*RES_hh_fec!U8/RES_hh_num!U8)</f>
        <v>9922.1997690556327</v>
      </c>
      <c r="V8" s="72">
        <f>IF(RES_hh_fec!V8=0,0,1000*11630*RES_hh_fec!V8/RES_hh_num!V8)</f>
        <v>9768.6409874038964</v>
      </c>
      <c r="W8" s="72">
        <f>IF(RES_hh_fec!W8=0,0,1000*11630*RES_hh_fec!W8/RES_hh_num!W8)</f>
        <v>10718.630070464857</v>
      </c>
      <c r="DA8" s="89" t="s">
        <v>475</v>
      </c>
    </row>
    <row r="9" spans="1:105" ht="12" customHeight="1" x14ac:dyDescent="0.25">
      <c r="A9" s="28" t="s">
        <v>208</v>
      </c>
      <c r="B9" s="72">
        <f>IF(RES_hh_fec!B9=0,0,1000*11630*RES_hh_fec!B9/RES_hh_num!B9)</f>
        <v>12847.712316927173</v>
      </c>
      <c r="C9" s="72">
        <f>IF(RES_hh_fec!C9=0,0,1000*11630*RES_hh_fec!C9/RES_hh_num!C9)</f>
        <v>12977.223936966348</v>
      </c>
      <c r="D9" s="72">
        <f>IF(RES_hh_fec!D9=0,0,1000*11630*RES_hh_fec!D9/RES_hh_num!D9)</f>
        <v>12527.291873625809</v>
      </c>
      <c r="E9" s="72">
        <f>IF(RES_hh_fec!E9=0,0,1000*11630*RES_hh_fec!E9/RES_hh_num!E9)</f>
        <v>13366.911251265223</v>
      </c>
      <c r="F9" s="72">
        <f>IF(RES_hh_fec!F9=0,0,1000*11630*RES_hh_fec!F9/RES_hh_num!F9)</f>
        <v>12550.313687269352</v>
      </c>
      <c r="G9" s="72">
        <f>IF(RES_hh_fec!G9=0,0,1000*11630*RES_hh_fec!G9/RES_hh_num!G9)</f>
        <v>12569.349553597716</v>
      </c>
      <c r="H9" s="72">
        <f>IF(RES_hh_fec!H9=0,0,1000*11630*RES_hh_fec!H9/RES_hh_num!H9)</f>
        <v>11990.809319885999</v>
      </c>
      <c r="I9" s="72">
        <f>IF(RES_hh_fec!I9=0,0,1000*11630*RES_hh_fec!I9/RES_hh_num!I9)</f>
        <v>11681.058422974869</v>
      </c>
      <c r="J9" s="72">
        <f>IF(RES_hh_fec!J9=0,0,1000*11630*RES_hh_fec!J9/RES_hh_num!J9)</f>
        <v>12172.851655217131</v>
      </c>
      <c r="K9" s="72">
        <f>IF(RES_hh_fec!K9=0,0,1000*11630*RES_hh_fec!K9/RES_hh_num!K9)</f>
        <v>11805.414642500435</v>
      </c>
      <c r="L9" s="72">
        <f>IF(RES_hh_fec!L9=0,0,1000*11630*RES_hh_fec!L9/RES_hh_num!L9)</f>
        <v>12292.264919436142</v>
      </c>
      <c r="M9" s="72">
        <f>IF(RES_hh_fec!M9=0,0,1000*11630*RES_hh_fec!M9/RES_hh_num!M9)</f>
        <v>10598.129883715825</v>
      </c>
      <c r="N9" s="72">
        <f>IF(RES_hh_fec!N9=0,0,1000*11630*RES_hh_fec!N9/RES_hh_num!N9)</f>
        <v>11687.578404044711</v>
      </c>
      <c r="O9" s="72">
        <f>IF(RES_hh_fec!O9=0,0,1000*11630*RES_hh_fec!O9/RES_hh_num!O9)</f>
        <v>11520.784525610317</v>
      </c>
      <c r="P9" s="72">
        <f>IF(RES_hh_fec!P9=0,0,1000*11630*RES_hh_fec!P9/RES_hh_num!P9)</f>
        <v>9823.7049602403804</v>
      </c>
      <c r="Q9" s="72">
        <f>IF(RES_hh_fec!Q9=0,0,1000*11630*RES_hh_fec!Q9/RES_hh_num!Q9)</f>
        <v>10321.629344867775</v>
      </c>
      <c r="R9" s="72">
        <f>IF(RES_hh_fec!R9=0,0,1000*11630*RES_hh_fec!R9/RES_hh_num!R9)</f>
        <v>10349.25184670755</v>
      </c>
      <c r="S9" s="72">
        <f>IF(RES_hh_fec!S9=0,0,1000*11630*RES_hh_fec!S9/RES_hh_num!S9)</f>
        <v>10399.828176423754</v>
      </c>
      <c r="T9" s="72">
        <f>IF(RES_hh_fec!T9=0,0,1000*11630*RES_hh_fec!T9/RES_hh_num!T9)</f>
        <v>10657.487591122261</v>
      </c>
      <c r="U9" s="72">
        <f>IF(RES_hh_fec!U9=0,0,1000*11630*RES_hh_fec!U9/RES_hh_num!U9)</f>
        <v>10498.453638555662</v>
      </c>
      <c r="V9" s="72">
        <f>IF(RES_hh_fec!V9=0,0,1000*11630*RES_hh_fec!V9/RES_hh_num!V9)</f>
        <v>10094.744628730898</v>
      </c>
      <c r="W9" s="72">
        <f>IF(RES_hh_fec!W9=0,0,1000*11630*RES_hh_fec!W9/RES_hh_num!W9)</f>
        <v>11034.074348382974</v>
      </c>
      <c r="DA9" s="89" t="s">
        <v>476</v>
      </c>
    </row>
    <row r="10" spans="1:105" ht="12" customHeight="1" x14ac:dyDescent="0.25">
      <c r="A10" s="28" t="s">
        <v>203</v>
      </c>
      <c r="B10" s="72">
        <f>IF(RES_hh_fec!B10=0,0,1000*11630*RES_hh_fec!B10/RES_hh_num!B10)</f>
        <v>10172.528693569162</v>
      </c>
      <c r="C10" s="72">
        <f>IF(RES_hh_fec!C10=0,0,1000*11630*RES_hh_fec!C10/RES_hh_num!C10)</f>
        <v>10989.567909358238</v>
      </c>
      <c r="D10" s="72">
        <f>IF(RES_hh_fec!D10=0,0,1000*11630*RES_hh_fec!D10/RES_hh_num!D10)</f>
        <v>9073.1127757692029</v>
      </c>
      <c r="E10" s="72">
        <f>IF(RES_hh_fec!E10=0,0,1000*11630*RES_hh_fec!E10/RES_hh_num!E10)</f>
        <v>10768.265075502257</v>
      </c>
      <c r="F10" s="72">
        <f>IF(RES_hh_fec!F10=0,0,1000*11630*RES_hh_fec!F10/RES_hh_num!F10)</f>
        <v>13778.864455061313</v>
      </c>
      <c r="G10" s="72">
        <f>IF(RES_hh_fec!G10=0,0,1000*11630*RES_hh_fec!G10/RES_hh_num!G10)</f>
        <v>9020.8206373132725</v>
      </c>
      <c r="H10" s="72">
        <f>IF(RES_hh_fec!H10=0,0,1000*11630*RES_hh_fec!H10/RES_hh_num!H10)</f>
        <v>9183.6339900639341</v>
      </c>
      <c r="I10" s="72">
        <f>IF(RES_hh_fec!I10=0,0,1000*11630*RES_hh_fec!I10/RES_hh_num!I10)</f>
        <v>7789.0190456155324</v>
      </c>
      <c r="J10" s="72">
        <f>IF(RES_hh_fec!J10=0,0,1000*11630*RES_hh_fec!J10/RES_hh_num!J10)</f>
        <v>8339.5546368701052</v>
      </c>
      <c r="K10" s="72">
        <f>IF(RES_hh_fec!K10=0,0,1000*11630*RES_hh_fec!K10/RES_hh_num!K10)</f>
        <v>8819.158062364224</v>
      </c>
      <c r="L10" s="72">
        <f>IF(RES_hh_fec!L10=0,0,1000*11630*RES_hh_fec!L10/RES_hh_num!L10)</f>
        <v>9839.0575772806205</v>
      </c>
      <c r="M10" s="72">
        <f>IF(RES_hh_fec!M10=0,0,1000*11630*RES_hh_fec!M10/RES_hh_num!M10)</f>
        <v>8731.0696787653033</v>
      </c>
      <c r="N10" s="72">
        <f>IF(RES_hh_fec!N10=0,0,1000*11630*RES_hh_fec!N10/RES_hh_num!N10)</f>
        <v>9917.6461673431022</v>
      </c>
      <c r="O10" s="72">
        <f>IF(RES_hh_fec!O10=0,0,1000*11630*RES_hh_fec!O10/RES_hh_num!O10)</f>
        <v>10060.028220985538</v>
      </c>
      <c r="P10" s="72">
        <f>IF(RES_hh_fec!P10=0,0,1000*11630*RES_hh_fec!P10/RES_hh_num!P10)</f>
        <v>8474.6350812416149</v>
      </c>
      <c r="Q10" s="72">
        <f>IF(RES_hh_fec!Q10=0,0,1000*11630*RES_hh_fec!Q10/RES_hh_num!Q10)</f>
        <v>9218.9291269350724</v>
      </c>
      <c r="R10" s="72">
        <f>IF(RES_hh_fec!R10=0,0,1000*11630*RES_hh_fec!R10/RES_hh_num!R10)</f>
        <v>10642.717192388685</v>
      </c>
      <c r="S10" s="72">
        <f>IF(RES_hh_fec!S10=0,0,1000*11630*RES_hh_fec!S10/RES_hh_num!S10)</f>
        <v>10318.526740920734</v>
      </c>
      <c r="T10" s="72">
        <f>IF(RES_hh_fec!T10=0,0,1000*11630*RES_hh_fec!T10/RES_hh_num!T10)</f>
        <v>9499.3148624227269</v>
      </c>
      <c r="U10" s="72">
        <f>IF(RES_hh_fec!U10=0,0,1000*11630*RES_hh_fec!U10/RES_hh_num!U10)</f>
        <v>10173.926233358183</v>
      </c>
      <c r="V10" s="72">
        <f>IF(RES_hh_fec!V10=0,0,1000*11630*RES_hh_fec!V10/RES_hh_num!V10)</f>
        <v>9246.6953273276085</v>
      </c>
      <c r="W10" s="72">
        <f>IF(RES_hh_fec!W10=0,0,1000*11630*RES_hh_fec!W10/RES_hh_num!W10)</f>
        <v>12207.073328979322</v>
      </c>
      <c r="DA10" s="89" t="s">
        <v>477</v>
      </c>
    </row>
    <row r="11" spans="1:105" ht="12" customHeight="1" x14ac:dyDescent="0.25">
      <c r="A11" s="28" t="s">
        <v>204</v>
      </c>
      <c r="B11" s="72">
        <f>IF(RES_hh_fec!B11=0,0,1000*11630*RES_hh_fec!B11/RES_hh_num!B11)</f>
        <v>9642.4651285359687</v>
      </c>
      <c r="C11" s="72">
        <f>IF(RES_hh_fec!C11=0,0,1000*11630*RES_hh_fec!C11/RES_hh_num!C11)</f>
        <v>10593.102282297012</v>
      </c>
      <c r="D11" s="72">
        <f>IF(RES_hh_fec!D11=0,0,1000*11630*RES_hh_fec!D11/RES_hh_num!D11)</f>
        <v>10455.733113333896</v>
      </c>
      <c r="E11" s="72">
        <f>IF(RES_hh_fec!E11=0,0,1000*11630*RES_hh_fec!E11/RES_hh_num!E11)</f>
        <v>10291.131365390065</v>
      </c>
      <c r="F11" s="72">
        <f>IF(RES_hh_fec!F11=0,0,1000*11630*RES_hh_fec!F11/RES_hh_num!F11)</f>
        <v>10480.822973418799</v>
      </c>
      <c r="G11" s="72">
        <f>IF(RES_hh_fec!G11=0,0,1000*11630*RES_hh_fec!G11/RES_hh_num!G11)</f>
        <v>10693.238051664095</v>
      </c>
      <c r="H11" s="72">
        <f>IF(RES_hh_fec!H11=0,0,1000*11630*RES_hh_fec!H11/RES_hh_num!H11)</f>
        <v>10676.467654459837</v>
      </c>
      <c r="I11" s="72">
        <f>IF(RES_hh_fec!I11=0,0,1000*11630*RES_hh_fec!I11/RES_hh_num!I11)</f>
        <v>10046.939555199526</v>
      </c>
      <c r="J11" s="72">
        <f>IF(RES_hh_fec!J11=0,0,1000*11630*RES_hh_fec!J11/RES_hh_num!J11)</f>
        <v>10381.345432150689</v>
      </c>
      <c r="K11" s="72">
        <f>IF(RES_hh_fec!K11=0,0,1000*11630*RES_hh_fec!K11/RES_hh_num!K11)</f>
        <v>10596.9308785996</v>
      </c>
      <c r="L11" s="72">
        <f>IF(RES_hh_fec!L11=0,0,1000*11630*RES_hh_fec!L11/RES_hh_num!L11)</f>
        <v>12200.031847823193</v>
      </c>
      <c r="M11" s="72">
        <f>IF(RES_hh_fec!M11=0,0,1000*11630*RES_hh_fec!M11/RES_hh_num!M11)</f>
        <v>10918.573279972547</v>
      </c>
      <c r="N11" s="72">
        <f>IF(RES_hh_fec!N11=0,0,1000*11630*RES_hh_fec!N11/RES_hh_num!N11)</f>
        <v>11138.059100661683</v>
      </c>
      <c r="O11" s="72">
        <f>IF(RES_hh_fec!O11=0,0,1000*11630*RES_hh_fec!O11/RES_hh_num!O11)</f>
        <v>11719.854495464775</v>
      </c>
      <c r="P11" s="72">
        <f>IF(RES_hh_fec!P11=0,0,1000*11630*RES_hh_fec!P11/RES_hh_num!P11)</f>
        <v>10227.341605329193</v>
      </c>
      <c r="Q11" s="72">
        <f>IF(RES_hh_fec!Q11=0,0,1000*11630*RES_hh_fec!Q11/RES_hh_num!Q11)</f>
        <v>10569.318329681964</v>
      </c>
      <c r="R11" s="72">
        <f>IF(RES_hh_fec!R11=0,0,1000*11630*RES_hh_fec!R11/RES_hh_num!R11)</f>
        <v>11153.633087073549</v>
      </c>
      <c r="S11" s="72">
        <f>IF(RES_hh_fec!S11=0,0,1000*11630*RES_hh_fec!S11/RES_hh_num!S11)</f>
        <v>11296.620751036504</v>
      </c>
      <c r="T11" s="72">
        <f>IF(RES_hh_fec!T11=0,0,1000*11630*RES_hh_fec!T11/RES_hh_num!T11)</f>
        <v>11062.717780593595</v>
      </c>
      <c r="U11" s="72">
        <f>IF(RES_hh_fec!U11=0,0,1000*11630*RES_hh_fec!U11/RES_hh_num!U11)</f>
        <v>11080.115624399823</v>
      </c>
      <c r="V11" s="72">
        <f>IF(RES_hh_fec!V11=0,0,1000*11630*RES_hh_fec!V11/RES_hh_num!V11)</f>
        <v>11058.922001298995</v>
      </c>
      <c r="W11" s="72">
        <f>IF(RES_hh_fec!W11=0,0,1000*11630*RES_hh_fec!W11/RES_hh_num!W11)</f>
        <v>11998.025428250812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6427.1925004743107</v>
      </c>
      <c r="C12" s="72">
        <f>IF(RES_hh_fec!C12=0,0,1000*11630*RES_hh_fec!C12/RES_hh_num!C12)</f>
        <v>6880.7614085803325</v>
      </c>
      <c r="D12" s="72">
        <f>IF(RES_hh_fec!D12=0,0,1000*11630*RES_hh_fec!D12/RES_hh_num!D12)</f>
        <v>6415.9389917591543</v>
      </c>
      <c r="E12" s="72">
        <f>IF(RES_hh_fec!E12=0,0,1000*11630*RES_hh_fec!E12/RES_hh_num!E12)</f>
        <v>6276.3123838958682</v>
      </c>
      <c r="F12" s="72">
        <f>IF(RES_hh_fec!F12=0,0,1000*11630*RES_hh_fec!F12/RES_hh_num!F12)</f>
        <v>5696.7010450434664</v>
      </c>
      <c r="G12" s="72">
        <f>IF(RES_hh_fec!G12=0,0,1000*11630*RES_hh_fec!G12/RES_hh_num!G12)</f>
        <v>5634.6464956140853</v>
      </c>
      <c r="H12" s="72">
        <f>IF(RES_hh_fec!H12=0,0,1000*11630*RES_hh_fec!H12/RES_hh_num!H12)</f>
        <v>5249.6658350293355</v>
      </c>
      <c r="I12" s="72">
        <f>IF(RES_hh_fec!I12=0,0,1000*11630*RES_hh_fec!I12/RES_hh_num!I12)</f>
        <v>4753.5239090046525</v>
      </c>
      <c r="J12" s="72">
        <f>IF(RES_hh_fec!J12=0,0,1000*11630*RES_hh_fec!J12/RES_hh_num!J12)</f>
        <v>4534.9064340814284</v>
      </c>
      <c r="K12" s="72">
        <f>IF(RES_hh_fec!K12=0,0,1000*11630*RES_hh_fec!K12/RES_hh_num!K12)</f>
        <v>4450.8076109176181</v>
      </c>
      <c r="L12" s="72">
        <f>IF(RES_hh_fec!L12=0,0,1000*11630*RES_hh_fec!L12/RES_hh_num!L12)</f>
        <v>4776.9847564095016</v>
      </c>
      <c r="M12" s="72">
        <f>IF(RES_hh_fec!M12=0,0,1000*11630*RES_hh_fec!M12/RES_hh_num!M12)</f>
        <v>4054.4160783596371</v>
      </c>
      <c r="N12" s="72">
        <f>IF(RES_hh_fec!N12=0,0,1000*11630*RES_hh_fec!N12/RES_hh_num!N12)</f>
        <v>4054.1719405337813</v>
      </c>
      <c r="O12" s="72">
        <f>IF(RES_hh_fec!O12=0,0,1000*11630*RES_hh_fec!O12/RES_hh_num!O12)</f>
        <v>3851.2891184492842</v>
      </c>
      <c r="P12" s="72">
        <f>IF(RES_hh_fec!P12=0,0,1000*11630*RES_hh_fec!P12/RES_hh_num!P12)</f>
        <v>3330.5797876072525</v>
      </c>
      <c r="Q12" s="72">
        <f>IF(RES_hh_fec!Q12=0,0,1000*11630*RES_hh_fec!Q12/RES_hh_num!Q12)</f>
        <v>3231.7970238402918</v>
      </c>
      <c r="R12" s="72">
        <f>IF(RES_hh_fec!R12=0,0,1000*11630*RES_hh_fec!R12/RES_hh_num!R12)</f>
        <v>3271.6571792237132</v>
      </c>
      <c r="S12" s="72">
        <f>IF(RES_hh_fec!S12=0,0,1000*11630*RES_hh_fec!S12/RES_hh_num!S12)</f>
        <v>3058.1501801202739</v>
      </c>
      <c r="T12" s="72">
        <f>IF(RES_hh_fec!T12=0,0,1000*11630*RES_hh_fec!T12/RES_hh_num!T12)</f>
        <v>2865.1202889234155</v>
      </c>
      <c r="U12" s="72">
        <f>IF(RES_hh_fec!U12=0,0,1000*11630*RES_hh_fec!U12/RES_hh_num!U12)</f>
        <v>2712.2148980397583</v>
      </c>
      <c r="V12" s="72">
        <f>IF(RES_hh_fec!V12=0,0,1000*11630*RES_hh_fec!V12/RES_hh_num!V12)</f>
        <v>2564.3221849362794</v>
      </c>
      <c r="W12" s="72">
        <f>IF(RES_hh_fec!W12=0,0,1000*11630*RES_hh_fec!W12/RES_hh_num!W12)</f>
        <v>2827.4404869205268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10658.711295360887</v>
      </c>
      <c r="C13" s="74">
        <f>IF(RES_hh_fec!C13=0,0,1000*11630*RES_hh_fec!C13/RES_hh_num!C13)</f>
        <v>11176.966874307011</v>
      </c>
      <c r="D13" s="74">
        <f>IF(RES_hh_fec!D13=0,0,1000*11630*RES_hh_fec!D13/RES_hh_num!D13)</f>
        <v>10793.453795327765</v>
      </c>
      <c r="E13" s="74">
        <f>IF(RES_hh_fec!E13=0,0,1000*11630*RES_hh_fec!E13/RES_hh_num!E13)</f>
        <v>11273.164491990983</v>
      </c>
      <c r="F13" s="74">
        <f>IF(RES_hh_fec!F13=0,0,1000*11630*RES_hh_fec!F13/RES_hh_num!F13)</f>
        <v>10874.312962886614</v>
      </c>
      <c r="G13" s="74">
        <f>IF(RES_hh_fec!G13=0,0,1000*11630*RES_hh_fec!G13/RES_hh_num!G13)</f>
        <v>10362.108680317162</v>
      </c>
      <c r="H13" s="74">
        <f>IF(RES_hh_fec!H13=0,0,1000*11630*RES_hh_fec!H13/RES_hh_num!H13)</f>
        <v>10315.108455086251</v>
      </c>
      <c r="I13" s="74">
        <f>IF(RES_hh_fec!I13=0,0,1000*11630*RES_hh_fec!I13/RES_hh_num!I13)</f>
        <v>9423.0719867489552</v>
      </c>
      <c r="J13" s="74">
        <f>IF(RES_hh_fec!J13=0,0,1000*11630*RES_hh_fec!J13/RES_hh_num!J13)</f>
        <v>9764.3896884790138</v>
      </c>
      <c r="K13" s="74">
        <f>IF(RES_hh_fec!K13=0,0,1000*11630*RES_hh_fec!K13/RES_hh_num!K13)</f>
        <v>9443.3377081532253</v>
      </c>
      <c r="L13" s="74">
        <f>IF(RES_hh_fec!L13=0,0,1000*11630*RES_hh_fec!L13/RES_hh_num!L13)</f>
        <v>10722.726926308793</v>
      </c>
      <c r="M13" s="74">
        <f>IF(RES_hh_fec!M13=0,0,1000*11630*RES_hh_fec!M13/RES_hh_num!M13)</f>
        <v>9178.119278507791</v>
      </c>
      <c r="N13" s="74">
        <f>IF(RES_hh_fec!N13=0,0,1000*11630*RES_hh_fec!N13/RES_hh_num!N13)</f>
        <v>10104.842189357696</v>
      </c>
      <c r="O13" s="74">
        <f>IF(RES_hh_fec!O13=0,0,1000*11630*RES_hh_fec!O13/RES_hh_num!O13)</f>
        <v>10092.434614893753</v>
      </c>
      <c r="P13" s="74">
        <f>IF(RES_hh_fec!P13=0,0,1000*11630*RES_hh_fec!P13/RES_hh_num!P13)</f>
        <v>8648.1340015128681</v>
      </c>
      <c r="Q13" s="74">
        <f>IF(RES_hh_fec!Q13=0,0,1000*11630*RES_hh_fec!Q13/RES_hh_num!Q13)</f>
        <v>8871.2153106290061</v>
      </c>
      <c r="R13" s="74">
        <f>IF(RES_hh_fec!R13=0,0,1000*11630*RES_hh_fec!R13/RES_hh_num!R13)</f>
        <v>9714.2773697192133</v>
      </c>
      <c r="S13" s="74">
        <f>IF(RES_hh_fec!S13=0,0,1000*11630*RES_hh_fec!S13/RES_hh_num!S13)</f>
        <v>9747.3516822403708</v>
      </c>
      <c r="T13" s="74">
        <f>IF(RES_hh_fec!T13=0,0,1000*11630*RES_hh_fec!T13/RES_hh_num!T13)</f>
        <v>9624.0108395019761</v>
      </c>
      <c r="U13" s="74">
        <f>IF(RES_hh_fec!U13=0,0,1000*11630*RES_hh_fec!U13/RES_hh_num!U13)</f>
        <v>9469.3008633608115</v>
      </c>
      <c r="V13" s="74">
        <f>IF(RES_hh_fec!V13=0,0,1000*11630*RES_hh_fec!V13/RES_hh_num!V13)</f>
        <v>8863.2481381950274</v>
      </c>
      <c r="W13" s="74">
        <f>IF(RES_hh_fec!W13=0,0,1000*11630*RES_hh_fec!W13/RES_hh_num!W13)</f>
        <v>9778.7068118486568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117.10517110403033</v>
      </c>
      <c r="C14" s="76">
        <f>IF(RES_hh_fec!C14=0,0,1000*11630*RES_hh_fec!C14/RES_hh_num!C14)</f>
        <v>124.69036561427855</v>
      </c>
      <c r="D14" s="76">
        <f>IF(RES_hh_fec!D14=0,0,1000*11630*RES_hh_fec!D14/RES_hh_num!D14)</f>
        <v>118.49505843079682</v>
      </c>
      <c r="E14" s="76">
        <f>IF(RES_hh_fec!E14=0,0,1000*11630*RES_hh_fec!E14/RES_hh_num!E14)</f>
        <v>118.50469973638403</v>
      </c>
      <c r="F14" s="76">
        <f>IF(RES_hh_fec!F14=0,0,1000*11630*RES_hh_fec!F14/RES_hh_num!F14)</f>
        <v>118.41499334905714</v>
      </c>
      <c r="G14" s="76">
        <f>IF(RES_hh_fec!G14=0,0,1000*11630*RES_hh_fec!G14/RES_hh_num!G14)</f>
        <v>117.89696039448074</v>
      </c>
      <c r="H14" s="76">
        <f>IF(RES_hh_fec!H14=0,0,1000*11630*RES_hh_fec!H14/RES_hh_num!H14)</f>
        <v>114.10604173176158</v>
      </c>
      <c r="I14" s="76">
        <f>IF(RES_hh_fec!I14=0,0,1000*11630*RES_hh_fec!I14/RES_hh_num!I14)</f>
        <v>99.522289934123791</v>
      </c>
      <c r="J14" s="76">
        <f>IF(RES_hh_fec!J14=0,0,1000*11630*RES_hh_fec!J14/RES_hh_num!J14)</f>
        <v>108.7619117969821</v>
      </c>
      <c r="K14" s="76">
        <f>IF(RES_hh_fec!K14=0,0,1000*11630*RES_hh_fec!K14/RES_hh_num!K14)</f>
        <v>106.60149331997194</v>
      </c>
      <c r="L14" s="76">
        <f>IF(RES_hh_fec!L14=0,0,1000*11630*RES_hh_fec!L14/RES_hh_num!L14)</f>
        <v>115.8954842132456</v>
      </c>
      <c r="M14" s="76">
        <f>IF(RES_hh_fec!M14=0,0,1000*11630*RES_hh_fec!M14/RES_hh_num!M14)</f>
        <v>100.2835332014062</v>
      </c>
      <c r="N14" s="76">
        <f>IF(RES_hh_fec!N14=0,0,1000*11630*RES_hh_fec!N14/RES_hh_num!N14)</f>
        <v>106.32941697612279</v>
      </c>
      <c r="O14" s="76">
        <f>IF(RES_hh_fec!O14=0,0,1000*11630*RES_hh_fec!O14/RES_hh_num!O14)</f>
        <v>112.77985578406769</v>
      </c>
      <c r="P14" s="76">
        <f>IF(RES_hh_fec!P14=0,0,1000*11630*RES_hh_fec!P14/RES_hh_num!P14)</f>
        <v>91.418020247626984</v>
      </c>
      <c r="Q14" s="76">
        <f>IF(RES_hh_fec!Q14=0,0,1000*11630*RES_hh_fec!Q14/RES_hh_num!Q14)</f>
        <v>96.616621110981839</v>
      </c>
      <c r="R14" s="76">
        <f>IF(RES_hh_fec!R14=0,0,1000*11630*RES_hh_fec!R14/RES_hh_num!R14)</f>
        <v>100.66870064236861</v>
      </c>
      <c r="S14" s="76">
        <f>IF(RES_hh_fec!S14=0,0,1000*11630*RES_hh_fec!S14/RES_hh_num!S14)</f>
        <v>99.993071989980209</v>
      </c>
      <c r="T14" s="76">
        <f>IF(RES_hh_fec!T14=0,0,1000*11630*RES_hh_fec!T14/RES_hh_num!T14)</f>
        <v>98.814579588948007</v>
      </c>
      <c r="U14" s="76">
        <f>IF(RES_hh_fec!U14=0,0,1000*11630*RES_hh_fec!U14/RES_hh_num!U14)</f>
        <v>99.238848984608907</v>
      </c>
      <c r="V14" s="76">
        <f>IF(RES_hh_fec!V14=0,0,1000*11630*RES_hh_fec!V14/RES_hh_num!V14)</f>
        <v>100.36092286161539</v>
      </c>
      <c r="W14" s="76">
        <f>IF(RES_hh_fec!W14=0,0,1000*11630*RES_hh_fec!W14/RES_hh_num!W14)</f>
        <v>105.33318438876994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25.943646424246779</v>
      </c>
      <c r="C15" s="69">
        <f t="shared" si="0"/>
        <v>30.315813507581503</v>
      </c>
      <c r="D15" s="69">
        <f t="shared" si="0"/>
        <v>25.91944442632235</v>
      </c>
      <c r="E15" s="69">
        <f t="shared" si="0"/>
        <v>58.663051037694565</v>
      </c>
      <c r="F15" s="69">
        <f t="shared" si="0"/>
        <v>29.431303807211009</v>
      </c>
      <c r="G15" s="69">
        <f t="shared" si="0"/>
        <v>34.580654969912707</v>
      </c>
      <c r="H15" s="69">
        <f t="shared" si="0"/>
        <v>45.250761113813368</v>
      </c>
      <c r="I15" s="69">
        <f t="shared" si="0"/>
        <v>40.139999546760777</v>
      </c>
      <c r="J15" s="69">
        <f t="shared" si="0"/>
        <v>44.166193658608151</v>
      </c>
      <c r="K15" s="69">
        <f t="shared" si="0"/>
        <v>47.40335709290374</v>
      </c>
      <c r="L15" s="69">
        <f t="shared" si="0"/>
        <v>50.180985984879428</v>
      </c>
      <c r="M15" s="69">
        <f t="shared" si="0"/>
        <v>51.067471986809281</v>
      </c>
      <c r="N15" s="69">
        <f t="shared" si="0"/>
        <v>65.817916720944879</v>
      </c>
      <c r="O15" s="69">
        <f t="shared" si="0"/>
        <v>50.469132381502902</v>
      </c>
      <c r="P15" s="69">
        <f t="shared" si="0"/>
        <v>42.85318753557921</v>
      </c>
      <c r="Q15" s="69">
        <f t="shared" si="0"/>
        <v>60.016163066925344</v>
      </c>
      <c r="R15" s="69">
        <f t="shared" si="0"/>
        <v>57.986713229658626</v>
      </c>
      <c r="S15" s="69">
        <f t="shared" si="0"/>
        <v>66.407740199545074</v>
      </c>
      <c r="T15" s="69">
        <f t="shared" si="0"/>
        <v>58.342669766300411</v>
      </c>
      <c r="U15" s="69">
        <f t="shared" si="0"/>
        <v>66.822053803861067</v>
      </c>
      <c r="V15" s="69">
        <f t="shared" si="0"/>
        <v>64.525738249517161</v>
      </c>
      <c r="W15" s="69">
        <f t="shared" si="0"/>
        <v>70.708828488034257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25.943646424246779</v>
      </c>
      <c r="C16" s="72">
        <f>IF(RES_hh_fec!C16=0,0,1000*11630*RES_hh_fec!C16/RES_hh_num!C$3)</f>
        <v>30.315813507581503</v>
      </c>
      <c r="D16" s="72">
        <f>IF(RES_hh_fec!D16=0,0,1000*11630*RES_hh_fec!D16/RES_hh_num!D$3)</f>
        <v>25.91944442632235</v>
      </c>
      <c r="E16" s="72">
        <f>IF(RES_hh_fec!E16=0,0,1000*11630*RES_hh_fec!E16/RES_hh_num!E$3)</f>
        <v>58.663051037694565</v>
      </c>
      <c r="F16" s="72">
        <f>IF(RES_hh_fec!F16=0,0,1000*11630*RES_hh_fec!F16/RES_hh_num!F$3)</f>
        <v>29.431303807211009</v>
      </c>
      <c r="G16" s="72">
        <f>IF(RES_hh_fec!G16=0,0,1000*11630*RES_hh_fec!G16/RES_hh_num!G$3)</f>
        <v>34.580654969912707</v>
      </c>
      <c r="H16" s="72">
        <f>IF(RES_hh_fec!H16=0,0,1000*11630*RES_hh_fec!H16/RES_hh_num!H$3)</f>
        <v>45.250761113813368</v>
      </c>
      <c r="I16" s="72">
        <f>IF(RES_hh_fec!I16=0,0,1000*11630*RES_hh_fec!I16/RES_hh_num!I$3)</f>
        <v>40.139999546760777</v>
      </c>
      <c r="J16" s="72">
        <f>IF(RES_hh_fec!J16=0,0,1000*11630*RES_hh_fec!J16/RES_hh_num!J$3)</f>
        <v>44.166193658608151</v>
      </c>
      <c r="K16" s="72">
        <f>IF(RES_hh_fec!K16=0,0,1000*11630*RES_hh_fec!K16/RES_hh_num!K$3)</f>
        <v>47.40335709290374</v>
      </c>
      <c r="L16" s="72">
        <f>IF(RES_hh_fec!L16=0,0,1000*11630*RES_hh_fec!L16/RES_hh_num!L$3)</f>
        <v>50.180985984879428</v>
      </c>
      <c r="M16" s="72">
        <f>IF(RES_hh_fec!M16=0,0,1000*11630*RES_hh_fec!M16/RES_hh_num!M$3)</f>
        <v>51.067471986809281</v>
      </c>
      <c r="N16" s="72">
        <f>IF(RES_hh_fec!N16=0,0,1000*11630*RES_hh_fec!N16/RES_hh_num!N$3)</f>
        <v>65.817916720944879</v>
      </c>
      <c r="O16" s="72">
        <f>IF(RES_hh_fec!O16=0,0,1000*11630*RES_hh_fec!O16/RES_hh_num!O$3)</f>
        <v>50.469132381502902</v>
      </c>
      <c r="P16" s="72">
        <f>IF(RES_hh_fec!P16=0,0,1000*11630*RES_hh_fec!P16/RES_hh_num!P$3)</f>
        <v>42.85318753557921</v>
      </c>
      <c r="Q16" s="72">
        <f>IF(RES_hh_fec!Q16=0,0,1000*11630*RES_hh_fec!Q16/RES_hh_num!Q$3)</f>
        <v>60.016163066925344</v>
      </c>
      <c r="R16" s="72">
        <f>IF(RES_hh_fec!R16=0,0,1000*11630*RES_hh_fec!R16/RES_hh_num!R$3)</f>
        <v>57.986713229658626</v>
      </c>
      <c r="S16" s="72">
        <f>IF(RES_hh_fec!S16=0,0,1000*11630*RES_hh_fec!S16/RES_hh_num!S$3)</f>
        <v>66.407740199545074</v>
      </c>
      <c r="T16" s="72">
        <f>IF(RES_hh_fec!T16=0,0,1000*11630*RES_hh_fec!T16/RES_hh_num!T$3)</f>
        <v>58.342669766300411</v>
      </c>
      <c r="U16" s="72">
        <f>IF(RES_hh_fec!U16=0,0,1000*11630*RES_hh_fec!U16/RES_hh_num!U$3)</f>
        <v>66.822053803861067</v>
      </c>
      <c r="V16" s="72">
        <f>IF(RES_hh_fec!V16=0,0,1000*11630*RES_hh_fec!V16/RES_hh_num!V$3)</f>
        <v>64.525738249517161</v>
      </c>
      <c r="W16" s="72">
        <f>IF(RES_hh_fec!W16=0,0,1000*11630*RES_hh_fec!W16/RES_hh_num!W$3)</f>
        <v>70.708828488034257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1758.8464121955481</v>
      </c>
      <c r="C17" s="69">
        <f>IF(RES_hh_fec!C17=0,0,1000*11630*RES_hh_fec!C17/RES_hh_num!C17)</f>
        <v>1799.9522101369439</v>
      </c>
      <c r="D17" s="69">
        <f>IF(RES_hh_fec!D17=0,0,1000*11630*RES_hh_fec!D17/RES_hh_num!D17)</f>
        <v>1824.6456111086454</v>
      </c>
      <c r="E17" s="69">
        <f>IF(RES_hh_fec!E17=0,0,1000*11630*RES_hh_fec!E17/RES_hh_num!E17)</f>
        <v>1846.1909162095237</v>
      </c>
      <c r="F17" s="69">
        <f>IF(RES_hh_fec!F17=0,0,1000*11630*RES_hh_fec!F17/RES_hh_num!F17)</f>
        <v>1837.8838682288213</v>
      </c>
      <c r="G17" s="69">
        <f>IF(RES_hh_fec!G17=0,0,1000*11630*RES_hh_fec!G17/RES_hh_num!G17)</f>
        <v>1842.5590456610712</v>
      </c>
      <c r="H17" s="69">
        <f>IF(RES_hh_fec!H17=0,0,1000*11630*RES_hh_fec!H17/RES_hh_num!H17)</f>
        <v>1848.4247025603997</v>
      </c>
      <c r="I17" s="69">
        <f>IF(RES_hh_fec!I17=0,0,1000*11630*RES_hh_fec!I17/RES_hh_num!I17)</f>
        <v>1797.5966109676508</v>
      </c>
      <c r="J17" s="69">
        <f>IF(RES_hh_fec!J17=0,0,1000*11630*RES_hh_fec!J17/RES_hh_num!J17)</f>
        <v>1791.6160481633235</v>
      </c>
      <c r="K17" s="69">
        <f>IF(RES_hh_fec!K17=0,0,1000*11630*RES_hh_fec!K17/RES_hh_num!K17)</f>
        <v>1784.6248070546076</v>
      </c>
      <c r="L17" s="69">
        <f>IF(RES_hh_fec!L17=0,0,1000*11630*RES_hh_fec!L17/RES_hh_num!L17)</f>
        <v>1828.2147199092628</v>
      </c>
      <c r="M17" s="69">
        <f>IF(RES_hh_fec!M17=0,0,1000*11630*RES_hh_fec!M17/RES_hh_num!M17)</f>
        <v>1824.1505764276897</v>
      </c>
      <c r="N17" s="69">
        <f>IF(RES_hh_fec!N17=0,0,1000*11630*RES_hh_fec!N17/RES_hh_num!N17)</f>
        <v>1805.3133731962705</v>
      </c>
      <c r="O17" s="69">
        <f>IF(RES_hh_fec!O17=0,0,1000*11630*RES_hh_fec!O17/RES_hh_num!O17)</f>
        <v>1766.4592914174702</v>
      </c>
      <c r="P17" s="69">
        <f>IF(RES_hh_fec!P17=0,0,1000*11630*RES_hh_fec!P17/RES_hh_num!P17)</f>
        <v>1725.6722505209709</v>
      </c>
      <c r="Q17" s="69">
        <f>IF(RES_hh_fec!Q17=0,0,1000*11630*RES_hh_fec!Q17/RES_hh_num!Q17)</f>
        <v>1729.5937926496463</v>
      </c>
      <c r="R17" s="69">
        <f>IF(RES_hh_fec!R17=0,0,1000*11630*RES_hh_fec!R17/RES_hh_num!R17)</f>
        <v>1740.0374505614477</v>
      </c>
      <c r="S17" s="69">
        <f>IF(RES_hh_fec!S17=0,0,1000*11630*RES_hh_fec!S17/RES_hh_num!S17)</f>
        <v>1764.7512449529618</v>
      </c>
      <c r="T17" s="69">
        <f>IF(RES_hh_fec!T17=0,0,1000*11630*RES_hh_fec!T17/RES_hh_num!T17)</f>
        <v>1783.0434303663744</v>
      </c>
      <c r="U17" s="69">
        <f>IF(RES_hh_fec!U17=0,0,1000*11630*RES_hh_fec!U17/RES_hh_num!U17)</f>
        <v>1740.7734892401388</v>
      </c>
      <c r="V17" s="69">
        <f>IF(RES_hh_fec!V17=0,0,1000*11630*RES_hh_fec!V17/RES_hh_num!V17)</f>
        <v>1736.7075353737741</v>
      </c>
      <c r="W17" s="69">
        <f>IF(RES_hh_fec!W17=0,0,1000*11630*RES_hh_fec!W17/RES_hh_num!W17)</f>
        <v>1711.4660142330604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1340.5392933151502</v>
      </c>
      <c r="C18" s="72">
        <f>IF(RES_hh_fec!C18=0,0,1000*11630*RES_hh_fec!C18/RES_hh_num!C18)</f>
        <v>1295.6100728973931</v>
      </c>
      <c r="D18" s="72">
        <f>IF(RES_hh_fec!D18=0,0,1000*11630*RES_hh_fec!D18/RES_hh_num!D18)</f>
        <v>1384.4103076182389</v>
      </c>
      <c r="E18" s="72">
        <f>IF(RES_hh_fec!E18=0,0,1000*11630*RES_hh_fec!E18/RES_hh_num!E18)</f>
        <v>1384.0076697558961</v>
      </c>
      <c r="F18" s="72">
        <f>IF(RES_hh_fec!F18=0,0,1000*11630*RES_hh_fec!F18/RES_hh_num!F18)</f>
        <v>1432.1417974319877</v>
      </c>
      <c r="G18" s="72">
        <f>IF(RES_hh_fec!G18=0,0,1000*11630*RES_hh_fec!G18/RES_hh_num!G18)</f>
        <v>1444.6722895725072</v>
      </c>
      <c r="H18" s="72">
        <f>IF(RES_hh_fec!H18=0,0,1000*11630*RES_hh_fec!H18/RES_hh_num!H18)</f>
        <v>1502.8676080748071</v>
      </c>
      <c r="I18" s="72">
        <f>IF(RES_hh_fec!I18=0,0,1000*11630*RES_hh_fec!I18/RES_hh_num!I18)</f>
        <v>1428.3078231639258</v>
      </c>
      <c r="J18" s="72">
        <f>IF(RES_hh_fec!J18=0,0,1000*11630*RES_hh_fec!J18/RES_hh_num!J18)</f>
        <v>1510.9069146094632</v>
      </c>
      <c r="K18" s="72">
        <f>IF(RES_hh_fec!K18=0,0,1000*11630*RES_hh_fec!K18/RES_hh_num!K18)</f>
        <v>1551.9284680475421</v>
      </c>
      <c r="L18" s="72">
        <f>IF(RES_hh_fec!L18=0,0,1000*11630*RES_hh_fec!L18/RES_hh_num!L18)</f>
        <v>1588.0285342299348</v>
      </c>
      <c r="M18" s="72">
        <f>IF(RES_hh_fec!M18=0,0,1000*11630*RES_hh_fec!M18/RES_hh_num!M18)</f>
        <v>1560.8685262705651</v>
      </c>
      <c r="N18" s="72">
        <f>IF(RES_hh_fec!N18=0,0,1000*11630*RES_hh_fec!N18/RES_hh_num!N18)</f>
        <v>1594.2176885044801</v>
      </c>
      <c r="O18" s="72">
        <f>IF(RES_hh_fec!O18=0,0,1000*11630*RES_hh_fec!O18/RES_hh_num!O18)</f>
        <v>1607.7794180738133</v>
      </c>
      <c r="P18" s="72">
        <f>IF(RES_hh_fec!P18=0,0,1000*11630*RES_hh_fec!P18/RES_hh_num!P18)</f>
        <v>1639.7367568653876</v>
      </c>
      <c r="Q18" s="72">
        <f>IF(RES_hh_fec!Q18=0,0,1000*11630*RES_hh_fec!Q18/RES_hh_num!Q18)</f>
        <v>1634.5016585776527</v>
      </c>
      <c r="R18" s="72">
        <f>IF(RES_hh_fec!R18=0,0,1000*11630*RES_hh_fec!R18/RES_hh_num!R18)</f>
        <v>1683.6824839332096</v>
      </c>
      <c r="S18" s="72">
        <f>IF(RES_hh_fec!S18=0,0,1000*11630*RES_hh_fec!S18/RES_hh_num!S18)</f>
        <v>1753.8575399397241</v>
      </c>
      <c r="T18" s="72">
        <f>IF(RES_hh_fec!T18=0,0,1000*11630*RES_hh_fec!T18/RES_hh_num!T18)</f>
        <v>1822.3194406651958</v>
      </c>
      <c r="U18" s="72">
        <f>IF(RES_hh_fec!U18=0,0,1000*11630*RES_hh_fec!U18/RES_hh_num!U18)</f>
        <v>1566.403236490065</v>
      </c>
      <c r="V18" s="72">
        <f>IF(RES_hh_fec!V18=0,0,1000*11630*RES_hh_fec!V18/RES_hh_num!V18)</f>
        <v>1686.606597345128</v>
      </c>
      <c r="W18" s="72">
        <f>IF(RES_hh_fec!W18=0,0,1000*11630*RES_hh_fec!W18/RES_hh_num!W18)</f>
        <v>1701.9834702170524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1513.9105642818522</v>
      </c>
      <c r="C19" s="72">
        <f>IF(RES_hh_fec!C19=0,0,1000*11630*RES_hh_fec!C19/RES_hh_num!C19)</f>
        <v>1514.6471701776404</v>
      </c>
      <c r="D19" s="72">
        <f>IF(RES_hh_fec!D19=0,0,1000*11630*RES_hh_fec!D19/RES_hh_num!D19)</f>
        <v>1524.7029399971957</v>
      </c>
      <c r="E19" s="72">
        <f>IF(RES_hh_fec!E19=0,0,1000*11630*RES_hh_fec!E19/RES_hh_num!E19)</f>
        <v>1497.1328681065161</v>
      </c>
      <c r="F19" s="72">
        <f>IF(RES_hh_fec!F19=0,0,1000*11630*RES_hh_fec!F19/RES_hh_num!F19)</f>
        <v>1541.6900472953844</v>
      </c>
      <c r="G19" s="72">
        <f>IF(RES_hh_fec!G19=0,0,1000*11630*RES_hh_fec!G19/RES_hh_num!G19)</f>
        <v>1572.3656267450349</v>
      </c>
      <c r="H19" s="72">
        <f>IF(RES_hh_fec!H19=0,0,1000*11630*RES_hh_fec!H19/RES_hh_num!H19)</f>
        <v>1510.3038479380348</v>
      </c>
      <c r="I19" s="72">
        <f>IF(RES_hh_fec!I19=0,0,1000*11630*RES_hh_fec!I19/RES_hh_num!I19)</f>
        <v>1523.1722711950219</v>
      </c>
      <c r="J19" s="72">
        <f>IF(RES_hh_fec!J19=0,0,1000*11630*RES_hh_fec!J19/RES_hh_num!J19)</f>
        <v>1495.1555289891592</v>
      </c>
      <c r="K19" s="72">
        <f>IF(RES_hh_fec!K19=0,0,1000*11630*RES_hh_fec!K19/RES_hh_num!K19)</f>
        <v>1515.3063476769701</v>
      </c>
      <c r="L19" s="72">
        <f>IF(RES_hh_fec!L19=0,0,1000*11630*RES_hh_fec!L19/RES_hh_num!L19)</f>
        <v>1577.7760271293844</v>
      </c>
      <c r="M19" s="72">
        <f>IF(RES_hh_fec!M19=0,0,1000*11630*RES_hh_fec!M19/RES_hh_num!M19)</f>
        <v>1588.5884407428468</v>
      </c>
      <c r="N19" s="72">
        <f>IF(RES_hh_fec!N19=0,0,1000*11630*RES_hh_fec!N19/RES_hh_num!N19)</f>
        <v>1520.0383603659538</v>
      </c>
      <c r="O19" s="72">
        <f>IF(RES_hh_fec!O19=0,0,1000*11630*RES_hh_fec!O19/RES_hh_num!O19)</f>
        <v>1505.0679845700415</v>
      </c>
      <c r="P19" s="72">
        <f>IF(RES_hh_fec!P19=0,0,1000*11630*RES_hh_fec!P19/RES_hh_num!P19)</f>
        <v>1454.108090305594</v>
      </c>
      <c r="Q19" s="72">
        <f>IF(RES_hh_fec!Q19=0,0,1000*11630*RES_hh_fec!Q19/RES_hh_num!Q19)</f>
        <v>1392.5179774632725</v>
      </c>
      <c r="R19" s="72">
        <f>IF(RES_hh_fec!R19=0,0,1000*11630*RES_hh_fec!R19/RES_hh_num!R19)</f>
        <v>1432.1874156826227</v>
      </c>
      <c r="S19" s="72">
        <f>IF(RES_hh_fec!S19=0,0,1000*11630*RES_hh_fec!S19/RES_hh_num!S19)</f>
        <v>1432.7668714822944</v>
      </c>
      <c r="T19" s="72">
        <f>IF(RES_hh_fec!T19=0,0,1000*11630*RES_hh_fec!T19/RES_hh_num!T19)</f>
        <v>1457.6528078629913</v>
      </c>
      <c r="U19" s="72">
        <f>IF(RES_hh_fec!U19=0,0,1000*11630*RES_hh_fec!U19/RES_hh_num!U19)</f>
        <v>1380.0280037375767</v>
      </c>
      <c r="V19" s="72">
        <f>IF(RES_hh_fec!V19=0,0,1000*11630*RES_hh_fec!V19/RES_hh_num!V19)</f>
        <v>1398.1349857503765</v>
      </c>
      <c r="W19" s="72">
        <f>IF(RES_hh_fec!W19=0,0,1000*11630*RES_hh_fec!W19/RES_hh_num!W19)</f>
        <v>1367.0560640300801</v>
      </c>
      <c r="DA19" s="89" t="s">
        <v>484</v>
      </c>
    </row>
    <row r="20" spans="1:105" ht="12" customHeight="1" x14ac:dyDescent="0.25">
      <c r="A20" s="28" t="s">
        <v>206</v>
      </c>
      <c r="B20" s="72">
        <f>IF(RES_hh_fec!B20=0,0,1000*11630*RES_hh_fec!B20/RES_hh_num!B20)</f>
        <v>2219.0446604272479</v>
      </c>
      <c r="C20" s="72">
        <f>IF(RES_hh_fec!C20=0,0,1000*11630*RES_hh_fec!C20/RES_hh_num!C20)</f>
        <v>2400.6623393657042</v>
      </c>
      <c r="D20" s="72">
        <f>IF(RES_hh_fec!D20=0,0,1000*11630*RES_hh_fec!D20/RES_hh_num!D20)</f>
        <v>2351.8908469036787</v>
      </c>
      <c r="E20" s="72">
        <f>IF(RES_hh_fec!E20=0,0,1000*11630*RES_hh_fec!E20/RES_hh_num!E20)</f>
        <v>2408.0702483971213</v>
      </c>
      <c r="F20" s="72">
        <f>IF(RES_hh_fec!F20=0,0,1000*11630*RES_hh_fec!F20/RES_hh_num!F20)</f>
        <v>2400.0291728623197</v>
      </c>
      <c r="G20" s="72">
        <f>IF(RES_hh_fec!G20=0,0,1000*11630*RES_hh_fec!G20/RES_hh_num!G20)</f>
        <v>2456.4526705758331</v>
      </c>
      <c r="H20" s="72">
        <f>IF(RES_hh_fec!H20=0,0,1000*11630*RES_hh_fec!H20/RES_hh_num!H20)</f>
        <v>2564.7442534708252</v>
      </c>
      <c r="I20" s="72">
        <f>IF(RES_hh_fec!I20=0,0,1000*11630*RES_hh_fec!I20/RES_hh_num!I20)</f>
        <v>2114.7690890594563</v>
      </c>
      <c r="J20" s="72">
        <f>IF(RES_hh_fec!J20=0,0,1000*11630*RES_hh_fec!J20/RES_hh_num!J20)</f>
        <v>2529.5387578282484</v>
      </c>
      <c r="K20" s="72">
        <f>IF(RES_hh_fec!K20=0,0,1000*11630*RES_hh_fec!K20/RES_hh_num!K20)</f>
        <v>2456.6463780602257</v>
      </c>
      <c r="L20" s="72">
        <f>IF(RES_hh_fec!L20=0,0,1000*11630*RES_hh_fec!L20/RES_hh_num!L20)</f>
        <v>2429.6590944792883</v>
      </c>
      <c r="M20" s="72">
        <f>IF(RES_hh_fec!M20=0,0,1000*11630*RES_hh_fec!M20/RES_hh_num!M20)</f>
        <v>2556.5422491863628</v>
      </c>
      <c r="N20" s="72">
        <f>IF(RES_hh_fec!N20=0,0,1000*11630*RES_hh_fec!N20/RES_hh_num!N20)</f>
        <v>2565.900569246689</v>
      </c>
      <c r="O20" s="72">
        <f>IF(RES_hh_fec!O20=0,0,1000*11630*RES_hh_fec!O20/RES_hh_num!O20)</f>
        <v>2262.6918049969463</v>
      </c>
      <c r="P20" s="72">
        <f>IF(RES_hh_fec!P20=0,0,1000*11630*RES_hh_fec!P20/RES_hh_num!P20)</f>
        <v>2431.9054278094236</v>
      </c>
      <c r="Q20" s="72">
        <f>IF(RES_hh_fec!Q20=0,0,1000*11630*RES_hh_fec!Q20/RES_hh_num!Q20)</f>
        <v>2340.2786743474994</v>
      </c>
      <c r="R20" s="72">
        <f>IF(RES_hh_fec!R20=0,0,1000*11630*RES_hh_fec!R20/RES_hh_num!R20)</f>
        <v>2310.2832716587486</v>
      </c>
      <c r="S20" s="72">
        <f>IF(RES_hh_fec!S20=0,0,1000*11630*RES_hh_fec!S20/RES_hh_num!S20)</f>
        <v>2403.6196200371519</v>
      </c>
      <c r="T20" s="72">
        <f>IF(RES_hh_fec!T20=0,0,1000*11630*RES_hh_fec!T20/RES_hh_num!T20)</f>
        <v>2269.1382757094793</v>
      </c>
      <c r="U20" s="72">
        <f>IF(RES_hh_fec!U20=0,0,1000*11630*RES_hh_fec!U20/RES_hh_num!U20)</f>
        <v>2432.5506900647033</v>
      </c>
      <c r="V20" s="72">
        <f>IF(RES_hh_fec!V20=0,0,1000*11630*RES_hh_fec!V20/RES_hh_num!V20)</f>
        <v>2640.0906292436971</v>
      </c>
      <c r="W20" s="72">
        <f>IF(RES_hh_fec!W20=0,0,1000*11630*RES_hh_fec!W20/RES_hh_num!W20)</f>
        <v>2005.5642585803098</v>
      </c>
      <c r="DA20" s="89" t="s">
        <v>485</v>
      </c>
    </row>
    <row r="21" spans="1:105" ht="12" customHeight="1" x14ac:dyDescent="0.25">
      <c r="A21" s="28" t="s">
        <v>193</v>
      </c>
      <c r="B21" s="72">
        <f>IF(RES_hh_fec!B21=0,0,1000*11630*RES_hh_fec!B21/RES_hh_num!B21)</f>
        <v>2010.6384040504097</v>
      </c>
      <c r="C21" s="72">
        <f>IF(RES_hh_fec!C21=0,0,1000*11630*RES_hh_fec!C21/RES_hh_num!C21)</f>
        <v>2034.9967444770837</v>
      </c>
      <c r="D21" s="72">
        <f>IF(RES_hh_fec!D21=0,0,1000*11630*RES_hh_fec!D21/RES_hh_num!D21)</f>
        <v>2078.9963097155292</v>
      </c>
      <c r="E21" s="72">
        <f>IF(RES_hh_fec!E21=0,0,1000*11630*RES_hh_fec!E21/RES_hh_num!E21)</f>
        <v>2099.959971367</v>
      </c>
      <c r="F21" s="72">
        <f>IF(RES_hh_fec!F21=0,0,1000*11630*RES_hh_fec!F21/RES_hh_num!F21)</f>
        <v>2054.9356733056511</v>
      </c>
      <c r="G21" s="72">
        <f>IF(RES_hh_fec!G21=0,0,1000*11630*RES_hh_fec!G21/RES_hh_num!G21)</f>
        <v>2056.057732959744</v>
      </c>
      <c r="H21" s="72">
        <f>IF(RES_hh_fec!H21=0,0,1000*11630*RES_hh_fec!H21/RES_hh_num!H21)</f>
        <v>2026.3738165315713</v>
      </c>
      <c r="I21" s="72">
        <f>IF(RES_hh_fec!I21=0,0,1000*11630*RES_hh_fec!I21/RES_hh_num!I21)</f>
        <v>2009.1438875692893</v>
      </c>
      <c r="J21" s="72">
        <f>IF(RES_hh_fec!J21=0,0,1000*11630*RES_hh_fec!J21/RES_hh_num!J21)</f>
        <v>1920.029668011812</v>
      </c>
      <c r="K21" s="72">
        <f>IF(RES_hh_fec!K21=0,0,1000*11630*RES_hh_fec!K21/RES_hh_num!K21)</f>
        <v>1938.6189076977234</v>
      </c>
      <c r="L21" s="72">
        <f>IF(RES_hh_fec!L21=0,0,1000*11630*RES_hh_fec!L21/RES_hh_num!L21)</f>
        <v>2016.0356185959756</v>
      </c>
      <c r="M21" s="72">
        <f>IF(RES_hh_fec!M21=0,0,1000*11630*RES_hh_fec!M21/RES_hh_num!M21)</f>
        <v>1921.6312673488403</v>
      </c>
      <c r="N21" s="72">
        <f>IF(RES_hh_fec!N21=0,0,1000*11630*RES_hh_fec!N21/RES_hh_num!N21)</f>
        <v>1941.3148037274671</v>
      </c>
      <c r="O21" s="72">
        <f>IF(RES_hh_fec!O21=0,0,1000*11630*RES_hh_fec!O21/RES_hh_num!O21)</f>
        <v>1907.009441534597</v>
      </c>
      <c r="P21" s="72">
        <f>IF(RES_hh_fec!P21=0,0,1000*11630*RES_hh_fec!P21/RES_hh_num!P21)</f>
        <v>1797.0675877331412</v>
      </c>
      <c r="Q21" s="72">
        <f>IF(RES_hh_fec!Q21=0,0,1000*11630*RES_hh_fec!Q21/RES_hh_num!Q21)</f>
        <v>1828.895419823544</v>
      </c>
      <c r="R21" s="72">
        <f>IF(RES_hh_fec!R21=0,0,1000*11630*RES_hh_fec!R21/RES_hh_num!R21)</f>
        <v>1864.9025986068932</v>
      </c>
      <c r="S21" s="72">
        <f>IF(RES_hh_fec!S21=0,0,1000*11630*RES_hh_fec!S21/RES_hh_num!S21)</f>
        <v>1851.0357453476499</v>
      </c>
      <c r="T21" s="72">
        <f>IF(RES_hh_fec!T21=0,0,1000*11630*RES_hh_fec!T21/RES_hh_num!T21)</f>
        <v>1872.1288914466024</v>
      </c>
      <c r="U21" s="72">
        <f>IF(RES_hh_fec!U21=0,0,1000*11630*RES_hh_fec!U21/RES_hh_num!U21)</f>
        <v>1801.5515801167871</v>
      </c>
      <c r="V21" s="72">
        <f>IF(RES_hh_fec!V21=0,0,1000*11630*RES_hh_fec!V21/RES_hh_num!V21)</f>
        <v>1756.3914441393786</v>
      </c>
      <c r="W21" s="72">
        <f>IF(RES_hh_fec!W21=0,0,1000*11630*RES_hh_fec!W21/RES_hh_num!W21)</f>
        <v>1769.4353481181731</v>
      </c>
      <c r="DA21" s="89" t="s">
        <v>486</v>
      </c>
    </row>
    <row r="22" spans="1:105" ht="12" customHeight="1" x14ac:dyDescent="0.25">
      <c r="A22" s="28" t="s">
        <v>208</v>
      </c>
      <c r="B22" s="72">
        <f>IF(RES_hh_fec!B22=0,0,1000*11630*RES_hh_fec!B22/RES_hh_num!B22)</f>
        <v>1949.4430139674432</v>
      </c>
      <c r="C22" s="72">
        <f>IF(RES_hh_fec!C22=0,0,1000*11630*RES_hh_fec!C22/RES_hh_num!C22)</f>
        <v>2045.0735185003662</v>
      </c>
      <c r="D22" s="72">
        <f>IF(RES_hh_fec!D22=0,0,1000*11630*RES_hh_fec!D22/RES_hh_num!D22)</f>
        <v>2034.7759718233376</v>
      </c>
      <c r="E22" s="72">
        <f>IF(RES_hh_fec!E22=0,0,1000*11630*RES_hh_fec!E22/RES_hh_num!E22)</f>
        <v>2073.2205458521817</v>
      </c>
      <c r="F22" s="72">
        <f>IF(RES_hh_fec!F22=0,0,1000*11630*RES_hh_fec!F22/RES_hh_num!F22)</f>
        <v>1977.6503961806832</v>
      </c>
      <c r="G22" s="72">
        <f>IF(RES_hh_fec!G22=0,0,1000*11630*RES_hh_fec!G22/RES_hh_num!G22)</f>
        <v>1978.6086726405215</v>
      </c>
      <c r="H22" s="72">
        <f>IF(RES_hh_fec!H22=0,0,1000*11630*RES_hh_fec!H22/RES_hh_num!H22)</f>
        <v>1958.0484775735395</v>
      </c>
      <c r="I22" s="72">
        <f>IF(RES_hh_fec!I22=0,0,1000*11630*RES_hh_fec!I22/RES_hh_num!I22)</f>
        <v>2000.4082944563027</v>
      </c>
      <c r="J22" s="72">
        <f>IF(RES_hh_fec!J22=0,0,1000*11630*RES_hh_fec!J22/RES_hh_num!J22)</f>
        <v>1913.2490804749755</v>
      </c>
      <c r="K22" s="72">
        <f>IF(RES_hh_fec!K22=0,0,1000*11630*RES_hh_fec!K22/RES_hh_num!K22)</f>
        <v>1833.0859427631833</v>
      </c>
      <c r="L22" s="72">
        <f>IF(RES_hh_fec!L22=0,0,1000*11630*RES_hh_fec!L22/RES_hh_num!L22)</f>
        <v>1847.9992828723421</v>
      </c>
      <c r="M22" s="72">
        <f>IF(RES_hh_fec!M22=0,0,1000*11630*RES_hh_fec!M22/RES_hh_num!M22)</f>
        <v>1868.4413008106958</v>
      </c>
      <c r="N22" s="72">
        <f>IF(RES_hh_fec!N22=0,0,1000*11630*RES_hh_fec!N22/RES_hh_num!N22)</f>
        <v>1770.767800995601</v>
      </c>
      <c r="O22" s="72">
        <f>IF(RES_hh_fec!O22=0,0,1000*11630*RES_hh_fec!O22/RES_hh_num!O22)</f>
        <v>1741.7477105077667</v>
      </c>
      <c r="P22" s="72">
        <f>IF(RES_hh_fec!P22=0,0,1000*11630*RES_hh_fec!P22/RES_hh_num!P22)</f>
        <v>1884.1265206048904</v>
      </c>
      <c r="Q22" s="72">
        <f>IF(RES_hh_fec!Q22=0,0,1000*11630*RES_hh_fec!Q22/RES_hh_num!Q22)</f>
        <v>1820.2067162523178</v>
      </c>
      <c r="R22" s="72">
        <f>IF(RES_hh_fec!R22=0,0,1000*11630*RES_hh_fec!R22/RES_hh_num!R22)</f>
        <v>1675.8555089916176</v>
      </c>
      <c r="S22" s="72">
        <f>IF(RES_hh_fec!S22=0,0,1000*11630*RES_hh_fec!S22/RES_hh_num!S22)</f>
        <v>1715.035085541258</v>
      </c>
      <c r="T22" s="72">
        <f>IF(RES_hh_fec!T22=0,0,1000*11630*RES_hh_fec!T22/RES_hh_num!T22)</f>
        <v>1898.1557359110413</v>
      </c>
      <c r="U22" s="72">
        <f>IF(RES_hh_fec!U22=0,0,1000*11630*RES_hh_fec!U22/RES_hh_num!U22)</f>
        <v>1767.3786537755357</v>
      </c>
      <c r="V22" s="72">
        <f>IF(RES_hh_fec!V22=0,0,1000*11630*RES_hh_fec!V22/RES_hh_num!V22)</f>
        <v>1698.146775998491</v>
      </c>
      <c r="W22" s="72">
        <f>IF(RES_hh_fec!W22=0,0,1000*11630*RES_hh_fec!W22/RES_hh_num!W22)</f>
        <v>1794.8009544698589</v>
      </c>
      <c r="DA22" s="89" t="s">
        <v>487</v>
      </c>
    </row>
    <row r="23" spans="1:105" ht="12" customHeight="1" x14ac:dyDescent="0.25">
      <c r="A23" s="28" t="s">
        <v>203</v>
      </c>
      <c r="B23" s="72">
        <f>IF(RES_hh_fec!B23=0,0,1000*11630*RES_hh_fec!B23/RES_hh_num!B23)</f>
        <v>986.52465234455974</v>
      </c>
      <c r="C23" s="72">
        <f>IF(RES_hh_fec!C23=0,0,1000*11630*RES_hh_fec!C23/RES_hh_num!C23)</f>
        <v>837.19364075762894</v>
      </c>
      <c r="D23" s="72">
        <f>IF(RES_hh_fec!D23=0,0,1000*11630*RES_hh_fec!D23/RES_hh_num!D23)</f>
        <v>1215.6812835994501</v>
      </c>
      <c r="E23" s="72">
        <f>IF(RES_hh_fec!E23=0,0,1000*11630*RES_hh_fec!E23/RES_hh_num!E23)</f>
        <v>1151.1843162015673</v>
      </c>
      <c r="F23" s="72">
        <f>IF(RES_hh_fec!F23=0,0,1000*11630*RES_hh_fec!F23/RES_hh_num!F23)</f>
        <v>998.52915134589944</v>
      </c>
      <c r="G23" s="72">
        <f>IF(RES_hh_fec!G23=0,0,1000*11630*RES_hh_fec!G23/RES_hh_num!G23)</f>
        <v>1188.1912880775833</v>
      </c>
      <c r="H23" s="72">
        <f>IF(RES_hh_fec!H23=0,0,1000*11630*RES_hh_fec!H23/RES_hh_num!H23)</f>
        <v>1203.0305240592143</v>
      </c>
      <c r="I23" s="72">
        <f>IF(RES_hh_fec!I23=0,0,1000*11630*RES_hh_fec!I23/RES_hh_num!I23)</f>
        <v>1183.043326386475</v>
      </c>
      <c r="J23" s="72">
        <f>IF(RES_hh_fec!J23=0,0,1000*11630*RES_hh_fec!J23/RES_hh_num!J23)</f>
        <v>1094.7455142870135</v>
      </c>
      <c r="K23" s="72">
        <f>IF(RES_hh_fec!K23=0,0,1000*11630*RES_hh_fec!K23/RES_hh_num!K23)</f>
        <v>1246.9845094056595</v>
      </c>
      <c r="L23" s="72">
        <f>IF(RES_hh_fec!L23=0,0,1000*11630*RES_hh_fec!L23/RES_hh_num!L23)</f>
        <v>1312.3957654205133</v>
      </c>
      <c r="M23" s="72">
        <f>IF(RES_hh_fec!M23=0,0,1000*11630*RES_hh_fec!M23/RES_hh_num!M23)</f>
        <v>1302.1397425279181</v>
      </c>
      <c r="N23" s="72">
        <f>IF(RES_hh_fec!N23=0,0,1000*11630*RES_hh_fec!N23/RES_hh_num!N23)</f>
        <v>1443.9268938569371</v>
      </c>
      <c r="O23" s="72">
        <f>IF(RES_hh_fec!O23=0,0,1000*11630*RES_hh_fec!O23/RES_hh_num!O23)</f>
        <v>1463.7150559894587</v>
      </c>
      <c r="P23" s="72">
        <f>IF(RES_hh_fec!P23=0,0,1000*11630*RES_hh_fec!P23/RES_hh_num!P23)</f>
        <v>1365.4522998514196</v>
      </c>
      <c r="Q23" s="72">
        <f>IF(RES_hh_fec!Q23=0,0,1000*11630*RES_hh_fec!Q23/RES_hh_num!Q23)</f>
        <v>1478.4444867712355</v>
      </c>
      <c r="R23" s="72">
        <f>IF(RES_hh_fec!R23=0,0,1000*11630*RES_hh_fec!R23/RES_hh_num!R23)</f>
        <v>1697.7881537590822</v>
      </c>
      <c r="S23" s="72">
        <f>IF(RES_hh_fec!S23=0,0,1000*11630*RES_hh_fec!S23/RES_hh_num!S23)</f>
        <v>1629.7149595064898</v>
      </c>
      <c r="T23" s="72">
        <f>IF(RES_hh_fec!T23=0,0,1000*11630*RES_hh_fec!T23/RES_hh_num!T23)</f>
        <v>1506.574640885631</v>
      </c>
      <c r="U23" s="72">
        <f>IF(RES_hh_fec!U23=0,0,1000*11630*RES_hh_fec!U23/RES_hh_num!U23)</f>
        <v>1610.1138468951847</v>
      </c>
      <c r="V23" s="72">
        <f>IF(RES_hh_fec!V23=0,0,1000*11630*RES_hh_fec!V23/RES_hh_num!V23)</f>
        <v>1548.7120955117321</v>
      </c>
      <c r="W23" s="72">
        <f>IF(RES_hh_fec!W23=0,0,1000*11630*RES_hh_fec!W23/RES_hh_num!W23)</f>
        <v>2011.8990015934221</v>
      </c>
      <c r="DA23" s="89" t="s">
        <v>488</v>
      </c>
    </row>
    <row r="24" spans="1:105" ht="12" customHeight="1" x14ac:dyDescent="0.25">
      <c r="A24" s="28" t="s">
        <v>204</v>
      </c>
      <c r="B24" s="72">
        <f>IF(RES_hh_fec!B24=0,0,1000*11630*RES_hh_fec!B24/RES_hh_num!B24)</f>
        <v>1106.9508842620303</v>
      </c>
      <c r="C24" s="72">
        <f>IF(RES_hh_fec!C24=0,0,1000*11630*RES_hh_fec!C24/RES_hh_num!C24)</f>
        <v>1211.0559491656777</v>
      </c>
      <c r="D24" s="72">
        <f>IF(RES_hh_fec!D24=0,0,1000*11630*RES_hh_fec!D24/RES_hh_num!D24)</f>
        <v>1236.3192083910274</v>
      </c>
      <c r="E24" s="72">
        <f>IF(RES_hh_fec!E24=0,0,1000*11630*RES_hh_fec!E24/RES_hh_num!E24)</f>
        <v>1256.4795851266597</v>
      </c>
      <c r="F24" s="72">
        <f>IF(RES_hh_fec!F24=0,0,1000*11630*RES_hh_fec!F24/RES_hh_num!F24)</f>
        <v>1284.7823150808085</v>
      </c>
      <c r="G24" s="72">
        <f>IF(RES_hh_fec!G24=0,0,1000*11630*RES_hh_fec!G24/RES_hh_num!G24)</f>
        <v>1327.4036203074475</v>
      </c>
      <c r="H24" s="72">
        <f>IF(RES_hh_fec!H24=0,0,1000*11630*RES_hh_fec!H24/RES_hh_num!H24)</f>
        <v>1324.726545484732</v>
      </c>
      <c r="I24" s="72">
        <f>IF(RES_hh_fec!I24=0,0,1000*11630*RES_hh_fec!I24/RES_hh_num!I24)</f>
        <v>1344.4084938264391</v>
      </c>
      <c r="J24" s="72">
        <f>IF(RES_hh_fec!J24=0,0,1000*11630*RES_hh_fec!J24/RES_hh_num!J24)</f>
        <v>1307.0362680230594</v>
      </c>
      <c r="K24" s="72">
        <f>IF(RES_hh_fec!K24=0,0,1000*11630*RES_hh_fec!K24/RES_hh_num!K24)</f>
        <v>1343.8083964267068</v>
      </c>
      <c r="L24" s="72">
        <f>IF(RES_hh_fec!L24=0,0,1000*11630*RES_hh_fec!L24/RES_hh_num!L24)</f>
        <v>1384.175954107722</v>
      </c>
      <c r="M24" s="72">
        <f>IF(RES_hh_fec!M24=0,0,1000*11630*RES_hh_fec!M24/RES_hh_num!M24)</f>
        <v>1416.0451196692793</v>
      </c>
      <c r="N24" s="72">
        <f>IF(RES_hh_fec!N24=0,0,1000*11630*RES_hh_fec!N24/RES_hh_num!N24)</f>
        <v>1380.5795339672718</v>
      </c>
      <c r="O24" s="72">
        <f>IF(RES_hh_fec!O24=0,0,1000*11630*RES_hh_fec!O24/RES_hh_num!O24)</f>
        <v>1396.3889338955514</v>
      </c>
      <c r="P24" s="72">
        <f>IF(RES_hh_fec!P24=0,0,1000*11630*RES_hh_fec!P24/RES_hh_num!P24)</f>
        <v>1396.5129755992302</v>
      </c>
      <c r="Q24" s="72">
        <f>IF(RES_hh_fec!Q24=0,0,1000*11630*RES_hh_fec!Q24/RES_hh_num!Q24)</f>
        <v>1427.7861081709264</v>
      </c>
      <c r="R24" s="72">
        <f>IF(RES_hh_fec!R24=0,0,1000*11630*RES_hh_fec!R24/RES_hh_num!R24)</f>
        <v>1454.6451411234038</v>
      </c>
      <c r="S24" s="72">
        <f>IF(RES_hh_fec!S24=0,0,1000*11630*RES_hh_fec!S24/RES_hh_num!S24)</f>
        <v>1483.949865813981</v>
      </c>
      <c r="T24" s="72">
        <f>IF(RES_hh_fec!T24=0,0,1000*11630*RES_hh_fec!T24/RES_hh_num!T24)</f>
        <v>1484.3100818681751</v>
      </c>
      <c r="U24" s="72">
        <f>IF(RES_hh_fec!U24=0,0,1000*11630*RES_hh_fec!U24/RES_hh_num!U24)</f>
        <v>1481.7496126742299</v>
      </c>
      <c r="V24" s="72">
        <f>IF(RES_hh_fec!V24=0,0,1000*11630*RES_hh_fec!V24/RES_hh_num!V24)</f>
        <v>1476.0447723340646</v>
      </c>
      <c r="W24" s="72">
        <f>IF(RES_hh_fec!W24=0,0,1000*11630*RES_hh_fec!W24/RES_hh_num!W24)</f>
        <v>1577.6130467925987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1540.7646867621809</v>
      </c>
      <c r="C25" s="74">
        <f>IF(RES_hh_fec!C25=0,0,1000*11630*RES_hh_fec!C25/RES_hh_num!C25)</f>
        <v>1502.3611894340681</v>
      </c>
      <c r="D25" s="74">
        <f>IF(RES_hh_fec!D25=0,0,1000*11630*RES_hh_fec!D25/RES_hh_num!D25)</f>
        <v>1523.2863205226004</v>
      </c>
      <c r="E25" s="74">
        <f>IF(RES_hh_fec!E25=0,0,1000*11630*RES_hh_fec!E25/RES_hh_num!E25)</f>
        <v>1518.5699348005419</v>
      </c>
      <c r="F25" s="74">
        <f>IF(RES_hh_fec!F25=0,0,1000*11630*RES_hh_fec!F25/RES_hh_num!F25)</f>
        <v>1529.5961697743505</v>
      </c>
      <c r="G25" s="74">
        <f>IF(RES_hh_fec!G25=0,0,1000*11630*RES_hh_fec!G25/RES_hh_num!G25)</f>
        <v>1479.5575930703064</v>
      </c>
      <c r="H25" s="74">
        <f>IF(RES_hh_fec!H25=0,0,1000*11630*RES_hh_fec!H25/RES_hh_num!H25)</f>
        <v>1486.773539698698</v>
      </c>
      <c r="I25" s="74">
        <f>IF(RES_hh_fec!I25=0,0,1000*11630*RES_hh_fec!I25/RES_hh_num!I25)</f>
        <v>1463.7682647384297</v>
      </c>
      <c r="J25" s="74">
        <f>IF(RES_hh_fec!J25=0,0,1000*11630*RES_hh_fec!J25/RES_hh_num!J25)</f>
        <v>1410.8092101566974</v>
      </c>
      <c r="K25" s="74">
        <f>IF(RES_hh_fec!K25=0,0,1000*11630*RES_hh_fec!K25/RES_hh_num!K25)</f>
        <v>1360.3531192872174</v>
      </c>
      <c r="L25" s="74">
        <f>IF(RES_hh_fec!L25=0,0,1000*11630*RES_hh_fec!L25/RES_hh_num!L25)</f>
        <v>1376.8051032535534</v>
      </c>
      <c r="M25" s="74">
        <f>IF(RES_hh_fec!M25=0,0,1000*11630*RES_hh_fec!M25/RES_hh_num!M25)</f>
        <v>1409.8163747924307</v>
      </c>
      <c r="N25" s="74">
        <f>IF(RES_hh_fec!N25=0,0,1000*11630*RES_hh_fec!N25/RES_hh_num!N25)</f>
        <v>1372.4049839244033</v>
      </c>
      <c r="O25" s="74">
        <f>IF(RES_hh_fec!O25=0,0,1000*11630*RES_hh_fec!O25/RES_hh_num!O25)</f>
        <v>1368.3986397834972</v>
      </c>
      <c r="P25" s="74">
        <f>IF(RES_hh_fec!P25=0,0,1000*11630*RES_hh_fec!P25/RES_hh_num!P25)</f>
        <v>1279.3488892874009</v>
      </c>
      <c r="Q25" s="74">
        <f>IF(RES_hh_fec!Q25=0,0,1000*11630*RES_hh_fec!Q25/RES_hh_num!Q25)</f>
        <v>1281.1243938735547</v>
      </c>
      <c r="R25" s="74">
        <f>IF(RES_hh_fec!R25=0,0,1000*11630*RES_hh_fec!R25/RES_hh_num!R25)</f>
        <v>1284.0767641442596</v>
      </c>
      <c r="S25" s="74">
        <f>IF(RES_hh_fec!S25=0,0,1000*11630*RES_hh_fec!S25/RES_hh_num!S25)</f>
        <v>1320.7178443586006</v>
      </c>
      <c r="T25" s="74">
        <f>IF(RES_hh_fec!T25=0,0,1000*11630*RES_hh_fec!T25/RES_hh_num!T25)</f>
        <v>1300.9003971174457</v>
      </c>
      <c r="U25" s="74">
        <f>IF(RES_hh_fec!U25=0,0,1000*11630*RES_hh_fec!U25/RES_hh_num!U25)</f>
        <v>1268.896677979476</v>
      </c>
      <c r="V25" s="74">
        <f>IF(RES_hh_fec!V25=0,0,1000*11630*RES_hh_fec!V25/RES_hh_num!V25)</f>
        <v>1259.9741210608254</v>
      </c>
      <c r="W25" s="74">
        <f>IF(RES_hh_fec!W25=0,0,1000*11630*RES_hh_fec!W25/RES_hh_num!W25)</f>
        <v>1256.3156333925458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817.25860407596315</v>
      </c>
      <c r="C26" s="77">
        <f>IF(RES_hh_fec!C26=0,0,1000*11630*RES_hh_fec!C26/RES_hh_num!C26)</f>
        <v>826.3988948080812</v>
      </c>
      <c r="D26" s="77">
        <f>IF(RES_hh_fec!D26=0,0,1000*11630*RES_hh_fec!D26/RES_hh_num!D26)</f>
        <v>851.32279944007632</v>
      </c>
      <c r="E26" s="77">
        <f>IF(RES_hh_fec!E26=0,0,1000*11630*RES_hh_fec!E26/RES_hh_num!E26)</f>
        <v>866.84154194978271</v>
      </c>
      <c r="F26" s="77">
        <f>IF(RES_hh_fec!F26=0,0,1000*11630*RES_hh_fec!F26/RES_hh_num!F26)</f>
        <v>868.17187784766918</v>
      </c>
      <c r="G26" s="77">
        <f>IF(RES_hh_fec!G26=0,0,1000*11630*RES_hh_fec!G26/RES_hh_num!G26)</f>
        <v>860.59086488481671</v>
      </c>
      <c r="H26" s="77">
        <f>IF(RES_hh_fec!H26=0,0,1000*11630*RES_hh_fec!H26/RES_hh_num!H26)</f>
        <v>889.87493278250997</v>
      </c>
      <c r="I26" s="77">
        <f>IF(RES_hh_fec!I26=0,0,1000*11630*RES_hh_fec!I26/RES_hh_num!I26)</f>
        <v>875.69361145834228</v>
      </c>
      <c r="J26" s="77">
        <f>IF(RES_hh_fec!J26=0,0,1000*11630*RES_hh_fec!J26/RES_hh_num!J26)</f>
        <v>883.04592863574089</v>
      </c>
      <c r="K26" s="77">
        <f>IF(RES_hh_fec!K26=0,0,1000*11630*RES_hh_fec!K26/RES_hh_num!K26)</f>
        <v>892.29499165593802</v>
      </c>
      <c r="L26" s="77">
        <f>IF(RES_hh_fec!L26=0,0,1000*11630*RES_hh_fec!L26/RES_hh_num!L26)</f>
        <v>889.34691604949296</v>
      </c>
      <c r="M26" s="77">
        <f>IF(RES_hh_fec!M26=0,0,1000*11630*RES_hh_fec!M26/RES_hh_num!M26)</f>
        <v>919.74041009719281</v>
      </c>
      <c r="N26" s="77">
        <f>IF(RES_hh_fec!N26=0,0,1000*11630*RES_hh_fec!N26/RES_hh_num!N26)</f>
        <v>906.70954879024771</v>
      </c>
      <c r="O26" s="77">
        <f>IF(RES_hh_fec!O26=0,0,1000*11630*RES_hh_fec!O26/RES_hh_num!O26)</f>
        <v>895.43060164477345</v>
      </c>
      <c r="P26" s="77">
        <f>IF(RES_hh_fec!P26=0,0,1000*11630*RES_hh_fec!P26/RES_hh_num!P26)</f>
        <v>891.16425212641286</v>
      </c>
      <c r="Q26" s="77">
        <f>IF(RES_hh_fec!Q26=0,0,1000*11630*RES_hh_fec!Q26/RES_hh_num!Q26)</f>
        <v>914.96366413525232</v>
      </c>
      <c r="R26" s="77">
        <f>IF(RES_hh_fec!R26=0,0,1000*11630*RES_hh_fec!R26/RES_hh_num!R26)</f>
        <v>924.03090082640813</v>
      </c>
      <c r="S26" s="77">
        <f>IF(RES_hh_fec!S26=0,0,1000*11630*RES_hh_fec!S26/RES_hh_num!S26)</f>
        <v>933.07333291036093</v>
      </c>
      <c r="T26" s="77">
        <f>IF(RES_hh_fec!T26=0,0,1000*11630*RES_hh_fec!T26/RES_hh_num!T26)</f>
        <v>966.84280193719303</v>
      </c>
      <c r="U26" s="77">
        <f>IF(RES_hh_fec!U26=0,0,1000*11630*RES_hh_fec!U26/RES_hh_num!U26)</f>
        <v>958.21458434003398</v>
      </c>
      <c r="V26" s="77">
        <f>IF(RES_hh_fec!V26=0,0,1000*11630*RES_hh_fec!V26/RES_hh_num!V26)</f>
        <v>980.50050563753996</v>
      </c>
      <c r="W26" s="77">
        <f>IF(RES_hh_fec!W26=0,0,1000*11630*RES_hh_fec!W26/RES_hh_num!W26)</f>
        <v>978.24210321015073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747.49787430446315</v>
      </c>
      <c r="C27" s="69">
        <f>IF(RES_hh_fec!C27=0,0,1000*11630*RES_hh_fec!C27/RES_hh_num!C27)</f>
        <v>761.50577871864186</v>
      </c>
      <c r="D27" s="69">
        <f>IF(RES_hh_fec!D27=0,0,1000*11630*RES_hh_fec!D27/RES_hh_num!D27)</f>
        <v>780.29443206377289</v>
      </c>
      <c r="E27" s="69">
        <f>IF(RES_hh_fec!E27=0,0,1000*11630*RES_hh_fec!E27/RES_hh_num!E27)</f>
        <v>806.99737017350117</v>
      </c>
      <c r="F27" s="69">
        <f>IF(RES_hh_fec!F27=0,0,1000*11630*RES_hh_fec!F27/RES_hh_num!F27)</f>
        <v>793.71907875698741</v>
      </c>
      <c r="G27" s="69">
        <f>IF(RES_hh_fec!G27=0,0,1000*11630*RES_hh_fec!G27/RES_hh_num!G27)</f>
        <v>812.05235237417446</v>
      </c>
      <c r="H27" s="69">
        <f>IF(RES_hh_fec!H27=0,0,1000*11630*RES_hh_fec!H27/RES_hh_num!H27)</f>
        <v>805.43673238987674</v>
      </c>
      <c r="I27" s="69">
        <f>IF(RES_hh_fec!I27=0,0,1000*11630*RES_hh_fec!I27/RES_hh_num!I27)</f>
        <v>786.92170242529824</v>
      </c>
      <c r="J27" s="69">
        <f>IF(RES_hh_fec!J27=0,0,1000*11630*RES_hh_fec!J27/RES_hh_num!J27)</f>
        <v>750.27469415498877</v>
      </c>
      <c r="K27" s="69">
        <f>IF(RES_hh_fec!K27=0,0,1000*11630*RES_hh_fec!K27/RES_hh_num!K27)</f>
        <v>738.00483408603429</v>
      </c>
      <c r="L27" s="69">
        <f>IF(RES_hh_fec!L27=0,0,1000*11630*RES_hh_fec!L27/RES_hh_num!L27)</f>
        <v>767.99205491333714</v>
      </c>
      <c r="M27" s="69">
        <f>IF(RES_hh_fec!M27=0,0,1000*11630*RES_hh_fec!M27/RES_hh_num!M27)</f>
        <v>735.30849811818757</v>
      </c>
      <c r="N27" s="69">
        <f>IF(RES_hh_fec!N27=0,0,1000*11630*RES_hh_fec!N27/RES_hh_num!N27)</f>
        <v>715.41221203041221</v>
      </c>
      <c r="O27" s="69">
        <f>IF(RES_hh_fec!O27=0,0,1000*11630*RES_hh_fec!O27/RES_hh_num!O27)</f>
        <v>706.56176318812413</v>
      </c>
      <c r="P27" s="69">
        <f>IF(RES_hh_fec!P27=0,0,1000*11630*RES_hh_fec!P27/RES_hh_num!P27)</f>
        <v>677.31274424884225</v>
      </c>
      <c r="Q27" s="69">
        <f>IF(RES_hh_fec!Q27=0,0,1000*11630*RES_hh_fec!Q27/RES_hh_num!Q27)</f>
        <v>680.49194543723593</v>
      </c>
      <c r="R27" s="69">
        <f>IF(RES_hh_fec!R27=0,0,1000*11630*RES_hh_fec!R27/RES_hh_num!R27)</f>
        <v>680.26959649621438</v>
      </c>
      <c r="S27" s="69">
        <f>IF(RES_hh_fec!S27=0,0,1000*11630*RES_hh_fec!S27/RES_hh_num!S27)</f>
        <v>711.99898848244163</v>
      </c>
      <c r="T27" s="69">
        <f>IF(RES_hh_fec!T27=0,0,1000*11630*RES_hh_fec!T27/RES_hh_num!T27)</f>
        <v>711.54614304951929</v>
      </c>
      <c r="U27" s="69">
        <f>IF(RES_hh_fec!U27=0,0,1000*11630*RES_hh_fec!U27/RES_hh_num!U27)</f>
        <v>706.41198081667699</v>
      </c>
      <c r="V27" s="69">
        <f>IF(RES_hh_fec!V27=0,0,1000*11630*RES_hh_fec!V27/RES_hh_num!V27)</f>
        <v>719.63477177496384</v>
      </c>
      <c r="W27" s="69">
        <f>IF(RES_hh_fec!W27=0,0,1000*11630*RES_hh_fec!W27/RES_hh_num!W27)</f>
        <v>715.58380530793772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668.74040515263152</v>
      </c>
      <c r="C28" s="72">
        <f>IF(RES_hh_fec!C28=0,0,1000*11630*RES_hh_fec!C28/RES_hh_num!C28)</f>
        <v>617.60880454478684</v>
      </c>
      <c r="D28" s="72">
        <f>IF(RES_hh_fec!D28=0,0,1000*11630*RES_hh_fec!D28/RES_hh_num!D28)</f>
        <v>743.36168364297043</v>
      </c>
      <c r="E28" s="72">
        <f>IF(RES_hh_fec!E28=0,0,1000*11630*RES_hh_fec!E28/RES_hh_num!E28)</f>
        <v>878.42528897590125</v>
      </c>
      <c r="F28" s="72">
        <f>IF(RES_hh_fec!F28=0,0,1000*11630*RES_hh_fec!F28/RES_hh_num!F28)</f>
        <v>883.19543156580937</v>
      </c>
      <c r="G28" s="72">
        <f>IF(RES_hh_fec!G28=0,0,1000*11630*RES_hh_fec!G28/RES_hh_num!G28)</f>
        <v>874.15690448279565</v>
      </c>
      <c r="H28" s="72">
        <f>IF(RES_hh_fec!H28=0,0,1000*11630*RES_hh_fec!H28/RES_hh_num!H28)</f>
        <v>924.29862627374575</v>
      </c>
      <c r="I28" s="72">
        <f>IF(RES_hh_fec!I28=0,0,1000*11630*RES_hh_fec!I28/RES_hh_num!I28)</f>
        <v>889.57510027382864</v>
      </c>
      <c r="J28" s="72">
        <f>IF(RES_hh_fec!J28=0,0,1000*11630*RES_hh_fec!J28/RES_hh_num!J28)</f>
        <v>947.34760690864232</v>
      </c>
      <c r="K28" s="72">
        <f>IF(RES_hh_fec!K28=0,0,1000*11630*RES_hh_fec!K28/RES_hh_num!K28)</f>
        <v>939.37483211785832</v>
      </c>
      <c r="L28" s="72">
        <f>IF(RES_hh_fec!L28=0,0,1000*11630*RES_hh_fec!L28/RES_hh_num!L28)</f>
        <v>970.4432802095248</v>
      </c>
      <c r="M28" s="72">
        <f>IF(RES_hh_fec!M28=0,0,1000*11630*RES_hh_fec!M28/RES_hh_num!M28)</f>
        <v>942.07908322827882</v>
      </c>
      <c r="N28" s="72">
        <f>IF(RES_hh_fec!N28=0,0,1000*11630*RES_hh_fec!N28/RES_hh_num!N28)</f>
        <v>933.32224656000551</v>
      </c>
      <c r="O28" s="72">
        <f>IF(RES_hh_fec!O28=0,0,1000*11630*RES_hh_fec!O28/RES_hh_num!O28)</f>
        <v>892.87788896293887</v>
      </c>
      <c r="P28" s="72">
        <f>IF(RES_hh_fec!P28=0,0,1000*11630*RES_hh_fec!P28/RES_hh_num!P28)</f>
        <v>902.9371880011023</v>
      </c>
      <c r="Q28" s="72">
        <f>IF(RES_hh_fec!Q28=0,0,1000*11630*RES_hh_fec!Q28/RES_hh_num!Q28)</f>
        <v>890.55011827989108</v>
      </c>
      <c r="R28" s="72">
        <f>IF(RES_hh_fec!R28=0,0,1000*11630*RES_hh_fec!R28/RES_hh_num!R28)</f>
        <v>906.58045300983656</v>
      </c>
      <c r="S28" s="72">
        <f>IF(RES_hh_fec!S28=0,0,1000*11630*RES_hh_fec!S28/RES_hh_num!S28)</f>
        <v>955.07815649362522</v>
      </c>
      <c r="T28" s="72">
        <f>IF(RES_hh_fec!T28=0,0,1000*11630*RES_hh_fec!T28/RES_hh_num!T28)</f>
        <v>957.62223095951367</v>
      </c>
      <c r="U28" s="72">
        <f>IF(RES_hh_fec!U28=0,0,1000*11630*RES_hh_fec!U28/RES_hh_num!U28)</f>
        <v>887.80458981117715</v>
      </c>
      <c r="V28" s="72">
        <f>IF(RES_hh_fec!V28=0,0,1000*11630*RES_hh_fec!V28/RES_hh_num!V28)</f>
        <v>959.44292336797923</v>
      </c>
      <c r="W28" s="72">
        <f>IF(RES_hh_fec!W28=0,0,1000*11630*RES_hh_fec!W28/RES_hh_num!W28)</f>
        <v>916.65726335303737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828.04085858740473</v>
      </c>
      <c r="C29" s="72">
        <f>IF(RES_hh_fec!C29=0,0,1000*11630*RES_hh_fec!C29/RES_hh_num!C29)</f>
        <v>832.14223333657253</v>
      </c>
      <c r="D29" s="72">
        <f>IF(RES_hh_fec!D29=0,0,1000*11630*RES_hh_fec!D29/RES_hh_num!D29)</f>
        <v>869.06093764134027</v>
      </c>
      <c r="E29" s="72">
        <f>IF(RES_hh_fec!E29=0,0,1000*11630*RES_hh_fec!E29/RES_hh_num!E29)</f>
        <v>951.55297562609337</v>
      </c>
      <c r="F29" s="72">
        <f>IF(RES_hh_fec!F29=0,0,1000*11630*RES_hh_fec!F29/RES_hh_num!F29)</f>
        <v>920.60667949826723</v>
      </c>
      <c r="G29" s="72">
        <f>IF(RES_hh_fec!G29=0,0,1000*11630*RES_hh_fec!G29/RES_hh_num!G29)</f>
        <v>987.75053678813322</v>
      </c>
      <c r="H29" s="72">
        <f>IF(RES_hh_fec!H29=0,0,1000*11630*RES_hh_fec!H29/RES_hh_num!H29)</f>
        <v>909.19333792529437</v>
      </c>
      <c r="I29" s="72">
        <f>IF(RES_hh_fec!I29=0,0,1000*11630*RES_hh_fec!I29/RES_hh_num!I29)</f>
        <v>958.64681213186361</v>
      </c>
      <c r="J29" s="72">
        <f>IF(RES_hh_fec!J29=0,0,1000*11630*RES_hh_fec!J29/RES_hh_num!J29)</f>
        <v>866.69079230884313</v>
      </c>
      <c r="K29" s="72">
        <f>IF(RES_hh_fec!K29=0,0,1000*11630*RES_hh_fec!K29/RES_hh_num!K29)</f>
        <v>902.12811239970347</v>
      </c>
      <c r="L29" s="72">
        <f>IF(RES_hh_fec!L29=0,0,1000*11630*RES_hh_fec!L29/RES_hh_num!L29)</f>
        <v>893.5050234764177</v>
      </c>
      <c r="M29" s="72">
        <f>IF(RES_hh_fec!M29=0,0,1000*11630*RES_hh_fec!M29/RES_hh_num!M29)</f>
        <v>888.14870182783181</v>
      </c>
      <c r="N29" s="72">
        <f>IF(RES_hh_fec!N29=0,0,1000*11630*RES_hh_fec!N29/RES_hh_num!N29)</f>
        <v>845.79949849811976</v>
      </c>
      <c r="O29" s="72">
        <f>IF(RES_hh_fec!O29=0,0,1000*11630*RES_hh_fec!O29/RES_hh_num!O29)</f>
        <v>839.07287985620724</v>
      </c>
      <c r="P29" s="72">
        <f>IF(RES_hh_fec!P29=0,0,1000*11630*RES_hh_fec!P29/RES_hh_num!P29)</f>
        <v>833.07366017013373</v>
      </c>
      <c r="Q29" s="72">
        <f>IF(RES_hh_fec!Q29=0,0,1000*11630*RES_hh_fec!Q29/RES_hh_num!Q29)</f>
        <v>833.98281743544828</v>
      </c>
      <c r="R29" s="72">
        <f>IF(RES_hh_fec!R29=0,0,1000*11630*RES_hh_fec!R29/RES_hh_num!R29)</f>
        <v>826.22699397096846</v>
      </c>
      <c r="S29" s="72">
        <f>IF(RES_hh_fec!S29=0,0,1000*11630*RES_hh_fec!S29/RES_hh_num!S29)</f>
        <v>878.63062460635877</v>
      </c>
      <c r="T29" s="72">
        <f>IF(RES_hh_fec!T29=0,0,1000*11630*RES_hh_fec!T29/RES_hh_num!T29)</f>
        <v>899.59195718838589</v>
      </c>
      <c r="U29" s="72">
        <f>IF(RES_hh_fec!U29=0,0,1000*11630*RES_hh_fec!U29/RES_hh_num!U29)</f>
        <v>911.30181959279219</v>
      </c>
      <c r="V29" s="72">
        <f>IF(RES_hh_fec!V29=0,0,1000*11630*RES_hh_fec!V29/RES_hh_num!V29)</f>
        <v>928.18679404953537</v>
      </c>
      <c r="W29" s="72">
        <f>IF(RES_hh_fec!W29=0,0,1000*11630*RES_hh_fec!W29/RES_hh_num!W29)</f>
        <v>899.39615498987746</v>
      </c>
      <c r="DA29" s="89" t="s">
        <v>493</v>
      </c>
    </row>
    <row r="30" spans="1:105" ht="12" customHeight="1" x14ac:dyDescent="0.25">
      <c r="A30" s="28" t="s">
        <v>193</v>
      </c>
      <c r="B30" s="72">
        <f>IF(RES_hh_fec!B30=0,0,1000*11630*RES_hh_fec!B30/RES_hh_num!B30)</f>
        <v>810.71257528104206</v>
      </c>
      <c r="C30" s="72">
        <f>IF(RES_hh_fec!C30=0,0,1000*11630*RES_hh_fec!C30/RES_hh_num!C30)</f>
        <v>813.00508507163784</v>
      </c>
      <c r="D30" s="72">
        <f>IF(RES_hh_fec!D30=0,0,1000*11630*RES_hh_fec!D30/RES_hh_num!D30)</f>
        <v>837.07872378348077</v>
      </c>
      <c r="E30" s="72">
        <f>IF(RES_hh_fec!E30=0,0,1000*11630*RES_hh_fec!E30/RES_hh_num!E30)</f>
        <v>856.90406492501097</v>
      </c>
      <c r="F30" s="72">
        <f>IF(RES_hh_fec!F30=0,0,1000*11630*RES_hh_fec!F30/RES_hh_num!F30)</f>
        <v>815.41645826700983</v>
      </c>
      <c r="G30" s="72">
        <f>IF(RES_hh_fec!G30=0,0,1000*11630*RES_hh_fec!G30/RES_hh_num!G30)</f>
        <v>852.11073813894063</v>
      </c>
      <c r="H30" s="72">
        <f>IF(RES_hh_fec!H30=0,0,1000*11630*RES_hh_fec!H30/RES_hh_num!H30)</f>
        <v>849.45982907789107</v>
      </c>
      <c r="I30" s="72">
        <f>IF(RES_hh_fec!I30=0,0,1000*11630*RES_hh_fec!I30/RES_hh_num!I30)</f>
        <v>813.17366681359488</v>
      </c>
      <c r="J30" s="72">
        <f>IF(RES_hh_fec!J30=0,0,1000*11630*RES_hh_fec!J30/RES_hh_num!J30)</f>
        <v>765.5900561372639</v>
      </c>
      <c r="K30" s="72">
        <f>IF(RES_hh_fec!K30=0,0,1000*11630*RES_hh_fec!K30/RES_hh_num!K30)</f>
        <v>749.62518540676092</v>
      </c>
      <c r="L30" s="72">
        <f>IF(RES_hh_fec!L30=0,0,1000*11630*RES_hh_fec!L30/RES_hh_num!L30)</f>
        <v>802.74195860119926</v>
      </c>
      <c r="M30" s="72">
        <f>IF(RES_hh_fec!M30=0,0,1000*11630*RES_hh_fec!M30/RES_hh_num!M30)</f>
        <v>793.10760313797516</v>
      </c>
      <c r="N30" s="72">
        <f>IF(RES_hh_fec!N30=0,0,1000*11630*RES_hh_fec!N30/RES_hh_num!N30)</f>
        <v>744.45339642236695</v>
      </c>
      <c r="O30" s="72">
        <f>IF(RES_hh_fec!O30=0,0,1000*11630*RES_hh_fec!O30/RES_hh_num!O30)</f>
        <v>733.34839161869309</v>
      </c>
      <c r="P30" s="72">
        <f>IF(RES_hh_fec!P30=0,0,1000*11630*RES_hh_fec!P30/RES_hh_num!P30)</f>
        <v>696.65503417226523</v>
      </c>
      <c r="Q30" s="72">
        <f>IF(RES_hh_fec!Q30=0,0,1000*11630*RES_hh_fec!Q30/RES_hh_num!Q30)</f>
        <v>716.11765532527897</v>
      </c>
      <c r="R30" s="72">
        <f>IF(RES_hh_fec!R30=0,0,1000*11630*RES_hh_fec!R30/RES_hh_num!R30)</f>
        <v>733.42009738983518</v>
      </c>
      <c r="S30" s="72">
        <f>IF(RES_hh_fec!S30=0,0,1000*11630*RES_hh_fec!S30/RES_hh_num!S30)</f>
        <v>778.84007747250348</v>
      </c>
      <c r="T30" s="72">
        <f>IF(RES_hh_fec!T30=0,0,1000*11630*RES_hh_fec!T30/RES_hh_num!T30)</f>
        <v>777.80254877458765</v>
      </c>
      <c r="U30" s="72">
        <f>IF(RES_hh_fec!U30=0,0,1000*11630*RES_hh_fec!U30/RES_hh_num!U30)</f>
        <v>785.13329413036161</v>
      </c>
      <c r="V30" s="72">
        <f>IF(RES_hh_fec!V30=0,0,1000*11630*RES_hh_fec!V30/RES_hh_num!V30)</f>
        <v>817.45906798004523</v>
      </c>
      <c r="W30" s="72">
        <f>IF(RES_hh_fec!W30=0,0,1000*11630*RES_hh_fec!W30/RES_hh_num!W30)</f>
        <v>797.35352426840109</v>
      </c>
      <c r="DA30" s="89" t="s">
        <v>494</v>
      </c>
    </row>
    <row r="31" spans="1:105" ht="12" customHeight="1" x14ac:dyDescent="0.25">
      <c r="A31" s="28" t="s">
        <v>208</v>
      </c>
      <c r="B31" s="72">
        <f>IF(RES_hh_fec!B31=0,0,1000*11630*RES_hh_fec!B31/RES_hh_num!B31)</f>
        <v>1346.0345896117883</v>
      </c>
      <c r="C31" s="72">
        <f>IF(RES_hh_fec!C31=0,0,1000*11630*RES_hh_fec!C31/RES_hh_num!C31)</f>
        <v>1380.8188923180523</v>
      </c>
      <c r="D31" s="72">
        <f>IF(RES_hh_fec!D31=0,0,1000*11630*RES_hh_fec!D31/RES_hh_num!D31)</f>
        <v>1400.9741909317024</v>
      </c>
      <c r="E31" s="72">
        <f>IF(RES_hh_fec!E31=0,0,1000*11630*RES_hh_fec!E31/RES_hh_num!E31)</f>
        <v>1412.2411143535844</v>
      </c>
      <c r="F31" s="72">
        <f>IF(RES_hh_fec!F31=0,0,1000*11630*RES_hh_fec!F31/RES_hh_num!F31)</f>
        <v>1327.9741109649335</v>
      </c>
      <c r="G31" s="72">
        <f>IF(RES_hh_fec!G31=0,0,1000*11630*RES_hh_fec!G31/RES_hh_num!G31)</f>
        <v>1365.7404603007071</v>
      </c>
      <c r="H31" s="72">
        <f>IF(RES_hh_fec!H31=0,0,1000*11630*RES_hh_fec!H31/RES_hh_num!H31)</f>
        <v>1285.1297618250746</v>
      </c>
      <c r="I31" s="72">
        <f>IF(RES_hh_fec!I31=0,0,1000*11630*RES_hh_fec!I31/RES_hh_num!I31)</f>
        <v>1272.1585811019022</v>
      </c>
      <c r="J31" s="72">
        <f>IF(RES_hh_fec!J31=0,0,1000*11630*RES_hh_fec!J31/RES_hh_num!J31)</f>
        <v>1283.5530262932402</v>
      </c>
      <c r="K31" s="72">
        <f>IF(RES_hh_fec!K31=0,0,1000*11630*RES_hh_fec!K31/RES_hh_num!K31)</f>
        <v>1296.0481133964613</v>
      </c>
      <c r="L31" s="72">
        <f>IF(RES_hh_fec!L31=0,0,1000*11630*RES_hh_fec!L31/RES_hh_num!L31)</f>
        <v>1085.8449563909583</v>
      </c>
      <c r="M31" s="72">
        <f>IF(RES_hh_fec!M31=0,0,1000*11630*RES_hh_fec!M31/RES_hh_num!M31)</f>
        <v>1044.5504159246605</v>
      </c>
      <c r="N31" s="72">
        <f>IF(RES_hh_fec!N31=0,0,1000*11630*RES_hh_fec!N31/RES_hh_num!N31)</f>
        <v>1027.2641926970837</v>
      </c>
      <c r="O31" s="72">
        <f>IF(RES_hh_fec!O31=0,0,1000*11630*RES_hh_fec!O31/RES_hh_num!O31)</f>
        <v>1004.1748675802936</v>
      </c>
      <c r="P31" s="72">
        <f>IF(RES_hh_fec!P31=0,0,1000*11630*RES_hh_fec!P31/RES_hh_num!P31)</f>
        <v>997.86251631356288</v>
      </c>
      <c r="Q31" s="72">
        <f>IF(RES_hh_fec!Q31=0,0,1000*11630*RES_hh_fec!Q31/RES_hh_num!Q31)</f>
        <v>1002.0694899780116</v>
      </c>
      <c r="R31" s="72">
        <f>IF(RES_hh_fec!R31=0,0,1000*11630*RES_hh_fec!R31/RES_hh_num!R31)</f>
        <v>1000.5924143313484</v>
      </c>
      <c r="S31" s="72">
        <f>IF(RES_hh_fec!S31=0,0,1000*11630*RES_hh_fec!S31/RES_hh_num!S31)</f>
        <v>1016.0181176842774</v>
      </c>
      <c r="T31" s="72">
        <f>IF(RES_hh_fec!T31=0,0,1000*11630*RES_hh_fec!T31/RES_hh_num!T31)</f>
        <v>1119.1435505339766</v>
      </c>
      <c r="U31" s="72">
        <f>IF(RES_hh_fec!U31=0,0,1000*11630*RES_hh_fec!U31/RES_hh_num!U31)</f>
        <v>1104.2200471272542</v>
      </c>
      <c r="V31" s="72">
        <f>IF(RES_hh_fec!V31=0,0,1000*11630*RES_hh_fec!V31/RES_hh_num!V31)</f>
        <v>1121.4503599105058</v>
      </c>
      <c r="W31" s="72">
        <f>IF(RES_hh_fec!W31=0,0,1000*11630*RES_hh_fec!W31/RES_hh_num!W31)</f>
        <v>1144.592059235385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667.18754422202915</v>
      </c>
      <c r="C32" s="77">
        <f>IF(RES_hh_fec!C32=0,0,1000*11630*RES_hh_fec!C32/RES_hh_num!C32)</f>
        <v>691.03952125324827</v>
      </c>
      <c r="D32" s="77">
        <f>IF(RES_hh_fec!D32=0,0,1000*11630*RES_hh_fec!D32/RES_hh_num!D32)</f>
        <v>700.58570519289856</v>
      </c>
      <c r="E32" s="77">
        <f>IF(RES_hh_fec!E32=0,0,1000*11630*RES_hh_fec!E32/RES_hh_num!E32)</f>
        <v>712.86473606491631</v>
      </c>
      <c r="F32" s="77">
        <f>IF(RES_hh_fec!F32=0,0,1000*11630*RES_hh_fec!F32/RES_hh_num!F32)</f>
        <v>721.49813836115754</v>
      </c>
      <c r="G32" s="77">
        <f>IF(RES_hh_fec!G32=0,0,1000*11630*RES_hh_fec!G32/RES_hh_num!G32)</f>
        <v>716.43608131618475</v>
      </c>
      <c r="H32" s="77">
        <f>IF(RES_hh_fec!H32=0,0,1000*11630*RES_hh_fec!H32/RES_hh_num!H32)</f>
        <v>733.71462557518157</v>
      </c>
      <c r="I32" s="77">
        <f>IF(RES_hh_fec!I32=0,0,1000*11630*RES_hh_fec!I32/RES_hh_num!I32)</f>
        <v>703.41606924145628</v>
      </c>
      <c r="J32" s="77">
        <f>IF(RES_hh_fec!J32=0,0,1000*11630*RES_hh_fec!J32/RES_hh_num!J32)</f>
        <v>684.30226532330096</v>
      </c>
      <c r="K32" s="77">
        <f>IF(RES_hh_fec!K32=0,0,1000*11630*RES_hh_fec!K32/RES_hh_num!K32)</f>
        <v>659.60852257101328</v>
      </c>
      <c r="L32" s="77">
        <f>IF(RES_hh_fec!L32=0,0,1000*11630*RES_hh_fec!L32/RES_hh_num!L32)</f>
        <v>701.95208302758556</v>
      </c>
      <c r="M32" s="77">
        <f>IF(RES_hh_fec!M32=0,0,1000*11630*RES_hh_fec!M32/RES_hh_num!M32)</f>
        <v>652.19571610932064</v>
      </c>
      <c r="N32" s="77">
        <f>IF(RES_hh_fec!N32=0,0,1000*11630*RES_hh_fec!N32/RES_hh_num!N32)</f>
        <v>650.85143379964529</v>
      </c>
      <c r="O32" s="77">
        <f>IF(RES_hh_fec!O32=0,0,1000*11630*RES_hh_fec!O32/RES_hh_num!O32)</f>
        <v>643.55162600259666</v>
      </c>
      <c r="P32" s="77">
        <f>IF(RES_hh_fec!P32=0,0,1000*11630*RES_hh_fec!P32/RES_hh_num!P32)</f>
        <v>609.56909611648734</v>
      </c>
      <c r="Q32" s="77">
        <f>IF(RES_hh_fec!Q32=0,0,1000*11630*RES_hh_fec!Q32/RES_hh_num!Q32)</f>
        <v>607.94523819378958</v>
      </c>
      <c r="R32" s="77">
        <f>IF(RES_hh_fec!R32=0,0,1000*11630*RES_hh_fec!R32/RES_hh_num!R32)</f>
        <v>603.76930877138932</v>
      </c>
      <c r="S32" s="77">
        <f>IF(RES_hh_fec!S32=0,0,1000*11630*RES_hh_fec!S32/RES_hh_num!S32)</f>
        <v>627.36270129315699</v>
      </c>
      <c r="T32" s="77">
        <f>IF(RES_hh_fec!T32=0,0,1000*11630*RES_hh_fec!T32/RES_hh_num!T32)</f>
        <v>618.51662884563029</v>
      </c>
      <c r="U32" s="77">
        <f>IF(RES_hh_fec!U32=0,0,1000*11630*RES_hh_fec!U32/RES_hh_num!U32)</f>
        <v>607.70631510698763</v>
      </c>
      <c r="V32" s="77">
        <f>IF(RES_hh_fec!V32=0,0,1000*11630*RES_hh_fec!V32/RES_hh_num!V32)</f>
        <v>613.88417629503385</v>
      </c>
      <c r="W32" s="77">
        <f>IF(RES_hh_fec!W32=0,0,1000*11630*RES_hh_fec!W32/RES_hh_num!W32)</f>
        <v>622.42266355569393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8508.8303261116671</v>
      </c>
      <c r="C3" s="65">
        <f>IF(RES_hh_tes!C3=0,0,1000*11630*RES_hh_tes!C3/RES_hh_num!C3)</f>
        <v>9076.7854383130325</v>
      </c>
      <c r="D3" s="65">
        <f>IF(RES_hh_tes!D3=0,0,1000*11630*RES_hh_tes!D3/RES_hh_num!D3)</f>
        <v>8898.9066876301004</v>
      </c>
      <c r="E3" s="65">
        <f>IF(RES_hh_tes!E3=0,0,1000*11630*RES_hh_tes!E3/RES_hh_num!E3)</f>
        <v>9249.7103429774106</v>
      </c>
      <c r="F3" s="65">
        <f>IF(RES_hh_tes!F3=0,0,1000*11630*RES_hh_tes!F3/RES_hh_num!F3)</f>
        <v>9160.1146287696738</v>
      </c>
      <c r="G3" s="65">
        <f>IF(RES_hh_tes!G3=0,0,1000*11630*RES_hh_tes!G3/RES_hh_num!G3)</f>
        <v>9303.8687845478144</v>
      </c>
      <c r="H3" s="65">
        <f>IF(RES_hh_tes!H3=0,0,1000*11630*RES_hh_tes!H3/RES_hh_num!H3)</f>
        <v>9331.4124262470195</v>
      </c>
      <c r="I3" s="65">
        <f>IF(RES_hh_tes!I3=0,0,1000*11630*RES_hh_tes!I3/RES_hh_num!I3)</f>
        <v>8660.7411076018489</v>
      </c>
      <c r="J3" s="65">
        <f>IF(RES_hh_tes!J3=0,0,1000*11630*RES_hh_tes!J3/RES_hh_num!J3)</f>
        <v>9256.3903995704804</v>
      </c>
      <c r="K3" s="65">
        <f>IF(RES_hh_tes!K3=0,0,1000*11630*RES_hh_tes!K3/RES_hh_num!K3)</f>
        <v>9274.2488462297151</v>
      </c>
      <c r="L3" s="65">
        <f>IF(RES_hh_tes!L3=0,0,1000*11630*RES_hh_tes!L3/RES_hh_num!L3)</f>
        <v>10129.381829696673</v>
      </c>
      <c r="M3" s="65">
        <f>IF(RES_hh_tes!M3=0,0,1000*11630*RES_hh_tes!M3/RES_hh_num!M3)</f>
        <v>9180.3377721465458</v>
      </c>
      <c r="N3" s="65">
        <f>IF(RES_hh_tes!N3=0,0,1000*11630*RES_hh_tes!N3/RES_hh_num!N3)</f>
        <v>9825.618761831056</v>
      </c>
      <c r="O3" s="65">
        <f>IF(RES_hh_tes!O3=0,0,1000*11630*RES_hh_tes!O3/RES_hh_num!O3)</f>
        <v>10114.562497706389</v>
      </c>
      <c r="P3" s="65">
        <f>IF(RES_hh_tes!P3=0,0,1000*11630*RES_hh_tes!P3/RES_hh_num!P3)</f>
        <v>8727.9941538339663</v>
      </c>
      <c r="Q3" s="65">
        <f>IF(RES_hh_tes!Q3=0,0,1000*11630*RES_hh_tes!Q3/RES_hh_num!Q3)</f>
        <v>9231.9944340337388</v>
      </c>
      <c r="R3" s="65">
        <f>IF(RES_hh_tes!R3=0,0,1000*11630*RES_hh_tes!R3/RES_hh_num!R3)</f>
        <v>9591.4372299857787</v>
      </c>
      <c r="S3" s="65">
        <f>IF(RES_hh_tes!S3=0,0,1000*11630*RES_hh_tes!S3/RES_hh_num!S3)</f>
        <v>9732.939986871459</v>
      </c>
      <c r="T3" s="65">
        <f>IF(RES_hh_tes!T3=0,0,1000*11630*RES_hh_tes!T3/RES_hh_num!T3)</f>
        <v>9730.893370155276</v>
      </c>
      <c r="U3" s="65">
        <f>IF(RES_hh_tes!U3=0,0,1000*11630*RES_hh_tes!U3/RES_hh_num!U3)</f>
        <v>9781.4068208345434</v>
      </c>
      <c r="V3" s="65">
        <f>IF(RES_hh_tes!V3=0,0,1000*11630*RES_hh_tes!V3/RES_hh_num!V3)</f>
        <v>9835.2771452032102</v>
      </c>
      <c r="W3" s="65">
        <f>IF(RES_hh_tes!W3=0,0,1000*11630*RES_hh_tes!W3/RES_hh_num!W3)</f>
        <v>10506.889854522917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6886.9069222149765</v>
      </c>
      <c r="C4" s="69">
        <f>IF(RES_hh_tes!C4=0,0,1000*11630*RES_hh_tes!C4/RES_hh_num!C4)</f>
        <v>7400.8059063553001</v>
      </c>
      <c r="D4" s="69">
        <f>IF(RES_hh_tes!D4=0,0,1000*11630*RES_hh_tes!D4/RES_hh_num!D4)</f>
        <v>7191.3132591297217</v>
      </c>
      <c r="E4" s="69">
        <f>IF(RES_hh_tes!E4=0,0,1000*11630*RES_hh_tes!E4/RES_hh_num!E4)</f>
        <v>7430.3269793769341</v>
      </c>
      <c r="F4" s="69">
        <f>IF(RES_hh_tes!F4=0,0,1000*11630*RES_hh_tes!F4/RES_hh_num!F4)</f>
        <v>7396.3150683446356</v>
      </c>
      <c r="G4" s="69">
        <f>IF(RES_hh_tes!G4=0,0,1000*11630*RES_hh_tes!G4/RES_hh_num!G4)</f>
        <v>7501.9440085978831</v>
      </c>
      <c r="H4" s="69">
        <f>IF(RES_hh_tes!H4=0,0,1000*11630*RES_hh_tes!H4/RES_hh_num!H4)</f>
        <v>7482.9905530223514</v>
      </c>
      <c r="I4" s="69">
        <f>IF(RES_hh_tes!I4=0,0,1000*11630*RES_hh_tes!I4/RES_hh_num!I4)</f>
        <v>6851.6210678371453</v>
      </c>
      <c r="J4" s="69">
        <f>IF(RES_hh_tes!J4=0,0,1000*11630*RES_hh_tes!J4/RES_hh_num!J4)</f>
        <v>7449.4354615655011</v>
      </c>
      <c r="K4" s="69">
        <f>IF(RES_hh_tes!K4=0,0,1000*11630*RES_hh_tes!K4/RES_hh_num!K4)</f>
        <v>7454.6116444017462</v>
      </c>
      <c r="L4" s="69">
        <f>IF(RES_hh_tes!L4=0,0,1000*11630*RES_hh_tes!L4/RES_hh_num!L4)</f>
        <v>8228.9192521023597</v>
      </c>
      <c r="M4" s="69">
        <f>IF(RES_hh_tes!M4=0,0,1000*11630*RES_hh_tes!M4/RES_hh_num!M4)</f>
        <v>7280.9028064053446</v>
      </c>
      <c r="N4" s="69">
        <f>IF(RES_hh_tes!N4=0,0,1000*11630*RES_hh_tes!N4/RES_hh_num!N4)</f>
        <v>7883.5255265958722</v>
      </c>
      <c r="O4" s="69">
        <f>IF(RES_hh_tes!O4=0,0,1000*11630*RES_hh_tes!O4/RES_hh_num!O4)</f>
        <v>8220.9594168506646</v>
      </c>
      <c r="P4" s="69">
        <f>IF(RES_hh_tes!P4=0,0,1000*11630*RES_hh_tes!P4/RES_hh_num!P4)</f>
        <v>6891.6038117840562</v>
      </c>
      <c r="Q4" s="69">
        <f>IF(RES_hh_tes!Q4=0,0,1000*11630*RES_hh_tes!Q4/RES_hh_num!Q4)</f>
        <v>7315.7015806530853</v>
      </c>
      <c r="R4" s="69">
        <f>IF(RES_hh_tes!R4=0,0,1000*11630*RES_hh_tes!R4/RES_hh_num!R4)</f>
        <v>7649.9472050034074</v>
      </c>
      <c r="S4" s="69">
        <f>IF(RES_hh_tes!S4=0,0,1000*11630*RES_hh_tes!S4/RES_hh_num!S4)</f>
        <v>7689.3616704376318</v>
      </c>
      <c r="T4" s="69">
        <f>IF(RES_hh_tes!T4=0,0,1000*11630*RES_hh_tes!T4/RES_hh_num!T4)</f>
        <v>7665.4912670333797</v>
      </c>
      <c r="U4" s="69">
        <f>IF(RES_hh_tes!U4=0,0,1000*11630*RES_hh_tes!U4/RES_hh_num!U4)</f>
        <v>7688.6153213574225</v>
      </c>
      <c r="V4" s="69">
        <f>IF(RES_hh_tes!V4=0,0,1000*11630*RES_hh_tes!V4/RES_hh_num!V4)</f>
        <v>7712.7134576662565</v>
      </c>
      <c r="W4" s="69">
        <f>IF(RES_hh_tes!W4=0,0,1000*11630*RES_hh_tes!W4/RES_hh_num!W4)</f>
        <v>8343.5298812694145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7044.7714468171689</v>
      </c>
      <c r="C5" s="72">
        <f>IF(RES_hh_tes!C5=0,0,1000*11630*RES_hh_tes!C5/RES_hh_num!C5)</f>
        <v>7395.9215074926024</v>
      </c>
      <c r="D5" s="72">
        <f>IF(RES_hh_tes!D5=0,0,1000*11630*RES_hh_tes!D5/RES_hh_num!D5)</f>
        <v>7487.8769305347005</v>
      </c>
      <c r="E5" s="72">
        <f>IF(RES_hh_tes!E5=0,0,1000*11630*RES_hh_tes!E5/RES_hh_num!E5)</f>
        <v>7302.0663468863322</v>
      </c>
      <c r="F5" s="72">
        <f>IF(RES_hh_tes!F5=0,0,1000*11630*RES_hh_tes!F5/RES_hh_num!F5)</f>
        <v>7192.5183620533207</v>
      </c>
      <c r="G5" s="72">
        <f>IF(RES_hh_tes!G5=0,0,1000*11630*RES_hh_tes!G5/RES_hh_num!G5)</f>
        <v>7370.9667949324285</v>
      </c>
      <c r="H5" s="72">
        <f>IF(RES_hh_tes!H5=0,0,1000*11630*RES_hh_tes!H5/RES_hh_num!H5)</f>
        <v>8087.2291365702995</v>
      </c>
      <c r="I5" s="72">
        <f>IF(RES_hh_tes!I5=0,0,1000*11630*RES_hh_tes!I5/RES_hh_num!I5)</f>
        <v>7324.6212025291252</v>
      </c>
      <c r="J5" s="72">
        <f>IF(RES_hh_tes!J5=0,0,1000*11630*RES_hh_tes!J5/RES_hh_num!J5)</f>
        <v>7690.9331931336819</v>
      </c>
      <c r="K5" s="72">
        <f>IF(RES_hh_tes!K5=0,0,1000*11630*RES_hh_tes!K5/RES_hh_num!K5)</f>
        <v>7882.1836246138755</v>
      </c>
      <c r="L5" s="72">
        <f>IF(RES_hh_tes!L5=0,0,1000*11630*RES_hh_tes!L5/RES_hh_num!L5)</f>
        <v>9297.04226337814</v>
      </c>
      <c r="M5" s="72">
        <f>IF(RES_hh_tes!M5=0,0,1000*11630*RES_hh_tes!M5/RES_hh_num!M5)</f>
        <v>8201.4930841805399</v>
      </c>
      <c r="N5" s="72">
        <f>IF(RES_hh_tes!N5=0,0,1000*11630*RES_hh_tes!N5/RES_hh_num!N5)</f>
        <v>8540.4918638318868</v>
      </c>
      <c r="O5" s="72">
        <f>IF(RES_hh_tes!O5=0,0,1000*11630*RES_hh_tes!O5/RES_hh_num!O5)</f>
        <v>8571.4233360224043</v>
      </c>
      <c r="P5" s="72">
        <f>IF(RES_hh_tes!P5=0,0,1000*11630*RES_hh_tes!P5/RES_hh_num!P5)</f>
        <v>7760.2863302495289</v>
      </c>
      <c r="Q5" s="72">
        <f>IF(RES_hh_tes!Q5=0,0,1000*11630*RES_hh_tes!Q5/RES_hh_num!Q5)</f>
        <v>7821.4605614262537</v>
      </c>
      <c r="R5" s="72">
        <f>IF(RES_hh_tes!R5=0,0,1000*11630*RES_hh_tes!R5/RES_hh_num!R5)</f>
        <v>8443.8397953978929</v>
      </c>
      <c r="S5" s="72">
        <f>IF(RES_hh_tes!S5=0,0,1000*11630*RES_hh_tes!S5/RES_hh_num!S5)</f>
        <v>8888.6879339078459</v>
      </c>
      <c r="T5" s="72">
        <f>IF(RES_hh_tes!T5=0,0,1000*11630*RES_hh_tes!T5/RES_hh_num!T5)</f>
        <v>9265.5544440818721</v>
      </c>
      <c r="U5" s="72">
        <f>IF(RES_hh_tes!U5=0,0,1000*11630*RES_hh_tes!U5/RES_hh_num!U5)</f>
        <v>8064.1594693911002</v>
      </c>
      <c r="V5" s="72">
        <f>IF(RES_hh_tes!V5=0,0,1000*11630*RES_hh_tes!V5/RES_hh_num!V5)</f>
        <v>8948.5764895719076</v>
      </c>
      <c r="W5" s="72">
        <f>IF(RES_hh_tes!W5=0,0,1000*11630*RES_hh_tes!W5/RES_hh_num!W5)</f>
        <v>9405.2920515094138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4676.2738257199444</v>
      </c>
      <c r="C6" s="72">
        <f>IF(RES_hh_tes!C6=0,0,1000*11630*RES_hh_tes!C6/RES_hh_num!C6)</f>
        <v>4792.3925664465132</v>
      </c>
      <c r="D6" s="72">
        <f>IF(RES_hh_tes!D6=0,0,1000*11630*RES_hh_tes!D6/RES_hh_num!D6)</f>
        <v>4837.4941611060485</v>
      </c>
      <c r="E6" s="72">
        <f>IF(RES_hh_tes!E6=0,0,1000*11630*RES_hh_tes!E6/RES_hh_num!E6)</f>
        <v>4975.2372614663691</v>
      </c>
      <c r="F6" s="72">
        <f>IF(RES_hh_tes!F6=0,0,1000*11630*RES_hh_tes!F6/RES_hh_num!F6)</f>
        <v>5395.3455847021633</v>
      </c>
      <c r="G6" s="72">
        <f>IF(RES_hh_tes!G6=0,0,1000*11630*RES_hh_tes!G6/RES_hh_num!G6)</f>
        <v>5594.6107078459181</v>
      </c>
      <c r="H6" s="72">
        <f>IF(RES_hh_tes!H6=0,0,1000*11630*RES_hh_tes!H6/RES_hh_num!H6)</f>
        <v>5572.8194326304038</v>
      </c>
      <c r="I6" s="72">
        <f>IF(RES_hh_tes!I6=0,0,1000*11630*RES_hh_tes!I6/RES_hh_num!I6)</f>
        <v>5101.2060085535431</v>
      </c>
      <c r="J6" s="72">
        <f>IF(RES_hh_tes!J6=0,0,1000*11630*RES_hh_tes!J6/RES_hh_num!J6)</f>
        <v>5794.7917973603899</v>
      </c>
      <c r="K6" s="72">
        <f>IF(RES_hh_tes!K6=0,0,1000*11630*RES_hh_tes!K6/RES_hh_num!K6)</f>
        <v>5705.9989815400286</v>
      </c>
      <c r="L6" s="72">
        <f>IF(RES_hh_tes!L6=0,0,1000*11630*RES_hh_tes!L6/RES_hh_num!L6)</f>
        <v>6379.8481175557836</v>
      </c>
      <c r="M6" s="72">
        <f>IF(RES_hh_tes!M6=0,0,1000*11630*RES_hh_tes!M6/RES_hh_num!M6)</f>
        <v>5590.8250034679013</v>
      </c>
      <c r="N6" s="72">
        <f>IF(RES_hh_tes!N6=0,0,1000*11630*RES_hh_tes!N6/RES_hh_num!N6)</f>
        <v>5869.6465797022456</v>
      </c>
      <c r="O6" s="72">
        <f>IF(RES_hh_tes!O6=0,0,1000*11630*RES_hh_tes!O6/RES_hh_num!O6)</f>
        <v>6511.8452523717169</v>
      </c>
      <c r="P6" s="72">
        <f>IF(RES_hh_tes!P6=0,0,1000*11630*RES_hh_tes!P6/RES_hh_num!P6)</f>
        <v>5503.377287585623</v>
      </c>
      <c r="Q6" s="72">
        <f>IF(RES_hh_tes!Q6=0,0,1000*11630*RES_hh_tes!Q6/RES_hh_num!Q6)</f>
        <v>5451.4860923141659</v>
      </c>
      <c r="R6" s="72">
        <f>IF(RES_hh_tes!R6=0,0,1000*11630*RES_hh_tes!R6/RES_hh_num!R6)</f>
        <v>6246.7267371780154</v>
      </c>
      <c r="S6" s="72">
        <f>IF(RES_hh_tes!S6=0,0,1000*11630*RES_hh_tes!S6/RES_hh_num!S6)</f>
        <v>5701.6611782973214</v>
      </c>
      <c r="T6" s="72">
        <f>IF(RES_hh_tes!T6=0,0,1000*11630*RES_hh_tes!T6/RES_hh_num!T6)</f>
        <v>6504.2576541074759</v>
      </c>
      <c r="U6" s="72">
        <f>IF(RES_hh_tes!U6=0,0,1000*11630*RES_hh_tes!U6/RES_hh_num!U6)</f>
        <v>6158.6893687190741</v>
      </c>
      <c r="V6" s="72">
        <f>IF(RES_hh_tes!V6=0,0,1000*11630*RES_hh_tes!V6/RES_hh_num!V6)</f>
        <v>6313.7411354204069</v>
      </c>
      <c r="W6" s="72">
        <f>IF(RES_hh_tes!W6=0,0,1000*11630*RES_hh_tes!W6/RES_hh_num!W6)</f>
        <v>6918.5505164745264</v>
      </c>
      <c r="DA6" s="89" t="s">
        <v>499</v>
      </c>
    </row>
    <row r="7" spans="1:105" ht="12" customHeight="1" x14ac:dyDescent="0.25">
      <c r="A7" s="28" t="s">
        <v>206</v>
      </c>
      <c r="B7" s="72">
        <f>IF(RES_hh_tes!B7=0,0,1000*11630*RES_hh_tes!B7/RES_hh_num!B7)</f>
        <v>6793.2931126246449</v>
      </c>
      <c r="C7" s="72">
        <f>IF(RES_hh_tes!C7=0,0,1000*11630*RES_hh_tes!C7/RES_hh_num!C7)</f>
        <v>7714.7350441562976</v>
      </c>
      <c r="D7" s="72">
        <f>IF(RES_hh_tes!D7=0,0,1000*11630*RES_hh_tes!D7/RES_hh_num!D7)</f>
        <v>7172.2283737432535</v>
      </c>
      <c r="E7" s="72">
        <f>IF(RES_hh_tes!E7=0,0,1000*11630*RES_hh_tes!E7/RES_hh_num!E7)</f>
        <v>7486.6697321917854</v>
      </c>
      <c r="F7" s="72">
        <f>IF(RES_hh_tes!F7=0,0,1000*11630*RES_hh_tes!F7/RES_hh_num!F7)</f>
        <v>7362.0088459180997</v>
      </c>
      <c r="G7" s="72">
        <f>IF(RES_hh_tes!G7=0,0,1000*11630*RES_hh_tes!G7/RES_hh_num!G7)</f>
        <v>7617.6972603496815</v>
      </c>
      <c r="H7" s="72">
        <f>IF(RES_hh_tes!H7=0,0,1000*11630*RES_hh_tes!H7/RES_hh_num!H7)</f>
        <v>7761.7872683485948</v>
      </c>
      <c r="I7" s="72">
        <f>IF(RES_hh_tes!I7=0,0,1000*11630*RES_hh_tes!I7/RES_hh_num!I7)</f>
        <v>6175.697887978522</v>
      </c>
      <c r="J7" s="72">
        <f>IF(RES_hh_tes!J7=0,0,1000*11630*RES_hh_tes!J7/RES_hh_num!J7)</f>
        <v>7753.3447639240339</v>
      </c>
      <c r="K7" s="72">
        <f>IF(RES_hh_tes!K7=0,0,1000*11630*RES_hh_tes!K7/RES_hh_num!K7)</f>
        <v>7382.0176789485085</v>
      </c>
      <c r="L7" s="72">
        <f>IF(RES_hh_tes!L7=0,0,1000*11630*RES_hh_tes!L7/RES_hh_num!L7)</f>
        <v>7757.4502593882908</v>
      </c>
      <c r="M7" s="72">
        <f>IF(RES_hh_tes!M7=0,0,1000*11630*RES_hh_tes!M7/RES_hh_num!M7)</f>
        <v>7078.340124273428</v>
      </c>
      <c r="N7" s="72">
        <f>IF(RES_hh_tes!N7=0,0,1000*11630*RES_hh_tes!N7/RES_hh_num!N7)</f>
        <v>7432.101105665507</v>
      </c>
      <c r="O7" s="72">
        <f>IF(RES_hh_tes!O7=0,0,1000*11630*RES_hh_tes!O7/RES_hh_num!O7)</f>
        <v>7936.9971717019434</v>
      </c>
      <c r="P7" s="72">
        <f>IF(RES_hh_tes!P7=0,0,1000*11630*RES_hh_tes!P7/RES_hh_num!P7)</f>
        <v>6703.0168278481005</v>
      </c>
      <c r="Q7" s="72">
        <f>IF(RES_hh_tes!Q7=0,0,1000*11630*RES_hh_tes!Q7/RES_hh_num!Q7)</f>
        <v>7194.2549572450343</v>
      </c>
      <c r="R7" s="72">
        <f>IF(RES_hh_tes!R7=0,0,1000*11630*RES_hh_tes!R7/RES_hh_num!R7)</f>
        <v>7089.6716183411709</v>
      </c>
      <c r="S7" s="72">
        <f>IF(RES_hh_tes!S7=0,0,1000*11630*RES_hh_tes!S7/RES_hh_num!S7)</f>
        <v>7273.2298410257517</v>
      </c>
      <c r="T7" s="72">
        <f>IF(RES_hh_tes!T7=0,0,1000*11630*RES_hh_tes!T7/RES_hh_num!T7)</f>
        <v>6943.2981815495168</v>
      </c>
      <c r="U7" s="72">
        <f>IF(RES_hh_tes!U7=0,0,1000*11630*RES_hh_tes!U7/RES_hh_num!U7)</f>
        <v>7446.6511392216798</v>
      </c>
      <c r="V7" s="72">
        <f>IF(RES_hh_tes!V7=0,0,1000*11630*RES_hh_tes!V7/RES_hh_num!V7)</f>
        <v>8196.5421590302303</v>
      </c>
      <c r="W7" s="72">
        <f>IF(RES_hh_tes!W7=0,0,1000*11630*RES_hh_tes!W7/RES_hh_num!W7)</f>
        <v>6875.9535037686792</v>
      </c>
      <c r="DA7" s="89" t="s">
        <v>500</v>
      </c>
    </row>
    <row r="8" spans="1:105" ht="12" customHeight="1" x14ac:dyDescent="0.25">
      <c r="A8" s="28" t="s">
        <v>193</v>
      </c>
      <c r="B8" s="72">
        <f>IF(RES_hh_tes!B8=0,0,1000*11630*RES_hh_tes!B8/RES_hh_num!B8)</f>
        <v>6830.5885381643538</v>
      </c>
      <c r="C8" s="72">
        <f>IF(RES_hh_tes!C8=0,0,1000*11630*RES_hh_tes!C8/RES_hh_num!C8)</f>
        <v>7178.8944856979106</v>
      </c>
      <c r="D8" s="72">
        <f>IF(RES_hh_tes!D8=0,0,1000*11630*RES_hh_tes!D8/RES_hh_num!D8)</f>
        <v>7007.1628066044123</v>
      </c>
      <c r="E8" s="72">
        <f>IF(RES_hh_tes!E8=0,0,1000*11630*RES_hh_tes!E8/RES_hh_num!E8)</f>
        <v>7260.3521499038807</v>
      </c>
      <c r="F8" s="72">
        <f>IF(RES_hh_tes!F8=0,0,1000*11630*RES_hh_tes!F8/RES_hh_num!F8)</f>
        <v>7309.3643842621614</v>
      </c>
      <c r="G8" s="72">
        <f>IF(RES_hh_tes!G8=0,0,1000*11630*RES_hh_tes!G8/RES_hh_num!G8)</f>
        <v>7343.7193530997329</v>
      </c>
      <c r="H8" s="72">
        <f>IF(RES_hh_tes!H8=0,0,1000*11630*RES_hh_tes!H8/RES_hh_num!H8)</f>
        <v>7235.2066779833413</v>
      </c>
      <c r="I8" s="72">
        <f>IF(RES_hh_tes!I8=0,0,1000*11630*RES_hh_tes!I8/RES_hh_num!I8)</f>
        <v>6650.1622818274327</v>
      </c>
      <c r="J8" s="72">
        <f>IF(RES_hh_tes!J8=0,0,1000*11630*RES_hh_tes!J8/RES_hh_num!J8)</f>
        <v>7107.965272184485</v>
      </c>
      <c r="K8" s="72">
        <f>IF(RES_hh_tes!K8=0,0,1000*11630*RES_hh_tes!K8/RES_hh_num!K8)</f>
        <v>7234.4617603509632</v>
      </c>
      <c r="L8" s="72">
        <f>IF(RES_hh_tes!L8=0,0,1000*11630*RES_hh_tes!L8/RES_hh_num!L8)</f>
        <v>8005.0796074257933</v>
      </c>
      <c r="M8" s="72">
        <f>IF(RES_hh_tes!M8=0,0,1000*11630*RES_hh_tes!M8/RES_hh_num!M8)</f>
        <v>7030.764455117248</v>
      </c>
      <c r="N8" s="72">
        <f>IF(RES_hh_tes!N8=0,0,1000*11630*RES_hh_tes!N8/RES_hh_num!N8)</f>
        <v>7689.5455436780039</v>
      </c>
      <c r="O8" s="72">
        <f>IF(RES_hh_tes!O8=0,0,1000*11630*RES_hh_tes!O8/RES_hh_num!O8)</f>
        <v>8133.498976108127</v>
      </c>
      <c r="P8" s="72">
        <f>IF(RES_hh_tes!P8=0,0,1000*11630*RES_hh_tes!P8/RES_hh_num!P8)</f>
        <v>6466.2995415198566</v>
      </c>
      <c r="Q8" s="72">
        <f>IF(RES_hh_tes!Q8=0,0,1000*11630*RES_hh_tes!Q8/RES_hh_num!Q8)</f>
        <v>7041.7541193179213</v>
      </c>
      <c r="R8" s="72">
        <f>IF(RES_hh_tes!R8=0,0,1000*11630*RES_hh_tes!R8/RES_hh_num!R8)</f>
        <v>7476.8902528023182</v>
      </c>
      <c r="S8" s="72">
        <f>IF(RES_hh_tes!S8=0,0,1000*11630*RES_hh_tes!S8/RES_hh_num!S8)</f>
        <v>7405.1357715064505</v>
      </c>
      <c r="T8" s="72">
        <f>IF(RES_hh_tes!T8=0,0,1000*11630*RES_hh_tes!T8/RES_hh_num!T8)</f>
        <v>7298.9528698405811</v>
      </c>
      <c r="U8" s="72">
        <f>IF(RES_hh_tes!U8=0,0,1000*11630*RES_hh_tes!U8/RES_hh_num!U8)</f>
        <v>7326.3956449711814</v>
      </c>
      <c r="V8" s="72">
        <f>IF(RES_hh_tes!V8=0,0,1000*11630*RES_hh_tes!V8/RES_hh_num!V8)</f>
        <v>7306.3576672623567</v>
      </c>
      <c r="W8" s="72">
        <f>IF(RES_hh_tes!W8=0,0,1000*11630*RES_hh_tes!W8/RES_hh_num!W8)</f>
        <v>8132.0089665695868</v>
      </c>
      <c r="DA8" s="89" t="s">
        <v>501</v>
      </c>
    </row>
    <row r="9" spans="1:105" ht="12" customHeight="1" x14ac:dyDescent="0.25">
      <c r="A9" s="28" t="s">
        <v>208</v>
      </c>
      <c r="B9" s="72">
        <f>IF(RES_hh_tes!B9=0,0,1000*11630*RES_hh_tes!B9/RES_hh_num!B9)</f>
        <v>5837.9330272408461</v>
      </c>
      <c r="C9" s="72">
        <f>IF(RES_hh_tes!C9=0,0,1000*11630*RES_hh_tes!C9/RES_hh_num!C9)</f>
        <v>6020.7106804767882</v>
      </c>
      <c r="D9" s="72">
        <f>IF(RES_hh_tes!D9=0,0,1000*11630*RES_hh_tes!D9/RES_hh_num!D9)</f>
        <v>5962.9110145278219</v>
      </c>
      <c r="E9" s="72">
        <f>IF(RES_hh_tes!E9=0,0,1000*11630*RES_hh_tes!E9/RES_hh_num!E9)</f>
        <v>6551.113895995597</v>
      </c>
      <c r="F9" s="72">
        <f>IF(RES_hh_tes!F9=0,0,1000*11630*RES_hh_tes!F9/RES_hh_num!F9)</f>
        <v>6284.7891611238947</v>
      </c>
      <c r="G9" s="72">
        <f>IF(RES_hh_tes!G9=0,0,1000*11630*RES_hh_tes!G9/RES_hh_num!G9)</f>
        <v>6494.3054399828179</v>
      </c>
      <c r="H9" s="72">
        <f>IF(RES_hh_tes!H9=0,0,1000*11630*RES_hh_tes!H9/RES_hh_num!H9)</f>
        <v>6423.7950829459942</v>
      </c>
      <c r="I9" s="72">
        <f>IF(RES_hh_tes!I9=0,0,1000*11630*RES_hh_tes!I9/RES_hh_num!I9)</f>
        <v>6479.910965329701</v>
      </c>
      <c r="J9" s="72">
        <f>IF(RES_hh_tes!J9=0,0,1000*11630*RES_hh_tes!J9/RES_hh_num!J9)</f>
        <v>6954.2035766735526</v>
      </c>
      <c r="K9" s="72">
        <f>IF(RES_hh_tes!K9=0,0,1000*11630*RES_hh_tes!K9/RES_hh_num!K9)</f>
        <v>6880.3580093814644</v>
      </c>
      <c r="L9" s="72">
        <f>IF(RES_hh_tes!L9=0,0,1000*11630*RES_hh_tes!L9/RES_hh_num!L9)</f>
        <v>7382.1004530061109</v>
      </c>
      <c r="M9" s="72">
        <f>IF(RES_hh_tes!M9=0,0,1000*11630*RES_hh_tes!M9/RES_hh_num!M9)</f>
        <v>6508.0979970342614</v>
      </c>
      <c r="N9" s="72">
        <f>IF(RES_hh_tes!N9=0,0,1000*11630*RES_hh_tes!N9/RES_hh_num!N9)</f>
        <v>7397.7734448371166</v>
      </c>
      <c r="O9" s="72">
        <f>IF(RES_hh_tes!O9=0,0,1000*11630*RES_hh_tes!O9/RES_hh_num!O9)</f>
        <v>7481.3543633049485</v>
      </c>
      <c r="P9" s="72">
        <f>IF(RES_hh_tes!P9=0,0,1000*11630*RES_hh_tes!P9/RES_hh_num!P9)</f>
        <v>6395.5163101644066</v>
      </c>
      <c r="Q9" s="72">
        <f>IF(RES_hh_tes!Q9=0,0,1000*11630*RES_hh_tes!Q9/RES_hh_num!Q9)</f>
        <v>6767.5944126033191</v>
      </c>
      <c r="R9" s="72">
        <f>IF(RES_hh_tes!R9=0,0,1000*11630*RES_hh_tes!R9/RES_hh_num!R9)</f>
        <v>6861.0300755607304</v>
      </c>
      <c r="S9" s="72">
        <f>IF(RES_hh_tes!S9=0,0,1000*11630*RES_hh_tes!S9/RES_hh_num!S9)</f>
        <v>6991.4510407385724</v>
      </c>
      <c r="T9" s="72">
        <f>IF(RES_hh_tes!T9=0,0,1000*11630*RES_hh_tes!T9/RES_hh_num!T9)</f>
        <v>7297.1447007312718</v>
      </c>
      <c r="U9" s="72">
        <f>IF(RES_hh_tes!U9=0,0,1000*11630*RES_hh_tes!U9/RES_hh_num!U9)</f>
        <v>7312.2350493135282</v>
      </c>
      <c r="V9" s="72">
        <f>IF(RES_hh_tes!V9=0,0,1000*11630*RES_hh_tes!V9/RES_hh_num!V9)</f>
        <v>7121.461655717736</v>
      </c>
      <c r="W9" s="72">
        <f>IF(RES_hh_tes!W9=0,0,1000*11630*RES_hh_tes!W9/RES_hh_num!W9)</f>
        <v>7944.9773474534168</v>
      </c>
      <c r="DA9" s="89" t="s">
        <v>502</v>
      </c>
    </row>
    <row r="10" spans="1:105" ht="12" customHeight="1" x14ac:dyDescent="0.25">
      <c r="A10" s="28" t="s">
        <v>203</v>
      </c>
      <c r="B10" s="72">
        <f>IF(RES_hh_tes!B10=0,0,1000*11630*RES_hh_tes!B10/RES_hh_num!B10)</f>
        <v>7737.0086823349875</v>
      </c>
      <c r="C10" s="72">
        <f>IF(RES_hh_tes!C10=0,0,1000*11630*RES_hh_tes!C10/RES_hh_num!C10)</f>
        <v>8363.6883112480427</v>
      </c>
      <c r="D10" s="72">
        <f>IF(RES_hh_tes!D10=0,0,1000*11630*RES_hh_tes!D10/RES_hh_num!D10)</f>
        <v>6853.6167513620194</v>
      </c>
      <c r="E10" s="72">
        <f>IF(RES_hh_tes!E10=0,0,1000*11630*RES_hh_tes!E10/RES_hh_num!E10)</f>
        <v>8157.3986229849279</v>
      </c>
      <c r="F10" s="72">
        <f>IF(RES_hh_tes!F10=0,0,1000*11630*RES_hh_tes!F10/RES_hh_num!F10)</f>
        <v>10475.556052014581</v>
      </c>
      <c r="G10" s="72">
        <f>IF(RES_hh_tes!G10=0,0,1000*11630*RES_hh_tes!G10/RES_hh_num!G10)</f>
        <v>6763.6730117401139</v>
      </c>
      <c r="H10" s="72">
        <f>IF(RES_hh_tes!H10=0,0,1000*11630*RES_hh_tes!H10/RES_hh_num!H10)</f>
        <v>6915.9256765679311</v>
      </c>
      <c r="I10" s="72">
        <f>IF(RES_hh_tes!I10=0,0,1000*11630*RES_hh_tes!I10/RES_hh_num!I10)</f>
        <v>5874.4868834713989</v>
      </c>
      <c r="J10" s="72">
        <f>IF(RES_hh_tes!J10=0,0,1000*11630*RES_hh_tes!J10/RES_hh_num!J10)</f>
        <v>6350.6907087562959</v>
      </c>
      <c r="K10" s="72">
        <f>IF(RES_hh_tes!K10=0,0,1000*11630*RES_hh_tes!K10/RES_hh_num!K10)</f>
        <v>6784.574780143028</v>
      </c>
      <c r="L10" s="72">
        <f>IF(RES_hh_tes!L10=0,0,1000*11630*RES_hh_tes!L10/RES_hh_num!L10)</f>
        <v>7686.2238569943465</v>
      </c>
      <c r="M10" s="72">
        <f>IF(RES_hh_tes!M10=0,0,1000*11630*RES_hh_tes!M10/RES_hh_num!M10)</f>
        <v>6929.4408160529219</v>
      </c>
      <c r="N10" s="72">
        <f>IF(RES_hh_tes!N10=0,0,1000*11630*RES_hh_tes!N10/RES_hh_num!N10)</f>
        <v>7992.2895954261467</v>
      </c>
      <c r="O10" s="72">
        <f>IF(RES_hh_tes!O10=0,0,1000*11630*RES_hh_tes!O10/RES_hh_num!O10)</f>
        <v>8182.5958820181859</v>
      </c>
      <c r="P10" s="72">
        <f>IF(RES_hh_tes!P10=0,0,1000*11630*RES_hh_tes!P10/RES_hh_num!P10)</f>
        <v>7030.9966270858877</v>
      </c>
      <c r="Q10" s="72">
        <f>IF(RES_hh_tes!Q10=0,0,1000*11630*RES_hh_tes!Q10/RES_hh_num!Q10)</f>
        <v>7700.8500463587779</v>
      </c>
      <c r="R10" s="72">
        <f>IF(RES_hh_tes!R10=0,0,1000*11630*RES_hh_tes!R10/RES_hh_num!R10)</f>
        <v>8992.0568816101913</v>
      </c>
      <c r="S10" s="72">
        <f>IF(RES_hh_tes!S10=0,0,1000*11630*RES_hh_tes!S10/RES_hh_num!S10)</f>
        <v>8740.4148437050899</v>
      </c>
      <c r="T10" s="72">
        <f>IF(RES_hh_tes!T10=0,0,1000*11630*RES_hh_tes!T10/RES_hh_num!T10)</f>
        <v>8044.0040582838483</v>
      </c>
      <c r="U10" s="72">
        <f>IF(RES_hh_tes!U10=0,0,1000*11630*RES_hh_tes!U10/RES_hh_num!U10)</f>
        <v>8672.5895652380932</v>
      </c>
      <c r="V10" s="72">
        <f>IF(RES_hh_tes!V10=0,0,1000*11630*RES_hh_tes!V10/RES_hh_num!V10)</f>
        <v>7997.2508998390222</v>
      </c>
      <c r="W10" s="72">
        <f>IF(RES_hh_tes!W10=0,0,1000*11630*RES_hh_tes!W10/RES_hh_num!W10)</f>
        <v>10604.08788449144</v>
      </c>
      <c r="DA10" s="89" t="s">
        <v>503</v>
      </c>
    </row>
    <row r="11" spans="1:105" ht="12" customHeight="1" x14ac:dyDescent="0.25">
      <c r="A11" s="28" t="s">
        <v>204</v>
      </c>
      <c r="B11" s="72">
        <f>IF(RES_hh_tes!B11=0,0,1000*11630*RES_hh_tes!B11/RES_hh_num!B11)</f>
        <v>7484.1794799198888</v>
      </c>
      <c r="C11" s="72">
        <f>IF(RES_hh_tes!C11=0,0,1000*11630*RES_hh_tes!C11/RES_hh_num!C11)</f>
        <v>8226.5441992119177</v>
      </c>
      <c r="D11" s="72">
        <f>IF(RES_hh_tes!D11=0,0,1000*11630*RES_hh_tes!D11/RES_hh_num!D11)</f>
        <v>8168.5032270497968</v>
      </c>
      <c r="E11" s="72">
        <f>IF(RES_hh_tes!E11=0,0,1000*11630*RES_hh_tes!E11/RES_hh_num!E11)</f>
        <v>8034.6088660265486</v>
      </c>
      <c r="F11" s="72">
        <f>IF(RES_hh_tes!F11=0,0,1000*11630*RES_hh_tes!F11/RES_hh_num!F11)</f>
        <v>8238.6301453981996</v>
      </c>
      <c r="G11" s="72">
        <f>IF(RES_hh_tes!G11=0,0,1000*11630*RES_hh_tes!G11/RES_hh_num!G11)</f>
        <v>8423.15423110948</v>
      </c>
      <c r="H11" s="72">
        <f>IF(RES_hh_tes!H11=0,0,1000*11630*RES_hh_tes!H11/RES_hh_num!H11)</f>
        <v>8418.1194615376426</v>
      </c>
      <c r="I11" s="72">
        <f>IF(RES_hh_tes!I11=0,0,1000*11630*RES_hh_tes!I11/RES_hh_num!I11)</f>
        <v>7929.7160738169714</v>
      </c>
      <c r="J11" s="72">
        <f>IF(RES_hh_tes!J11=0,0,1000*11630*RES_hh_tes!J11/RES_hh_num!J11)</f>
        <v>8241.514275579857</v>
      </c>
      <c r="K11" s="72">
        <f>IF(RES_hh_tes!K11=0,0,1000*11630*RES_hh_tes!K11/RES_hh_num!K11)</f>
        <v>8437.9051067943183</v>
      </c>
      <c r="L11" s="72">
        <f>IF(RES_hh_tes!L11=0,0,1000*11630*RES_hh_tes!L11/RES_hh_num!L11)</f>
        <v>9760.2977434786335</v>
      </c>
      <c r="M11" s="72">
        <f>IF(RES_hh_tes!M11=0,0,1000*11630*RES_hh_tes!M11/RES_hh_num!M11)</f>
        <v>8763.7293854674153</v>
      </c>
      <c r="N11" s="72">
        <f>IF(RES_hh_tes!N11=0,0,1000*11630*RES_hh_tes!N11/RES_hh_num!N11)</f>
        <v>8977.7846216727612</v>
      </c>
      <c r="O11" s="72">
        <f>IF(RES_hh_tes!O11=0,0,1000*11630*RES_hh_tes!O11/RES_hh_num!O11)</f>
        <v>9576.7614485400591</v>
      </c>
      <c r="P11" s="72">
        <f>IF(RES_hh_tes!P11=0,0,1000*11630*RES_hh_tes!P11/RES_hh_num!P11)</f>
        <v>8359.3575393325991</v>
      </c>
      <c r="Q11" s="72">
        <f>IF(RES_hh_tes!Q11=0,0,1000*11630*RES_hh_tes!Q11/RES_hh_num!Q11)</f>
        <v>8680.7884596096646</v>
      </c>
      <c r="R11" s="72">
        <f>IF(RES_hh_tes!R11=0,0,1000*11630*RES_hh_tes!R11/RES_hh_num!R11)</f>
        <v>9203.4736679205307</v>
      </c>
      <c r="S11" s="72">
        <f>IF(RES_hh_tes!S11=0,0,1000*11630*RES_hh_tes!S11/RES_hh_num!S11)</f>
        <v>9353.6872322113923</v>
      </c>
      <c r="T11" s="72">
        <f>IF(RES_hh_tes!T11=0,0,1000*11630*RES_hh_tes!T11/RES_hh_num!T11)</f>
        <v>9159.4916136613047</v>
      </c>
      <c r="U11" s="72">
        <f>IF(RES_hh_tes!U11=0,0,1000*11630*RES_hh_tes!U11/RES_hh_num!U11)</f>
        <v>9236.4869396119702</v>
      </c>
      <c r="V11" s="72">
        <f>IF(RES_hh_tes!V11=0,0,1000*11630*RES_hh_tes!V11/RES_hh_num!V11)</f>
        <v>9241.5284060233807</v>
      </c>
      <c r="W11" s="72">
        <f>IF(RES_hh_tes!W11=0,0,1000*11630*RES_hh_tes!W11/RES_hh_num!W11)</f>
        <v>10058.305428627242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8810.4667829474165</v>
      </c>
      <c r="C12" s="72">
        <f>IF(RES_hh_tes!C12=0,0,1000*11630*RES_hh_tes!C12/RES_hh_num!C12)</f>
        <v>9591.8203771117878</v>
      </c>
      <c r="D12" s="72">
        <f>IF(RES_hh_tes!D12=0,0,1000*11630*RES_hh_tes!D12/RES_hh_num!D12)</f>
        <v>9234.757701268747</v>
      </c>
      <c r="E12" s="72">
        <f>IF(RES_hh_tes!E12=0,0,1000*11630*RES_hh_tes!E12/RES_hh_num!E12)</f>
        <v>9348.1450835603919</v>
      </c>
      <c r="F12" s="72">
        <f>IF(RES_hh_tes!F12=0,0,1000*11630*RES_hh_tes!F12/RES_hh_num!F12)</f>
        <v>8759.8803701283123</v>
      </c>
      <c r="G12" s="72">
        <f>IF(RES_hh_tes!G12=0,0,1000*11630*RES_hh_tes!G12/RES_hh_num!G12)</f>
        <v>8993.3893937877128</v>
      </c>
      <c r="H12" s="72">
        <f>IF(RES_hh_tes!H12=0,0,1000*11630*RES_hh_tes!H12/RES_hh_num!H12)</f>
        <v>8791.2369336157008</v>
      </c>
      <c r="I12" s="72">
        <f>IF(RES_hh_tes!I12=0,0,1000*11630*RES_hh_tes!I12/RES_hh_num!I12)</f>
        <v>8388.6579760134719</v>
      </c>
      <c r="J12" s="72">
        <f>IF(RES_hh_tes!J12=0,0,1000*11630*RES_hh_tes!J12/RES_hh_num!J12)</f>
        <v>8421.3741051619745</v>
      </c>
      <c r="K12" s="72">
        <f>IF(RES_hh_tes!K12=0,0,1000*11630*RES_hh_tes!K12/RES_hh_num!K12)</f>
        <v>8638.5334395915506</v>
      </c>
      <c r="L12" s="72">
        <f>IF(RES_hh_tes!L12=0,0,1000*11630*RES_hh_tes!L12/RES_hh_num!L12)</f>
        <v>9565.8977664133417</v>
      </c>
      <c r="M12" s="72">
        <f>IF(RES_hh_tes!M12=0,0,1000*11630*RES_hh_tes!M12/RES_hh_num!M12)</f>
        <v>8406.9087918435926</v>
      </c>
      <c r="N12" s="72">
        <f>IF(RES_hh_tes!N12=0,0,1000*11630*RES_hh_tes!N12/RES_hh_num!N12)</f>
        <v>8784.4943526579427</v>
      </c>
      <c r="O12" s="72">
        <f>IF(RES_hh_tes!O12=0,0,1000*11630*RES_hh_tes!O12/RES_hh_num!O12)</f>
        <v>8761.3111570704114</v>
      </c>
      <c r="P12" s="72">
        <f>IF(RES_hh_tes!P12=0,0,1000*11630*RES_hh_tes!P12/RES_hh_num!P12)</f>
        <v>7852.5468652553727</v>
      </c>
      <c r="Q12" s="72">
        <f>IF(RES_hh_tes!Q12=0,0,1000*11630*RES_hh_tes!Q12/RES_hh_num!Q12)</f>
        <v>7951.9086931788179</v>
      </c>
      <c r="R12" s="72">
        <f>IF(RES_hh_tes!R12=0,0,1000*11630*RES_hh_tes!R12/RES_hh_num!R12)</f>
        <v>8386.0708519238487</v>
      </c>
      <c r="S12" s="72">
        <f>IF(RES_hh_tes!S12=0,0,1000*11630*RES_hh_tes!S12/RES_hh_num!S12)</f>
        <v>8224.0883139627313</v>
      </c>
      <c r="T12" s="72">
        <f>IF(RES_hh_tes!T12=0,0,1000*11630*RES_hh_tes!T12/RES_hh_num!T12)</f>
        <v>8094.2404145145829</v>
      </c>
      <c r="U12" s="72">
        <f>IF(RES_hh_tes!U12=0,0,1000*11630*RES_hh_tes!U12/RES_hh_num!U12)</f>
        <v>8019.0237307569978</v>
      </c>
      <c r="V12" s="72">
        <f>IF(RES_hh_tes!V12=0,0,1000*11630*RES_hh_tes!V12/RES_hh_num!V12)</f>
        <v>7886.7789115691385</v>
      </c>
      <c r="W12" s="72">
        <f>IF(RES_hh_tes!W12=0,0,1000*11630*RES_hh_tes!W12/RES_hh_num!W12)</f>
        <v>9034.9676355336342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7394.620386888444</v>
      </c>
      <c r="C13" s="74">
        <f>IF(RES_hh_tes!C13=0,0,1000*11630*RES_hh_tes!C13/RES_hh_num!C13)</f>
        <v>7787.712082269155</v>
      </c>
      <c r="D13" s="74">
        <f>IF(RES_hh_tes!D13=0,0,1000*11630*RES_hh_tes!D13/RES_hh_num!D13)</f>
        <v>7557.7123734030356</v>
      </c>
      <c r="E13" s="74">
        <f>IF(RES_hh_tes!E13=0,0,1000*11630*RES_hh_tes!E13/RES_hh_num!E13)</f>
        <v>7941.356957860663</v>
      </c>
      <c r="F13" s="74">
        <f>IF(RES_hh_tes!F13=0,0,1000*11630*RES_hh_tes!F13/RES_hh_num!F13)</f>
        <v>7717.6415179065134</v>
      </c>
      <c r="G13" s="74">
        <f>IF(RES_hh_tes!G13=0,0,1000*11630*RES_hh_tes!G13/RES_hh_num!G13)</f>
        <v>7362.8483730287971</v>
      </c>
      <c r="H13" s="74">
        <f>IF(RES_hh_tes!H13=0,0,1000*11630*RES_hh_tes!H13/RES_hh_num!H13)</f>
        <v>7363.9813514802572</v>
      </c>
      <c r="I13" s="74">
        <f>IF(RES_hh_tes!I13=0,0,1000*11630*RES_hh_tes!I13/RES_hh_num!I13)</f>
        <v>6766.1545823981996</v>
      </c>
      <c r="J13" s="74">
        <f>IF(RES_hh_tes!J13=0,0,1000*11630*RES_hh_tes!J13/RES_hh_num!J13)</f>
        <v>7080.3138246358258</v>
      </c>
      <c r="K13" s="74">
        <f>IF(RES_hh_tes!K13=0,0,1000*11630*RES_hh_tes!K13/RES_hh_num!K13)</f>
        <v>6889.9643815847394</v>
      </c>
      <c r="L13" s="74">
        <f>IF(RES_hh_tes!L13=0,0,1000*11630*RES_hh_tes!L13/RES_hh_num!L13)</f>
        <v>7880.2832844802815</v>
      </c>
      <c r="M13" s="74">
        <f>IF(RES_hh_tes!M13=0,0,1000*11630*RES_hh_tes!M13/RES_hh_num!M13)</f>
        <v>6783.8176205697273</v>
      </c>
      <c r="N13" s="74">
        <f>IF(RES_hh_tes!N13=0,0,1000*11630*RES_hh_tes!N13/RES_hh_num!N13)</f>
        <v>7588.3813439490859</v>
      </c>
      <c r="O13" s="74">
        <f>IF(RES_hh_tes!O13=0,0,1000*11630*RES_hh_tes!O13/RES_hh_num!O13)</f>
        <v>7720.4232387620286</v>
      </c>
      <c r="P13" s="74">
        <f>IF(RES_hh_tes!P13=0,0,1000*11630*RES_hh_tes!P13/RES_hh_num!P13)</f>
        <v>6608.4739711587445</v>
      </c>
      <c r="Q13" s="74">
        <f>IF(RES_hh_tes!Q13=0,0,1000*11630*RES_hh_tes!Q13/RES_hh_num!Q13)</f>
        <v>6844.9716319540539</v>
      </c>
      <c r="R13" s="74">
        <f>IF(RES_hh_tes!R13=0,0,1000*11630*RES_hh_tes!R13/RES_hh_num!R13)</f>
        <v>7565.4310593285354</v>
      </c>
      <c r="S13" s="74">
        <f>IF(RES_hh_tes!S13=0,0,1000*11630*RES_hh_tes!S13/RES_hh_num!S13)</f>
        <v>7677.1922654266773</v>
      </c>
      <c r="T13" s="74">
        <f>IF(RES_hh_tes!T13=0,0,1000*11630*RES_hh_tes!T13/RES_hh_num!T13)</f>
        <v>7653.5149116559469</v>
      </c>
      <c r="U13" s="74">
        <f>IF(RES_hh_tes!U13=0,0,1000*11630*RES_hh_tes!U13/RES_hh_num!U13)</f>
        <v>7626.4596625713093</v>
      </c>
      <c r="V13" s="74">
        <f>IF(RES_hh_tes!V13=0,0,1000*11630*RES_hh_tes!V13/RES_hh_num!V13)</f>
        <v>7216.6235890059643</v>
      </c>
      <c r="W13" s="74">
        <f>IF(RES_hh_tes!W13=0,0,1000*11630*RES_hh_tes!W13/RES_hh_num!W13)</f>
        <v>8118.6528029221918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117.10517110403033</v>
      </c>
      <c r="C14" s="76">
        <f>IF(RES_hh_tes!C14=0,0,1000*11630*RES_hh_tes!C14/RES_hh_num!C14)</f>
        <v>124.69036561427855</v>
      </c>
      <c r="D14" s="76">
        <f>IF(RES_hh_tes!D14=0,0,1000*11630*RES_hh_tes!D14/RES_hh_num!D14)</f>
        <v>118.49505843079682</v>
      </c>
      <c r="E14" s="76">
        <f>IF(RES_hh_tes!E14=0,0,1000*11630*RES_hh_tes!E14/RES_hh_num!E14)</f>
        <v>118.50469973638403</v>
      </c>
      <c r="F14" s="76">
        <f>IF(RES_hh_tes!F14=0,0,1000*11630*RES_hh_tes!F14/RES_hh_num!F14)</f>
        <v>118.41499334905714</v>
      </c>
      <c r="G14" s="76">
        <f>IF(RES_hh_tes!G14=0,0,1000*11630*RES_hh_tes!G14/RES_hh_num!G14)</f>
        <v>117.89696039448074</v>
      </c>
      <c r="H14" s="76">
        <f>IF(RES_hh_tes!H14=0,0,1000*11630*RES_hh_tes!H14/RES_hh_num!H14)</f>
        <v>114.10604173176158</v>
      </c>
      <c r="I14" s="76">
        <f>IF(RES_hh_tes!I14=0,0,1000*11630*RES_hh_tes!I14/RES_hh_num!I14)</f>
        <v>99.522289934123791</v>
      </c>
      <c r="J14" s="76">
        <f>IF(RES_hh_tes!J14=0,0,1000*11630*RES_hh_tes!J14/RES_hh_num!J14)</f>
        <v>108.7619117969821</v>
      </c>
      <c r="K14" s="76">
        <f>IF(RES_hh_tes!K14=0,0,1000*11630*RES_hh_tes!K14/RES_hh_num!K14)</f>
        <v>106.60149331997194</v>
      </c>
      <c r="L14" s="76">
        <f>IF(RES_hh_tes!L14=0,0,1000*11630*RES_hh_tes!L14/RES_hh_num!L14)</f>
        <v>115.8954842132456</v>
      </c>
      <c r="M14" s="76">
        <f>IF(RES_hh_tes!M14=0,0,1000*11630*RES_hh_tes!M14/RES_hh_num!M14)</f>
        <v>100.2835332014062</v>
      </c>
      <c r="N14" s="76">
        <f>IF(RES_hh_tes!N14=0,0,1000*11630*RES_hh_tes!N14/RES_hh_num!N14)</f>
        <v>106.32941697612279</v>
      </c>
      <c r="O14" s="76">
        <f>IF(RES_hh_tes!O14=0,0,1000*11630*RES_hh_tes!O14/RES_hh_num!O14)</f>
        <v>112.77985578406769</v>
      </c>
      <c r="P14" s="76">
        <f>IF(RES_hh_tes!P14=0,0,1000*11630*RES_hh_tes!P14/RES_hh_num!P14)</f>
        <v>91.418020247626984</v>
      </c>
      <c r="Q14" s="76">
        <f>IF(RES_hh_tes!Q14=0,0,1000*11630*RES_hh_tes!Q14/RES_hh_num!Q14)</f>
        <v>96.616621110981839</v>
      </c>
      <c r="R14" s="76">
        <f>IF(RES_hh_tes!R14=0,0,1000*11630*RES_hh_tes!R14/RES_hh_num!R14)</f>
        <v>100.66870064236861</v>
      </c>
      <c r="S14" s="76">
        <f>IF(RES_hh_tes!S14=0,0,1000*11630*RES_hh_tes!S14/RES_hh_num!S14)</f>
        <v>99.993071989980209</v>
      </c>
      <c r="T14" s="76">
        <f>IF(RES_hh_tes!T14=0,0,1000*11630*RES_hh_tes!T14/RES_hh_num!T14)</f>
        <v>98.814579588948007</v>
      </c>
      <c r="U14" s="76">
        <f>IF(RES_hh_tes!U14=0,0,1000*11630*RES_hh_tes!U14/RES_hh_num!U14)</f>
        <v>99.238848984608907</v>
      </c>
      <c r="V14" s="76">
        <f>IF(RES_hh_tes!V14=0,0,1000*11630*RES_hh_tes!V14/RES_hh_num!V14)</f>
        <v>100.36092286161539</v>
      </c>
      <c r="W14" s="76">
        <f>IF(RES_hh_tes!W14=0,0,1000*11630*RES_hh_tes!W14/RES_hh_num!W14)</f>
        <v>105.33318438876994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46.399192074091495</v>
      </c>
      <c r="C15" s="69">
        <f t="shared" si="0"/>
        <v>56.752876393985161</v>
      </c>
      <c r="D15" s="69">
        <f t="shared" si="0"/>
        <v>51.269165613249442</v>
      </c>
      <c r="E15" s="69">
        <f t="shared" si="0"/>
        <v>123.25920729846824</v>
      </c>
      <c r="F15" s="69">
        <f t="shared" si="0"/>
        <v>65.30462288348356</v>
      </c>
      <c r="G15" s="69">
        <f t="shared" si="0"/>
        <v>81.001642302210868</v>
      </c>
      <c r="H15" s="69">
        <f t="shared" si="0"/>
        <v>112.28103786400919</v>
      </c>
      <c r="I15" s="69">
        <f t="shared" si="0"/>
        <v>102.49679722437014</v>
      </c>
      <c r="J15" s="69">
        <f t="shared" si="0"/>
        <v>115.38193355310398</v>
      </c>
      <c r="K15" s="69">
        <f t="shared" si="0"/>
        <v>127.33039287602351</v>
      </c>
      <c r="L15" s="69">
        <f t="shared" si="0"/>
        <v>138.39725927027732</v>
      </c>
      <c r="M15" s="69">
        <f t="shared" si="0"/>
        <v>145.24955192068728</v>
      </c>
      <c r="N15" s="69">
        <f t="shared" si="0"/>
        <v>192.81964361668156</v>
      </c>
      <c r="O15" s="69">
        <f t="shared" si="0"/>
        <v>154.44437004439229</v>
      </c>
      <c r="P15" s="69">
        <f t="shared" si="0"/>
        <v>136.07128798029211</v>
      </c>
      <c r="Q15" s="69">
        <f t="shared" si="0"/>
        <v>195.11223109889573</v>
      </c>
      <c r="R15" s="69">
        <f t="shared" si="0"/>
        <v>195.06535074501545</v>
      </c>
      <c r="S15" s="69">
        <f t="shared" si="0"/>
        <v>231.1564339532745</v>
      </c>
      <c r="T15" s="69">
        <f t="shared" si="0"/>
        <v>210.56840064268448</v>
      </c>
      <c r="U15" s="69">
        <f t="shared" si="0"/>
        <v>247.63236838603936</v>
      </c>
      <c r="V15" s="69">
        <f t="shared" si="0"/>
        <v>245.44603265509545</v>
      </c>
      <c r="W15" s="69">
        <f t="shared" si="0"/>
        <v>274.79643517323552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46.399192074091495</v>
      </c>
      <c r="C16" s="72">
        <f>IF(RES_hh_tes!C16=0,0,1000*11630*RES_hh_tes!C16/RES_hh_num!C$3)</f>
        <v>56.752876393985161</v>
      </c>
      <c r="D16" s="72">
        <f>IF(RES_hh_tes!D16=0,0,1000*11630*RES_hh_tes!D16/RES_hh_num!D$3)</f>
        <v>51.269165613249442</v>
      </c>
      <c r="E16" s="72">
        <f>IF(RES_hh_tes!E16=0,0,1000*11630*RES_hh_tes!E16/RES_hh_num!E$3)</f>
        <v>123.25920729846824</v>
      </c>
      <c r="F16" s="72">
        <f>IF(RES_hh_tes!F16=0,0,1000*11630*RES_hh_tes!F16/RES_hh_num!F$3)</f>
        <v>65.30462288348356</v>
      </c>
      <c r="G16" s="72">
        <f>IF(RES_hh_tes!G16=0,0,1000*11630*RES_hh_tes!G16/RES_hh_num!G$3)</f>
        <v>81.001642302210868</v>
      </c>
      <c r="H16" s="72">
        <f>IF(RES_hh_tes!H16=0,0,1000*11630*RES_hh_tes!H16/RES_hh_num!H$3)</f>
        <v>112.28103786400919</v>
      </c>
      <c r="I16" s="72">
        <f>IF(RES_hh_tes!I16=0,0,1000*11630*RES_hh_tes!I16/RES_hh_num!I$3)</f>
        <v>102.49679722437014</v>
      </c>
      <c r="J16" s="72">
        <f>IF(RES_hh_tes!J16=0,0,1000*11630*RES_hh_tes!J16/RES_hh_num!J$3)</f>
        <v>115.38193355310398</v>
      </c>
      <c r="K16" s="72">
        <f>IF(RES_hh_tes!K16=0,0,1000*11630*RES_hh_tes!K16/RES_hh_num!K$3)</f>
        <v>127.33039287602351</v>
      </c>
      <c r="L16" s="72">
        <f>IF(RES_hh_tes!L16=0,0,1000*11630*RES_hh_tes!L16/RES_hh_num!L$3)</f>
        <v>138.39725927027732</v>
      </c>
      <c r="M16" s="72">
        <f>IF(RES_hh_tes!M16=0,0,1000*11630*RES_hh_tes!M16/RES_hh_num!M$3)</f>
        <v>145.24955192068728</v>
      </c>
      <c r="N16" s="72">
        <f>IF(RES_hh_tes!N16=0,0,1000*11630*RES_hh_tes!N16/RES_hh_num!N$3)</f>
        <v>192.81964361668156</v>
      </c>
      <c r="O16" s="72">
        <f>IF(RES_hh_tes!O16=0,0,1000*11630*RES_hh_tes!O16/RES_hh_num!O$3)</f>
        <v>154.44437004439229</v>
      </c>
      <c r="P16" s="72">
        <f>IF(RES_hh_tes!P16=0,0,1000*11630*RES_hh_tes!P16/RES_hh_num!P$3)</f>
        <v>136.07128798029211</v>
      </c>
      <c r="Q16" s="72">
        <f>IF(RES_hh_tes!Q16=0,0,1000*11630*RES_hh_tes!Q16/RES_hh_num!Q$3)</f>
        <v>195.11223109889573</v>
      </c>
      <c r="R16" s="72">
        <f>IF(RES_hh_tes!R16=0,0,1000*11630*RES_hh_tes!R16/RES_hh_num!R$3)</f>
        <v>195.06535074501545</v>
      </c>
      <c r="S16" s="72">
        <f>IF(RES_hh_tes!S16=0,0,1000*11630*RES_hh_tes!S16/RES_hh_num!S$3)</f>
        <v>231.1564339532745</v>
      </c>
      <c r="T16" s="72">
        <f>IF(RES_hh_tes!T16=0,0,1000*11630*RES_hh_tes!T16/RES_hh_num!T$3)</f>
        <v>210.56840064268448</v>
      </c>
      <c r="U16" s="72">
        <f>IF(RES_hh_tes!U16=0,0,1000*11630*RES_hh_tes!U16/RES_hh_num!U$3)</f>
        <v>247.63236838603936</v>
      </c>
      <c r="V16" s="72">
        <f>IF(RES_hh_tes!V16=0,0,1000*11630*RES_hh_tes!V16/RES_hh_num!V$3)</f>
        <v>245.44603265509545</v>
      </c>
      <c r="W16" s="72">
        <f>IF(RES_hh_tes!W16=0,0,1000*11630*RES_hh_tes!W16/RES_hh_num!W$3)</f>
        <v>274.79643517323552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1074.1201461264609</v>
      </c>
      <c r="C17" s="69">
        <f>IF(RES_hh_tes!C17=0,0,1000*11630*RES_hh_tes!C17/RES_hh_num!C17)</f>
        <v>1106.0474275368038</v>
      </c>
      <c r="D17" s="69">
        <f>IF(RES_hh_tes!D17=0,0,1000*11630*RES_hh_tes!D17/RES_hh_num!D17)</f>
        <v>1129.629041969454</v>
      </c>
      <c r="E17" s="69">
        <f>IF(RES_hh_tes!E17=0,0,1000*11630*RES_hh_tes!E17/RES_hh_num!E17)</f>
        <v>1151.0740577883992</v>
      </c>
      <c r="F17" s="69">
        <f>IF(RES_hh_tes!F17=0,0,1000*11630*RES_hh_tes!F17/RES_hh_num!F17)</f>
        <v>1158.4195436975958</v>
      </c>
      <c r="G17" s="69">
        <f>IF(RES_hh_tes!G17=0,0,1000*11630*RES_hh_tes!G17/RES_hh_num!G17)</f>
        <v>1169.005027236281</v>
      </c>
      <c r="H17" s="69">
        <f>IF(RES_hh_tes!H17=0,0,1000*11630*RES_hh_tes!H17/RES_hh_num!H17)</f>
        <v>1183.7403571512748</v>
      </c>
      <c r="I17" s="69">
        <f>IF(RES_hh_tes!I17=0,0,1000*11630*RES_hh_tes!I17/RES_hh_num!I17)</f>
        <v>1167.2329505596103</v>
      </c>
      <c r="J17" s="69">
        <f>IF(RES_hh_tes!J17=0,0,1000*11630*RES_hh_tes!J17/RES_hh_num!J17)</f>
        <v>1174.8579841961002</v>
      </c>
      <c r="K17" s="69">
        <f>IF(RES_hh_tes!K17=0,0,1000*11630*RES_hh_tes!K17/RES_hh_num!K17)</f>
        <v>1184.8121458588528</v>
      </c>
      <c r="L17" s="69">
        <f>IF(RES_hh_tes!L17=0,0,1000*11630*RES_hh_tes!L17/RES_hh_num!L17)</f>
        <v>1230.9193628803778</v>
      </c>
      <c r="M17" s="69">
        <f>IF(RES_hh_tes!M17=0,0,1000*11630*RES_hh_tes!M17/RES_hh_num!M17)</f>
        <v>1246.3954836859491</v>
      </c>
      <c r="N17" s="69">
        <f>IF(RES_hh_tes!N17=0,0,1000*11630*RES_hh_tes!N17/RES_hh_num!N17)</f>
        <v>1252.2729635540211</v>
      </c>
      <c r="O17" s="69">
        <f>IF(RES_hh_tes!O17=0,0,1000*11630*RES_hh_tes!O17/RES_hh_num!O17)</f>
        <v>1246.4762961617266</v>
      </c>
      <c r="P17" s="69">
        <f>IF(RES_hh_tes!P17=0,0,1000*11630*RES_hh_tes!P17/RES_hh_num!P17)</f>
        <v>1228.0500414605526</v>
      </c>
      <c r="Q17" s="69">
        <f>IF(RES_hh_tes!Q17=0,0,1000*11630*RES_hh_tes!Q17/RES_hh_num!Q17)</f>
        <v>1245.5288497104084</v>
      </c>
      <c r="R17" s="69">
        <f>IF(RES_hh_tes!R17=0,0,1000*11630*RES_hh_tes!R17/RES_hh_num!R17)</f>
        <v>1269.2459200008777</v>
      </c>
      <c r="S17" s="69">
        <f>IF(RES_hh_tes!S17=0,0,1000*11630*RES_hh_tes!S17/RES_hh_num!S17)</f>
        <v>1309.6837893379729</v>
      </c>
      <c r="T17" s="69">
        <f>IF(RES_hh_tes!T17=0,0,1000*11630*RES_hh_tes!T17/RES_hh_num!T17)</f>
        <v>1349.5600661179258</v>
      </c>
      <c r="U17" s="69">
        <f>IF(RES_hh_tes!U17=0,0,1000*11630*RES_hh_tes!U17/RES_hh_num!U17)</f>
        <v>1339.2600140003713</v>
      </c>
      <c r="V17" s="69">
        <f>IF(RES_hh_tes!V17=0,0,1000*11630*RES_hh_tes!V17/RES_hh_num!V17)</f>
        <v>1357.0080344304679</v>
      </c>
      <c r="W17" s="69">
        <f>IF(RES_hh_tes!W17=0,0,1000*11630*RES_hh_tes!W17/RES_hh_num!W17)</f>
        <v>1364.7630361661347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825.9456639207076</v>
      </c>
      <c r="C18" s="72">
        <f>IF(RES_hh_tes!C18=0,0,1000*11630*RES_hh_tes!C18/RES_hh_num!C18)</f>
        <v>802.17409117839873</v>
      </c>
      <c r="D18" s="72">
        <f>IF(RES_hh_tes!D18=0,0,1000*11630*RES_hh_tes!D18/RES_hh_num!D18)</f>
        <v>863.44387665926513</v>
      </c>
      <c r="E18" s="72">
        <f>IF(RES_hh_tes!E18=0,0,1000*11630*RES_hh_tes!E18/RES_hh_num!E18)</f>
        <v>867.61899685538253</v>
      </c>
      <c r="F18" s="72">
        <f>IF(RES_hh_tes!F18=0,0,1000*11630*RES_hh_tes!F18/RES_hh_num!F18)</f>
        <v>904.40423101285921</v>
      </c>
      <c r="G18" s="72">
        <f>IF(RES_hh_tes!G18=0,0,1000*11630*RES_hh_tes!G18/RES_hh_num!G18)</f>
        <v>920.35351080580415</v>
      </c>
      <c r="H18" s="72">
        <f>IF(RES_hh_tes!H18=0,0,1000*11630*RES_hh_tes!H18/RES_hh_num!H18)</f>
        <v>965.64989585569367</v>
      </c>
      <c r="I18" s="72">
        <f>IF(RES_hh_tes!I18=0,0,1000*11630*RES_hh_tes!I18/RES_hh_num!I18)</f>
        <v>924.73553306440738</v>
      </c>
      <c r="J18" s="72">
        <f>IF(RES_hh_tes!J18=0,0,1000*11630*RES_hh_tes!J18/RES_hh_num!J18)</f>
        <v>987.3200598262639</v>
      </c>
      <c r="K18" s="72">
        <f>IF(RES_hh_tes!K18=0,0,1000*11630*RES_hh_tes!K18/RES_hh_num!K18)</f>
        <v>1023.7802912876459</v>
      </c>
      <c r="L18" s="72">
        <f>IF(RES_hh_tes!L18=0,0,1000*11630*RES_hh_tes!L18/RES_hh_num!L18)</f>
        <v>1056.9946836520501</v>
      </c>
      <c r="M18" s="72">
        <f>IF(RES_hh_tes!M18=0,0,1000*11630*RES_hh_tes!M18/RES_hh_num!M18)</f>
        <v>1050.1633641893154</v>
      </c>
      <c r="N18" s="72">
        <f>IF(RES_hh_tes!N18=0,0,1000*11630*RES_hh_tes!N18/RES_hh_num!N18)</f>
        <v>1085.995656727602</v>
      </c>
      <c r="O18" s="72">
        <f>IF(RES_hh_tes!O18=0,0,1000*11630*RES_hh_tes!O18/RES_hh_num!O18)</f>
        <v>1106.0962812521964</v>
      </c>
      <c r="P18" s="72">
        <f>IF(RES_hh_tes!P18=0,0,1000*11630*RES_hh_tes!P18/RES_hh_num!P18)</f>
        <v>1132.1959113089424</v>
      </c>
      <c r="Q18" s="72">
        <f>IF(RES_hh_tes!Q18=0,0,1000*11630*RES_hh_tes!Q18/RES_hh_num!Q18)</f>
        <v>1134.3814802044592</v>
      </c>
      <c r="R18" s="72">
        <f>IF(RES_hh_tes!R18=0,0,1000*11630*RES_hh_tes!R18/RES_hh_num!R18)</f>
        <v>1176.8445389865185</v>
      </c>
      <c r="S18" s="72">
        <f>IF(RES_hh_tes!S18=0,0,1000*11630*RES_hh_tes!S18/RES_hh_num!S18)</f>
        <v>1238.2612696691597</v>
      </c>
      <c r="T18" s="72">
        <f>IF(RES_hh_tes!T18=0,0,1000*11630*RES_hh_tes!T18/RES_hh_num!T18)</f>
        <v>1301.4732688552463</v>
      </c>
      <c r="U18" s="72">
        <f>IF(RES_hh_tes!U18=0,0,1000*11630*RES_hh_tes!U18/RES_hh_num!U18)</f>
        <v>1134.293089778281</v>
      </c>
      <c r="V18" s="72">
        <f>IF(RES_hh_tes!V18=0,0,1000*11630*RES_hh_tes!V18/RES_hh_num!V18)</f>
        <v>1242.1957055717444</v>
      </c>
      <c r="W18" s="72">
        <f>IF(RES_hh_tes!W18=0,0,1000*11630*RES_hh_tes!W18/RES_hh_num!W18)</f>
        <v>1270.9871552848017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849.19107835420266</v>
      </c>
      <c r="C19" s="72">
        <f>IF(RES_hh_tes!C19=0,0,1000*11630*RES_hh_tes!C19/RES_hh_num!C19)</f>
        <v>852.2900724915163</v>
      </c>
      <c r="D19" s="72">
        <f>IF(RES_hh_tes!D19=0,0,1000*11630*RES_hh_tes!D19/RES_hh_num!D19)</f>
        <v>861.57094166338516</v>
      </c>
      <c r="E19" s="72">
        <f>IF(RES_hh_tes!E19=0,0,1000*11630*RES_hh_tes!E19/RES_hh_num!E19)</f>
        <v>849.58385310223093</v>
      </c>
      <c r="F19" s="72">
        <f>IF(RES_hh_tes!F19=0,0,1000*11630*RES_hh_tes!F19/RES_hh_num!F19)</f>
        <v>887.31088502163573</v>
      </c>
      <c r="G19" s="72">
        <f>IF(RES_hh_tes!G19=0,0,1000*11630*RES_hh_tes!G19/RES_hh_num!G19)</f>
        <v>906.37265969089742</v>
      </c>
      <c r="H19" s="72">
        <f>IF(RES_hh_tes!H19=0,0,1000*11630*RES_hh_tes!H19/RES_hh_num!H19)</f>
        <v>883.65299094656837</v>
      </c>
      <c r="I19" s="72">
        <f>IF(RES_hh_tes!I19=0,0,1000*11630*RES_hh_tes!I19/RES_hh_num!I19)</f>
        <v>892.36560899627978</v>
      </c>
      <c r="J19" s="72">
        <f>IF(RES_hh_tes!J19=0,0,1000*11630*RES_hh_tes!J19/RES_hh_num!J19)</f>
        <v>883.1744141396747</v>
      </c>
      <c r="K19" s="72">
        <f>IF(RES_hh_tes!K19=0,0,1000*11630*RES_hh_tes!K19/RES_hh_num!K19)</f>
        <v>898.15910196471759</v>
      </c>
      <c r="L19" s="72">
        <f>IF(RES_hh_tes!L19=0,0,1000*11630*RES_hh_tes!L19/RES_hh_num!L19)</f>
        <v>942.15897915743267</v>
      </c>
      <c r="M19" s="72">
        <f>IF(RES_hh_tes!M19=0,0,1000*11630*RES_hh_tes!M19/RES_hh_num!M19)</f>
        <v>958.27492821884402</v>
      </c>
      <c r="N19" s="72">
        <f>IF(RES_hh_tes!N19=0,0,1000*11630*RES_hh_tes!N19/RES_hh_num!N19)</f>
        <v>926.15941376085243</v>
      </c>
      <c r="O19" s="72">
        <f>IF(RES_hh_tes!O19=0,0,1000*11630*RES_hh_tes!O19/RES_hh_num!O19)</f>
        <v>929.93841773806639</v>
      </c>
      <c r="P19" s="72">
        <f>IF(RES_hh_tes!P19=0,0,1000*11630*RES_hh_tes!P19/RES_hh_num!P19)</f>
        <v>916.64456572193467</v>
      </c>
      <c r="Q19" s="72">
        <f>IF(RES_hh_tes!Q19=0,0,1000*11630*RES_hh_tes!Q19/RES_hh_num!Q19)</f>
        <v>896.06356406117618</v>
      </c>
      <c r="R19" s="72">
        <f>IF(RES_hh_tes!R19=0,0,1000*11630*RES_hh_tes!R19/RES_hh_num!R19)</f>
        <v>950.52807666960791</v>
      </c>
      <c r="S19" s="72">
        <f>IF(RES_hh_tes!S19=0,0,1000*11630*RES_hh_tes!S19/RES_hh_num!S19)</f>
        <v>982.28882468941788</v>
      </c>
      <c r="T19" s="72">
        <f>IF(RES_hh_tes!T19=0,0,1000*11630*RES_hh_tes!T19/RES_hh_num!T19)</f>
        <v>1041.2815155213586</v>
      </c>
      <c r="U19" s="72">
        <f>IF(RES_hh_tes!U19=0,0,1000*11630*RES_hh_tes!U19/RES_hh_num!U19)</f>
        <v>1019.176217004993</v>
      </c>
      <c r="V19" s="72">
        <f>IF(RES_hh_tes!V19=0,0,1000*11630*RES_hh_tes!V19/RES_hh_num!V19)</f>
        <v>1061.4472430087628</v>
      </c>
      <c r="W19" s="72">
        <f>IF(RES_hh_tes!W19=0,0,1000*11630*RES_hh_tes!W19/RES_hh_num!W19)</f>
        <v>1059.9968533431602</v>
      </c>
      <c r="DA19" s="89" t="s">
        <v>510</v>
      </c>
    </row>
    <row r="20" spans="1:105" ht="12" customHeight="1" x14ac:dyDescent="0.25">
      <c r="A20" s="28" t="s">
        <v>206</v>
      </c>
      <c r="B20" s="72">
        <f>IF(RES_hh_tes!B20=0,0,1000*11630*RES_hh_tes!B20/RES_hh_num!B20)</f>
        <v>1251.2621292318493</v>
      </c>
      <c r="C20" s="72">
        <f>IF(RES_hh_tes!C20=0,0,1000*11630*RES_hh_tes!C20/RES_hh_num!C20)</f>
        <v>1362.6164190547458</v>
      </c>
      <c r="D20" s="72">
        <f>IF(RES_hh_tes!D20=0,0,1000*11630*RES_hh_tes!D20/RES_hh_num!D20)</f>
        <v>1336.7054894733317</v>
      </c>
      <c r="E20" s="72">
        <f>IF(RES_hh_tes!E20=0,0,1000*11630*RES_hh_tes!E20/RES_hh_num!E20)</f>
        <v>1374.5754904315083</v>
      </c>
      <c r="F20" s="72">
        <f>IF(RES_hh_tes!F20=0,0,1000*11630*RES_hh_tes!F20/RES_hh_num!F20)</f>
        <v>1370.5569039070369</v>
      </c>
      <c r="G20" s="72">
        <f>IF(RES_hh_tes!G20=0,0,1000*11630*RES_hh_tes!G20/RES_hh_num!G20)</f>
        <v>1410.7398992280596</v>
      </c>
      <c r="H20" s="72">
        <f>IF(RES_hh_tes!H20=0,0,1000*11630*RES_hh_tes!H20/RES_hh_num!H20)</f>
        <v>1482.6505033593767</v>
      </c>
      <c r="I20" s="72">
        <f>IF(RES_hh_tes!I20=0,0,1000*11630*RES_hh_tes!I20/RES_hh_num!I20)</f>
        <v>1216.6859705824859</v>
      </c>
      <c r="J20" s="72">
        <f>IF(RES_hh_tes!J20=0,0,1000*11630*RES_hh_tes!J20/RES_hh_num!J20)</f>
        <v>1476.5695241841408</v>
      </c>
      <c r="K20" s="72">
        <f>IF(RES_hh_tes!K20=0,0,1000*11630*RES_hh_tes!K20/RES_hh_num!K20)</f>
        <v>1441.508220127658</v>
      </c>
      <c r="L20" s="72">
        <f>IF(RES_hh_tes!L20=0,0,1000*11630*RES_hh_tes!L20/RES_hh_num!L20)</f>
        <v>1439.4525168431796</v>
      </c>
      <c r="M20" s="72">
        <f>IF(RES_hh_tes!M20=0,0,1000*11630*RES_hh_tes!M20/RES_hh_num!M20)</f>
        <v>1528.6512317656193</v>
      </c>
      <c r="N20" s="72">
        <f>IF(RES_hh_tes!N20=0,0,1000*11630*RES_hh_tes!N20/RES_hh_num!N20)</f>
        <v>1562.1383426061202</v>
      </c>
      <c r="O20" s="72">
        <f>IF(RES_hh_tes!O20=0,0,1000*11630*RES_hh_tes!O20/RES_hh_num!O20)</f>
        <v>1389.4841975733661</v>
      </c>
      <c r="P20" s="72">
        <f>IF(RES_hh_tes!P20=0,0,1000*11630*RES_hh_tes!P20/RES_hh_num!P20)</f>
        <v>1505.7882173029438</v>
      </c>
      <c r="Q20" s="72">
        <f>IF(RES_hh_tes!Q20=0,0,1000*11630*RES_hh_tes!Q20/RES_hh_num!Q20)</f>
        <v>1456.3386144536503</v>
      </c>
      <c r="R20" s="72">
        <f>IF(RES_hh_tes!R20=0,0,1000*11630*RES_hh_tes!R20/RES_hh_num!R20)</f>
        <v>1460.4113401540922</v>
      </c>
      <c r="S20" s="72">
        <f>IF(RES_hh_tes!S20=0,0,1000*11630*RES_hh_tes!S20/RES_hh_num!S20)</f>
        <v>1565.3693538179643</v>
      </c>
      <c r="T20" s="72">
        <f>IF(RES_hh_tes!T20=0,0,1000*11630*RES_hh_tes!T20/RES_hh_num!T20)</f>
        <v>1514.418267853843</v>
      </c>
      <c r="U20" s="72">
        <f>IF(RES_hh_tes!U20=0,0,1000*11630*RES_hh_tes!U20/RES_hh_num!U20)</f>
        <v>1681.36016208763</v>
      </c>
      <c r="V20" s="72">
        <f>IF(RES_hh_tes!V20=0,0,1000*11630*RES_hh_tes!V20/RES_hh_num!V20)</f>
        <v>1870.0023778512095</v>
      </c>
      <c r="W20" s="72">
        <f>IF(RES_hh_tes!W20=0,0,1000*11630*RES_hh_tes!W20/RES_hh_num!W20)</f>
        <v>1434.5053482100188</v>
      </c>
      <c r="DA20" s="89" t="s">
        <v>511</v>
      </c>
    </row>
    <row r="21" spans="1:105" ht="12" customHeight="1" x14ac:dyDescent="0.25">
      <c r="A21" s="28" t="s">
        <v>193</v>
      </c>
      <c r="B21" s="72">
        <f>IF(RES_hh_tes!B21=0,0,1000*11630*RES_hh_tes!B21/RES_hh_num!B21)</f>
        <v>1133.0656299992859</v>
      </c>
      <c r="C21" s="72">
        <f>IF(RES_hh_tes!C21=0,0,1000*11630*RES_hh_tes!C21/RES_hh_num!C21)</f>
        <v>1154.9376791446118</v>
      </c>
      <c r="D21" s="72">
        <f>IF(RES_hh_tes!D21=0,0,1000*11630*RES_hh_tes!D21/RES_hh_num!D21)</f>
        <v>1193.4468301303195</v>
      </c>
      <c r="E21" s="72">
        <f>IF(RES_hh_tes!E21=0,0,1000*11630*RES_hh_tes!E21/RES_hh_num!E21)</f>
        <v>1218.1945770430041</v>
      </c>
      <c r="F21" s="72">
        <f>IF(RES_hh_tes!F21=0,0,1000*11630*RES_hh_tes!F21/RES_hh_num!F21)</f>
        <v>1207.8730220280372</v>
      </c>
      <c r="G21" s="72">
        <f>IF(RES_hh_tes!G21=0,0,1000*11630*RES_hh_tes!G21/RES_hh_num!G21)</f>
        <v>1218.8290834291329</v>
      </c>
      <c r="H21" s="72">
        <f>IF(RES_hh_tes!H21=0,0,1000*11630*RES_hh_tes!H21/RES_hh_num!H21)</f>
        <v>1212.4828967114602</v>
      </c>
      <c r="I21" s="72">
        <f>IF(RES_hh_tes!I21=0,0,1000*11630*RES_hh_tes!I21/RES_hh_num!I21)</f>
        <v>1221.7260430906681</v>
      </c>
      <c r="J21" s="72">
        <f>IF(RES_hh_tes!J21=0,0,1000*11630*RES_hh_tes!J21/RES_hh_num!J21)</f>
        <v>1183.6816980330314</v>
      </c>
      <c r="K21" s="72">
        <f>IF(RES_hh_tes!K21=0,0,1000*11630*RES_hh_tes!K21/RES_hh_num!K21)</f>
        <v>1211.7243531513882</v>
      </c>
      <c r="L21" s="72">
        <f>IF(RES_hh_tes!L21=0,0,1000*11630*RES_hh_tes!L21/RES_hh_num!L21)</f>
        <v>1280.3409172119932</v>
      </c>
      <c r="M21" s="72">
        <f>IF(RES_hh_tes!M21=0,0,1000*11630*RES_hh_tes!M21/RES_hh_num!M21)</f>
        <v>1237.8887834889877</v>
      </c>
      <c r="N21" s="72">
        <f>IF(RES_hh_tes!N21=0,0,1000*11630*RES_hh_tes!N21/RES_hh_num!N21)</f>
        <v>1275.4414050764976</v>
      </c>
      <c r="O21" s="72">
        <f>IF(RES_hh_tes!O21=0,0,1000*11630*RES_hh_tes!O21/RES_hh_num!O21)</f>
        <v>1277.5837334278797</v>
      </c>
      <c r="P21" s="72">
        <f>IF(RES_hh_tes!P21=0,0,1000*11630*RES_hh_tes!P21/RES_hh_num!P21)</f>
        <v>1214.9054999089512</v>
      </c>
      <c r="Q21" s="72">
        <f>IF(RES_hh_tes!Q21=0,0,1000*11630*RES_hh_tes!Q21/RES_hh_num!Q21)</f>
        <v>1255.1344871910203</v>
      </c>
      <c r="R21" s="72">
        <f>IF(RES_hh_tes!R21=0,0,1000*11630*RES_hh_tes!R21/RES_hh_num!R21)</f>
        <v>1304.800417559896</v>
      </c>
      <c r="S21" s="72">
        <f>IF(RES_hh_tes!S21=0,0,1000*11630*RES_hh_tes!S21/RES_hh_num!S21)</f>
        <v>1324.9713675894395</v>
      </c>
      <c r="T21" s="72">
        <f>IF(RES_hh_tes!T21=0,0,1000*11630*RES_hh_tes!T21/RES_hh_num!T21)</f>
        <v>1373.2136036420384</v>
      </c>
      <c r="U21" s="72">
        <f>IF(RES_hh_tes!U21=0,0,1000*11630*RES_hh_tes!U21/RES_hh_num!U21)</f>
        <v>1346.8985952958551</v>
      </c>
      <c r="V21" s="72">
        <f>IF(RES_hh_tes!V21=0,0,1000*11630*RES_hh_tes!V21/RES_hh_num!V21)</f>
        <v>1337.5519475924068</v>
      </c>
      <c r="W21" s="72">
        <f>IF(RES_hh_tes!W21=0,0,1000*11630*RES_hh_tes!W21/RES_hh_num!W21)</f>
        <v>1382.8309536055206</v>
      </c>
      <c r="DA21" s="89" t="s">
        <v>512</v>
      </c>
    </row>
    <row r="22" spans="1:105" ht="12" customHeight="1" x14ac:dyDescent="0.25">
      <c r="A22" s="28" t="s">
        <v>208</v>
      </c>
      <c r="B22" s="72">
        <f>IF(RES_hh_tes!B22=0,0,1000*11630*RES_hh_tes!B22/RES_hh_num!B22)</f>
        <v>944.22757897777967</v>
      </c>
      <c r="C22" s="72">
        <f>IF(RES_hh_tes!C22=0,0,1000*11630*RES_hh_tes!C22/RES_hh_num!C22)</f>
        <v>1004.6668561425632</v>
      </c>
      <c r="D22" s="72">
        <f>IF(RES_hh_tes!D22=0,0,1000*11630*RES_hh_tes!D22/RES_hh_num!D22)</f>
        <v>1034.3668171530792</v>
      </c>
      <c r="E22" s="72">
        <f>IF(RES_hh_tes!E22=0,0,1000*11630*RES_hh_tes!E22/RES_hh_num!E22)</f>
        <v>1089.3697725347547</v>
      </c>
      <c r="F22" s="72">
        <f>IF(RES_hh_tes!F22=0,0,1000*11630*RES_hh_tes!F22/RES_hh_num!F22)</f>
        <v>1073.3257501627791</v>
      </c>
      <c r="G22" s="72">
        <f>IF(RES_hh_tes!G22=0,0,1000*11630*RES_hh_tes!G22/RES_hh_num!G22)</f>
        <v>1104.7264929016342</v>
      </c>
      <c r="H22" s="72">
        <f>IF(RES_hh_tes!H22=0,0,1000*11630*RES_hh_tes!H22/RES_hh_num!H22)</f>
        <v>1137.6955069043456</v>
      </c>
      <c r="I22" s="72">
        <f>IF(RES_hh_tes!I22=0,0,1000*11630*RES_hh_tes!I22/RES_hh_num!I22)</f>
        <v>1205.1222246380221</v>
      </c>
      <c r="J22" s="72">
        <f>IF(RES_hh_tes!J22=0,0,1000*11630*RES_hh_tes!J22/RES_hh_num!J22)</f>
        <v>1195.4865846855996</v>
      </c>
      <c r="K22" s="72">
        <f>IF(RES_hh_tes!K22=0,0,1000*11630*RES_hh_tes!K22/RES_hh_num!K22)</f>
        <v>1175.8076118403396</v>
      </c>
      <c r="L22" s="72">
        <f>IF(RES_hh_tes!L22=0,0,1000*11630*RES_hh_tes!L22/RES_hh_num!L22)</f>
        <v>1226.3551457266935</v>
      </c>
      <c r="M22" s="72">
        <f>IF(RES_hh_tes!M22=0,0,1000*11630*RES_hh_tes!M22/RES_hh_num!M22)</f>
        <v>1278.7910960517941</v>
      </c>
      <c r="N22" s="72">
        <f>IF(RES_hh_tes!N22=0,0,1000*11630*RES_hh_tes!N22/RES_hh_num!N22)</f>
        <v>1243.1216871053143</v>
      </c>
      <c r="O22" s="72">
        <f>IF(RES_hh_tes!O22=0,0,1000*11630*RES_hh_tes!O22/RES_hh_num!O22)</f>
        <v>1256.5715027085453</v>
      </c>
      <c r="P22" s="72">
        <f>IF(RES_hh_tes!P22=0,0,1000*11630*RES_hh_tes!P22/RES_hh_num!P22)</f>
        <v>1377.600782864421</v>
      </c>
      <c r="Q22" s="72">
        <f>IF(RES_hh_tes!Q22=0,0,1000*11630*RES_hh_tes!Q22/RES_hh_num!Q22)</f>
        <v>1340.4724003839167</v>
      </c>
      <c r="R22" s="72">
        <f>IF(RES_hh_tes!R22=0,0,1000*11630*RES_hh_tes!R22/RES_hh_num!R22)</f>
        <v>1238.1777882948588</v>
      </c>
      <c r="S22" s="72">
        <f>IF(RES_hh_tes!S22=0,0,1000*11630*RES_hh_tes!S22/RES_hh_num!S22)</f>
        <v>1285.7754752615363</v>
      </c>
      <c r="T22" s="72">
        <f>IF(RES_hh_tes!T22=0,0,1000*11630*RES_hh_tes!T22/RES_hh_num!T22)</f>
        <v>1453.2882677553889</v>
      </c>
      <c r="U22" s="72">
        <f>IF(RES_hh_tes!U22=0,0,1000*11630*RES_hh_tes!U22/RES_hh_num!U22)</f>
        <v>1367.9707851136134</v>
      </c>
      <c r="V22" s="72">
        <f>IF(RES_hh_tes!V22=0,0,1000*11630*RES_hh_tes!V22/RES_hh_num!V22)</f>
        <v>1334.7649229371341</v>
      </c>
      <c r="W22" s="72">
        <f>IF(RES_hh_tes!W22=0,0,1000*11630*RES_hh_tes!W22/RES_hh_num!W22)</f>
        <v>1434.2209291056377</v>
      </c>
      <c r="DA22" s="89" t="s">
        <v>513</v>
      </c>
    </row>
    <row r="23" spans="1:105" ht="12" customHeight="1" x14ac:dyDescent="0.25">
      <c r="A23" s="28" t="s">
        <v>203</v>
      </c>
      <c r="B23" s="72">
        <f>IF(RES_hh_tes!B23=0,0,1000*11630*RES_hh_tes!B23/RES_hh_num!B23)</f>
        <v>730.62326471058725</v>
      </c>
      <c r="C23" s="72">
        <f>IF(RES_hh_tes!C23=0,0,1000*11630*RES_hh_tes!C23/RES_hh_num!C23)</f>
        <v>634.1219667780656</v>
      </c>
      <c r="D23" s="72">
        <f>IF(RES_hh_tes!D23=0,0,1000*11630*RES_hh_tes!D23/RES_hh_num!D23)</f>
        <v>957.66814219913704</v>
      </c>
      <c r="E23" s="72">
        <f>IF(RES_hh_tes!E23=0,0,1000*11630*RES_hh_tes!E23/RES_hh_num!E23)</f>
        <v>918.47675954848341</v>
      </c>
      <c r="F23" s="72">
        <f>IF(RES_hh_tes!F23=0,0,1000*11630*RES_hh_tes!F23/RES_hh_num!F23)</f>
        <v>801.55599331989652</v>
      </c>
      <c r="G23" s="72">
        <f>IF(RES_hh_tes!G23=0,0,1000*11630*RES_hh_tes!G23/RES_hh_num!G23)</f>
        <v>963.06962366587459</v>
      </c>
      <c r="H23" s="72">
        <f>IF(RES_hh_tes!H23=0,0,1000*11630*RES_hh_tes!H23/RES_hh_num!H23)</f>
        <v>979.74444430220603</v>
      </c>
      <c r="I23" s="72">
        <f>IF(RES_hh_tes!I23=0,0,1000*11630*RES_hh_tes!I23/RES_hh_num!I23)</f>
        <v>969.12698056681893</v>
      </c>
      <c r="J23" s="72">
        <f>IF(RES_hh_tes!J23=0,0,1000*11630*RES_hh_tes!J23/RES_hh_num!J23)</f>
        <v>903.19797037525836</v>
      </c>
      <c r="K23" s="72">
        <f>IF(RES_hh_tes!K23=0,0,1000*11630*RES_hh_tes!K23/RES_hh_num!K23)</f>
        <v>1038.2976351965087</v>
      </c>
      <c r="L23" s="72">
        <f>IF(RES_hh_tes!L23=0,0,1000*11630*RES_hh_tes!L23/RES_hh_num!L23)</f>
        <v>1104.9544234722723</v>
      </c>
      <c r="M23" s="72">
        <f>IF(RES_hh_tes!M23=0,0,1000*11630*RES_hh_tes!M23/RES_hh_num!M23)</f>
        <v>1100.8458484968571</v>
      </c>
      <c r="N23" s="72">
        <f>IF(RES_hh_tes!N23=0,0,1000*11630*RES_hh_tes!N23/RES_hh_num!N23)</f>
        <v>1228.4507123892802</v>
      </c>
      <c r="O23" s="72">
        <f>IF(RES_hh_tes!O23=0,0,1000*11630*RES_hh_tes!O23/RES_hh_num!O23)</f>
        <v>1252.9676417950968</v>
      </c>
      <c r="P23" s="72">
        <f>IF(RES_hh_tes!P23=0,0,1000*11630*RES_hh_tes!P23/RES_hh_num!P23)</f>
        <v>1177.4144257869089</v>
      </c>
      <c r="Q23" s="72">
        <f>IF(RES_hh_tes!Q23=0,0,1000*11630*RES_hh_tes!Q23/RES_hh_num!Q23)</f>
        <v>1280.5933173498829</v>
      </c>
      <c r="R23" s="72">
        <f>IF(RES_hh_tes!R23=0,0,1000*11630*RES_hh_tes!R23/RES_hh_num!R23)</f>
        <v>1476.5268725793542</v>
      </c>
      <c r="S23" s="72">
        <f>IF(RES_hh_tes!S23=0,0,1000*11630*RES_hh_tes!S23/RES_hh_num!S23)</f>
        <v>1423.0642502327128</v>
      </c>
      <c r="T23" s="72">
        <f>IF(RES_hh_tes!T23=0,0,1000*11630*RES_hh_tes!T23/RES_hh_num!T23)</f>
        <v>1321.3396009864266</v>
      </c>
      <c r="U23" s="72">
        <f>IF(RES_hh_tes!U23=0,0,1000*11630*RES_hh_tes!U23/RES_hh_num!U23)</f>
        <v>1418.8434485560474</v>
      </c>
      <c r="V23" s="72">
        <f>IF(RES_hh_tes!V23=0,0,1000*11630*RES_hh_tes!V23/RES_hh_num!V23)</f>
        <v>1369.3626175632792</v>
      </c>
      <c r="W23" s="72">
        <f>IF(RES_hh_tes!W23=0,0,1000*11630*RES_hh_tes!W23/RES_hh_num!W23)</f>
        <v>1791.0302992203788</v>
      </c>
      <c r="DA23" s="89" t="s">
        <v>514</v>
      </c>
    </row>
    <row r="24" spans="1:105" ht="12" customHeight="1" x14ac:dyDescent="0.25">
      <c r="A24" s="28" t="s">
        <v>204</v>
      </c>
      <c r="B24" s="72">
        <f>IF(RES_hh_tes!B24=0,0,1000*11630*RES_hh_tes!B24/RES_hh_num!B24)</f>
        <v>888.32289589989398</v>
      </c>
      <c r="C24" s="72">
        <f>IF(RES_hh_tes!C24=0,0,1000*11630*RES_hh_tes!C24/RES_hh_num!C24)</f>
        <v>967.43596776110428</v>
      </c>
      <c r="D24" s="72">
        <f>IF(RES_hh_tes!D24=0,0,1000*11630*RES_hh_tes!D24/RES_hh_num!D24)</f>
        <v>993.94124811752715</v>
      </c>
      <c r="E24" s="72">
        <f>IF(RES_hh_tes!E24=0,0,1000*11630*RES_hh_tes!E24/RES_hh_num!E24)</f>
        <v>1010.3682723573692</v>
      </c>
      <c r="F24" s="72">
        <f>IF(RES_hh_tes!F24=0,0,1000*11630*RES_hh_tes!F24/RES_hh_num!F24)</f>
        <v>1042.545198162243</v>
      </c>
      <c r="G24" s="72">
        <f>IF(RES_hh_tes!G24=0,0,1000*11630*RES_hh_tes!G24/RES_hh_num!G24)</f>
        <v>1077.8712754562416</v>
      </c>
      <c r="H24" s="72">
        <f>IF(RES_hh_tes!H24=0,0,1000*11630*RES_hh_tes!H24/RES_hh_num!H24)</f>
        <v>1077.099645328635</v>
      </c>
      <c r="I24" s="72">
        <f>IF(RES_hh_tes!I24=0,0,1000*11630*RES_hh_tes!I24/RES_hh_num!I24)</f>
        <v>1096.2964918785431</v>
      </c>
      <c r="J24" s="72">
        <f>IF(RES_hh_tes!J24=0,0,1000*11630*RES_hh_tes!J24/RES_hh_num!J24)</f>
        <v>1071.5621894957994</v>
      </c>
      <c r="K24" s="72">
        <f>IF(RES_hh_tes!K24=0,0,1000*11630*RES_hh_tes!K24/RES_hh_num!K24)</f>
        <v>1106.85942349483</v>
      </c>
      <c r="L24" s="72">
        <f>IF(RES_hh_tes!L24=0,0,1000*11630*RES_hh_tes!L24/RES_hh_num!L24)</f>
        <v>1149.446694953569</v>
      </c>
      <c r="M24" s="72">
        <f>IF(RES_hh_tes!M24=0,0,1000*11630*RES_hh_tes!M24/RES_hh_num!M24)</f>
        <v>1184.3030851947481</v>
      </c>
      <c r="N24" s="72">
        <f>IF(RES_hh_tes!N24=0,0,1000*11630*RES_hh_tes!N24/RES_hh_num!N24)</f>
        <v>1160.3944563908931</v>
      </c>
      <c r="O24" s="72">
        <f>IF(RES_hh_tes!O24=0,0,1000*11630*RES_hh_tes!O24/RES_hh_num!O24)</f>
        <v>1180.3696784386088</v>
      </c>
      <c r="P24" s="72">
        <f>IF(RES_hh_tes!P24=0,0,1000*11630*RES_hh_tes!P24/RES_hh_num!P24)</f>
        <v>1182.1645722505937</v>
      </c>
      <c r="Q24" s="72">
        <f>IF(RES_hh_tes!Q24=0,0,1000*11630*RES_hh_tes!Q24/RES_hh_num!Q24)</f>
        <v>1211.9014711756818</v>
      </c>
      <c r="R24" s="72">
        <f>IF(RES_hh_tes!R24=0,0,1000*11630*RES_hh_tes!R24/RES_hh_num!R24)</f>
        <v>1239.9674491086259</v>
      </c>
      <c r="S24" s="72">
        <f>IF(RES_hh_tes!S24=0,0,1000*11630*RES_hh_tes!S24/RES_hh_num!S24)</f>
        <v>1270.9508878535914</v>
      </c>
      <c r="T24" s="72">
        <f>IF(RES_hh_tes!T24=0,0,1000*11630*RES_hh_tes!T24/RES_hh_num!T24)</f>
        <v>1273.6546723743718</v>
      </c>
      <c r="U24" s="72">
        <f>IF(RES_hh_tes!U24=0,0,1000*11630*RES_hh_tes!U24/RES_hh_num!U24)</f>
        <v>1279.675214416807</v>
      </c>
      <c r="V24" s="72">
        <f>IF(RES_hh_tes!V24=0,0,1000*11630*RES_hh_tes!V24/RES_hh_num!V24)</f>
        <v>1281.5916247449386</v>
      </c>
      <c r="W24" s="72">
        <f>IF(RES_hh_tes!W24=0,0,1000*11630*RES_hh_tes!W24/RES_hh_num!W24)</f>
        <v>1381.3370003872808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1014.6265782878465</v>
      </c>
      <c r="C25" s="74">
        <f>IF(RES_hh_tes!C25=0,0,1000*11630*RES_hh_tes!C25/RES_hh_num!C25)</f>
        <v>994.54000296426034</v>
      </c>
      <c r="D25" s="74">
        <f>IF(RES_hh_tes!D25=0,0,1000*11630*RES_hh_tes!D25/RES_hh_num!D25)</f>
        <v>1013.2612246173732</v>
      </c>
      <c r="E25" s="74">
        <f>IF(RES_hh_tes!E25=0,0,1000*11630*RES_hh_tes!E25/RES_hh_num!E25)</f>
        <v>1014.5295403375155</v>
      </c>
      <c r="F25" s="74">
        <f>IF(RES_hh_tes!F25=0,0,1000*11630*RES_hh_tes!F25/RES_hh_num!F25)</f>
        <v>1028.5898132791983</v>
      </c>
      <c r="G25" s="74">
        <f>IF(RES_hh_tes!G25=0,0,1000*11630*RES_hh_tes!G25/RES_hh_num!G25)</f>
        <v>999.81017944577025</v>
      </c>
      <c r="H25" s="74">
        <f>IF(RES_hh_tes!H25=0,0,1000*11630*RES_hh_tes!H25/RES_hh_num!H25)</f>
        <v>1008.7662832908032</v>
      </c>
      <c r="I25" s="74">
        <f>IF(RES_hh_tes!I25=0,0,1000*11630*RES_hh_tes!I25/RES_hh_num!I25)</f>
        <v>1000.6050179429764</v>
      </c>
      <c r="J25" s="74">
        <f>IF(RES_hh_tes!J25=0,0,1000*11630*RES_hh_tes!J25/RES_hh_num!J25)</f>
        <v>963.84233842114088</v>
      </c>
      <c r="K25" s="74">
        <f>IF(RES_hh_tes!K25=0,0,1000*11630*RES_hh_tes!K25/RES_hh_num!K25)</f>
        <v>931.55181478484212</v>
      </c>
      <c r="L25" s="74">
        <f>IF(RES_hh_tes!L25=0,0,1000*11630*RES_hh_tes!L25/RES_hh_num!L25)</f>
        <v>948.12401792289006</v>
      </c>
      <c r="M25" s="74">
        <f>IF(RES_hh_tes!M25=0,0,1000*11630*RES_hh_tes!M25/RES_hh_num!M25)</f>
        <v>975.67421171479941</v>
      </c>
      <c r="N25" s="74">
        <f>IF(RES_hh_tes!N25=0,0,1000*11630*RES_hh_tes!N25/RES_hh_num!N25)</f>
        <v>957.09198565086899</v>
      </c>
      <c r="O25" s="74">
        <f>IF(RES_hh_tes!O25=0,0,1000*11630*RES_hh_tes!O25/RES_hh_num!O25)</f>
        <v>960.90700813624767</v>
      </c>
      <c r="P25" s="74">
        <f>IF(RES_hh_tes!P25=0,0,1000*11630*RES_hh_tes!P25/RES_hh_num!P25)</f>
        <v>899.45977686939295</v>
      </c>
      <c r="Q25" s="74">
        <f>IF(RES_hh_tes!Q25=0,0,1000*11630*RES_hh_tes!Q25/RES_hh_num!Q25)</f>
        <v>908.92320760269934</v>
      </c>
      <c r="R25" s="74">
        <f>IF(RES_hh_tes!R25=0,0,1000*11630*RES_hh_tes!R25/RES_hh_num!R25)</f>
        <v>920.03712124236438</v>
      </c>
      <c r="S25" s="74">
        <f>IF(RES_hh_tes!S25=0,0,1000*11630*RES_hh_tes!S25/RES_hh_num!S25)</f>
        <v>960.16711597761469</v>
      </c>
      <c r="T25" s="74">
        <f>IF(RES_hh_tes!T25=0,0,1000*11630*RES_hh_tes!T25/RES_hh_num!T25)</f>
        <v>959.04198910158334</v>
      </c>
      <c r="U25" s="74">
        <f>IF(RES_hh_tes!U25=0,0,1000*11630*RES_hh_tes!U25/RES_hh_num!U25)</f>
        <v>948.39800093439862</v>
      </c>
      <c r="V25" s="74">
        <f>IF(RES_hh_tes!V25=0,0,1000*11630*RES_hh_tes!V25/RES_hh_num!V25)</f>
        <v>955.24073829285305</v>
      </c>
      <c r="W25" s="74">
        <f>IF(RES_hh_tes!W25=0,0,1000*11630*RES_hh_tes!W25/RES_hh_num!W25)</f>
        <v>964.91913959314593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817.25860407596281</v>
      </c>
      <c r="C26" s="77">
        <f>IF(RES_hh_tes!C26=0,0,1000*11630*RES_hh_tes!C26/RES_hh_num!C26)</f>
        <v>826.39889480808108</v>
      </c>
      <c r="D26" s="77">
        <f>IF(RES_hh_tes!D26=0,0,1000*11630*RES_hh_tes!D26/RES_hh_num!D26)</f>
        <v>851.32279944007644</v>
      </c>
      <c r="E26" s="77">
        <f>IF(RES_hh_tes!E26=0,0,1000*11630*RES_hh_tes!E26/RES_hh_num!E26)</f>
        <v>866.84154194978248</v>
      </c>
      <c r="F26" s="77">
        <f>IF(RES_hh_tes!F26=0,0,1000*11630*RES_hh_tes!F26/RES_hh_num!F26)</f>
        <v>868.17187784766929</v>
      </c>
      <c r="G26" s="77">
        <f>IF(RES_hh_tes!G26=0,0,1000*11630*RES_hh_tes!G26/RES_hh_num!G26)</f>
        <v>860.59086488481626</v>
      </c>
      <c r="H26" s="77">
        <f>IF(RES_hh_tes!H26=0,0,1000*11630*RES_hh_tes!H26/RES_hh_num!H26)</f>
        <v>889.87493278250997</v>
      </c>
      <c r="I26" s="77">
        <f>IF(RES_hh_tes!I26=0,0,1000*11630*RES_hh_tes!I26/RES_hh_num!I26)</f>
        <v>875.69361145834296</v>
      </c>
      <c r="J26" s="77">
        <f>IF(RES_hh_tes!J26=0,0,1000*11630*RES_hh_tes!J26/RES_hh_num!J26)</f>
        <v>883.04592863574101</v>
      </c>
      <c r="K26" s="77">
        <f>IF(RES_hh_tes!K26=0,0,1000*11630*RES_hh_tes!K26/RES_hh_num!K26)</f>
        <v>892.29499165594063</v>
      </c>
      <c r="L26" s="77">
        <f>IF(RES_hh_tes!L26=0,0,1000*11630*RES_hh_tes!L26/RES_hh_num!L26)</f>
        <v>889.34691604949273</v>
      </c>
      <c r="M26" s="77">
        <f>IF(RES_hh_tes!M26=0,0,1000*11630*RES_hh_tes!M26/RES_hh_num!M26)</f>
        <v>919.74041009719258</v>
      </c>
      <c r="N26" s="77">
        <f>IF(RES_hh_tes!N26=0,0,1000*11630*RES_hh_tes!N26/RES_hh_num!N26)</f>
        <v>906.70954879024771</v>
      </c>
      <c r="O26" s="77">
        <f>IF(RES_hh_tes!O26=0,0,1000*11630*RES_hh_tes!O26/RES_hh_num!O26)</f>
        <v>895.43060164477561</v>
      </c>
      <c r="P26" s="77">
        <f>IF(RES_hh_tes!P26=0,0,1000*11630*RES_hh_tes!P26/RES_hh_num!P26)</f>
        <v>891.16425212640945</v>
      </c>
      <c r="Q26" s="77">
        <f>IF(RES_hh_tes!Q26=0,0,1000*11630*RES_hh_tes!Q26/RES_hh_num!Q26)</f>
        <v>914.96366413525141</v>
      </c>
      <c r="R26" s="77">
        <f>IF(RES_hh_tes!R26=0,0,1000*11630*RES_hh_tes!R26/RES_hh_num!R26)</f>
        <v>924.03090082640824</v>
      </c>
      <c r="S26" s="77">
        <f>IF(RES_hh_tes!S26=0,0,1000*11630*RES_hh_tes!S26/RES_hh_num!S26)</f>
        <v>933.07333291036014</v>
      </c>
      <c r="T26" s="77">
        <f>IF(RES_hh_tes!T26=0,0,1000*11630*RES_hh_tes!T26/RES_hh_num!T26)</f>
        <v>966.84280193718962</v>
      </c>
      <c r="U26" s="77">
        <f>IF(RES_hh_tes!U26=0,0,1000*11630*RES_hh_tes!U26/RES_hh_num!U26)</f>
        <v>958.21458434003159</v>
      </c>
      <c r="V26" s="77">
        <f>IF(RES_hh_tes!V26=0,0,1000*11630*RES_hh_tes!V26/RES_hh_num!V26)</f>
        <v>980.50050563754405</v>
      </c>
      <c r="W26" s="77">
        <f>IF(RES_hh_tes!W26=0,0,1000*11630*RES_hh_tes!W26/RES_hh_num!W26)</f>
        <v>978.24210321014834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501.40406569613896</v>
      </c>
      <c r="C27" s="69">
        <f>IF(RES_hh_tes!C27=0,0,1000*11630*RES_hh_tes!C27/RES_hh_num!C27)</f>
        <v>513.17922802694318</v>
      </c>
      <c r="D27" s="69">
        <f>IF(RES_hh_tes!D27=0,0,1000*11630*RES_hh_tes!D27/RES_hh_num!D27)</f>
        <v>526.69522091767487</v>
      </c>
      <c r="E27" s="69">
        <f>IF(RES_hh_tes!E27=0,0,1000*11630*RES_hh_tes!E27/RES_hh_num!E27)</f>
        <v>545.0500985136083</v>
      </c>
      <c r="F27" s="69">
        <f>IF(RES_hh_tes!F27=0,0,1000*11630*RES_hh_tes!F27/RES_hh_num!F27)</f>
        <v>540.07539384395886</v>
      </c>
      <c r="G27" s="69">
        <f>IF(RES_hh_tes!G27=0,0,1000*11630*RES_hh_tes!G27/RES_hh_num!G27)</f>
        <v>551.9181064114382</v>
      </c>
      <c r="H27" s="69">
        <f>IF(RES_hh_tes!H27=0,0,1000*11630*RES_hh_tes!H27/RES_hh_num!H27)</f>
        <v>552.40047820938366</v>
      </c>
      <c r="I27" s="69">
        <f>IF(RES_hh_tes!I27=0,0,1000*11630*RES_hh_tes!I27/RES_hh_num!I27)</f>
        <v>539.39029198072421</v>
      </c>
      <c r="J27" s="69">
        <f>IF(RES_hh_tes!J27=0,0,1000*11630*RES_hh_tes!J27/RES_hh_num!J27)</f>
        <v>516.71502025577513</v>
      </c>
      <c r="K27" s="69">
        <f>IF(RES_hh_tes!K27=0,0,1000*11630*RES_hh_tes!K27/RES_hh_num!K27)</f>
        <v>507.49466309309105</v>
      </c>
      <c r="L27" s="69">
        <f>IF(RES_hh_tes!L27=0,0,1000*11630*RES_hh_tes!L27/RES_hh_num!L27)</f>
        <v>531.14595544365761</v>
      </c>
      <c r="M27" s="69">
        <f>IF(RES_hh_tes!M27=0,0,1000*11630*RES_hh_tes!M27/RES_hh_num!M27)</f>
        <v>507.78993013456329</v>
      </c>
      <c r="N27" s="69">
        <f>IF(RES_hh_tes!N27=0,0,1000*11630*RES_hh_tes!N27/RES_hh_num!N27)</f>
        <v>497.00062806448051</v>
      </c>
      <c r="O27" s="69">
        <f>IF(RES_hh_tes!O27=0,0,1000*11630*RES_hh_tes!O27/RES_hh_num!O27)</f>
        <v>492.68241464960585</v>
      </c>
      <c r="P27" s="69">
        <f>IF(RES_hh_tes!P27=0,0,1000*11630*RES_hh_tes!P27/RES_hh_num!P27)</f>
        <v>472.26901260906487</v>
      </c>
      <c r="Q27" s="69">
        <f>IF(RES_hh_tes!Q27=0,0,1000*11630*RES_hh_tes!Q27/RES_hh_num!Q27)</f>
        <v>475.65177257135059</v>
      </c>
      <c r="R27" s="69">
        <f>IF(RES_hh_tes!R27=0,0,1000*11630*RES_hh_tes!R27/RES_hh_num!R27)</f>
        <v>477.17875423647956</v>
      </c>
      <c r="S27" s="69">
        <f>IF(RES_hh_tes!S27=0,0,1000*11630*RES_hh_tes!S27/RES_hh_num!S27)</f>
        <v>502.73809314257807</v>
      </c>
      <c r="T27" s="69">
        <f>IF(RES_hh_tes!T27=0,0,1000*11630*RES_hh_tes!T27/RES_hh_num!T27)</f>
        <v>505.27363636128644</v>
      </c>
      <c r="U27" s="69">
        <f>IF(RES_hh_tes!U27=0,0,1000*11630*RES_hh_tes!U27/RES_hh_num!U27)</f>
        <v>505.89911709071089</v>
      </c>
      <c r="V27" s="69">
        <f>IF(RES_hh_tes!V27=0,0,1000*11630*RES_hh_tes!V27/RES_hh_num!V27)</f>
        <v>520.10962045139229</v>
      </c>
      <c r="W27" s="69">
        <f>IF(RES_hh_tes!W27=0,0,1000*11630*RES_hh_tes!W27/RES_hh_num!W27)</f>
        <v>523.80050191413216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386.04326428942483</v>
      </c>
      <c r="C28" s="72">
        <f>IF(RES_hh_tes!C28=0,0,1000*11630*RES_hh_tes!C28/RES_hh_num!C28)</f>
        <v>357.4703488229452</v>
      </c>
      <c r="D28" s="72">
        <f>IF(RES_hh_tes!D28=0,0,1000*11630*RES_hh_tes!D28/RES_hh_num!D28)</f>
        <v>430.99088300865367</v>
      </c>
      <c r="E28" s="72">
        <f>IF(RES_hh_tes!E28=0,0,1000*11630*RES_hh_tes!E28/RES_hh_num!E28)</f>
        <v>510.69069752704922</v>
      </c>
      <c r="F28" s="72">
        <f>IF(RES_hh_tes!F28=0,0,1000*11630*RES_hh_tes!F28/RES_hh_num!F28)</f>
        <v>514.67411747326389</v>
      </c>
      <c r="G28" s="72">
        <f>IF(RES_hh_tes!G28=0,0,1000*11630*RES_hh_tes!G28/RES_hh_num!G28)</f>
        <v>510.61500256492872</v>
      </c>
      <c r="H28" s="72">
        <f>IF(RES_hh_tes!H28=0,0,1000*11630*RES_hh_tes!H28/RES_hh_num!H28)</f>
        <v>541.04913369626922</v>
      </c>
      <c r="I28" s="72">
        <f>IF(RES_hh_tes!I28=0,0,1000*11630*RES_hh_tes!I28/RES_hh_num!I28)</f>
        <v>521.11669736347756</v>
      </c>
      <c r="J28" s="72">
        <f>IF(RES_hh_tes!J28=0,0,1000*11630*RES_hh_tes!J28/RES_hh_num!J28)</f>
        <v>555.29666201876466</v>
      </c>
      <c r="K28" s="72">
        <f>IF(RES_hh_tes!K28=0,0,1000*11630*RES_hh_tes!K28/RES_hh_num!K28)</f>
        <v>551.19517159709824</v>
      </c>
      <c r="L28" s="72">
        <f>IF(RES_hh_tes!L28=0,0,1000*11630*RES_hh_tes!L28/RES_hh_num!L28)</f>
        <v>569.54630047225191</v>
      </c>
      <c r="M28" s="72">
        <f>IF(RES_hh_tes!M28=0,0,1000*11630*RES_hh_tes!M28/RES_hh_num!M28)</f>
        <v>552.97967702981657</v>
      </c>
      <c r="N28" s="72">
        <f>IF(RES_hh_tes!N28=0,0,1000*11630*RES_hh_tes!N28/RES_hh_num!N28)</f>
        <v>548.14258398513437</v>
      </c>
      <c r="O28" s="72">
        <f>IF(RES_hh_tes!O28=0,0,1000*11630*RES_hh_tes!O28/RES_hh_num!O28)</f>
        <v>524.71554857559613</v>
      </c>
      <c r="P28" s="72">
        <f>IF(RES_hh_tes!P28=0,0,1000*11630*RES_hh_tes!P28/RES_hh_num!P28)</f>
        <v>530.81265173341365</v>
      </c>
      <c r="Q28" s="72">
        <f>IF(RES_hh_tes!Q28=0,0,1000*11630*RES_hh_tes!Q28/RES_hh_num!Q28)</f>
        <v>523.82555429359843</v>
      </c>
      <c r="R28" s="72">
        <f>IF(RES_hh_tes!R28=0,0,1000*11630*RES_hh_tes!R28/RES_hh_num!R28)</f>
        <v>533.46402718329</v>
      </c>
      <c r="S28" s="72">
        <f>IF(RES_hh_tes!S28=0,0,1000*11630*RES_hh_tes!S28/RES_hh_num!S28)</f>
        <v>562.19852189740493</v>
      </c>
      <c r="T28" s="72">
        <f>IF(RES_hh_tes!T28=0,0,1000*11630*RES_hh_tes!T28/RES_hh_num!T28)</f>
        <v>564.10572612832993</v>
      </c>
      <c r="U28" s="72">
        <f>IF(RES_hh_tes!U28=0,0,1000*11630*RES_hh_tes!U28/RES_hh_num!U28)</f>
        <v>523.33188024454546</v>
      </c>
      <c r="V28" s="72">
        <f>IF(RES_hh_tes!V28=0,0,1000*11630*RES_hh_tes!V28/RES_hh_num!V28)</f>
        <v>566.55120182783799</v>
      </c>
      <c r="W28" s="72">
        <f>IF(RES_hh_tes!W28=0,0,1000*11630*RES_hh_tes!W28/RES_hh_num!W28)</f>
        <v>542.16308213061097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488.89229056067347</v>
      </c>
      <c r="C29" s="72">
        <f>IF(RES_hh_tes!C29=0,0,1000*11630*RES_hh_tes!C29/RES_hh_num!C29)</f>
        <v>491.60728190396054</v>
      </c>
      <c r="D29" s="72">
        <f>IF(RES_hh_tes!D29=0,0,1000*11630*RES_hh_tes!D29/RES_hh_num!D29)</f>
        <v>514.32287756033065</v>
      </c>
      <c r="E29" s="72">
        <f>IF(RES_hh_tes!E29=0,0,1000*11630*RES_hh_tes!E29/RES_hh_num!E29)</f>
        <v>562.64035775637035</v>
      </c>
      <c r="F29" s="72">
        <f>IF(RES_hh_tes!F29=0,0,1000*11630*RES_hh_tes!F29/RES_hh_num!F29)</f>
        <v>546.38489964388032</v>
      </c>
      <c r="G29" s="72">
        <f>IF(RES_hh_tes!G29=0,0,1000*11630*RES_hh_tes!G29/RES_hh_num!G29)</f>
        <v>586.03195306371356</v>
      </c>
      <c r="H29" s="72">
        <f>IF(RES_hh_tes!H29=0,0,1000*11630*RES_hh_tes!H29/RES_hh_num!H29)</f>
        <v>542.26659414200117</v>
      </c>
      <c r="I29" s="72">
        <f>IF(RES_hh_tes!I29=0,0,1000*11630*RES_hh_tes!I29/RES_hh_num!I29)</f>
        <v>572.06306836698695</v>
      </c>
      <c r="J29" s="72">
        <f>IF(RES_hh_tes!J29=0,0,1000*11630*RES_hh_tes!J29/RES_hh_num!J29)</f>
        <v>518.90351715099996</v>
      </c>
      <c r="K29" s="72">
        <f>IF(RES_hh_tes!K29=0,0,1000*11630*RES_hh_tes!K29/RES_hh_num!K29)</f>
        <v>539.90587535180896</v>
      </c>
      <c r="L29" s="72">
        <f>IF(RES_hh_tes!L29=0,0,1000*11630*RES_hh_tes!L29/RES_hh_num!L29)</f>
        <v>535.46983980875962</v>
      </c>
      <c r="M29" s="72">
        <f>IF(RES_hh_tes!M29=0,0,1000*11630*RES_hh_tes!M29/RES_hh_num!M29)</f>
        <v>532.92529488233038</v>
      </c>
      <c r="N29" s="72">
        <f>IF(RES_hh_tes!N29=0,0,1000*11630*RES_hh_tes!N29/RES_hh_num!N29)</f>
        <v>507.87955790694218</v>
      </c>
      <c r="O29" s="72">
        <f>IF(RES_hh_tes!O29=0,0,1000*11630*RES_hh_tes!O29/RES_hh_num!O29)</f>
        <v>504.1874674043047</v>
      </c>
      <c r="P29" s="72">
        <f>IF(RES_hh_tes!P29=0,0,1000*11630*RES_hh_tes!P29/RES_hh_num!P29)</f>
        <v>501.10633552438105</v>
      </c>
      <c r="Q29" s="72">
        <f>IF(RES_hh_tes!Q29=0,0,1000*11630*RES_hh_tes!Q29/RES_hh_num!Q29)</f>
        <v>501.40398711282722</v>
      </c>
      <c r="R29" s="72">
        <f>IF(RES_hh_tes!R29=0,0,1000*11630*RES_hh_tes!R29/RES_hh_num!R29)</f>
        <v>496.53399971371397</v>
      </c>
      <c r="S29" s="72">
        <f>IF(RES_hh_tes!S29=0,0,1000*11630*RES_hh_tes!S29/RES_hh_num!S29)</f>
        <v>528.56266644387222</v>
      </c>
      <c r="T29" s="72">
        <f>IF(RES_hh_tes!T29=0,0,1000*11630*RES_hh_tes!T29/RES_hh_num!T29)</f>
        <v>542.05810173072007</v>
      </c>
      <c r="U29" s="72">
        <f>IF(RES_hh_tes!U29=0,0,1000*11630*RES_hh_tes!U29/RES_hh_num!U29)</f>
        <v>550.37176935321941</v>
      </c>
      <c r="V29" s="72">
        <f>IF(RES_hh_tes!V29=0,0,1000*11630*RES_hh_tes!V29/RES_hh_num!V29)</f>
        <v>562.65651081791873</v>
      </c>
      <c r="W29" s="72">
        <f>IF(RES_hh_tes!W29=0,0,1000*11630*RES_hh_tes!W29/RES_hh_num!W29)</f>
        <v>546.88158839374898</v>
      </c>
      <c r="DA29" s="89" t="s">
        <v>519</v>
      </c>
    </row>
    <row r="30" spans="1:105" ht="12" customHeight="1" x14ac:dyDescent="0.25">
      <c r="A30" s="28" t="s">
        <v>193</v>
      </c>
      <c r="B30" s="72">
        <f>IF(RES_hh_tes!B30=0,0,1000*11630*RES_hh_tes!B30/RES_hh_num!B30)</f>
        <v>489.42029097428485</v>
      </c>
      <c r="C30" s="72">
        <f>IF(RES_hh_tes!C30=0,0,1000*11630*RES_hh_tes!C30/RES_hh_num!C30)</f>
        <v>491.04012019561742</v>
      </c>
      <c r="D30" s="72">
        <f>IF(RES_hh_tes!D30=0,0,1000*11630*RES_hh_tes!D30/RES_hh_num!D30)</f>
        <v>505.93676896967304</v>
      </c>
      <c r="E30" s="72">
        <f>IF(RES_hh_tes!E30=0,0,1000*11630*RES_hh_tes!E30/RES_hh_num!E30)</f>
        <v>517.64765143992713</v>
      </c>
      <c r="F30" s="72">
        <f>IF(RES_hh_tes!F30=0,0,1000*11630*RES_hh_tes!F30/RES_hh_num!F30)</f>
        <v>493.84280817630429</v>
      </c>
      <c r="G30" s="72">
        <f>IF(RES_hh_tes!G30=0,0,1000*11630*RES_hh_tes!G30/RES_hh_num!G30)</f>
        <v>516.32550432724031</v>
      </c>
      <c r="H30" s="72">
        <f>IF(RES_hh_tes!H30=0,0,1000*11630*RES_hh_tes!H30/RES_hh_num!H30)</f>
        <v>515.61419345743218</v>
      </c>
      <c r="I30" s="72">
        <f>IF(RES_hh_tes!I30=0,0,1000*11630*RES_hh_tes!I30/RES_hh_num!I30)</f>
        <v>493.49480915120267</v>
      </c>
      <c r="J30" s="72">
        <f>IF(RES_hh_tes!J30=0,0,1000*11630*RES_hh_tes!J30/RES_hh_num!J30)</f>
        <v>464.83020767303174</v>
      </c>
      <c r="K30" s="72">
        <f>IF(RES_hh_tes!K30=0,0,1000*11630*RES_hh_tes!K30/RES_hh_num!K30)</f>
        <v>455.28636800177725</v>
      </c>
      <c r="L30" s="72">
        <f>IF(RES_hh_tes!L30=0,0,1000*11630*RES_hh_tes!L30/RES_hh_num!L30)</f>
        <v>488.35651788260378</v>
      </c>
      <c r="M30" s="72">
        <f>IF(RES_hh_tes!M30=0,0,1000*11630*RES_hh_tes!M30/RES_hh_num!M30)</f>
        <v>484.14004207990138</v>
      </c>
      <c r="N30" s="72">
        <f>IF(RES_hh_tes!N30=0,0,1000*11630*RES_hh_tes!N30/RES_hh_num!N30)</f>
        <v>454.16279097888093</v>
      </c>
      <c r="O30" s="72">
        <f>IF(RES_hh_tes!O30=0,0,1000*11630*RES_hh_tes!O30/RES_hh_num!O30)</f>
        <v>448.06508932402915</v>
      </c>
      <c r="P30" s="72">
        <f>IF(RES_hh_tes!P30=0,0,1000*11630*RES_hh_tes!P30/RES_hh_num!P30)</f>
        <v>425.56918570660196</v>
      </c>
      <c r="Q30" s="72">
        <f>IF(RES_hh_tes!Q30=0,0,1000*11630*RES_hh_tes!Q30/RES_hh_num!Q30)</f>
        <v>437.04363090708165</v>
      </c>
      <c r="R30" s="72">
        <f>IF(RES_hh_tes!R30=0,0,1000*11630*RES_hh_tes!R30/RES_hh_num!R30)</f>
        <v>447.43284648573848</v>
      </c>
      <c r="S30" s="72">
        <f>IF(RES_hh_tes!S30=0,0,1000*11630*RES_hh_tes!S30/RES_hh_num!S30)</f>
        <v>475.81266767447033</v>
      </c>
      <c r="T30" s="72">
        <f>IF(RES_hh_tes!T30=0,0,1000*11630*RES_hh_tes!T30/RES_hh_num!T30)</f>
        <v>475.55534893403944</v>
      </c>
      <c r="U30" s="72">
        <f>IF(RES_hh_tes!U30=0,0,1000*11630*RES_hh_tes!U30/RES_hh_num!U30)</f>
        <v>481.30412857981366</v>
      </c>
      <c r="V30" s="72">
        <f>IF(RES_hh_tes!V30=0,0,1000*11630*RES_hh_tes!V30/RES_hh_num!V30)</f>
        <v>502.48937755481364</v>
      </c>
      <c r="W30" s="72">
        <f>IF(RES_hh_tes!W30=0,0,1000*11630*RES_hh_tes!W30/RES_hh_num!W30)</f>
        <v>490.6485651757007</v>
      </c>
      <c r="DA30" s="89" t="s">
        <v>520</v>
      </c>
    </row>
    <row r="31" spans="1:105" ht="12" customHeight="1" x14ac:dyDescent="0.25">
      <c r="A31" s="28" t="s">
        <v>208</v>
      </c>
      <c r="B31" s="72">
        <f>IF(RES_hh_tes!B31=0,0,1000*11630*RES_hh_tes!B31/RES_hh_num!B31)</f>
        <v>757.22935995362559</v>
      </c>
      <c r="C31" s="72">
        <f>IF(RES_hh_tes!C31=0,0,1000*11630*RES_hh_tes!C31/RES_hh_num!C31)</f>
        <v>778.35867758615893</v>
      </c>
      <c r="D31" s="72">
        <f>IF(RES_hh_tes!D31=0,0,1000*11630*RES_hh_tes!D31/RES_hh_num!D31)</f>
        <v>791.4725915121071</v>
      </c>
      <c r="E31" s="72">
        <f>IF(RES_hh_tes!E31=0,0,1000*11630*RES_hh_tes!E31/RES_hh_num!E31)</f>
        <v>799.99125383587568</v>
      </c>
      <c r="F31" s="72">
        <f>IF(RES_hh_tes!F31=0,0,1000*11630*RES_hh_tes!F31/RES_hh_num!F31)</f>
        <v>754.5062482812973</v>
      </c>
      <c r="G31" s="72">
        <f>IF(RES_hh_tes!G31=0,0,1000*11630*RES_hh_tes!G31/RES_hh_num!G31)</f>
        <v>777.87591734755676</v>
      </c>
      <c r="H31" s="72">
        <f>IF(RES_hh_tes!H31=0,0,1000*11630*RES_hh_tes!H31/RES_hh_num!H31)</f>
        <v>734.35148497230591</v>
      </c>
      <c r="I31" s="72">
        <f>IF(RES_hh_tes!I31=0,0,1000*11630*RES_hh_tes!I31/RES_hh_num!I31)</f>
        <v>728.59693371116327</v>
      </c>
      <c r="J31" s="72">
        <f>IF(RES_hh_tes!J31=0,0,1000*11630*RES_hh_tes!J31/RES_hh_num!J31)</f>
        <v>734.73794477949968</v>
      </c>
      <c r="K31" s="72">
        <f>IF(RES_hh_tes!K31=0,0,1000*11630*RES_hh_tes!K31/RES_hh_num!K31)</f>
        <v>742.57548718612736</v>
      </c>
      <c r="L31" s="72">
        <f>IF(RES_hh_tes!L31=0,0,1000*11630*RES_hh_tes!L31/RES_hh_num!L31)</f>
        <v>624.03302980596482</v>
      </c>
      <c r="M31" s="72">
        <f>IF(RES_hh_tes!M31=0,0,1000*11630*RES_hh_tes!M31/RES_hh_num!M31)</f>
        <v>600.25398230230644</v>
      </c>
      <c r="N31" s="72">
        <f>IF(RES_hh_tes!N31=0,0,1000*11630*RES_hh_tes!N31/RES_hh_num!N31)</f>
        <v>590.44999075953979</v>
      </c>
      <c r="O31" s="72">
        <f>IF(RES_hh_tes!O31=0,0,1000*11630*RES_hh_tes!O31/RES_hh_num!O31)</f>
        <v>577.47797556330977</v>
      </c>
      <c r="P31" s="72">
        <f>IF(RES_hh_tes!P31=0,0,1000*11630*RES_hh_tes!P31/RES_hh_num!P31)</f>
        <v>574.09083194182949</v>
      </c>
      <c r="Q31" s="72">
        <f>IF(RES_hh_tes!Q31=0,0,1000*11630*RES_hh_tes!Q31/RES_hh_num!Q31)</f>
        <v>576.59001850664288</v>
      </c>
      <c r="R31" s="72">
        <f>IF(RES_hh_tes!R31=0,0,1000*11630*RES_hh_tes!R31/RES_hh_num!R31)</f>
        <v>575.83594405802251</v>
      </c>
      <c r="S31" s="72">
        <f>IF(RES_hh_tes!S31=0,0,1000*11630*RES_hh_tes!S31/RES_hh_num!S31)</f>
        <v>585.25776364042247</v>
      </c>
      <c r="T31" s="72">
        <f>IF(RES_hh_tes!T31=0,0,1000*11630*RES_hh_tes!T31/RES_hh_num!T31)</f>
        <v>645.75494697804311</v>
      </c>
      <c r="U31" s="72">
        <f>IF(RES_hh_tes!U31=0,0,1000*11630*RES_hh_tes!U31/RES_hh_num!U31)</f>
        <v>638.22511130468786</v>
      </c>
      <c r="V31" s="72">
        <f>IF(RES_hh_tes!V31=0,0,1000*11630*RES_hh_tes!V31/RES_hh_num!V31)</f>
        <v>649.59951942552539</v>
      </c>
      <c r="W31" s="72">
        <f>IF(RES_hh_tes!W31=0,0,1000*11630*RES_hh_tes!W31/RES_hh_num!W31)</f>
        <v>664.79135206485034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502.19973167052842</v>
      </c>
      <c r="C32" s="77">
        <f>IF(RES_hh_tes!C32=0,0,1000*11630*RES_hh_tes!C32/RES_hh_num!C32)</f>
        <v>521.74998272678488</v>
      </c>
      <c r="D32" s="77">
        <f>IF(RES_hh_tes!D32=0,0,1000*11630*RES_hh_tes!D32/RES_hh_num!D32)</f>
        <v>530.72987074796686</v>
      </c>
      <c r="E32" s="77">
        <f>IF(RES_hh_tes!E32=0,0,1000*11630*RES_hh_tes!E32/RES_hh_num!E32)</f>
        <v>541.86660128401422</v>
      </c>
      <c r="F32" s="77">
        <f>IF(RES_hh_tes!F32=0,0,1000*11630*RES_hh_tes!F32/RES_hh_num!F32)</f>
        <v>550.51344849765644</v>
      </c>
      <c r="G32" s="77">
        <f>IF(RES_hh_tes!G32=0,0,1000*11630*RES_hh_tes!G32/RES_hh_num!G32)</f>
        <v>548.84043671813095</v>
      </c>
      <c r="H32" s="77">
        <f>IF(RES_hh_tes!H32=0,0,1000*11630*RES_hh_tes!H32/RES_hh_num!H32)</f>
        <v>564.29311137460422</v>
      </c>
      <c r="I32" s="77">
        <f>IF(RES_hh_tes!I32=0,0,1000*11630*RES_hh_tes!I32/RES_hh_num!I32)</f>
        <v>542.21059979759798</v>
      </c>
      <c r="J32" s="77">
        <f>IF(RES_hh_tes!J32=0,0,1000*11630*RES_hh_tes!J32/RES_hh_num!J32)</f>
        <v>528.14749206197268</v>
      </c>
      <c r="K32" s="77">
        <f>IF(RES_hh_tes!K32=0,0,1000*11630*RES_hh_tes!K32/RES_hh_num!K32)</f>
        <v>509.93405966098595</v>
      </c>
      <c r="L32" s="77">
        <f>IF(RES_hh_tes!L32=0,0,1000*11630*RES_hh_tes!L32/RES_hh_num!L32)</f>
        <v>543.76198767499795</v>
      </c>
      <c r="M32" s="77">
        <f>IF(RES_hh_tes!M32=0,0,1000*11630*RES_hh_tes!M32/RES_hh_num!M32)</f>
        <v>506.49930914788109</v>
      </c>
      <c r="N32" s="77">
        <f>IF(RES_hh_tes!N32=0,0,1000*11630*RES_hh_tes!N32/RES_hh_num!N32)</f>
        <v>507.31373174310789</v>
      </c>
      <c r="O32" s="77">
        <f>IF(RES_hh_tes!O32=0,0,1000*11630*RES_hh_tes!O32/RES_hh_num!O32)</f>
        <v>503.88671726643116</v>
      </c>
      <c r="P32" s="77">
        <f>IF(RES_hh_tes!P32=0,0,1000*11630*RES_hh_tes!P32/RES_hh_num!P32)</f>
        <v>478.65080376313205</v>
      </c>
      <c r="Q32" s="77">
        <f>IF(RES_hh_tes!Q32=0,0,1000*11630*RES_hh_tes!Q32/RES_hh_num!Q32)</f>
        <v>479.76317407146507</v>
      </c>
      <c r="R32" s="77">
        <f>IF(RES_hh_tes!R32=0,0,1000*11630*RES_hh_tes!R32/RES_hh_num!R32)</f>
        <v>479.52417726544473</v>
      </c>
      <c r="S32" s="77">
        <f>IF(RES_hh_tes!S32=0,0,1000*11630*RES_hh_tes!S32/RES_hh_num!S32)</f>
        <v>503.31895126633827</v>
      </c>
      <c r="T32" s="77">
        <f>IF(RES_hh_tes!T32=0,0,1000*11630*RES_hh_tes!T32/RES_hh_num!T32)</f>
        <v>501.79056810866126</v>
      </c>
      <c r="U32" s="77">
        <f>IF(RES_hh_tes!U32=0,0,1000*11630*RES_hh_tes!U32/RES_hh_num!U32)</f>
        <v>499.65091241983521</v>
      </c>
      <c r="V32" s="77">
        <f>IF(RES_hh_tes!V32=0,0,1000*11630*RES_hh_tes!V32/RES_hh_num!V32)</f>
        <v>511.72494418989402</v>
      </c>
      <c r="W32" s="77">
        <f>IF(RES_hh_tes!W32=0,0,1000*11630*RES_hh_tes!W32/RES_hh_num!W32)</f>
        <v>525.72897068235466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2255.6120965606556</v>
      </c>
      <c r="C3" s="65">
        <f>IF(RES_hh_emi!C3=0,0,1000000*RES_hh_emi!C3/RES_hh_num!C3)</f>
        <v>2390.0744071313879</v>
      </c>
      <c r="D3" s="65">
        <f>IF(RES_hh_emi!D3=0,0,1000000*RES_hh_emi!D3/RES_hh_num!D3)</f>
        <v>2286.3396616994664</v>
      </c>
      <c r="E3" s="65">
        <f>IF(RES_hh_emi!E3=0,0,1000000*RES_hh_emi!E3/RES_hh_num!E3)</f>
        <v>2326.2345713285436</v>
      </c>
      <c r="F3" s="65">
        <f>IF(RES_hh_emi!F3=0,0,1000000*RES_hh_emi!F3/RES_hh_num!F3)</f>
        <v>2281.4322603345595</v>
      </c>
      <c r="G3" s="65">
        <f>IF(RES_hh_emi!G3=0,0,1000000*RES_hh_emi!G3/RES_hh_num!G3)</f>
        <v>2272.2258459194545</v>
      </c>
      <c r="H3" s="65">
        <f>IF(RES_hh_emi!H3=0,0,1000000*RES_hh_emi!H3/RES_hh_num!H3)</f>
        <v>2215.0061588029894</v>
      </c>
      <c r="I3" s="65">
        <f>IF(RES_hh_emi!I3=0,0,1000000*RES_hh_emi!I3/RES_hh_num!I3)</f>
        <v>1899.9243641541873</v>
      </c>
      <c r="J3" s="65">
        <f>IF(RES_hh_emi!J3=0,0,1000000*RES_hh_emi!J3/RES_hh_num!J3)</f>
        <v>2035.371913956365</v>
      </c>
      <c r="K3" s="65">
        <f>IF(RES_hh_emi!K3=0,0,1000000*RES_hh_emi!K3/RES_hh_num!K3)</f>
        <v>1967.8799648990841</v>
      </c>
      <c r="L3" s="65">
        <f>IF(RES_hh_emi!L3=0,0,1000000*RES_hh_emi!L3/RES_hh_num!L3)</f>
        <v>2070.8401322454847</v>
      </c>
      <c r="M3" s="65">
        <f>IF(RES_hh_emi!M3=0,0,1000000*RES_hh_emi!M3/RES_hh_num!M3)</f>
        <v>1811.896933826288</v>
      </c>
      <c r="N3" s="65">
        <f>IF(RES_hh_emi!N3=0,0,1000000*RES_hh_emi!N3/RES_hh_num!N3)</f>
        <v>1845.6296432662675</v>
      </c>
      <c r="O3" s="65">
        <f>IF(RES_hh_emi!O3=0,0,1000000*RES_hh_emi!O3/RES_hh_num!O3)</f>
        <v>1850.9060368844512</v>
      </c>
      <c r="P3" s="65">
        <f>IF(RES_hh_emi!P3=0,0,1000000*RES_hh_emi!P3/RES_hh_num!P3)</f>
        <v>1548.7668196015263</v>
      </c>
      <c r="Q3" s="65">
        <f>IF(RES_hh_emi!Q3=0,0,1000000*RES_hh_emi!Q3/RES_hh_num!Q3)</f>
        <v>1622.1603044636186</v>
      </c>
      <c r="R3" s="65">
        <f>IF(RES_hh_emi!R3=0,0,1000000*RES_hh_emi!R3/RES_hh_num!R3)</f>
        <v>1659.0072696781488</v>
      </c>
      <c r="S3" s="65">
        <f>IF(RES_hh_emi!S3=0,0,1000000*RES_hh_emi!S3/RES_hh_num!S3)</f>
        <v>1639.4812825532879</v>
      </c>
      <c r="T3" s="65">
        <f>IF(RES_hh_emi!T3=0,0,1000000*RES_hh_emi!T3/RES_hh_num!T3)</f>
        <v>1582.7974521789542</v>
      </c>
      <c r="U3" s="65">
        <f>IF(RES_hh_emi!U3=0,0,1000000*RES_hh_emi!U3/RES_hh_num!U3)</f>
        <v>1541.9857886211194</v>
      </c>
      <c r="V3" s="65">
        <f>IF(RES_hh_emi!V3=0,0,1000000*RES_hh_emi!V3/RES_hh_num!V3)</f>
        <v>1555.7317785980831</v>
      </c>
      <c r="W3" s="65">
        <f>IF(RES_hh_emi!W3=0,0,1000000*RES_hh_emi!W3/RES_hh_num!W3)</f>
        <v>1542.5346983701222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1929.8323991585326</v>
      </c>
      <c r="C4" s="69">
        <f>IF(RES_hh_emi!C4=0,0,1000000*RES_hh_emi!C4/RES_hh_num!C4)</f>
        <v>2058.5731891489013</v>
      </c>
      <c r="D4" s="69">
        <f>IF(RES_hh_emi!D4=0,0,1000000*RES_hh_emi!D4/RES_hh_num!D4)</f>
        <v>1950.4198958683887</v>
      </c>
      <c r="E4" s="69">
        <f>IF(RES_hh_emi!E4=0,0,1000000*RES_hh_emi!E4/RES_hh_num!E4)</f>
        <v>1984.6815708683614</v>
      </c>
      <c r="F4" s="69">
        <f>IF(RES_hh_emi!F4=0,0,1000000*RES_hh_emi!F4/RES_hh_num!F4)</f>
        <v>1948.2752955087874</v>
      </c>
      <c r="G4" s="69">
        <f>IF(RES_hh_emi!G4=0,0,1000000*RES_hh_emi!G4/RES_hh_num!G4)</f>
        <v>1933.856900187883</v>
      </c>
      <c r="H4" s="69">
        <f>IF(RES_hh_emi!H4=0,0,1000000*RES_hh_emi!H4/RES_hh_num!H4)</f>
        <v>1882.9272313491799</v>
      </c>
      <c r="I4" s="69">
        <f>IF(RES_hh_emi!I4=0,0,1000000*RES_hh_emi!I4/RES_hh_num!I4)</f>
        <v>1586.2490507013138</v>
      </c>
      <c r="J4" s="69">
        <f>IF(RES_hh_emi!J4=0,0,1000000*RES_hh_emi!J4/RES_hh_num!J4)</f>
        <v>1726.1882106548921</v>
      </c>
      <c r="K4" s="69">
        <f>IF(RES_hh_emi!K4=0,0,1000000*RES_hh_emi!K4/RES_hh_num!K4)</f>
        <v>1661.5896749194942</v>
      </c>
      <c r="L4" s="69">
        <f>IF(RES_hh_emi!L4=0,0,1000000*RES_hh_emi!L4/RES_hh_num!L4)</f>
        <v>1760.333402309047</v>
      </c>
      <c r="M4" s="69">
        <f>IF(RES_hh_emi!M4=0,0,1000000*RES_hh_emi!M4/RES_hh_num!M4)</f>
        <v>1510.7470326969658</v>
      </c>
      <c r="N4" s="69">
        <f>IF(RES_hh_emi!N4=0,0,1000000*RES_hh_emi!N4/RES_hh_num!N4)</f>
        <v>1552.6713121410717</v>
      </c>
      <c r="O4" s="69">
        <f>IF(RES_hh_emi!O4=0,0,1000000*RES_hh_emi!O4/RES_hh_num!O4)</f>
        <v>1572.6758750694271</v>
      </c>
      <c r="P4" s="69">
        <f>IF(RES_hh_emi!P4=0,0,1000000*RES_hh_emi!P4/RES_hh_num!P4)</f>
        <v>1278.6710747342875</v>
      </c>
      <c r="Q4" s="69">
        <f>IF(RES_hh_emi!Q4=0,0,1000000*RES_hh_emi!Q4/RES_hh_num!Q4)</f>
        <v>1352.7703965671963</v>
      </c>
      <c r="R4" s="69">
        <f>IF(RES_hh_emi!R4=0,0,1000000*RES_hh_emi!R4/RES_hh_num!R4)</f>
        <v>1385.7766385385714</v>
      </c>
      <c r="S4" s="69">
        <f>IF(RES_hh_emi!S4=0,0,1000000*RES_hh_emi!S4/RES_hh_num!S4)</f>
        <v>1361.2279811045541</v>
      </c>
      <c r="T4" s="69">
        <f>IF(RES_hh_emi!T4=0,0,1000000*RES_hh_emi!T4/RES_hh_num!T4)</f>
        <v>1305.4925875400845</v>
      </c>
      <c r="U4" s="69">
        <f>IF(RES_hh_emi!U4=0,0,1000000*RES_hh_emi!U4/RES_hh_num!U4)</f>
        <v>1269.7975583522632</v>
      </c>
      <c r="V4" s="69">
        <f>IF(RES_hh_emi!V4=0,0,1000000*RES_hh_emi!V4/RES_hh_num!V4)</f>
        <v>1281.721172620671</v>
      </c>
      <c r="W4" s="69">
        <f>IF(RES_hh_emi!W4=0,0,1000000*RES_hh_emi!W4/RES_hh_num!W4)</f>
        <v>1283.5487090963045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4129.886030739287</v>
      </c>
      <c r="C5" s="72">
        <f>IF(RES_hh_emi!C5=0,0,1000000*RES_hh_emi!C5/RES_hh_num!C5)</f>
        <v>4311.7678984019803</v>
      </c>
      <c r="D5" s="72">
        <f>IF(RES_hh_emi!D5=0,0,1000000*RES_hh_emi!D5/RES_hh_num!D5)</f>
        <v>4360.5477871833664</v>
      </c>
      <c r="E5" s="72">
        <f>IF(RES_hh_emi!E5=0,0,1000000*RES_hh_emi!E5/RES_hh_num!E5)</f>
        <v>4222.5730458724365</v>
      </c>
      <c r="F5" s="72">
        <f>IF(RES_hh_emi!F5=0,0,1000000*RES_hh_emi!F5/RES_hh_num!F5)</f>
        <v>4134.9496509764413</v>
      </c>
      <c r="G5" s="72">
        <f>IF(RES_hh_emi!G5=0,0,1000000*RES_hh_emi!G5/RES_hh_num!G5)</f>
        <v>4181.2997353088222</v>
      </c>
      <c r="H5" s="72">
        <f>IF(RES_hh_emi!H5=0,0,1000000*RES_hh_emi!H5/RES_hh_num!H5)</f>
        <v>4543.5125216248962</v>
      </c>
      <c r="I5" s="72">
        <f>IF(RES_hh_emi!I5=0,0,1000000*RES_hh_emi!I5/RES_hh_num!I5)</f>
        <v>4072.1544875098098</v>
      </c>
      <c r="J5" s="72">
        <f>IF(RES_hh_emi!J5=0,0,1000000*RES_hh_emi!J5/RES_hh_num!J5)</f>
        <v>4247.6281666330988</v>
      </c>
      <c r="K5" s="72">
        <f>IF(RES_hh_emi!K5=0,0,1000000*RES_hh_emi!K5/RES_hh_num!K5)</f>
        <v>4310.4526260376124</v>
      </c>
      <c r="L5" s="72">
        <f>IF(RES_hh_emi!L5=0,0,1000000*RES_hh_emi!L5/RES_hh_num!L5)</f>
        <v>5014.0599729850865</v>
      </c>
      <c r="M5" s="72">
        <f>IF(RES_hh_emi!M5=0,0,1000000*RES_hh_emi!M5/RES_hh_num!M5)</f>
        <v>4401.0971119307796</v>
      </c>
      <c r="N5" s="72">
        <f>IF(RES_hh_emi!N5=0,0,1000000*RES_hh_emi!N5/RES_hh_num!N5)</f>
        <v>4530.4336711520336</v>
      </c>
      <c r="O5" s="72">
        <f>IF(RES_hh_emi!O5=0,0,1000000*RES_hh_emi!O5/RES_hh_num!O5)</f>
        <v>4500.1475866359933</v>
      </c>
      <c r="P5" s="72">
        <f>IF(RES_hh_emi!P5=0,0,1000000*RES_hh_emi!P5/RES_hh_num!P5)</f>
        <v>4061.5084863978896</v>
      </c>
      <c r="Q5" s="72">
        <f>IF(RES_hh_emi!Q5=0,0,1000000*RES_hh_emi!Q5/RES_hh_num!Q5)</f>
        <v>4067.7572757684361</v>
      </c>
      <c r="R5" s="72">
        <f>IF(RES_hh_emi!R5=0,0,1000000*RES_hh_emi!R5/RES_hh_num!R5)</f>
        <v>4373.3717975497202</v>
      </c>
      <c r="S5" s="72">
        <f>IF(RES_hh_emi!S5=0,0,1000000*RES_hh_emi!S5/RES_hh_num!S5)</f>
        <v>4578.2579394354188</v>
      </c>
      <c r="T5" s="72">
        <f>IF(RES_hh_emi!T5=0,0,1000000*RES_hh_emi!T5/RES_hh_num!T5)</f>
        <v>4741.9485740835344</v>
      </c>
      <c r="U5" s="72">
        <f>IF(RES_hh_emi!U5=0,0,1000000*RES_hh_emi!U5/RES_hh_num!U5)</f>
        <v>4084.6500394283021</v>
      </c>
      <c r="V5" s="72">
        <f>IF(RES_hh_emi!V5=0,0,1000000*RES_hh_emi!V5/RES_hh_num!V5)</f>
        <v>4465.1867708495802</v>
      </c>
      <c r="W5" s="72">
        <f>IF(RES_hh_emi!W5=0,0,1000000*RES_hh_emi!W5/RES_hh_num!W5)</f>
        <v>4647.0788066665727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2212.1144487092124</v>
      </c>
      <c r="C6" s="72">
        <f>IF(RES_hh_emi!C6=0,0,1000000*RES_hh_emi!C6/RES_hh_num!C6)</f>
        <v>2245.1007109093889</v>
      </c>
      <c r="D6" s="72">
        <f>IF(RES_hh_emi!D6=0,0,1000000*RES_hh_emi!D6/RES_hh_num!D6)</f>
        <v>2261.0535294480474</v>
      </c>
      <c r="E6" s="72">
        <f>IF(RES_hh_emi!E6=0,0,1000000*RES_hh_emi!E6/RES_hh_num!E6)</f>
        <v>2318.8764089696151</v>
      </c>
      <c r="F6" s="72">
        <f>IF(RES_hh_emi!F6=0,0,1000000*RES_hh_emi!F6/RES_hh_num!F6)</f>
        <v>2469.0442669823424</v>
      </c>
      <c r="G6" s="72">
        <f>IF(RES_hh_emi!G6=0,0,1000000*RES_hh_emi!G6/RES_hh_num!G6)</f>
        <v>2541.0175500320493</v>
      </c>
      <c r="H6" s="72">
        <f>IF(RES_hh_emi!H6=0,0,1000000*RES_hh_emi!H6/RES_hh_num!H6)</f>
        <v>2481.3397264052915</v>
      </c>
      <c r="I6" s="72">
        <f>IF(RES_hh_emi!I6=0,0,1000000*RES_hh_emi!I6/RES_hh_num!I6)</f>
        <v>2258.891603752475</v>
      </c>
      <c r="J6" s="72">
        <f>IF(RES_hh_emi!J6=0,0,1000000*RES_hh_emi!J6/RES_hh_num!J6)</f>
        <v>2502.0336757303367</v>
      </c>
      <c r="K6" s="72">
        <f>IF(RES_hh_emi!K6=0,0,1000000*RES_hh_emi!K6/RES_hh_num!K6)</f>
        <v>2415.3543473799186</v>
      </c>
      <c r="L6" s="72">
        <f>IF(RES_hh_emi!L6=0,0,1000000*RES_hh_emi!L6/RES_hh_num!L6)</f>
        <v>2641.6259035170119</v>
      </c>
      <c r="M6" s="72">
        <f>IF(RES_hh_emi!M6=0,0,1000000*RES_hh_emi!M6/RES_hh_num!M6)</f>
        <v>2251.4571808854193</v>
      </c>
      <c r="N6" s="72">
        <f>IF(RES_hh_emi!N6=0,0,1000000*RES_hh_emi!N6/RES_hh_num!N6)</f>
        <v>2289.0843442246487</v>
      </c>
      <c r="O6" s="72">
        <f>IF(RES_hh_emi!O6=0,0,1000000*RES_hh_emi!O6/RES_hh_num!O6)</f>
        <v>2434.9434653099029</v>
      </c>
      <c r="P6" s="72">
        <f>IF(RES_hh_emi!P6=0,0,1000000*RES_hh_emi!P6/RES_hh_num!P6)</f>
        <v>2049.3965302378201</v>
      </c>
      <c r="Q6" s="72">
        <f>IF(RES_hh_emi!Q6=0,0,1000000*RES_hh_emi!Q6/RES_hh_num!Q6)</f>
        <v>2023.142351647321</v>
      </c>
      <c r="R6" s="72">
        <f>IF(RES_hh_emi!R6=0,0,1000000*RES_hh_emi!R6/RES_hh_num!R6)</f>
        <v>2274.9719295286177</v>
      </c>
      <c r="S6" s="72">
        <f>IF(RES_hh_emi!S6=0,0,1000000*RES_hh_emi!S6/RES_hh_num!S6)</f>
        <v>2047.8041859928285</v>
      </c>
      <c r="T6" s="72">
        <f>IF(RES_hh_emi!T6=0,0,1000000*RES_hh_emi!T6/RES_hh_num!T6)</f>
        <v>2274.5587216384142</v>
      </c>
      <c r="U6" s="72">
        <f>IF(RES_hh_emi!U6=0,0,1000000*RES_hh_emi!U6/RES_hh_num!U6)</f>
        <v>2115.2160198051151</v>
      </c>
      <c r="V6" s="72">
        <f>IF(RES_hh_emi!V6=0,0,1000000*RES_hh_emi!V6/RES_hh_num!V6)</f>
        <v>2118.0944231291624</v>
      </c>
      <c r="W6" s="72">
        <f>IF(RES_hh_emi!W6=0,0,1000000*RES_hh_emi!W6/RES_hh_num!W6)</f>
        <v>2282.1973761163053</v>
      </c>
      <c r="DA6" s="89" t="s">
        <v>525</v>
      </c>
    </row>
    <row r="7" spans="1:105" ht="12" customHeight="1" x14ac:dyDescent="0.25">
      <c r="A7" s="28" t="s">
        <v>206</v>
      </c>
      <c r="B7" s="72">
        <f>IF(RES_hh_emi!B7=0,0,1000000*RES_hh_emi!B7/RES_hh_num!B7)</f>
        <v>3790.4734730285695</v>
      </c>
      <c r="C7" s="72">
        <f>IF(RES_hh_emi!C7=0,0,1000000*RES_hh_emi!C7/RES_hh_num!C7)</f>
        <v>4255.5206923312526</v>
      </c>
      <c r="D7" s="72">
        <f>IF(RES_hh_emi!D7=0,0,1000000*RES_hh_emi!D7/RES_hh_num!D7)</f>
        <v>3933.745543434658</v>
      </c>
      <c r="E7" s="72">
        <f>IF(RES_hh_emi!E7=0,0,1000000*RES_hh_emi!E7/RES_hh_num!E7)</f>
        <v>4078.4821802055071</v>
      </c>
      <c r="F7" s="72">
        <f>IF(RES_hh_emi!F7=0,0,1000000*RES_hh_emi!F7/RES_hh_num!F7)</f>
        <v>3984.6053180008239</v>
      </c>
      <c r="G7" s="72">
        <f>IF(RES_hh_emi!G7=0,0,1000000*RES_hh_emi!G7/RES_hh_num!G7)</f>
        <v>4084.490749289484</v>
      </c>
      <c r="H7" s="72">
        <f>IF(RES_hh_emi!H7=0,0,1000000*RES_hh_emi!H7/RES_hh_num!H7)</f>
        <v>4090.7295925165986</v>
      </c>
      <c r="I7" s="72">
        <f>IF(RES_hh_emi!I7=0,0,1000000*RES_hh_emi!I7/RES_hh_num!I7)</f>
        <v>3257.4654410933599</v>
      </c>
      <c r="J7" s="72">
        <f>IF(RES_hh_emi!J7=0,0,1000000*RES_hh_emi!J7/RES_hh_num!J7)</f>
        <v>3980.2494996021728</v>
      </c>
      <c r="K7" s="72">
        <f>IF(RES_hh_emi!K7=0,0,1000000*RES_hh_emi!K7/RES_hh_num!K7)</f>
        <v>3728.3439167304314</v>
      </c>
      <c r="L7" s="72">
        <f>IF(RES_hh_emi!L7=0,0,1000000*RES_hh_emi!L7/RES_hh_num!L7)</f>
        <v>3822.6751988028241</v>
      </c>
      <c r="M7" s="72">
        <f>IF(RES_hh_emi!M7=0,0,1000000*RES_hh_emi!M7/RES_hh_num!M7)</f>
        <v>3420.262428661586</v>
      </c>
      <c r="N7" s="72">
        <f>IF(RES_hh_emi!N7=0,0,1000000*RES_hh_emi!N7/RES_hh_num!N7)</f>
        <v>3449.3884561937925</v>
      </c>
      <c r="O7" s="72">
        <f>IF(RES_hh_emi!O7=0,0,1000000*RES_hh_emi!O7/RES_hh_num!O7)</f>
        <v>3520.139885358316</v>
      </c>
      <c r="P7" s="72">
        <f>IF(RES_hh_emi!P7=0,0,1000000*RES_hh_emi!P7/RES_hh_num!P7)</f>
        <v>2950.8505470291539</v>
      </c>
      <c r="Q7" s="72">
        <f>IF(RES_hh_emi!Q7=0,0,1000000*RES_hh_emi!Q7/RES_hh_num!Q7)</f>
        <v>3158.6598310577251</v>
      </c>
      <c r="R7" s="72">
        <f>IF(RES_hh_emi!R7=0,0,1000000*RES_hh_emi!R7/RES_hh_num!R7)</f>
        <v>3075.9750913441617</v>
      </c>
      <c r="S7" s="72">
        <f>IF(RES_hh_emi!S7=0,0,1000000*RES_hh_emi!S7/RES_hh_num!S7)</f>
        <v>3104.6256328449153</v>
      </c>
      <c r="T7" s="72">
        <f>IF(RES_hh_emi!T7=0,0,1000000*RES_hh_emi!T7/RES_hh_num!T7)</f>
        <v>2920.5457957548288</v>
      </c>
      <c r="U7" s="72">
        <f>IF(RES_hh_emi!U7=0,0,1000000*RES_hh_emi!U7/RES_hh_num!U7)</f>
        <v>3062.3171151619913</v>
      </c>
      <c r="V7" s="72">
        <f>IF(RES_hh_emi!V7=0,0,1000000*RES_hh_emi!V7/RES_hh_num!V7)</f>
        <v>3307.5228004686114</v>
      </c>
      <c r="W7" s="72">
        <f>IF(RES_hh_emi!W7=0,0,1000000*RES_hh_emi!W7/RES_hh_num!W7)</f>
        <v>2760.7291735915892</v>
      </c>
      <c r="DA7" s="89" t="s">
        <v>526</v>
      </c>
    </row>
    <row r="8" spans="1:105" ht="12" customHeight="1" x14ac:dyDescent="0.25">
      <c r="A8" s="28" t="s">
        <v>193</v>
      </c>
      <c r="B8" s="72">
        <f>IF(RES_hh_emi!B8=0,0,1000000*RES_hh_emi!B8/RES_hh_num!B8)</f>
        <v>2611.560708965882</v>
      </c>
      <c r="C8" s="72">
        <f>IF(RES_hh_emi!C8=0,0,1000000*RES_hh_emi!C8/RES_hh_num!C8)</f>
        <v>2699.8149717931792</v>
      </c>
      <c r="D8" s="72">
        <f>IF(RES_hh_emi!D8=0,0,1000000*RES_hh_emi!D8/RES_hh_num!D8)</f>
        <v>2592.4787333603267</v>
      </c>
      <c r="E8" s="72">
        <f>IF(RES_hh_emi!E8=0,0,1000000*RES_hh_emi!E8/RES_hh_num!E8)</f>
        <v>2650.3329094600226</v>
      </c>
      <c r="F8" s="72">
        <f>IF(RES_hh_emi!F8=0,0,1000000*RES_hh_emi!F8/RES_hh_num!F8)</f>
        <v>2624.5611012043182</v>
      </c>
      <c r="G8" s="72">
        <f>IF(RES_hh_emi!G8=0,0,1000000*RES_hh_emi!G8/RES_hh_num!G8)</f>
        <v>2598.7953529705769</v>
      </c>
      <c r="H8" s="72">
        <f>IF(RES_hh_emi!H8=0,0,1000000*RES_hh_emi!H8/RES_hh_num!H8)</f>
        <v>2515.6933484950346</v>
      </c>
      <c r="I8" s="72">
        <f>IF(RES_hh_emi!I8=0,0,1000000*RES_hh_emi!I8/RES_hh_num!I8)</f>
        <v>2272.1378070408641</v>
      </c>
      <c r="J8" s="72">
        <f>IF(RES_hh_emi!J8=0,0,1000000*RES_hh_emi!J8/RES_hh_num!J8)</f>
        <v>2374.8373254296175</v>
      </c>
      <c r="K8" s="72">
        <f>IF(RES_hh_emi!K8=0,0,1000000*RES_hh_emi!K8/RES_hh_num!K8)</f>
        <v>2367.9170195542715</v>
      </c>
      <c r="L8" s="72">
        <f>IF(RES_hh_emi!L8=0,0,1000000*RES_hh_emi!L8/RES_hh_num!L8)</f>
        <v>2562.5827511813932</v>
      </c>
      <c r="M8" s="72">
        <f>IF(RES_hh_emi!M8=0,0,1000000*RES_hh_emi!M8/RES_hh_num!M8)</f>
        <v>2206.7464593919117</v>
      </c>
      <c r="N8" s="72">
        <f>IF(RES_hh_emi!N8=0,0,1000000*RES_hh_emi!N8/RES_hh_num!N8)</f>
        <v>2340.7925117178988</v>
      </c>
      <c r="O8" s="72">
        <f>IF(RES_hh_emi!O8=0,0,1000000*RES_hh_emi!O8/RES_hh_num!O8)</f>
        <v>2408.5736781131181</v>
      </c>
      <c r="P8" s="72">
        <f>IF(RES_hh_emi!P8=0,0,1000000*RES_hh_emi!P8/RES_hh_num!P8)</f>
        <v>1902.7328952519767</v>
      </c>
      <c r="Q8" s="72">
        <f>IF(RES_hh_emi!Q8=0,0,1000000*RES_hh_emi!Q8/RES_hh_num!Q8)</f>
        <v>2048.1808571568654</v>
      </c>
      <c r="R8" s="72">
        <f>IF(RES_hh_emi!R8=0,0,1000000*RES_hh_emi!R8/RES_hh_num!R8)</f>
        <v>2137.6707663876573</v>
      </c>
      <c r="S8" s="72">
        <f>IF(RES_hh_emi!S8=0,0,1000000*RES_hh_emi!S8/RES_hh_num!S8)</f>
        <v>2083.9846784265274</v>
      </c>
      <c r="T8" s="72">
        <f>IF(RES_hh_emi!T8=0,0,1000000*RES_hh_emi!T8/RES_hh_num!T8)</f>
        <v>2019.7169429063131</v>
      </c>
      <c r="U8" s="72">
        <f>IF(RES_hh_emi!U8=0,0,1000000*RES_hh_emi!U8/RES_hh_num!U8)</f>
        <v>1995.8016819645234</v>
      </c>
      <c r="V8" s="72">
        <f>IF(RES_hh_emi!V8=0,0,1000000*RES_hh_emi!V8/RES_hh_num!V8)</f>
        <v>1965.4713247136813</v>
      </c>
      <c r="W8" s="72">
        <f>IF(RES_hh_emi!W8=0,0,1000000*RES_hh_emi!W8/RES_hh_num!W8)</f>
        <v>2157.9613521427132</v>
      </c>
      <c r="DA8" s="89" t="s">
        <v>527</v>
      </c>
    </row>
    <row r="9" spans="1:105" ht="12" customHeight="1" x14ac:dyDescent="0.25">
      <c r="A9" s="28" t="s">
        <v>208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203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204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248.76674640225238</v>
      </c>
      <c r="C17" s="69">
        <f>IF(RES_hh_emi!C17=0,0,1000000*RES_hh_emi!C17/RES_hh_num!C17)</f>
        <v>254.94274076998792</v>
      </c>
      <c r="D17" s="69">
        <f>IF(RES_hh_emi!D17=0,0,1000000*RES_hh_emi!D17/RES_hh_num!D17)</f>
        <v>256.75297655766241</v>
      </c>
      <c r="E17" s="69">
        <f>IF(RES_hh_emi!E17=0,0,1000000*RES_hh_emi!E17/RES_hh_num!E17)</f>
        <v>258.56196078241118</v>
      </c>
      <c r="F17" s="69">
        <f>IF(RES_hh_emi!F17=0,0,1000000*RES_hh_emi!F17/RES_hh_num!F17)</f>
        <v>254.0466706083065</v>
      </c>
      <c r="G17" s="69">
        <f>IF(RES_hh_emi!G17=0,0,1000000*RES_hh_emi!G17/RES_hh_num!G17)</f>
        <v>255.14173684811146</v>
      </c>
      <c r="H17" s="69">
        <f>IF(RES_hh_emi!H17=0,0,1000000*RES_hh_emi!H17/RES_hh_num!H17)</f>
        <v>253.34626879682483</v>
      </c>
      <c r="I17" s="69">
        <f>IF(RES_hh_emi!I17=0,0,1000000*RES_hh_emi!I17/RES_hh_num!I17)</f>
        <v>235.83119427112473</v>
      </c>
      <c r="J17" s="69">
        <f>IF(RES_hh_emi!J17=0,0,1000000*RES_hh_emi!J17/RES_hh_num!J17)</f>
        <v>237.98372683820739</v>
      </c>
      <c r="K17" s="69">
        <f>IF(RES_hh_emi!K17=0,0,1000000*RES_hh_emi!K17/RES_hh_num!K17)</f>
        <v>234.93016910785468</v>
      </c>
      <c r="L17" s="69">
        <f>IF(RES_hh_emi!L17=0,0,1000000*RES_hh_emi!L17/RES_hh_num!L17)</f>
        <v>237.31364096874398</v>
      </c>
      <c r="M17" s="69">
        <f>IF(RES_hh_emi!M17=0,0,1000000*RES_hh_emi!M17/RES_hh_num!M17)</f>
        <v>228.77202308384719</v>
      </c>
      <c r="N17" s="69">
        <f>IF(RES_hh_emi!N17=0,0,1000000*RES_hh_emi!N17/RES_hh_num!N17)</f>
        <v>225.26621519921162</v>
      </c>
      <c r="O17" s="69">
        <f>IF(RES_hh_emi!O17=0,0,1000000*RES_hh_emi!O17/RES_hh_num!O17)</f>
        <v>211.93140297711648</v>
      </c>
      <c r="P17" s="69">
        <f>IF(RES_hh_emi!P17=0,0,1000000*RES_hh_emi!P17/RES_hh_num!P17)</f>
        <v>205.81990844547582</v>
      </c>
      <c r="Q17" s="69">
        <f>IF(RES_hh_emi!Q17=0,0,1000000*RES_hh_emi!Q17/RES_hh_num!Q17)</f>
        <v>204.70015812799639</v>
      </c>
      <c r="R17" s="69">
        <f>IF(RES_hh_emi!R17=0,0,1000000*RES_hh_emi!R17/RES_hh_num!R17)</f>
        <v>208.50533108764901</v>
      </c>
      <c r="S17" s="69">
        <f>IF(RES_hh_emi!S17=0,0,1000000*RES_hh_emi!S17/RES_hh_num!S17)</f>
        <v>210.39992189973341</v>
      </c>
      <c r="T17" s="69">
        <f>IF(RES_hh_emi!T17=0,0,1000000*RES_hh_emi!T17/RES_hh_num!T17)</f>
        <v>209.65548362455647</v>
      </c>
      <c r="U17" s="69">
        <f>IF(RES_hh_emi!U17=0,0,1000000*RES_hh_emi!U17/RES_hh_num!U17)</f>
        <v>204.87744510091633</v>
      </c>
      <c r="V17" s="69">
        <f>IF(RES_hh_emi!V17=0,0,1000000*RES_hh_emi!V17/RES_hh_num!V17)</f>
        <v>205.32505303653099</v>
      </c>
      <c r="W17" s="69">
        <f>IF(RES_hh_emi!W17=0,0,1000000*RES_hh_emi!W17/RES_hh_num!W17)</f>
        <v>192.879851095595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467.16013267604058</v>
      </c>
      <c r="C18" s="72">
        <f>IF(RES_hh_emi!C18=0,0,1000000*RES_hh_emi!C18/RES_hh_num!C18)</f>
        <v>450.93072668109767</v>
      </c>
      <c r="D18" s="72">
        <f>IF(RES_hh_emi!D18=0,0,1000000*RES_hh_emi!D18/RES_hh_num!D18)</f>
        <v>480.66963325678557</v>
      </c>
      <c r="E18" s="72">
        <f>IF(RES_hh_emi!E18=0,0,1000000*RES_hh_emi!E18/RES_hh_num!E18)</f>
        <v>479.71898224884012</v>
      </c>
      <c r="F18" s="72">
        <f>IF(RES_hh_emi!F18=0,0,1000000*RES_hh_emi!F18/RES_hh_num!F18)</f>
        <v>495.61254800499074</v>
      </c>
      <c r="G18" s="72">
        <f>IF(RES_hh_emi!G18=0,0,1000000*RES_hh_emi!G18/RES_hh_num!G18)</f>
        <v>497.69087844424422</v>
      </c>
      <c r="H18" s="72">
        <f>IF(RES_hh_emi!H18=0,0,1000000*RES_hh_emi!H18/RES_hh_num!H18)</f>
        <v>517.06924383885723</v>
      </c>
      <c r="I18" s="72">
        <f>IF(RES_hh_emi!I18=0,0,1000000*RES_hh_emi!I18/RES_hh_num!I18)</f>
        <v>491.62965168860239</v>
      </c>
      <c r="J18" s="72">
        <f>IF(RES_hh_emi!J18=0,0,1000000*RES_hh_emi!J18/RES_hh_num!J18)</f>
        <v>519.68072888686368</v>
      </c>
      <c r="K18" s="72">
        <f>IF(RES_hh_emi!K18=0,0,1000000*RES_hh_emi!K18/RES_hh_num!K18)</f>
        <v>534.45906119720996</v>
      </c>
      <c r="L18" s="72">
        <f>IF(RES_hh_emi!L18=0,0,1000000*RES_hh_emi!L18/RES_hh_num!L18)</f>
        <v>546.5587835854941</v>
      </c>
      <c r="M18" s="72">
        <f>IF(RES_hh_emi!M18=0,0,1000000*RES_hh_emi!M18/RES_hh_num!M18)</f>
        <v>538.02193695705819</v>
      </c>
      <c r="N18" s="72">
        <f>IF(RES_hh_emi!N18=0,0,1000000*RES_hh_emi!N18/RES_hh_num!N18)</f>
        <v>548.62382739891552</v>
      </c>
      <c r="O18" s="72">
        <f>IF(RES_hh_emi!O18=0,0,1000000*RES_hh_emi!O18/RES_hh_num!O18)</f>
        <v>553.61952449848422</v>
      </c>
      <c r="P18" s="72">
        <f>IF(RES_hh_emi!P18=0,0,1000000*RES_hh_emi!P18/RES_hh_num!P18)</f>
        <v>564.39023962683541</v>
      </c>
      <c r="Q18" s="72">
        <f>IF(RES_hh_emi!Q18=0,0,1000000*RES_hh_emi!Q18/RES_hh_num!Q18)</f>
        <v>562.11351023444854</v>
      </c>
      <c r="R18" s="72">
        <f>IF(RES_hh_emi!R18=0,0,1000000*RES_hh_emi!R18/RES_hh_num!R18)</f>
        <v>578.88969020090042</v>
      </c>
      <c r="S18" s="72">
        <f>IF(RES_hh_emi!S18=0,0,1000000*RES_hh_emi!S18/RES_hh_num!S18)</f>
        <v>603.49447769246933</v>
      </c>
      <c r="T18" s="72">
        <f>IF(RES_hh_emi!T18=0,0,1000000*RES_hh_emi!T18/RES_hh_num!T18)</f>
        <v>627.10299539907555</v>
      </c>
      <c r="U18" s="72">
        <f>IF(RES_hh_emi!U18=0,0,1000000*RES_hh_emi!U18/RES_hh_num!U18)</f>
        <v>539.03027605065847</v>
      </c>
      <c r="V18" s="72">
        <f>IF(RES_hh_emi!V18=0,0,1000000*RES_hh_emi!V18/RES_hh_num!V18)</f>
        <v>578.96947106700486</v>
      </c>
      <c r="W18" s="72">
        <f>IF(RES_hh_emi!W18=0,0,1000000*RES_hh_emi!W18/RES_hh_num!W18)</f>
        <v>584.19004465165267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343.89992378226549</v>
      </c>
      <c r="C19" s="72">
        <f>IF(RES_hh_emi!C19=0,0,1000000*RES_hh_emi!C19/RES_hh_num!C19)</f>
        <v>344.06725117755281</v>
      </c>
      <c r="D19" s="72">
        <f>IF(RES_hh_emi!D19=0,0,1000000*RES_hh_emi!D19/RES_hh_num!D19)</f>
        <v>346.35151984976284</v>
      </c>
      <c r="E19" s="72">
        <f>IF(RES_hh_emi!E19=0,0,1000000*RES_hh_emi!E19/RES_hh_num!E19)</f>
        <v>340.08870231907611</v>
      </c>
      <c r="F19" s="72">
        <f>IF(RES_hh_emi!F19=0,0,1000000*RES_hh_emi!F19/RES_hh_num!F19)</f>
        <v>350.21031114361955</v>
      </c>
      <c r="G19" s="72">
        <f>IF(RES_hh_emi!G19=0,0,1000000*RES_hh_emi!G19/RES_hh_num!G19)</f>
        <v>357.17857577140182</v>
      </c>
      <c r="H19" s="72">
        <f>IF(RES_hh_emi!H19=0,0,1000000*RES_hh_emi!H19/RES_hh_num!H19)</f>
        <v>343.08062209760379</v>
      </c>
      <c r="I19" s="72">
        <f>IF(RES_hh_emi!I19=0,0,1000000*RES_hh_emi!I19/RES_hh_num!I19)</f>
        <v>346.00381312466112</v>
      </c>
      <c r="J19" s="72">
        <f>IF(RES_hh_emi!J19=0,0,1000000*RES_hh_emi!J19/RES_hh_num!J19)</f>
        <v>339.63952996517753</v>
      </c>
      <c r="K19" s="72">
        <f>IF(RES_hh_emi!K19=0,0,1000000*RES_hh_emi!K19/RES_hh_num!K19)</f>
        <v>344.2169899383008</v>
      </c>
      <c r="L19" s="72">
        <f>IF(RES_hh_emi!L19=0,0,1000000*RES_hh_emi!L19/RES_hh_num!L19)</f>
        <v>358.40760232271128</v>
      </c>
      <c r="M19" s="72">
        <f>IF(RES_hh_emi!M19=0,0,1000000*RES_hh_emi!M19/RES_hh_num!M19)</f>
        <v>360.86375019914504</v>
      </c>
      <c r="N19" s="72">
        <f>IF(RES_hh_emi!N19=0,0,1000000*RES_hh_emi!N19/RES_hh_num!N19)</f>
        <v>345.2919139407299</v>
      </c>
      <c r="O19" s="72">
        <f>IF(RES_hh_emi!O19=0,0,1000000*RES_hh_emi!O19/RES_hh_num!O19)</f>
        <v>341.89124337493035</v>
      </c>
      <c r="P19" s="72">
        <f>IF(RES_hh_emi!P19=0,0,1000000*RES_hh_emi!P19/RES_hh_num!P19)</f>
        <v>330.31519379381893</v>
      </c>
      <c r="Q19" s="72">
        <f>IF(RES_hh_emi!Q19=0,0,1000000*RES_hh_emi!Q19/RES_hh_num!Q19)</f>
        <v>316.32438376055694</v>
      </c>
      <c r="R19" s="72">
        <f>IF(RES_hh_emi!R19=0,0,1000000*RES_hh_emi!R19/RES_hh_num!R19)</f>
        <v>325.33569334646364</v>
      </c>
      <c r="S19" s="72">
        <f>IF(RES_hh_emi!S19=0,0,1000000*RES_hh_emi!S19/RES_hh_num!S19)</f>
        <v>325.46732252591778</v>
      </c>
      <c r="T19" s="72">
        <f>IF(RES_hh_emi!T19=0,0,1000000*RES_hh_emi!T19/RES_hh_num!T19)</f>
        <v>331.12041183415704</v>
      </c>
      <c r="U19" s="72">
        <f>IF(RES_hh_emi!U19=0,0,1000000*RES_hh_emi!U19/RES_hh_num!U19)</f>
        <v>313.48716132902797</v>
      </c>
      <c r="V19" s="72">
        <f>IF(RES_hh_emi!V19=0,0,1000000*RES_hh_emi!V19/RES_hh_num!V19)</f>
        <v>317.60034336305512</v>
      </c>
      <c r="W19" s="72">
        <f>IF(RES_hh_emi!W19=0,0,1000000*RES_hh_emi!W19/RES_hh_num!W19)</f>
        <v>310.54045550507328</v>
      </c>
      <c r="DA19" s="89" t="s">
        <v>536</v>
      </c>
    </row>
    <row r="20" spans="1:105" ht="12" customHeight="1" x14ac:dyDescent="0.25">
      <c r="A20" s="28" t="s">
        <v>206</v>
      </c>
      <c r="B20" s="72">
        <f>IF(RES_hh_emi!B20=0,0,1000000*RES_hh_emi!B20/RES_hh_num!B20)</f>
        <v>592.40772478029999</v>
      </c>
      <c r="C20" s="72">
        <f>IF(RES_hh_emi!C20=0,0,1000000*RES_hh_emi!C20/RES_hh_num!C20)</f>
        <v>640.91020240560886</v>
      </c>
      <c r="D20" s="72">
        <f>IF(RES_hh_emi!D20=0,0,1000000*RES_hh_emi!D20/RES_hh_num!D20)</f>
        <v>627.66817935406982</v>
      </c>
      <c r="E20" s="72">
        <f>IF(RES_hh_emi!E20=0,0,1000000*RES_hh_emi!E20/RES_hh_num!E20)</f>
        <v>642.70487431098297</v>
      </c>
      <c r="F20" s="72">
        <f>IF(RES_hh_emi!F20=0,0,1000000*RES_hh_emi!F20/RES_hh_num!F20)</f>
        <v>640.23249103500189</v>
      </c>
      <c r="G20" s="72">
        <f>IF(RES_hh_emi!G20=0,0,1000000*RES_hh_emi!G20/RES_hh_num!G20)</f>
        <v>655.16941266386289</v>
      </c>
      <c r="H20" s="72">
        <f>IF(RES_hh_emi!H20=0,0,1000000*RES_hh_emi!H20/RES_hh_num!H20)</f>
        <v>683.33480501014139</v>
      </c>
      <c r="I20" s="72">
        <f>IF(RES_hh_emi!I20=0,0,1000000*RES_hh_emi!I20/RES_hh_num!I20)</f>
        <v>563.05747469485891</v>
      </c>
      <c r="J20" s="72">
        <f>IF(RES_hh_emi!J20=0,0,1000000*RES_hh_emi!J20/RES_hh_num!J20)</f>
        <v>674.33258399033411</v>
      </c>
      <c r="K20" s="72">
        <f>IF(RES_hh_emi!K20=0,0,1000000*RES_hh_emi!K20/RES_hh_num!K20)</f>
        <v>654.43404528101576</v>
      </c>
      <c r="L20" s="72">
        <f>IF(RES_hh_emi!L20=0,0,1000000*RES_hh_emi!L20/RES_hh_num!L20)</f>
        <v>646.90867102740197</v>
      </c>
      <c r="M20" s="72">
        <f>IF(RES_hh_emi!M20=0,0,1000000*RES_hh_emi!M20/RES_hh_num!M20)</f>
        <v>680.67507072360013</v>
      </c>
      <c r="N20" s="72">
        <f>IF(RES_hh_emi!N20=0,0,1000000*RES_hh_emi!N20/RES_hh_num!N20)</f>
        <v>683.22354480449735</v>
      </c>
      <c r="O20" s="72">
        <f>IF(RES_hh_emi!O20=0,0,1000000*RES_hh_emi!O20/RES_hh_num!O20)</f>
        <v>602.49208114880821</v>
      </c>
      <c r="P20" s="72">
        <f>IF(RES_hh_emi!P20=0,0,1000000*RES_hh_emi!P20/RES_hh_num!P20)</f>
        <v>647.41023616525115</v>
      </c>
      <c r="Q20" s="72">
        <f>IF(RES_hh_emi!Q20=0,0,1000000*RES_hh_emi!Q20/RES_hh_num!Q20)</f>
        <v>622.79780351941622</v>
      </c>
      <c r="R20" s="72">
        <f>IF(RES_hh_emi!R20=0,0,1000000*RES_hh_emi!R20/RES_hh_num!R20)</f>
        <v>614.67146045791071</v>
      </c>
      <c r="S20" s="72">
        <f>IF(RES_hh_emi!S20=0,0,1000000*RES_hh_emi!S20/RES_hh_num!S20)</f>
        <v>639.53492822023759</v>
      </c>
      <c r="T20" s="72">
        <f>IF(RES_hh_emi!T20=0,0,1000000*RES_hh_emi!T20/RES_hh_num!T20)</f>
        <v>603.61623595843571</v>
      </c>
      <c r="U20" s="72">
        <f>IF(RES_hh_emi!U20=0,0,1000000*RES_hh_emi!U20/RES_hh_num!U20)</f>
        <v>647.09131886812315</v>
      </c>
      <c r="V20" s="72">
        <f>IF(RES_hh_emi!V20=0,0,1000000*RES_hh_emi!V20/RES_hh_num!V20)</f>
        <v>701.99305122657552</v>
      </c>
      <c r="W20" s="72">
        <f>IF(RES_hh_emi!W20=0,0,1000000*RES_hh_emi!W20/RES_hh_num!W20)</f>
        <v>533.12097378409476</v>
      </c>
      <c r="DA20" s="89" t="s">
        <v>537</v>
      </c>
    </row>
    <row r="21" spans="1:105" ht="12" customHeight="1" x14ac:dyDescent="0.25">
      <c r="A21" s="28" t="s">
        <v>193</v>
      </c>
      <c r="B21" s="72">
        <f>IF(RES_hh_emi!B21=0,0,1000000*RES_hh_emi!B21/RES_hh_num!B21)</f>
        <v>405.9014813001898</v>
      </c>
      <c r="C21" s="72">
        <f>IF(RES_hh_emi!C21=0,0,1000000*RES_hh_emi!C21/RES_hh_num!C21)</f>
        <v>410.91632395888161</v>
      </c>
      <c r="D21" s="72">
        <f>IF(RES_hh_emi!D21=0,0,1000000*RES_hh_emi!D21/RES_hh_num!D21)</f>
        <v>419.81148073249426</v>
      </c>
      <c r="E21" s="72">
        <f>IF(RES_hh_emi!E21=0,0,1000000*RES_hh_emi!E21/RES_hh_num!E21)</f>
        <v>424.03839847491633</v>
      </c>
      <c r="F21" s="72">
        <f>IF(RES_hh_emi!F21=0,0,1000000*RES_hh_emi!F21/RES_hh_num!F21)</f>
        <v>414.93314509315007</v>
      </c>
      <c r="G21" s="72">
        <f>IF(RES_hh_emi!G21=0,0,1000000*RES_hh_emi!G21/RES_hh_num!G21)</f>
        <v>415.11600749789511</v>
      </c>
      <c r="H21" s="72">
        <f>IF(RES_hh_emi!H21=0,0,1000000*RES_hh_emi!H21/RES_hh_num!H21)</f>
        <v>409.03801098635012</v>
      </c>
      <c r="I21" s="72">
        <f>IF(RES_hh_emi!I21=0,0,1000000*RES_hh_emi!I21/RES_hh_num!I21)</f>
        <v>405.23922309068644</v>
      </c>
      <c r="J21" s="72">
        <f>IF(RES_hh_emi!J21=0,0,1000000*RES_hh_emi!J21/RES_hh_num!J21)</f>
        <v>387.18042855729084</v>
      </c>
      <c r="K21" s="72">
        <f>IF(RES_hh_emi!K21=0,0,1000000*RES_hh_emi!K21/RES_hh_num!K21)</f>
        <v>390.69649249244708</v>
      </c>
      <c r="L21" s="72">
        <f>IF(RES_hh_emi!L21=0,0,1000000*RES_hh_emi!L21/RES_hh_num!L21)</f>
        <v>406.26795666322073</v>
      </c>
      <c r="M21" s="72">
        <f>IF(RES_hh_emi!M21=0,0,1000000*RES_hh_emi!M21/RES_hh_num!M21)</f>
        <v>387.04522498472522</v>
      </c>
      <c r="N21" s="72">
        <f>IF(RES_hh_emi!N21=0,0,1000000*RES_hh_emi!N21/RES_hh_num!N21)</f>
        <v>390.8945987814426</v>
      </c>
      <c r="O21" s="72">
        <f>IF(RES_hh_emi!O21=0,0,1000000*RES_hh_emi!O21/RES_hh_num!O21)</f>
        <v>383.88744039858642</v>
      </c>
      <c r="P21" s="72">
        <f>IF(RES_hh_emi!P21=0,0,1000000*RES_hh_emi!P21/RES_hh_num!P21)</f>
        <v>361.2431873009088</v>
      </c>
      <c r="Q21" s="72">
        <f>IF(RES_hh_emi!Q21=0,0,1000000*RES_hh_emi!Q21/RES_hh_num!Q21)</f>
        <v>367.64761833173509</v>
      </c>
      <c r="R21" s="72">
        <f>IF(RES_hh_emi!R21=0,0,1000000*RES_hh_emi!R21/RES_hh_num!R21)</f>
        <v>374.91127064466565</v>
      </c>
      <c r="S21" s="72">
        <f>IF(RES_hh_emi!S21=0,0,1000000*RES_hh_emi!S21/RES_hh_num!S21)</f>
        <v>372.01104960492313</v>
      </c>
      <c r="T21" s="72">
        <f>IF(RES_hh_emi!T21=0,0,1000000*RES_hh_emi!T21/RES_hh_num!T21)</f>
        <v>376.35542975223626</v>
      </c>
      <c r="U21" s="72">
        <f>IF(RES_hh_emi!U21=0,0,1000000*RES_hh_emi!U21/RES_hh_num!U21)</f>
        <v>362.21477335922253</v>
      </c>
      <c r="V21" s="72">
        <f>IF(RES_hh_emi!V21=0,0,1000000*RES_hh_emi!V21/RES_hh_num!V21)</f>
        <v>353.14850705936129</v>
      </c>
      <c r="W21" s="72">
        <f>IF(RES_hh_emi!W21=0,0,1000000*RES_hh_emi!W21/RES_hh_num!W21)</f>
        <v>355.9518407514098</v>
      </c>
      <c r="DA21" s="89" t="s">
        <v>538</v>
      </c>
    </row>
    <row r="22" spans="1:105" ht="12" customHeight="1" x14ac:dyDescent="0.25">
      <c r="A22" s="28" t="s">
        <v>208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203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204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77.012950999870583</v>
      </c>
      <c r="C27" s="69">
        <f>IF(RES_hh_emi!C27=0,0,1000000*RES_hh_emi!C27/RES_hh_num!C27)</f>
        <v>76.558477212498275</v>
      </c>
      <c r="D27" s="69">
        <f>IF(RES_hh_emi!D27=0,0,1000000*RES_hh_emi!D27/RES_hh_num!D27)</f>
        <v>79.166789273415432</v>
      </c>
      <c r="E27" s="69">
        <f>IF(RES_hh_emi!E27=0,0,1000000*RES_hh_emi!E27/RES_hh_num!E27)</f>
        <v>82.991039677771269</v>
      </c>
      <c r="F27" s="69">
        <f>IF(RES_hh_emi!F27=0,0,1000000*RES_hh_emi!F27/RES_hh_num!F27)</f>
        <v>79.110294217465608</v>
      </c>
      <c r="G27" s="69">
        <f>IF(RES_hh_emi!G27=0,0,1000000*RES_hh_emi!G27/RES_hh_num!G27)</f>
        <v>83.227208883460136</v>
      </c>
      <c r="H27" s="69">
        <f>IF(RES_hh_emi!H27=0,0,1000000*RES_hh_emi!H27/RES_hh_num!H27)</f>
        <v>78.732658656984952</v>
      </c>
      <c r="I27" s="69">
        <f>IF(RES_hh_emi!I27=0,0,1000000*RES_hh_emi!I27/RES_hh_num!I27)</f>
        <v>77.844119181748368</v>
      </c>
      <c r="J27" s="69">
        <f>IF(RES_hh_emi!J27=0,0,1000000*RES_hh_emi!J27/RES_hh_num!J27)</f>
        <v>71.199976463265756</v>
      </c>
      <c r="K27" s="69">
        <f>IF(RES_hh_emi!K27=0,0,1000000*RES_hh_emi!K27/RES_hh_num!K27)</f>
        <v>71.360120871735447</v>
      </c>
      <c r="L27" s="69">
        <f>IF(RES_hh_emi!L27=0,0,1000000*RES_hh_emi!L27/RES_hh_num!L27)</f>
        <v>73.193088967693683</v>
      </c>
      <c r="M27" s="69">
        <f>IF(RES_hh_emi!M27=0,0,1000000*RES_hh_emi!M27/RES_hh_num!M27)</f>
        <v>72.377878045475356</v>
      </c>
      <c r="N27" s="69">
        <f>IF(RES_hh_emi!N27=0,0,1000000*RES_hh_emi!N27/RES_hh_num!N27)</f>
        <v>67.69211592598441</v>
      </c>
      <c r="O27" s="69">
        <f>IF(RES_hh_emi!O27=0,0,1000000*RES_hh_emi!O27/RES_hh_num!O27)</f>
        <v>66.298758837907613</v>
      </c>
      <c r="P27" s="69">
        <f>IF(RES_hh_emi!P27=0,0,1000000*RES_hh_emi!P27/RES_hh_num!P27)</f>
        <v>64.275836421763131</v>
      </c>
      <c r="Q27" s="69">
        <f>IF(RES_hh_emi!Q27=0,0,1000000*RES_hh_emi!Q27/RES_hh_num!Q27)</f>
        <v>64.689749768425855</v>
      </c>
      <c r="R27" s="69">
        <f>IF(RES_hh_emi!R27=0,0,1000000*RES_hh_emi!R27/RES_hh_num!R27)</f>
        <v>64.725300051928315</v>
      </c>
      <c r="S27" s="69">
        <f>IF(RES_hh_emi!S27=0,0,1000000*RES_hh_emi!S27/RES_hh_num!S27)</f>
        <v>67.853379549000195</v>
      </c>
      <c r="T27" s="69">
        <f>IF(RES_hh_emi!T27=0,0,1000000*RES_hh_emi!T27/RES_hh_num!T27)</f>
        <v>67.649381014313221</v>
      </c>
      <c r="U27" s="69">
        <f>IF(RES_hh_emi!U27=0,0,1000000*RES_hh_emi!U27/RES_hh_num!U27)</f>
        <v>67.310785167940068</v>
      </c>
      <c r="V27" s="69">
        <f>IF(RES_hh_emi!V27=0,0,1000000*RES_hh_emi!V27/RES_hh_num!V27)</f>
        <v>68.685552940881124</v>
      </c>
      <c r="W27" s="69">
        <f>IF(RES_hh_emi!W27=0,0,1000000*RES_hh_emi!W27/RES_hh_num!W27)</f>
        <v>66.106138178222707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233.50697410683924</v>
      </c>
      <c r="C28" s="72">
        <f>IF(RES_hh_emi!C28=0,0,1000000*RES_hh_emi!C28/RES_hh_num!C28)</f>
        <v>215.27414635706887</v>
      </c>
      <c r="D28" s="72">
        <f>IF(RES_hh_emi!D28=0,0,1000000*RES_hh_emi!D28/RES_hh_num!D28)</f>
        <v>258.98812859252615</v>
      </c>
      <c r="E28" s="72">
        <f>IF(RES_hh_emi!E28=0,0,1000000*RES_hh_emi!E28/RES_hh_num!E28)</f>
        <v>304.990160543954</v>
      </c>
      <c r="F28" s="72">
        <f>IF(RES_hh_emi!F28=0,0,1000000*RES_hh_emi!F28/RES_hh_num!F28)</f>
        <v>306.56363943030198</v>
      </c>
      <c r="G28" s="72">
        <f>IF(RES_hh_emi!G28=0,0,1000000*RES_hh_emi!G28/RES_hh_num!G28)</f>
        <v>302.14768878469766</v>
      </c>
      <c r="H28" s="72">
        <f>IF(RES_hh_emi!H28=0,0,1000000*RES_hh_emi!H28/RES_hh_num!H28)</f>
        <v>319.14198979189075</v>
      </c>
      <c r="I28" s="72">
        <f>IF(RES_hh_emi!I28=0,0,1000000*RES_hh_emi!I28/RES_hh_num!I28)</f>
        <v>307.45025202007872</v>
      </c>
      <c r="J28" s="72">
        <f>IF(RES_hh_emi!J28=0,0,1000000*RES_hh_emi!J28/RES_hh_num!J28)</f>
        <v>326.75509384344804</v>
      </c>
      <c r="K28" s="72">
        <f>IF(RES_hh_emi!K28=0,0,1000000*RES_hh_emi!K28/RES_hh_num!K28)</f>
        <v>324.12916215554446</v>
      </c>
      <c r="L28" s="72">
        <f>IF(RES_hh_emi!L28=0,0,1000000*RES_hh_emi!L28/RES_hh_num!L28)</f>
        <v>334.61240070379239</v>
      </c>
      <c r="M28" s="72">
        <f>IF(RES_hh_emi!M28=0,0,1000000*RES_hh_emi!M28/RES_hh_num!M28)</f>
        <v>326.01652806618705</v>
      </c>
      <c r="N28" s="72">
        <f>IF(RES_hh_emi!N28=0,0,1000000*RES_hh_emi!N28/RES_hh_num!N28)</f>
        <v>322.42742341388328</v>
      </c>
      <c r="O28" s="72">
        <f>IF(RES_hh_emi!O28=0,0,1000000*RES_hh_emi!O28/RES_hh_num!O28)</f>
        <v>308.02824824478944</v>
      </c>
      <c r="P28" s="72">
        <f>IF(RES_hh_emi!P28=0,0,1000000*RES_hh_emi!P28/RES_hh_num!P28)</f>
        <v>311.10693590964217</v>
      </c>
      <c r="Q28" s="72">
        <f>IF(RES_hh_emi!Q28=0,0,1000000*RES_hh_emi!Q28/RES_hh_num!Q28)</f>
        <v>306.35200586899072</v>
      </c>
      <c r="R28" s="72">
        <f>IF(RES_hh_emi!R28=0,0,1000000*RES_hh_emi!R28/RES_hh_num!R28)</f>
        <v>311.59095936485437</v>
      </c>
      <c r="S28" s="72">
        <f>IF(RES_hh_emi!S28=0,0,1000000*RES_hh_emi!S28/RES_hh_num!S28)</f>
        <v>329.70137330921591</v>
      </c>
      <c r="T28" s="72">
        <f>IF(RES_hh_emi!T28=0,0,1000000*RES_hh_emi!T28/RES_hh_num!T28)</f>
        <v>331.09056282706615</v>
      </c>
      <c r="U28" s="72">
        <f>IF(RES_hh_emi!U28=0,0,1000000*RES_hh_emi!U28/RES_hh_num!U28)</f>
        <v>306.41523752652751</v>
      </c>
      <c r="V28" s="72">
        <f>IF(RES_hh_emi!V28=0,0,1000000*RES_hh_emi!V28/RES_hh_num!V28)</f>
        <v>329.66303328357156</v>
      </c>
      <c r="W28" s="72">
        <f>IF(RES_hh_emi!W28=0,0,1000000*RES_hh_emi!W28/RES_hh_num!W28)</f>
        <v>314.83026942219516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188.09776143671493</v>
      </c>
      <c r="C29" s="72">
        <f>IF(RES_hh_emi!C29=0,0,1000000*RES_hh_emi!C29/RES_hh_num!C29)</f>
        <v>189.02942972473588</v>
      </c>
      <c r="D29" s="72">
        <f>IF(RES_hh_emi!D29=0,0,1000000*RES_hh_emi!D29/RES_hh_num!D29)</f>
        <v>197.41588259460687</v>
      </c>
      <c r="E29" s="72">
        <f>IF(RES_hh_emi!E29=0,0,1000000*RES_hh_emi!E29/RES_hh_num!E29)</f>
        <v>216.15477394322349</v>
      </c>
      <c r="F29" s="72">
        <f>IF(RES_hh_emi!F29=0,0,1000000*RES_hh_emi!F29/RES_hh_num!F29)</f>
        <v>209.12501331482642</v>
      </c>
      <c r="G29" s="72">
        <f>IF(RES_hh_emi!G29=0,0,1000000*RES_hh_emi!G29/RES_hh_num!G29)</f>
        <v>224.3774119367925</v>
      </c>
      <c r="H29" s="72">
        <f>IF(RES_hh_emi!H29=0,0,1000000*RES_hh_emi!H29/RES_hh_num!H29)</f>
        <v>206.53235864311006</v>
      </c>
      <c r="I29" s="72">
        <f>IF(RES_hh_emi!I29=0,0,1000000*RES_hh_emi!I29/RES_hh_num!I29)</f>
        <v>217.76620984387424</v>
      </c>
      <c r="J29" s="72">
        <f>IF(RES_hh_emi!J29=0,0,1000000*RES_hh_emi!J29/RES_hh_num!J29)</f>
        <v>196.8774803808769</v>
      </c>
      <c r="K29" s="72">
        <f>IF(RES_hh_emi!K29=0,0,1000000*RES_hh_emi!K29/RES_hh_num!K29)</f>
        <v>204.92742201271676</v>
      </c>
      <c r="L29" s="72">
        <f>IF(RES_hh_emi!L29=0,0,1000000*RES_hh_emi!L29/RES_hh_num!L29)</f>
        <v>202.96860113290342</v>
      </c>
      <c r="M29" s="72">
        <f>IF(RES_hh_emi!M29=0,0,1000000*RES_hh_emi!M29/RES_hh_num!M29)</f>
        <v>201.75185910721063</v>
      </c>
      <c r="N29" s="72">
        <f>IF(RES_hh_emi!N29=0,0,1000000*RES_hh_emi!N29/RES_hh_num!N29)</f>
        <v>192.13181407883332</v>
      </c>
      <c r="O29" s="72">
        <f>IF(RES_hh_emi!O29=0,0,1000000*RES_hh_emi!O29/RES_hh_num!O29)</f>
        <v>190.60379538813675</v>
      </c>
      <c r="P29" s="72">
        <f>IF(RES_hh_emi!P29=0,0,1000000*RES_hh_emi!P29/RES_hh_num!P29)</f>
        <v>189.24101264424826</v>
      </c>
      <c r="Q29" s="72">
        <f>IF(RES_hh_emi!Q29=0,0,1000000*RES_hh_emi!Q29/RES_hh_num!Q29)</f>
        <v>189.44753680863732</v>
      </c>
      <c r="R29" s="72">
        <f>IF(RES_hh_emi!R29=0,0,1000000*RES_hh_emi!R29/RES_hh_num!R29)</f>
        <v>187.68572395044603</v>
      </c>
      <c r="S29" s="72">
        <f>IF(RES_hh_emi!S29=0,0,1000000*RES_hh_emi!S29/RES_hh_num!S29)</f>
        <v>199.58973268558097</v>
      </c>
      <c r="T29" s="72">
        <f>IF(RES_hh_emi!T29=0,0,1000000*RES_hh_emi!T29/RES_hh_num!T29)</f>
        <v>204.35130899491406</v>
      </c>
      <c r="U29" s="72">
        <f>IF(RES_hh_emi!U29=0,0,1000000*RES_hh_emi!U29/RES_hh_num!U29)</f>
        <v>207.0113213386982</v>
      </c>
      <c r="V29" s="72">
        <f>IF(RES_hh_emi!V29=0,0,1000000*RES_hh_emi!V29/RES_hh_num!V29)</f>
        <v>210.84691213629245</v>
      </c>
      <c r="W29" s="72">
        <f>IF(RES_hh_emi!W29=0,0,1000000*RES_hh_emi!W29/RES_hh_num!W29)</f>
        <v>204.30683056750038</v>
      </c>
      <c r="DA29" s="89" t="s">
        <v>545</v>
      </c>
    </row>
    <row r="30" spans="1:105" ht="12" customHeight="1" x14ac:dyDescent="0.25">
      <c r="A30" s="28" t="s">
        <v>193</v>
      </c>
      <c r="B30" s="72">
        <f>IF(RES_hh_emi!B30=0,0,1000000*RES_hh_emi!B30/RES_hh_num!B30)</f>
        <v>163.56257814145553</v>
      </c>
      <c r="C30" s="72">
        <f>IF(RES_hh_emi!C30=0,0,1000000*RES_hh_emi!C30/RES_hh_num!C30)</f>
        <v>164.15105450991612</v>
      </c>
      <c r="D30" s="72">
        <f>IF(RES_hh_emi!D30=0,0,1000000*RES_hh_emi!D30/RES_hh_num!D30)</f>
        <v>169.02787968079576</v>
      </c>
      <c r="E30" s="72">
        <f>IF(RES_hh_emi!E30=0,0,1000000*RES_hh_emi!E30/RES_hh_num!E30)</f>
        <v>173.03064486709258</v>
      </c>
      <c r="F30" s="72">
        <f>IF(RES_hh_emi!F30=0,0,1000000*RES_hh_emi!F30/RES_hh_num!F30)</f>
        <v>164.65191524119271</v>
      </c>
      <c r="G30" s="72">
        <f>IF(RES_hh_emi!G30=0,0,1000000*RES_hh_emi!G30/RES_hh_num!G30)</f>
        <v>172.05950683521672</v>
      </c>
      <c r="H30" s="72">
        <f>IF(RES_hh_emi!H30=0,0,1000000*RES_hh_emi!H30/RES_hh_num!H30)</f>
        <v>171.51961877876565</v>
      </c>
      <c r="I30" s="72">
        <f>IF(RES_hh_emi!I30=0,0,1000000*RES_hh_emi!I30/RES_hh_num!I30)</f>
        <v>164.18252574231138</v>
      </c>
      <c r="J30" s="72">
        <f>IF(RES_hh_emi!J30=0,0,1000000*RES_hh_emi!J30/RES_hh_num!J30)</f>
        <v>154.54872331625441</v>
      </c>
      <c r="K30" s="72">
        <f>IF(RES_hh_emi!K30=0,0,1000000*RES_hh_emi!K30/RES_hh_num!K30)</f>
        <v>151.31358245259236</v>
      </c>
      <c r="L30" s="72">
        <f>IF(RES_hh_emi!L30=0,0,1000000*RES_hh_emi!L30/RES_hh_num!L30)</f>
        <v>162.0593898454901</v>
      </c>
      <c r="M30" s="72">
        <f>IF(RES_hh_emi!M30=0,0,1000000*RES_hh_emi!M30/RES_hh_num!M30)</f>
        <v>160.13370414214447</v>
      </c>
      <c r="N30" s="72">
        <f>IF(RES_hh_emi!N30=0,0,1000000*RES_hh_emi!N30/RES_hh_num!N30)</f>
        <v>150.29294187648327</v>
      </c>
      <c r="O30" s="72">
        <f>IF(RES_hh_emi!O30=0,0,1000000*RES_hh_emi!O30/RES_hh_num!O30)</f>
        <v>148.03511265790263</v>
      </c>
      <c r="P30" s="72">
        <f>IF(RES_hh_emi!P30=0,0,1000000*RES_hh_emi!P30/RES_hh_num!P30)</f>
        <v>140.60742225303133</v>
      </c>
      <c r="Q30" s="72">
        <f>IF(RES_hh_emi!Q30=0,0,1000000*RES_hh_emi!Q30/RES_hh_num!Q30)</f>
        <v>144.53498162313488</v>
      </c>
      <c r="R30" s="72">
        <f>IF(RES_hh_emi!R30=0,0,1000000*RES_hh_emi!R30/RES_hh_num!R30)</f>
        <v>148.03524235026148</v>
      </c>
      <c r="S30" s="72">
        <f>IF(RES_hh_emi!S30=0,0,1000000*RES_hh_emi!S30/RES_hh_num!S30)</f>
        <v>157.20959931334872</v>
      </c>
      <c r="T30" s="72">
        <f>IF(RES_hh_emi!T30=0,0,1000000*RES_hh_emi!T30/RES_hh_num!T30)</f>
        <v>157.01265298883962</v>
      </c>
      <c r="U30" s="72">
        <f>IF(RES_hh_emi!U30=0,0,1000000*RES_hh_emi!U30/RES_hh_num!U30)</f>
        <v>158.48035588143301</v>
      </c>
      <c r="V30" s="72">
        <f>IF(RES_hh_emi!V30=0,0,1000000*RES_hh_emi!V30/RES_hh_num!V30)</f>
        <v>165.02813448699567</v>
      </c>
      <c r="W30" s="72">
        <f>IF(RES_hh_emi!W30=0,0,1000000*RES_hh_emi!W30/RES_hh_num!W30)</f>
        <v>160.97274766259659</v>
      </c>
      <c r="DA30" s="89" t="s">
        <v>546</v>
      </c>
    </row>
    <row r="31" spans="1:105" ht="12" customHeight="1" x14ac:dyDescent="0.25">
      <c r="A31" s="28" t="s">
        <v>208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173.59688240678241</v>
      </c>
      <c r="C3" s="65">
        <f>IF(RES_hh_fech!C3=0,0,RES_hh_fech!C3/RES_summary!C$19)</f>
        <v>182.22921636244405</v>
      </c>
      <c r="D3" s="65">
        <f>IF(RES_hh_fech!D3=0,0,RES_hh_fech!D3/RES_summary!D$19)</f>
        <v>175.78473664462754</v>
      </c>
      <c r="E3" s="65">
        <f>IF(RES_hh_fech!E3=0,0,RES_hh_fech!E3/RES_summary!E$19)</f>
        <v>179.77883146318104</v>
      </c>
      <c r="F3" s="65">
        <f>IF(RES_hh_fech!F3=0,0,RES_hh_fech!F3/RES_summary!F$19)</f>
        <v>175.69782846767978</v>
      </c>
      <c r="G3" s="65">
        <f>IF(RES_hh_fech!G3=0,0,RES_hh_fech!G3/RES_summary!G$19)</f>
        <v>175.53273938254605</v>
      </c>
      <c r="H3" s="65">
        <f>IF(RES_hh_fech!H3=0,0,RES_hh_fech!H3/RES_summary!H$19)</f>
        <v>172.08351981543976</v>
      </c>
      <c r="I3" s="65">
        <f>IF(RES_hh_fech!I3=0,0,RES_hh_fech!I3/RES_summary!I$19)</f>
        <v>156.06149078908504</v>
      </c>
      <c r="J3" s="65">
        <f>IF(RES_hh_fech!J3=0,0,RES_hh_fech!J3/RES_summary!J$19)</f>
        <v>163.84277934259174</v>
      </c>
      <c r="K3" s="65">
        <f>IF(RES_hh_fech!K3=0,0,RES_hh_fech!K3/RES_summary!K$19)</f>
        <v>159.97860648069528</v>
      </c>
      <c r="L3" s="65">
        <f>IF(RES_hh_fech!L3=0,0,RES_hh_fech!L3/RES_summary!L$19)</f>
        <v>169.6508943567292</v>
      </c>
      <c r="M3" s="65">
        <f>IF(RES_hh_fech!M3=0,0,RES_hh_fech!M3/RES_summary!M$19)</f>
        <v>149.79644933390259</v>
      </c>
      <c r="N3" s="65">
        <f>IF(RES_hh_fech!N3=0,0,RES_hh_fech!N3/RES_summary!N$19)</f>
        <v>155.09557842408401</v>
      </c>
      <c r="O3" s="65">
        <f>IF(RES_hh_fech!O3=0,0,RES_hh_fech!O3/RES_summary!O$19)</f>
        <v>155.17617036033653</v>
      </c>
      <c r="P3" s="65">
        <f>IF(RES_hh_fech!P3=0,0,RES_hh_fech!P3/RES_summary!P$19)</f>
        <v>131.59430744469674</v>
      </c>
      <c r="Q3" s="65">
        <f>IF(RES_hh_fech!Q3=0,0,RES_hh_fech!Q3/RES_summary!Q$19)</f>
        <v>136.37233651123336</v>
      </c>
      <c r="R3" s="65">
        <f>IF(RES_hh_fech!R3=0,0,RES_hh_fech!R3/RES_summary!R$19)</f>
        <v>138.69861663617695</v>
      </c>
      <c r="S3" s="65">
        <f>IF(RES_hh_fech!S3=0,0,RES_hh_fech!S3/RES_summary!S$19)</f>
        <v>137.71754964674929</v>
      </c>
      <c r="T3" s="65">
        <f>IF(RES_hh_fech!T3=0,0,RES_hh_fech!T3/RES_summary!T$19)</f>
        <v>134.96997474617837</v>
      </c>
      <c r="U3" s="65">
        <f>IF(RES_hh_fech!U3=0,0,RES_hh_fech!U3/RES_summary!U$19)</f>
        <v>132.11067243779132</v>
      </c>
      <c r="V3" s="65">
        <f>IF(RES_hh_fech!V3=0,0,RES_hh_fech!V3/RES_summary!V$19)</f>
        <v>130.06687024272696</v>
      </c>
      <c r="W3" s="65">
        <f>IF(RES_hh_fech!W3=0,0,RES_hh_fech!W3/RES_summary!W$19)</f>
        <v>134.31304089052159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144.18979404273932</v>
      </c>
      <c r="C4" s="69">
        <f>IF(RES_hh_fech!C4=0,0,RES_hh_fech!C4/RES_summary!C$19)</f>
        <v>152.22521338527071</v>
      </c>
      <c r="D4" s="69">
        <f>IF(RES_hh_fech!D4=0,0,RES_hh_fech!D4/RES_summary!D$19)</f>
        <v>145.42364339543602</v>
      </c>
      <c r="E4" s="69">
        <f>IF(RES_hh_fech!E4=0,0,RES_hh_fech!E4/RES_summary!E$19)</f>
        <v>148.58542890937872</v>
      </c>
      <c r="F4" s="69">
        <f>IF(RES_hh_fech!F4=0,0,RES_hh_fech!F4/RES_summary!F$19)</f>
        <v>145.19730272159759</v>
      </c>
      <c r="G4" s="69">
        <f>IF(RES_hh_fech!G4=0,0,RES_hh_fech!G4/RES_summary!G$19)</f>
        <v>144.81125439367889</v>
      </c>
      <c r="H4" s="69">
        <f>IF(RES_hh_fech!H4=0,0,RES_hh_fech!H4/RES_summary!H$19)</f>
        <v>141.34509987919122</v>
      </c>
      <c r="I4" s="69">
        <f>IF(RES_hh_fech!I4=0,0,RES_hh_fech!I4/RES_summary!I$19)</f>
        <v>126.27132073935424</v>
      </c>
      <c r="J4" s="69">
        <f>IF(RES_hh_fech!J4=0,0,RES_hh_fech!J4/RES_summary!J$19)</f>
        <v>134.57771226583458</v>
      </c>
      <c r="K4" s="69">
        <f>IF(RES_hh_fech!K4=0,0,RES_hh_fech!K4/RES_summary!K$19)</f>
        <v>131.02069489613314</v>
      </c>
      <c r="L4" s="69">
        <f>IF(RES_hh_fech!L4=0,0,RES_hh_fech!L4/RES_summary!L$19)</f>
        <v>139.98889098882324</v>
      </c>
      <c r="M4" s="69">
        <f>IF(RES_hh_fech!M4=0,0,RES_hh_fech!M4/RES_summary!M$19)</f>
        <v>120.71323432588349</v>
      </c>
      <c r="N4" s="69">
        <f>IF(RES_hh_fech!N4=0,0,RES_hh_fech!N4/RES_summary!N$19)</f>
        <v>126.45393788770562</v>
      </c>
      <c r="O4" s="69">
        <f>IF(RES_hh_fech!O4=0,0,RES_hh_fech!O4/RES_summary!O$19)</f>
        <v>127.41100004819447</v>
      </c>
      <c r="P4" s="69">
        <f>IF(RES_hh_fech!P4=0,0,RES_hh_fech!P4/RES_summary!P$19)</f>
        <v>104.87464784064406</v>
      </c>
      <c r="Q4" s="69">
        <f>IF(RES_hh_fech!Q4=0,0,RES_hh_fech!Q4/RES_summary!Q$19)</f>
        <v>109.57184504920586</v>
      </c>
      <c r="R4" s="69">
        <f>IF(RES_hh_fech!R4=0,0,RES_hh_fech!R4/RES_summary!R$19)</f>
        <v>111.92959444271355</v>
      </c>
      <c r="S4" s="69">
        <f>IF(RES_hh_fech!S4=0,0,RES_hh_fech!S4/RES_summary!S$19)</f>
        <v>110.35409715627328</v>
      </c>
      <c r="T4" s="69">
        <f>IF(RES_hh_fech!T4=0,0,RES_hh_fech!T4/RES_summary!T$19)</f>
        <v>107.62539541519709</v>
      </c>
      <c r="U4" s="69">
        <f>IF(RES_hh_fech!U4=0,0,RES_hh_fech!U4/RES_summary!U$19)</f>
        <v>105.32266577537938</v>
      </c>
      <c r="V4" s="69">
        <f>IF(RES_hh_fech!V4=0,0,RES_hh_fech!V4/RES_summary!V$19)</f>
        <v>103.37908328344594</v>
      </c>
      <c r="W4" s="69">
        <f>IF(RES_hh_fech!W4=0,0,RES_hh_fech!W4/RES_summary!W$19)</f>
        <v>108.04262141044239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136.78626806784112</v>
      </c>
      <c r="C5" s="72">
        <f>IF(RES_hh_fech!C5=0,0,RES_hh_fech!C5/RES_summary!C$19)</f>
        <v>142.6038336617338</v>
      </c>
      <c r="D5" s="72">
        <f>IF(RES_hh_fech!D5=0,0,RES_hh_fech!D5/RES_summary!D$19)</f>
        <v>144.17474165169213</v>
      </c>
      <c r="E5" s="72">
        <f>IF(RES_hh_fech!E5=0,0,RES_hh_fech!E5/RES_summary!E$19)</f>
        <v>139.34486181270725</v>
      </c>
      <c r="F5" s="72">
        <f>IF(RES_hh_fech!F5=0,0,RES_hh_fech!F5/RES_summary!F$19)</f>
        <v>136.18165253706542</v>
      </c>
      <c r="G5" s="72">
        <f>IF(RES_hh_fech!G5=0,0,RES_hh_fech!G5/RES_summary!G$19)</f>
        <v>137.84728179815929</v>
      </c>
      <c r="H5" s="72">
        <f>IF(RES_hh_fech!H5=0,0,RES_hh_fech!H5/RES_summary!H$19)</f>
        <v>149.58262584971976</v>
      </c>
      <c r="I5" s="72">
        <f>IF(RES_hh_fech!I5=0,0,RES_hh_fech!I5/RES_summary!I$19)</f>
        <v>133.52347856710603</v>
      </c>
      <c r="J5" s="72">
        <f>IF(RES_hh_fech!J5=0,0,RES_hh_fech!J5/RES_summary!J$19)</f>
        <v>138.85224950295296</v>
      </c>
      <c r="K5" s="72">
        <f>IF(RES_hh_fech!K5=0,0,RES_hh_fech!K5/RES_summary!K$19)</f>
        <v>140.33842559918187</v>
      </c>
      <c r="L5" s="72">
        <f>IF(RES_hh_fech!L5=0,0,RES_hh_fech!L5/RES_summary!L$19)</f>
        <v>162.53949948913922</v>
      </c>
      <c r="M5" s="72">
        <f>IF(RES_hh_fech!M5=0,0,RES_hh_fech!M5/RES_summary!M$19)</f>
        <v>141.41921007151953</v>
      </c>
      <c r="N5" s="72">
        <f>IF(RES_hh_fech!N5=0,0,RES_hh_fech!N5/RES_summary!N$19)</f>
        <v>144.98732942382372</v>
      </c>
      <c r="O5" s="72">
        <f>IF(RES_hh_fech!O5=0,0,RES_hh_fech!O5/RES_summary!O$19)</f>
        <v>143.05006323772432</v>
      </c>
      <c r="P5" s="72">
        <f>IF(RES_hh_fech!P5=0,0,RES_hh_fech!P5/RES_summary!P$19)</f>
        <v>128.26270386478313</v>
      </c>
      <c r="Q5" s="72">
        <f>IF(RES_hh_fech!Q5=0,0,RES_hh_fech!Q5/RES_summary!Q$19)</f>
        <v>127.70825590862717</v>
      </c>
      <c r="R5" s="72">
        <f>IF(RES_hh_fech!R5=0,0,RES_hh_fech!R5/RES_summary!R$19)</f>
        <v>136.80609432736478</v>
      </c>
      <c r="S5" s="72">
        <f>IF(RES_hh_fech!S5=0,0,RES_hh_fech!S5/RES_summary!S$19)</f>
        <v>142.4222935099765</v>
      </c>
      <c r="T5" s="72">
        <f>IF(RES_hh_fech!T5=0,0,RES_hh_fech!T5/RES_summary!T$19)</f>
        <v>146.8306727185647</v>
      </c>
      <c r="U5" s="72">
        <f>IF(RES_hh_fech!U5=0,0,RES_hh_fech!U5/RES_summary!U$19)</f>
        <v>125.96255019378678</v>
      </c>
      <c r="V5" s="72">
        <f>IF(RES_hh_fech!V5=0,0,RES_hh_fech!V5/RES_summary!V$19)</f>
        <v>137.21395969685003</v>
      </c>
      <c r="W5" s="72">
        <f>IF(RES_hh_fech!W5=0,0,RES_hh_fech!W5/RES_summary!W$19)</f>
        <v>141.85677428356635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113.08751827116016</v>
      </c>
      <c r="C6" s="72">
        <f>IF(RES_hh_fech!C6=0,0,RES_hh_fech!C6/RES_summary!C$19)</f>
        <v>114.4158184455502</v>
      </c>
      <c r="D6" s="72">
        <f>IF(RES_hh_fech!D6=0,0,RES_hh_fech!D6/RES_summary!D$19)</f>
        <v>114.86791457548894</v>
      </c>
      <c r="E6" s="72">
        <f>IF(RES_hh_fech!E6=0,0,RES_hh_fech!E6/RES_summary!E$19)</f>
        <v>117.42014549265929</v>
      </c>
      <c r="F6" s="72">
        <f>IF(RES_hh_fech!F6=0,0,RES_hh_fech!F6/RES_summary!F$19)</f>
        <v>124.58159229115182</v>
      </c>
      <c r="G6" s="72">
        <f>IF(RES_hh_fech!G6=0,0,RES_hh_fech!G6/RES_summary!G$19)</f>
        <v>127.78979982285675</v>
      </c>
      <c r="H6" s="72">
        <f>IF(RES_hh_fech!H6=0,0,RES_hh_fech!H6/RES_summary!H$19)</f>
        <v>124.39845041652275</v>
      </c>
      <c r="I6" s="72">
        <f>IF(RES_hh_fech!I6=0,0,RES_hh_fech!I6/RES_summary!I$19)</f>
        <v>112.86615752881562</v>
      </c>
      <c r="J6" s="72">
        <f>IF(RES_hh_fech!J6=0,0,RES_hh_fech!J6/RES_summary!J$19)</f>
        <v>124.64438877676419</v>
      </c>
      <c r="K6" s="72">
        <f>IF(RES_hh_fech!K6=0,0,RES_hh_fech!K6/RES_summary!K$19)</f>
        <v>119.80571397885453</v>
      </c>
      <c r="L6" s="72">
        <f>IF(RES_hh_fech!L6=0,0,RES_hh_fech!L6/RES_summary!L$19)</f>
        <v>130.3426226068548</v>
      </c>
      <c r="M6" s="72">
        <f>IF(RES_hh_fech!M6=0,0,RES_hh_fech!M6/RES_summary!M$19)</f>
        <v>110.419590410661</v>
      </c>
      <c r="N6" s="72">
        <f>IF(RES_hh_fech!N6=0,0,RES_hh_fech!N6/RES_summary!N$19)</f>
        <v>111.58557044250095</v>
      </c>
      <c r="O6" s="72">
        <f>IF(RES_hh_fech!O6=0,0,RES_hh_fech!O6/RES_summary!O$19)</f>
        <v>117.9385390542426</v>
      </c>
      <c r="P6" s="72">
        <f>IF(RES_hh_fech!P6=0,0,RES_hh_fech!P6/RES_summary!P$19)</f>
        <v>98.559238005744191</v>
      </c>
      <c r="Q6" s="72">
        <f>IF(RES_hh_fech!Q6=0,0,RES_hh_fech!Q6/RES_summary!Q$19)</f>
        <v>96.632334072366035</v>
      </c>
      <c r="R6" s="72">
        <f>IF(RES_hh_fech!R6=0,0,RES_hh_fech!R6/RES_summary!R$19)</f>
        <v>108.17425345086599</v>
      </c>
      <c r="S6" s="72">
        <f>IF(RES_hh_fech!S6=0,0,RES_hh_fech!S6/RES_summary!S$19)</f>
        <v>96.996066011435943</v>
      </c>
      <c r="T6" s="72">
        <f>IF(RES_hh_fech!T6=0,0,RES_hh_fech!T6/RES_summary!T$19)</f>
        <v>107.24998780887167</v>
      </c>
      <c r="U6" s="72">
        <f>IF(RES_hh_fech!U6=0,0,RES_hh_fech!U6/RES_summary!U$19)</f>
        <v>99.21942186804192</v>
      </c>
      <c r="V6" s="72">
        <f>IF(RES_hh_fech!V6=0,0,RES_hh_fech!V6/RES_summary!V$19)</f>
        <v>98.713353416548429</v>
      </c>
      <c r="W6" s="72">
        <f>IF(RES_hh_fech!W6=0,0,RES_hh_fech!W6/RES_summary!W$19)</f>
        <v>105.66663514729191</v>
      </c>
      <c r="DA6" s="89" t="s">
        <v>551</v>
      </c>
    </row>
    <row r="7" spans="1:105" ht="12" customHeight="1" x14ac:dyDescent="0.25">
      <c r="A7" s="28" t="s">
        <v>206</v>
      </c>
      <c r="B7" s="72">
        <f>IF(RES_hh_fech!B7=0,0,RES_hh_fech!B7/RES_summary!B$19)</f>
        <v>164.88603841827316</v>
      </c>
      <c r="C7" s="72">
        <f>IF(RES_hh_fech!C7=0,0,RES_hh_fech!C7/RES_summary!C$19)</f>
        <v>184.53778866997064</v>
      </c>
      <c r="D7" s="72">
        <f>IF(RES_hh_fech!D7=0,0,RES_hh_fech!D7/RES_summary!D$19)</f>
        <v>170.09514577958191</v>
      </c>
      <c r="E7" s="72">
        <f>IF(RES_hh_fech!E7=0,0,RES_hh_fech!E7/RES_summary!E$19)</f>
        <v>175.76300475421704</v>
      </c>
      <c r="F7" s="72">
        <f>IF(RES_hh_fech!F7=0,0,RES_hh_fech!F7/RES_summary!F$19)</f>
        <v>171.26475081505177</v>
      </c>
      <c r="G7" s="72">
        <f>IF(RES_hh_fech!G7=0,0,RES_hh_fech!G7/RES_summary!G$19)</f>
        <v>174.94032928371601</v>
      </c>
      <c r="H7" s="72">
        <f>IF(RES_hh_fech!H7=0,0,RES_hh_fech!H7/RES_summary!H$19)</f>
        <v>174.8523584804567</v>
      </c>
      <c r="I7" s="72">
        <f>IF(RES_hh_fech!I7=0,0,RES_hh_fech!I7/RES_summary!I$19)</f>
        <v>138.84143626415826</v>
      </c>
      <c r="J7" s="72">
        <f>IF(RES_hh_fech!J7=0,0,RES_hh_fech!J7/RES_summary!J$19)</f>
        <v>168.95870826688002</v>
      </c>
      <c r="K7" s="72">
        <f>IF(RES_hh_fech!K7=0,0,RES_hh_fech!K7/RES_summary!K$19)</f>
        <v>157.70479835739272</v>
      </c>
      <c r="L7" s="72">
        <f>IF(RES_hh_fech!L7=0,0,RES_hh_fech!L7/RES_summary!L$19)</f>
        <v>160.98619006692405</v>
      </c>
      <c r="M7" s="72">
        <f>IF(RES_hh_fech!M7=0,0,RES_hh_fech!M7/RES_summary!M$19)</f>
        <v>143.16216532006578</v>
      </c>
      <c r="N7" s="72">
        <f>IF(RES_hh_fech!N7=0,0,RES_hh_fech!N7/RES_summary!N$19)</f>
        <v>143.49546457903429</v>
      </c>
      <c r="O7" s="72">
        <f>IF(RES_hh_fech!O7=0,0,RES_hh_fech!O7/RES_summary!O$19)</f>
        <v>145.46055505371893</v>
      </c>
      <c r="P7" s="72">
        <f>IF(RES_hh_fech!P7=0,0,RES_hh_fech!P7/RES_summary!P$19)</f>
        <v>121.09594430709554</v>
      </c>
      <c r="Q7" s="72">
        <f>IF(RES_hh_fech!Q7=0,0,RES_hh_fech!Q7/RES_summary!Q$19)</f>
        <v>128.73876225459679</v>
      </c>
      <c r="R7" s="72">
        <f>IF(RES_hh_fech!R7=0,0,RES_hh_fech!R7/RES_summary!R$19)</f>
        <v>124.84945117003718</v>
      </c>
      <c r="S7" s="72">
        <f>IF(RES_hh_fech!S7=0,0,RES_hh_fech!S7/RES_summary!S$19)</f>
        <v>125.53431113317293</v>
      </c>
      <c r="T7" s="72">
        <f>IF(RES_hh_fech!T7=0,0,RES_hh_fech!T7/RES_summary!T$19)</f>
        <v>117.58558382692502</v>
      </c>
      <c r="U7" s="72">
        <f>IF(RES_hh_fech!U7=0,0,RES_hh_fech!U7/RES_summary!U$19)</f>
        <v>122.62340763416549</v>
      </c>
      <c r="V7" s="72">
        <f>IF(RES_hh_fech!V7=0,0,RES_hh_fech!V7/RES_summary!V$19)</f>
        <v>131.67271902818504</v>
      </c>
      <c r="W7" s="72">
        <f>IF(RES_hh_fech!W7=0,0,RES_hh_fech!W7/RES_summary!W$19)</f>
        <v>109.34079243019214</v>
      </c>
      <c r="DA7" s="89" t="s">
        <v>552</v>
      </c>
    </row>
    <row r="8" spans="1:105" ht="12" customHeight="1" x14ac:dyDescent="0.25">
      <c r="A8" s="28" t="s">
        <v>193</v>
      </c>
      <c r="B8" s="72">
        <f>IF(RES_hh_fech!B8=0,0,RES_hh_fech!B8/RES_summary!B$19)</f>
        <v>150.20871488256003</v>
      </c>
      <c r="C8" s="72">
        <f>IF(RES_hh_fech!C8=0,0,RES_hh_fech!C8/RES_summary!C$19)</f>
        <v>154.78375570742284</v>
      </c>
      <c r="D8" s="72">
        <f>IF(RES_hh_fech!D8=0,0,RES_hh_fech!D8/RES_summary!D$19)</f>
        <v>148.16413133919787</v>
      </c>
      <c r="E8" s="72">
        <f>IF(RES_hh_fech!E8=0,0,RES_hh_fech!E8/RES_summary!E$19)</f>
        <v>150.97746775255777</v>
      </c>
      <c r="F8" s="72">
        <f>IF(RES_hh_fech!F8=0,0,RES_hh_fech!F8/RES_summary!F$19)</f>
        <v>148.98239781713542</v>
      </c>
      <c r="G8" s="72">
        <f>IF(RES_hh_fech!G8=0,0,RES_hh_fech!G8/RES_summary!G$19)</f>
        <v>147.0441648086852</v>
      </c>
      <c r="H8" s="72">
        <f>IF(RES_hh_fech!H8=0,0,RES_hh_fech!H8/RES_summary!H$19)</f>
        <v>141.92115066768704</v>
      </c>
      <c r="I8" s="72">
        <f>IF(RES_hh_fech!I8=0,0,RES_hh_fech!I8/RES_summary!I$19)</f>
        <v>127.8215038899917</v>
      </c>
      <c r="J8" s="72">
        <f>IF(RES_hh_fech!J8=0,0,RES_hh_fech!J8/RES_summary!J$19)</f>
        <v>133.29969354691218</v>
      </c>
      <c r="K8" s="72">
        <f>IF(RES_hh_fech!K8=0,0,RES_hh_fech!K8/RES_summary!K$19)</f>
        <v>132.4024318337525</v>
      </c>
      <c r="L8" s="72">
        <f>IF(RES_hh_fech!L8=0,0,RES_hh_fech!L8/RES_summary!L$19)</f>
        <v>142.5515759533067</v>
      </c>
      <c r="M8" s="72">
        <f>IF(RES_hh_fech!M8=0,0,RES_hh_fech!M8/RES_summary!M$19)</f>
        <v>122.00417488313946</v>
      </c>
      <c r="N8" s="72">
        <f>IF(RES_hh_fech!N8=0,0,RES_hh_fech!N8/RES_summary!N$19)</f>
        <v>128.69810425352074</v>
      </c>
      <c r="O8" s="72">
        <f>IF(RES_hh_fech!O8=0,0,RES_hh_fech!O8/RES_summary!O$19)</f>
        <v>131.62790340279946</v>
      </c>
      <c r="P8" s="72">
        <f>IF(RES_hh_fech!P8=0,0,RES_hh_fech!P8/RES_summary!P$19)</f>
        <v>103.37757042834099</v>
      </c>
      <c r="Q8" s="72">
        <f>IF(RES_hh_fech!Q8=0,0,RES_hh_fech!Q8/RES_summary!Q$19)</f>
        <v>110.51672997981011</v>
      </c>
      <c r="R8" s="72">
        <f>IF(RES_hh_fech!R8=0,0,RES_hh_fech!R8/RES_summary!R$19)</f>
        <v>114.83915839334468</v>
      </c>
      <c r="S8" s="72">
        <f>IF(RES_hh_fech!S8=0,0,RES_hh_fech!S8/RES_summary!S$19)</f>
        <v>111.51717462625564</v>
      </c>
      <c r="T8" s="72">
        <f>IF(RES_hh_fech!T8=0,0,RES_hh_fech!T8/RES_summary!T$19)</f>
        <v>107.53482269944205</v>
      </c>
      <c r="U8" s="72">
        <f>IF(RES_hh_fech!U8=0,0,RES_hh_fech!U8/RES_summary!U$19)</f>
        <v>105.72599763387771</v>
      </c>
      <c r="V8" s="72">
        <f>IF(RES_hh_fech!V8=0,0,RES_hh_fech!V8/RES_summary!V$19)</f>
        <v>103.41811029317431</v>
      </c>
      <c r="W8" s="72">
        <f>IF(RES_hh_fech!W8=0,0,RES_hh_fech!W8/RES_summary!W$19)</f>
        <v>112.73423412029746</v>
      </c>
      <c r="DA8" s="89" t="s">
        <v>553</v>
      </c>
    </row>
    <row r="9" spans="1:105" ht="12" customHeight="1" x14ac:dyDescent="0.25">
      <c r="A9" s="28" t="s">
        <v>208</v>
      </c>
      <c r="B9" s="72">
        <f>IF(RES_hh_fech!B9=0,0,RES_hh_fech!B9/RES_summary!B$19)</f>
        <v>149.1985988115448</v>
      </c>
      <c r="C9" s="72">
        <f>IF(RES_hh_fech!C9=0,0,RES_hh_fech!C9/RES_summary!C$19)</f>
        <v>150.23250303909984</v>
      </c>
      <c r="D9" s="72">
        <f>IF(RES_hh_fech!D9=0,0,RES_hh_fech!D9/RES_summary!D$19)</f>
        <v>144.569589720712</v>
      </c>
      <c r="E9" s="72">
        <f>IF(RES_hh_fech!E9=0,0,RES_hh_fech!E9/RES_summary!E$19)</f>
        <v>153.75453580661298</v>
      </c>
      <c r="F9" s="72">
        <f>IF(RES_hh_fech!F9=0,0,RES_hh_fech!F9/RES_summary!F$19)</f>
        <v>143.85052188858143</v>
      </c>
      <c r="G9" s="72">
        <f>IF(RES_hh_fech!G9=0,0,RES_hh_fech!G9/RES_summary!G$19)</f>
        <v>143.59297365881952</v>
      </c>
      <c r="H9" s="72">
        <f>IF(RES_hh_fech!H9=0,0,RES_hh_fech!H9/RES_summary!H$19)</f>
        <v>136.55546916041811</v>
      </c>
      <c r="I9" s="72">
        <f>IF(RES_hh_fech!I9=0,0,RES_hh_fech!I9/RES_summary!I$19)</f>
        <v>132.58134023224943</v>
      </c>
      <c r="J9" s="72">
        <f>IF(RES_hh_fech!J9=0,0,RES_hh_fech!J9/RES_summary!J$19)</f>
        <v>137.75385810319349</v>
      </c>
      <c r="K9" s="72">
        <f>IF(RES_hh_fech!K9=0,0,RES_hh_fech!K9/RES_summary!K$19)</f>
        <v>133.01780703656058</v>
      </c>
      <c r="L9" s="72">
        <f>IF(RES_hh_fech!L9=0,0,RES_hh_fech!L9/RES_summary!L$19)</f>
        <v>137.77769412304653</v>
      </c>
      <c r="M9" s="72">
        <f>IF(RES_hh_fech!M9=0,0,RES_hh_fech!M9/RES_summary!M$19)</f>
        <v>118.07108052603775</v>
      </c>
      <c r="N9" s="72">
        <f>IF(RES_hh_fech!N9=0,0,RES_hh_fech!N9/RES_summary!N$19)</f>
        <v>129.42037090709093</v>
      </c>
      <c r="O9" s="72">
        <f>IF(RES_hh_fech!O9=0,0,RES_hh_fech!O9/RES_summary!O$19)</f>
        <v>126.75957534234584</v>
      </c>
      <c r="P9" s="72">
        <f>IF(RES_hh_fech!P9=0,0,RES_hh_fech!P9/RES_summary!P$19)</f>
        <v>107.31946802010157</v>
      </c>
      <c r="Q9" s="72">
        <f>IF(RES_hh_fech!Q9=0,0,RES_hh_fech!Q9/RES_summary!Q$19)</f>
        <v>111.98920133704901</v>
      </c>
      <c r="R9" s="72">
        <f>IF(RES_hh_fech!R9=0,0,RES_hh_fech!R9/RES_summary!R$19)</f>
        <v>111.78632525715506</v>
      </c>
      <c r="S9" s="72">
        <f>IF(RES_hh_fech!S9=0,0,RES_hh_fech!S9/RES_summary!S$19)</f>
        <v>111.89835911291838</v>
      </c>
      <c r="T9" s="72">
        <f>IF(RES_hh_fech!T9=0,0,RES_hh_fech!T9/RES_summary!T$19)</f>
        <v>114.15285920049901</v>
      </c>
      <c r="U9" s="72">
        <f>IF(RES_hh_fech!U9=0,0,RES_hh_fech!U9/RES_summary!U$19)</f>
        <v>111.86627062387332</v>
      </c>
      <c r="V9" s="72">
        <f>IF(RES_hh_fech!V9=0,0,RES_hh_fech!V9/RES_summary!V$19)</f>
        <v>106.87048635953278</v>
      </c>
      <c r="W9" s="72">
        <f>IF(RES_hh_fech!W9=0,0,RES_hh_fech!W9/RES_summary!W$19)</f>
        <v>116.05194998929815</v>
      </c>
      <c r="DA9" s="89" t="s">
        <v>554</v>
      </c>
    </row>
    <row r="10" spans="1:105" ht="12" customHeight="1" x14ac:dyDescent="0.25">
      <c r="A10" s="28" t="s">
        <v>203</v>
      </c>
      <c r="B10" s="72">
        <f>IF(RES_hh_fech!B10=0,0,RES_hh_fech!B10/RES_summary!B$19)</f>
        <v>118.13208375246005</v>
      </c>
      <c r="C10" s="72">
        <f>IF(RES_hh_fech!C10=0,0,RES_hh_fech!C10/RES_summary!C$19)</f>
        <v>127.22214722966424</v>
      </c>
      <c r="D10" s="72">
        <f>IF(RES_hh_fech!D10=0,0,RES_hh_fech!D10/RES_summary!D$19)</f>
        <v>104.70708312019684</v>
      </c>
      <c r="E10" s="72">
        <f>IF(RES_hh_fech!E10=0,0,RES_hh_fech!E10/RES_summary!E$19)</f>
        <v>123.86328950674353</v>
      </c>
      <c r="F10" s="72">
        <f>IF(RES_hh_fech!F10=0,0,RES_hh_fech!F10/RES_summary!F$19)</f>
        <v>157.93205590575567</v>
      </c>
      <c r="G10" s="72">
        <f>IF(RES_hh_fech!G10=0,0,RES_hh_fech!G10/RES_summary!G$19)</f>
        <v>103.05437482116167</v>
      </c>
      <c r="H10" s="72">
        <f>IF(RES_hh_fech!H10=0,0,RES_hh_fech!H10/RES_summary!H$19)</f>
        <v>104.58638901303671</v>
      </c>
      <c r="I10" s="72">
        <f>IF(RES_hh_fech!I10=0,0,RES_hh_fech!I10/RES_summary!I$19)</f>
        <v>88.406251109154766</v>
      </c>
      <c r="J10" s="72">
        <f>IF(RES_hh_fech!J10=0,0,RES_hh_fech!J10/RES_summary!J$19)</f>
        <v>94.374420935202153</v>
      </c>
      <c r="K10" s="72">
        <f>IF(RES_hh_fech!K10=0,0,RES_hh_fech!K10/RES_summary!K$19)</f>
        <v>99.370085752110739</v>
      </c>
      <c r="L10" s="72">
        <f>IF(RES_hh_fech!L10=0,0,RES_hh_fech!L10/RES_summary!L$19)</f>
        <v>110.28095100669172</v>
      </c>
      <c r="M10" s="72">
        <f>IF(RES_hh_fech!M10=0,0,RES_hh_fech!M10/RES_summary!M$19)</f>
        <v>97.270635709411039</v>
      </c>
      <c r="N10" s="72">
        <f>IF(RES_hh_fech!N10=0,0,RES_hh_fech!N10/RES_summary!N$19)</f>
        <v>109.82133348159081</v>
      </c>
      <c r="O10" s="72">
        <f>IF(RES_hh_fech!O10=0,0,RES_hh_fech!O10/RES_summary!O$19)</f>
        <v>110.6873323070494</v>
      </c>
      <c r="P10" s="72">
        <f>IF(RES_hh_fech!P10=0,0,RES_hh_fech!P10/RES_summary!P$19)</f>
        <v>92.581498758802866</v>
      </c>
      <c r="Q10" s="72">
        <f>IF(RES_hh_fech!Q10=0,0,RES_hh_fech!Q10/RES_summary!Q$19)</f>
        <v>100.02495493811428</v>
      </c>
      <c r="R10" s="72">
        <f>IF(RES_hh_fech!R10=0,0,RES_hh_fech!R10/RES_summary!R$19)</f>
        <v>114.95615947028723</v>
      </c>
      <c r="S10" s="72">
        <f>IF(RES_hh_fech!S10=0,0,RES_hh_fech!S10/RES_summary!S$19)</f>
        <v>111.02358531166111</v>
      </c>
      <c r="T10" s="72">
        <f>IF(RES_hh_fech!T10=0,0,RES_hh_fech!T10/RES_summary!T$19)</f>
        <v>101.74761572273731</v>
      </c>
      <c r="U10" s="72">
        <f>IF(RES_hh_fech!U10=0,0,RES_hh_fech!U10/RES_summary!U$19)</f>
        <v>108.40826892337915</v>
      </c>
      <c r="V10" s="72">
        <f>IF(RES_hh_fech!V10=0,0,RES_hh_fech!V10/RES_summary!V$19)</f>
        <v>97.892404730812501</v>
      </c>
      <c r="W10" s="72">
        <f>IF(RES_hh_fech!W10=0,0,RES_hh_fech!W10/RES_summary!W$19)</f>
        <v>128.38908083830449</v>
      </c>
      <c r="DA10" s="89" t="s">
        <v>555</v>
      </c>
    </row>
    <row r="11" spans="1:105" ht="12" customHeight="1" x14ac:dyDescent="0.25">
      <c r="A11" s="28" t="s">
        <v>204</v>
      </c>
      <c r="B11" s="72">
        <f>IF(RES_hh_fech!B11=0,0,RES_hh_fech!B11/RES_summary!B$19)</f>
        <v>111.9765333141296</v>
      </c>
      <c r="C11" s="72">
        <f>IF(RES_hh_fech!C11=0,0,RES_hh_fech!C11/RES_summary!C$19)</f>
        <v>122.63241187396089</v>
      </c>
      <c r="D11" s="72">
        <f>IF(RES_hh_fech!D11=0,0,RES_hh_fech!D11/RES_summary!D$19)</f>
        <v>120.66303409169655</v>
      </c>
      <c r="E11" s="72">
        <f>IF(RES_hh_fech!E11=0,0,RES_hh_fech!E11/RES_summary!E$19)</f>
        <v>118.37500049689145</v>
      </c>
      <c r="F11" s="72">
        <f>IF(RES_hh_fech!F11=0,0,RES_hh_fech!F11/RES_summary!F$19)</f>
        <v>120.13021284698752</v>
      </c>
      <c r="G11" s="72">
        <f>IF(RES_hh_fech!G11=0,0,RES_hh_fech!G11/RES_summary!G$19)</f>
        <v>122.16016774237862</v>
      </c>
      <c r="H11" s="72">
        <f>IF(RES_hh_fech!H11=0,0,RES_hh_fech!H11/RES_summary!H$19)</f>
        <v>121.58729328744367</v>
      </c>
      <c r="I11" s="72">
        <f>IF(RES_hh_fech!I11=0,0,RES_hh_fech!I11/RES_summary!I$19)</f>
        <v>114.03390542425839</v>
      </c>
      <c r="J11" s="72">
        <f>IF(RES_hh_fech!J11=0,0,RES_hh_fech!J11/RES_summary!J$19)</f>
        <v>117.48030996235887</v>
      </c>
      <c r="K11" s="72">
        <f>IF(RES_hh_fech!K11=0,0,RES_hh_fech!K11/RES_summary!K$19)</f>
        <v>119.40118576731136</v>
      </c>
      <c r="L11" s="72">
        <f>IF(RES_hh_fech!L11=0,0,RES_hh_fech!L11/RES_summary!L$19)</f>
        <v>136.74390091959668</v>
      </c>
      <c r="M11" s="72">
        <f>IF(RES_hh_fech!M11=0,0,RES_hh_fech!M11/RES_summary!M$19)</f>
        <v>121.64105923535689</v>
      </c>
      <c r="N11" s="72">
        <f>IF(RES_hh_fech!N11=0,0,RES_hh_fech!N11/RES_summary!N$19)</f>
        <v>123.33536427818775</v>
      </c>
      <c r="O11" s="72">
        <f>IF(RES_hh_fech!O11=0,0,RES_hh_fech!O11/RES_summary!O$19)</f>
        <v>128.9498797253564</v>
      </c>
      <c r="P11" s="72">
        <f>IF(RES_hh_fech!P11=0,0,RES_hh_fech!P11/RES_summary!P$19)</f>
        <v>111.72901311532497</v>
      </c>
      <c r="Q11" s="72">
        <f>IF(RES_hh_fech!Q11=0,0,RES_hh_fech!Q11/RES_summary!Q$19)</f>
        <v>114.67661537436065</v>
      </c>
      <c r="R11" s="72">
        <f>IF(RES_hh_fech!R11=0,0,RES_hh_fech!R11/RES_summary!R$19)</f>
        <v>120.47476228605137</v>
      </c>
      <c r="S11" s="72">
        <f>IF(RES_hh_fech!S11=0,0,RES_hh_fech!S11/RES_summary!S$19)</f>
        <v>121.54752022034006</v>
      </c>
      <c r="T11" s="72">
        <f>IF(RES_hh_fech!T11=0,0,RES_hh_fech!T11/RES_summary!T$19)</f>
        <v>118.49329913692887</v>
      </c>
      <c r="U11" s="72">
        <f>IF(RES_hh_fech!U11=0,0,RES_hh_fech!U11/RES_summary!U$19)</f>
        <v>118.06416979648083</v>
      </c>
      <c r="V11" s="72">
        <f>IF(RES_hh_fech!V11=0,0,RES_hh_fech!V11/RES_summary!V$19)</f>
        <v>117.07798625506638</v>
      </c>
      <c r="W11" s="72">
        <f>IF(RES_hh_fech!W11=0,0,RES_hh_fech!W11/RES_summary!W$19)</f>
        <v>126.19039921311968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74.638043856214381</v>
      </c>
      <c r="C12" s="72">
        <f>IF(RES_hh_fech!C12=0,0,RES_hh_fech!C12/RES_summary!C$19)</f>
        <v>79.656019981382428</v>
      </c>
      <c r="D12" s="72">
        <f>IF(RES_hh_fech!D12=0,0,RES_hh_fech!D12/RES_summary!D$19)</f>
        <v>74.042313140683319</v>
      </c>
      <c r="E12" s="72">
        <f>IF(RES_hh_fech!E12=0,0,RES_hh_fech!E12/RES_summary!E$19)</f>
        <v>72.194052838636466</v>
      </c>
      <c r="F12" s="72">
        <f>IF(RES_hh_fech!F12=0,0,RES_hh_fech!F12/RES_summary!F$19)</f>
        <v>65.295054672934441</v>
      </c>
      <c r="G12" s="72">
        <f>IF(RES_hh_fech!G12=0,0,RES_hh_fech!G12/RES_summary!G$19)</f>
        <v>64.370526284702308</v>
      </c>
      <c r="H12" s="72">
        <f>IF(RES_hh_fech!H12=0,0,RES_hh_fech!H12/RES_summary!H$19)</f>
        <v>59.785003823633872</v>
      </c>
      <c r="I12" s="72">
        <f>IF(RES_hh_fech!I12=0,0,RES_hh_fech!I12/RES_summary!I$19)</f>
        <v>53.953036433951411</v>
      </c>
      <c r="J12" s="72">
        <f>IF(RES_hh_fech!J12=0,0,RES_hh_fech!J12/RES_summary!J$19)</f>
        <v>51.319187576230206</v>
      </c>
      <c r="K12" s="72">
        <f>IF(RES_hh_fech!K12=0,0,RES_hh_fech!K12/RES_summary!K$19)</f>
        <v>50.14958693738005</v>
      </c>
      <c r="L12" s="72">
        <f>IF(RES_hh_fech!L12=0,0,RES_hh_fech!L12/RES_summary!L$19)</f>
        <v>53.54277254132225</v>
      </c>
      <c r="M12" s="72">
        <f>IF(RES_hh_fech!M12=0,0,RES_hh_fech!M12/RES_summary!M$19)</f>
        <v>45.169222544593119</v>
      </c>
      <c r="N12" s="72">
        <f>IF(RES_hh_fech!N12=0,0,RES_hh_fech!N12/RES_summary!N$19)</f>
        <v>44.893169322690717</v>
      </c>
      <c r="O12" s="72">
        <f>IF(RES_hh_fech!O12=0,0,RES_hh_fech!O12/RES_summary!O$19)</f>
        <v>42.374525110681802</v>
      </c>
      <c r="P12" s="72">
        <f>IF(RES_hh_fech!P12=0,0,RES_hh_fech!P12/RES_summary!P$19)</f>
        <v>36.385055582508755</v>
      </c>
      <c r="Q12" s="72">
        <f>IF(RES_hh_fech!Q12=0,0,RES_hh_fech!Q12/RES_summary!Q$19)</f>
        <v>35.06484833843475</v>
      </c>
      <c r="R12" s="72">
        <f>IF(RES_hh_fech!R12=0,0,RES_hh_fech!R12/RES_summary!R$19)</f>
        <v>35.338451415013012</v>
      </c>
      <c r="S12" s="72">
        <f>IF(RES_hh_fech!S12=0,0,RES_hh_fech!S12/RES_summary!S$19)</f>
        <v>32.904580851835703</v>
      </c>
      <c r="T12" s="72">
        <f>IF(RES_hh_fech!T12=0,0,RES_hh_fech!T12/RES_summary!T$19)</f>
        <v>30.688440416896348</v>
      </c>
      <c r="U12" s="72">
        <f>IF(RES_hh_fech!U12=0,0,RES_hh_fech!U12/RES_summary!U$19)</f>
        <v>28.90000529791909</v>
      </c>
      <c r="V12" s="72">
        <f>IF(RES_hh_fech!V12=0,0,RES_hh_fech!V12/RES_summary!V$19)</f>
        <v>27.147824850041136</v>
      </c>
      <c r="W12" s="72">
        <f>IF(RES_hh_fech!W12=0,0,RES_hh_fech!W12/RES_summary!W$19)</f>
        <v>29.737880281176892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123.77805100052072</v>
      </c>
      <c r="C13" s="74">
        <f>IF(RES_hh_fech!C13=0,0,RES_hh_fech!C13/RES_summary!C$19)</f>
        <v>129.3915954651219</v>
      </c>
      <c r="D13" s="74">
        <f>IF(RES_hh_fech!D13=0,0,RES_hh_fech!D13/RES_summary!D$19)</f>
        <v>124.56045589112344</v>
      </c>
      <c r="E13" s="74">
        <f>IF(RES_hh_fech!E13=0,0,RES_hh_fech!E13/RES_summary!E$19)</f>
        <v>129.67095695900599</v>
      </c>
      <c r="F13" s="74">
        <f>IF(RES_hh_fech!F13=0,0,RES_hh_fech!F13/RES_summary!F$19)</f>
        <v>124.64035831054629</v>
      </c>
      <c r="G13" s="74">
        <f>IF(RES_hh_fech!G13=0,0,RES_hh_fech!G13/RES_summary!G$19)</f>
        <v>118.37732672147058</v>
      </c>
      <c r="H13" s="74">
        <f>IF(RES_hh_fech!H13=0,0,RES_hh_fech!H13/RES_summary!H$19)</f>
        <v>117.47201018273641</v>
      </c>
      <c r="I13" s="74">
        <f>IF(RES_hh_fech!I13=0,0,RES_hh_fech!I13/RES_summary!I$19)</f>
        <v>106.95293764226982</v>
      </c>
      <c r="J13" s="74">
        <f>IF(RES_hh_fech!J13=0,0,RES_hh_fech!J13/RES_summary!J$19)</f>
        <v>110.49854132039295</v>
      </c>
      <c r="K13" s="74">
        <f>IF(RES_hh_fech!K13=0,0,RES_hh_fech!K13/RES_summary!K$19)</f>
        <v>106.40304564331238</v>
      </c>
      <c r="L13" s="74">
        <f>IF(RES_hh_fech!L13=0,0,RES_hh_fech!L13/RES_summary!L$19)</f>
        <v>120.18554760254023</v>
      </c>
      <c r="M13" s="74">
        <f>IF(RES_hh_fech!M13=0,0,RES_hh_fech!M13/RES_summary!M$19)</f>
        <v>102.25110206238817</v>
      </c>
      <c r="N13" s="74">
        <f>IF(RES_hh_fech!N13=0,0,RES_hh_fech!N13/RES_summary!N$19)</f>
        <v>111.89421614076308</v>
      </c>
      <c r="O13" s="74">
        <f>IF(RES_hh_fech!O13=0,0,RES_hh_fech!O13/RES_summary!O$19)</f>
        <v>111.04388968567675</v>
      </c>
      <c r="P13" s="74">
        <f>IF(RES_hh_fech!P13=0,0,RES_hh_fech!P13/RES_summary!P$19)</f>
        <v>94.476894834003929</v>
      </c>
      <c r="Q13" s="74">
        <f>IF(RES_hh_fech!Q13=0,0,RES_hh_fech!Q13/RES_summary!Q$19)</f>
        <v>96.252276102157438</v>
      </c>
      <c r="R13" s="74">
        <f>IF(RES_hh_fech!R13=0,0,RES_hh_fech!R13/RES_summary!R$19)</f>
        <v>104.92771707310631</v>
      </c>
      <c r="S13" s="74">
        <f>IF(RES_hh_fech!S13=0,0,RES_hh_fech!S13/RES_summary!S$19)</f>
        <v>104.87794994650686</v>
      </c>
      <c r="T13" s="74">
        <f>IF(RES_hh_fech!T13=0,0,RES_hh_fech!T13/RES_summary!T$19)</f>
        <v>103.08324029585467</v>
      </c>
      <c r="U13" s="74">
        <f>IF(RES_hh_fech!U13=0,0,RES_hh_fech!U13/RES_summary!U$19)</f>
        <v>100.90013343577823</v>
      </c>
      <c r="V13" s="74">
        <f>IF(RES_hh_fech!V13=0,0,RES_hh_fech!V13/RES_summary!V$19)</f>
        <v>93.832947151354489</v>
      </c>
      <c r="W13" s="74">
        <f>IF(RES_hh_fech!W13=0,0,RES_hh_fech!W13/RES_summary!W$19)</f>
        <v>102.84849984312261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1.3599251766626064</v>
      </c>
      <c r="C14" s="76">
        <f>IF(RES_hh_fech!C14=0,0,RES_hh_fech!C14/RES_summary!C$19)</f>
        <v>1.4434940648386956</v>
      </c>
      <c r="D14" s="76">
        <f>IF(RES_hh_fech!D14=0,0,RES_hh_fech!D14/RES_summary!D$19)</f>
        <v>1.3674768780104969</v>
      </c>
      <c r="E14" s="76">
        <f>IF(RES_hh_fech!E14=0,0,RES_hh_fech!E14/RES_summary!E$19)</f>
        <v>1.363114840546662</v>
      </c>
      <c r="F14" s="76">
        <f>IF(RES_hh_fech!F14=0,0,RES_hh_fech!F14/RES_summary!F$19)</f>
        <v>1.3572615806387045</v>
      </c>
      <c r="G14" s="76">
        <f>IF(RES_hh_fech!G14=0,0,RES_hh_fech!G14/RES_summary!G$19)</f>
        <v>1.3468616698255427</v>
      </c>
      <c r="H14" s="76">
        <f>IF(RES_hh_fech!H14=0,0,RES_hh_fech!H14/RES_summary!H$19)</f>
        <v>1.2994789298231535</v>
      </c>
      <c r="I14" s="76">
        <f>IF(RES_hh_fech!I14=0,0,RES_hh_fech!I14/RES_summary!I$19)</f>
        <v>1.1295892978753084</v>
      </c>
      <c r="J14" s="76">
        <f>IF(RES_hh_fech!J14=0,0,RES_hh_fech!J14/RES_summary!J$19)</f>
        <v>1.2308022301653747</v>
      </c>
      <c r="K14" s="76">
        <f>IF(RES_hh_fech!K14=0,0,RES_hh_fech!K14/RES_summary!K$19)</f>
        <v>1.2011350128437226</v>
      </c>
      <c r="L14" s="76">
        <f>IF(RES_hh_fech!L14=0,0,RES_hh_fech!L14/RES_summary!L$19)</f>
        <v>1.2990130524218622</v>
      </c>
      <c r="M14" s="76">
        <f>IF(RES_hh_fech!M14=0,0,RES_hh_fech!M14/RES_summary!M$19)</f>
        <v>1.1172334415576504</v>
      </c>
      <c r="N14" s="76">
        <f>IF(RES_hh_fech!N14=0,0,RES_hh_fech!N14/RES_summary!N$19)</f>
        <v>1.1774203438603001</v>
      </c>
      <c r="O14" s="76">
        <f>IF(RES_hh_fech!O14=0,0,RES_hh_fech!O14/RES_summary!O$19)</f>
        <v>1.2408813474967839</v>
      </c>
      <c r="P14" s="76">
        <f>IF(RES_hh_fech!P14=0,0,RES_hh_fech!P14/RES_summary!P$19)</f>
        <v>0.99869991414991899</v>
      </c>
      <c r="Q14" s="76">
        <f>IF(RES_hh_fech!Q14=0,0,RES_hh_fech!Q14/RES_summary!Q$19)</f>
        <v>1.0482858735363485</v>
      </c>
      <c r="R14" s="76">
        <f>IF(RES_hh_fech!R14=0,0,RES_hh_fech!R14/RES_summary!R$19)</f>
        <v>1.0873620895410983</v>
      </c>
      <c r="S14" s="76">
        <f>IF(RES_hh_fech!S14=0,0,RES_hh_fech!S14/RES_summary!S$19)</f>
        <v>1.0758889943685925</v>
      </c>
      <c r="T14" s="76">
        <f>IF(RES_hh_fech!T14=0,0,RES_hh_fech!T14/RES_summary!T$19)</f>
        <v>1.0584076870209027</v>
      </c>
      <c r="U14" s="76">
        <f>IF(RES_hh_fech!U14=0,0,RES_hh_fech!U14/RES_summary!U$19)</f>
        <v>1.0574395352991486</v>
      </c>
      <c r="V14" s="76">
        <f>IF(RES_hh_fech!V14=0,0,RES_hh_fech!V14/RES_summary!V$19)</f>
        <v>1.0624954897012391</v>
      </c>
      <c r="W14" s="76">
        <f>IF(RES_hh_fech!W14=0,0,RES_hh_fech!W14/RES_summary!W$19)</f>
        <v>1.107852010140794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0.3012797608691743</v>
      </c>
      <c r="C15" s="69">
        <f>IF(RES_hh_fech!C15=0,0,RES_hh_fech!C15/RES_summary!C$19)</f>
        <v>0.35095491663182299</v>
      </c>
      <c r="D15" s="69">
        <f>IF(RES_hh_fech!D15=0,0,RES_hh_fech!D15/RES_summary!D$19)</f>
        <v>0.29911999211826984</v>
      </c>
      <c r="E15" s="69">
        <f>IF(RES_hh_fech!E15=0,0,RES_hh_fech!E15/RES_summary!E$19)</f>
        <v>0.67477893821181967</v>
      </c>
      <c r="F15" s="69">
        <f>IF(RES_hh_fech!F15=0,0,RES_hh_fech!F15/RES_summary!F$19)</f>
        <v>0.3373388520817005</v>
      </c>
      <c r="G15" s="69">
        <f>IF(RES_hh_fech!G15=0,0,RES_hh_fech!G15/RES_summary!G$19)</f>
        <v>0.39505139522340027</v>
      </c>
      <c r="H15" s="69">
        <f>IF(RES_hh_fech!H15=0,0,RES_hh_fech!H15/RES_summary!H$19)</f>
        <v>0.51533126321297695</v>
      </c>
      <c r="I15" s="69">
        <f>IF(RES_hh_fech!I15=0,0,RES_hh_fech!I15/RES_summary!I$19)</f>
        <v>0.4555935553206571</v>
      </c>
      <c r="J15" s="69">
        <f>IF(RES_hh_fech!J15=0,0,RES_hh_fech!J15/RES_summary!J$19)</f>
        <v>0.49980594083708546</v>
      </c>
      <c r="K15" s="69">
        <f>IF(RES_hh_fech!K15=0,0,RES_hh_fech!K15/RES_summary!K$19)</f>
        <v>0.53411852083270128</v>
      </c>
      <c r="L15" s="69">
        <f>IF(RES_hh_fech!L15=0,0,RES_hh_fech!L15/RES_summary!L$19)</f>
        <v>0.56245293956247944</v>
      </c>
      <c r="M15" s="69">
        <f>IF(RES_hh_fech!M15=0,0,RES_hh_fech!M15/RES_summary!M$19)</f>
        <v>0.56892977000407285</v>
      </c>
      <c r="N15" s="69">
        <f>IF(RES_hh_fech!N15=0,0,RES_hh_fech!N15/RES_summary!N$19)</f>
        <v>0.72882327714771333</v>
      </c>
      <c r="O15" s="69">
        <f>IF(RES_hh_fech!O15=0,0,RES_hh_fech!O15/RES_summary!O$19)</f>
        <v>0.55529601949890095</v>
      </c>
      <c r="P15" s="69">
        <f>IF(RES_hh_fech!P15=0,0,RES_hh_fech!P15/RES_summary!P$19)</f>
        <v>0.46815140600186284</v>
      </c>
      <c r="Q15" s="69">
        <f>IF(RES_hh_fech!Q15=0,0,RES_hh_fech!Q15/RES_summary!Q$19)</f>
        <v>0.65117259539270622</v>
      </c>
      <c r="R15" s="69">
        <f>IF(RES_hh_fech!R15=0,0,RES_hh_fech!R15/RES_summary!R$19)</f>
        <v>0.62633721564580336</v>
      </c>
      <c r="S15" s="69">
        <f>IF(RES_hh_fech!S15=0,0,RES_hh_fech!S15/RES_summary!S$19)</f>
        <v>0.71452307044570729</v>
      </c>
      <c r="T15" s="69">
        <f>IF(RES_hh_fech!T15=0,0,RES_hh_fech!T15/RES_summary!T$19)</f>
        <v>0.62491112565418316</v>
      </c>
      <c r="U15" s="69">
        <f>IF(RES_hh_fech!U15=0,0,RES_hh_fech!U15/RES_summary!U$19)</f>
        <v>0.71202238080218316</v>
      </c>
      <c r="V15" s="69">
        <f>IF(RES_hh_fech!V15=0,0,RES_hh_fech!V15/RES_summary!V$19)</f>
        <v>0.6831175312555432</v>
      </c>
      <c r="W15" s="69">
        <f>IF(RES_hh_fech!W15=0,0,RES_hh_fech!W15/RES_summary!W$19)</f>
        <v>0.74368697984147381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0.3012797608691743</v>
      </c>
      <c r="C16" s="72">
        <f>IF(RES_hh_fech!C16=0,0,RES_hh_fech!C16/RES_summary!C$19)</f>
        <v>0.35095491663182299</v>
      </c>
      <c r="D16" s="72">
        <f>IF(RES_hh_fech!D16=0,0,RES_hh_fech!D16/RES_summary!D$19)</f>
        <v>0.29911999211826984</v>
      </c>
      <c r="E16" s="72">
        <f>IF(RES_hh_fech!E16=0,0,RES_hh_fech!E16/RES_summary!E$19)</f>
        <v>0.67477893821181967</v>
      </c>
      <c r="F16" s="72">
        <f>IF(RES_hh_fech!F16=0,0,RES_hh_fech!F16/RES_summary!F$19)</f>
        <v>0.3373388520817005</v>
      </c>
      <c r="G16" s="72">
        <f>IF(RES_hh_fech!G16=0,0,RES_hh_fech!G16/RES_summary!G$19)</f>
        <v>0.39505139522340027</v>
      </c>
      <c r="H16" s="72">
        <f>IF(RES_hh_fech!H16=0,0,RES_hh_fech!H16/RES_summary!H$19)</f>
        <v>0.51533126321297695</v>
      </c>
      <c r="I16" s="72">
        <f>IF(RES_hh_fech!I16=0,0,RES_hh_fech!I16/RES_summary!I$19)</f>
        <v>0.4555935553206571</v>
      </c>
      <c r="J16" s="72">
        <f>IF(RES_hh_fech!J16=0,0,RES_hh_fech!J16/RES_summary!J$19)</f>
        <v>0.49980594083708546</v>
      </c>
      <c r="K16" s="72">
        <f>IF(RES_hh_fech!K16=0,0,RES_hh_fech!K16/RES_summary!K$19)</f>
        <v>0.53411852083270128</v>
      </c>
      <c r="L16" s="72">
        <f>IF(RES_hh_fech!L16=0,0,RES_hh_fech!L16/RES_summary!L$19)</f>
        <v>0.56245293956247944</v>
      </c>
      <c r="M16" s="72">
        <f>IF(RES_hh_fech!M16=0,0,RES_hh_fech!M16/RES_summary!M$19)</f>
        <v>0.56892977000407285</v>
      </c>
      <c r="N16" s="72">
        <f>IF(RES_hh_fech!N16=0,0,RES_hh_fech!N16/RES_summary!N$19)</f>
        <v>0.72882327714771333</v>
      </c>
      <c r="O16" s="72">
        <f>IF(RES_hh_fech!O16=0,0,RES_hh_fech!O16/RES_summary!O$19)</f>
        <v>0.55529601949890095</v>
      </c>
      <c r="P16" s="72">
        <f>IF(RES_hh_fech!P16=0,0,RES_hh_fech!P16/RES_summary!P$19)</f>
        <v>0.46815140600186284</v>
      </c>
      <c r="Q16" s="72">
        <f>IF(RES_hh_fech!Q16=0,0,RES_hh_fech!Q16/RES_summary!Q$19)</f>
        <v>0.65117259539270622</v>
      </c>
      <c r="R16" s="72">
        <f>IF(RES_hh_fech!R16=0,0,RES_hh_fech!R16/RES_summary!R$19)</f>
        <v>0.62633721564580336</v>
      </c>
      <c r="S16" s="72">
        <f>IF(RES_hh_fech!S16=0,0,RES_hh_fech!S16/RES_summary!S$19)</f>
        <v>0.71452307044570729</v>
      </c>
      <c r="T16" s="72">
        <f>IF(RES_hh_fech!T16=0,0,RES_hh_fech!T16/RES_summary!T$19)</f>
        <v>0.62491112565418316</v>
      </c>
      <c r="U16" s="72">
        <f>IF(RES_hh_fech!U16=0,0,RES_hh_fech!U16/RES_summary!U$19)</f>
        <v>0.71202238080218316</v>
      </c>
      <c r="V16" s="72">
        <f>IF(RES_hh_fech!V16=0,0,RES_hh_fech!V16/RES_summary!V$19)</f>
        <v>0.6831175312555432</v>
      </c>
      <c r="W16" s="72">
        <f>IF(RES_hh_fech!W16=0,0,RES_hh_fech!W16/RES_summary!W$19)</f>
        <v>0.74368697984147381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20.425225421536503</v>
      </c>
      <c r="C17" s="69">
        <f>IF(RES_hh_fech!C17=0,0,RES_hh_fech!C17/RES_summary!C$19)</f>
        <v>20.837378409518784</v>
      </c>
      <c r="D17" s="69">
        <f>IF(RES_hh_fech!D17=0,0,RES_hh_fech!D17/RES_summary!D$19)</f>
        <v>21.057086403410008</v>
      </c>
      <c r="E17" s="69">
        <f>IF(RES_hh_fech!E17=0,0,RES_hh_fech!E17/RES_summary!E$19)</f>
        <v>21.236037405822717</v>
      </c>
      <c r="F17" s="69">
        <f>IF(RES_hh_fech!F17=0,0,RES_hh_fech!F17/RES_summary!F$19)</f>
        <v>21.065653034911801</v>
      </c>
      <c r="G17" s="69">
        <f>IF(RES_hh_fech!G17=0,0,RES_hh_fech!G17/RES_summary!G$19)</f>
        <v>21.049500722390182</v>
      </c>
      <c r="H17" s="69">
        <f>IF(RES_hh_fech!H17=0,0,RES_hh_fech!H17/RES_summary!H$19)</f>
        <v>21.050497571271652</v>
      </c>
      <c r="I17" s="69">
        <f>IF(RES_hh_fech!I17=0,0,RES_hh_fech!I17/RES_summary!I$19)</f>
        <v>20.402925766580029</v>
      </c>
      <c r="J17" s="69">
        <f>IF(RES_hh_fech!J17=0,0,RES_hh_fech!J17/RES_summary!J$19)</f>
        <v>20.274790974579773</v>
      </c>
      <c r="K17" s="69">
        <f>IF(RES_hh_fech!K17=0,0,RES_hh_fech!K17/RES_summary!K$19)</f>
        <v>20.108304994458837</v>
      </c>
      <c r="L17" s="69">
        <f>IF(RES_hh_fech!L17=0,0,RES_hh_fech!L17/RES_summary!L$19)</f>
        <v>20.49152130398959</v>
      </c>
      <c r="M17" s="69">
        <f>IF(RES_hh_fech!M17=0,0,RES_hh_fech!M17/RES_summary!M$19)</f>
        <v>20.322399514271424</v>
      </c>
      <c r="N17" s="69">
        <f>IF(RES_hh_fech!N17=0,0,RES_hh_fech!N17/RES_summary!N$19)</f>
        <v>19.990824299560266</v>
      </c>
      <c r="O17" s="69">
        <f>IF(RES_hh_fech!O17=0,0,RES_hh_fech!O17/RES_summary!O$19)</f>
        <v>19.435797027699177</v>
      </c>
      <c r="P17" s="69">
        <f>IF(RES_hh_fech!P17=0,0,RES_hh_fech!P17/RES_summary!P$19)</f>
        <v>18.852177325410061</v>
      </c>
      <c r="Q17" s="69">
        <f>IF(RES_hh_fech!Q17=0,0,RES_hh_fech!Q17/RES_summary!Q$19)</f>
        <v>18.766012710257108</v>
      </c>
      <c r="R17" s="69">
        <f>IF(RES_hh_fech!R17=0,0,RES_hh_fech!R17/RES_summary!R$19)</f>
        <v>18.794826455979415</v>
      </c>
      <c r="S17" s="69">
        <f>IF(RES_hh_fech!S17=0,0,RES_hh_fech!S17/RES_summary!S$19)</f>
        <v>18.988079918510959</v>
      </c>
      <c r="T17" s="69">
        <f>IF(RES_hh_fech!T17=0,0,RES_hh_fech!T17/RES_summary!T$19)</f>
        <v>19.098263442927852</v>
      </c>
      <c r="U17" s="69">
        <f>IF(RES_hh_fech!U17=0,0,RES_hh_fech!U17/RES_summary!U$19)</f>
        <v>18.548811562784817</v>
      </c>
      <c r="V17" s="69">
        <f>IF(RES_hh_fech!V17=0,0,RES_hh_fech!V17/RES_summary!V$19)</f>
        <v>18.386079667772094</v>
      </c>
      <c r="W17" s="69">
        <f>IF(RES_hh_fech!W17=0,0,RES_hh_fech!W17/RES_summary!W$19)</f>
        <v>18.000510239562221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15.567486201487041</v>
      </c>
      <c r="C18" s="72">
        <f>IF(RES_hh_fech!C18=0,0,RES_hh_fech!C18/RES_summary!C$19)</f>
        <v>14.998796750327722</v>
      </c>
      <c r="D18" s="72">
        <f>IF(RES_hh_fech!D18=0,0,RES_hh_fech!D18/RES_summary!D$19)</f>
        <v>15.976607889121158</v>
      </c>
      <c r="E18" s="72">
        <f>IF(RES_hh_fech!E18=0,0,RES_hh_fech!E18/RES_summary!E$19)</f>
        <v>15.919717937527858</v>
      </c>
      <c r="F18" s="72">
        <f>IF(RES_hh_fech!F18=0,0,RES_hh_fech!F18/RES_summary!F$19)</f>
        <v>16.415075360866641</v>
      </c>
      <c r="G18" s="72">
        <f>IF(RES_hh_fech!G18=0,0,RES_hh_fech!G18/RES_summary!G$19)</f>
        <v>16.504019491035216</v>
      </c>
      <c r="H18" s="72">
        <f>IF(RES_hh_fech!H18=0,0,RES_hh_fech!H18/RES_summary!H$19)</f>
        <v>17.115174283215257</v>
      </c>
      <c r="I18" s="72">
        <f>IF(RES_hh_fech!I18=0,0,RES_hh_fech!I18/RES_summary!I$19)</f>
        <v>16.211456068640487</v>
      </c>
      <c r="J18" s="72">
        <f>IF(RES_hh_fech!J18=0,0,RES_hh_fech!J18/RES_summary!J$19)</f>
        <v>17.098151083854095</v>
      </c>
      <c r="K18" s="72">
        <f>IF(RES_hh_fech!K18=0,0,RES_hh_fech!K18/RES_summary!K$19)</f>
        <v>17.486393129650335</v>
      </c>
      <c r="L18" s="72">
        <f>IF(RES_hh_fech!L18=0,0,RES_hh_fech!L18/RES_summary!L$19)</f>
        <v>17.799397513948001</v>
      </c>
      <c r="M18" s="72">
        <f>IF(RES_hh_fech!M18=0,0,RES_hh_fech!M18/RES_summary!M$19)</f>
        <v>17.389240882867384</v>
      </c>
      <c r="N18" s="72">
        <f>IF(RES_hh_fech!N18=0,0,RES_hh_fech!N18/RES_summary!N$19)</f>
        <v>17.653292873867908</v>
      </c>
      <c r="O18" s="72">
        <f>IF(RES_hh_fech!O18=0,0,RES_hh_fech!O18/RES_summary!O$19)</f>
        <v>17.689892196677818</v>
      </c>
      <c r="P18" s="72">
        <f>IF(RES_hh_fech!P18=0,0,RES_hh_fech!P18/RES_summary!P$19)</f>
        <v>17.91337149802736</v>
      </c>
      <c r="Q18" s="72">
        <f>IF(RES_hh_fech!Q18=0,0,RES_hh_fech!Q18/RES_summary!Q$19)</f>
        <v>17.73426745063361</v>
      </c>
      <c r="R18" s="72">
        <f>IF(RES_hh_fech!R18=0,0,RES_hh_fech!R18/RES_summary!R$19)</f>
        <v>18.186114374886856</v>
      </c>
      <c r="S18" s="72">
        <f>IF(RES_hh_fech!S18=0,0,RES_hh_fech!S18/RES_summary!S$19)</f>
        <v>18.870867624715096</v>
      </c>
      <c r="T18" s="72">
        <f>IF(RES_hh_fech!T18=0,0,RES_hh_fech!T18/RES_summary!T$19)</f>
        <v>19.518950667310214</v>
      </c>
      <c r="U18" s="72">
        <f>IF(RES_hh_fech!U18=0,0,RES_hh_fech!U18/RES_summary!U$19)</f>
        <v>16.690809369846949</v>
      </c>
      <c r="V18" s="72">
        <f>IF(RES_hh_fech!V18=0,0,RES_hh_fech!V18/RES_summary!V$19)</f>
        <v>17.855673816894878</v>
      </c>
      <c r="W18" s="72">
        <f>IF(RES_hh_fech!W18=0,0,RES_hh_fech!W18/RES_summary!W$19)</f>
        <v>17.900776660725285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17.580821343520732</v>
      </c>
      <c r="C19" s="72">
        <f>IF(RES_hh_fech!C19=0,0,RES_hh_fech!C19/RES_summary!C$19)</f>
        <v>17.534507896460784</v>
      </c>
      <c r="D19" s="72">
        <f>IF(RES_hh_fech!D19=0,0,RES_hh_fech!D19/RES_summary!D$19)</f>
        <v>17.595636846733701</v>
      </c>
      <c r="E19" s="72">
        <f>IF(RES_hh_fech!E19=0,0,RES_hh_fech!E19/RES_summary!E$19)</f>
        <v>17.220954403714781</v>
      </c>
      <c r="F19" s="72">
        <f>IF(RES_hh_fech!F19=0,0,RES_hh_fech!F19/RES_summary!F$19)</f>
        <v>17.670707156812533</v>
      </c>
      <c r="G19" s="72">
        <f>IF(RES_hh_fech!G19=0,0,RES_hh_fech!G19/RES_summary!G$19)</f>
        <v>17.962795533728155</v>
      </c>
      <c r="H19" s="72">
        <f>IF(RES_hh_fech!H19=0,0,RES_hh_fech!H19/RES_summary!H$19)</f>
        <v>17.199860745673497</v>
      </c>
      <c r="I19" s="72">
        <f>IF(RES_hh_fech!I19=0,0,RES_hh_fech!I19/RES_summary!I$19)</f>
        <v>17.288178331720495</v>
      </c>
      <c r="J19" s="72">
        <f>IF(RES_hh_fech!J19=0,0,RES_hh_fech!J19/RES_summary!J$19)</f>
        <v>16.919900810119909</v>
      </c>
      <c r="K19" s="72">
        <f>IF(RES_hh_fech!K19=0,0,RES_hh_fech!K19/RES_summary!K$19)</f>
        <v>17.073752465324571</v>
      </c>
      <c r="L19" s="72">
        <f>IF(RES_hh_fech!L19=0,0,RES_hh_fech!L19/RES_summary!L$19)</f>
        <v>17.684482419248042</v>
      </c>
      <c r="M19" s="72">
        <f>IF(RES_hh_fech!M19=0,0,RES_hh_fech!M19/RES_summary!M$19)</f>
        <v>17.698061428543138</v>
      </c>
      <c r="N19" s="72">
        <f>IF(RES_hh_fech!N19=0,0,RES_hh_fech!N19/RES_summary!N$19)</f>
        <v>16.831880958632798</v>
      </c>
      <c r="O19" s="72">
        <f>IF(RES_hh_fech!O19=0,0,RES_hh_fech!O19/RES_summary!O$19)</f>
        <v>16.559790538687473</v>
      </c>
      <c r="P19" s="72">
        <f>IF(RES_hh_fech!P19=0,0,RES_hh_fech!P19/RES_summary!P$19)</f>
        <v>15.885463511671222</v>
      </c>
      <c r="Q19" s="72">
        <f>IF(RES_hh_fech!Q19=0,0,RES_hh_fech!Q19/RES_summary!Q$19)</f>
        <v>15.108755694771796</v>
      </c>
      <c r="R19" s="72">
        <f>IF(RES_hh_fech!R19=0,0,RES_hh_fech!R19/RES_summary!R$19)</f>
        <v>15.469617577200514</v>
      </c>
      <c r="S19" s="72">
        <f>IF(RES_hh_fech!S19=0,0,RES_hh_fech!S19/RES_summary!S$19)</f>
        <v>15.416049110664245</v>
      </c>
      <c r="T19" s="72">
        <f>IF(RES_hh_fech!T19=0,0,RES_hh_fech!T19/RES_summary!T$19)</f>
        <v>15.612988926002046</v>
      </c>
      <c r="U19" s="72">
        <f>IF(RES_hh_fech!U19=0,0,RES_hh_fech!U19/RES_summary!U$19)</f>
        <v>14.704888114919584</v>
      </c>
      <c r="V19" s="72">
        <f>IF(RES_hh_fech!V19=0,0,RES_hh_fech!V19/RES_summary!V$19)</f>
        <v>14.801698449919682</v>
      </c>
      <c r="W19" s="72">
        <f>IF(RES_hh_fech!W19=0,0,RES_hh_fech!W19/RES_summary!W$19)</f>
        <v>14.37814509548193</v>
      </c>
      <c r="DA19" s="89" t="s">
        <v>562</v>
      </c>
    </row>
    <row r="20" spans="1:105" ht="12" customHeight="1" x14ac:dyDescent="0.25">
      <c r="A20" s="28" t="s">
        <v>206</v>
      </c>
      <c r="B20" s="72">
        <f>IF(RES_hh_fech!B20=0,0,RES_hh_fech!B20/RES_summary!B$19)</f>
        <v>25.769440182730573</v>
      </c>
      <c r="C20" s="72">
        <f>IF(RES_hh_fech!C20=0,0,RES_hh_fech!C20/RES_summary!C$19)</f>
        <v>27.791576530266816</v>
      </c>
      <c r="D20" s="72">
        <f>IF(RES_hh_fech!D20=0,0,RES_hh_fech!D20/RES_summary!D$19)</f>
        <v>27.141691774628711</v>
      </c>
      <c r="E20" s="72">
        <f>IF(RES_hh_fech!E20=0,0,RES_hh_fech!E20/RES_summary!E$19)</f>
        <v>27.69912332566501</v>
      </c>
      <c r="F20" s="72">
        <f>IF(RES_hh_fech!F20=0,0,RES_hh_fech!F20/RES_summary!F$19)</f>
        <v>27.508909949738651</v>
      </c>
      <c r="G20" s="72">
        <f>IF(RES_hh_fech!G20=0,0,RES_hh_fech!G20/RES_summary!G$19)</f>
        <v>28.06265687146643</v>
      </c>
      <c r="H20" s="72">
        <f>IF(RES_hh_fech!H20=0,0,RES_hh_fech!H20/RES_summary!H$19)</f>
        <v>29.208191496162051</v>
      </c>
      <c r="I20" s="72">
        <f>IF(RES_hh_fech!I20=0,0,RES_hh_fech!I20/RES_summary!I$19)</f>
        <v>24.002869428148152</v>
      </c>
      <c r="J20" s="72">
        <f>IF(RES_hh_fech!J20=0,0,RES_hh_fech!J20/RES_summary!J$19)</f>
        <v>28.625480124294292</v>
      </c>
      <c r="K20" s="72">
        <f>IF(RES_hh_fech!K20=0,0,RES_hh_fech!K20/RES_summary!K$19)</f>
        <v>27.680324983881103</v>
      </c>
      <c r="L20" s="72">
        <f>IF(RES_hh_fech!L20=0,0,RES_hh_fech!L20/RES_summary!L$19)</f>
        <v>27.232802883473898</v>
      </c>
      <c r="M20" s="72">
        <f>IF(RES_hh_fech!M20=0,0,RES_hh_fech!M20/RES_summary!M$19)</f>
        <v>28.481789625517155</v>
      </c>
      <c r="N20" s="72">
        <f>IF(RES_hh_fech!N20=0,0,RES_hh_fech!N20/RES_summary!N$19)</f>
        <v>28.41305460399732</v>
      </c>
      <c r="O20" s="72">
        <f>IF(RES_hh_fech!O20=0,0,RES_hh_fech!O20/RES_summary!O$19)</f>
        <v>24.895687589194335</v>
      </c>
      <c r="P20" s="72">
        <f>IF(RES_hh_fech!P20=0,0,RES_hh_fech!P20/RES_summary!P$19)</f>
        <v>26.567450655736973</v>
      </c>
      <c r="Q20" s="72">
        <f>IF(RES_hh_fech!Q20=0,0,RES_hh_fech!Q20/RES_summary!Q$19)</f>
        <v>25.391915451470972</v>
      </c>
      <c r="R20" s="72">
        <f>IF(RES_hh_fech!R20=0,0,RES_hh_fech!R20/RES_summary!R$19)</f>
        <v>24.954275059406338</v>
      </c>
      <c r="S20" s="72">
        <f>IF(RES_hh_fech!S20=0,0,RES_hh_fech!S20/RES_summary!S$19)</f>
        <v>25.8620706853123</v>
      </c>
      <c r="T20" s="72">
        <f>IF(RES_hh_fech!T20=0,0,RES_hh_fech!T20/RES_summary!T$19)</f>
        <v>24.304848575127536</v>
      </c>
      <c r="U20" s="72">
        <f>IF(RES_hh_fech!U20=0,0,RES_hh_fech!U20/RES_summary!U$19)</f>
        <v>25.920043386361534</v>
      </c>
      <c r="V20" s="72">
        <f>IF(RES_hh_fech!V20=0,0,RES_hh_fech!V20/RES_summary!V$19)</f>
        <v>27.949966042478302</v>
      </c>
      <c r="W20" s="72">
        <f>IF(RES_hh_fech!W20=0,0,RES_hh_fech!W20/RES_summary!W$19)</f>
        <v>21.093717124644446</v>
      </c>
      <c r="DA20" s="89" t="s">
        <v>563</v>
      </c>
    </row>
    <row r="21" spans="1:105" ht="12" customHeight="1" x14ac:dyDescent="0.25">
      <c r="A21" s="28" t="s">
        <v>193</v>
      </c>
      <c r="B21" s="72">
        <f>IF(RES_hh_fech!B21=0,0,RES_hh_fech!B21/RES_summary!B$19)</f>
        <v>23.349248893576561</v>
      </c>
      <c r="C21" s="72">
        <f>IF(RES_hh_fech!C21=0,0,RES_hh_fech!C21/RES_summary!C$19)</f>
        <v>23.558401710888543</v>
      </c>
      <c r="D21" s="72">
        <f>IF(RES_hh_fech!D21=0,0,RES_hh_fech!D21/RES_summary!D$19)</f>
        <v>23.992387705057638</v>
      </c>
      <c r="E21" s="72">
        <f>IF(RES_hh_fech!E21=0,0,RES_hh_fech!E21/RES_summary!E$19)</f>
        <v>24.155047081609062</v>
      </c>
      <c r="F21" s="72">
        <f>IF(RES_hh_fech!F21=0,0,RES_hh_fech!F21/RES_summary!F$19)</f>
        <v>23.553480527927555</v>
      </c>
      <c r="G21" s="72">
        <f>IF(RES_hh_fech!G21=0,0,RES_hh_fech!G21/RES_summary!G$19)</f>
        <v>23.488522029797132</v>
      </c>
      <c r="H21" s="72">
        <f>IF(RES_hh_fech!H21=0,0,RES_hh_fech!H21/RES_summary!H$19)</f>
        <v>23.077043411235444</v>
      </c>
      <c r="I21" s="72">
        <f>IF(RES_hh_fech!I21=0,0,RES_hh_fech!I21/RES_summary!I$19)</f>
        <v>22.80401139073571</v>
      </c>
      <c r="J21" s="72">
        <f>IF(RES_hh_fech!J21=0,0,RES_hh_fech!J21/RES_summary!J$19)</f>
        <v>21.72798140753347</v>
      </c>
      <c r="K21" s="72">
        <f>IF(RES_hh_fech!K21=0,0,RES_hh_fech!K21/RES_summary!K$19)</f>
        <v>21.843437404833548</v>
      </c>
      <c r="L21" s="72">
        <f>IF(RES_hh_fech!L21=0,0,RES_hh_fech!L21/RES_summary!L$19)</f>
        <v>22.596709444562194</v>
      </c>
      <c r="M21" s="72">
        <f>IF(RES_hh_fech!M21=0,0,RES_hh_fech!M21/RES_summary!M$19)</f>
        <v>21.408407199945263</v>
      </c>
      <c r="N21" s="72">
        <f>IF(RES_hh_fech!N21=0,0,RES_hh_fech!N21/RES_summary!N$19)</f>
        <v>21.496812535510934</v>
      </c>
      <c r="O21" s="72">
        <f>IF(RES_hh_fech!O21=0,0,RES_hh_fech!O21/RES_summary!O$19)</f>
        <v>20.982226205638003</v>
      </c>
      <c r="P21" s="72">
        <f>IF(RES_hh_fech!P21=0,0,RES_hh_fech!P21/RES_summary!P$19)</f>
        <v>19.632138616973357</v>
      </c>
      <c r="Q21" s="72">
        <f>IF(RES_hh_fech!Q21=0,0,RES_hh_fech!Q21/RES_summary!Q$19)</f>
        <v>19.843430775477962</v>
      </c>
      <c r="R21" s="72">
        <f>IF(RES_hh_fech!R21=0,0,RES_hh_fech!R21/RES_summary!R$19)</f>
        <v>20.14354385695092</v>
      </c>
      <c r="S21" s="72">
        <f>IF(RES_hh_fech!S21=0,0,RES_hh_fech!S21/RES_summary!S$19)</f>
        <v>19.916469681039104</v>
      </c>
      <c r="T21" s="72">
        <f>IF(RES_hh_fech!T21=0,0,RES_hh_fech!T21/RES_summary!T$19)</f>
        <v>20.052462076381943</v>
      </c>
      <c r="U21" s="72">
        <f>IF(RES_hh_fech!U21=0,0,RES_hh_fech!U21/RES_summary!U$19)</f>
        <v>19.196432497837581</v>
      </c>
      <c r="V21" s="72">
        <f>IF(RES_hh_fech!V21=0,0,RES_hh_fech!V21/RES_summary!V$19)</f>
        <v>18.594468188790213</v>
      </c>
      <c r="W21" s="72">
        <f>IF(RES_hh_fech!W21=0,0,RES_hh_fech!W21/RES_summary!W$19)</f>
        <v>18.610208346040352</v>
      </c>
      <c r="DA21" s="89" t="s">
        <v>564</v>
      </c>
    </row>
    <row r="22" spans="1:105" ht="12" customHeight="1" x14ac:dyDescent="0.25">
      <c r="A22" s="28" t="s">
        <v>208</v>
      </c>
      <c r="B22" s="72">
        <f>IF(RES_hh_fech!B22=0,0,RES_hh_fech!B22/RES_summary!B$19)</f>
        <v>22.638595803837376</v>
      </c>
      <c r="C22" s="72">
        <f>IF(RES_hh_fech!C22=0,0,RES_hh_fech!C22/RES_summary!C$19)</f>
        <v>23.675056782222004</v>
      </c>
      <c r="D22" s="72">
        <f>IF(RES_hh_fech!D22=0,0,RES_hh_fech!D22/RES_summary!D$19)</f>
        <v>23.48206862166144</v>
      </c>
      <c r="E22" s="72">
        <f>IF(RES_hh_fech!E22=0,0,RES_hh_fech!E22/RES_summary!E$19)</f>
        <v>23.847473560659918</v>
      </c>
      <c r="F22" s="72">
        <f>IF(RES_hh_fech!F22=0,0,RES_hh_fech!F22/RES_summary!F$19)</f>
        <v>22.667643908560219</v>
      </c>
      <c r="G22" s="72">
        <f>IF(RES_hh_fech!G22=0,0,RES_hh_fech!G22/RES_summary!G$19)</f>
        <v>22.603739501401677</v>
      </c>
      <c r="H22" s="72">
        <f>IF(RES_hh_fech!H22=0,0,RES_hh_fech!H22/RES_summary!H$19)</f>
        <v>22.298930902892486</v>
      </c>
      <c r="I22" s="72">
        <f>IF(RES_hh_fech!I22=0,0,RES_hh_fech!I22/RES_summary!I$19)</f>
        <v>22.704861416417852</v>
      </c>
      <c r="J22" s="72">
        <f>IF(RES_hh_fech!J22=0,0,RES_hh_fech!J22/RES_summary!J$19)</f>
        <v>21.651249009911147</v>
      </c>
      <c r="K22" s="72">
        <f>IF(RES_hh_fech!K22=0,0,RES_hh_fech!K22/RES_summary!K$19)</f>
        <v>20.654342062504636</v>
      </c>
      <c r="L22" s="72">
        <f>IF(RES_hh_fech!L22=0,0,RES_hh_fech!L22/RES_summary!L$19)</f>
        <v>20.713276324903209</v>
      </c>
      <c r="M22" s="72">
        <f>IF(RES_hh_fech!M22=0,0,RES_hh_fech!M22/RES_summary!M$19)</f>
        <v>20.815831255773062</v>
      </c>
      <c r="N22" s="72">
        <f>IF(RES_hh_fech!N22=0,0,RES_hh_fech!N22/RES_summary!N$19)</f>
        <v>19.608289901685243</v>
      </c>
      <c r="O22" s="72">
        <f>IF(RES_hh_fech!O22=0,0,RES_hh_fech!O22/RES_summary!O$19)</f>
        <v>19.163903260813008</v>
      </c>
      <c r="P22" s="72">
        <f>IF(RES_hh_fech!P22=0,0,RES_hh_fech!P22/RES_summary!P$19)</f>
        <v>20.583217502180965</v>
      </c>
      <c r="Q22" s="72">
        <f>IF(RES_hh_fech!Q22=0,0,RES_hh_fech!Q22/RES_summary!Q$19)</f>
        <v>19.749158743312826</v>
      </c>
      <c r="R22" s="72">
        <f>IF(RES_hh_fech!R22=0,0,RES_hh_fech!R22/RES_summary!R$19)</f>
        <v>18.101572151008252</v>
      </c>
      <c r="S22" s="72">
        <f>IF(RES_hh_fech!S22=0,0,RES_hh_fech!S22/RES_summary!S$19)</f>
        <v>18.453152171129755</v>
      </c>
      <c r="T22" s="72">
        <f>IF(RES_hh_fech!T22=0,0,RES_hh_fech!T22/RES_summary!T$19)</f>
        <v>20.331236851973262</v>
      </c>
      <c r="U22" s="72">
        <f>IF(RES_hh_fech!U22=0,0,RES_hh_fech!U22/RES_summary!U$19)</f>
        <v>18.832302888114786</v>
      </c>
      <c r="V22" s="72">
        <f>IF(RES_hh_fech!V22=0,0,RES_hh_fech!V22/RES_summary!V$19)</f>
        <v>17.977846744563664</v>
      </c>
      <c r="W22" s="72">
        <f>IF(RES_hh_fech!W22=0,0,RES_hh_fech!W22/RES_summary!W$19)</f>
        <v>18.8769935775723</v>
      </c>
      <c r="DA22" s="89" t="s">
        <v>565</v>
      </c>
    </row>
    <row r="23" spans="1:105" ht="12" customHeight="1" x14ac:dyDescent="0.25">
      <c r="A23" s="28" t="s">
        <v>203</v>
      </c>
      <c r="B23" s="72">
        <f>IF(RES_hh_fech!B23=0,0,RES_hh_fech!B23/RES_summary!B$19)</f>
        <v>11.45636609787182</v>
      </c>
      <c r="C23" s="72">
        <f>IF(RES_hh_fech!C23=0,0,RES_hh_fech!C23/RES_summary!C$19)</f>
        <v>9.6918799267354974</v>
      </c>
      <c r="D23" s="72">
        <f>IF(RES_hh_fech!D23=0,0,RES_hh_fech!D23/RES_summary!D$19)</f>
        <v>14.029412435989892</v>
      </c>
      <c r="E23" s="72">
        <f>IF(RES_hh_fech!E23=0,0,RES_hh_fech!E23/RES_summary!E$19)</f>
        <v>13.241638762931977</v>
      </c>
      <c r="F23" s="72">
        <f>IF(RES_hh_fech!F23=0,0,RES_hh_fech!F23/RES_summary!F$19)</f>
        <v>11.445047759066995</v>
      </c>
      <c r="G23" s="72">
        <f>IF(RES_hh_fech!G23=0,0,RES_hh_fech!G23/RES_summary!G$19)</f>
        <v>13.573965749224309</v>
      </c>
      <c r="H23" s="72">
        <f>IF(RES_hh_fech!H23=0,0,RES_hh_fech!H23/RES_summary!H$19)</f>
        <v>13.700526231766611</v>
      </c>
      <c r="I23" s="72">
        <f>IF(RES_hh_fech!I23=0,0,RES_hh_fech!I23/RES_summary!I$19)</f>
        <v>13.427676164741907</v>
      </c>
      <c r="J23" s="72">
        <f>IF(RES_hh_fech!J23=0,0,RES_hh_fech!J23/RES_summary!J$19)</f>
        <v>12.388668038155837</v>
      </c>
      <c r="K23" s="72">
        <f>IF(RES_hh_fech!K23=0,0,RES_hh_fech!K23/RES_summary!K$19)</f>
        <v>14.050429389625405</v>
      </c>
      <c r="L23" s="72">
        <f>IF(RES_hh_fech!L23=0,0,RES_hh_fech!L23/RES_summary!L$19)</f>
        <v>14.709971150278735</v>
      </c>
      <c r="M23" s="72">
        <f>IF(RES_hh_fech!M23=0,0,RES_hh_fech!M23/RES_summary!M$19)</f>
        <v>14.506809039243736</v>
      </c>
      <c r="N23" s="72">
        <f>IF(RES_hh_fech!N23=0,0,RES_hh_fech!N23/RES_summary!N$19)</f>
        <v>15.989073844502924</v>
      </c>
      <c r="O23" s="72">
        <f>IF(RES_hh_fech!O23=0,0,RES_hh_fech!O23/RES_summary!O$19)</f>
        <v>16.104797247702425</v>
      </c>
      <c r="P23" s="72">
        <f>IF(RES_hh_fech!P23=0,0,RES_hh_fech!P23/RES_summary!P$19)</f>
        <v>14.916939690266595</v>
      </c>
      <c r="Q23" s="72">
        <f>IF(RES_hh_fech!Q23=0,0,RES_hh_fech!Q23/RES_summary!Q$19)</f>
        <v>16.041054349331027</v>
      </c>
      <c r="R23" s="72">
        <f>IF(RES_hh_fech!R23=0,0,RES_hh_fech!R23/RES_summary!R$19)</f>
        <v>18.338475242945805</v>
      </c>
      <c r="S23" s="72">
        <f>IF(RES_hh_fech!S23=0,0,RES_hh_fech!S23/RES_summary!S$19)</f>
        <v>17.535138725076745</v>
      </c>
      <c r="T23" s="72">
        <f>IF(RES_hh_fech!T23=0,0,RES_hh_fech!T23/RES_summary!T$19)</f>
        <v>16.13699301881616</v>
      </c>
      <c r="U23" s="72">
        <f>IF(RES_hh_fech!U23=0,0,RES_hh_fech!U23/RES_summary!U$19)</f>
        <v>17.156567770184708</v>
      </c>
      <c r="V23" s="72">
        <f>IF(RES_hh_fech!V23=0,0,RES_hh_fech!V23/RES_summary!V$19)</f>
        <v>16.395819900898072</v>
      </c>
      <c r="W23" s="72">
        <f>IF(RES_hh_fech!W23=0,0,RES_hh_fech!W23/RES_summary!W$19)</f>
        <v>21.160343400319352</v>
      </c>
      <c r="DA23" s="89" t="s">
        <v>566</v>
      </c>
    </row>
    <row r="24" spans="1:105" ht="12" customHeight="1" x14ac:dyDescent="0.25">
      <c r="A24" s="28" t="s">
        <v>204</v>
      </c>
      <c r="B24" s="72">
        <f>IF(RES_hh_fech!B24=0,0,RES_hh_fech!B24/RES_summary!B$19)</f>
        <v>12.854858266673594</v>
      </c>
      <c r="C24" s="72">
        <f>IF(RES_hh_fech!C24=0,0,RES_hh_fech!C24/RES_summary!C$19)</f>
        <v>14.019945055065781</v>
      </c>
      <c r="D24" s="72">
        <f>IF(RES_hh_fech!D24=0,0,RES_hh_fech!D24/RES_summary!D$19)</f>
        <v>14.267581734662237</v>
      </c>
      <c r="E24" s="72">
        <f>IF(RES_hh_fech!E24=0,0,RES_hh_fech!E24/RES_summary!E$19)</f>
        <v>14.452810505744115</v>
      </c>
      <c r="F24" s="72">
        <f>IF(RES_hh_fech!F24=0,0,RES_hh_fech!F24/RES_summary!F$19)</f>
        <v>14.726054753919527</v>
      </c>
      <c r="G24" s="72">
        <f>IF(RES_hh_fech!G24=0,0,RES_hh_fech!G24/RES_summary!G$19)</f>
        <v>15.164335455279941</v>
      </c>
      <c r="H24" s="72">
        <f>IF(RES_hh_fech!H24=0,0,RES_hh_fech!H24/RES_summary!H$19)</f>
        <v>15.08644246622441</v>
      </c>
      <c r="I24" s="72">
        <f>IF(RES_hh_fech!I24=0,0,RES_hh_fech!I24/RES_summary!I$19)</f>
        <v>15.259189148523669</v>
      </c>
      <c r="J24" s="72">
        <f>IF(RES_hh_fech!J24=0,0,RES_hh_fech!J24/RES_summary!J$19)</f>
        <v>14.791052557007809</v>
      </c>
      <c r="K24" s="72">
        <f>IF(RES_hh_fech!K24=0,0,RES_hh_fech!K24/RES_summary!K$19)</f>
        <v>15.141394977054151</v>
      </c>
      <c r="L24" s="72">
        <f>IF(RES_hh_fech!L24=0,0,RES_hh_fech!L24/RES_summary!L$19)</f>
        <v>15.514518477061735</v>
      </c>
      <c r="M24" s="72">
        <f>IF(RES_hh_fech!M24=0,0,RES_hh_fech!M24/RES_summary!M$19)</f>
        <v>15.775799993720604</v>
      </c>
      <c r="N24" s="72">
        <f>IF(RES_hh_fech!N24=0,0,RES_hh_fech!N24/RES_summary!N$19)</f>
        <v>15.287607849625129</v>
      </c>
      <c r="O24" s="72">
        <f>IF(RES_hh_fech!O24=0,0,RES_hh_fech!O24/RES_summary!O$19)</f>
        <v>15.364029062419618</v>
      </c>
      <c r="P24" s="72">
        <f>IF(RES_hh_fech!P24=0,0,RES_hh_fech!P24/RES_summary!P$19)</f>
        <v>15.256263317257766</v>
      </c>
      <c r="Q24" s="72">
        <f>IF(RES_hh_fech!Q24=0,0,RES_hh_fech!Q24/RES_summary!Q$19)</f>
        <v>15.491413282894229</v>
      </c>
      <c r="R24" s="72">
        <f>IF(RES_hh_fech!R24=0,0,RES_hh_fech!R24/RES_summary!R$19)</f>
        <v>15.712192271279267</v>
      </c>
      <c r="S24" s="72">
        <f>IF(RES_hh_fech!S24=0,0,RES_hh_fech!S24/RES_summary!S$19)</f>
        <v>15.966759466935823</v>
      </c>
      <c r="T24" s="72">
        <f>IF(RES_hh_fech!T24=0,0,RES_hh_fech!T24/RES_summary!T$19)</f>
        <v>15.898516262549705</v>
      </c>
      <c r="U24" s="72">
        <f>IF(RES_hh_fech!U24=0,0,RES_hh_fech!U24/RES_summary!U$19)</f>
        <v>15.788782698385969</v>
      </c>
      <c r="V24" s="72">
        <f>IF(RES_hh_fech!V24=0,0,RES_hh_fech!V24/RES_summary!V$19)</f>
        <v>15.626509486809965</v>
      </c>
      <c r="W24" s="72">
        <f>IF(RES_hh_fech!W24=0,0,RES_hh_fech!W24/RES_summary!W$19)</f>
        <v>16.592698637713074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17.89267432929314</v>
      </c>
      <c r="C25" s="74">
        <f>IF(RES_hh_fech!C25=0,0,RES_hh_fech!C25/RES_summary!C$19)</f>
        <v>17.3922776592111</v>
      </c>
      <c r="D25" s="74">
        <f>IF(RES_hh_fech!D25=0,0,RES_hh_fech!D25/RES_summary!D$19)</f>
        <v>17.579288533123815</v>
      </c>
      <c r="E25" s="74">
        <f>IF(RES_hh_fech!E25=0,0,RES_hh_fech!E25/RES_summary!E$19)</f>
        <v>17.467536892117504</v>
      </c>
      <c r="F25" s="74">
        <f>IF(RES_hh_fech!F25=0,0,RES_hh_fech!F25/RES_summary!F$19)</f>
        <v>17.53208826357945</v>
      </c>
      <c r="G25" s="74">
        <f>IF(RES_hh_fech!G25=0,0,RES_hh_fech!G25/RES_summary!G$19)</f>
        <v>16.902551208597771</v>
      </c>
      <c r="H25" s="74">
        <f>IF(RES_hh_fech!H25=0,0,RES_hh_fech!H25/RES_summary!H$19)</f>
        <v>16.93188948573669</v>
      </c>
      <c r="I25" s="74">
        <f>IF(RES_hh_fech!I25=0,0,RES_hh_fech!I25/RES_summary!I$19)</f>
        <v>16.613936109312842</v>
      </c>
      <c r="J25" s="74">
        <f>IF(RES_hh_fech!J25=0,0,RES_hh_fech!J25/RES_summary!J$19)</f>
        <v>15.965397201181746</v>
      </c>
      <c r="K25" s="74">
        <f>IF(RES_hh_fech!K25=0,0,RES_hh_fech!K25/RES_summary!K$19)</f>
        <v>15.327813058890085</v>
      </c>
      <c r="L25" s="74">
        <f>IF(RES_hh_fech!L25=0,0,RES_hh_fech!L25/RES_summary!L$19)</f>
        <v>15.431902389540998</v>
      </c>
      <c r="M25" s="74">
        <f>IF(RES_hh_fech!M25=0,0,RES_hh_fech!M25/RES_summary!M$19)</f>
        <v>15.706407124789967</v>
      </c>
      <c r="N25" s="74">
        <f>IF(RES_hh_fech!N25=0,0,RES_hh_fech!N25/RES_summary!N$19)</f>
        <v>15.197088388538091</v>
      </c>
      <c r="O25" s="74">
        <f>IF(RES_hh_fech!O25=0,0,RES_hh_fech!O25/RES_summary!O$19)</f>
        <v>15.056060643475215</v>
      </c>
      <c r="P25" s="74">
        <f>IF(RES_hh_fech!P25=0,0,RES_hh_fech!P25/RES_summary!P$19)</f>
        <v>13.97629944772609</v>
      </c>
      <c r="Q25" s="74">
        <f>IF(RES_hh_fech!Q25=0,0,RES_hh_fech!Q25/RES_summary!Q$19)</f>
        <v>13.900140461316704</v>
      </c>
      <c r="R25" s="74">
        <f>IF(RES_hh_fech!R25=0,0,RES_hh_fech!R25/RES_summary!R$19)</f>
        <v>13.869816382664519</v>
      </c>
      <c r="S25" s="74">
        <f>IF(RES_hh_fech!S25=0,0,RES_hh_fech!S25/RES_summary!S$19)</f>
        <v>14.210442434992054</v>
      </c>
      <c r="T25" s="74">
        <f>IF(RES_hh_fech!T25=0,0,RES_hh_fech!T25/RES_summary!T$19)</f>
        <v>13.934006359033765</v>
      </c>
      <c r="U25" s="74">
        <f>IF(RES_hh_fech!U25=0,0,RES_hh_fech!U25/RES_summary!U$19)</f>
        <v>13.520728295763984</v>
      </c>
      <c r="V25" s="74">
        <f>IF(RES_hh_fech!V25=0,0,RES_hh_fech!V25/RES_summary!V$19)</f>
        <v>13.339024618310114</v>
      </c>
      <c r="W25" s="74">
        <f>IF(RES_hh_fech!W25=0,0,RES_hh_fech!W25/RES_summary!W$19)</f>
        <v>13.2134218470815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9.49070430493388</v>
      </c>
      <c r="C26" s="77">
        <f>IF(RES_hh_fech!C26=0,0,RES_hh_fech!C26/RES_summary!C$19)</f>
        <v>9.5669131609966271</v>
      </c>
      <c r="D26" s="77">
        <f>IF(RES_hh_fech!D26=0,0,RES_hh_fech!D26/RES_summary!D$19)</f>
        <v>9.8245805299751314</v>
      </c>
      <c r="E26" s="77">
        <f>IF(RES_hh_fech!E26=0,0,RES_hh_fech!E26/RES_summary!E$19)</f>
        <v>9.9709511341120027</v>
      </c>
      <c r="F26" s="77">
        <f>IF(RES_hh_fech!F26=0,0,RES_hh_fech!F26/RES_summary!F$19)</f>
        <v>9.9509048800954218</v>
      </c>
      <c r="G26" s="77">
        <f>IF(RES_hh_fech!G26=0,0,RES_hh_fech!G26/RES_summary!G$19)</f>
        <v>9.8314396353990698</v>
      </c>
      <c r="H26" s="77">
        <f>IF(RES_hh_fech!H26=0,0,RES_hh_fech!H26/RES_summary!H$19)</f>
        <v>10.134202429412538</v>
      </c>
      <c r="I26" s="77">
        <f>IF(RES_hh_fech!I26=0,0,RES_hh_fech!I26/RES_summary!I$19)</f>
        <v>9.9392219810846409</v>
      </c>
      <c r="J26" s="77">
        <f>IF(RES_hh_fech!J26=0,0,RES_hh_fech!J26/RES_summary!J$19)</f>
        <v>9.9929734623649935</v>
      </c>
      <c r="K26" s="77">
        <f>IF(RES_hh_fech!K26=0,0,RES_hh_fech!K26/RES_summary!K$19)</f>
        <v>10.053956308529942</v>
      </c>
      <c r="L26" s="77">
        <f>IF(RES_hh_fech!L26=0,0,RES_hh_fech!L26/RES_summary!L$19)</f>
        <v>9.9682335331870195</v>
      </c>
      <c r="M26" s="77">
        <f>IF(RES_hh_fech!M26=0,0,RES_hh_fech!M26/RES_summary!M$19)</f>
        <v>10.24659493846117</v>
      </c>
      <c r="N26" s="77">
        <f>IF(RES_hh_fech!N26=0,0,RES_hh_fech!N26/RES_summary!N$19)</f>
        <v>10.040290815831005</v>
      </c>
      <c r="O26" s="77">
        <f>IF(RES_hh_fech!O26=0,0,RES_hh_fech!O26/RES_summary!O$19)</f>
        <v>9.8521418016903493</v>
      </c>
      <c r="P26" s="77">
        <f>IF(RES_hh_fech!P26=0,0,RES_hh_fech!P26/RES_summary!P$19)</f>
        <v>9.7355604472875026</v>
      </c>
      <c r="Q26" s="77">
        <f>IF(RES_hh_fech!Q26=0,0,RES_hh_fech!Q26/RES_summary!Q$19)</f>
        <v>9.9273134672168855</v>
      </c>
      <c r="R26" s="77">
        <f>IF(RES_hh_fech!R26=0,0,RES_hh_fech!R26/RES_summary!R$19)</f>
        <v>9.9808199044169754</v>
      </c>
      <c r="S26" s="77">
        <f>IF(RES_hh_fech!S26=0,0,RES_hh_fech!S26/RES_summary!S$19)</f>
        <v>10.039528837734609</v>
      </c>
      <c r="T26" s="77">
        <f>IF(RES_hh_fech!T26=0,0,RES_hh_fech!T26/RES_summary!T$19)</f>
        <v>10.355899483335014</v>
      </c>
      <c r="U26" s="77">
        <f>IF(RES_hh_fech!U26=0,0,RES_hh_fech!U26/RES_summary!U$19)</f>
        <v>10.210255309778324</v>
      </c>
      <c r="V26" s="77">
        <f>IF(RES_hh_fech!V26=0,0,RES_hh_fech!V26/RES_summary!V$19)</f>
        <v>10.380308741542219</v>
      </c>
      <c r="W26" s="77">
        <f>IF(RES_hh_fech!W26=0,0,RES_hh_fech!W26/RES_summary!W$19)</f>
        <v>10.288756451582859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8.6805831816374344</v>
      </c>
      <c r="C27" s="69">
        <f>IF(RES_hh_fech!C27=0,0,RES_hh_fech!C27/RES_summary!C$19)</f>
        <v>8.8156696510227697</v>
      </c>
      <c r="D27" s="69">
        <f>IF(RES_hh_fech!D27=0,0,RES_hh_fech!D27/RES_summary!D$19)</f>
        <v>9.0048868536632583</v>
      </c>
      <c r="E27" s="69">
        <f>IF(RES_hh_fech!E27=0,0,RES_hh_fech!E27/RES_summary!E$19)</f>
        <v>9.2825862097677625</v>
      </c>
      <c r="F27" s="69">
        <f>IF(RES_hh_fech!F27=0,0,RES_hh_fech!F27/RES_summary!F$19)</f>
        <v>9.097533859088653</v>
      </c>
      <c r="G27" s="69">
        <f>IF(RES_hh_fech!G27=0,0,RES_hh_fech!G27/RES_summary!G$19)</f>
        <v>9.276932871253587</v>
      </c>
      <c r="H27" s="69">
        <f>IF(RES_hh_fech!H27=0,0,RES_hh_fech!H27/RES_summary!H$19)</f>
        <v>9.1725911017638833</v>
      </c>
      <c r="I27" s="69">
        <f>IF(RES_hh_fech!I27=0,0,RES_hh_fech!I27/RES_summary!I$19)</f>
        <v>8.9316507278300996</v>
      </c>
      <c r="J27" s="69">
        <f>IF(RES_hh_fech!J27=0,0,RES_hh_fech!J27/RES_summary!J$19)</f>
        <v>8.4904701613403226</v>
      </c>
      <c r="K27" s="69">
        <f>IF(RES_hh_fech!K27=0,0,RES_hh_fech!K27/RES_summary!K$19)</f>
        <v>8.3154880692706179</v>
      </c>
      <c r="L27" s="69">
        <f>IF(RES_hh_fech!L27=0,0,RES_hh_fech!L27/RES_summary!L$19)</f>
        <v>8.6080291243538731</v>
      </c>
      <c r="M27" s="69">
        <f>IF(RES_hh_fech!M27=0,0,RES_hh_fech!M27/RES_summary!M$19)</f>
        <v>8.1918857237436296</v>
      </c>
      <c r="N27" s="69">
        <f>IF(RES_hh_fech!N27=0,0,RES_hh_fech!N27/RES_summary!N$19)</f>
        <v>7.921992959670427</v>
      </c>
      <c r="O27" s="69">
        <f>IF(RES_hh_fech!O27=0,0,RES_hh_fech!O27/RES_summary!O$19)</f>
        <v>7.7740772649439931</v>
      </c>
      <c r="P27" s="69">
        <f>IF(RES_hh_fech!P27=0,0,RES_hh_fech!P27/RES_summary!P$19)</f>
        <v>7.3993308726407641</v>
      </c>
      <c r="Q27" s="69">
        <f>IF(RES_hh_fech!Q27=0,0,RES_hh_fech!Q27/RES_summary!Q$19)</f>
        <v>7.3833061563776816</v>
      </c>
      <c r="R27" s="69">
        <f>IF(RES_hh_fech!R27=0,0,RES_hh_fech!R27/RES_summary!R$19)</f>
        <v>7.347858521838166</v>
      </c>
      <c r="S27" s="69">
        <f>IF(RES_hh_fech!S27=0,0,RES_hh_fech!S27/RES_summary!S$19)</f>
        <v>7.6608495015193583</v>
      </c>
      <c r="T27" s="69">
        <f>IF(RES_hh_fech!T27=0,0,RES_hh_fech!T27/RES_summary!T$19)</f>
        <v>7.62140476239923</v>
      </c>
      <c r="U27" s="69">
        <f>IF(RES_hh_fech!U27=0,0,RES_hh_fech!U27/RES_summary!U$19)</f>
        <v>7.527172718824958</v>
      </c>
      <c r="V27" s="69">
        <f>IF(RES_hh_fech!V27=0,0,RES_hh_fech!V27/RES_summary!V$19)</f>
        <v>7.6185897602533537</v>
      </c>
      <c r="W27" s="69">
        <f>IF(RES_hh_fech!W27=0,0,RES_hh_fech!W27/RES_summary!W$19)</f>
        <v>7.5262222606755005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7.7659842434346258</v>
      </c>
      <c r="C28" s="72">
        <f>IF(RES_hh_fech!C28=0,0,RES_hh_fech!C28/RES_summary!C$19)</f>
        <v>7.1498278103567658</v>
      </c>
      <c r="D28" s="72">
        <f>IF(RES_hh_fech!D28=0,0,RES_hh_fech!D28/RES_summary!D$19)</f>
        <v>8.5786692528987381</v>
      </c>
      <c r="E28" s="72">
        <f>IF(RES_hh_fech!E28=0,0,RES_hh_fech!E28/RES_summary!E$19)</f>
        <v>10.104194604755493</v>
      </c>
      <c r="F28" s="72">
        <f>IF(RES_hh_fech!F28=0,0,RES_hh_fech!F28/RES_summary!F$19)</f>
        <v>10.123103447942201</v>
      </c>
      <c r="G28" s="72">
        <f>IF(RES_hh_fech!G28=0,0,RES_hh_fech!G28/RES_summary!G$19)</f>
        <v>9.9864188535631087</v>
      </c>
      <c r="H28" s="72">
        <f>IF(RES_hh_fech!H28=0,0,RES_hh_fech!H28/RES_summary!H$19)</f>
        <v>10.526231314996954</v>
      </c>
      <c r="I28" s="72">
        <f>IF(RES_hh_fech!I28=0,0,RES_hh_fech!I28/RES_summary!I$19)</f>
        <v>10.09677845627154</v>
      </c>
      <c r="J28" s="72">
        <f>IF(RES_hh_fech!J28=0,0,RES_hh_fech!J28/RES_summary!J$19)</f>
        <v>10.720642254813155</v>
      </c>
      <c r="K28" s="72">
        <f>IF(RES_hh_fech!K28=0,0,RES_hh_fech!K28/RES_summary!K$19)</f>
        <v>10.584429597568892</v>
      </c>
      <c r="L28" s="72">
        <f>IF(RES_hh_fech!L28=0,0,RES_hh_fech!L28/RES_summary!L$19)</f>
        <v>10.877201093596918</v>
      </c>
      <c r="M28" s="72">
        <f>IF(RES_hh_fech!M28=0,0,RES_hh_fech!M28/RES_summary!M$19)</f>
        <v>10.495464437424182</v>
      </c>
      <c r="N28" s="72">
        <f>IF(RES_hh_fech!N28=0,0,RES_hh_fech!N28/RES_summary!N$19)</f>
        <v>10.334981905561657</v>
      </c>
      <c r="O28" s="72">
        <f>IF(RES_hh_fech!O28=0,0,RES_hh_fech!O28/RES_summary!O$19)</f>
        <v>9.8240551054414027</v>
      </c>
      <c r="P28" s="72">
        <f>IF(RES_hh_fech!P28=0,0,RES_hh_fech!P28/RES_summary!P$19)</f>
        <v>9.8641743684323338</v>
      </c>
      <c r="Q28" s="72">
        <f>IF(RES_hh_fech!Q28=0,0,RES_hh_fech!Q28/RES_summary!Q$19)</f>
        <v>9.6624276230544233</v>
      </c>
      <c r="R28" s="72">
        <f>IF(RES_hh_fech!R28=0,0,RES_hh_fech!R28/RES_summary!R$19)</f>
        <v>9.7923307784008884</v>
      </c>
      <c r="S28" s="72">
        <f>IF(RES_hh_fech!S28=0,0,RES_hh_fech!S28/RES_summary!S$19)</f>
        <v>10.276292715922379</v>
      </c>
      <c r="T28" s="72">
        <f>IF(RES_hh_fech!T28=0,0,RES_hh_fech!T28/RES_summary!T$19)</f>
        <v>10.257137506690535</v>
      </c>
      <c r="U28" s="72">
        <f>IF(RES_hh_fech!U28=0,0,RES_hh_fech!U28/RES_summary!U$19)</f>
        <v>9.4600016273060792</v>
      </c>
      <c r="V28" s="72">
        <f>IF(RES_hh_fech!V28=0,0,RES_hh_fech!V28/RES_summary!V$19)</f>
        <v>10.157377489542162</v>
      </c>
      <c r="W28" s="72">
        <f>IF(RES_hh_fech!W28=0,0,RES_hh_fech!W28/RES_summary!W$19)</f>
        <v>9.6410319094472481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9.6159170451831333</v>
      </c>
      <c r="C29" s="72">
        <f>IF(RES_hh_fech!C29=0,0,RES_hh_fech!C29/RES_summary!C$19)</f>
        <v>9.6334016586234821</v>
      </c>
      <c r="D29" s="72">
        <f>IF(RES_hh_fech!D29=0,0,RES_hh_fech!D29/RES_summary!D$19)</f>
        <v>10.029285216992518</v>
      </c>
      <c r="E29" s="72">
        <f>IF(RES_hh_fech!E29=0,0,RES_hh_fech!E29/RES_summary!E$19)</f>
        <v>10.945354787849212</v>
      </c>
      <c r="F29" s="72">
        <f>IF(RES_hh_fech!F29=0,0,RES_hh_fech!F29/RES_summary!F$19)</f>
        <v>10.551907673373325</v>
      </c>
      <c r="G29" s="72">
        <f>IF(RES_hh_fech!G29=0,0,RES_hh_fech!G29/RES_summary!G$19)</f>
        <v>11.284119055301966</v>
      </c>
      <c r="H29" s="72">
        <f>IF(RES_hh_fech!H29=0,0,RES_hh_fech!H29/RES_summary!H$19)</f>
        <v>10.354207085255823</v>
      </c>
      <c r="I29" s="72">
        <f>IF(RES_hh_fech!I29=0,0,RES_hh_fech!I29/RES_summary!I$19)</f>
        <v>10.880750233372012</v>
      </c>
      <c r="J29" s="72">
        <f>IF(RES_hh_fech!J29=0,0,RES_hh_fech!J29/RES_summary!J$19)</f>
        <v>9.8078908545548291</v>
      </c>
      <c r="K29" s="72">
        <f>IF(RES_hh_fech!K29=0,0,RES_hh_fech!K29/RES_summary!K$19)</f>
        <v>10.16475124435139</v>
      </c>
      <c r="L29" s="72">
        <f>IF(RES_hh_fech!L29=0,0,RES_hh_fech!L29/RES_summary!L$19)</f>
        <v>10.014839627096675</v>
      </c>
      <c r="M29" s="72">
        <f>IF(RES_hh_fech!M29=0,0,RES_hh_fech!M29/RES_summary!M$19)</f>
        <v>9.894639718818306</v>
      </c>
      <c r="N29" s="72">
        <f>IF(RES_hh_fech!N29=0,0,RES_hh_fech!N29/RES_summary!N$19)</f>
        <v>9.365813945750828</v>
      </c>
      <c r="O29" s="72">
        <f>IF(RES_hh_fech!O29=0,0,RES_hh_fech!O29/RES_summary!O$19)</f>
        <v>9.2320554815877447</v>
      </c>
      <c r="P29" s="72">
        <f>IF(RES_hh_fech!P29=0,0,RES_hh_fech!P29/RES_summary!P$19)</f>
        <v>9.1009473913220962</v>
      </c>
      <c r="Q29" s="72">
        <f>IF(RES_hh_fech!Q29=0,0,RES_hh_fech!Q29/RES_summary!Q$19)</f>
        <v>9.0486750233728976</v>
      </c>
      <c r="R29" s="72">
        <f>IF(RES_hh_fech!R29=0,0,RES_hh_fech!R29/RES_summary!R$19)</f>
        <v>8.9244015753335173</v>
      </c>
      <c r="S29" s="72">
        <f>IF(RES_hh_fech!S29=0,0,RES_hh_fech!S29/RES_summary!S$19)</f>
        <v>9.4537451477029144</v>
      </c>
      <c r="T29" s="72">
        <f>IF(RES_hh_fech!T29=0,0,RES_hh_fech!T29/RES_summary!T$19)</f>
        <v>9.6355724694785714</v>
      </c>
      <c r="U29" s="72">
        <f>IF(RES_hh_fech!U29=0,0,RES_hh_fech!U29/RES_summary!U$19)</f>
        <v>9.7103763544952439</v>
      </c>
      <c r="V29" s="72">
        <f>IF(RES_hh_fech!V29=0,0,RES_hh_fech!V29/RES_summary!V$19)</f>
        <v>9.8264768214389324</v>
      </c>
      <c r="W29" s="72">
        <f>IF(RES_hh_fech!W29=0,0,RES_hh_fech!W29/RES_summary!W$19)</f>
        <v>9.4594865236474082</v>
      </c>
      <c r="DA29" s="89" t="s">
        <v>571</v>
      </c>
    </row>
    <row r="30" spans="1:105" ht="12" customHeight="1" x14ac:dyDescent="0.25">
      <c r="A30" s="28" t="s">
        <v>193</v>
      </c>
      <c r="B30" s="72">
        <f>IF(RES_hh_fech!B30=0,0,RES_hh_fech!B30/RES_summary!B$19)</f>
        <v>9.4146862326195215</v>
      </c>
      <c r="C30" s="72">
        <f>IF(RES_hh_fech!C30=0,0,RES_hh_fech!C30/RES_summary!C$19)</f>
        <v>9.4118579988364424</v>
      </c>
      <c r="D30" s="72">
        <f>IF(RES_hh_fech!D30=0,0,RES_hh_fech!D30/RES_summary!D$19)</f>
        <v>9.6601986193117231</v>
      </c>
      <c r="E30" s="72">
        <f>IF(RES_hh_fech!E30=0,0,RES_hh_fech!E30/RES_summary!E$19)</f>
        <v>9.8566440860355051</v>
      </c>
      <c r="F30" s="72">
        <f>IF(RES_hh_fech!F30=0,0,RES_hh_fech!F30/RES_summary!F$19)</f>
        <v>9.3462271940845234</v>
      </c>
      <c r="G30" s="72">
        <f>IF(RES_hh_fech!G30=0,0,RES_hh_fech!G30/RES_summary!G$19)</f>
        <v>9.7345621787533112</v>
      </c>
      <c r="H30" s="72">
        <f>IF(RES_hh_fech!H30=0,0,RES_hh_fech!H30/RES_summary!H$19)</f>
        <v>9.6739412993820206</v>
      </c>
      <c r="I30" s="72">
        <f>IF(RES_hh_fech!I30=0,0,RES_hh_fech!I30/RES_summary!I$19)</f>
        <v>9.2296135062273041</v>
      </c>
      <c r="J30" s="72">
        <f>IF(RES_hh_fech!J30=0,0,RES_hh_fech!J30/RES_summary!J$19)</f>
        <v>8.6637861813709431</v>
      </c>
      <c r="K30" s="72">
        <f>IF(RES_hh_fech!K30=0,0,RES_hh_fech!K30/RES_summary!K$19)</f>
        <v>8.4464206706646223</v>
      </c>
      <c r="L30" s="72">
        <f>IF(RES_hh_fech!L30=0,0,RES_hh_fech!L30/RES_summary!L$19)</f>
        <v>8.9975229753643013</v>
      </c>
      <c r="M30" s="72">
        <f>IF(RES_hh_fech!M30=0,0,RES_hh_fech!M30/RES_summary!M$19)</f>
        <v>8.8358109122441082</v>
      </c>
      <c r="N30" s="72">
        <f>IF(RES_hh_fech!N30=0,0,RES_hh_fech!N30/RES_summary!N$19)</f>
        <v>8.2435754745126193</v>
      </c>
      <c r="O30" s="72">
        <f>IF(RES_hh_fech!O30=0,0,RES_hh_fech!O30/RES_summary!O$19)</f>
        <v>8.0688021282694145</v>
      </c>
      <c r="P30" s="72">
        <f>IF(RES_hh_fech!P30=0,0,RES_hh_fech!P30/RES_summary!P$19)</f>
        <v>7.6106365127504532</v>
      </c>
      <c r="Q30" s="72">
        <f>IF(RES_hh_fech!Q30=0,0,RES_hh_fech!Q30/RES_summary!Q$19)</f>
        <v>7.769843462080404</v>
      </c>
      <c r="R30" s="72">
        <f>IF(RES_hh_fech!R30=0,0,RES_hh_fech!R30/RES_summary!R$19)</f>
        <v>7.9219579126424593</v>
      </c>
      <c r="S30" s="72">
        <f>IF(RES_hh_fech!S30=0,0,RES_hh_fech!S30/RES_summary!S$19)</f>
        <v>8.3800352469400554</v>
      </c>
      <c r="T30" s="72">
        <f>IF(RES_hh_fech!T30=0,0,RES_hh_fech!T30/RES_summary!T$19)</f>
        <v>8.3310802923210456</v>
      </c>
      <c r="U30" s="72">
        <f>IF(RES_hh_fech!U30=0,0,RES_hh_fech!U30/RES_summary!U$19)</f>
        <v>8.3659876569292031</v>
      </c>
      <c r="V30" s="72">
        <f>IF(RES_hh_fech!V30=0,0,RES_hh_fech!V30/RES_summary!V$19)</f>
        <v>8.6542306305990131</v>
      </c>
      <c r="W30" s="72">
        <f>IF(RES_hh_fech!W30=0,0,RES_hh_fech!W30/RES_summary!W$19)</f>
        <v>8.3862432316987139</v>
      </c>
      <c r="DA30" s="89" t="s">
        <v>572</v>
      </c>
    </row>
    <row r="31" spans="1:105" ht="12" customHeight="1" x14ac:dyDescent="0.25">
      <c r="A31" s="28" t="s">
        <v>208</v>
      </c>
      <c r="B31" s="72">
        <f>IF(RES_hh_fech!B31=0,0,RES_hh_fech!B31/RES_summary!B$19)</f>
        <v>15.631302271405765</v>
      </c>
      <c r="C31" s="72">
        <f>IF(RES_hh_fech!C31=0,0,RES_hh_fech!C31/RES_summary!C$19)</f>
        <v>15.985227614490245</v>
      </c>
      <c r="D31" s="72">
        <f>IF(RES_hh_fech!D31=0,0,RES_hh_fech!D31/RES_summary!D$19)</f>
        <v>16.167761239659011</v>
      </c>
      <c r="E31" s="72">
        <f>IF(RES_hh_fech!E31=0,0,RES_hh_fech!E31/RES_summary!E$19)</f>
        <v>16.244476596184203</v>
      </c>
      <c r="F31" s="72">
        <f>IF(RES_hh_fech!F31=0,0,RES_hh_fech!F31/RES_summary!F$19)</f>
        <v>15.221115079426681</v>
      </c>
      <c r="G31" s="72">
        <f>IF(RES_hh_fech!G31=0,0,RES_hh_fech!G31/RES_summary!G$19)</f>
        <v>15.602297724675088</v>
      </c>
      <c r="H31" s="72">
        <f>IF(RES_hh_fech!H31=0,0,RES_hh_fech!H31/RES_summary!H$19)</f>
        <v>14.635500646899448</v>
      </c>
      <c r="I31" s="72">
        <f>IF(RES_hh_fech!I31=0,0,RES_hh_fech!I31/RES_summary!I$19)</f>
        <v>14.439144430500367</v>
      </c>
      <c r="J31" s="72">
        <f>IF(RES_hh_fech!J31=0,0,RES_hh_fech!J31/RES_summary!J$19)</f>
        <v>14.525304871857465</v>
      </c>
      <c r="K31" s="72">
        <f>IF(RES_hh_fech!K31=0,0,RES_hh_fech!K31/RES_summary!K$19)</f>
        <v>14.603254784226232</v>
      </c>
      <c r="L31" s="72">
        <f>IF(RES_hh_fech!L31=0,0,RES_hh_fech!L31/RES_summary!L$19)</f>
        <v>12.170679305010356</v>
      </c>
      <c r="M31" s="72">
        <f>IF(RES_hh_fech!M31=0,0,RES_hh_fech!M31/RES_summary!M$19)</f>
        <v>11.637071598985301</v>
      </c>
      <c r="N31" s="72">
        <f>IF(RES_hh_fech!N31=0,0,RES_hh_fech!N31/RES_summary!N$19)</f>
        <v>11.37523174111246</v>
      </c>
      <c r="O31" s="72">
        <f>IF(RES_hh_fech!O31=0,0,RES_hh_fech!O31/RES_summary!O$19)</f>
        <v>11.048620821001876</v>
      </c>
      <c r="P31" s="72">
        <f>IF(RES_hh_fech!P31=0,0,RES_hh_fech!P31/RES_summary!P$19)</f>
        <v>10.901190013482557</v>
      </c>
      <c r="Q31" s="72">
        <f>IF(RES_hh_fech!Q31=0,0,RES_hh_fech!Q31/RES_summary!Q$19)</f>
        <v>10.872407651671892</v>
      </c>
      <c r="R31" s="72">
        <f>IF(RES_hh_fech!R31=0,0,RES_hh_fech!R31/RES_summary!R$19)</f>
        <v>10.807790817639662</v>
      </c>
      <c r="S31" s="72">
        <f>IF(RES_hh_fech!S31=0,0,RES_hh_fech!S31/RES_summary!S$19)</f>
        <v>10.931984477936069</v>
      </c>
      <c r="T31" s="72">
        <f>IF(RES_hh_fech!T31=0,0,RES_hh_fech!T31/RES_summary!T$19)</f>
        <v>11.987200084161563</v>
      </c>
      <c r="U31" s="72">
        <f>IF(RES_hh_fech!U31=0,0,RES_hh_fech!U31/RES_summary!U$19)</f>
        <v>11.766016488999581</v>
      </c>
      <c r="V31" s="72">
        <f>IF(RES_hh_fech!V31=0,0,RES_hh_fech!V31/RES_summary!V$19)</f>
        <v>11.872508894440083</v>
      </c>
      <c r="W31" s="72">
        <f>IF(RES_hh_fech!W31=0,0,RES_hh_fech!W31/RES_summary!W$19)</f>
        <v>12.038358291105681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7.7479510971997261</v>
      </c>
      <c r="C32" s="77">
        <f>IF(RES_hh_fech!C32=0,0,RES_hh_fech!C32/RES_summary!C$19)</f>
        <v>7.9999079526623058</v>
      </c>
      <c r="D32" s="77">
        <f>IF(RES_hh_fech!D32=0,0,RES_hh_fech!D32/RES_summary!D$19)</f>
        <v>8.0850186126156167</v>
      </c>
      <c r="E32" s="77">
        <f>IF(RES_hh_fech!E32=0,0,RES_hh_fech!E32/RES_summary!E$19)</f>
        <v>8.1998140427685033</v>
      </c>
      <c r="F32" s="77">
        <f>IF(RES_hh_fech!F32=0,0,RES_hh_fech!F32/RES_summary!F$19)</f>
        <v>8.2697441937384912</v>
      </c>
      <c r="G32" s="77">
        <f>IF(RES_hh_fech!G32=0,0,RES_hh_fech!G32/RES_summary!G$19)</f>
        <v>8.1846070804210314</v>
      </c>
      <c r="H32" s="77">
        <f>IF(RES_hh_fech!H32=0,0,RES_hh_fech!H32/RES_summary!H$19)</f>
        <v>8.3557950303751483</v>
      </c>
      <c r="I32" s="77">
        <f>IF(RES_hh_fech!I32=0,0,RES_hh_fech!I32/RES_summary!I$19)</f>
        <v>7.983852303786537</v>
      </c>
      <c r="J32" s="77">
        <f>IF(RES_hh_fech!J32=0,0,RES_hh_fech!J32/RES_summary!J$19)</f>
        <v>7.7438943500670163</v>
      </c>
      <c r="K32" s="77">
        <f>IF(RES_hh_fech!K32=0,0,RES_hh_fech!K32/RES_summary!K$19)</f>
        <v>7.4321556533179294</v>
      </c>
      <c r="L32" s="77">
        <f>IF(RES_hh_fech!L32=0,0,RES_hh_fech!L32/RES_summary!L$19)</f>
        <v>7.8678209441687157</v>
      </c>
      <c r="M32" s="77">
        <f>IF(RES_hh_fech!M32=0,0,RES_hh_fech!M32/RES_summary!M$19)</f>
        <v>7.2659472718673142</v>
      </c>
      <c r="N32" s="77">
        <f>IF(RES_hh_fech!N32=0,0,RES_hh_fech!N32/RES_summary!N$19)</f>
        <v>7.207090387398936</v>
      </c>
      <c r="O32" s="77">
        <f>IF(RES_hh_fech!O32=0,0,RES_hh_fech!O32/RES_summary!O$19)</f>
        <v>7.0807965066635763</v>
      </c>
      <c r="P32" s="77">
        <f>IF(RES_hh_fech!P32=0,0,RES_hh_fech!P32/RES_summary!P$19)</f>
        <v>6.659262608301586</v>
      </c>
      <c r="Q32" s="77">
        <f>IF(RES_hh_fech!Q32=0,0,RES_hh_fech!Q32/RES_summary!Q$19)</f>
        <v>6.5961777358181903</v>
      </c>
      <c r="R32" s="77">
        <f>IF(RES_hh_fech!R32=0,0,RES_hh_fech!R32/RES_summary!R$19)</f>
        <v>6.5215489322620055</v>
      </c>
      <c r="S32" s="77">
        <f>IF(RES_hh_fech!S32=0,0,RES_hh_fech!S32/RES_summary!S$19)</f>
        <v>6.7501939120971688</v>
      </c>
      <c r="T32" s="77">
        <f>IF(RES_hh_fech!T32=0,0,RES_hh_fech!T32/RES_summary!T$19)</f>
        <v>6.6249611873437431</v>
      </c>
      <c r="U32" s="77">
        <f>IF(RES_hh_fech!U32=0,0,RES_hh_fech!U32/RES_summary!U$19)</f>
        <v>6.4754145178039568</v>
      </c>
      <c r="V32" s="77">
        <f>IF(RES_hh_fech!V32=0,0,RES_hh_fech!V32/RES_summary!V$19)</f>
        <v>6.4990351813703455</v>
      </c>
      <c r="W32" s="77">
        <f>IF(RES_hh_fech!W32=0,0,RES_hh_fech!W32/RES_summary!W$19)</f>
        <v>6.5463908926585059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98.811798619465975</v>
      </c>
      <c r="C3" s="65">
        <f>IF(RES_hh_tesh!C3=0,0,RES_hh_tesh!C3/RES_summary!C$19)</f>
        <v>105.07857478379862</v>
      </c>
      <c r="D3" s="65">
        <f>IF(RES_hh_tesh!D3=0,0,RES_hh_tesh!D3/RES_summary!D$19)</f>
        <v>102.69668031780481</v>
      </c>
      <c r="E3" s="65">
        <f>IF(RES_hh_tesh!E3=0,0,RES_hh_tesh!E3/RES_summary!E$19)</f>
        <v>106.39592748066642</v>
      </c>
      <c r="F3" s="65">
        <f>IF(RES_hh_tesh!F3=0,0,RES_hh_tesh!F3/RES_summary!F$19)</f>
        <v>104.99237730164209</v>
      </c>
      <c r="G3" s="65">
        <f>IF(RES_hh_tesh!G3=0,0,RES_hh_tesh!G3/RES_summary!G$19)</f>
        <v>106.2879331669389</v>
      </c>
      <c r="H3" s="65">
        <f>IF(RES_hh_tesh!H3=0,0,RES_hh_tesh!H3/RES_summary!H$19)</f>
        <v>106.26934077604298</v>
      </c>
      <c r="I3" s="65">
        <f>IF(RES_hh_tesh!I3=0,0,RES_hh_tesh!I3/RES_summary!I$19)</f>
        <v>98.300395552508391</v>
      </c>
      <c r="J3" s="65">
        <f>IF(RES_hh_tesh!J3=0,0,RES_hh_tesh!J3/RES_summary!J$19)</f>
        <v>104.74977645059046</v>
      </c>
      <c r="K3" s="65">
        <f>IF(RES_hh_tesh!K3=0,0,RES_hh_tesh!K3/RES_summary!K$19)</f>
        <v>104.49783262975157</v>
      </c>
      <c r="L3" s="65">
        <f>IF(RES_hh_tesh!L3=0,0,RES_hh_tesh!L3/RES_summary!L$19)</f>
        <v>113.53504667645181</v>
      </c>
      <c r="M3" s="65">
        <f>IF(RES_hh_tesh!M3=0,0,RES_hh_tesh!M3/RES_summary!M$19)</f>
        <v>102.27581773807266</v>
      </c>
      <c r="N3" s="65">
        <f>IF(RES_hh_tesh!N3=0,0,RES_hh_tesh!N3/RES_summary!N$19)</f>
        <v>108.80228397935478</v>
      </c>
      <c r="O3" s="65">
        <f>IF(RES_hh_tesh!O3=0,0,RES_hh_tesh!O3/RES_summary!O$19)</f>
        <v>111.28735583351761</v>
      </c>
      <c r="P3" s="65">
        <f>IF(RES_hh_tesh!P3=0,0,RES_hh_tesh!P3/RES_summary!P$19)</f>
        <v>95.349330345635465</v>
      </c>
      <c r="Q3" s="65">
        <f>IF(RES_hh_tesh!Q3=0,0,RES_hh_tesh!Q3/RES_summary!Q$19)</f>
        <v>100.16671291627017</v>
      </c>
      <c r="R3" s="65">
        <f>IF(RES_hh_tesh!R3=0,0,RES_hh_tesh!R3/RES_summary!R$19)</f>
        <v>103.60087258055057</v>
      </c>
      <c r="S3" s="65">
        <f>IF(RES_hh_tesh!S3=0,0,RES_hh_tesh!S3/RES_summary!S$19)</f>
        <v>104.72288535924066</v>
      </c>
      <c r="T3" s="65">
        <f>IF(RES_hh_tesh!T3=0,0,RES_hh_tesh!T3/RES_summary!T$19)</f>
        <v>104.22806419251326</v>
      </c>
      <c r="U3" s="65">
        <f>IF(RES_hh_tesh!U3=0,0,RES_hh_tesh!U3/RES_summary!U$19)</f>
        <v>104.2257784025624</v>
      </c>
      <c r="V3" s="65">
        <f>IF(RES_hh_tesh!V3=0,0,RES_hh_tesh!V3/RES_summary!V$19)</f>
        <v>104.12357029786574</v>
      </c>
      <c r="W3" s="65">
        <f>IF(RES_hh_tesh!W3=0,0,RES_hh_tesh!W3/RES_summary!W$19)</f>
        <v>110.50723580803593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79.976640011329067</v>
      </c>
      <c r="C4" s="69">
        <f>IF(RES_hh_tesh!C4=0,0,RES_hh_tesh!C4/RES_summary!C$19)</f>
        <v>85.676382038162089</v>
      </c>
      <c r="D4" s="69">
        <f>IF(RES_hh_tesh!D4=0,0,RES_hh_tesh!D4/RES_summary!D$19)</f>
        <v>82.990419470811986</v>
      </c>
      <c r="E4" s="69">
        <f>IF(RES_hh_tesh!E4=0,0,RES_hh_tesh!E4/RES_summary!E$19)</f>
        <v>85.468247236048413</v>
      </c>
      <c r="F4" s="69">
        <f>IF(RES_hh_tesh!F4=0,0,RES_hh_tesh!F4/RES_summary!F$19)</f>
        <v>84.775871675064693</v>
      </c>
      <c r="G4" s="69">
        <f>IF(RES_hh_tesh!G4=0,0,RES_hh_tesh!G4/RES_summary!G$19)</f>
        <v>85.702640683439412</v>
      </c>
      <c r="H4" s="69">
        <f>IF(RES_hh_tesh!H4=0,0,RES_hh_tesh!H4/RES_summary!H$19)</f>
        <v>85.218875426221771</v>
      </c>
      <c r="I4" s="69">
        <f>IF(RES_hh_tesh!I4=0,0,RES_hh_tesh!I4/RES_summary!I$19)</f>
        <v>77.766677559859261</v>
      </c>
      <c r="J4" s="69">
        <f>IF(RES_hh_tesh!J4=0,0,RES_hh_tesh!J4/RES_summary!J$19)</f>
        <v>84.301403203380062</v>
      </c>
      <c r="K4" s="69">
        <f>IF(RES_hh_tesh!K4=0,0,RES_hh_tesh!K4/RES_summary!K$19)</f>
        <v>83.995024594706237</v>
      </c>
      <c r="L4" s="69">
        <f>IF(RES_hh_tesh!L4=0,0,RES_hh_tesh!L4/RES_summary!L$19)</f>
        <v>92.233736183698724</v>
      </c>
      <c r="M4" s="69">
        <f>IF(RES_hh_tesh!M4=0,0,RES_hh_tesh!M4/RES_summary!M$19)</f>
        <v>81.114693912010424</v>
      </c>
      <c r="N4" s="69">
        <f>IF(RES_hh_tesh!N4=0,0,RES_hh_tesh!N4/RES_summary!N$19)</f>
        <v>87.296851617651313</v>
      </c>
      <c r="O4" s="69">
        <f>IF(RES_hh_tesh!O4=0,0,RES_hh_tesh!O4/RES_summary!O$19)</f>
        <v>90.452635605685415</v>
      </c>
      <c r="P4" s="69">
        <f>IF(RES_hh_tesh!P4=0,0,RES_hh_tesh!P4/RES_summary!P$19)</f>
        <v>75.28760868525427</v>
      </c>
      <c r="Q4" s="69">
        <f>IF(RES_hh_tesh!Q4=0,0,RES_hh_tesh!Q4/RES_summary!Q$19)</f>
        <v>79.375024026114289</v>
      </c>
      <c r="R4" s="69">
        <f>IF(RES_hh_tesh!R4=0,0,RES_hh_tesh!R4/RES_summary!R$19)</f>
        <v>82.630077915306558</v>
      </c>
      <c r="S4" s="69">
        <f>IF(RES_hh_tesh!S4=0,0,RES_hh_tesh!S4/RES_summary!S$19)</f>
        <v>82.734727819668635</v>
      </c>
      <c r="T4" s="69">
        <f>IF(RES_hh_tesh!T4=0,0,RES_hh_tesh!T4/RES_summary!T$19)</f>
        <v>82.105443504079403</v>
      </c>
      <c r="U4" s="69">
        <f>IF(RES_hh_tesh!U4=0,0,RES_hh_tesh!U4/RES_summary!U$19)</f>
        <v>81.926039002840895</v>
      </c>
      <c r="V4" s="69">
        <f>IF(RES_hh_tesh!V4=0,0,RES_hh_tesh!V4/RES_summary!V$19)</f>
        <v>81.652529973522661</v>
      </c>
      <c r="W4" s="69">
        <f>IF(RES_hh_tesh!W4=0,0,RES_hh_tesh!W4/RES_summary!W$19)</f>
        <v>87.753886909162716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81.809897582147016</v>
      </c>
      <c r="C5" s="72">
        <f>IF(RES_hh_tesh!C5=0,0,RES_hh_tesh!C5/RES_summary!C$19)</f>
        <v>85.619837166119453</v>
      </c>
      <c r="D5" s="72">
        <f>IF(RES_hh_tesh!D5=0,0,RES_hh_tesh!D5/RES_summary!D$19)</f>
        <v>86.412874118919149</v>
      </c>
      <c r="E5" s="72">
        <f>IF(RES_hh_tesh!E5=0,0,RES_hh_tesh!E5/RES_summary!E$19)</f>
        <v>83.992913582659455</v>
      </c>
      <c r="F5" s="72">
        <f>IF(RES_hh_tesh!F5=0,0,RES_hh_tesh!F5/RES_summary!F$19)</f>
        <v>82.439972884828308</v>
      </c>
      <c r="G5" s="72">
        <f>IF(RES_hh_tesh!G5=0,0,RES_hh_tesh!G5/RES_summary!G$19)</f>
        <v>84.206349446444904</v>
      </c>
      <c r="H5" s="72">
        <f>IF(RES_hh_tesh!H5=0,0,RES_hh_tesh!H5/RES_summary!H$19)</f>
        <v>92.100152666147139</v>
      </c>
      <c r="I5" s="72">
        <f>IF(RES_hh_tesh!I5=0,0,RES_hh_tesh!I5/RES_summary!I$19)</f>
        <v>83.13528282803891</v>
      </c>
      <c r="J5" s="72">
        <f>IF(RES_hh_tesh!J5=0,0,RES_hh_tesh!J5/RES_summary!J$19)</f>
        <v>87.034307964642665</v>
      </c>
      <c r="K5" s="72">
        <f>IF(RES_hh_tesh!K5=0,0,RES_hh_tesh!K5/RES_summary!K$19)</f>
        <v>88.812702658579042</v>
      </c>
      <c r="L5" s="72">
        <f>IF(RES_hh_tesh!L5=0,0,RES_hh_tesh!L5/RES_summary!L$19)</f>
        <v>104.20577929356136</v>
      </c>
      <c r="M5" s="72">
        <f>IF(RES_hh_tesh!M5=0,0,RES_hh_tesh!M5/RES_summary!M$19)</f>
        <v>91.370757011000563</v>
      </c>
      <c r="N5" s="72">
        <f>IF(RES_hh_tesh!N5=0,0,RES_hh_tesh!N5/RES_summary!N$19)</f>
        <v>94.571654326922001</v>
      </c>
      <c r="O5" s="72">
        <f>IF(RES_hh_tesh!O5=0,0,RES_hh_tesh!O5/RES_summary!O$19)</f>
        <v>94.308680084971471</v>
      </c>
      <c r="P5" s="72">
        <f>IF(RES_hh_tesh!P5=0,0,RES_hh_tesh!P5/RES_summary!P$19)</f>
        <v>84.777566510473335</v>
      </c>
      <c r="Q5" s="72">
        <f>IF(RES_hh_tesh!Q5=0,0,RES_hh_tesh!Q5/RES_summary!Q$19)</f>
        <v>84.86248559185924</v>
      </c>
      <c r="R5" s="72">
        <f>IF(RES_hh_tesh!R5=0,0,RES_hh_tesh!R5/RES_summary!R$19)</f>
        <v>91.205222925167021</v>
      </c>
      <c r="S5" s="72">
        <f>IF(RES_hh_tesh!S5=0,0,RES_hh_tesh!S5/RES_summary!S$19)</f>
        <v>95.639041107034274</v>
      </c>
      <c r="T5" s="72">
        <f>IF(RES_hh_tesh!T5=0,0,RES_hh_tesh!T5/RES_summary!T$19)</f>
        <v>99.243796704102792</v>
      </c>
      <c r="U5" s="72">
        <f>IF(RES_hh_tesh!U5=0,0,RES_hh_tesh!U5/RES_summary!U$19)</f>
        <v>85.927649596315604</v>
      </c>
      <c r="V5" s="72">
        <f>IF(RES_hh_tesh!V5=0,0,RES_hh_tesh!V5/RES_summary!V$19)</f>
        <v>94.73629664134063</v>
      </c>
      <c r="W5" s="72">
        <f>IF(RES_hh_tesh!W5=0,0,RES_hh_tesh!W5/RES_summary!W$19)</f>
        <v>98.921073787804573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54.304882086851336</v>
      </c>
      <c r="C6" s="72">
        <f>IF(RES_hh_tesh!C6=0,0,RES_hh_tesh!C6/RES_summary!C$19)</f>
        <v>55.479749313129417</v>
      </c>
      <c r="D6" s="72">
        <f>IF(RES_hh_tesh!D6=0,0,RES_hh_tesh!D6/RES_summary!D$19)</f>
        <v>55.826474963820345</v>
      </c>
      <c r="E6" s="72">
        <f>IF(RES_hh_tesh!E6=0,0,RES_hh_tesh!E6/RES_summary!E$19)</f>
        <v>57.228276696467141</v>
      </c>
      <c r="F6" s="72">
        <f>IF(RES_hh_tesh!F6=0,0,RES_hh_tesh!F6/RES_summary!F$19)</f>
        <v>61.840946566613312</v>
      </c>
      <c r="G6" s="72">
        <f>IF(RES_hh_tesh!G6=0,0,RES_hh_tesh!G6/RES_summary!G$19)</f>
        <v>63.913155138018027</v>
      </c>
      <c r="H6" s="72">
        <f>IF(RES_hh_tesh!H6=0,0,RES_hh_tesh!H6/RES_summary!H$19)</f>
        <v>63.46518836781695</v>
      </c>
      <c r="I6" s="72">
        <f>IF(RES_hh_tesh!I6=0,0,RES_hh_tesh!I6/RES_summary!I$19)</f>
        <v>57.899267765376834</v>
      </c>
      <c r="J6" s="72">
        <f>IF(RES_hh_tesh!J6=0,0,RES_hh_tesh!J6/RES_summary!J$19)</f>
        <v>65.57665776276923</v>
      </c>
      <c r="K6" s="72">
        <f>IF(RES_hh_tesh!K6=0,0,RES_hh_tesh!K6/RES_summary!K$19)</f>
        <v>64.292487342616852</v>
      </c>
      <c r="L6" s="72">
        <f>IF(RES_hh_tesh!L6=0,0,RES_hh_tesh!L6/RES_summary!L$19)</f>
        <v>71.508446023014571</v>
      </c>
      <c r="M6" s="72">
        <f>IF(RES_hh_tesh!M6=0,0,RES_hh_tesh!M6/RES_summary!M$19)</f>
        <v>62.285965206533227</v>
      </c>
      <c r="N6" s="72">
        <f>IF(RES_hh_tesh!N6=0,0,RES_hh_tesh!N6/RES_summary!N$19)</f>
        <v>64.99651263735781</v>
      </c>
      <c r="O6" s="72">
        <f>IF(RES_hh_tesh!O6=0,0,RES_hh_tesh!O6/RES_summary!O$19)</f>
        <v>71.64778900697145</v>
      </c>
      <c r="P6" s="72">
        <f>IF(RES_hh_tesh!P6=0,0,RES_hh_tesh!P6/RES_summary!P$19)</f>
        <v>60.121871046414896</v>
      </c>
      <c r="Q6" s="72">
        <f>IF(RES_hh_tesh!Q6=0,0,RES_hh_tesh!Q6/RES_summary!Q$19)</f>
        <v>59.148372139700633</v>
      </c>
      <c r="R6" s="72">
        <f>IF(RES_hh_tesh!R6=0,0,RES_hh_tesh!R6/RES_summary!R$19)</f>
        <v>67.473343694588053</v>
      </c>
      <c r="S6" s="72">
        <f>IF(RES_hh_tesh!S6=0,0,RES_hh_tesh!S6/RES_summary!S$19)</f>
        <v>61.347795294892443</v>
      </c>
      <c r="T6" s="72">
        <f>IF(RES_hh_tesh!T6=0,0,RES_hh_tesh!T6/RES_summary!T$19)</f>
        <v>69.667414749005928</v>
      </c>
      <c r="U6" s="72">
        <f>IF(RES_hh_tesh!U6=0,0,RES_hh_tesh!U6/RES_summary!U$19)</f>
        <v>65.623913323703789</v>
      </c>
      <c r="V6" s="72">
        <f>IF(RES_hh_tesh!V6=0,0,RES_hh_tesh!V6/RES_summary!V$19)</f>
        <v>66.841966855717956</v>
      </c>
      <c r="W6" s="72">
        <f>IF(RES_hh_tesh!W6=0,0,RES_hh_tesh!W6/RES_summary!W$19)</f>
        <v>72.766527865022042</v>
      </c>
      <c r="DA6" s="89" t="s">
        <v>577</v>
      </c>
    </row>
    <row r="7" spans="1:105" ht="12" customHeight="1" x14ac:dyDescent="0.25">
      <c r="A7" s="28" t="s">
        <v>206</v>
      </c>
      <c r="B7" s="72">
        <f>IF(RES_hh_tesh!B7=0,0,RES_hh_tesh!B7/RES_summary!B$19)</f>
        <v>78.889516570536713</v>
      </c>
      <c r="C7" s="72">
        <f>IF(RES_hh_tesh!C7=0,0,RES_hh_tesh!C7/RES_summary!C$19)</f>
        <v>89.310623103726641</v>
      </c>
      <c r="D7" s="72">
        <f>IF(RES_hh_tesh!D7=0,0,RES_hh_tesh!D7/RES_summary!D$19)</f>
        <v>82.770172822292736</v>
      </c>
      <c r="E7" s="72">
        <f>IF(RES_hh_tesh!E7=0,0,RES_hh_tesh!E7/RES_summary!E$19)</f>
        <v>86.116336659421677</v>
      </c>
      <c r="F7" s="72">
        <f>IF(RES_hh_tesh!F7=0,0,RES_hh_tesh!F7/RES_summary!F$19)</f>
        <v>84.382656961627788</v>
      </c>
      <c r="G7" s="72">
        <f>IF(RES_hh_tesh!G7=0,0,RES_hh_tesh!G7/RES_summary!G$19)</f>
        <v>87.02501250219126</v>
      </c>
      <c r="H7" s="72">
        <f>IF(RES_hh_tesh!H7=0,0,RES_hh_tesh!H7/RES_summary!H$19)</f>
        <v>88.393908507485094</v>
      </c>
      <c r="I7" s="72">
        <f>IF(RES_hh_tesh!I7=0,0,RES_hh_tesh!I7/RES_summary!I$19)</f>
        <v>70.094872674144327</v>
      </c>
      <c r="J7" s="72">
        <f>IF(RES_hh_tesh!J7=0,0,RES_hh_tesh!J7/RES_summary!J$19)</f>
        <v>87.740587389560062</v>
      </c>
      <c r="K7" s="72">
        <f>IF(RES_hh_tesh!K7=0,0,RES_hh_tesh!K7/RES_summary!K$19)</f>
        <v>83.177070259251209</v>
      </c>
      <c r="L7" s="72">
        <f>IF(RES_hh_tesh!L7=0,0,RES_hh_tesh!L7/RES_summary!L$19)</f>
        <v>86.949282009273105</v>
      </c>
      <c r="M7" s="72">
        <f>IF(RES_hh_tesh!M7=0,0,RES_hh_tesh!M7/RES_summary!M$19)</f>
        <v>78.857994379547037</v>
      </c>
      <c r="N7" s="72">
        <f>IF(RES_hh_tesh!N7=0,0,RES_hh_tesh!N7/RES_summary!N$19)</f>
        <v>82.298081643786759</v>
      </c>
      <c r="O7" s="72">
        <f>IF(RES_hh_tesh!O7=0,0,RES_hh_tesh!O7/RES_summary!O$19)</f>
        <v>87.328288168382386</v>
      </c>
      <c r="P7" s="72">
        <f>IF(RES_hh_tesh!P7=0,0,RES_hh_tesh!P7/RES_summary!P$19)</f>
        <v>73.227382439307746</v>
      </c>
      <c r="Q7" s="72">
        <f>IF(RES_hh_tesh!Q7=0,0,RES_hh_tesh!Q7/RES_summary!Q$19)</f>
        <v>78.057333775271132</v>
      </c>
      <c r="R7" s="72">
        <f>IF(RES_hh_tesh!R7=0,0,RES_hh_tesh!R7/RES_summary!R$19)</f>
        <v>76.57832172152979</v>
      </c>
      <c r="S7" s="72">
        <f>IF(RES_hh_tesh!S7=0,0,RES_hh_tesh!S7/RES_summary!S$19)</f>
        <v>78.257301068387576</v>
      </c>
      <c r="T7" s="72">
        <f>IF(RES_hh_tesh!T7=0,0,RES_hh_tesh!T7/RES_summary!T$19)</f>
        <v>74.369998832158174</v>
      </c>
      <c r="U7" s="72">
        <f>IF(RES_hh_tesh!U7=0,0,RES_hh_tesh!U7/RES_summary!U$19)</f>
        <v>79.347789708994895</v>
      </c>
      <c r="V7" s="72">
        <f>IF(RES_hh_tesh!V7=0,0,RES_hh_tesh!V7/RES_summary!V$19)</f>
        <v>86.774701017087693</v>
      </c>
      <c r="W7" s="72">
        <f>IF(RES_hh_tesh!W7=0,0,RES_hh_tesh!W7/RES_summary!W$19)</f>
        <v>72.318509641458334</v>
      </c>
      <c r="DA7" s="89" t="s">
        <v>578</v>
      </c>
    </row>
    <row r="8" spans="1:105" ht="12" customHeight="1" x14ac:dyDescent="0.25">
      <c r="A8" s="28" t="s">
        <v>193</v>
      </c>
      <c r="B8" s="72">
        <f>IF(RES_hh_tesh!B8=0,0,RES_hh_tesh!B8/RES_summary!B$19)</f>
        <v>79.322622877351634</v>
      </c>
      <c r="C8" s="72">
        <f>IF(RES_hh_tesh!C8=0,0,RES_hh_tesh!C8/RES_summary!C$19)</f>
        <v>83.107395917536081</v>
      </c>
      <c r="D8" s="72">
        <f>IF(RES_hh_tesh!D8=0,0,RES_hh_tesh!D8/RES_summary!D$19)</f>
        <v>80.865255018907021</v>
      </c>
      <c r="E8" s="72">
        <f>IF(RES_hh_tesh!E8=0,0,RES_hh_tesh!E8/RES_summary!E$19)</f>
        <v>83.513090916598486</v>
      </c>
      <c r="F8" s="72">
        <f>IF(RES_hh_tesh!F8=0,0,RES_hh_tesh!F8/RES_summary!F$19)</f>
        <v>83.779251064974233</v>
      </c>
      <c r="G8" s="72">
        <f>IF(RES_hh_tesh!G8=0,0,RES_hh_tesh!G8/RES_summary!G$19)</f>
        <v>83.895073100706497</v>
      </c>
      <c r="H8" s="72">
        <f>IF(RES_hh_tesh!H8=0,0,RES_hh_tesh!H8/RES_summary!H$19)</f>
        <v>82.39702725870707</v>
      </c>
      <c r="I8" s="72">
        <f>IF(RES_hh_tesh!I8=0,0,RES_hh_tesh!I8/RES_summary!I$19)</f>
        <v>75.480097450115451</v>
      </c>
      <c r="J8" s="72">
        <f>IF(RES_hh_tesh!J8=0,0,RES_hh_tesh!J8/RES_summary!J$19)</f>
        <v>80.437161910806452</v>
      </c>
      <c r="K8" s="72">
        <f>IF(RES_hh_tesh!K8=0,0,RES_hh_tesh!K8/RES_summary!K$19)</f>
        <v>81.514480227347548</v>
      </c>
      <c r="L8" s="72">
        <f>IF(RES_hh_tesh!L8=0,0,RES_hh_tesh!L8/RES_summary!L$19)</f>
        <v>89.724832389403176</v>
      </c>
      <c r="M8" s="72">
        <f>IF(RES_hh_tesh!M8=0,0,RES_hh_tesh!M8/RES_summary!M$19)</f>
        <v>78.327965900404635</v>
      </c>
      <c r="N8" s="72">
        <f>IF(RES_hh_tesh!N8=0,0,RES_hh_tesh!N8/RES_summary!N$19)</f>
        <v>85.148847944872216</v>
      </c>
      <c r="O8" s="72">
        <f>IF(RES_hh_tesh!O8=0,0,RES_hh_tesh!O8/RES_summary!O$19)</f>
        <v>89.490335833206061</v>
      </c>
      <c r="P8" s="72">
        <f>IF(RES_hh_tesh!P8=0,0,RES_hh_tesh!P8/RES_summary!P$19)</f>
        <v>70.641354729525276</v>
      </c>
      <c r="Q8" s="72">
        <f>IF(RES_hh_tesh!Q8=0,0,RES_hh_tesh!Q8/RES_summary!Q$19)</f>
        <v>76.402706732189017</v>
      </c>
      <c r="R8" s="72">
        <f>IF(RES_hh_tesh!R8=0,0,RES_hh_tesh!R8/RES_summary!R$19)</f>
        <v>80.760821950401493</v>
      </c>
      <c r="S8" s="72">
        <f>IF(RES_hh_tesh!S8=0,0,RES_hh_tesh!S8/RES_summary!S$19)</f>
        <v>79.676560783804192</v>
      </c>
      <c r="T8" s="72">
        <f>IF(RES_hh_tesh!T8=0,0,RES_hh_tesh!T8/RES_summary!T$19)</f>
        <v>78.179433204880922</v>
      </c>
      <c r="U8" s="72">
        <f>IF(RES_hh_tesh!U8=0,0,RES_hh_tesh!U8/RES_summary!U$19)</f>
        <v>78.066407314312556</v>
      </c>
      <c r="V8" s="72">
        <f>IF(RES_hh_tesh!V8=0,0,RES_hh_tesh!V8/RES_summary!V$19)</f>
        <v>77.350544876061434</v>
      </c>
      <c r="W8" s="72">
        <f>IF(RES_hh_tesh!W8=0,0,RES_hh_tesh!W8/RES_summary!W$19)</f>
        <v>85.529195119041475</v>
      </c>
      <c r="DA8" s="89" t="s">
        <v>579</v>
      </c>
    </row>
    <row r="9" spans="1:105" ht="12" customHeight="1" x14ac:dyDescent="0.25">
      <c r="A9" s="28" t="s">
        <v>208</v>
      </c>
      <c r="B9" s="72">
        <f>IF(RES_hh_tesh!B9=0,0,RES_hh_tesh!B9/RES_summary!B$19)</f>
        <v>67.795060017992114</v>
      </c>
      <c r="C9" s="72">
        <f>IF(RES_hh_tesh!C9=0,0,RES_hh_tesh!C9/RES_summary!C$19)</f>
        <v>69.699532041343048</v>
      </c>
      <c r="D9" s="72">
        <f>IF(RES_hh_tesh!D9=0,0,RES_hh_tesh!D9/RES_summary!D$19)</f>
        <v>68.814202431598218</v>
      </c>
      <c r="E9" s="72">
        <f>IF(RES_hh_tesh!E9=0,0,RES_hh_tesh!E9/RES_summary!E$19)</f>
        <v>75.354990929539838</v>
      </c>
      <c r="F9" s="72">
        <f>IF(RES_hh_tesh!F9=0,0,RES_hh_tesh!F9/RES_summary!F$19)</f>
        <v>72.035665666622563</v>
      </c>
      <c r="G9" s="72">
        <f>IF(RES_hh_tesh!G9=0,0,RES_hh_tesh!G9/RES_summary!G$19)</f>
        <v>74.191319606420024</v>
      </c>
      <c r="H9" s="72">
        <f>IF(RES_hh_tesh!H9=0,0,RES_hh_tesh!H9/RES_summary!H$19)</f>
        <v>73.156392361880805</v>
      </c>
      <c r="I9" s="72">
        <f>IF(RES_hh_tesh!I9=0,0,RES_hh_tesh!I9/RES_summary!I$19)</f>
        <v>73.547725664937303</v>
      </c>
      <c r="J9" s="72">
        <f>IF(RES_hh_tesh!J9=0,0,RES_hh_tesh!J9/RES_summary!J$19)</f>
        <v>78.69712043284747</v>
      </c>
      <c r="K9" s="72">
        <f>IF(RES_hh_tesh!K9=0,0,RES_hh_tesh!K9/RES_summary!K$19)</f>
        <v>77.524607288212337</v>
      </c>
      <c r="L9" s="72">
        <f>IF(RES_hh_tesh!L9=0,0,RES_hh_tesh!L9/RES_summary!L$19)</f>
        <v>82.742178505418508</v>
      </c>
      <c r="M9" s="72">
        <f>IF(RES_hh_tesh!M9=0,0,RES_hh_tesh!M9/RES_summary!M$19)</f>
        <v>72.505071282421497</v>
      </c>
      <c r="N9" s="72">
        <f>IF(RES_hh_tesh!N9=0,0,RES_hh_tesh!N9/RES_summary!N$19)</f>
        <v>81.917960249670955</v>
      </c>
      <c r="O9" s="72">
        <f>IF(RES_hh_tesh!O9=0,0,RES_hh_tesh!O9/RES_summary!O$19)</f>
        <v>82.314993390426523</v>
      </c>
      <c r="P9" s="72">
        <f>IF(RES_hh_tesh!P9=0,0,RES_hh_tesh!P9/RES_summary!P$19)</f>
        <v>69.8680804135156</v>
      </c>
      <c r="Q9" s="72">
        <f>IF(RES_hh_tesh!Q9=0,0,RES_hh_tesh!Q9/RES_summary!Q$19)</f>
        <v>73.428086585706595</v>
      </c>
      <c r="R9" s="72">
        <f>IF(RES_hh_tesh!R9=0,0,RES_hh_tesh!R9/RES_summary!R$19)</f>
        <v>74.108674809160632</v>
      </c>
      <c r="S9" s="72">
        <f>IF(RES_hh_tesh!S9=0,0,RES_hh_tesh!S9/RES_summary!S$19)</f>
        <v>75.225463921652647</v>
      </c>
      <c r="T9" s="72">
        <f>IF(RES_hh_tesh!T9=0,0,RES_hh_tesh!T9/RES_summary!T$19)</f>
        <v>78.160065819089382</v>
      </c>
      <c r="U9" s="72">
        <f>IF(RES_hh_tesh!U9=0,0,RES_hh_tesh!U9/RES_summary!U$19)</f>
        <v>77.915519090144315</v>
      </c>
      <c r="V9" s="72">
        <f>IF(RES_hh_tesh!V9=0,0,RES_hh_tesh!V9/RES_summary!V$19)</f>
        <v>75.393097966164163</v>
      </c>
      <c r="W9" s="72">
        <f>IF(RES_hh_tesh!W9=0,0,RES_hh_tesh!W9/RES_summary!W$19)</f>
        <v>83.562071876730883</v>
      </c>
      <c r="DA9" s="89" t="s">
        <v>580</v>
      </c>
    </row>
    <row r="10" spans="1:105" ht="12" customHeight="1" x14ac:dyDescent="0.25">
      <c r="A10" s="28" t="s">
        <v>203</v>
      </c>
      <c r="B10" s="72">
        <f>IF(RES_hh_tesh!B10=0,0,RES_hh_tesh!B10/RES_summary!B$19)</f>
        <v>89.848747070422121</v>
      </c>
      <c r="C10" s="72">
        <f>IF(RES_hh_tesh!C10=0,0,RES_hh_tesh!C10/RES_summary!C$19)</f>
        <v>96.823314118703863</v>
      </c>
      <c r="D10" s="72">
        <f>IF(RES_hh_tesh!D10=0,0,RES_hh_tesh!D10/RES_summary!D$19)</f>
        <v>79.093276650911861</v>
      </c>
      <c r="E10" s="72">
        <f>IF(RES_hh_tesh!E10=0,0,RES_hh_tesh!E10/RES_summary!E$19)</f>
        <v>93.831477974975982</v>
      </c>
      <c r="F10" s="72">
        <f>IF(RES_hh_tesh!F10=0,0,RES_hh_tesh!F10/RES_summary!F$19)</f>
        <v>120.06984388636852</v>
      </c>
      <c r="G10" s="72">
        <f>IF(RES_hh_tesh!G10=0,0,RES_hh_tesh!G10/RES_summary!G$19)</f>
        <v>77.268590269547886</v>
      </c>
      <c r="H10" s="72">
        <f>IF(RES_hh_tesh!H10=0,0,RES_hh_tesh!H10/RES_summary!H$19)</f>
        <v>78.760945174574317</v>
      </c>
      <c r="I10" s="72">
        <f>IF(RES_hh_tesh!I10=0,0,RES_hh_tesh!I10/RES_summary!I$19)</f>
        <v>66.676093551208822</v>
      </c>
      <c r="J10" s="72">
        <f>IF(RES_hh_tesh!J10=0,0,RES_hh_tesh!J10/RES_summary!J$19)</f>
        <v>71.867477853995041</v>
      </c>
      <c r="K10" s="72">
        <f>IF(RES_hh_tesh!K10=0,0,RES_hh_tesh!K10/RES_summary!K$19)</f>
        <v>76.445367338578649</v>
      </c>
      <c r="L10" s="72">
        <f>IF(RES_hh_tesh!L10=0,0,RES_hh_tesh!L10/RES_summary!L$19)</f>
        <v>86.150941789074849</v>
      </c>
      <c r="M10" s="72">
        <f>IF(RES_hh_tesh!M10=0,0,RES_hh_tesh!M10/RES_summary!M$19)</f>
        <v>77.199144902887227</v>
      </c>
      <c r="N10" s="72">
        <f>IF(RES_hh_tesh!N10=0,0,RES_hh_tesh!N10/RES_summary!N$19)</f>
        <v>88.501231656249146</v>
      </c>
      <c r="O10" s="72">
        <f>IF(RES_hh_tesh!O10=0,0,RES_hh_tesh!O10/RES_summary!O$19)</f>
        <v>90.030533675631418</v>
      </c>
      <c r="P10" s="72">
        <f>IF(RES_hh_tesh!P10=0,0,RES_hh_tesh!P10/RES_summary!P$19)</f>
        <v>76.810411216942953</v>
      </c>
      <c r="Q10" s="72">
        <f>IF(RES_hh_tesh!Q10=0,0,RES_hh_tesh!Q10/RES_summary!Q$19)</f>
        <v>83.553867077867267</v>
      </c>
      <c r="R10" s="72">
        <f>IF(RES_hh_tesh!R10=0,0,RES_hh_tesh!R10/RES_summary!R$19)</f>
        <v>97.126730529637385</v>
      </c>
      <c r="S10" s="72">
        <f>IF(RES_hh_tesh!S10=0,0,RES_hh_tesh!S10/RES_summary!S$19)</f>
        <v>94.04367672092809</v>
      </c>
      <c r="T10" s="72">
        <f>IF(RES_hh_tesh!T10=0,0,RES_hh_tesh!T10/RES_summary!T$19)</f>
        <v>86.15971211061246</v>
      </c>
      <c r="U10" s="72">
        <f>IF(RES_hh_tesh!U10=0,0,RES_hh_tesh!U10/RES_summary!U$19)</f>
        <v>92.410776359648409</v>
      </c>
      <c r="V10" s="72">
        <f>IF(RES_hh_tesh!V10=0,0,RES_hh_tesh!V10/RES_summary!V$19)</f>
        <v>84.664855292377595</v>
      </c>
      <c r="W10" s="72">
        <f>IF(RES_hh_tesh!W10=0,0,RES_hh_tesh!W10/RES_summary!W$19)</f>
        <v>111.52952554044275</v>
      </c>
      <c r="DA10" s="89" t="s">
        <v>581</v>
      </c>
    </row>
    <row r="11" spans="1:105" ht="12" customHeight="1" x14ac:dyDescent="0.25">
      <c r="A11" s="28" t="s">
        <v>204</v>
      </c>
      <c r="B11" s="72">
        <f>IF(RES_hh_tesh!B11=0,0,RES_hh_tesh!B11/RES_summary!B$19)</f>
        <v>86.912678624269745</v>
      </c>
      <c r="C11" s="72">
        <f>IF(RES_hh_tesh!C11=0,0,RES_hh_tesh!C11/RES_summary!C$19)</f>
        <v>95.235647655649956</v>
      </c>
      <c r="D11" s="72">
        <f>IF(RES_hh_tesh!D11=0,0,RES_hh_tesh!D11/RES_summary!D$19)</f>
        <v>94.267553760213048</v>
      </c>
      <c r="E11" s="72">
        <f>IF(RES_hh_tesh!E11=0,0,RES_hh_tesh!E11/RES_summary!E$19)</f>
        <v>92.419073738271308</v>
      </c>
      <c r="F11" s="72">
        <f>IF(RES_hh_tesh!F11=0,0,RES_hh_tesh!F11/RES_summary!F$19)</f>
        <v>94.430408322358559</v>
      </c>
      <c r="G11" s="72">
        <f>IF(RES_hh_tesh!G11=0,0,RES_hh_tesh!G11/RES_summary!G$19)</f>
        <v>96.226599353797241</v>
      </c>
      <c r="H11" s="72">
        <f>IF(RES_hh_tesh!H11=0,0,RES_hh_tesh!H11/RES_summary!H$19)</f>
        <v>95.868445728036008</v>
      </c>
      <c r="I11" s="72">
        <f>IF(RES_hh_tesh!I11=0,0,RES_hh_tesh!I11/RES_summary!I$19)</f>
        <v>90.003178364389811</v>
      </c>
      <c r="J11" s="72">
        <f>IF(RES_hh_tesh!J11=0,0,RES_hh_tesh!J11/RES_summary!J$19)</f>
        <v>93.264948939642721</v>
      </c>
      <c r="K11" s="72">
        <f>IF(RES_hh_tesh!K11=0,0,RES_hh_tesh!K11/RES_summary!K$19)</f>
        <v>95.074308465852297</v>
      </c>
      <c r="L11" s="72">
        <f>IF(RES_hh_tesh!L11=0,0,RES_hh_tesh!L11/RES_summary!L$19)</f>
        <v>109.39817241691415</v>
      </c>
      <c r="M11" s="72">
        <f>IF(RES_hh_tesh!M11=0,0,RES_hh_tesh!M11/RES_summary!M$19)</f>
        <v>97.634489229068961</v>
      </c>
      <c r="N11" s="72">
        <f>IF(RES_hh_tesh!N11=0,0,RES_hh_tesh!N11/RES_summary!N$19)</f>
        <v>99.413939782321805</v>
      </c>
      <c r="O11" s="72">
        <f>IF(RES_hh_tesh!O11=0,0,RES_hh_tesh!O11/RES_summary!O$19)</f>
        <v>105.37009972483428</v>
      </c>
      <c r="P11" s="72">
        <f>IF(RES_hh_tesh!P11=0,0,RES_hh_tesh!P11/RES_summary!P$19)</f>
        <v>91.322144521026786</v>
      </c>
      <c r="Q11" s="72">
        <f>IF(RES_hh_tesh!Q11=0,0,RES_hh_tesh!Q11/RES_summary!Q$19)</f>
        <v>94.18615356992477</v>
      </c>
      <c r="R11" s="72">
        <f>IF(RES_hh_tesh!R11=0,0,RES_hh_tesh!R11/RES_summary!R$19)</f>
        <v>99.410326096676243</v>
      </c>
      <c r="S11" s="72">
        <f>IF(RES_hh_tesh!S11=0,0,RES_hh_tesh!S11/RES_summary!S$19)</f>
        <v>100.642264005157</v>
      </c>
      <c r="T11" s="72">
        <f>IF(RES_hh_tesh!T11=0,0,RES_hh_tesh!T11/RES_summary!T$19)</f>
        <v>98.107752655832826</v>
      </c>
      <c r="U11" s="72">
        <f>IF(RES_hh_tesh!U11=0,0,RES_hh_tesh!U11/RES_summary!U$19)</f>
        <v>98.419384718324565</v>
      </c>
      <c r="V11" s="72">
        <f>IF(RES_hh_tesh!V11=0,0,RES_hh_tesh!V11/RES_summary!V$19)</f>
        <v>97.837703852972297</v>
      </c>
      <c r="W11" s="72">
        <f>IF(RES_hh_tesh!W11=0,0,RES_hh_tesh!W11/RES_summary!W$19)</f>
        <v>105.78920548520671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102.31465855283165</v>
      </c>
      <c r="C12" s="72">
        <f>IF(RES_hh_tesh!C12=0,0,RES_hh_tesh!C12/RES_summary!C$19)</f>
        <v>111.04094303637378</v>
      </c>
      <c r="D12" s="72">
        <f>IF(RES_hh_tesh!D12=0,0,RES_hh_tesh!D12/RES_summary!D$19)</f>
        <v>106.57252545167981</v>
      </c>
      <c r="E12" s="72">
        <f>IF(RES_hh_tesh!E12=0,0,RES_hh_tesh!E12/RES_summary!E$19)</f>
        <v>107.52818515494013</v>
      </c>
      <c r="F12" s="72">
        <f>IF(RES_hh_tesh!F12=0,0,RES_hh_tesh!F12/RES_summary!F$19)</f>
        <v>100.40492965548083</v>
      </c>
      <c r="G12" s="72">
        <f>IF(RES_hh_tesh!G12=0,0,RES_hh_tesh!G12/RES_summary!G$19)</f>
        <v>102.74099871429169</v>
      </c>
      <c r="H12" s="72">
        <f>IF(RES_hh_tesh!H12=0,0,RES_hh_tesh!H12/RES_summary!H$19)</f>
        <v>100.11763609478373</v>
      </c>
      <c r="I12" s="72">
        <f>IF(RES_hh_tesh!I12=0,0,RES_hh_tesh!I12/RES_summary!I$19)</f>
        <v>95.21222109653408</v>
      </c>
      <c r="J12" s="72">
        <f>IF(RES_hh_tesh!J12=0,0,RES_hh_tesh!J12/RES_summary!J$19)</f>
        <v>95.30032948517831</v>
      </c>
      <c r="K12" s="72">
        <f>IF(RES_hh_tesh!K12=0,0,RES_hh_tesh!K12/RES_summary!K$19)</f>
        <v>97.334893262426348</v>
      </c>
      <c r="L12" s="72">
        <f>IF(RES_hh_tesh!L12=0,0,RES_hh_tesh!L12/RES_summary!L$19)</f>
        <v>107.21924276048614</v>
      </c>
      <c r="M12" s="72">
        <f>IF(RES_hh_tesh!M12=0,0,RES_hh_tesh!M12/RES_summary!M$19)</f>
        <v>93.659241378234384</v>
      </c>
      <c r="N12" s="72">
        <f>IF(RES_hh_tesh!N12=0,0,RES_hh_tesh!N12/RES_summary!N$19)</f>
        <v>97.273573536738212</v>
      </c>
      <c r="O12" s="72">
        <f>IF(RES_hh_tesh!O12=0,0,RES_hh_tesh!O12/RES_summary!O$19)</f>
        <v>96.39795616727487</v>
      </c>
      <c r="P12" s="72">
        <f>IF(RES_hh_tesh!P12=0,0,RES_hh_tesh!P12/RES_summary!P$19)</f>
        <v>85.785470511677659</v>
      </c>
      <c r="Q12" s="72">
        <f>IF(RES_hh_tesh!Q12=0,0,RES_hh_tesh!Q12/RES_summary!Q$19)</f>
        <v>86.277841792200192</v>
      </c>
      <c r="R12" s="72">
        <f>IF(RES_hh_tesh!R12=0,0,RES_hh_tesh!R12/RES_summary!R$19)</f>
        <v>90.581237925999545</v>
      </c>
      <c r="S12" s="72">
        <f>IF(RES_hh_tesh!S12=0,0,RES_hh_tesh!S12/RES_summary!S$19)</f>
        <v>88.488191527853942</v>
      </c>
      <c r="T12" s="72">
        <f>IF(RES_hh_tesh!T12=0,0,RES_hh_tesh!T12/RES_summary!T$19)</f>
        <v>86.697796124365397</v>
      </c>
      <c r="U12" s="72">
        <f>IF(RES_hh_tesh!U12=0,0,RES_hh_tesh!U12/RES_summary!U$19)</f>
        <v>85.44670574242194</v>
      </c>
      <c r="V12" s="72">
        <f>IF(RES_hh_tesh!V12=0,0,RES_hh_tesh!V12/RES_summary!V$19)</f>
        <v>83.495316532387051</v>
      </c>
      <c r="W12" s="72">
        <f>IF(RES_hh_tesh!W12=0,0,RES_hh_tesh!W12/RES_summary!W$19)</f>
        <v>95.026150729855871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85.872642012185935</v>
      </c>
      <c r="C13" s="74">
        <f>IF(RES_hh_tesh!C13=0,0,RES_hh_tesh!C13/RES_summary!C$19)</f>
        <v>90.155451177382986</v>
      </c>
      <c r="D13" s="74">
        <f>IF(RES_hh_tesh!D13=0,0,RES_hh_tesh!D13/RES_summary!D$19)</f>
        <v>87.218801004417458</v>
      </c>
      <c r="E13" s="74">
        <f>IF(RES_hh_tesh!E13=0,0,RES_hh_tesh!E13/RES_summary!E$19)</f>
        <v>91.346432229428387</v>
      </c>
      <c r="F13" s="74">
        <f>IF(RES_hh_tesh!F13=0,0,RES_hh_tesh!F13/RES_summary!F$19)</f>
        <v>88.45888539232088</v>
      </c>
      <c r="G13" s="74">
        <f>IF(RES_hh_tesh!G13=0,0,RES_hh_tesh!G13/RES_summary!G$19)</f>
        <v>84.113604126761615</v>
      </c>
      <c r="H13" s="74">
        <f>IF(RES_hh_tesh!H13=0,0,RES_hh_tesh!H13/RES_summary!H$19)</f>
        <v>83.863557622607331</v>
      </c>
      <c r="I13" s="74">
        <f>IF(RES_hh_tesh!I13=0,0,RES_hh_tesh!I13/RES_summary!I$19)</f>
        <v>76.796623239940047</v>
      </c>
      <c r="J13" s="74">
        <f>IF(RES_hh_tesh!J13=0,0,RES_hh_tesh!J13/RES_summary!J$19)</f>
        <v>80.124244799035566</v>
      </c>
      <c r="K13" s="74">
        <f>IF(RES_hh_tesh!K13=0,0,RES_hh_tesh!K13/RES_summary!K$19)</f>
        <v>77.63284732913867</v>
      </c>
      <c r="L13" s="74">
        <f>IF(RES_hh_tesh!L13=0,0,RES_hh_tesh!L13/RES_summary!L$19)</f>
        <v>88.32605439989851</v>
      </c>
      <c r="M13" s="74">
        <f>IF(RES_hh_tesh!M13=0,0,RES_hh_tesh!M13/RES_summary!M$19)</f>
        <v>75.576793768393784</v>
      </c>
      <c r="N13" s="74">
        <f>IF(RES_hh_tesh!N13=0,0,RES_hh_tesh!N13/RES_summary!N$19)</f>
        <v>84.028623737699874</v>
      </c>
      <c r="O13" s="74">
        <f>IF(RES_hh_tesh!O13=0,0,RES_hh_tesh!O13/RES_summary!O$19)</f>
        <v>84.94539317467266</v>
      </c>
      <c r="P13" s="74">
        <f>IF(RES_hh_tesh!P13=0,0,RES_hh_tesh!P13/RES_summary!P$19)</f>
        <v>72.194545121201429</v>
      </c>
      <c r="Q13" s="74">
        <f>IF(RES_hh_tesh!Q13=0,0,RES_hh_tesh!Q13/RES_summary!Q$19)</f>
        <v>74.267625839369018</v>
      </c>
      <c r="R13" s="74">
        <f>IF(RES_hh_tesh!R13=0,0,RES_hh_tesh!R13/RES_summary!R$19)</f>
        <v>81.71718590245078</v>
      </c>
      <c r="S13" s="74">
        <f>IF(RES_hh_tesh!S13=0,0,RES_hh_tesh!S13/RES_summary!S$19)</f>
        <v>82.603789459052891</v>
      </c>
      <c r="T13" s="74">
        <f>IF(RES_hh_tesh!T13=0,0,RES_hh_tesh!T13/RES_summary!T$19)</f>
        <v>81.977164188955072</v>
      </c>
      <c r="U13" s="74">
        <f>IF(RES_hh_tesh!U13=0,0,RES_hh_tesh!U13/RES_summary!U$19)</f>
        <v>81.263739393207246</v>
      </c>
      <c r="V13" s="74">
        <f>IF(RES_hh_tesh!V13=0,0,RES_hh_tesh!V13/RES_summary!V$19)</f>
        <v>76.40055307943976</v>
      </c>
      <c r="W13" s="74">
        <f>IF(RES_hh_tesh!W13=0,0,RES_hh_tesh!W13/RES_summary!W$19)</f>
        <v>85.388720369033692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1.3599251766626064</v>
      </c>
      <c r="C14" s="76">
        <f>IF(RES_hh_tesh!C14=0,0,RES_hh_tesh!C14/RES_summary!C$19)</f>
        <v>1.4434940648386956</v>
      </c>
      <c r="D14" s="76">
        <f>IF(RES_hh_tesh!D14=0,0,RES_hh_tesh!D14/RES_summary!D$19)</f>
        <v>1.3674768780104969</v>
      </c>
      <c r="E14" s="76">
        <f>IF(RES_hh_tesh!E14=0,0,RES_hh_tesh!E14/RES_summary!E$19)</f>
        <v>1.363114840546662</v>
      </c>
      <c r="F14" s="76">
        <f>IF(RES_hh_tesh!F14=0,0,RES_hh_tesh!F14/RES_summary!F$19)</f>
        <v>1.3572615806387045</v>
      </c>
      <c r="G14" s="76">
        <f>IF(RES_hh_tesh!G14=0,0,RES_hh_tesh!G14/RES_summary!G$19)</f>
        <v>1.3468616698255427</v>
      </c>
      <c r="H14" s="76">
        <f>IF(RES_hh_tesh!H14=0,0,RES_hh_tesh!H14/RES_summary!H$19)</f>
        <v>1.2994789298231535</v>
      </c>
      <c r="I14" s="76">
        <f>IF(RES_hh_tesh!I14=0,0,RES_hh_tesh!I14/RES_summary!I$19)</f>
        <v>1.1295892978753084</v>
      </c>
      <c r="J14" s="76">
        <f>IF(RES_hh_tesh!J14=0,0,RES_hh_tesh!J14/RES_summary!J$19)</f>
        <v>1.2308022301653747</v>
      </c>
      <c r="K14" s="76">
        <f>IF(RES_hh_tesh!K14=0,0,RES_hh_tesh!K14/RES_summary!K$19)</f>
        <v>1.2011350128437226</v>
      </c>
      <c r="L14" s="76">
        <f>IF(RES_hh_tesh!L14=0,0,RES_hh_tesh!L14/RES_summary!L$19)</f>
        <v>1.2990130524218622</v>
      </c>
      <c r="M14" s="76">
        <f>IF(RES_hh_tesh!M14=0,0,RES_hh_tesh!M14/RES_summary!M$19)</f>
        <v>1.1172334415576504</v>
      </c>
      <c r="N14" s="76">
        <f>IF(RES_hh_tesh!N14=0,0,RES_hh_tesh!N14/RES_summary!N$19)</f>
        <v>1.1774203438603001</v>
      </c>
      <c r="O14" s="76">
        <f>IF(RES_hh_tesh!O14=0,0,RES_hh_tesh!O14/RES_summary!O$19)</f>
        <v>1.2408813474967839</v>
      </c>
      <c r="P14" s="76">
        <f>IF(RES_hh_tesh!P14=0,0,RES_hh_tesh!P14/RES_summary!P$19)</f>
        <v>0.99869991414991899</v>
      </c>
      <c r="Q14" s="76">
        <f>IF(RES_hh_tesh!Q14=0,0,RES_hh_tesh!Q14/RES_summary!Q$19)</f>
        <v>1.0482858735363485</v>
      </c>
      <c r="R14" s="76">
        <f>IF(RES_hh_tesh!R14=0,0,RES_hh_tesh!R14/RES_summary!R$19)</f>
        <v>1.0873620895410983</v>
      </c>
      <c r="S14" s="76">
        <f>IF(RES_hh_tesh!S14=0,0,RES_hh_tesh!S14/RES_summary!S$19)</f>
        <v>1.0758889943685925</v>
      </c>
      <c r="T14" s="76">
        <f>IF(RES_hh_tesh!T14=0,0,RES_hh_tesh!T14/RES_summary!T$19)</f>
        <v>1.0584076870209027</v>
      </c>
      <c r="U14" s="76">
        <f>IF(RES_hh_tesh!U14=0,0,RES_hh_tesh!U14/RES_summary!U$19)</f>
        <v>1.0574395352991486</v>
      </c>
      <c r="V14" s="76">
        <f>IF(RES_hh_tesh!V14=0,0,RES_hh_tesh!V14/RES_summary!V$19)</f>
        <v>1.0624954897012391</v>
      </c>
      <c r="W14" s="76">
        <f>IF(RES_hh_tesh!W14=0,0,RES_hh_tesh!W14/RES_summary!W$19)</f>
        <v>1.107852010140794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0.53882701236401187</v>
      </c>
      <c r="C15" s="69">
        <f>IF(RES_hh_tesh!C15=0,0,RES_hh_tesh!C15/RES_summary!C$19)</f>
        <v>0.65700697751310932</v>
      </c>
      <c r="D15" s="69">
        <f>IF(RES_hh_tesh!D15=0,0,RES_hh_tesh!D15/RES_summary!D$19)</f>
        <v>0.59166516696520799</v>
      </c>
      <c r="E15" s="69">
        <f>IF(RES_hh_tesh!E15=0,0,RES_hh_tesh!E15/RES_summary!E$19)</f>
        <v>1.4178041468086524</v>
      </c>
      <c r="F15" s="69">
        <f>IF(RES_hh_tesh!F15=0,0,RES_hh_tesh!F15/RES_summary!F$19)</f>
        <v>0.74851548077680274</v>
      </c>
      <c r="G15" s="69">
        <f>IF(RES_hh_tesh!G15=0,0,RES_hh_tesh!G15/RES_summary!G$19)</f>
        <v>0.92536742970071006</v>
      </c>
      <c r="H15" s="69">
        <f>IF(RES_hh_tesh!H15=0,0,RES_hh_tesh!H15/RES_summary!H$19)</f>
        <v>1.2786951567906526</v>
      </c>
      <c r="I15" s="69">
        <f>IF(RES_hh_tesh!I15=0,0,RES_hh_tesh!I15/RES_summary!I$19)</f>
        <v>1.1633502935652027</v>
      </c>
      <c r="J15" s="69">
        <f>IF(RES_hh_tesh!J15=0,0,RES_hh_tesh!J15/RES_summary!J$19)</f>
        <v>1.3057175880011884</v>
      </c>
      <c r="K15" s="69">
        <f>IF(RES_hh_tesh!K15=0,0,RES_hh_tesh!K15/RES_summary!K$19)</f>
        <v>1.4346984110576717</v>
      </c>
      <c r="L15" s="69">
        <f>IF(RES_hh_tesh!L15=0,0,RES_hh_tesh!L15/RES_summary!L$19)</f>
        <v>1.5512239103355498</v>
      </c>
      <c r="M15" s="69">
        <f>IF(RES_hh_tesh!M15=0,0,RES_hh_tesh!M15/RES_summary!M$19)</f>
        <v>1.6181884662075368</v>
      </c>
      <c r="N15" s="69">
        <f>IF(RES_hh_tesh!N15=0,0,RES_hh_tesh!N15/RES_summary!N$19)</f>
        <v>2.1351548569212535</v>
      </c>
      <c r="O15" s="69">
        <f>IF(RES_hh_tesh!O15=0,0,RES_hh_tesh!O15/RES_summary!O$19)</f>
        <v>1.6993029178979606</v>
      </c>
      <c r="P15" s="69">
        <f>IF(RES_hh_tesh!P15=0,0,RES_hh_tesh!P15/RES_summary!P$19)</f>
        <v>1.4865163701432724</v>
      </c>
      <c r="Q15" s="69">
        <f>IF(RES_hh_tesh!Q15=0,0,RES_hh_tesh!Q15/RES_summary!Q$19)</f>
        <v>2.1169586895425359</v>
      </c>
      <c r="R15" s="69">
        <f>IF(RES_hh_tesh!R15=0,0,RES_hh_tesh!R15/RES_summary!R$19)</f>
        <v>2.1069773030714725</v>
      </c>
      <c r="S15" s="69">
        <f>IF(RES_hh_tesh!S15=0,0,RES_hh_tesh!S15/RES_summary!S$19)</f>
        <v>2.4871589432989847</v>
      </c>
      <c r="T15" s="69">
        <f>IF(RES_hh_tesh!T15=0,0,RES_hh_tesh!T15/RES_summary!T$19)</f>
        <v>2.2554082080903899</v>
      </c>
      <c r="U15" s="69">
        <f>IF(RES_hh_tesh!U15=0,0,RES_hh_tesh!U15/RES_summary!U$19)</f>
        <v>2.6386466512904909</v>
      </c>
      <c r="V15" s="69">
        <f>IF(RES_hh_tesh!V15=0,0,RES_hh_tesh!V15/RES_summary!V$19)</f>
        <v>2.598474537950302</v>
      </c>
      <c r="W15" s="69">
        <f>IF(RES_hh_tesh!W15=0,0,RES_hh_tesh!W15/RES_summary!W$19)</f>
        <v>2.8901982300522806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0.53882701236401187</v>
      </c>
      <c r="C16" s="72">
        <f>IF(RES_hh_tesh!C16=0,0,RES_hh_tesh!C16/RES_summary!C$19)</f>
        <v>0.65700697751310932</v>
      </c>
      <c r="D16" s="72">
        <f>IF(RES_hh_tesh!D16=0,0,RES_hh_tesh!D16/RES_summary!D$19)</f>
        <v>0.59166516696520799</v>
      </c>
      <c r="E16" s="72">
        <f>IF(RES_hh_tesh!E16=0,0,RES_hh_tesh!E16/RES_summary!E$19)</f>
        <v>1.4178041468086524</v>
      </c>
      <c r="F16" s="72">
        <f>IF(RES_hh_tesh!F16=0,0,RES_hh_tesh!F16/RES_summary!F$19)</f>
        <v>0.74851548077680274</v>
      </c>
      <c r="G16" s="72">
        <f>IF(RES_hh_tesh!G16=0,0,RES_hh_tesh!G16/RES_summary!G$19)</f>
        <v>0.92536742970071006</v>
      </c>
      <c r="H16" s="72">
        <f>IF(RES_hh_tesh!H16=0,0,RES_hh_tesh!H16/RES_summary!H$19)</f>
        <v>1.2786951567906526</v>
      </c>
      <c r="I16" s="72">
        <f>IF(RES_hh_tesh!I16=0,0,RES_hh_tesh!I16/RES_summary!I$19)</f>
        <v>1.1633502935652027</v>
      </c>
      <c r="J16" s="72">
        <f>IF(RES_hh_tesh!J16=0,0,RES_hh_tesh!J16/RES_summary!J$19)</f>
        <v>1.3057175880011884</v>
      </c>
      <c r="K16" s="72">
        <f>IF(RES_hh_tesh!K16=0,0,RES_hh_tesh!K16/RES_summary!K$19)</f>
        <v>1.4346984110576717</v>
      </c>
      <c r="L16" s="72">
        <f>IF(RES_hh_tesh!L16=0,0,RES_hh_tesh!L16/RES_summary!L$19)</f>
        <v>1.5512239103355498</v>
      </c>
      <c r="M16" s="72">
        <f>IF(RES_hh_tesh!M16=0,0,RES_hh_tesh!M16/RES_summary!M$19)</f>
        <v>1.6181884662075368</v>
      </c>
      <c r="N16" s="72">
        <f>IF(RES_hh_tesh!N16=0,0,RES_hh_tesh!N16/RES_summary!N$19)</f>
        <v>2.1351548569212535</v>
      </c>
      <c r="O16" s="72">
        <f>IF(RES_hh_tesh!O16=0,0,RES_hh_tesh!O16/RES_summary!O$19)</f>
        <v>1.6993029178979606</v>
      </c>
      <c r="P16" s="72">
        <f>IF(RES_hh_tesh!P16=0,0,RES_hh_tesh!P16/RES_summary!P$19)</f>
        <v>1.4865163701432724</v>
      </c>
      <c r="Q16" s="72">
        <f>IF(RES_hh_tesh!Q16=0,0,RES_hh_tesh!Q16/RES_summary!Q$19)</f>
        <v>2.1169586895425359</v>
      </c>
      <c r="R16" s="72">
        <f>IF(RES_hh_tesh!R16=0,0,RES_hh_tesh!R16/RES_summary!R$19)</f>
        <v>2.1069773030714725</v>
      </c>
      <c r="S16" s="72">
        <f>IF(RES_hh_tesh!S16=0,0,RES_hh_tesh!S16/RES_summary!S$19)</f>
        <v>2.4871589432989847</v>
      </c>
      <c r="T16" s="72">
        <f>IF(RES_hh_tesh!T16=0,0,RES_hh_tesh!T16/RES_summary!T$19)</f>
        <v>2.2554082080903899</v>
      </c>
      <c r="U16" s="72">
        <f>IF(RES_hh_tesh!U16=0,0,RES_hh_tesh!U16/RES_summary!U$19)</f>
        <v>2.6386466512904909</v>
      </c>
      <c r="V16" s="72">
        <f>IF(RES_hh_tesh!V16=0,0,RES_hh_tesh!V16/RES_summary!V$19)</f>
        <v>2.598474537950302</v>
      </c>
      <c r="W16" s="72">
        <f>IF(RES_hh_tesh!W16=0,0,RES_hh_tesh!W16/RES_summary!W$19)</f>
        <v>2.8901982300522806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12.473599719864286</v>
      </c>
      <c r="C17" s="69">
        <f>IF(RES_hh_tesh!C17=0,0,RES_hh_tesh!C17/RES_summary!C$19)</f>
        <v>12.804300390122977</v>
      </c>
      <c r="D17" s="69">
        <f>IF(RES_hh_tesh!D17=0,0,RES_hh_tesh!D17/RES_summary!D$19)</f>
        <v>13.036337684280173</v>
      </c>
      <c r="E17" s="69">
        <f>IF(RES_hh_tesh!E17=0,0,RES_hh_tesh!E17/RES_summary!E$19)</f>
        <v>13.240370502013896</v>
      </c>
      <c r="F17" s="69">
        <f>IF(RES_hh_tesh!F17=0,0,RES_hh_tesh!F17/RES_summary!F$19)</f>
        <v>13.277696484659598</v>
      </c>
      <c r="G17" s="69">
        <f>IF(RES_hh_tesh!G17=0,0,RES_hh_tesh!G17/RES_summary!G$19)</f>
        <v>13.354780799689047</v>
      </c>
      <c r="H17" s="69">
        <f>IF(RES_hh_tesh!H17=0,0,RES_hh_tesh!H17/RES_summary!H$19)</f>
        <v>13.480843162674033</v>
      </c>
      <c r="I17" s="69">
        <f>IF(RES_hh_tesh!I17=0,0,RES_hh_tesh!I17/RES_summary!I$19)</f>
        <v>13.248226602827344</v>
      </c>
      <c r="J17" s="69">
        <f>IF(RES_hh_tesh!J17=0,0,RES_hh_tesh!J17/RES_summary!J$19)</f>
        <v>13.295259371454708</v>
      </c>
      <c r="K17" s="69">
        <f>IF(RES_hh_tesh!K17=0,0,RES_hh_tesh!K17/RES_summary!K$19)</f>
        <v>13.349900716324658</v>
      </c>
      <c r="L17" s="69">
        <f>IF(RES_hh_tesh!L17=0,0,RES_hh_tesh!L17/RES_summary!L$19)</f>
        <v>13.796743934546393</v>
      </c>
      <c r="M17" s="69">
        <f>IF(RES_hh_tesh!M17=0,0,RES_hh_tesh!M17/RES_summary!M$19)</f>
        <v>13.885776371517384</v>
      </c>
      <c r="N17" s="69">
        <f>IF(RES_hh_tesh!N17=0,0,RES_hh_tesh!N17/RES_summary!N$19)</f>
        <v>13.866827311635065</v>
      </c>
      <c r="O17" s="69">
        <f>IF(RES_hh_tesh!O17=0,0,RES_hh_tesh!O17/RES_summary!O$19)</f>
        <v>13.71458737245937</v>
      </c>
      <c r="P17" s="69">
        <f>IF(RES_hh_tesh!P17=0,0,RES_hh_tesh!P17/RES_summary!P$19)</f>
        <v>13.415883079247655</v>
      </c>
      <c r="Q17" s="69">
        <f>IF(RES_hh_tesh!Q17=0,0,RES_hh_tesh!Q17/RES_summary!Q$19)</f>
        <v>13.513930452334883</v>
      </c>
      <c r="R17" s="69">
        <f>IF(RES_hh_tesh!R17=0,0,RES_hh_tesh!R17/RES_summary!R$19)</f>
        <v>13.70962262259309</v>
      </c>
      <c r="S17" s="69">
        <f>IF(RES_hh_tesh!S17=0,0,RES_hh_tesh!S17/RES_summary!S$19)</f>
        <v>14.091720026292176</v>
      </c>
      <c r="T17" s="69">
        <f>IF(RES_hh_tesh!T17=0,0,RES_hh_tesh!T17/RES_summary!T$19)</f>
        <v>14.45520240047056</v>
      </c>
      <c r="U17" s="69">
        <f>IF(RES_hh_tesh!U17=0,0,RES_hh_tesh!U17/RES_summary!U$19)</f>
        <v>14.270484808514075</v>
      </c>
      <c r="V17" s="69">
        <f>IF(RES_hh_tesh!V17=0,0,RES_hh_tesh!V17/RES_summary!V$19)</f>
        <v>14.36629790719233</v>
      </c>
      <c r="W17" s="69">
        <f>IF(RES_hh_tesh!W17=0,0,RES_hh_tesh!W17/RES_summary!W$19)</f>
        <v>14.354027951932897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9.5915858568129853</v>
      </c>
      <c r="C18" s="72">
        <f>IF(RES_hh_tesh!C18=0,0,RES_hh_tesh!C18/RES_summary!C$19)</f>
        <v>9.2864716041124176</v>
      </c>
      <c r="D18" s="72">
        <f>IF(RES_hh_tesh!D18=0,0,RES_hh_tesh!D18/RES_summary!D$19)</f>
        <v>9.9644622520766557</v>
      </c>
      <c r="E18" s="72">
        <f>IF(RES_hh_tesh!E18=0,0,RES_hh_tesh!E18/RES_summary!E$19)</f>
        <v>9.9798939045003205</v>
      </c>
      <c r="F18" s="72">
        <f>IF(RES_hh_tesh!F18=0,0,RES_hh_tesh!F18/RES_summary!F$19)</f>
        <v>10.366196723943988</v>
      </c>
      <c r="G18" s="72">
        <f>IF(RES_hh_tesh!G18=0,0,RES_hh_tesh!G18/RES_summary!G$19)</f>
        <v>10.514171546459449</v>
      </c>
      <c r="H18" s="72">
        <f>IF(RES_hh_tesh!H18=0,0,RES_hh_tesh!H18/RES_summary!H$19)</f>
        <v>10.997153824687526</v>
      </c>
      <c r="I18" s="72">
        <f>IF(RES_hh_tesh!I18=0,0,RES_hh_tesh!I18/RES_summary!I$19)</f>
        <v>10.495853363161157</v>
      </c>
      <c r="J18" s="72">
        <f>IF(RES_hh_tesh!J18=0,0,RES_hh_tesh!J18/RES_summary!J$19)</f>
        <v>11.172989803539807</v>
      </c>
      <c r="K18" s="72">
        <f>IF(RES_hh_tesh!K18=0,0,RES_hh_tesh!K18/RES_summary!K$19)</f>
        <v>11.535470236180556</v>
      </c>
      <c r="L18" s="72">
        <f>IF(RES_hh_tesh!L18=0,0,RES_hh_tesh!L18/RES_summary!L$19)</f>
        <v>11.847311392030972</v>
      </c>
      <c r="M18" s="72">
        <f>IF(RES_hh_tesh!M18=0,0,RES_hh_tesh!M18/RES_summary!M$19)</f>
        <v>11.699604033840892</v>
      </c>
      <c r="N18" s="72">
        <f>IF(RES_hh_tesh!N18=0,0,RES_hh_tesh!N18/RES_summary!N$19)</f>
        <v>12.025584414350199</v>
      </c>
      <c r="O18" s="72">
        <f>IF(RES_hh_tesh!O18=0,0,RES_hh_tesh!O18/RES_summary!O$19)</f>
        <v>12.170030138798101</v>
      </c>
      <c r="P18" s="72">
        <f>IF(RES_hh_tesh!P18=0,0,RES_hh_tesh!P18/RES_summary!P$19)</f>
        <v>12.368720700385998</v>
      </c>
      <c r="Q18" s="72">
        <f>IF(RES_hh_tesh!Q18=0,0,RES_hh_tesh!Q18/RES_summary!Q$19)</f>
        <v>12.307986630308925</v>
      </c>
      <c r="R18" s="72">
        <f>IF(RES_hh_tesh!R18=0,0,RES_hh_tesh!R18/RES_summary!R$19)</f>
        <v>12.711559092467716</v>
      </c>
      <c r="S18" s="72">
        <f>IF(RES_hh_tesh!S18=0,0,RES_hh_tesh!S18/RES_summary!S$19)</f>
        <v>13.323239757284632</v>
      </c>
      <c r="T18" s="72">
        <f>IF(RES_hh_tesh!T18=0,0,RES_hh_tesh!T18/RES_summary!T$19)</f>
        <v>13.940142415610511</v>
      </c>
      <c r="U18" s="72">
        <f>IF(RES_hh_tesh!U18=0,0,RES_hh_tesh!U18/RES_summary!U$19)</f>
        <v>12.08645978888978</v>
      </c>
      <c r="V18" s="72">
        <f>IF(RES_hh_tesh!V18=0,0,RES_hh_tesh!V18/RES_summary!V$19)</f>
        <v>13.150809068546494</v>
      </c>
      <c r="W18" s="72">
        <f>IF(RES_hh_tesh!W18=0,0,RES_hh_tesh!W18/RES_summary!W$19)</f>
        <v>13.367731005344195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9.8615314453129468</v>
      </c>
      <c r="C19" s="72">
        <f>IF(RES_hh_tesh!C19=0,0,RES_hh_tesh!C19/RES_summary!C$19)</f>
        <v>9.8666457115718327</v>
      </c>
      <c r="D19" s="72">
        <f>IF(RES_hh_tesh!D19=0,0,RES_hh_tesh!D19/RES_summary!D$19)</f>
        <v>9.9428478882812374</v>
      </c>
      <c r="E19" s="72">
        <f>IF(RES_hh_tesh!E19=0,0,RES_hh_tesh!E19/RES_summary!E$19)</f>
        <v>9.7724424518912603</v>
      </c>
      <c r="F19" s="72">
        <f>IF(RES_hh_tesh!F19=0,0,RES_hh_tesh!F19/RES_summary!F$19)</f>
        <v>10.170274390611889</v>
      </c>
      <c r="G19" s="72">
        <f>IF(RES_hh_tesh!G19=0,0,RES_hh_tesh!G19/RES_summary!G$19)</f>
        <v>10.354453497620872</v>
      </c>
      <c r="H19" s="72">
        <f>IF(RES_hh_tesh!H19=0,0,RES_hh_tesh!H19/RES_summary!H$19)</f>
        <v>10.063344811396149</v>
      </c>
      <c r="I19" s="72">
        <f>IF(RES_hh_tesh!I19=0,0,RES_hh_tesh!I19/RES_summary!I$19)</f>
        <v>10.128451047312151</v>
      </c>
      <c r="J19" s="72">
        <f>IF(RES_hh_tesh!J19=0,0,RES_hh_tesh!J19/RES_summary!J$19)</f>
        <v>9.9944274662729136</v>
      </c>
      <c r="K19" s="72">
        <f>IF(RES_hh_tesh!K19=0,0,RES_hh_tesh!K19/RES_summary!K$19)</f>
        <v>10.120030319237383</v>
      </c>
      <c r="L19" s="72">
        <f>IF(RES_hh_tesh!L19=0,0,RES_hh_tesh!L19/RES_summary!L$19)</f>
        <v>10.560176867030048</v>
      </c>
      <c r="M19" s="72">
        <f>IF(RES_hh_tesh!M19=0,0,RES_hh_tesh!M19/RES_summary!M$19)</f>
        <v>10.675898244053263</v>
      </c>
      <c r="N19" s="72">
        <f>IF(RES_hh_tesh!N19=0,0,RES_hh_tesh!N19/RES_summary!N$19)</f>
        <v>10.255665519774585</v>
      </c>
      <c r="O19" s="72">
        <f>IF(RES_hh_tesh!O19=0,0,RES_hh_tesh!O19/RES_summary!O$19)</f>
        <v>10.231820468907316</v>
      </c>
      <c r="P19" s="72">
        <f>IF(RES_hh_tesh!P19=0,0,RES_hh_tesh!P19/RES_summary!P$19)</f>
        <v>10.013921178918213</v>
      </c>
      <c r="Q19" s="72">
        <f>IF(RES_hh_tesh!Q19=0,0,RES_hh_tesh!Q19/RES_summary!Q$19)</f>
        <v>9.7222482549557476</v>
      </c>
      <c r="R19" s="72">
        <f>IF(RES_hh_tesh!R19=0,0,RES_hh_tesh!R19/RES_summary!R$19)</f>
        <v>10.26702628542666</v>
      </c>
      <c r="S19" s="72">
        <f>IF(RES_hh_tesh!S19=0,0,RES_hh_tesh!S19/RES_summary!S$19)</f>
        <v>10.569069583945819</v>
      </c>
      <c r="T19" s="72">
        <f>IF(RES_hh_tesh!T19=0,0,RES_hh_tesh!T19/RES_summary!T$19)</f>
        <v>11.153216103991266</v>
      </c>
      <c r="U19" s="72">
        <f>IF(RES_hh_tesh!U19=0,0,RES_hh_tesh!U19/RES_summary!U$19)</f>
        <v>10.859831974319338</v>
      </c>
      <c r="V19" s="72">
        <f>IF(RES_hh_tesh!V19=0,0,RES_hh_tesh!V19/RES_summary!V$19)</f>
        <v>11.237271201737464</v>
      </c>
      <c r="W19" s="72">
        <f>IF(RES_hh_tesh!W19=0,0,RES_hh_tesh!W19/RES_summary!W$19)</f>
        <v>11.148619986507653</v>
      </c>
      <c r="DA19" s="89" t="s">
        <v>588</v>
      </c>
    </row>
    <row r="20" spans="1:105" ht="12" customHeight="1" x14ac:dyDescent="0.25">
      <c r="A20" s="28" t="s">
        <v>206</v>
      </c>
      <c r="B20" s="72">
        <f>IF(RES_hh_tesh!B20=0,0,RES_hh_tesh!B20/RES_summary!B$19)</f>
        <v>14.530723588928584</v>
      </c>
      <c r="C20" s="72">
        <f>IF(RES_hh_tesh!C20=0,0,RES_hh_tesh!C20/RES_summary!C$19)</f>
        <v>15.77450434014964</v>
      </c>
      <c r="D20" s="72">
        <f>IF(RES_hh_tesh!D20=0,0,RES_hh_tesh!D20/RES_summary!D$19)</f>
        <v>15.42607661257046</v>
      </c>
      <c r="E20" s="72">
        <f>IF(RES_hh_tesh!E20=0,0,RES_hh_tesh!E20/RES_summary!E$19)</f>
        <v>15.811223138212968</v>
      </c>
      <c r="F20" s="72">
        <f>IF(RES_hh_tesh!F20=0,0,RES_hh_tesh!F20/RES_summary!F$19)</f>
        <v>15.709195070160982</v>
      </c>
      <c r="G20" s="72">
        <f>IF(RES_hh_tesh!G20=0,0,RES_hh_tesh!G20/RES_summary!G$19)</f>
        <v>16.116373908251944</v>
      </c>
      <c r="H20" s="72">
        <f>IF(RES_hh_tesh!H20=0,0,RES_hh_tesh!H20/RES_summary!H$19)</f>
        <v>16.884934926902389</v>
      </c>
      <c r="I20" s="72">
        <f>IF(RES_hh_tesh!I20=0,0,RES_hh_tesh!I20/RES_summary!I$19)</f>
        <v>13.809523998641183</v>
      </c>
      <c r="J20" s="72">
        <f>IF(RES_hh_tesh!J20=0,0,RES_hh_tesh!J20/RES_summary!J$19)</f>
        <v>16.709572619065479</v>
      </c>
      <c r="K20" s="72">
        <f>IF(RES_hh_tesh!K20=0,0,RES_hh_tesh!K20/RES_summary!K$19)</f>
        <v>16.242230203101453</v>
      </c>
      <c r="L20" s="72">
        <f>IF(RES_hh_tesh!L20=0,0,RES_hh_tesh!L20/RES_summary!L$19)</f>
        <v>16.134085123457169</v>
      </c>
      <c r="M20" s="72">
        <f>IF(RES_hh_tesh!M20=0,0,RES_hh_tesh!M20/RES_summary!M$19)</f>
        <v>17.030316165434989</v>
      </c>
      <c r="N20" s="72">
        <f>IF(RES_hh_tesh!N20=0,0,RES_hh_tesh!N20/RES_summary!N$19)</f>
        <v>17.298067804901883</v>
      </c>
      <c r="O20" s="72">
        <f>IF(RES_hh_tesh!O20=0,0,RES_hh_tesh!O20/RES_summary!O$19)</f>
        <v>15.288058416314273</v>
      </c>
      <c r="P20" s="72">
        <f>IF(RES_hh_tesh!P20=0,0,RES_hh_tesh!P20/RES_summary!P$19)</f>
        <v>16.450045180096161</v>
      </c>
      <c r="Q20" s="72">
        <f>IF(RES_hh_tesh!Q20=0,0,RES_hh_tesh!Q20/RES_summary!Q$19)</f>
        <v>15.801206656395211</v>
      </c>
      <c r="R20" s="72">
        <f>IF(RES_hh_tesh!R20=0,0,RES_hh_tesh!R20/RES_summary!R$19)</f>
        <v>15.774475246888473</v>
      </c>
      <c r="S20" s="72">
        <f>IF(RES_hh_tesh!S20=0,0,RES_hh_tesh!S20/RES_summary!S$19)</f>
        <v>16.84280347005825</v>
      </c>
      <c r="T20" s="72">
        <f>IF(RES_hh_tesh!T20=0,0,RES_hh_tesh!T20/RES_summary!T$19)</f>
        <v>16.221006482333529</v>
      </c>
      <c r="U20" s="72">
        <f>IF(RES_hh_tesh!U20=0,0,RES_hh_tesh!U20/RES_summary!U$19)</f>
        <v>17.915732867318798</v>
      </c>
      <c r="V20" s="72">
        <f>IF(RES_hh_tesh!V20=0,0,RES_hh_tesh!V20/RES_summary!V$19)</f>
        <v>19.797238163474599</v>
      </c>
      <c r="W20" s="72">
        <f>IF(RES_hh_tesh!W20=0,0,RES_hh_tesh!W20/RES_summary!W$19)</f>
        <v>15.087549501082236</v>
      </c>
      <c r="DA20" s="89" t="s">
        <v>589</v>
      </c>
    </row>
    <row r="21" spans="1:105" ht="12" customHeight="1" x14ac:dyDescent="0.25">
      <c r="A21" s="28" t="s">
        <v>193</v>
      </c>
      <c r="B21" s="72">
        <f>IF(RES_hh_tesh!B21=0,0,RES_hh_tesh!B21/RES_summary!B$19)</f>
        <v>13.158124978770255</v>
      </c>
      <c r="C21" s="72">
        <f>IF(RES_hh_tesh!C21=0,0,RES_hh_tesh!C21/RES_summary!C$19)</f>
        <v>13.370284679900855</v>
      </c>
      <c r="D21" s="72">
        <f>IF(RES_hh_tesh!D21=0,0,RES_hh_tesh!D21/RES_summary!D$19)</f>
        <v>13.77281860484719</v>
      </c>
      <c r="E21" s="72">
        <f>IF(RES_hh_tesh!E21=0,0,RES_hh_tesh!E21/RES_summary!E$19)</f>
        <v>14.012432505501334</v>
      </c>
      <c r="F21" s="72">
        <f>IF(RES_hh_tesh!F21=0,0,RES_hh_tesh!F21/RES_summary!F$19)</f>
        <v>13.844527628828988</v>
      </c>
      <c r="G21" s="72">
        <f>IF(RES_hh_tesh!G21=0,0,RES_hh_tesh!G21/RES_summary!G$19)</f>
        <v>13.923973688944637</v>
      </c>
      <c r="H21" s="72">
        <f>IF(RES_hh_tesh!H21=0,0,RES_hh_tesh!H21/RES_summary!H$19)</f>
        <v>13.808173109285201</v>
      </c>
      <c r="I21" s="72">
        <f>IF(RES_hh_tesh!I21=0,0,RES_hh_tesh!I21/RES_summary!I$19)</f>
        <v>13.866729394231726</v>
      </c>
      <c r="J21" s="72">
        <f>IF(RES_hh_tesh!J21=0,0,RES_hh_tesh!J21/RES_summary!J$19)</f>
        <v>13.395112771320537</v>
      </c>
      <c r="K21" s="72">
        <f>IF(RES_hh_tesh!K21=0,0,RES_hh_tesh!K21/RES_summary!K$19)</f>
        <v>13.653134690307988</v>
      </c>
      <c r="L21" s="72">
        <f>IF(RES_hh_tesh!L21=0,0,RES_hh_tesh!L21/RES_summary!L$19)</f>
        <v>14.350684794136912</v>
      </c>
      <c r="M21" s="72">
        <f>IF(RES_hh_tesh!M21=0,0,RES_hh_tesh!M21/RES_summary!M$19)</f>
        <v>13.791005379371914</v>
      </c>
      <c r="N21" s="72">
        <f>IF(RES_hh_tesh!N21=0,0,RES_hh_tesh!N21/RES_summary!N$19)</f>
        <v>14.123379027612472</v>
      </c>
      <c r="O21" s="72">
        <f>IF(RES_hh_tesh!O21=0,0,RES_hh_tesh!O21/RES_summary!O$19)</f>
        <v>14.056852738943805</v>
      </c>
      <c r="P21" s="72">
        <f>IF(RES_hh_tesh!P21=0,0,RES_hh_tesh!P21/RES_summary!P$19)</f>
        <v>13.272284995592315</v>
      </c>
      <c r="Q21" s="72">
        <f>IF(RES_hh_tesh!Q21=0,0,RES_hh_tesh!Q21/RES_summary!Q$19)</f>
        <v>13.618151175037141</v>
      </c>
      <c r="R21" s="72">
        <f>IF(RES_hh_tesh!R21=0,0,RES_hh_tesh!R21/RES_summary!R$19)</f>
        <v>14.093660685185176</v>
      </c>
      <c r="S21" s="72">
        <f>IF(RES_hh_tesh!S21=0,0,RES_hh_tesh!S21/RES_summary!S$19)</f>
        <v>14.256208794003498</v>
      </c>
      <c r="T21" s="72">
        <f>IF(RES_hh_tesh!T21=0,0,RES_hh_tesh!T21/RES_summary!T$19)</f>
        <v>14.708556571938979</v>
      </c>
      <c r="U21" s="72">
        <f>IF(RES_hh_tesh!U21=0,0,RES_hh_tesh!U21/RES_summary!U$19)</f>
        <v>14.351877709964333</v>
      </c>
      <c r="V21" s="72">
        <f>IF(RES_hh_tesh!V21=0,0,RES_hh_tesh!V21/RES_summary!V$19)</f>
        <v>14.160321278807</v>
      </c>
      <c r="W21" s="72">
        <f>IF(RES_hh_tesh!W21=0,0,RES_hh_tesh!W21/RES_summary!W$19)</f>
        <v>14.54405903065167</v>
      </c>
      <c r="DA21" s="89" t="s">
        <v>590</v>
      </c>
    </row>
    <row r="22" spans="1:105" ht="12" customHeight="1" x14ac:dyDescent="0.25">
      <c r="A22" s="28" t="s">
        <v>208</v>
      </c>
      <c r="B22" s="72">
        <f>IF(RES_hh_tesh!B22=0,0,RES_hh_tesh!B22/RES_summary!B$19)</f>
        <v>10.96517638841372</v>
      </c>
      <c r="C22" s="72">
        <f>IF(RES_hh_tesh!C22=0,0,RES_hh_tesh!C22/RES_summary!C$19)</f>
        <v>11.630655157978563</v>
      </c>
      <c r="D22" s="72">
        <f>IF(RES_hh_tesh!D22=0,0,RES_hh_tesh!D22/RES_summary!D$19)</f>
        <v>11.936976314199837</v>
      </c>
      <c r="E22" s="72">
        <f>IF(RES_hh_tesh!E22=0,0,RES_hh_tesh!E22/RES_summary!E$19)</f>
        <v>12.530609394296889</v>
      </c>
      <c r="F22" s="72">
        <f>IF(RES_hh_tesh!F22=0,0,RES_hh_tesh!F22/RES_summary!F$19)</f>
        <v>12.302359380386319</v>
      </c>
      <c r="G22" s="72">
        <f>IF(RES_hh_tesh!G22=0,0,RES_hh_tesh!G22/RES_summary!G$19)</f>
        <v>12.620459119145078</v>
      </c>
      <c r="H22" s="72">
        <f>IF(RES_hh_tesh!H22=0,0,RES_hh_tesh!H22/RES_summary!H$19)</f>
        <v>12.956468538730769</v>
      </c>
      <c r="I22" s="72">
        <f>IF(RES_hh_tesh!I22=0,0,RES_hh_tesh!I22/RES_summary!I$19)</f>
        <v>13.678274168368372</v>
      </c>
      <c r="J22" s="72">
        <f>IF(RES_hh_tesh!J22=0,0,RES_hh_tesh!J22/RES_summary!J$19)</f>
        <v>13.528702560050544</v>
      </c>
      <c r="K22" s="72">
        <f>IF(RES_hh_tesh!K22=0,0,RES_hh_tesh!K22/RES_summary!K$19)</f>
        <v>13.248441902314291</v>
      </c>
      <c r="L22" s="72">
        <f>IF(RES_hh_tesh!L22=0,0,RES_hh_tesh!L22/RES_summary!L$19)</f>
        <v>13.745585964958774</v>
      </c>
      <c r="M22" s="72">
        <f>IF(RES_hh_tesh!M22=0,0,RES_hh_tesh!M22/RES_summary!M$19)</f>
        <v>14.246687683070107</v>
      </c>
      <c r="N22" s="72">
        <f>IF(RES_hh_tesh!N22=0,0,RES_hh_tesh!N22/RES_summary!N$19)</f>
        <v>13.765492240218126</v>
      </c>
      <c r="O22" s="72">
        <f>IF(RES_hh_tesh!O22=0,0,RES_hh_tesh!O22/RES_summary!O$19)</f>
        <v>13.825661760841806</v>
      </c>
      <c r="P22" s="72">
        <f>IF(RES_hh_tesh!P22=0,0,RES_hh_tesh!P22/RES_summary!P$19)</f>
        <v>15.049656291537024</v>
      </c>
      <c r="Q22" s="72">
        <f>IF(RES_hh_tesh!Q22=0,0,RES_hh_tesh!Q22/RES_summary!Q$19)</f>
        <v>14.544063588952186</v>
      </c>
      <c r="R22" s="72">
        <f>IF(RES_hh_tesh!R22=0,0,RES_hh_tesh!R22/RES_summary!R$19)</f>
        <v>13.374043555867987</v>
      </c>
      <c r="S22" s="72">
        <f>IF(RES_hh_tesh!S22=0,0,RES_hh_tesh!S22/RES_summary!S$19)</f>
        <v>13.834475284463227</v>
      </c>
      <c r="T22" s="72">
        <f>IF(RES_hh_tesh!T22=0,0,RES_hh_tesh!T22/RES_summary!T$19)</f>
        <v>15.566240128209113</v>
      </c>
      <c r="U22" s="72">
        <f>IF(RES_hh_tesh!U22=0,0,RES_hh_tesh!U22/RES_summary!U$19)</f>
        <v>14.576412424308728</v>
      </c>
      <c r="V22" s="72">
        <f>IF(RES_hh_tesh!V22=0,0,RES_hh_tesh!V22/RES_summary!V$19)</f>
        <v>14.130815759711719</v>
      </c>
      <c r="W22" s="72">
        <f>IF(RES_hh_tesh!W22=0,0,RES_hh_tesh!W22/RES_summary!W$19)</f>
        <v>15.084558095493014</v>
      </c>
      <c r="DA22" s="89" t="s">
        <v>591</v>
      </c>
    </row>
    <row r="23" spans="1:105" ht="12" customHeight="1" x14ac:dyDescent="0.25">
      <c r="A23" s="28" t="s">
        <v>203</v>
      </c>
      <c r="B23" s="72">
        <f>IF(RES_hh_tesh!B23=0,0,RES_hh_tesh!B23/RES_summary!B$19)</f>
        <v>8.4846208153583387</v>
      </c>
      <c r="C23" s="72">
        <f>IF(RES_hh_tesh!C23=0,0,RES_hh_tesh!C23/RES_summary!C$19)</f>
        <v>7.3409945581486005</v>
      </c>
      <c r="D23" s="72">
        <f>IF(RES_hh_tesh!D23=0,0,RES_hh_tesh!D23/RES_summary!D$19)</f>
        <v>11.05184518753085</v>
      </c>
      <c r="E23" s="72">
        <f>IF(RES_hh_tesh!E23=0,0,RES_hh_tesh!E23/RES_summary!E$19)</f>
        <v>10.564891556392446</v>
      </c>
      <c r="F23" s="72">
        <f>IF(RES_hh_tesh!F23=0,0,RES_hh_tesh!F23/RES_summary!F$19)</f>
        <v>9.1873598409694281</v>
      </c>
      <c r="G23" s="72">
        <f>IF(RES_hh_tesh!G23=0,0,RES_hh_tesh!G23/RES_summary!G$19)</f>
        <v>11.002162881457973</v>
      </c>
      <c r="H23" s="72">
        <f>IF(RES_hh_tesh!H23=0,0,RES_hh_tesh!H23/RES_summary!H$19)</f>
        <v>11.15766740007445</v>
      </c>
      <c r="I23" s="72">
        <f>IF(RES_hh_tesh!I23=0,0,RES_hh_tesh!I23/RES_summary!I$19)</f>
        <v>10.999701335802353</v>
      </c>
      <c r="J23" s="72">
        <f>IF(RES_hh_tesh!J23=0,0,RES_hh_tesh!J23/RES_summary!J$19)</f>
        <v>10.221023682387624</v>
      </c>
      <c r="K23" s="72">
        <f>IF(RES_hh_tesh!K23=0,0,RES_hh_tesh!K23/RES_summary!K$19)</f>
        <v>11.699044774579276</v>
      </c>
      <c r="L23" s="72">
        <f>IF(RES_hh_tesh!L23=0,0,RES_hh_tesh!L23/RES_summary!L$19)</f>
        <v>12.384867522368145</v>
      </c>
      <c r="M23" s="72">
        <f>IF(RES_hh_tesh!M23=0,0,RES_hh_tesh!M23/RES_summary!M$19)</f>
        <v>12.264244753627702</v>
      </c>
      <c r="N23" s="72">
        <f>IF(RES_hh_tesh!N23=0,0,RES_hh_tesh!N23/RES_summary!N$19)</f>
        <v>13.603035748062265</v>
      </c>
      <c r="O23" s="72">
        <f>IF(RES_hh_tesh!O23=0,0,RES_hh_tesh!O23/RES_summary!O$19)</f>
        <v>13.786009610594043</v>
      </c>
      <c r="P23" s="72">
        <f>IF(RES_hh_tesh!P23=0,0,RES_hh_tesh!P23/RES_summary!P$19)</f>
        <v>12.862712217647106</v>
      </c>
      <c r="Q23" s="72">
        <f>IF(RES_hh_tesh!Q23=0,0,RES_hh_tesh!Q23/RES_summary!Q$19)</f>
        <v>13.894378305580659</v>
      </c>
      <c r="R23" s="72">
        <f>IF(RES_hh_tesh!R23=0,0,RES_hh_tesh!R23/RES_summary!R$19)</f>
        <v>15.948545428585296</v>
      </c>
      <c r="S23" s="72">
        <f>IF(RES_hh_tesh!S23=0,0,RES_hh_tesh!S23/RES_summary!S$19)</f>
        <v>15.31165244386319</v>
      </c>
      <c r="T23" s="72">
        <f>IF(RES_hh_tesh!T23=0,0,RES_hh_tesh!T23/RES_summary!T$19)</f>
        <v>14.152931649021401</v>
      </c>
      <c r="U23" s="72">
        <f>IF(RES_hh_tesh!U23=0,0,RES_hh_tesh!U23/RES_summary!U$19)</f>
        <v>15.118486079338126</v>
      </c>
      <c r="V23" s="72">
        <f>IF(RES_hh_tesh!V23=0,0,RES_hh_tesh!V23/RES_summary!V$19)</f>
        <v>14.49709272734211</v>
      </c>
      <c r="W23" s="72">
        <f>IF(RES_hh_tesh!W23=0,0,RES_hh_tesh!W23/RES_summary!W$19)</f>
        <v>18.837335344301135</v>
      </c>
      <c r="DA23" s="89" t="s">
        <v>592</v>
      </c>
    </row>
    <row r="24" spans="1:105" ht="12" customHeight="1" x14ac:dyDescent="0.25">
      <c r="A24" s="28" t="s">
        <v>204</v>
      </c>
      <c r="B24" s="72">
        <f>IF(RES_hh_tesh!B24=0,0,RES_hh_tesh!B24/RES_summary!B$19)</f>
        <v>10.315963503156734</v>
      </c>
      <c r="C24" s="72">
        <f>IF(RES_hh_tesh!C24=0,0,RES_hh_tesh!C24/RES_summary!C$19)</f>
        <v>11.199646987118298</v>
      </c>
      <c r="D24" s="72">
        <f>IF(RES_hh_tesh!D24=0,0,RES_hh_tesh!D24/RES_summary!D$19)</f>
        <v>11.470450269412749</v>
      </c>
      <c r="E24" s="72">
        <f>IF(RES_hh_tesh!E24=0,0,RES_hh_tesh!E24/RES_summary!E$19)</f>
        <v>11.621884950820821</v>
      </c>
      <c r="F24" s="72">
        <f>IF(RES_hh_tesh!F24=0,0,RES_hh_tesh!F24/RES_summary!F$19)</f>
        <v>11.949555571682545</v>
      </c>
      <c r="G24" s="72">
        <f>IF(RES_hh_tesh!G24=0,0,RES_hh_tesh!G24/RES_summary!G$19)</f>
        <v>12.313663567410712</v>
      </c>
      <c r="H24" s="72">
        <f>IF(RES_hh_tesh!H24=0,0,RES_hh_tesh!H24/RES_summary!H$19)</f>
        <v>12.266381982777631</v>
      </c>
      <c r="I24" s="72">
        <f>IF(RES_hh_tesh!I24=0,0,RES_hh_tesh!I24/RES_summary!I$19)</f>
        <v>12.443089737424156</v>
      </c>
      <c r="J24" s="72">
        <f>IF(RES_hh_tesh!J24=0,0,RES_hh_tesh!J24/RES_summary!J$19)</f>
        <v>12.126314357678639</v>
      </c>
      <c r="K24" s="72">
        <f>IF(RES_hh_tesh!K24=0,0,RES_hh_tesh!K24/RES_summary!K$19)</f>
        <v>12.471566452311382</v>
      </c>
      <c r="L24" s="72">
        <f>IF(RES_hh_tesh!L24=0,0,RES_hh_tesh!L24/RES_summary!L$19)</f>
        <v>12.883558578179757</v>
      </c>
      <c r="M24" s="72">
        <f>IF(RES_hh_tesh!M24=0,0,RES_hh_tesh!M24/RES_summary!M$19)</f>
        <v>13.194020687943992</v>
      </c>
      <c r="N24" s="72">
        <f>IF(RES_hh_tesh!N24=0,0,RES_hh_tesh!N24/RES_summary!N$19)</f>
        <v>12.8494266094223</v>
      </c>
      <c r="O24" s="72">
        <f>IF(RES_hh_tesh!O24=0,0,RES_hh_tesh!O24/RES_summary!O$19)</f>
        <v>12.987237010921618</v>
      </c>
      <c r="P24" s="72">
        <f>IF(RES_hh_tesh!P24=0,0,RES_hh_tesh!P24/RES_summary!P$19)</f>
        <v>12.914605387643912</v>
      </c>
      <c r="Q24" s="72">
        <f>IF(RES_hh_tesh!Q24=0,0,RES_hh_tesh!Q24/RES_summary!Q$19)</f>
        <v>13.149074949454887</v>
      </c>
      <c r="R24" s="72">
        <f>IF(RES_hh_tesh!R24=0,0,RES_hh_tesh!R24/RES_summary!R$19)</f>
        <v>13.393374383718253</v>
      </c>
      <c r="S24" s="72">
        <f>IF(RES_hh_tesh!S24=0,0,RES_hh_tesh!S24/RES_summary!S$19)</f>
        <v>13.674968129408912</v>
      </c>
      <c r="T24" s="72">
        <f>IF(RES_hh_tesh!T24=0,0,RES_hh_tesh!T24/RES_summary!T$19)</f>
        <v>13.642176098494454</v>
      </c>
      <c r="U24" s="72">
        <f>IF(RES_hh_tesh!U24=0,0,RES_hh_tesh!U24/RES_summary!U$19)</f>
        <v>13.635578988593602</v>
      </c>
      <c r="V24" s="72">
        <f>IF(RES_hh_tesh!V24=0,0,RES_hh_tesh!V24/RES_summary!V$19)</f>
        <v>13.567883615498101</v>
      </c>
      <c r="W24" s="72">
        <f>IF(RES_hh_tesh!W24=0,0,RES_hh_tesh!W24/RES_summary!W$19)</f>
        <v>14.528346232396427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11.782709642248985</v>
      </c>
      <c r="C25" s="74">
        <f>IF(RES_hh_tesh!C25=0,0,RES_hh_tesh!C25/RES_summary!C$19)</f>
        <v>11.513420338861959</v>
      </c>
      <c r="D25" s="74">
        <f>IF(RES_hh_tesh!D25=0,0,RES_hh_tesh!D25/RES_summary!D$19)</f>
        <v>11.693409956484215</v>
      </c>
      <c r="E25" s="74">
        <f>IF(RES_hh_tesh!E25=0,0,RES_hh_tesh!E25/RES_summary!E$19)</f>
        <v>11.669750446044617</v>
      </c>
      <c r="F25" s="74">
        <f>IF(RES_hh_tesh!F25=0,0,RES_hh_tesh!F25/RES_summary!F$19)</f>
        <v>11.789600255137881</v>
      </c>
      <c r="G25" s="74">
        <f>IF(RES_hh_tesh!G25=0,0,RES_hh_tesh!G25/RES_summary!G$19)</f>
        <v>11.421889108007454</v>
      </c>
      <c r="H25" s="74">
        <f>IF(RES_hh_tesh!H25=0,0,RES_hh_tesh!H25/RES_summary!H$19)</f>
        <v>11.488178104836761</v>
      </c>
      <c r="I25" s="74">
        <f>IF(RES_hh_tesh!I25=0,0,RES_hh_tesh!I25/RES_summary!I$19)</f>
        <v>11.356980636366705</v>
      </c>
      <c r="J25" s="74">
        <f>IF(RES_hh_tesh!J25=0,0,RES_hh_tesh!J25/RES_summary!J$19)</f>
        <v>10.907304589045181</v>
      </c>
      <c r="K25" s="74">
        <f>IF(RES_hh_tesh!K25=0,0,RES_hh_tesh!K25/RES_summary!K$19)</f>
        <v>10.496283552592159</v>
      </c>
      <c r="L25" s="74">
        <f>IF(RES_hh_tesh!L25=0,0,RES_hh_tesh!L25/RES_summary!L$19)</f>
        <v>10.627035927735763</v>
      </c>
      <c r="M25" s="74">
        <f>IF(RES_hh_tesh!M25=0,0,RES_hh_tesh!M25/RES_summary!M$19)</f>
        <v>10.869739254239677</v>
      </c>
      <c r="N25" s="74">
        <f>IF(RES_hh_tesh!N25=0,0,RES_hh_tesh!N25/RES_summary!N$19)</f>
        <v>10.598191985798614</v>
      </c>
      <c r="O25" s="74">
        <f>IF(RES_hh_tesh!O25=0,0,RES_hh_tesh!O25/RES_summary!O$19)</f>
        <v>10.572558146892534</v>
      </c>
      <c r="P25" s="74">
        <f>IF(RES_hh_tesh!P25=0,0,RES_hh_tesh!P25/RES_summary!P$19)</f>
        <v>9.8261852478049665</v>
      </c>
      <c r="Q25" s="74">
        <f>IF(RES_hh_tesh!Q25=0,0,RES_hh_tesh!Q25/RES_summary!Q$19)</f>
        <v>9.8617747930221817</v>
      </c>
      <c r="R25" s="74">
        <f>IF(RES_hh_tesh!R25=0,0,RES_hh_tesh!R25/RES_summary!R$19)</f>
        <v>9.9376815258945381</v>
      </c>
      <c r="S25" s="74">
        <f>IF(RES_hh_tesh!S25=0,0,RES_hh_tesh!S25/RES_summary!S$19)</f>
        <v>10.331048064394526</v>
      </c>
      <c r="T25" s="74">
        <f>IF(RES_hh_tesh!T25=0,0,RES_hh_tesh!T25/RES_summary!T$19)</f>
        <v>10.272344604039205</v>
      </c>
      <c r="U25" s="74">
        <f>IF(RES_hh_tesh!U25=0,0,RES_hh_tesh!U25/RES_summary!U$19)</f>
        <v>10.105654707283527</v>
      </c>
      <c r="V25" s="74">
        <f>IF(RES_hh_tesh!V25=0,0,RES_hh_tesh!V25/RES_summary!V$19)</f>
        <v>10.112890028069057</v>
      </c>
      <c r="W25" s="74">
        <f>IF(RES_hh_tesh!W25=0,0,RES_hh_tesh!W25/RES_summary!W$19)</f>
        <v>10.148630886123309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9.4907043049338764</v>
      </c>
      <c r="C26" s="77">
        <f>IF(RES_hh_tesh!C26=0,0,RES_hh_tesh!C26/RES_summary!C$19)</f>
        <v>9.5669131609966254</v>
      </c>
      <c r="D26" s="77">
        <f>IF(RES_hh_tesh!D26=0,0,RES_hh_tesh!D26/RES_summary!D$19)</f>
        <v>9.8245805299751332</v>
      </c>
      <c r="E26" s="77">
        <f>IF(RES_hh_tesh!E26=0,0,RES_hh_tesh!E26/RES_summary!E$19)</f>
        <v>9.970951134112001</v>
      </c>
      <c r="F26" s="77">
        <f>IF(RES_hh_tesh!F26=0,0,RES_hh_tesh!F26/RES_summary!F$19)</f>
        <v>9.9509048800954236</v>
      </c>
      <c r="G26" s="77">
        <f>IF(RES_hh_tesh!G26=0,0,RES_hh_tesh!G26/RES_summary!G$19)</f>
        <v>9.8314396353990645</v>
      </c>
      <c r="H26" s="77">
        <f>IF(RES_hh_tesh!H26=0,0,RES_hh_tesh!H26/RES_summary!H$19)</f>
        <v>10.134202429412538</v>
      </c>
      <c r="I26" s="77">
        <f>IF(RES_hh_tesh!I26=0,0,RES_hh_tesh!I26/RES_summary!I$19)</f>
        <v>9.9392219810846498</v>
      </c>
      <c r="J26" s="77">
        <f>IF(RES_hh_tesh!J26=0,0,RES_hh_tesh!J26/RES_summary!J$19)</f>
        <v>9.9929734623649953</v>
      </c>
      <c r="K26" s="77">
        <f>IF(RES_hh_tesh!K26=0,0,RES_hh_tesh!K26/RES_summary!K$19)</f>
        <v>10.053956308529973</v>
      </c>
      <c r="L26" s="77">
        <f>IF(RES_hh_tesh!L26=0,0,RES_hh_tesh!L26/RES_summary!L$19)</f>
        <v>9.968233533187016</v>
      </c>
      <c r="M26" s="77">
        <f>IF(RES_hh_tesh!M26=0,0,RES_hh_tesh!M26/RES_summary!M$19)</f>
        <v>10.246594938461168</v>
      </c>
      <c r="N26" s="77">
        <f>IF(RES_hh_tesh!N26=0,0,RES_hh_tesh!N26/RES_summary!N$19)</f>
        <v>10.040290815831005</v>
      </c>
      <c r="O26" s="77">
        <f>IF(RES_hh_tesh!O26=0,0,RES_hh_tesh!O26/RES_summary!O$19)</f>
        <v>9.8521418016903723</v>
      </c>
      <c r="P26" s="77">
        <f>IF(RES_hh_tesh!P26=0,0,RES_hh_tesh!P26/RES_summary!P$19)</f>
        <v>9.7355604472874653</v>
      </c>
      <c r="Q26" s="77">
        <f>IF(RES_hh_tesh!Q26=0,0,RES_hh_tesh!Q26/RES_summary!Q$19)</f>
        <v>9.9273134672168748</v>
      </c>
      <c r="R26" s="77">
        <f>IF(RES_hh_tesh!R26=0,0,RES_hh_tesh!R26/RES_summary!R$19)</f>
        <v>9.9808199044169754</v>
      </c>
      <c r="S26" s="77">
        <f>IF(RES_hh_tesh!S26=0,0,RES_hh_tesh!S26/RES_summary!S$19)</f>
        <v>10.039528837734601</v>
      </c>
      <c r="T26" s="77">
        <f>IF(RES_hh_tesh!T26=0,0,RES_hh_tesh!T26/RES_summary!T$19)</f>
        <v>10.355899483334978</v>
      </c>
      <c r="U26" s="77">
        <f>IF(RES_hh_tesh!U26=0,0,RES_hh_tesh!U26/RES_summary!U$19)</f>
        <v>10.210255309778299</v>
      </c>
      <c r="V26" s="77">
        <f>IF(RES_hh_tesh!V26=0,0,RES_hh_tesh!V26/RES_summary!V$19)</f>
        <v>10.380308741542263</v>
      </c>
      <c r="W26" s="77">
        <f>IF(RES_hh_tesh!W26=0,0,RES_hh_tesh!W26/RES_summary!W$19)</f>
        <v>10.288756451582834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5.8227318759086231</v>
      </c>
      <c r="C27" s="69">
        <f>IF(RES_hh_tesh!C27=0,0,RES_hh_tesh!C27/RES_summary!C$19)</f>
        <v>5.9408853780004378</v>
      </c>
      <c r="D27" s="69">
        <f>IF(RES_hh_tesh!D27=0,0,RES_hh_tesh!D27/RES_summary!D$19)</f>
        <v>6.0782579957474416</v>
      </c>
      <c r="E27" s="69">
        <f>IF(RES_hh_tesh!E27=0,0,RES_hh_tesh!E27/RES_summary!E$19)</f>
        <v>6.2695055957954535</v>
      </c>
      <c r="F27" s="69">
        <f>IF(RES_hh_tesh!F27=0,0,RES_hh_tesh!F27/RES_summary!F$19)</f>
        <v>6.1902936611410029</v>
      </c>
      <c r="G27" s="69">
        <f>IF(RES_hh_tesh!G27=0,0,RES_hh_tesh!G27/RES_summary!G$19)</f>
        <v>6.3051442541097185</v>
      </c>
      <c r="H27" s="69">
        <f>IF(RES_hh_tesh!H27=0,0,RES_hh_tesh!H27/RES_summary!H$19)</f>
        <v>6.2909270303565208</v>
      </c>
      <c r="I27" s="69">
        <f>IF(RES_hh_tesh!I27=0,0,RES_hh_tesh!I27/RES_summary!I$19)</f>
        <v>6.1221410962566001</v>
      </c>
      <c r="J27" s="69">
        <f>IF(RES_hh_tesh!J27=0,0,RES_hh_tesh!J27/RES_summary!J$19)</f>
        <v>5.8473962877544938</v>
      </c>
      <c r="K27" s="69">
        <f>IF(RES_hh_tesh!K27=0,0,RES_hh_tesh!K27/RES_summary!K$19)</f>
        <v>5.7182089076629934</v>
      </c>
      <c r="L27" s="69">
        <f>IF(RES_hh_tesh!L27=0,0,RES_hh_tesh!L27/RES_summary!L$19)</f>
        <v>5.9533426478711462</v>
      </c>
      <c r="M27" s="69">
        <f>IF(RES_hh_tesh!M27=0,0,RES_hh_tesh!M27/RES_summary!M$19)</f>
        <v>5.657158988337299</v>
      </c>
      <c r="N27" s="69">
        <f>IF(RES_hh_tesh!N27=0,0,RES_hh_tesh!N27/RES_summary!N$19)</f>
        <v>5.50345019314714</v>
      </c>
      <c r="O27" s="69">
        <f>IF(RES_hh_tesh!O27=0,0,RES_hh_tesh!O27/RES_summary!O$19)</f>
        <v>5.4208299374748661</v>
      </c>
      <c r="P27" s="69">
        <f>IF(RES_hh_tesh!P27=0,0,RES_hh_tesh!P27/RES_summary!P$19)</f>
        <v>5.1593222109902701</v>
      </c>
      <c r="Q27" s="69">
        <f>IF(RES_hh_tesh!Q27=0,0,RES_hh_tesh!Q27/RES_summary!Q$19)</f>
        <v>5.160799748278464</v>
      </c>
      <c r="R27" s="69">
        <f>IF(RES_hh_tesh!R27=0,0,RES_hh_tesh!R27/RES_summary!R$19)</f>
        <v>5.1541947395794692</v>
      </c>
      <c r="S27" s="69">
        <f>IF(RES_hh_tesh!S27=0,0,RES_hh_tesh!S27/RES_summary!S$19)</f>
        <v>5.4092785699808479</v>
      </c>
      <c r="T27" s="69">
        <f>IF(RES_hh_tesh!T27=0,0,RES_hh_tesh!T27/RES_summary!T$19)</f>
        <v>5.4120100798729034</v>
      </c>
      <c r="U27" s="69">
        <f>IF(RES_hh_tesh!U27=0,0,RES_hh_tesh!U27/RES_summary!U$19)</f>
        <v>5.39060793991694</v>
      </c>
      <c r="V27" s="69">
        <f>IF(RES_hh_tesh!V27=0,0,RES_hh_tesh!V27/RES_summary!V$19)</f>
        <v>5.5062678792004576</v>
      </c>
      <c r="W27" s="69">
        <f>IF(RES_hh_tesh!W27=0,0,RES_hh_tesh!W27/RES_summary!W$19)</f>
        <v>5.5091227168880303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4.483063808700904</v>
      </c>
      <c r="C28" s="72">
        <f>IF(RES_hh_tesh!C28=0,0,RES_hh_tesh!C28/RES_summary!C$19)</f>
        <v>4.1383014985934938</v>
      </c>
      <c r="D28" s="72">
        <f>IF(RES_hh_tesh!D28=0,0,RES_hh_tesh!D28/RES_summary!D$19)</f>
        <v>4.9737944767702151</v>
      </c>
      <c r="E28" s="72">
        <f>IF(RES_hh_tesh!E28=0,0,RES_hh_tesh!E28/RES_summary!E$19)</f>
        <v>5.8742823725708941</v>
      </c>
      <c r="F28" s="72">
        <f>IF(RES_hh_tesh!F28=0,0,RES_hh_tesh!F28/RES_summary!F$19)</f>
        <v>5.8991466066839457</v>
      </c>
      <c r="G28" s="72">
        <f>IF(RES_hh_tesh!G28=0,0,RES_hh_tesh!G28/RES_summary!G$19)</f>
        <v>5.8332952155123516</v>
      </c>
      <c r="H28" s="72">
        <f>IF(RES_hh_tesh!H28=0,0,RES_hh_tesh!H28/RES_summary!H$19)</f>
        <v>6.1616540068067955</v>
      </c>
      <c r="I28" s="72">
        <f>IF(RES_hh_tesh!I28=0,0,RES_hh_tesh!I28/RES_summary!I$19)</f>
        <v>5.9147337212151205</v>
      </c>
      <c r="J28" s="72">
        <f>IF(RES_hh_tesh!J28=0,0,RES_hh_tesh!J28/RES_summary!J$19)</f>
        <v>6.2840047469177387</v>
      </c>
      <c r="K28" s="72">
        <f>IF(RES_hh_tesh!K28=0,0,RES_hh_tesh!K28/RES_summary!K$19)</f>
        <v>6.2106054886910353</v>
      </c>
      <c r="L28" s="72">
        <f>IF(RES_hh_tesh!L28=0,0,RES_hh_tesh!L28/RES_summary!L$19)</f>
        <v>6.3837524239575378</v>
      </c>
      <c r="M28" s="72">
        <f>IF(RES_hh_tesh!M28=0,0,RES_hh_tesh!M28/RES_summary!M$19)</f>
        <v>6.1606065119252991</v>
      </c>
      <c r="N28" s="72">
        <f>IF(RES_hh_tesh!N28=0,0,RES_hh_tesh!N28/RES_summary!N$19)</f>
        <v>6.0697617656003828</v>
      </c>
      <c r="O28" s="72">
        <f>IF(RES_hh_tesh!O28=0,0,RES_hh_tesh!O28/RES_summary!O$19)</f>
        <v>5.7732804536976676</v>
      </c>
      <c r="P28" s="72">
        <f>IF(RES_hh_tesh!P28=0,0,RES_hh_tesh!P28/RES_summary!P$19)</f>
        <v>5.7988845993370974</v>
      </c>
      <c r="Q28" s="72">
        <f>IF(RES_hh_tesh!Q28=0,0,RES_hh_tesh!Q28/RES_summary!Q$19)</f>
        <v>5.6834830534237311</v>
      </c>
      <c r="R28" s="72">
        <f>IF(RES_hh_tesh!R28=0,0,RES_hh_tesh!R28/RES_summary!R$19)</f>
        <v>5.7621540319046991</v>
      </c>
      <c r="S28" s="72">
        <f>IF(RES_hh_tesh!S28=0,0,RES_hh_tesh!S28/RES_summary!S$19)</f>
        <v>6.0490511024635625</v>
      </c>
      <c r="T28" s="72">
        <f>IF(RES_hh_tesh!T28=0,0,RES_hh_tesh!T28/RES_summary!T$19)</f>
        <v>6.0421634065577754</v>
      </c>
      <c r="U28" s="72">
        <f>IF(RES_hh_tesh!U28=0,0,RES_hh_tesh!U28/RES_summary!U$19)</f>
        <v>5.5763627441794306</v>
      </c>
      <c r="V28" s="72">
        <f>IF(RES_hh_tesh!V28=0,0,RES_hh_tesh!V28/RES_summary!V$19)</f>
        <v>5.997933054650324</v>
      </c>
      <c r="W28" s="72">
        <f>IF(RES_hh_tesh!W28=0,0,RES_hh_tesh!W28/RES_summary!W$19)</f>
        <v>5.7022529400199398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5.6774344663147689</v>
      </c>
      <c r="C29" s="72">
        <f>IF(RES_hh_tesh!C29=0,0,RES_hh_tesh!C29/RES_summary!C$19)</f>
        <v>5.6911549674579591</v>
      </c>
      <c r="D29" s="72">
        <f>IF(RES_hh_tesh!D29=0,0,RES_hh_tesh!D29/RES_summary!D$19)</f>
        <v>5.9354765693147442</v>
      </c>
      <c r="E29" s="72">
        <f>IF(RES_hh_tesh!E29=0,0,RES_hh_tesh!E29/RES_summary!E$19)</f>
        <v>6.471839709769081</v>
      </c>
      <c r="F29" s="72">
        <f>IF(RES_hh_tesh!F29=0,0,RES_hh_tesh!F29/RES_summary!F$19)</f>
        <v>6.26261262661024</v>
      </c>
      <c r="G29" s="72">
        <f>IF(RES_hh_tesh!G29=0,0,RES_hh_tesh!G29/RES_summary!G$19)</f>
        <v>6.6948628042107519</v>
      </c>
      <c r="H29" s="72">
        <f>IF(RES_hh_tesh!H29=0,0,RES_hh_tesh!H29/RES_summary!H$19)</f>
        <v>6.1755188659598357</v>
      </c>
      <c r="I29" s="72">
        <f>IF(RES_hh_tesh!I29=0,0,RES_hh_tesh!I29/RES_summary!I$19)</f>
        <v>6.4929808203246955</v>
      </c>
      <c r="J29" s="72">
        <f>IF(RES_hh_tesh!J29=0,0,RES_hh_tesh!J29/RES_summary!J$19)</f>
        <v>5.8721623737385347</v>
      </c>
      <c r="K29" s="72">
        <f>IF(RES_hh_tesh!K29=0,0,RES_hh_tesh!K29/RES_summary!K$19)</f>
        <v>6.0834030587036718</v>
      </c>
      <c r="L29" s="72">
        <f>IF(RES_hh_tesh!L29=0,0,RES_hh_tesh!L29/RES_summary!L$19)</f>
        <v>6.0018068504719615</v>
      </c>
      <c r="M29" s="72">
        <f>IF(RES_hh_tesh!M29=0,0,RES_hh_tesh!M29/RES_summary!M$19)</f>
        <v>5.9371857201992038</v>
      </c>
      <c r="N29" s="72">
        <f>IF(RES_hh_tesh!N29=0,0,RES_hh_tesh!N29/RES_summary!N$19)</f>
        <v>5.6239161345603215</v>
      </c>
      <c r="O29" s="72">
        <f>IF(RES_hh_tesh!O29=0,0,RES_hh_tesh!O29/RES_summary!O$19)</f>
        <v>5.5474164210806478</v>
      </c>
      <c r="P29" s="72">
        <f>IF(RES_hh_tesh!P29=0,0,RES_hh_tesh!P29/RES_summary!P$19)</f>
        <v>5.4743567287125821</v>
      </c>
      <c r="Q29" s="72">
        <f>IF(RES_hh_tesh!Q29=0,0,RES_hh_tesh!Q29/RES_summary!Q$19)</f>
        <v>5.4402100858134297</v>
      </c>
      <c r="R29" s="72">
        <f>IF(RES_hh_tesh!R29=0,0,RES_hh_tesh!R29/RES_summary!R$19)</f>
        <v>5.3632583316533768</v>
      </c>
      <c r="S29" s="72">
        <f>IF(RES_hh_tesh!S29=0,0,RES_hh_tesh!S29/RES_summary!S$19)</f>
        <v>5.6871415623480743</v>
      </c>
      <c r="T29" s="72">
        <f>IF(RES_hh_tesh!T29=0,0,RES_hh_tesh!T29/RES_summary!T$19)</f>
        <v>5.8060102473777118</v>
      </c>
      <c r="U29" s="72">
        <f>IF(RES_hh_tesh!U29=0,0,RES_hh_tesh!U29/RES_summary!U$19)</f>
        <v>5.8644862771120954</v>
      </c>
      <c r="V29" s="72">
        <f>IF(RES_hh_tesh!V29=0,0,RES_hh_tesh!V29/RES_summary!V$19)</f>
        <v>5.9567009544082294</v>
      </c>
      <c r="W29" s="72">
        <f>IF(RES_hh_tesh!W29=0,0,RES_hh_tesh!W29/RES_summary!W$19)</f>
        <v>5.7518802885028801</v>
      </c>
      <c r="DA29" s="89" t="s">
        <v>597</v>
      </c>
    </row>
    <row r="30" spans="1:105" ht="12" customHeight="1" x14ac:dyDescent="0.25">
      <c r="A30" s="28" t="s">
        <v>193</v>
      </c>
      <c r="B30" s="72">
        <f>IF(RES_hh_tesh!B30=0,0,RES_hh_tesh!B30/RES_summary!B$19)</f>
        <v>5.6835660576782328</v>
      </c>
      <c r="C30" s="72">
        <f>IF(RES_hh_tesh!C30=0,0,RES_hh_tesh!C30/RES_summary!C$19)</f>
        <v>5.6845891469491834</v>
      </c>
      <c r="D30" s="72">
        <f>IF(RES_hh_tesh!D30=0,0,RES_hh_tesh!D30/RES_summary!D$19)</f>
        <v>5.838697769033323</v>
      </c>
      <c r="E30" s="72">
        <f>IF(RES_hh_tesh!E30=0,0,RES_hh_tesh!E30/RES_summary!E$19)</f>
        <v>5.9543055880614055</v>
      </c>
      <c r="F30" s="72">
        <f>IF(RES_hh_tesh!F30=0,0,RES_hh_tesh!F30/RES_summary!F$19)</f>
        <v>5.6603800874829355</v>
      </c>
      <c r="G30" s="72">
        <f>IF(RES_hh_tesh!G30=0,0,RES_hh_tesh!G30/RES_summary!G$19)</f>
        <v>5.8985323167352659</v>
      </c>
      <c r="H30" s="72">
        <f>IF(RES_hh_tesh!H30=0,0,RES_hh_tesh!H30/RES_summary!H$19)</f>
        <v>5.8719921412293514</v>
      </c>
      <c r="I30" s="72">
        <f>IF(RES_hh_tesh!I30=0,0,RES_hh_tesh!I30/RES_summary!I$19)</f>
        <v>5.6012221517732721</v>
      </c>
      <c r="J30" s="72">
        <f>IF(RES_hh_tesh!J30=0,0,RES_hh_tesh!J30/RES_summary!J$19)</f>
        <v>5.2602427338729134</v>
      </c>
      <c r="K30" s="72">
        <f>IF(RES_hh_tesh!K30=0,0,RES_hh_tesh!K30/RES_summary!K$19)</f>
        <v>5.1299506268260826</v>
      </c>
      <c r="L30" s="72">
        <f>IF(RES_hh_tesh!L30=0,0,RES_hh_tesh!L30/RES_summary!L$19)</f>
        <v>5.473737784274169</v>
      </c>
      <c r="M30" s="72">
        <f>IF(RES_hh_tesh!M30=0,0,RES_hh_tesh!M30/RES_summary!M$19)</f>
        <v>5.3936815760417316</v>
      </c>
      <c r="N30" s="72">
        <f>IF(RES_hh_tesh!N30=0,0,RES_hh_tesh!N30/RES_summary!N$19)</f>
        <v>5.0290928393126464</v>
      </c>
      <c r="O30" s="72">
        <f>IF(RES_hh_tesh!O30=0,0,RES_hh_tesh!O30/RES_summary!O$19)</f>
        <v>4.9299195139174232</v>
      </c>
      <c r="P30" s="72">
        <f>IF(RES_hh_tesh!P30=0,0,RES_hh_tesh!P30/RES_summary!P$19)</f>
        <v>4.6491480353521091</v>
      </c>
      <c r="Q30" s="72">
        <f>IF(RES_hh_tesh!Q30=0,0,RES_hh_tesh!Q30/RES_summary!Q$19)</f>
        <v>4.7419031956485256</v>
      </c>
      <c r="R30" s="72">
        <f>IF(RES_hh_tesh!R30=0,0,RES_hh_tesh!R30/RES_summary!R$19)</f>
        <v>4.8328975319990466</v>
      </c>
      <c r="S30" s="72">
        <f>IF(RES_hh_tesh!S30=0,0,RES_hh_tesh!S30/RES_summary!S$19)</f>
        <v>5.1195708096998986</v>
      </c>
      <c r="T30" s="72">
        <f>IF(RES_hh_tesh!T30=0,0,RES_hh_tesh!T30/RES_summary!T$19)</f>
        <v>5.0936960821922126</v>
      </c>
      <c r="U30" s="72">
        <f>IF(RES_hh_tesh!U30=0,0,RES_hh_tesh!U30/RES_summary!U$19)</f>
        <v>5.1285360448097661</v>
      </c>
      <c r="V30" s="72">
        <f>IF(RES_hh_tesh!V30=0,0,RES_hh_tesh!V30/RES_summary!V$19)</f>
        <v>5.319726862326096</v>
      </c>
      <c r="W30" s="72">
        <f>IF(RES_hh_tesh!W30=0,0,RES_hh_tesh!W30/RES_summary!W$19)</f>
        <v>5.1604439983165316</v>
      </c>
      <c r="DA30" s="89" t="s">
        <v>598</v>
      </c>
    </row>
    <row r="31" spans="1:105" ht="12" customHeight="1" x14ac:dyDescent="0.25">
      <c r="A31" s="28" t="s">
        <v>208</v>
      </c>
      <c r="B31" s="72">
        <f>IF(RES_hh_tesh!B31=0,0,RES_hh_tesh!B31/RES_summary!B$19)</f>
        <v>8.7935934972013001</v>
      </c>
      <c r="C31" s="72">
        <f>IF(RES_hh_tesh!C31=0,0,RES_hh_tesh!C31/RES_summary!C$19)</f>
        <v>9.0107694036840282</v>
      </c>
      <c r="D31" s="72">
        <f>IF(RES_hh_tesh!D31=0,0,RES_hh_tesh!D31/RES_summary!D$19)</f>
        <v>9.1338869553277426</v>
      </c>
      <c r="E31" s="72">
        <f>IF(RES_hh_tesh!E31=0,0,RES_hh_tesh!E31/RES_summary!E$19)</f>
        <v>9.2019974974579704</v>
      </c>
      <c r="F31" s="72">
        <f>IF(RES_hh_tesh!F31=0,0,RES_hh_tesh!F31/RES_summary!F$19)</f>
        <v>8.6480800630151471</v>
      </c>
      <c r="G31" s="72">
        <f>IF(RES_hh_tesh!G31=0,0,RES_hh_tesh!G31/RES_summary!G$19)</f>
        <v>8.8864993079571626</v>
      </c>
      <c r="H31" s="72">
        <f>IF(RES_hh_tesh!H31=0,0,RES_hh_tesh!H31/RES_summary!H$19)</f>
        <v>8.3630478046828269</v>
      </c>
      <c r="I31" s="72">
        <f>IF(RES_hh_tesh!I31=0,0,RES_hh_tesh!I31/RES_summary!I$19)</f>
        <v>8.2696579764158287</v>
      </c>
      <c r="J31" s="72">
        <f>IF(RES_hh_tesh!J31=0,0,RES_hh_tesh!J31/RES_summary!J$19)</f>
        <v>8.3146488148328501</v>
      </c>
      <c r="K31" s="72">
        <f>IF(RES_hh_tesh!K31=0,0,RES_hh_tesh!K31/RES_summary!K$19)</f>
        <v>8.3669880182779544</v>
      </c>
      <c r="L31" s="72">
        <f>IF(RES_hh_tesh!L31=0,0,RES_hh_tesh!L31/RES_summary!L$19)</f>
        <v>6.9944662327720222</v>
      </c>
      <c r="M31" s="72">
        <f>IF(RES_hh_tesh!M31=0,0,RES_hh_tesh!M31/RES_summary!M$19)</f>
        <v>6.6872775723750344</v>
      </c>
      <c r="N31" s="72">
        <f>IF(RES_hh_tesh!N31=0,0,RES_hh_tesh!N31/RES_summary!N$19)</f>
        <v>6.5382454914478041</v>
      </c>
      <c r="O31" s="72">
        <f>IF(RES_hh_tesh!O31=0,0,RES_hh_tesh!O31/RES_summary!O$19)</f>
        <v>6.3538088738001868</v>
      </c>
      <c r="P31" s="72">
        <f>IF(RES_hh_tesh!P31=0,0,RES_hh_tesh!P31/RES_summary!P$19)</f>
        <v>6.2716788552358036</v>
      </c>
      <c r="Q31" s="72">
        <f>IF(RES_hh_tesh!Q31=0,0,RES_hh_tesh!Q31/RES_summary!Q$19)</f>
        <v>6.2559750514176633</v>
      </c>
      <c r="R31" s="72">
        <f>IF(RES_hh_tesh!R31=0,0,RES_hh_tesh!R31/RES_summary!R$19)</f>
        <v>6.219829712396991</v>
      </c>
      <c r="S31" s="72">
        <f>IF(RES_hh_tesh!S31=0,0,RES_hh_tesh!S31/RES_summary!S$19)</f>
        <v>6.2971601355802109</v>
      </c>
      <c r="T31" s="72">
        <f>IF(RES_hh_tesh!T31=0,0,RES_hh_tesh!T31/RES_summary!T$19)</f>
        <v>6.9167121153220972</v>
      </c>
      <c r="U31" s="72">
        <f>IF(RES_hh_tesh!U31=0,0,RES_hh_tesh!U31/RES_summary!U$19)</f>
        <v>6.8006075445206475</v>
      </c>
      <c r="V31" s="72">
        <f>IF(RES_hh_tesh!V31=0,0,RES_hh_tesh!V31/RES_summary!V$19)</f>
        <v>6.8771444086201177</v>
      </c>
      <c r="W31" s="72">
        <f>IF(RES_hh_tesh!W31=0,0,RES_hh_tesh!W31/RES_summary!W$19)</f>
        <v>6.9920076942796898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5.8319718281719171</v>
      </c>
      <c r="C32" s="77">
        <f>IF(RES_hh_tesh!C32=0,0,RES_hh_tesh!C32/RES_summary!C$19)</f>
        <v>6.0401058228155673</v>
      </c>
      <c r="D32" s="77">
        <f>IF(RES_hh_tesh!D32=0,0,RES_hh_tesh!D32/RES_summary!D$19)</f>
        <v>6.1248193496710357</v>
      </c>
      <c r="E32" s="77">
        <f>IF(RES_hh_tesh!E32=0,0,RES_hh_tesh!E32/RES_summary!E$19)</f>
        <v>6.2328870285305928</v>
      </c>
      <c r="F32" s="77">
        <f>IF(RES_hh_tesh!F32=0,0,RES_hh_tesh!F32/RES_summary!F$19)</f>
        <v>6.3099336675066624</v>
      </c>
      <c r="G32" s="77">
        <f>IF(RES_hh_tesh!G32=0,0,RES_hh_tesh!G32/RES_summary!G$19)</f>
        <v>6.2699847781704783</v>
      </c>
      <c r="H32" s="77">
        <f>IF(RES_hh_tesh!H32=0,0,RES_hh_tesh!H32/RES_summary!H$19)</f>
        <v>6.4263644356312533</v>
      </c>
      <c r="I32" s="77">
        <f>IF(RES_hh_tesh!I32=0,0,RES_hh_tesh!I32/RES_summary!I$19)</f>
        <v>6.1541519104045008</v>
      </c>
      <c r="J32" s="77">
        <f>IF(RES_hh_tesh!J32=0,0,RES_hh_tesh!J32/RES_summary!J$19)</f>
        <v>5.9767716505344</v>
      </c>
      <c r="K32" s="77">
        <f>IF(RES_hh_tesh!K32=0,0,RES_hh_tesh!K32/RES_summary!K$19)</f>
        <v>5.7456948699760595</v>
      </c>
      <c r="L32" s="77">
        <f>IF(RES_hh_tesh!L32=0,0,RES_hh_tesh!L32/RES_summary!L$19)</f>
        <v>6.0947492837684658</v>
      </c>
      <c r="M32" s="77">
        <f>IF(RES_hh_tesh!M32=0,0,RES_hh_tesh!M32/RES_summary!M$19)</f>
        <v>5.6427805068392285</v>
      </c>
      <c r="N32" s="77">
        <f>IF(RES_hh_tesh!N32=0,0,RES_hh_tesh!N32/RES_summary!N$19)</f>
        <v>5.6176505567425057</v>
      </c>
      <c r="O32" s="77">
        <f>IF(RES_hh_tesh!O32=0,0,RES_hh_tesh!O32/RES_summary!O$19)</f>
        <v>5.5441073617300232</v>
      </c>
      <c r="P32" s="77">
        <f>IF(RES_hh_tesh!P32=0,0,RES_hh_tesh!P32/RES_summary!P$19)</f>
        <v>5.2290403503726965</v>
      </c>
      <c r="Q32" s="77">
        <f>IF(RES_hh_tesh!Q32=0,0,RES_hh_tesh!Q32/RES_summary!Q$19)</f>
        <v>5.2054082645300879</v>
      </c>
      <c r="R32" s="77">
        <f>IF(RES_hh_tesh!R32=0,0,RES_hh_tesh!R32/RES_summary!R$19)</f>
        <v>5.1795285729294553</v>
      </c>
      <c r="S32" s="77">
        <f>IF(RES_hh_tesh!S32=0,0,RES_hh_tesh!S32/RES_summary!S$19)</f>
        <v>5.4155283915955472</v>
      </c>
      <c r="T32" s="77">
        <f>IF(RES_hh_tesh!T32=0,0,RES_hh_tesh!T32/RES_summary!T$19)</f>
        <v>5.3747027692682119</v>
      </c>
      <c r="U32" s="77">
        <f>IF(RES_hh_tesh!U32=0,0,RES_hh_tesh!U32/RES_summary!U$19)</f>
        <v>5.3240301963091978</v>
      </c>
      <c r="V32" s="77">
        <f>IF(RES_hh_tesh!V32=0,0,RES_hh_tesh!V32/RES_summary!V$19)</f>
        <v>5.4175014504308567</v>
      </c>
      <c r="W32" s="77">
        <f>IF(RES_hh_tesh!W32=0,0,RES_hh_tesh!W32/RES_summary!W$19)</f>
        <v>5.5294055746955344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26.194092455341544</v>
      </c>
      <c r="C3" s="65">
        <f>IF(RES_hh_emih!C3=0,0,RES_hh_emih!C3/RES_summary!C$19)</f>
        <v>27.669003970118677</v>
      </c>
      <c r="D3" s="65">
        <f>IF(RES_hh_emih!D3=0,0,RES_hh_emih!D3/RES_summary!D$19)</f>
        <v>26.38520680993885</v>
      </c>
      <c r="E3" s="65">
        <f>IF(RES_hh_emih!E3=0,0,RES_hh_emih!E3/RES_summary!E$19)</f>
        <v>26.757798414952518</v>
      </c>
      <c r="F3" s="65">
        <f>IF(RES_hh_emih!F3=0,0,RES_hh_emih!F3/RES_summary!F$19)</f>
        <v>26.149563228485135</v>
      </c>
      <c r="G3" s="65">
        <f>IF(RES_hh_emih!G3=0,0,RES_hh_emih!G3/RES_summary!G$19)</f>
        <v>25.958039009791996</v>
      </c>
      <c r="H3" s="65">
        <f>IF(RES_hh_emih!H3=0,0,RES_hh_emih!H3/RES_summary!H$19)</f>
        <v>25.225253537050953</v>
      </c>
      <c r="I3" s="65">
        <f>IF(RES_hh_emih!I3=0,0,RES_hh_emih!I3/RES_summary!I$19)</f>
        <v>21.564357391110054</v>
      </c>
      <c r="J3" s="65">
        <f>IF(RES_hh_emih!J3=0,0,RES_hh_emih!J3/RES_summary!J$19)</f>
        <v>23.033249871422115</v>
      </c>
      <c r="K3" s="65">
        <f>IF(RES_hh_emih!K3=0,0,RES_hh_emih!K3/RES_summary!K$19)</f>
        <v>22.173137104366674</v>
      </c>
      <c r="L3" s="65">
        <f>IF(RES_hh_emih!L3=0,0,RES_hh_emih!L3/RES_summary!L$19)</f>
        <v>23.210985134815605</v>
      </c>
      <c r="M3" s="65">
        <f>IF(RES_hh_emih!M3=0,0,RES_hh_emih!M3/RES_summary!M$19)</f>
        <v>20.185884785899354</v>
      </c>
      <c r="N3" s="65">
        <f>IF(RES_hh_emih!N3=0,0,RES_hh_emih!N3/RES_summary!N$19)</f>
        <v>20.437259518702305</v>
      </c>
      <c r="O3" s="65">
        <f>IF(RES_hh_emih!O3=0,0,RES_hh_emih!O3/RES_summary!O$19)</f>
        <v>20.364938057170047</v>
      </c>
      <c r="P3" s="65">
        <f>IF(RES_hh_emih!P3=0,0,RES_hh_emih!P3/RES_summary!P$19)</f>
        <v>16.919566684823693</v>
      </c>
      <c r="Q3" s="65">
        <f>IF(RES_hh_emih!Q3=0,0,RES_hh_emih!Q3/RES_summary!Q$19)</f>
        <v>17.600364328900643</v>
      </c>
      <c r="R3" s="65">
        <f>IF(RES_hh_emih!R3=0,0,RES_hh_emih!R3/RES_summary!R$19)</f>
        <v>17.919587715050692</v>
      </c>
      <c r="S3" s="65">
        <f>IF(RES_hh_emih!S3=0,0,RES_hh_emih!S3/RES_summary!S$19)</f>
        <v>17.640220799988409</v>
      </c>
      <c r="T3" s="65">
        <f>IF(RES_hh_emih!T3=0,0,RES_hh_emih!T3/RES_summary!T$19)</f>
        <v>16.953419195345887</v>
      </c>
      <c r="U3" s="65">
        <f>IF(RES_hh_emih!U3=0,0,RES_hh_emih!U3/RES_summary!U$19)</f>
        <v>16.430629259014211</v>
      </c>
      <c r="V3" s="65">
        <f>IF(RES_hh_emih!V3=0,0,RES_hh_emih!V3/RES_summary!V$19)</f>
        <v>16.470135495112608</v>
      </c>
      <c r="W3" s="65">
        <f>IF(RES_hh_emih!W3=0,0,RES_hh_emih!W3/RES_summary!W$19)</f>
        <v>16.223758696916953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22.410860610275524</v>
      </c>
      <c r="C4" s="69">
        <f>IF(RES_hh_emih!C4=0,0,RES_hh_emih!C4/RES_summary!C$19)</f>
        <v>23.831337456855028</v>
      </c>
      <c r="D4" s="69">
        <f>IF(RES_hh_emih!D4=0,0,RES_hh_emih!D4/RES_summary!D$19)</f>
        <v>22.508568250289755</v>
      </c>
      <c r="E4" s="69">
        <f>IF(RES_hh_emih!E4=0,0,RES_hh_emih!E4/RES_summary!E$19)</f>
        <v>22.829043143674689</v>
      </c>
      <c r="F4" s="69">
        <f>IF(RES_hh_emih!F4=0,0,RES_hh_emih!F4/RES_summary!F$19)</f>
        <v>22.330949251559879</v>
      </c>
      <c r="G4" s="69">
        <f>IF(RES_hh_emih!G4=0,0,RES_hh_emih!G4/RES_summary!G$19)</f>
        <v>22.092492673904715</v>
      </c>
      <c r="H4" s="69">
        <f>IF(RES_hh_emih!H4=0,0,RES_hh_emih!H4/RES_summary!H$19)</f>
        <v>21.443424260395044</v>
      </c>
      <c r="I4" s="69">
        <f>IF(RES_hh_emih!I4=0,0,RES_hh_emih!I4/RES_summary!I$19)</f>
        <v>18.004106945520583</v>
      </c>
      <c r="J4" s="69">
        <f>IF(RES_hh_emih!J4=0,0,RES_hh_emih!J4/RES_summary!J$19)</f>
        <v>19.534378021278695</v>
      </c>
      <c r="K4" s="69">
        <f>IF(RES_hh_emih!K4=0,0,RES_hh_emih!K4/RES_summary!K$19)</f>
        <v>18.722003542060222</v>
      </c>
      <c r="L4" s="69">
        <f>IF(RES_hh_emih!L4=0,0,RES_hh_emih!L4/RES_summary!L$19)</f>
        <v>19.730674423915929</v>
      </c>
      <c r="M4" s="69">
        <f>IF(RES_hh_emih!M4=0,0,RES_hh_emih!M4/RES_summary!M$19)</f>
        <v>16.830850018748361</v>
      </c>
      <c r="N4" s="69">
        <f>IF(RES_hh_emih!N4=0,0,RES_hh_emih!N4/RES_summary!N$19)</f>
        <v>17.193236286188711</v>
      </c>
      <c r="O4" s="69">
        <f>IF(RES_hh_emih!O4=0,0,RES_hh_emih!O4/RES_summary!O$19)</f>
        <v>17.303658933278417</v>
      </c>
      <c r="P4" s="69">
        <f>IF(RES_hh_emih!P4=0,0,RES_hh_emih!P4/RES_summary!P$19)</f>
        <v>13.968894634821913</v>
      </c>
      <c r="Q4" s="69">
        <f>IF(RES_hh_emih!Q4=0,0,RES_hh_emih!Q4/RES_summary!Q$19)</f>
        <v>14.677496279140422</v>
      </c>
      <c r="R4" s="69">
        <f>IF(RES_hh_emih!R4=0,0,RES_hh_emih!R4/RES_summary!R$19)</f>
        <v>14.968316584036186</v>
      </c>
      <c r="S4" s="69">
        <f>IF(RES_hh_emih!S4=0,0,RES_hh_emih!S4/RES_summary!S$19)</f>
        <v>14.646316735260632</v>
      </c>
      <c r="T4" s="69">
        <f>IF(RES_hh_emih!T4=0,0,RES_hh_emih!T4/RES_summary!T$19)</f>
        <v>13.983193530236671</v>
      </c>
      <c r="U4" s="69">
        <f>IF(RES_hh_emih!U4=0,0,RES_hh_emih!U4/RES_summary!U$19)</f>
        <v>13.530327626394149</v>
      </c>
      <c r="V4" s="69">
        <f>IF(RES_hh_emih!V4=0,0,RES_hh_emih!V4/RES_summary!V$19)</f>
        <v>13.569255105812672</v>
      </c>
      <c r="W4" s="69">
        <f>IF(RES_hh_emih!W4=0,0,RES_hh_emih!W4/RES_summary!W$19)</f>
        <v>13.499848369129589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47.95976076035349</v>
      </c>
      <c r="C5" s="72">
        <f>IF(RES_hh_emih!C5=0,0,RES_hh_emih!C5/RES_summary!C$19)</f>
        <v>49.915735988447132</v>
      </c>
      <c r="D5" s="72">
        <f>IF(RES_hh_emih!D5=0,0,RES_hh_emih!D5/RES_summary!D$19)</f>
        <v>50.322337094888702</v>
      </c>
      <c r="E5" s="72">
        <f>IF(RES_hh_emih!E5=0,0,RES_hh_emih!E5/RES_summary!E$19)</f>
        <v>48.570664259941104</v>
      </c>
      <c r="F5" s="72">
        <f>IF(RES_hh_emih!F5=0,0,RES_hh_emih!F5/RES_summary!F$19)</f>
        <v>47.394406235385986</v>
      </c>
      <c r="G5" s="72">
        <f>IF(RES_hh_emih!G5=0,0,RES_hh_emih!G5/RES_summary!G$19)</f>
        <v>47.767409140115376</v>
      </c>
      <c r="H5" s="72">
        <f>IF(RES_hh_emih!H5=0,0,RES_hh_emih!H5/RES_summary!H$19)</f>
        <v>51.743086515249573</v>
      </c>
      <c r="I5" s="72">
        <f>IF(RES_hh_emih!I5=0,0,RES_hh_emih!I5/RES_summary!I$19)</f>
        <v>46.219416086896231</v>
      </c>
      <c r="J5" s="72">
        <f>IF(RES_hh_emih!J5=0,0,RES_hh_emih!J5/RES_summary!J$19)</f>
        <v>48.06820819924522</v>
      </c>
      <c r="K5" s="72">
        <f>IF(RES_hh_emih!K5=0,0,RES_hh_emih!K5/RES_summary!K$19)</f>
        <v>48.568133607636298</v>
      </c>
      <c r="L5" s="72">
        <f>IF(RES_hh_emih!L5=0,0,RES_hh_emih!L5/RES_summary!L$19)</f>
        <v>56.200027073955951</v>
      </c>
      <c r="M5" s="72">
        <f>IF(RES_hh_emih!M5=0,0,RES_hh_emih!M5/RES_summary!M$19)</f>
        <v>49.031508125233394</v>
      </c>
      <c r="N5" s="72">
        <f>IF(RES_hh_emih!N5=0,0,RES_hh_emih!N5/RES_summary!N$19)</f>
        <v>50.166970934505891</v>
      </c>
      <c r="O5" s="72">
        <f>IF(RES_hh_emih!O5=0,0,RES_hh_emih!O5/RES_summary!O$19)</f>
        <v>49.513711135886545</v>
      </c>
      <c r="P5" s="72">
        <f>IF(RES_hh_emih!P5=0,0,RES_hh_emih!P5/RES_summary!P$19)</f>
        <v>44.370116151033479</v>
      </c>
      <c r="Q5" s="72">
        <f>IF(RES_hh_emih!Q5=0,0,RES_hh_emih!Q5/RES_summary!Q$19)</f>
        <v>44.134978434658478</v>
      </c>
      <c r="R5" s="72">
        <f>IF(RES_hh_emih!R5=0,0,RES_hh_emih!R5/RES_summary!R$19)</f>
        <v>47.238502789638105</v>
      </c>
      <c r="S5" s="72">
        <f>IF(RES_hh_emih!S5=0,0,RES_hh_emih!S5/RES_summary!S$19)</f>
        <v>49.260386068674599</v>
      </c>
      <c r="T5" s="72">
        <f>IF(RES_hh_emih!T5=0,0,RES_hh_emih!T5/RES_summary!T$19)</f>
        <v>50.791237924055956</v>
      </c>
      <c r="U5" s="72">
        <f>IF(RES_hh_emih!U5=0,0,RES_hh_emih!U5/RES_summary!U$19)</f>
        <v>43.523987669613085</v>
      </c>
      <c r="V5" s="72">
        <f>IF(RES_hh_emih!V5=0,0,RES_hh_emih!V5/RES_summary!V$19)</f>
        <v>47.271793337761629</v>
      </c>
      <c r="W5" s="72">
        <f>IF(RES_hh_emih!W5=0,0,RES_hh_emih!W5/RES_summary!W$19)</f>
        <v>48.876103263399742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25.68896065047673</v>
      </c>
      <c r="C6" s="72">
        <f>IF(RES_hh_emih!C6=0,0,RES_hh_emih!C6/RES_summary!C$19)</f>
        <v>25.990697318091186</v>
      </c>
      <c r="D6" s="72">
        <f>IF(RES_hh_emih!D6=0,0,RES_hh_emih!D6/RES_summary!D$19)</f>
        <v>26.093395474968073</v>
      </c>
      <c r="E6" s="72">
        <f>IF(RES_hh_emih!E6=0,0,RES_hh_emih!E6/RES_summary!E$19)</f>
        <v>26.673160250112481</v>
      </c>
      <c r="F6" s="72">
        <f>IF(RES_hh_emih!F6=0,0,RES_hh_emih!F6/RES_summary!F$19)</f>
        <v>28.299954504858047</v>
      </c>
      <c r="G6" s="72">
        <f>IF(RES_hh_emih!G6=0,0,RES_hh_emih!G6/RES_summary!G$19)</f>
        <v>29.02873092776014</v>
      </c>
      <c r="H6" s="72">
        <f>IF(RES_hh_emih!H6=0,0,RES_hh_emih!H6/RES_summary!H$19)</f>
        <v>28.258351996617325</v>
      </c>
      <c r="I6" s="72">
        <f>IF(RES_hh_emih!I6=0,0,RES_hh_emih!I6/RES_summary!I$19)</f>
        <v>25.638676344245759</v>
      </c>
      <c r="J6" s="72">
        <f>IF(RES_hh_emih!J6=0,0,RES_hh_emih!J6/RES_summary!J$19)</f>
        <v>28.314219354529754</v>
      </c>
      <c r="K6" s="72">
        <f>IF(RES_hh_emih!K6=0,0,RES_hh_emih!K6/RES_summary!K$19)</f>
        <v>27.215065987436613</v>
      </c>
      <c r="L6" s="72">
        <f>IF(RES_hh_emih!L6=0,0,RES_hh_emih!L6/RES_summary!L$19)</f>
        <v>29.608630151373141</v>
      </c>
      <c r="M6" s="72">
        <f>IF(RES_hh_emih!M6=0,0,RES_hh_emih!M6/RES_summary!M$19)</f>
        <v>25.082914157685771</v>
      </c>
      <c r="N6" s="72">
        <f>IF(RES_hh_emih!N6=0,0,RES_hh_emih!N6/RES_summary!N$19)</f>
        <v>25.347778181718517</v>
      </c>
      <c r="O6" s="72">
        <f>IF(RES_hh_emih!O6=0,0,RES_hh_emih!O6/RES_summary!O$19)</f>
        <v>26.790918531561751</v>
      </c>
      <c r="P6" s="72">
        <f>IF(RES_hh_emih!P6=0,0,RES_hh_emih!P6/RES_summary!P$19)</f>
        <v>22.388716505384853</v>
      </c>
      <c r="Q6" s="72">
        <f>IF(RES_hh_emih!Q6=0,0,RES_hh_emih!Q6/RES_summary!Q$19)</f>
        <v>21.951001007878673</v>
      </c>
      <c r="R6" s="72">
        <f>IF(RES_hh_emih!R6=0,0,RES_hh_emih!R6/RES_summary!R$19)</f>
        <v>24.57286341389872</v>
      </c>
      <c r="S6" s="72">
        <f>IF(RES_hh_emih!S6=0,0,RES_hh_emih!S6/RES_summary!S$19)</f>
        <v>22.033626355157793</v>
      </c>
      <c r="T6" s="72">
        <f>IF(RES_hh_emih!T6=0,0,RES_hh_emih!T6/RES_summary!T$19)</f>
        <v>24.3629072306633</v>
      </c>
      <c r="U6" s="72">
        <f>IF(RES_hh_emih!U6=0,0,RES_hh_emih!U6/RES_summary!U$19)</f>
        <v>22.538683871544407</v>
      </c>
      <c r="V6" s="72">
        <f>IF(RES_hh_emih!V6=0,0,RES_hh_emih!V6/RES_summary!V$19)</f>
        <v>22.423725362103152</v>
      </c>
      <c r="W6" s="72">
        <f>IF(RES_hh_emih!W6=0,0,RES_hh_emih!W6/RES_summary!W$19)</f>
        <v>24.003232840058828</v>
      </c>
      <c r="DA6" s="89" t="s">
        <v>603</v>
      </c>
    </row>
    <row r="7" spans="1:105" ht="12" customHeight="1" x14ac:dyDescent="0.25">
      <c r="A7" s="28" t="s">
        <v>206</v>
      </c>
      <c r="B7" s="72">
        <f>IF(RES_hh_emih!B7=0,0,RES_hh_emih!B7/RES_summary!B$19)</f>
        <v>44.018212508003352</v>
      </c>
      <c r="C7" s="72">
        <f>IF(RES_hh_emih!C7=0,0,RES_hh_emih!C7/RES_summary!C$19)</f>
        <v>49.264582968509579</v>
      </c>
      <c r="D7" s="72">
        <f>IF(RES_hh_emih!D7=0,0,RES_hh_emih!D7/RES_summary!D$19)</f>
        <v>45.396881067115054</v>
      </c>
      <c r="E7" s="72">
        <f>IF(RES_hh_emih!E7=0,0,RES_hh_emih!E7/RES_summary!E$19)</f>
        <v>46.913241408233702</v>
      </c>
      <c r="F7" s="72">
        <f>IF(RES_hh_emih!F7=0,0,RES_hh_emih!F7/RES_summary!F$19)</f>
        <v>45.67117354969853</v>
      </c>
      <c r="G7" s="72">
        <f>IF(RES_hh_emih!G7=0,0,RES_hh_emih!G7/RES_summary!G$19)</f>
        <v>46.661457704829459</v>
      </c>
      <c r="H7" s="72">
        <f>IF(RES_hh_emih!H7=0,0,RES_hh_emih!H7/RES_summary!H$19)</f>
        <v>46.586638467187392</v>
      </c>
      <c r="I7" s="72">
        <f>IF(RES_hh_emih!I7=0,0,RES_hh_emih!I7/RES_summary!I$19)</f>
        <v>36.972602850008222</v>
      </c>
      <c r="J7" s="72">
        <f>IF(RES_hh_emih!J7=0,0,RES_hh_emih!J7/RES_summary!J$19)</f>
        <v>45.042422294574862</v>
      </c>
      <c r="K7" s="72">
        <f>IF(RES_hh_emih!K7=0,0,RES_hh_emih!K7/RES_summary!K$19)</f>
        <v>42.009209053629796</v>
      </c>
      <c r="L7" s="72">
        <f>IF(RES_hh_emih!L7=0,0,RES_hh_emih!L7/RES_summary!L$19)</f>
        <v>42.846406071158029</v>
      </c>
      <c r="M7" s="72">
        <f>IF(RES_hh_emih!M7=0,0,RES_hh_emih!M7/RES_summary!M$19)</f>
        <v>38.104277364554697</v>
      </c>
      <c r="N7" s="72">
        <f>IF(RES_hh_emih!N7=0,0,RES_hh_emih!N7/RES_summary!N$19)</f>
        <v>38.196204377867168</v>
      </c>
      <c r="O7" s="72">
        <f>IF(RES_hh_emih!O7=0,0,RES_hh_emih!O7/RES_summary!O$19)</f>
        <v>38.730994058760587</v>
      </c>
      <c r="P7" s="72">
        <f>IF(RES_hh_emih!P7=0,0,RES_hh_emih!P7/RES_summary!P$19)</f>
        <v>32.236687909064138</v>
      </c>
      <c r="Q7" s="72">
        <f>IF(RES_hh_emih!Q7=0,0,RES_hh_emih!Q7/RES_summary!Q$19)</f>
        <v>34.27131317706742</v>
      </c>
      <c r="R7" s="72">
        <f>IF(RES_hh_emih!R7=0,0,RES_hh_emih!R7/RES_summary!R$19)</f>
        <v>33.224812492440869</v>
      </c>
      <c r="S7" s="72">
        <f>IF(RES_hh_emih!S7=0,0,RES_hh_emih!S7/RES_summary!S$19)</f>
        <v>33.404639776915531</v>
      </c>
      <c r="T7" s="72">
        <f>IF(RES_hh_emih!T7=0,0,RES_hh_emih!T7/RES_summary!T$19)</f>
        <v>31.28210567086418</v>
      </c>
      <c r="U7" s="72">
        <f>IF(RES_hh_emih!U7=0,0,RES_hh_emih!U7/RES_summary!U$19)</f>
        <v>32.630519401708746</v>
      </c>
      <c r="V7" s="72">
        <f>IF(RES_hh_emih!V7=0,0,RES_hh_emih!V7/RES_summary!V$19)</f>
        <v>35.015900186844362</v>
      </c>
      <c r="W7" s="72">
        <f>IF(RES_hh_emih!W7=0,0,RES_hh_emih!W7/RES_summary!W$19)</f>
        <v>29.036237555767411</v>
      </c>
      <c r="DA7" s="89" t="s">
        <v>604</v>
      </c>
    </row>
    <row r="8" spans="1:105" ht="12" customHeight="1" x14ac:dyDescent="0.25">
      <c r="A8" s="28" t="s">
        <v>193</v>
      </c>
      <c r="B8" s="72">
        <f>IF(RES_hh_emih!B8=0,0,RES_hh_emih!B8/RES_summary!B$19)</f>
        <v>30.327671485578982</v>
      </c>
      <c r="C8" s="72">
        <f>IF(RES_hh_emih!C8=0,0,RES_hh_emih!C8/RES_summary!C$19)</f>
        <v>31.254755479679435</v>
      </c>
      <c r="D8" s="72">
        <f>IF(RES_hh_emih!D8=0,0,RES_hh_emih!D8/RES_summary!D$19)</f>
        <v>29.918165124789734</v>
      </c>
      <c r="E8" s="72">
        <f>IF(RES_hh_emih!E8=0,0,RES_hh_emih!E8/RES_summary!E$19)</f>
        <v>30.485779292388472</v>
      </c>
      <c r="F8" s="72">
        <f>IF(RES_hh_emih!F8=0,0,RES_hh_emih!F8/RES_summary!F$19)</f>
        <v>30.082473916144465</v>
      </c>
      <c r="G8" s="72">
        <f>IF(RES_hh_emih!G8=0,0,RES_hh_emih!G8/RES_summary!G$19)</f>
        <v>29.688787878204469</v>
      </c>
      <c r="H8" s="72">
        <f>IF(RES_hh_emih!H8=0,0,RES_hh_emih!H8/RES_summary!H$19)</f>
        <v>28.649582884931473</v>
      </c>
      <c r="I8" s="72">
        <f>IF(RES_hh_emih!I8=0,0,RES_hh_emih!I8/RES_summary!I$19)</f>
        <v>25.789022256522792</v>
      </c>
      <c r="J8" s="72">
        <f>IF(RES_hh_emih!J8=0,0,RES_hh_emih!J8/RES_summary!J$19)</f>
        <v>26.874804130648361</v>
      </c>
      <c r="K8" s="72">
        <f>IF(RES_hh_emih!K8=0,0,RES_hh_emih!K8/RES_summary!K$19)</f>
        <v>26.680564700516506</v>
      </c>
      <c r="L8" s="72">
        <f>IF(RES_hh_emih!L8=0,0,RES_hh_emih!L8/RES_summary!L$19)</f>
        <v>28.722675989435196</v>
      </c>
      <c r="M8" s="72">
        <f>IF(RES_hh_emih!M8=0,0,RES_hh_emih!M8/RES_summary!M$19)</f>
        <v>24.584803334761386</v>
      </c>
      <c r="N8" s="72">
        <f>IF(RES_hh_emih!N8=0,0,RES_hh_emih!N8/RES_summary!N$19)</f>
        <v>25.920359599746607</v>
      </c>
      <c r="O8" s="72">
        <f>IF(RES_hh_emih!O8=0,0,RES_hh_emih!O8/RES_summary!O$19)</f>
        <v>26.500780041470044</v>
      </c>
      <c r="P8" s="72">
        <f>IF(RES_hh_emih!P8=0,0,RES_hh_emih!P8/RES_summary!P$19)</f>
        <v>20.786483605651071</v>
      </c>
      <c r="Q8" s="72">
        <f>IF(RES_hh_emih!Q8=0,0,RES_hh_emih!Q8/RES_summary!Q$19)</f>
        <v>22.222667635404051</v>
      </c>
      <c r="R8" s="72">
        <f>IF(RES_hh_emih!R8=0,0,RES_hh_emih!R8/RES_summary!R$19)</f>
        <v>23.089819739979045</v>
      </c>
      <c r="S8" s="72">
        <f>IF(RES_hh_emih!S8=0,0,RES_hh_emih!S8/RES_summary!S$19)</f>
        <v>22.422915261334747</v>
      </c>
      <c r="T8" s="72">
        <f>IF(RES_hh_emih!T8=0,0,RES_hh_emih!T8/RES_summary!T$19)</f>
        <v>21.633284752824981</v>
      </c>
      <c r="U8" s="72">
        <f>IF(RES_hh_emih!U8=0,0,RES_hh_emih!U8/RES_summary!U$19)</f>
        <v>21.266264418817833</v>
      </c>
      <c r="V8" s="72">
        <f>IF(RES_hh_emih!V8=0,0,RES_hh_emih!V8/RES_summary!V$19)</f>
        <v>20.80794355114595</v>
      </c>
      <c r="W8" s="72">
        <f>IF(RES_hh_emih!W8=0,0,RES_hh_emih!W8/RES_summary!W$19)</f>
        <v>22.696568376340995</v>
      </c>
      <c r="DA8" s="89" t="s">
        <v>605</v>
      </c>
    </row>
    <row r="9" spans="1:105" ht="12" customHeight="1" x14ac:dyDescent="0.25">
      <c r="A9" s="28" t="s">
        <v>208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203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204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2.8888917403001146</v>
      </c>
      <c r="C17" s="69">
        <f>IF(RES_hh_emih!C17=0,0,RES_hh_emih!C17/RES_summary!C$19)</f>
        <v>2.9513774489490014</v>
      </c>
      <c r="D17" s="69">
        <f>IF(RES_hh_emih!D17=0,0,RES_hh_emih!D17/RES_summary!D$19)</f>
        <v>2.9630244792699538</v>
      </c>
      <c r="E17" s="69">
        <f>IF(RES_hh_emih!E17=0,0,RES_hh_emih!E17/RES_summary!E$19)</f>
        <v>2.9741406604748986</v>
      </c>
      <c r="F17" s="69">
        <f>IF(RES_hh_emih!F17=0,0,RES_hh_emih!F17/RES_summary!F$19)</f>
        <v>2.9118591823032505</v>
      </c>
      <c r="G17" s="69">
        <f>IF(RES_hh_emih!G17=0,0,RES_hh_emih!G17/RES_summary!G$19)</f>
        <v>2.9147539053052967</v>
      </c>
      <c r="H17" s="69">
        <f>IF(RES_hh_emih!H17=0,0,RES_hh_emih!H17/RES_summary!H$19)</f>
        <v>2.8851946247045088</v>
      </c>
      <c r="I17" s="69">
        <f>IF(RES_hh_emih!I17=0,0,RES_hh_emih!I17/RES_summary!I$19)</f>
        <v>2.6767108486967772</v>
      </c>
      <c r="J17" s="69">
        <f>IF(RES_hh_emih!J17=0,0,RES_hh_emih!J17/RES_summary!J$19)</f>
        <v>2.693138589566983</v>
      </c>
      <c r="K17" s="69">
        <f>IF(RES_hh_emih!K17=0,0,RES_hh_emih!K17/RES_summary!K$19)</f>
        <v>2.6470816017722107</v>
      </c>
      <c r="L17" s="69">
        <f>IF(RES_hh_emih!L17=0,0,RES_hh_emih!L17/RES_summary!L$19)</f>
        <v>2.6599269093948159</v>
      </c>
      <c r="M17" s="69">
        <f>IF(RES_hh_emih!M17=0,0,RES_hh_emih!M17/RES_summary!M$19)</f>
        <v>2.548691161177485</v>
      </c>
      <c r="N17" s="69">
        <f>IF(RES_hh_emih!N17=0,0,RES_hh_emih!N17/RES_summary!N$19)</f>
        <v>2.4944463357635502</v>
      </c>
      <c r="O17" s="69">
        <f>IF(RES_hh_emih!O17=0,0,RES_hh_emih!O17/RES_summary!O$19)</f>
        <v>2.3318146939879258</v>
      </c>
      <c r="P17" s="69">
        <f>IF(RES_hh_emih!P17=0,0,RES_hh_emih!P17/RES_summary!P$19)</f>
        <v>2.2484880370199942</v>
      </c>
      <c r="Q17" s="69">
        <f>IF(RES_hh_emih!Q17=0,0,RES_hh_emih!Q17/RES_summary!Q$19)</f>
        <v>2.2209872546644549</v>
      </c>
      <c r="R17" s="69">
        <f>IF(RES_hh_emih!R17=0,0,RES_hh_emih!R17/RES_summary!R$19)</f>
        <v>2.252147798126086</v>
      </c>
      <c r="S17" s="69">
        <f>IF(RES_hh_emih!S17=0,0,RES_hh_emih!S17/RES_summary!S$19)</f>
        <v>2.2638264420020784</v>
      </c>
      <c r="T17" s="69">
        <f>IF(RES_hh_emih!T17=0,0,RES_hh_emih!T17/RES_summary!T$19)</f>
        <v>2.2456299102560191</v>
      </c>
      <c r="U17" s="69">
        <f>IF(RES_hh_emih!U17=0,0,RES_hh_emih!U17/RES_summary!U$19)</f>
        <v>2.1830715748667102</v>
      </c>
      <c r="V17" s="69">
        <f>IF(RES_hh_emih!V17=0,0,RES_hh_emih!V17/RES_summary!V$19)</f>
        <v>2.1737239610161003</v>
      </c>
      <c r="W17" s="69">
        <f>IF(RES_hh_emih!W17=0,0,RES_hh_emih!W17/RES_summary!W$19)</f>
        <v>2.02863259087697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5.4250621041731799</v>
      </c>
      <c r="C18" s="72">
        <f>IF(RES_hh_emih!C18=0,0,RES_hh_emih!C18/RES_summary!C$19)</f>
        <v>5.2202575909603945</v>
      </c>
      <c r="D18" s="72">
        <f>IF(RES_hh_emih!D18=0,0,RES_hh_emih!D18/RES_summary!D$19)</f>
        <v>5.5471056611556255</v>
      </c>
      <c r="E18" s="72">
        <f>IF(RES_hh_emih!E18=0,0,RES_hh_emih!E18/RES_summary!E$19)</f>
        <v>5.5180264196270246</v>
      </c>
      <c r="F18" s="72">
        <f>IF(RES_hh_emih!F18=0,0,RES_hh_emih!F18/RES_summary!F$19)</f>
        <v>5.6806646799088432</v>
      </c>
      <c r="G18" s="72">
        <f>IF(RES_hh_emih!G18=0,0,RES_hh_emih!G18/RES_summary!G$19)</f>
        <v>5.6856492767538436</v>
      </c>
      <c r="H18" s="72">
        <f>IF(RES_hh_emih!H18=0,0,RES_hh_emih!H18/RES_summary!H$19)</f>
        <v>5.8885627564552987</v>
      </c>
      <c r="I18" s="72">
        <f>IF(RES_hh_emih!I18=0,0,RES_hh_emih!I18/RES_summary!I$19)</f>
        <v>5.5800524026648048</v>
      </c>
      <c r="J18" s="72">
        <f>IF(RES_hh_emih!J18=0,0,RES_hh_emih!J18/RES_summary!J$19)</f>
        <v>5.8809576764507323</v>
      </c>
      <c r="K18" s="72">
        <f>IF(RES_hh_emih!K18=0,0,RES_hh_emih!K18/RES_summary!K$19)</f>
        <v>6.0220309429312948</v>
      </c>
      <c r="L18" s="72">
        <f>IF(RES_hh_emih!L18=0,0,RES_hh_emih!L18/RES_summary!L$19)</f>
        <v>6.126097134958334</v>
      </c>
      <c r="M18" s="72">
        <f>IF(RES_hh_emih!M18=0,0,RES_hh_emih!M18/RES_summary!M$19)</f>
        <v>5.9939661185732795</v>
      </c>
      <c r="N18" s="72">
        <f>IF(RES_hh_emih!N18=0,0,RES_hh_emih!N18/RES_summary!N$19)</f>
        <v>6.0750907310160587</v>
      </c>
      <c r="O18" s="72">
        <f>IF(RES_hh_emih!O18=0,0,RES_hh_emih!O18/RES_summary!O$19)</f>
        <v>6.0913018267687518</v>
      </c>
      <c r="P18" s="72">
        <f>IF(RES_hh_emih!P18=0,0,RES_hh_emih!P18/RES_summary!P$19)</f>
        <v>6.1657043363614523</v>
      </c>
      <c r="Q18" s="72">
        <f>IF(RES_hh_emih!Q18=0,0,RES_hh_emih!Q18/RES_summary!Q$19)</f>
        <v>6.0989056057532203</v>
      </c>
      <c r="R18" s="72">
        <f>IF(RES_hh_emih!R18=0,0,RES_hh_emih!R18/RES_summary!R$19)</f>
        <v>6.2528144213051169</v>
      </c>
      <c r="S18" s="72">
        <f>IF(RES_hh_emih!S18=0,0,RES_hh_emih!S18/RES_summary!S$19)</f>
        <v>6.4933805291691824</v>
      </c>
      <c r="T18" s="72">
        <f>IF(RES_hh_emih!T18=0,0,RES_hh_emih!T18/RES_summary!T$19)</f>
        <v>6.716930170074324</v>
      </c>
      <c r="U18" s="72">
        <f>IF(RES_hh_emih!U18=0,0,RES_hh_emih!U18/RES_summary!U$19)</f>
        <v>5.7436369975187942</v>
      </c>
      <c r="V18" s="72">
        <f>IF(RES_hh_emih!V18=0,0,RES_hh_emih!V18/RES_summary!V$19)</f>
        <v>6.1294021033626773</v>
      </c>
      <c r="W18" s="72">
        <f>IF(RES_hh_emih!W18=0,0,RES_hh_emih!W18/RES_summary!W$19)</f>
        <v>6.1442756053293133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3.9936593763941692</v>
      </c>
      <c r="C19" s="72">
        <f>IF(RES_hh_emih!C19=0,0,RES_hh_emih!C19/RES_summary!C$19)</f>
        <v>3.9831388137600321</v>
      </c>
      <c r="D19" s="72">
        <f>IF(RES_hh_emih!D19=0,0,RES_hh_emih!D19/RES_summary!D$19)</f>
        <v>3.997024866104026</v>
      </c>
      <c r="E19" s="72">
        <f>IF(RES_hh_emih!E19=0,0,RES_hh_emih!E19/RES_summary!E$19)</f>
        <v>3.9119120023478491</v>
      </c>
      <c r="F19" s="72">
        <f>IF(RES_hh_emih!F19=0,0,RES_hh_emih!F19/RES_summary!F$19)</f>
        <v>4.0140778377415351</v>
      </c>
      <c r="G19" s="72">
        <f>IF(RES_hh_emih!G19=0,0,RES_hh_emih!G19/RES_summary!G$19)</f>
        <v>4.0804286334416844</v>
      </c>
      <c r="H19" s="72">
        <f>IF(RES_hh_emih!H19=0,0,RES_hh_emih!H19/RES_summary!H$19)</f>
        <v>3.9071203669871899</v>
      </c>
      <c r="I19" s="72">
        <f>IF(RES_hh_emih!I19=0,0,RES_hh_emih!I19/RES_summary!I$19)</f>
        <v>3.927182589833627</v>
      </c>
      <c r="J19" s="72">
        <f>IF(RES_hh_emih!J19=0,0,RES_hh_emih!J19/RES_summary!J$19)</f>
        <v>3.8435246680268405</v>
      </c>
      <c r="K19" s="72">
        <f>IF(RES_hh_emih!K19=0,0,RES_hh_emih!K19/RES_summary!K$19)</f>
        <v>3.878473610023133</v>
      </c>
      <c r="L19" s="72">
        <f>IF(RES_hh_emih!L19=0,0,RES_hh_emih!L19/RES_summary!L$19)</f>
        <v>4.0172070263563882</v>
      </c>
      <c r="M19" s="72">
        <f>IF(RES_hh_emih!M19=0,0,RES_hh_emih!M19/RES_summary!M$19)</f>
        <v>4.0202916341078589</v>
      </c>
      <c r="N19" s="72">
        <f>IF(RES_hh_emih!N19=0,0,RES_hh_emih!N19/RES_summary!N$19)</f>
        <v>3.8235300785630248</v>
      </c>
      <c r="O19" s="72">
        <f>IF(RES_hh_emih!O19=0,0,RES_hh_emih!O19/RES_summary!O$19)</f>
        <v>3.7617220187682432</v>
      </c>
      <c r="P19" s="72">
        <f>IF(RES_hh_emih!P19=0,0,RES_hh_emih!P19/RES_summary!P$19)</f>
        <v>3.608541891311237</v>
      </c>
      <c r="Q19" s="72">
        <f>IF(RES_hh_emih!Q19=0,0,RES_hh_emih!Q19/RES_summary!Q$19)</f>
        <v>3.4321049436243611</v>
      </c>
      <c r="R19" s="72">
        <f>IF(RES_hh_emih!R19=0,0,RES_hh_emih!R19/RES_summary!R$19)</f>
        <v>3.5140783288368587</v>
      </c>
      <c r="S19" s="72">
        <f>IF(RES_hh_emih!S19=0,0,RES_hh_emih!S19/RES_summary!S$19)</f>
        <v>3.5019097159784875</v>
      </c>
      <c r="T19" s="72">
        <f>IF(RES_hh_emih!T19=0,0,RES_hh_emih!T19/RES_summary!T$19)</f>
        <v>3.546646564430624</v>
      </c>
      <c r="U19" s="72">
        <f>IF(RES_hh_emih!U19=0,0,RES_hh_emih!U19/RES_summary!U$19)</f>
        <v>3.3403623841851329</v>
      </c>
      <c r="V19" s="72">
        <f>IF(RES_hh_emih!V19=0,0,RES_hh_emih!V19/RES_summary!V$19)</f>
        <v>3.3623538198837508</v>
      </c>
      <c r="W19" s="72">
        <f>IF(RES_hh_emih!W19=0,0,RES_hh_emih!W19/RES_summary!W$19)</f>
        <v>3.2661394398896784</v>
      </c>
      <c r="DA19" s="89" t="s">
        <v>614</v>
      </c>
    </row>
    <row r="20" spans="1:105" ht="12" customHeight="1" x14ac:dyDescent="0.25">
      <c r="A20" s="28" t="s">
        <v>206</v>
      </c>
      <c r="B20" s="72">
        <f>IF(RES_hh_emih!B20=0,0,RES_hh_emih!B20/RES_summary!B$19)</f>
        <v>6.8795440216936354</v>
      </c>
      <c r="C20" s="72">
        <f>IF(RES_hh_emih!C20=0,0,RES_hh_emih!C20/RES_summary!C$19)</f>
        <v>7.4195794415179952</v>
      </c>
      <c r="D20" s="72">
        <f>IF(RES_hh_emih!D20=0,0,RES_hh_emih!D20/RES_summary!D$19)</f>
        <v>7.2435233476922667</v>
      </c>
      <c r="E20" s="72">
        <f>IF(RES_hh_emih!E20=0,0,RES_hh_emih!E20/RES_summary!E$19)</f>
        <v>7.3927916294782907</v>
      </c>
      <c r="F20" s="72">
        <f>IF(RES_hh_emih!F20=0,0,RES_hh_emih!F20/RES_summary!F$19)</f>
        <v>7.3382849433343385</v>
      </c>
      <c r="G20" s="72">
        <f>IF(RES_hh_emih!G20=0,0,RES_hh_emih!G20/RES_summary!G$19)</f>
        <v>7.4846931270026227</v>
      </c>
      <c r="H20" s="72">
        <f>IF(RES_hh_emih!H20=0,0,RES_hh_emih!H20/RES_summary!H$19)</f>
        <v>7.7820522704042014</v>
      </c>
      <c r="I20" s="72">
        <f>IF(RES_hh_emih!I20=0,0,RES_hh_emih!I20/RES_summary!I$19)</f>
        <v>6.3907663089847446</v>
      </c>
      <c r="J20" s="72">
        <f>IF(RES_hh_emih!J20=0,0,RES_hh_emih!J20/RES_summary!J$19)</f>
        <v>7.6310726295224329</v>
      </c>
      <c r="K20" s="72">
        <f>IF(RES_hh_emih!K20=0,0,RES_hh_emih!K20/RES_summary!K$19)</f>
        <v>7.3738521000316242</v>
      </c>
      <c r="L20" s="72">
        <f>IF(RES_hh_emih!L20=0,0,RES_hh_emih!L20/RES_summary!L$19)</f>
        <v>7.2508675648074448</v>
      </c>
      <c r="M20" s="72">
        <f>IF(RES_hh_emih!M20=0,0,RES_hh_emih!M20/RES_summary!M$19)</f>
        <v>7.5832285477987256</v>
      </c>
      <c r="N20" s="72">
        <f>IF(RES_hh_emih!N20=0,0,RES_hh_emih!N20/RES_summary!N$19)</f>
        <v>7.5655573399580369</v>
      </c>
      <c r="O20" s="72">
        <f>IF(RES_hh_emih!O20=0,0,RES_hh_emih!O20/RES_summary!O$19)</f>
        <v>6.6290312247206344</v>
      </c>
      <c r="P20" s="72">
        <f>IF(RES_hh_emih!P20=0,0,RES_hh_emih!P20/RES_summary!P$19)</f>
        <v>7.0726596958305779</v>
      </c>
      <c r="Q20" s="72">
        <f>IF(RES_hh_emih!Q20=0,0,RES_hh_emih!Q20/RES_summary!Q$19)</f>
        <v>6.7573273831314156</v>
      </c>
      <c r="R20" s="72">
        <f>IF(RES_hh_emih!R20=0,0,RES_hh_emih!R20/RES_summary!R$19)</f>
        <v>6.639307345380538</v>
      </c>
      <c r="S20" s="72">
        <f>IF(RES_hh_emih!S20=0,0,RES_hh_emih!S20/RES_summary!S$19)</f>
        <v>6.8811626355014797</v>
      </c>
      <c r="T20" s="72">
        <f>IF(RES_hh_emih!T20=0,0,RES_hh_emih!T20/RES_summary!T$19)</f>
        <v>6.4653623666328546</v>
      </c>
      <c r="U20" s="72">
        <f>IF(RES_hh_emih!U20=0,0,RES_hh_emih!U20/RES_summary!U$19)</f>
        <v>6.8950814174209558</v>
      </c>
      <c r="V20" s="72">
        <f>IF(RES_hh_emih!V20=0,0,RES_hh_emih!V20/RES_summary!V$19)</f>
        <v>7.4318213649579237</v>
      </c>
      <c r="W20" s="72">
        <f>IF(RES_hh_emih!W20=0,0,RES_hh_emih!W20/RES_summary!W$19)</f>
        <v>5.6071516861679118</v>
      </c>
      <c r="DA20" s="89" t="s">
        <v>615</v>
      </c>
    </row>
    <row r="21" spans="1:105" ht="12" customHeight="1" x14ac:dyDescent="0.25">
      <c r="A21" s="28" t="s">
        <v>193</v>
      </c>
      <c r="B21" s="72">
        <f>IF(RES_hh_emih!B21=0,0,RES_hh_emih!B21/RES_summary!B$19)</f>
        <v>4.7136743703180208</v>
      </c>
      <c r="C21" s="72">
        <f>IF(RES_hh_emih!C21=0,0,RES_hh_emih!C21/RES_summary!C$19)</f>
        <v>4.757025708103761</v>
      </c>
      <c r="D21" s="72">
        <f>IF(RES_hh_emih!D21=0,0,RES_hh_emih!D21/RES_summary!D$19)</f>
        <v>4.8447800324121477</v>
      </c>
      <c r="E21" s="72">
        <f>IF(RES_hh_emih!E21=0,0,RES_hh_emih!E21/RES_summary!E$19)</f>
        <v>4.8775536768465608</v>
      </c>
      <c r="F21" s="72">
        <f>IF(RES_hh_emih!F21=0,0,RES_hh_emih!F21/RES_summary!F$19)</f>
        <v>4.7559249081611501</v>
      </c>
      <c r="G21" s="72">
        <f>IF(RES_hh_emih!G21=0,0,RES_hh_emih!G21/RES_summary!G$19)</f>
        <v>4.7423091923589711</v>
      </c>
      <c r="H21" s="72">
        <f>IF(RES_hh_emih!H21=0,0,RES_hh_emih!H21/RES_summary!H$19)</f>
        <v>4.6582658438284925</v>
      </c>
      <c r="I21" s="72">
        <f>IF(RES_hh_emih!I21=0,0,RES_hh_emih!I21/RES_summary!I$19)</f>
        <v>4.5995112229184265</v>
      </c>
      <c r="J21" s="72">
        <f>IF(RES_hh_emih!J21=0,0,RES_hh_emih!J21/RES_summary!J$19)</f>
        <v>4.3815203969035244</v>
      </c>
      <c r="K21" s="72">
        <f>IF(RES_hh_emih!K21=0,0,RES_hh_emih!K21/RES_summary!K$19)</f>
        <v>4.4021825765548881</v>
      </c>
      <c r="L21" s="72">
        <f>IF(RES_hh_emih!L21=0,0,RES_hh_emih!L21/RES_summary!L$19)</f>
        <v>4.5536491958154084</v>
      </c>
      <c r="M21" s="72">
        <f>IF(RES_hh_emih!M21=0,0,RES_hh_emih!M21/RES_summary!M$19)</f>
        <v>4.3119728129211561</v>
      </c>
      <c r="N21" s="72">
        <f>IF(RES_hh_emih!N21=0,0,RES_hh_emih!N21/RES_summary!N$19)</f>
        <v>4.3285034941340159</v>
      </c>
      <c r="O21" s="72">
        <f>IF(RES_hh_emih!O21=0,0,RES_hh_emih!O21/RES_summary!O$19)</f>
        <v>4.223792990487083</v>
      </c>
      <c r="P21" s="72">
        <f>IF(RES_hh_emih!P21=0,0,RES_hh_emih!P21/RES_summary!P$19)</f>
        <v>3.946416025718142</v>
      </c>
      <c r="Q21" s="72">
        <f>IF(RES_hh_emih!Q21=0,0,RES_hh_emih!Q21/RES_summary!Q$19)</f>
        <v>3.9889596666161498</v>
      </c>
      <c r="R21" s="72">
        <f>IF(RES_hh_emih!R21=0,0,RES_hh_emih!R21/RES_summary!R$19)</f>
        <v>4.0495635688091669</v>
      </c>
      <c r="S21" s="72">
        <f>IF(RES_hh_emih!S21=0,0,RES_hh_emih!S21/RES_summary!S$19)</f>
        <v>4.0027032482165525</v>
      </c>
      <c r="T21" s="72">
        <f>IF(RES_hh_emih!T21=0,0,RES_hh_emih!T21/RES_summary!T$19)</f>
        <v>4.0311610043663499</v>
      </c>
      <c r="U21" s="72">
        <f>IF(RES_hh_emih!U21=0,0,RES_hh_emih!U21/RES_summary!U$19)</f>
        <v>3.8595794443249325</v>
      </c>
      <c r="V21" s="72">
        <f>IF(RES_hh_emih!V21=0,0,RES_hh_emih!V21/RES_summary!V$19)</f>
        <v>3.7386931611088827</v>
      </c>
      <c r="W21" s="72">
        <f>IF(RES_hh_emih!W21=0,0,RES_hh_emih!W21/RES_summary!W$19)</f>
        <v>3.7437581003371601</v>
      </c>
      <c r="DA21" s="89" t="s">
        <v>616</v>
      </c>
    </row>
    <row r="22" spans="1:105" ht="12" customHeight="1" x14ac:dyDescent="0.25">
      <c r="A22" s="28" t="s">
        <v>208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203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204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0.89434010476590442</v>
      </c>
      <c r="C27" s="69">
        <f>IF(RES_hh_emih!C27=0,0,RES_hh_emih!C27/RES_summary!C$19)</f>
        <v>0.88628906431464394</v>
      </c>
      <c r="D27" s="69">
        <f>IF(RES_hh_emih!D27=0,0,RES_hh_emih!D27/RES_summary!D$19)</f>
        <v>0.91361408037914116</v>
      </c>
      <c r="E27" s="69">
        <f>IF(RES_hh_emih!E27=0,0,RES_hh_emih!E27/RES_summary!E$19)</f>
        <v>0.95461461080293475</v>
      </c>
      <c r="F27" s="69">
        <f>IF(RES_hh_emih!F27=0,0,RES_hh_emih!F27/RES_summary!F$19)</f>
        <v>0.90675479462200448</v>
      </c>
      <c r="G27" s="69">
        <f>IF(RES_hh_emih!G27=0,0,RES_hh_emih!G27/RES_summary!G$19)</f>
        <v>0.95079243058198504</v>
      </c>
      <c r="H27" s="69">
        <f>IF(RES_hh_emih!H27=0,0,RES_hh_emih!H27/RES_summary!H$19)</f>
        <v>0.89663465195140413</v>
      </c>
      <c r="I27" s="69">
        <f>IF(RES_hh_emih!I27=0,0,RES_hh_emih!I27/RES_summary!I$19)</f>
        <v>0.88353959689268813</v>
      </c>
      <c r="J27" s="69">
        <f>IF(RES_hh_emih!J27=0,0,RES_hh_emih!J27/RES_summary!J$19)</f>
        <v>0.80573326057644112</v>
      </c>
      <c r="K27" s="69">
        <f>IF(RES_hh_emih!K27=0,0,RES_hh_emih!K27/RES_summary!K$19)</f>
        <v>0.80405196053424399</v>
      </c>
      <c r="L27" s="69">
        <f>IF(RES_hh_emih!L27=0,0,RES_hh_emih!L27/RES_summary!L$19)</f>
        <v>0.82038380150485823</v>
      </c>
      <c r="M27" s="69">
        <f>IF(RES_hh_emih!M27=0,0,RES_hh_emih!M27/RES_summary!M$19)</f>
        <v>0.80634360597351251</v>
      </c>
      <c r="N27" s="69">
        <f>IF(RES_hh_emih!N27=0,0,RES_hh_emih!N27/RES_summary!N$19)</f>
        <v>0.74957689675004679</v>
      </c>
      <c r="O27" s="69">
        <f>IF(RES_hh_emih!O27=0,0,RES_hh_emih!O27/RES_summary!O$19)</f>
        <v>0.72946442990370586</v>
      </c>
      <c r="P27" s="69">
        <f>IF(RES_hh_emih!P27=0,0,RES_hh_emih!P27/RES_summary!P$19)</f>
        <v>0.70218401298178812</v>
      </c>
      <c r="Q27" s="69">
        <f>IF(RES_hh_emih!Q27=0,0,RES_hh_emih!Q27/RES_summary!Q$19)</f>
        <v>0.70188079509576384</v>
      </c>
      <c r="R27" s="69">
        <f>IF(RES_hh_emih!R27=0,0,RES_hh_emih!R27/RES_summary!R$19)</f>
        <v>0.69912333288841966</v>
      </c>
      <c r="S27" s="69">
        <f>IF(RES_hh_emih!S27=0,0,RES_hh_emih!S27/RES_summary!S$19)</f>
        <v>0.7300776227256971</v>
      </c>
      <c r="T27" s="69">
        <f>IF(RES_hh_emih!T27=0,0,RES_hh_emih!T27/RES_summary!T$19)</f>
        <v>0.72459575485319638</v>
      </c>
      <c r="U27" s="69">
        <f>IF(RES_hh_emih!U27=0,0,RES_hh_emih!U27/RES_summary!U$19)</f>
        <v>0.71723005775335347</v>
      </c>
      <c r="V27" s="69">
        <f>IF(RES_hh_emih!V27=0,0,RES_hh_emih!V27/RES_summary!V$19)</f>
        <v>0.72715642828383653</v>
      </c>
      <c r="W27" s="69">
        <f>IF(RES_hh_emih!W27=0,0,RES_hh_emih!W27/RES_summary!W$19)</f>
        <v>0.69527773691039307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2.7116822427260434</v>
      </c>
      <c r="C28" s="72">
        <f>IF(RES_hh_emih!C28=0,0,RES_hh_emih!C28/RES_summary!C$19)</f>
        <v>2.4921488604895177</v>
      </c>
      <c r="D28" s="72">
        <f>IF(RES_hh_emih!D28=0,0,RES_hh_emih!D28/RES_summary!D$19)</f>
        <v>2.9888189619006313</v>
      </c>
      <c r="E28" s="72">
        <f>IF(RES_hh_emih!E28=0,0,RES_hh_emih!E28/RES_summary!E$19)</f>
        <v>3.5081867215645186</v>
      </c>
      <c r="F28" s="72">
        <f>IF(RES_hh_emih!F28=0,0,RES_hh_emih!F28/RES_summary!F$19)</f>
        <v>3.5138037680161602</v>
      </c>
      <c r="G28" s="72">
        <f>IF(RES_hh_emih!G28=0,0,RES_hh_emih!G28/RES_summary!G$19)</f>
        <v>3.4517526091328934</v>
      </c>
      <c r="H28" s="72">
        <f>IF(RES_hh_emih!H28=0,0,RES_hh_emih!H28/RES_summary!H$19)</f>
        <v>3.6344989718538323</v>
      </c>
      <c r="I28" s="72">
        <f>IF(RES_hh_emih!I28=0,0,RES_hh_emih!I28/RES_summary!I$19)</f>
        <v>3.4895952910732726</v>
      </c>
      <c r="J28" s="72">
        <f>IF(RES_hh_emih!J28=0,0,RES_hh_emih!J28/RES_summary!J$19)</f>
        <v>3.6977181770316352</v>
      </c>
      <c r="K28" s="72">
        <f>IF(RES_hh_emih!K28=0,0,RES_hh_emih!K28/RES_summary!K$19)</f>
        <v>3.6521335041728236</v>
      </c>
      <c r="L28" s="72">
        <f>IF(RES_hh_emih!L28=0,0,RES_hh_emih!L28/RES_summary!L$19)</f>
        <v>3.7504988133675967</v>
      </c>
      <c r="M28" s="72">
        <f>IF(RES_hh_emih!M28=0,0,RES_hh_emih!M28/RES_summary!M$19)</f>
        <v>3.6320675591329792</v>
      </c>
      <c r="N28" s="72">
        <f>IF(RES_hh_emih!N28=0,0,RES_hh_emih!N28/RES_summary!N$19)</f>
        <v>3.570344111180586</v>
      </c>
      <c r="O28" s="72">
        <f>IF(RES_hh_emih!O28=0,0,RES_hh_emih!O28/RES_summary!O$19)</f>
        <v>3.3891381141761041</v>
      </c>
      <c r="P28" s="72">
        <f>IF(RES_hh_emih!P28=0,0,RES_hh_emih!P28/RES_summary!P$19)</f>
        <v>3.3987004897152011</v>
      </c>
      <c r="Q28" s="72">
        <f>IF(RES_hh_emih!Q28=0,0,RES_hh_emih!Q28/RES_summary!Q$19)</f>
        <v>3.3239051044136021</v>
      </c>
      <c r="R28" s="72">
        <f>IF(RES_hh_emih!R28=0,0,RES_hh_emih!R28/RES_summary!R$19)</f>
        <v>3.3656160702891502</v>
      </c>
      <c r="S28" s="72">
        <f>IF(RES_hh_emih!S28=0,0,RES_hh_emih!S28/RES_summary!S$19)</f>
        <v>3.5474665585545875</v>
      </c>
      <c r="T28" s="72">
        <f>IF(RES_hh_emih!T28=0,0,RES_hh_emih!T28/RES_summary!T$19)</f>
        <v>3.5463268502883754</v>
      </c>
      <c r="U28" s="72">
        <f>IF(RES_hh_emih!U28=0,0,RES_hh_emih!U28/RES_summary!U$19)</f>
        <v>3.2650075015368381</v>
      </c>
      <c r="V28" s="72">
        <f>IF(RES_hh_emih!V28=0,0,RES_hh_emih!V28/RES_summary!V$19)</f>
        <v>3.4900584410527458</v>
      </c>
      <c r="W28" s="72">
        <f>IF(RES_hh_emih!W28=0,0,RES_hh_emih!W28/RES_summary!W$19)</f>
        <v>3.3112579749343674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2.1843517159838015</v>
      </c>
      <c r="C29" s="72">
        <f>IF(RES_hh_emih!C29=0,0,RES_hh_emih!C29/RES_summary!C$19)</f>
        <v>2.188323520772911</v>
      </c>
      <c r="D29" s="72">
        <f>IF(RES_hh_emih!D29=0,0,RES_hh_emih!D29/RES_summary!D$19)</f>
        <v>2.2782524298920208</v>
      </c>
      <c r="E29" s="72">
        <f>IF(RES_hh_emih!E29=0,0,RES_hh_emih!E29/RES_summary!E$19)</f>
        <v>2.4863467936078281</v>
      </c>
      <c r="F29" s="72">
        <f>IF(RES_hh_emih!F29=0,0,RES_hh_emih!F29/RES_summary!F$19)</f>
        <v>2.3969713470834848</v>
      </c>
      <c r="G29" s="72">
        <f>IF(RES_hh_emih!G29=0,0,RES_hh_emih!G29/RES_summary!G$19)</f>
        <v>2.5633004846023963</v>
      </c>
      <c r="H29" s="72">
        <f>IF(RES_hh_emih!H29=0,0,RES_hh_emih!H29/RES_summary!H$19)</f>
        <v>2.3520616814867146</v>
      </c>
      <c r="I29" s="72">
        <f>IF(RES_hh_emih!I29=0,0,RES_hh_emih!I29/RES_summary!I$19)</f>
        <v>2.4716712230127871</v>
      </c>
      <c r="J29" s="72">
        <f>IF(RES_hh_emih!J29=0,0,RES_hh_emih!J29/RES_summary!J$19)</f>
        <v>2.2279604865206761</v>
      </c>
      <c r="K29" s="72">
        <f>IF(RES_hh_emih!K29=0,0,RES_hh_emih!K29/RES_summary!K$19)</f>
        <v>2.3090248926668631</v>
      </c>
      <c r="L29" s="72">
        <f>IF(RES_hh_emih!L29=0,0,RES_hh_emih!L29/RES_summary!L$19)</f>
        <v>2.2749709696912848</v>
      </c>
      <c r="M29" s="72">
        <f>IF(RES_hh_emih!M29=0,0,RES_hh_emih!M29/RES_summary!M$19)</f>
        <v>2.2476663585267702</v>
      </c>
      <c r="N29" s="72">
        <f>IF(RES_hh_emih!N29=0,0,RES_hh_emih!N29/RES_summary!N$19)</f>
        <v>2.1275382959167626</v>
      </c>
      <c r="O29" s="72">
        <f>IF(RES_hh_emih!O29=0,0,RES_hh_emih!O29/RES_summary!O$19)</f>
        <v>2.0971537231974802</v>
      </c>
      <c r="P29" s="72">
        <f>IF(RES_hh_emih!P29=0,0,RES_hh_emih!P29/RES_summary!P$19)</f>
        <v>2.0673712094127348</v>
      </c>
      <c r="Q29" s="72">
        <f>IF(RES_hh_emih!Q29=0,0,RES_hh_emih!Q29/RES_summary!Q$19)</f>
        <v>2.055497018309397</v>
      </c>
      <c r="R29" s="72">
        <f>IF(RES_hh_emih!R29=0,0,RES_hh_emih!R29/RES_summary!R$19)</f>
        <v>2.0272670618527711</v>
      </c>
      <c r="S29" s="72">
        <f>IF(RES_hh_emih!S29=0,0,RES_hh_emih!S29/RES_summary!S$19)</f>
        <v>2.1475127477521996</v>
      </c>
      <c r="T29" s="72">
        <f>IF(RES_hh_emih!T29=0,0,RES_hh_emih!T29/RES_summary!T$19)</f>
        <v>2.1888166421667554</v>
      </c>
      <c r="U29" s="72">
        <f>IF(RES_hh_emih!U29=0,0,RES_hh_emih!U29/RES_summary!U$19)</f>
        <v>2.2058090926871348</v>
      </c>
      <c r="V29" s="72">
        <f>IF(RES_hh_emih!V29=0,0,RES_hh_emih!V29/RES_summary!V$19)</f>
        <v>2.2321824747580679</v>
      </c>
      <c r="W29" s="72">
        <f>IF(RES_hh_emih!W29=0,0,RES_hh_emih!W29/RES_summary!W$19)</f>
        <v>2.1488169587117434</v>
      </c>
      <c r="DA29" s="89" t="s">
        <v>623</v>
      </c>
    </row>
    <row r="30" spans="1:105" ht="12" customHeight="1" x14ac:dyDescent="0.25">
      <c r="A30" s="28" t="s">
        <v>193</v>
      </c>
      <c r="B30" s="72">
        <f>IF(RES_hh_emih!B30=0,0,RES_hh_emih!B30/RES_summary!B$19)</f>
        <v>1.899428230857646</v>
      </c>
      <c r="C30" s="72">
        <f>IF(RES_hh_emih!C30=0,0,RES_hh_emih!C30/RES_summary!C$19)</f>
        <v>1.9003158083205056</v>
      </c>
      <c r="D30" s="72">
        <f>IF(RES_hh_emih!D30=0,0,RES_hh_emih!D30/RES_summary!D$19)</f>
        <v>1.9506443582001296</v>
      </c>
      <c r="E30" s="72">
        <f>IF(RES_hh_emih!E30=0,0,RES_hh_emih!E30/RES_summary!E$19)</f>
        <v>1.9903062107441267</v>
      </c>
      <c r="F30" s="72">
        <f>IF(RES_hh_emih!F30=0,0,RES_hh_emih!F30/RES_summary!F$19)</f>
        <v>1.8872248556962874</v>
      </c>
      <c r="G30" s="72">
        <f>IF(RES_hh_emih!G30=0,0,RES_hh_emih!G30/RES_summary!G$19)</f>
        <v>1.9656177216956319</v>
      </c>
      <c r="H30" s="72">
        <f>IF(RES_hh_emih!H30=0,0,RES_hh_emih!H30/RES_summary!H$19)</f>
        <v>1.9533245327908431</v>
      </c>
      <c r="I30" s="72">
        <f>IF(RES_hh_emih!I30=0,0,RES_hh_emih!I30/RES_summary!I$19)</f>
        <v>1.86349032060468</v>
      </c>
      <c r="J30" s="72">
        <f>IF(RES_hh_emih!J30=0,0,RES_hh_emih!J30/RES_summary!J$19)</f>
        <v>1.7489478640456881</v>
      </c>
      <c r="K30" s="72">
        <f>IF(RES_hh_emih!K30=0,0,RES_hh_emih!K30/RES_summary!K$19)</f>
        <v>1.7049296041012725</v>
      </c>
      <c r="L30" s="72">
        <f>IF(RES_hh_emih!L30=0,0,RES_hh_emih!L30/RES_summary!L$19)</f>
        <v>1.8164405982330312</v>
      </c>
      <c r="M30" s="72">
        <f>IF(RES_hh_emih!M30=0,0,RES_hh_emih!M30/RES_summary!M$19)</f>
        <v>1.7840090359480272</v>
      </c>
      <c r="N30" s="72">
        <f>IF(RES_hh_emih!N30=0,0,RES_hh_emih!N30/RES_summary!N$19)</f>
        <v>1.6642428063319723</v>
      </c>
      <c r="O30" s="72">
        <f>IF(RES_hh_emih!O30=0,0,RES_hh_emih!O30/RES_summary!O$19)</f>
        <v>1.6287838709732303</v>
      </c>
      <c r="P30" s="72">
        <f>IF(RES_hh_emih!P30=0,0,RES_hh_emih!P30/RES_summary!P$19)</f>
        <v>1.5360715551766604</v>
      </c>
      <c r="Q30" s="72">
        <f>IF(RES_hh_emih!Q30=0,0,RES_hh_emih!Q30/RES_summary!Q$19)</f>
        <v>1.5681978703573844</v>
      </c>
      <c r="R30" s="72">
        <f>IF(RES_hh_emih!R30=0,0,RES_hh_emih!R30/RES_summary!R$19)</f>
        <v>1.5989866703410729</v>
      </c>
      <c r="S30" s="72">
        <f>IF(RES_hh_emih!S30=0,0,RES_hh_emih!S30/RES_summary!S$19)</f>
        <v>1.6915179656374273</v>
      </c>
      <c r="T30" s="72">
        <f>IF(RES_hh_emih!T30=0,0,RES_hh_emih!T30/RES_summary!T$19)</f>
        <v>1.6817700340802775</v>
      </c>
      <c r="U30" s="72">
        <f>IF(RES_hh_emih!U30=0,0,RES_hh_emih!U30/RES_summary!U$19)</f>
        <v>1.6886874000654417</v>
      </c>
      <c r="V30" s="72">
        <f>IF(RES_hh_emih!V30=0,0,RES_hh_emih!V30/RES_summary!V$19)</f>
        <v>1.7471107634992122</v>
      </c>
      <c r="W30" s="72">
        <f>IF(RES_hh_emih!W30=0,0,RES_hh_emih!W30/RES_summary!W$19)</f>
        <v>1.6930465276516169</v>
      </c>
      <c r="DA30" s="89" t="s">
        <v>624</v>
      </c>
    </row>
    <row r="31" spans="1:105" ht="12" customHeight="1" x14ac:dyDescent="0.25">
      <c r="A31" s="28" t="s">
        <v>208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5015738</v>
      </c>
      <c r="D3" s="67">
        <f t="shared" si="0"/>
        <v>5178109</v>
      </c>
      <c r="E3" s="67">
        <f t="shared" si="0"/>
        <v>5384794</v>
      </c>
      <c r="F3" s="67">
        <f t="shared" si="0"/>
        <v>5459053</v>
      </c>
      <c r="G3" s="67">
        <f t="shared" si="0"/>
        <v>5147105</v>
      </c>
      <c r="H3" s="67">
        <f t="shared" si="0"/>
        <v>5670897</v>
      </c>
      <c r="I3" s="67">
        <f t="shared" si="0"/>
        <v>5612603</v>
      </c>
      <c r="J3" s="67">
        <f t="shared" si="0"/>
        <v>6365519</v>
      </c>
      <c r="K3" s="67">
        <f t="shared" si="0"/>
        <v>5579959</v>
      </c>
      <c r="L3" s="67">
        <f t="shared" si="0"/>
        <v>5510592</v>
      </c>
      <c r="M3" s="67">
        <f t="shared" si="0"/>
        <v>5224699</v>
      </c>
      <c r="N3" s="67">
        <f t="shared" si="0"/>
        <v>5683869</v>
      </c>
      <c r="O3" s="67">
        <f t="shared" si="0"/>
        <v>5368115</v>
      </c>
      <c r="P3" s="67">
        <f t="shared" si="0"/>
        <v>5907139</v>
      </c>
      <c r="Q3" s="67">
        <f t="shared" si="0"/>
        <v>5778323</v>
      </c>
      <c r="R3" s="67">
        <f t="shared" si="0"/>
        <v>5287593</v>
      </c>
      <c r="S3" s="67">
        <f t="shared" si="0"/>
        <v>5212332</v>
      </c>
      <c r="T3" s="67">
        <f t="shared" si="0"/>
        <v>5330466</v>
      </c>
      <c r="U3" s="67">
        <f t="shared" si="0"/>
        <v>5222321</v>
      </c>
      <c r="V3" s="67">
        <f t="shared" si="0"/>
        <v>5155384</v>
      </c>
      <c r="W3" s="67">
        <f t="shared" si="0"/>
        <v>5195781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5015738</v>
      </c>
      <c r="D4" s="71">
        <f t="shared" si="1"/>
        <v>5178109</v>
      </c>
      <c r="E4" s="71">
        <f t="shared" si="1"/>
        <v>5384794</v>
      </c>
      <c r="F4" s="71">
        <f t="shared" si="1"/>
        <v>5459053</v>
      </c>
      <c r="G4" s="71">
        <f t="shared" si="1"/>
        <v>5147105</v>
      </c>
      <c r="H4" s="71">
        <f t="shared" si="1"/>
        <v>5670897</v>
      </c>
      <c r="I4" s="71">
        <f t="shared" si="1"/>
        <v>5612603</v>
      </c>
      <c r="J4" s="71">
        <f t="shared" si="1"/>
        <v>6365519</v>
      </c>
      <c r="K4" s="71">
        <f t="shared" si="1"/>
        <v>5579959</v>
      </c>
      <c r="L4" s="71">
        <f t="shared" si="1"/>
        <v>5510592</v>
      </c>
      <c r="M4" s="71">
        <f t="shared" si="1"/>
        <v>5224699</v>
      </c>
      <c r="N4" s="71">
        <f t="shared" si="1"/>
        <v>5683869</v>
      </c>
      <c r="O4" s="71">
        <f t="shared" si="1"/>
        <v>5368115</v>
      </c>
      <c r="P4" s="71">
        <f t="shared" si="1"/>
        <v>5907139</v>
      </c>
      <c r="Q4" s="71">
        <f t="shared" si="1"/>
        <v>5778323</v>
      </c>
      <c r="R4" s="71">
        <f t="shared" ref="R4:V4" si="2">SUM(R5:R13)</f>
        <v>5287593</v>
      </c>
      <c r="S4" s="71">
        <f t="shared" si="2"/>
        <v>5212332</v>
      </c>
      <c r="T4" s="71">
        <f t="shared" si="2"/>
        <v>5330466</v>
      </c>
      <c r="U4" s="71">
        <f t="shared" si="2"/>
        <v>5222321</v>
      </c>
      <c r="V4" s="71">
        <f t="shared" si="2"/>
        <v>5155384</v>
      </c>
      <c r="W4" s="71">
        <f t="shared" ref="W4" si="3">SUM(W5:W13)</f>
        <v>5195781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222831</v>
      </c>
      <c r="D5" s="82">
        <v>272267</v>
      </c>
      <c r="E5" s="82">
        <v>255713</v>
      </c>
      <c r="F5" s="82">
        <v>292395</v>
      </c>
      <c r="G5" s="82">
        <v>286435</v>
      </c>
      <c r="H5" s="82">
        <v>250882</v>
      </c>
      <c r="I5" s="82">
        <v>202970</v>
      </c>
      <c r="J5" s="82">
        <v>260957</v>
      </c>
      <c r="K5" s="82">
        <v>223123</v>
      </c>
      <c r="L5" s="82">
        <v>222378</v>
      </c>
      <c r="M5" s="82">
        <v>189643</v>
      </c>
      <c r="N5" s="82">
        <v>239158</v>
      </c>
      <c r="O5" s="82">
        <v>153984</v>
      </c>
      <c r="P5" s="82">
        <v>169204</v>
      </c>
      <c r="Q5" s="82">
        <v>172004</v>
      </c>
      <c r="R5" s="82">
        <v>133352</v>
      </c>
      <c r="S5" s="82">
        <v>124377</v>
      </c>
      <c r="T5" s="82">
        <v>20623</v>
      </c>
      <c r="U5" s="82">
        <v>100031</v>
      </c>
      <c r="V5" s="82">
        <v>111375</v>
      </c>
      <c r="W5" s="82">
        <v>61377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58245</v>
      </c>
      <c r="D6" s="82">
        <v>73433</v>
      </c>
      <c r="E6" s="82">
        <v>78712</v>
      </c>
      <c r="F6" s="82">
        <v>99913</v>
      </c>
      <c r="G6" s="82">
        <v>97446</v>
      </c>
      <c r="H6" s="82">
        <v>109854</v>
      </c>
      <c r="I6" s="82">
        <v>121902</v>
      </c>
      <c r="J6" s="82">
        <v>129623</v>
      </c>
      <c r="K6" s="82">
        <v>89292</v>
      </c>
      <c r="L6" s="82">
        <v>88049</v>
      </c>
      <c r="M6" s="82">
        <v>91477</v>
      </c>
      <c r="N6" s="82">
        <v>115541</v>
      </c>
      <c r="O6" s="82">
        <v>103409</v>
      </c>
      <c r="P6" s="82">
        <v>41947</v>
      </c>
      <c r="Q6" s="82">
        <v>56290</v>
      </c>
      <c r="R6" s="82">
        <v>68943</v>
      </c>
      <c r="S6" s="82">
        <v>74209</v>
      </c>
      <c r="T6" s="82">
        <v>75731</v>
      </c>
      <c r="U6" s="82">
        <v>65624</v>
      </c>
      <c r="V6" s="82">
        <v>73941</v>
      </c>
      <c r="W6" s="82">
        <v>85991</v>
      </c>
      <c r="DA6" s="89" t="s">
        <v>631</v>
      </c>
    </row>
    <row r="7" spans="1:105" ht="12" customHeight="1" x14ac:dyDescent="0.25">
      <c r="A7" s="28" t="s">
        <v>206</v>
      </c>
      <c r="B7" s="82"/>
      <c r="C7" s="82">
        <v>779636</v>
      </c>
      <c r="D7" s="82">
        <v>695808</v>
      </c>
      <c r="E7" s="82">
        <v>777872</v>
      </c>
      <c r="F7" s="82">
        <v>704284</v>
      </c>
      <c r="G7" s="82">
        <v>555523</v>
      </c>
      <c r="H7" s="82">
        <v>524090</v>
      </c>
      <c r="I7" s="82">
        <v>477496</v>
      </c>
      <c r="J7" s="82">
        <v>746677</v>
      </c>
      <c r="K7" s="82">
        <v>642834</v>
      </c>
      <c r="L7" s="82">
        <v>650249</v>
      </c>
      <c r="M7" s="82">
        <v>691203</v>
      </c>
      <c r="N7" s="82">
        <v>809843</v>
      </c>
      <c r="O7" s="82">
        <v>917496</v>
      </c>
      <c r="P7" s="82">
        <v>672756</v>
      </c>
      <c r="Q7" s="82">
        <v>475618</v>
      </c>
      <c r="R7" s="82">
        <v>266271</v>
      </c>
      <c r="S7" s="82">
        <v>404458</v>
      </c>
      <c r="T7" s="82">
        <v>418385</v>
      </c>
      <c r="U7" s="82">
        <v>468216</v>
      </c>
      <c r="V7" s="82">
        <v>456003</v>
      </c>
      <c r="W7" s="82">
        <v>248626</v>
      </c>
      <c r="DA7" s="89" t="s">
        <v>632</v>
      </c>
    </row>
    <row r="8" spans="1:105" ht="12" customHeight="1" x14ac:dyDescent="0.25">
      <c r="A8" s="28" t="s">
        <v>193</v>
      </c>
      <c r="B8" s="82"/>
      <c r="C8" s="82">
        <v>2101526</v>
      </c>
      <c r="D8" s="82">
        <v>2164265</v>
      </c>
      <c r="E8" s="82">
        <v>2237984</v>
      </c>
      <c r="F8" s="82">
        <v>2196452</v>
      </c>
      <c r="G8" s="82">
        <v>1835405</v>
      </c>
      <c r="H8" s="82">
        <v>2053533</v>
      </c>
      <c r="I8" s="82">
        <v>1820837</v>
      </c>
      <c r="J8" s="82">
        <v>2477755</v>
      </c>
      <c r="K8" s="82">
        <v>2089705</v>
      </c>
      <c r="L8" s="82">
        <v>2128965</v>
      </c>
      <c r="M8" s="82">
        <v>1876708</v>
      </c>
      <c r="N8" s="82">
        <v>1997503</v>
      </c>
      <c r="O8" s="82">
        <v>1769354</v>
      </c>
      <c r="P8" s="82">
        <v>2121073</v>
      </c>
      <c r="Q8" s="82">
        <v>2574423</v>
      </c>
      <c r="R8" s="82">
        <v>2596615</v>
      </c>
      <c r="S8" s="82">
        <v>2330662</v>
      </c>
      <c r="T8" s="82">
        <v>2288734</v>
      </c>
      <c r="U8" s="82">
        <v>1949890</v>
      </c>
      <c r="V8" s="82">
        <v>1973428</v>
      </c>
      <c r="W8" s="82">
        <v>1970110</v>
      </c>
      <c r="DA8" s="89" t="s">
        <v>633</v>
      </c>
    </row>
    <row r="9" spans="1:105" ht="12" customHeight="1" x14ac:dyDescent="0.25">
      <c r="A9" s="28" t="s">
        <v>208</v>
      </c>
      <c r="B9" s="82"/>
      <c r="C9" s="82">
        <v>688735</v>
      </c>
      <c r="D9" s="82">
        <v>990645</v>
      </c>
      <c r="E9" s="82">
        <v>1020773</v>
      </c>
      <c r="F9" s="82">
        <v>1040820</v>
      </c>
      <c r="G9" s="82">
        <v>1427395</v>
      </c>
      <c r="H9" s="82">
        <v>1676006</v>
      </c>
      <c r="I9" s="82">
        <v>1837102</v>
      </c>
      <c r="J9" s="82">
        <v>1434855</v>
      </c>
      <c r="K9" s="82">
        <v>1267718</v>
      </c>
      <c r="L9" s="82">
        <v>1253550</v>
      </c>
      <c r="M9" s="82">
        <v>1227891</v>
      </c>
      <c r="N9" s="82">
        <v>1266552</v>
      </c>
      <c r="O9" s="82">
        <v>1176476</v>
      </c>
      <c r="P9" s="82">
        <v>1414609</v>
      </c>
      <c r="Q9" s="82">
        <v>1017304</v>
      </c>
      <c r="R9" s="82">
        <v>951538</v>
      </c>
      <c r="S9" s="82">
        <v>1089993</v>
      </c>
      <c r="T9" s="82">
        <v>1333894</v>
      </c>
      <c r="U9" s="82">
        <v>1234704</v>
      </c>
      <c r="V9" s="82">
        <v>1169089</v>
      </c>
      <c r="W9" s="82">
        <v>1328862</v>
      </c>
      <c r="DA9" s="89" t="s">
        <v>634</v>
      </c>
    </row>
    <row r="10" spans="1:105" ht="12" customHeight="1" x14ac:dyDescent="0.25">
      <c r="A10" s="28" t="s">
        <v>203</v>
      </c>
      <c r="B10" s="82"/>
      <c r="C10" s="82">
        <v>1092</v>
      </c>
      <c r="D10" s="82">
        <v>1579</v>
      </c>
      <c r="E10" s="82">
        <v>1543</v>
      </c>
      <c r="F10" s="82">
        <v>1247</v>
      </c>
      <c r="G10" s="82">
        <v>1041</v>
      </c>
      <c r="H10" s="82">
        <v>1004</v>
      </c>
      <c r="I10" s="82">
        <v>1129</v>
      </c>
      <c r="J10" s="82">
        <v>1541</v>
      </c>
      <c r="K10" s="82">
        <v>1936</v>
      </c>
      <c r="L10" s="82">
        <v>2086</v>
      </c>
      <c r="M10" s="82">
        <v>1400</v>
      </c>
      <c r="N10" s="82">
        <v>1343</v>
      </c>
      <c r="O10" s="82">
        <v>1007</v>
      </c>
      <c r="P10" s="82">
        <v>2840</v>
      </c>
      <c r="Q10" s="82">
        <v>2505</v>
      </c>
      <c r="R10" s="82">
        <v>1398</v>
      </c>
      <c r="S10" s="82">
        <v>860</v>
      </c>
      <c r="T10" s="82">
        <v>1139</v>
      </c>
      <c r="U10" s="82">
        <v>1205</v>
      </c>
      <c r="V10" s="82">
        <v>1502</v>
      </c>
      <c r="W10" s="82">
        <v>2017</v>
      </c>
      <c r="DA10" s="89" t="s">
        <v>635</v>
      </c>
    </row>
    <row r="11" spans="1:105" ht="12" customHeight="1" x14ac:dyDescent="0.25">
      <c r="A11" s="28" t="s">
        <v>204</v>
      </c>
      <c r="B11" s="82"/>
      <c r="C11" s="82">
        <v>711991</v>
      </c>
      <c r="D11" s="82">
        <v>469754</v>
      </c>
      <c r="E11" s="82">
        <v>483486</v>
      </c>
      <c r="F11" s="82">
        <v>592291</v>
      </c>
      <c r="G11" s="82">
        <v>434060</v>
      </c>
      <c r="H11" s="82">
        <v>361977</v>
      </c>
      <c r="I11" s="82">
        <v>495445</v>
      </c>
      <c r="J11" s="82">
        <v>535391</v>
      </c>
      <c r="K11" s="82">
        <v>569070</v>
      </c>
      <c r="L11" s="82">
        <v>523306</v>
      </c>
      <c r="M11" s="82">
        <v>648649</v>
      </c>
      <c r="N11" s="82">
        <v>717866</v>
      </c>
      <c r="O11" s="82">
        <v>706440</v>
      </c>
      <c r="P11" s="82">
        <v>590739</v>
      </c>
      <c r="Q11" s="82">
        <v>661928</v>
      </c>
      <c r="R11" s="82">
        <v>481243</v>
      </c>
      <c r="S11" s="82">
        <v>455288</v>
      </c>
      <c r="T11" s="82">
        <v>317758</v>
      </c>
      <c r="U11" s="82">
        <v>444243</v>
      </c>
      <c r="V11" s="82">
        <v>397686</v>
      </c>
      <c r="W11" s="82">
        <v>528316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133424</v>
      </c>
      <c r="D12" s="82">
        <v>213853</v>
      </c>
      <c r="E12" s="82">
        <v>226161</v>
      </c>
      <c r="F12" s="82">
        <v>227248</v>
      </c>
      <c r="G12" s="82">
        <v>245454</v>
      </c>
      <c r="H12" s="82">
        <v>318164</v>
      </c>
      <c r="I12" s="82">
        <v>354080</v>
      </c>
      <c r="J12" s="82">
        <v>430253</v>
      </c>
      <c r="K12" s="82">
        <v>408237</v>
      </c>
      <c r="L12" s="82">
        <v>330913</v>
      </c>
      <c r="M12" s="82">
        <v>272113</v>
      </c>
      <c r="N12" s="82">
        <v>268180</v>
      </c>
      <c r="O12" s="82">
        <v>325695</v>
      </c>
      <c r="P12" s="82">
        <v>726015</v>
      </c>
      <c r="Q12" s="82">
        <v>605524</v>
      </c>
      <c r="R12" s="82">
        <v>511686</v>
      </c>
      <c r="S12" s="82">
        <v>451881</v>
      </c>
      <c r="T12" s="82">
        <v>574565</v>
      </c>
      <c r="U12" s="82">
        <v>648223</v>
      </c>
      <c r="V12" s="82">
        <v>692562</v>
      </c>
      <c r="W12" s="82">
        <v>712195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318258</v>
      </c>
      <c r="D13" s="83">
        <v>296505</v>
      </c>
      <c r="E13" s="83">
        <v>302550</v>
      </c>
      <c r="F13" s="83">
        <v>304403</v>
      </c>
      <c r="G13" s="83">
        <v>264346</v>
      </c>
      <c r="H13" s="83">
        <v>375387</v>
      </c>
      <c r="I13" s="83">
        <v>301642</v>
      </c>
      <c r="J13" s="83">
        <v>348467</v>
      </c>
      <c r="K13" s="83">
        <v>288044</v>
      </c>
      <c r="L13" s="83">
        <v>311096</v>
      </c>
      <c r="M13" s="83">
        <v>225615</v>
      </c>
      <c r="N13" s="83">
        <v>267883</v>
      </c>
      <c r="O13" s="83">
        <v>214254</v>
      </c>
      <c r="P13" s="83">
        <v>167956</v>
      </c>
      <c r="Q13" s="83">
        <v>212727</v>
      </c>
      <c r="R13" s="83">
        <v>276547</v>
      </c>
      <c r="S13" s="83">
        <v>280604</v>
      </c>
      <c r="T13" s="83">
        <v>299637</v>
      </c>
      <c r="U13" s="83">
        <v>310185</v>
      </c>
      <c r="V13" s="83">
        <v>279798</v>
      </c>
      <c r="W13" s="83">
        <v>258287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4564056</v>
      </c>
      <c r="D14" s="85">
        <f t="shared" si="4"/>
        <v>4667751</v>
      </c>
      <c r="E14" s="85">
        <f t="shared" si="4"/>
        <v>4856083</v>
      </c>
      <c r="F14" s="85">
        <f t="shared" si="4"/>
        <v>4927402</v>
      </c>
      <c r="G14" s="85">
        <f t="shared" si="4"/>
        <v>4637305</v>
      </c>
      <c r="H14" s="85">
        <f t="shared" si="4"/>
        <v>4977346</v>
      </c>
      <c r="I14" s="85">
        <f t="shared" si="4"/>
        <v>4956881</v>
      </c>
      <c r="J14" s="85">
        <f t="shared" si="4"/>
        <v>5586799</v>
      </c>
      <c r="K14" s="85">
        <f t="shared" si="4"/>
        <v>4883678</v>
      </c>
      <c r="L14" s="85">
        <f t="shared" si="4"/>
        <v>4868583</v>
      </c>
      <c r="M14" s="85">
        <f t="shared" si="4"/>
        <v>4726971</v>
      </c>
      <c r="N14" s="85">
        <f t="shared" si="4"/>
        <v>5147806</v>
      </c>
      <c r="O14" s="85">
        <f t="shared" si="4"/>
        <v>4828166</v>
      </c>
      <c r="P14" s="85">
        <f t="shared" si="4"/>
        <v>5013168</v>
      </c>
      <c r="Q14" s="85">
        <f t="shared" si="4"/>
        <v>4960072</v>
      </c>
      <c r="R14" s="85">
        <f t="shared" ref="R14:V14" si="5">SUM(R5:R11)</f>
        <v>4499360</v>
      </c>
      <c r="S14" s="85">
        <f t="shared" si="5"/>
        <v>4479847</v>
      </c>
      <c r="T14" s="85">
        <f t="shared" si="5"/>
        <v>4456264</v>
      </c>
      <c r="U14" s="85">
        <f t="shared" si="5"/>
        <v>4263913</v>
      </c>
      <c r="V14" s="85">
        <f t="shared" si="5"/>
        <v>4183024</v>
      </c>
      <c r="W14" s="85">
        <f t="shared" ref="W14" si="6">SUM(W5:W11)</f>
        <v>4225299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421351</v>
      </c>
      <c r="D15" s="71">
        <f t="shared" si="7"/>
        <v>733438</v>
      </c>
      <c r="E15" s="71">
        <f t="shared" si="7"/>
        <v>912741</v>
      </c>
      <c r="F15" s="71">
        <f t="shared" si="7"/>
        <v>845719</v>
      </c>
      <c r="G15" s="71">
        <f t="shared" si="7"/>
        <v>953479</v>
      </c>
      <c r="H15" s="71">
        <f t="shared" si="7"/>
        <v>924271</v>
      </c>
      <c r="I15" s="71">
        <f t="shared" si="7"/>
        <v>1058249</v>
      </c>
      <c r="J15" s="71">
        <f t="shared" si="7"/>
        <v>1130814</v>
      </c>
      <c r="K15" s="71">
        <f t="shared" si="7"/>
        <v>1062602</v>
      </c>
      <c r="L15" s="71">
        <f t="shared" si="7"/>
        <v>881087</v>
      </c>
      <c r="M15" s="71">
        <f t="shared" si="7"/>
        <v>801174</v>
      </c>
      <c r="N15" s="71">
        <f t="shared" si="7"/>
        <v>1069946</v>
      </c>
      <c r="O15" s="71">
        <f t="shared" si="7"/>
        <v>863317</v>
      </c>
      <c r="P15" s="71">
        <f t="shared" si="7"/>
        <v>708101</v>
      </c>
      <c r="Q15" s="71">
        <f t="shared" si="7"/>
        <v>614185</v>
      </c>
      <c r="R15" s="71">
        <f t="shared" si="7"/>
        <v>955176</v>
      </c>
      <c r="S15" s="71">
        <f t="shared" si="7"/>
        <v>925666</v>
      </c>
      <c r="T15" s="71">
        <f t="shared" si="7"/>
        <v>1275435</v>
      </c>
      <c r="U15" s="71">
        <f t="shared" si="7"/>
        <v>1121179</v>
      </c>
      <c r="V15" s="71">
        <f t="shared" si="7"/>
        <v>1076955</v>
      </c>
      <c r="W15" s="71">
        <f t="shared" si="7"/>
        <v>1070685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421351</v>
      </c>
      <c r="D16" s="82">
        <v>733438</v>
      </c>
      <c r="E16" s="82">
        <v>912741</v>
      </c>
      <c r="F16" s="82">
        <v>845719</v>
      </c>
      <c r="G16" s="82">
        <v>953479</v>
      </c>
      <c r="H16" s="82">
        <v>924271</v>
      </c>
      <c r="I16" s="82">
        <v>1058249</v>
      </c>
      <c r="J16" s="82">
        <v>1130814</v>
      </c>
      <c r="K16" s="82">
        <v>1062602</v>
      </c>
      <c r="L16" s="82">
        <v>881087</v>
      </c>
      <c r="M16" s="82">
        <v>801174</v>
      </c>
      <c r="N16" s="82">
        <v>1069946</v>
      </c>
      <c r="O16" s="82">
        <v>863317</v>
      </c>
      <c r="P16" s="82">
        <v>708101</v>
      </c>
      <c r="Q16" s="82">
        <v>614185</v>
      </c>
      <c r="R16" s="82">
        <v>955176</v>
      </c>
      <c r="S16" s="82">
        <v>925666</v>
      </c>
      <c r="T16" s="82">
        <v>1275435</v>
      </c>
      <c r="U16" s="82">
        <v>1121179</v>
      </c>
      <c r="V16" s="82">
        <v>1076955</v>
      </c>
      <c r="W16" s="82">
        <v>1070685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5015738</v>
      </c>
      <c r="D17" s="71">
        <f t="shared" si="8"/>
        <v>5178109</v>
      </c>
      <c r="E17" s="71">
        <f t="shared" si="8"/>
        <v>5384794</v>
      </c>
      <c r="F17" s="71">
        <f t="shared" si="8"/>
        <v>5459053</v>
      </c>
      <c r="G17" s="71">
        <f t="shared" si="8"/>
        <v>5147105</v>
      </c>
      <c r="H17" s="71">
        <f t="shared" si="8"/>
        <v>5670897</v>
      </c>
      <c r="I17" s="71">
        <f t="shared" si="8"/>
        <v>5612603</v>
      </c>
      <c r="J17" s="71">
        <f t="shared" si="8"/>
        <v>6365519</v>
      </c>
      <c r="K17" s="71">
        <f t="shared" si="8"/>
        <v>5579959</v>
      </c>
      <c r="L17" s="71">
        <f t="shared" si="8"/>
        <v>5510592</v>
      </c>
      <c r="M17" s="71">
        <f t="shared" si="8"/>
        <v>5224699</v>
      </c>
      <c r="N17" s="71">
        <f t="shared" si="8"/>
        <v>5683869</v>
      </c>
      <c r="O17" s="71">
        <f t="shared" si="8"/>
        <v>5368115</v>
      </c>
      <c r="P17" s="71">
        <f t="shared" si="8"/>
        <v>5907139</v>
      </c>
      <c r="Q17" s="71">
        <f t="shared" si="8"/>
        <v>5778323</v>
      </c>
      <c r="R17" s="71">
        <f t="shared" ref="R17:V17" si="9">SUM(R18:R25)</f>
        <v>5287593</v>
      </c>
      <c r="S17" s="71">
        <f t="shared" si="9"/>
        <v>5212332</v>
      </c>
      <c r="T17" s="71">
        <f t="shared" si="9"/>
        <v>5330466</v>
      </c>
      <c r="U17" s="71">
        <f t="shared" si="9"/>
        <v>5222321</v>
      </c>
      <c r="V17" s="71">
        <f t="shared" si="9"/>
        <v>5155384</v>
      </c>
      <c r="W17" s="71">
        <f t="shared" ref="W17" si="10">SUM(W18:W25)</f>
        <v>5195781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140788</v>
      </c>
      <c r="D18" s="82">
        <v>179646</v>
      </c>
      <c r="E18" s="82">
        <v>112888</v>
      </c>
      <c r="F18" s="82">
        <v>160997</v>
      </c>
      <c r="G18" s="82">
        <v>175211</v>
      </c>
      <c r="H18" s="82">
        <v>151370</v>
      </c>
      <c r="I18" s="82">
        <v>106658</v>
      </c>
      <c r="J18" s="82">
        <v>132825</v>
      </c>
      <c r="K18" s="82">
        <v>81164</v>
      </c>
      <c r="L18" s="82">
        <v>82858</v>
      </c>
      <c r="M18" s="82">
        <v>66571</v>
      </c>
      <c r="N18" s="82">
        <v>125982</v>
      </c>
      <c r="O18" s="82">
        <v>75291</v>
      </c>
      <c r="P18" s="82">
        <v>90757</v>
      </c>
      <c r="Q18" s="82">
        <v>85484</v>
      </c>
      <c r="R18" s="82">
        <v>55900</v>
      </c>
      <c r="S18" s="82">
        <v>57202</v>
      </c>
      <c r="T18" s="82">
        <v>4509</v>
      </c>
      <c r="U18" s="82">
        <v>65579</v>
      </c>
      <c r="V18" s="82">
        <v>82561</v>
      </c>
      <c r="W18" s="82">
        <v>23407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351012</v>
      </c>
      <c r="D19" s="82">
        <v>375851</v>
      </c>
      <c r="E19" s="82">
        <v>459082</v>
      </c>
      <c r="F19" s="82">
        <v>464758</v>
      </c>
      <c r="G19" s="82">
        <v>495539</v>
      </c>
      <c r="H19" s="82">
        <v>524973</v>
      </c>
      <c r="I19" s="82">
        <v>367125</v>
      </c>
      <c r="J19" s="82">
        <v>351233</v>
      </c>
      <c r="K19" s="82">
        <v>379489</v>
      </c>
      <c r="L19" s="82">
        <v>335376</v>
      </c>
      <c r="M19" s="82">
        <v>382726</v>
      </c>
      <c r="N19" s="82">
        <v>328851</v>
      </c>
      <c r="O19" s="82">
        <v>278204</v>
      </c>
      <c r="P19" s="82">
        <v>300411</v>
      </c>
      <c r="Q19" s="82">
        <v>225726</v>
      </c>
      <c r="R19" s="82">
        <v>253825</v>
      </c>
      <c r="S19" s="82">
        <v>288382</v>
      </c>
      <c r="T19" s="82">
        <v>280993</v>
      </c>
      <c r="U19" s="82">
        <v>294102</v>
      </c>
      <c r="V19" s="82">
        <v>268165</v>
      </c>
      <c r="W19" s="82">
        <v>309985</v>
      </c>
      <c r="DA19" s="89" t="s">
        <v>643</v>
      </c>
    </row>
    <row r="20" spans="1:105" ht="12" customHeight="1" x14ac:dyDescent="0.25">
      <c r="A20" s="28" t="s">
        <v>206</v>
      </c>
      <c r="B20" s="82"/>
      <c r="C20" s="82">
        <v>339410</v>
      </c>
      <c r="D20" s="82">
        <v>280185</v>
      </c>
      <c r="E20" s="82">
        <v>308078</v>
      </c>
      <c r="F20" s="82">
        <v>232382</v>
      </c>
      <c r="G20" s="82">
        <v>252675</v>
      </c>
      <c r="H20" s="82">
        <v>269572</v>
      </c>
      <c r="I20" s="82">
        <v>289966</v>
      </c>
      <c r="J20" s="82">
        <v>483714</v>
      </c>
      <c r="K20" s="82">
        <v>354158</v>
      </c>
      <c r="L20" s="82">
        <v>380121</v>
      </c>
      <c r="M20" s="82">
        <v>328864</v>
      </c>
      <c r="N20" s="82">
        <v>391207</v>
      </c>
      <c r="O20" s="82">
        <v>319550</v>
      </c>
      <c r="P20" s="82">
        <v>130469</v>
      </c>
      <c r="Q20" s="82">
        <v>121852</v>
      </c>
      <c r="R20" s="82">
        <v>107111</v>
      </c>
      <c r="S20" s="82">
        <v>272300</v>
      </c>
      <c r="T20" s="82">
        <v>302903</v>
      </c>
      <c r="U20" s="82">
        <v>319643</v>
      </c>
      <c r="V20" s="82">
        <v>219913</v>
      </c>
      <c r="W20" s="82">
        <v>99048</v>
      </c>
      <c r="DA20" s="89" t="s">
        <v>644</v>
      </c>
    </row>
    <row r="21" spans="1:105" ht="12" customHeight="1" x14ac:dyDescent="0.25">
      <c r="A21" s="28" t="s">
        <v>193</v>
      </c>
      <c r="B21" s="82"/>
      <c r="C21" s="82">
        <v>1618525</v>
      </c>
      <c r="D21" s="82">
        <v>1840467</v>
      </c>
      <c r="E21" s="82">
        <v>1825104</v>
      </c>
      <c r="F21" s="82">
        <v>1683453</v>
      </c>
      <c r="G21" s="82">
        <v>1645914</v>
      </c>
      <c r="H21" s="82">
        <v>1778644</v>
      </c>
      <c r="I21" s="82">
        <v>1729990</v>
      </c>
      <c r="J21" s="82">
        <v>2044866</v>
      </c>
      <c r="K21" s="82">
        <v>1866382</v>
      </c>
      <c r="L21" s="82">
        <v>1826712</v>
      </c>
      <c r="M21" s="82">
        <v>1583585</v>
      </c>
      <c r="N21" s="82">
        <v>1732031</v>
      </c>
      <c r="O21" s="82">
        <v>1643258</v>
      </c>
      <c r="P21" s="82">
        <v>1920914</v>
      </c>
      <c r="Q21" s="82">
        <v>2265145</v>
      </c>
      <c r="R21" s="82">
        <v>2239236</v>
      </c>
      <c r="S21" s="82">
        <v>2047786</v>
      </c>
      <c r="T21" s="82">
        <v>1929985</v>
      </c>
      <c r="U21" s="82">
        <v>1747329</v>
      </c>
      <c r="V21" s="82">
        <v>1705070</v>
      </c>
      <c r="W21" s="82">
        <v>1760671</v>
      </c>
      <c r="DA21" s="89" t="s">
        <v>645</v>
      </c>
    </row>
    <row r="22" spans="1:105" ht="12" customHeight="1" x14ac:dyDescent="0.25">
      <c r="A22" s="28" t="s">
        <v>208</v>
      </c>
      <c r="B22" s="82"/>
      <c r="C22" s="82">
        <v>86999</v>
      </c>
      <c r="D22" s="82">
        <v>172407</v>
      </c>
      <c r="E22" s="82">
        <v>202183</v>
      </c>
      <c r="F22" s="82">
        <v>257932</v>
      </c>
      <c r="G22" s="82">
        <v>250470</v>
      </c>
      <c r="H22" s="82">
        <v>284131</v>
      </c>
      <c r="I22" s="82">
        <v>395489</v>
      </c>
      <c r="J22" s="82">
        <v>384980</v>
      </c>
      <c r="K22" s="82">
        <v>274978</v>
      </c>
      <c r="L22" s="82">
        <v>241375</v>
      </c>
      <c r="M22" s="82">
        <v>241875</v>
      </c>
      <c r="N22" s="82">
        <v>263334</v>
      </c>
      <c r="O22" s="82">
        <v>274140</v>
      </c>
      <c r="P22" s="82">
        <v>186438</v>
      </c>
      <c r="Q22" s="82">
        <v>144440</v>
      </c>
      <c r="R22" s="82">
        <v>266938</v>
      </c>
      <c r="S22" s="82">
        <v>339936</v>
      </c>
      <c r="T22" s="82">
        <v>530854</v>
      </c>
      <c r="U22" s="82">
        <v>390246</v>
      </c>
      <c r="V22" s="82">
        <v>388754</v>
      </c>
      <c r="W22" s="82">
        <v>397110</v>
      </c>
      <c r="DA22" s="89" t="s">
        <v>646</v>
      </c>
    </row>
    <row r="23" spans="1:105" ht="12" customHeight="1" x14ac:dyDescent="0.25">
      <c r="A23" s="28" t="s">
        <v>203</v>
      </c>
      <c r="B23" s="82"/>
      <c r="C23" s="82">
        <v>976</v>
      </c>
      <c r="D23" s="82">
        <v>1507</v>
      </c>
      <c r="E23" s="82">
        <v>1097</v>
      </c>
      <c r="F23" s="82">
        <v>809</v>
      </c>
      <c r="G23" s="82">
        <v>778</v>
      </c>
      <c r="H23" s="82">
        <v>722</v>
      </c>
      <c r="I23" s="82">
        <v>855</v>
      </c>
      <c r="J23" s="82">
        <v>1028</v>
      </c>
      <c r="K23" s="82">
        <v>1238</v>
      </c>
      <c r="L23" s="82">
        <v>1153</v>
      </c>
      <c r="M23" s="82">
        <v>596</v>
      </c>
      <c r="N23" s="82">
        <v>747</v>
      </c>
      <c r="O23" s="82">
        <v>670</v>
      </c>
      <c r="P23" s="82">
        <v>1612</v>
      </c>
      <c r="Q23" s="82">
        <v>1186</v>
      </c>
      <c r="R23" s="82">
        <v>594</v>
      </c>
      <c r="S23" s="82">
        <v>438</v>
      </c>
      <c r="T23" s="82">
        <v>465</v>
      </c>
      <c r="U23" s="82">
        <v>478</v>
      </c>
      <c r="V23" s="82">
        <v>547</v>
      </c>
      <c r="W23" s="82">
        <v>747</v>
      </c>
      <c r="DA23" s="89" t="s">
        <v>647</v>
      </c>
    </row>
    <row r="24" spans="1:105" ht="12" customHeight="1" x14ac:dyDescent="0.25">
      <c r="A24" s="28" t="s">
        <v>204</v>
      </c>
      <c r="B24" s="82"/>
      <c r="C24" s="82">
        <v>537998</v>
      </c>
      <c r="D24" s="82">
        <v>352847</v>
      </c>
      <c r="E24" s="82">
        <v>363946</v>
      </c>
      <c r="F24" s="82">
        <v>393839</v>
      </c>
      <c r="G24" s="82">
        <v>294608</v>
      </c>
      <c r="H24" s="82">
        <v>234109</v>
      </c>
      <c r="I24" s="82">
        <v>396423</v>
      </c>
      <c r="J24" s="82">
        <v>448036</v>
      </c>
      <c r="K24" s="82">
        <v>445979</v>
      </c>
      <c r="L24" s="82">
        <v>430223</v>
      </c>
      <c r="M24" s="82">
        <v>548314</v>
      </c>
      <c r="N24" s="82">
        <v>580045</v>
      </c>
      <c r="O24" s="82">
        <v>589030</v>
      </c>
      <c r="P24" s="82">
        <v>369832</v>
      </c>
      <c r="Q24" s="82">
        <v>404186</v>
      </c>
      <c r="R24" s="82">
        <v>336064</v>
      </c>
      <c r="S24" s="82">
        <v>335661</v>
      </c>
      <c r="T24" s="82">
        <v>253925</v>
      </c>
      <c r="U24" s="82">
        <v>351431</v>
      </c>
      <c r="V24" s="82">
        <v>321542</v>
      </c>
      <c r="W24" s="82">
        <v>428180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1940030</v>
      </c>
      <c r="D25" s="83">
        <v>1975199</v>
      </c>
      <c r="E25" s="83">
        <v>2112416</v>
      </c>
      <c r="F25" s="83">
        <v>2264883</v>
      </c>
      <c r="G25" s="83">
        <v>2031910</v>
      </c>
      <c r="H25" s="83">
        <v>2427376</v>
      </c>
      <c r="I25" s="83">
        <v>2326097</v>
      </c>
      <c r="J25" s="83">
        <v>2518837</v>
      </c>
      <c r="K25" s="83">
        <v>2176571</v>
      </c>
      <c r="L25" s="83">
        <v>2212774</v>
      </c>
      <c r="M25" s="83">
        <v>2072168</v>
      </c>
      <c r="N25" s="83">
        <v>2261672</v>
      </c>
      <c r="O25" s="83">
        <v>2187972</v>
      </c>
      <c r="P25" s="83">
        <v>2906706</v>
      </c>
      <c r="Q25" s="83">
        <v>2530304</v>
      </c>
      <c r="R25" s="83">
        <v>2027925</v>
      </c>
      <c r="S25" s="83">
        <v>1870627</v>
      </c>
      <c r="T25" s="83">
        <v>2026832</v>
      </c>
      <c r="U25" s="83">
        <v>2053513</v>
      </c>
      <c r="V25" s="83">
        <v>2168832</v>
      </c>
      <c r="W25" s="83">
        <v>2176633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347690</v>
      </c>
      <c r="D26" s="85">
        <v>310633</v>
      </c>
      <c r="E26" s="85">
        <v>451968</v>
      </c>
      <c r="F26" s="85">
        <v>345700</v>
      </c>
      <c r="G26" s="85">
        <v>416467</v>
      </c>
      <c r="H26" s="85">
        <v>512521</v>
      </c>
      <c r="I26" s="85">
        <v>698612</v>
      </c>
      <c r="J26" s="85">
        <v>842858</v>
      </c>
      <c r="K26" s="85">
        <v>857763</v>
      </c>
      <c r="L26" s="85">
        <v>745888</v>
      </c>
      <c r="M26" s="85">
        <v>643282</v>
      </c>
      <c r="N26" s="85">
        <v>674282</v>
      </c>
      <c r="O26" s="85">
        <v>795147</v>
      </c>
      <c r="P26" s="85">
        <v>1305930</v>
      </c>
      <c r="Q26" s="85">
        <v>1035948</v>
      </c>
      <c r="R26" s="85">
        <v>831335</v>
      </c>
      <c r="S26" s="85">
        <v>770017</v>
      </c>
      <c r="T26" s="85">
        <v>827100</v>
      </c>
      <c r="U26" s="85">
        <v>790267</v>
      </c>
      <c r="V26" s="85">
        <v>839178</v>
      </c>
      <c r="W26" s="85">
        <v>926701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5015738</v>
      </c>
      <c r="D27" s="71">
        <f t="shared" si="11"/>
        <v>5178109</v>
      </c>
      <c r="E27" s="71">
        <f t="shared" si="11"/>
        <v>5384794</v>
      </c>
      <c r="F27" s="71">
        <f t="shared" si="11"/>
        <v>5459053</v>
      </c>
      <c r="G27" s="71">
        <f t="shared" si="11"/>
        <v>5147105</v>
      </c>
      <c r="H27" s="71">
        <f t="shared" si="11"/>
        <v>5670897</v>
      </c>
      <c r="I27" s="71">
        <f t="shared" si="11"/>
        <v>5612603</v>
      </c>
      <c r="J27" s="71">
        <f t="shared" si="11"/>
        <v>6365519</v>
      </c>
      <c r="K27" s="71">
        <f t="shared" si="11"/>
        <v>5579959</v>
      </c>
      <c r="L27" s="71">
        <f t="shared" si="11"/>
        <v>5510592</v>
      </c>
      <c r="M27" s="71">
        <f t="shared" si="11"/>
        <v>5224699</v>
      </c>
      <c r="N27" s="71">
        <f t="shared" si="11"/>
        <v>5683869</v>
      </c>
      <c r="O27" s="71">
        <f t="shared" si="11"/>
        <v>5368115</v>
      </c>
      <c r="P27" s="71">
        <f t="shared" si="11"/>
        <v>5907139</v>
      </c>
      <c r="Q27" s="71">
        <f t="shared" si="11"/>
        <v>5778323</v>
      </c>
      <c r="R27" s="71">
        <f t="shared" ref="R27:V27" si="12">SUM(R28:R32)</f>
        <v>5287593</v>
      </c>
      <c r="S27" s="71">
        <f t="shared" si="12"/>
        <v>5212332</v>
      </c>
      <c r="T27" s="71">
        <f t="shared" si="12"/>
        <v>5330466</v>
      </c>
      <c r="U27" s="71">
        <f t="shared" si="12"/>
        <v>5222321</v>
      </c>
      <c r="V27" s="71">
        <f t="shared" si="12"/>
        <v>5155384</v>
      </c>
      <c r="W27" s="71">
        <f t="shared" ref="W27" si="13">SUM(W28:W32)</f>
        <v>5195781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8218</v>
      </c>
      <c r="D28" s="82">
        <v>16946</v>
      </c>
      <c r="E28" s="82">
        <v>15946</v>
      </c>
      <c r="F28" s="82">
        <v>23458</v>
      </c>
      <c r="G28" s="82">
        <v>22777</v>
      </c>
      <c r="H28" s="82">
        <v>17619</v>
      </c>
      <c r="I28" s="82">
        <v>11008</v>
      </c>
      <c r="J28" s="82">
        <v>25110</v>
      </c>
      <c r="K28" s="82">
        <v>16556</v>
      </c>
      <c r="L28" s="82">
        <v>16421</v>
      </c>
      <c r="M28" s="82">
        <v>17299</v>
      </c>
      <c r="N28" s="82">
        <v>26626</v>
      </c>
      <c r="O28" s="82">
        <v>19461</v>
      </c>
      <c r="P28" s="82">
        <v>26773</v>
      </c>
      <c r="Q28" s="82">
        <v>17968</v>
      </c>
      <c r="R28" s="82">
        <v>14335</v>
      </c>
      <c r="S28" s="82">
        <v>13548</v>
      </c>
      <c r="T28" s="82">
        <v>4432</v>
      </c>
      <c r="U28" s="82">
        <v>9934</v>
      </c>
      <c r="V28" s="82">
        <v>15440</v>
      </c>
      <c r="W28" s="82">
        <v>7693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852079</v>
      </c>
      <c r="D29" s="82">
        <v>827757</v>
      </c>
      <c r="E29" s="82">
        <v>838935</v>
      </c>
      <c r="F29" s="82">
        <v>935780</v>
      </c>
      <c r="G29" s="82">
        <v>949589</v>
      </c>
      <c r="H29" s="82">
        <v>877076</v>
      </c>
      <c r="I29" s="82">
        <v>965548</v>
      </c>
      <c r="J29" s="82">
        <v>888467</v>
      </c>
      <c r="K29" s="82">
        <v>889195</v>
      </c>
      <c r="L29" s="82">
        <v>839008</v>
      </c>
      <c r="M29" s="82">
        <v>827128</v>
      </c>
      <c r="N29" s="82">
        <v>884321</v>
      </c>
      <c r="O29" s="82">
        <v>846060</v>
      </c>
      <c r="P29" s="82">
        <v>927456</v>
      </c>
      <c r="Q29" s="82">
        <v>687911</v>
      </c>
      <c r="R29" s="82">
        <v>576201</v>
      </c>
      <c r="S29" s="82">
        <v>590716</v>
      </c>
      <c r="T29" s="82">
        <v>626546</v>
      </c>
      <c r="U29" s="82">
        <v>658642</v>
      </c>
      <c r="V29" s="82">
        <v>652847</v>
      </c>
      <c r="W29" s="82">
        <v>689866</v>
      </c>
      <c r="DA29" s="89" t="s">
        <v>653</v>
      </c>
    </row>
    <row r="30" spans="1:105" ht="12" customHeight="1" x14ac:dyDescent="0.25">
      <c r="A30" s="28" t="s">
        <v>193</v>
      </c>
      <c r="B30" s="82"/>
      <c r="C30" s="82">
        <v>1069563</v>
      </c>
      <c r="D30" s="82">
        <v>1219366</v>
      </c>
      <c r="E30" s="82">
        <v>1225917</v>
      </c>
      <c r="F30" s="82">
        <v>1227958</v>
      </c>
      <c r="G30" s="82">
        <v>1040606</v>
      </c>
      <c r="H30" s="82">
        <v>1094390</v>
      </c>
      <c r="I30" s="82">
        <v>1036320</v>
      </c>
      <c r="J30" s="82">
        <v>1378938</v>
      </c>
      <c r="K30" s="82">
        <v>1363777</v>
      </c>
      <c r="L30" s="82">
        <v>1279766</v>
      </c>
      <c r="M30" s="82">
        <v>1212305</v>
      </c>
      <c r="N30" s="82">
        <v>1230488</v>
      </c>
      <c r="O30" s="82">
        <v>1137159</v>
      </c>
      <c r="P30" s="82">
        <v>1230231</v>
      </c>
      <c r="Q30" s="82">
        <v>1294327</v>
      </c>
      <c r="R30" s="82">
        <v>1365838</v>
      </c>
      <c r="S30" s="82">
        <v>1215546</v>
      </c>
      <c r="T30" s="82">
        <v>1218100</v>
      </c>
      <c r="U30" s="82">
        <v>1104731</v>
      </c>
      <c r="V30" s="82">
        <v>1157952</v>
      </c>
      <c r="W30" s="82">
        <v>1045131</v>
      </c>
      <c r="DA30" s="89" t="s">
        <v>654</v>
      </c>
    </row>
    <row r="31" spans="1:105" ht="12" customHeight="1" x14ac:dyDescent="0.25">
      <c r="A31" s="28" t="s">
        <v>208</v>
      </c>
      <c r="B31" s="82"/>
      <c r="C31" s="82">
        <v>26523</v>
      </c>
      <c r="D31" s="82">
        <v>41296</v>
      </c>
      <c r="E31" s="82">
        <v>51043</v>
      </c>
      <c r="F31" s="82">
        <v>65358</v>
      </c>
      <c r="G31" s="82">
        <v>74391</v>
      </c>
      <c r="H31" s="82">
        <v>94025</v>
      </c>
      <c r="I31" s="82">
        <v>95260</v>
      </c>
      <c r="J31" s="82">
        <v>133651</v>
      </c>
      <c r="K31" s="82">
        <v>83077</v>
      </c>
      <c r="L31" s="82">
        <v>76337</v>
      </c>
      <c r="M31" s="82">
        <v>97418</v>
      </c>
      <c r="N31" s="82">
        <v>122741</v>
      </c>
      <c r="O31" s="82">
        <v>103412</v>
      </c>
      <c r="P31" s="82">
        <v>108430</v>
      </c>
      <c r="Q31" s="82">
        <v>87949</v>
      </c>
      <c r="R31" s="82">
        <v>89417</v>
      </c>
      <c r="S31" s="82">
        <v>101742</v>
      </c>
      <c r="T31" s="82">
        <v>145643</v>
      </c>
      <c r="U31" s="82">
        <v>103620</v>
      </c>
      <c r="V31" s="82">
        <v>96364</v>
      </c>
      <c r="W31" s="82">
        <v>97482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3059355</v>
      </c>
      <c r="D32" s="86">
        <v>3072744</v>
      </c>
      <c r="E32" s="86">
        <v>3252953</v>
      </c>
      <c r="F32" s="86">
        <v>3206499</v>
      </c>
      <c r="G32" s="86">
        <v>3059742</v>
      </c>
      <c r="H32" s="86">
        <v>3587787</v>
      </c>
      <c r="I32" s="86">
        <v>3504467</v>
      </c>
      <c r="J32" s="86">
        <v>3939353</v>
      </c>
      <c r="K32" s="86">
        <v>3227354</v>
      </c>
      <c r="L32" s="86">
        <v>3299060</v>
      </c>
      <c r="M32" s="86">
        <v>3070549</v>
      </c>
      <c r="N32" s="86">
        <v>3419693</v>
      </c>
      <c r="O32" s="86">
        <v>3262023</v>
      </c>
      <c r="P32" s="86">
        <v>3614249</v>
      </c>
      <c r="Q32" s="86">
        <v>3690168</v>
      </c>
      <c r="R32" s="86">
        <v>3241802</v>
      </c>
      <c r="S32" s="86">
        <v>3290780</v>
      </c>
      <c r="T32" s="86">
        <v>3335745</v>
      </c>
      <c r="U32" s="86">
        <v>3345394</v>
      </c>
      <c r="V32" s="86">
        <v>3232781</v>
      </c>
      <c r="W32" s="86">
        <v>3355609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6322.6935621666789</v>
      </c>
      <c r="D3" s="65">
        <f t="shared" si="0"/>
        <v>6202.8699721353041</v>
      </c>
      <c r="E3" s="65">
        <f t="shared" si="0"/>
        <v>6565.576757190749</v>
      </c>
      <c r="F3" s="65">
        <f t="shared" si="0"/>
        <v>6434.6612370053745</v>
      </c>
      <c r="G3" s="65">
        <f t="shared" si="0"/>
        <v>6031.4120471603646</v>
      </c>
      <c r="H3" s="65">
        <f t="shared" si="0"/>
        <v>6238.8237419072029</v>
      </c>
      <c r="I3" s="65">
        <f t="shared" si="0"/>
        <v>5709.0179921014478</v>
      </c>
      <c r="J3" s="65">
        <f t="shared" si="0"/>
        <v>6535.6267753404691</v>
      </c>
      <c r="K3" s="65">
        <f t="shared" si="0"/>
        <v>5749.2484840137176</v>
      </c>
      <c r="L3" s="65">
        <f t="shared" si="0"/>
        <v>6232.6910974537941</v>
      </c>
      <c r="M3" s="65">
        <f t="shared" si="0"/>
        <v>5305.6177430774896</v>
      </c>
      <c r="N3" s="65">
        <f t="shared" si="0"/>
        <v>5909.9126789623915</v>
      </c>
      <c r="O3" s="65">
        <f t="shared" si="0"/>
        <v>5563.0544325636392</v>
      </c>
      <c r="P3" s="65">
        <f t="shared" si="0"/>
        <v>4851.8421206154853</v>
      </c>
      <c r="Q3" s="65">
        <f t="shared" si="0"/>
        <v>4821.0403669304314</v>
      </c>
      <c r="R3" s="65">
        <f t="shared" ref="R3:V3" si="1">SUM(R4,R15,R17,R27)</f>
        <v>4230.7799844522542</v>
      </c>
      <c r="S3" s="65">
        <f t="shared" si="1"/>
        <v>4010.521042765532</v>
      </c>
      <c r="T3" s="65">
        <f t="shared" si="1"/>
        <v>4035.3232897102157</v>
      </c>
      <c r="U3" s="65">
        <f t="shared" si="1"/>
        <v>3688.7902982560972</v>
      </c>
      <c r="V3" s="65">
        <f t="shared" si="1"/>
        <v>3490.2030521631441</v>
      </c>
      <c r="W3" s="65">
        <f t="shared" ref="W3" si="2">SUM(W4,W15,W17,W27)</f>
        <v>3504.8122508132788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5278.5523819089067</v>
      </c>
      <c r="D4" s="69">
        <f t="shared" si="3"/>
        <v>5096.6403015806791</v>
      </c>
      <c r="E4" s="69">
        <f t="shared" si="3"/>
        <v>5372.3608557981497</v>
      </c>
      <c r="F4" s="69">
        <f t="shared" si="3"/>
        <v>5265.8532448247615</v>
      </c>
      <c r="G4" s="69">
        <f t="shared" si="3"/>
        <v>4894.5730158476254</v>
      </c>
      <c r="H4" s="69">
        <f t="shared" si="3"/>
        <v>4996.2647298187358</v>
      </c>
      <c r="I4" s="69">
        <f t="shared" si="3"/>
        <v>4515.6847190882118</v>
      </c>
      <c r="J4" s="69">
        <f t="shared" si="3"/>
        <v>5219.2093627661852</v>
      </c>
      <c r="K4" s="69">
        <f t="shared" si="3"/>
        <v>4608.7658419348463</v>
      </c>
      <c r="L4" s="69">
        <f t="shared" si="3"/>
        <v>5055.5244401722975</v>
      </c>
      <c r="M4" s="69">
        <f t="shared" si="3"/>
        <v>4212.1277517082281</v>
      </c>
      <c r="N4" s="69">
        <f t="shared" si="3"/>
        <v>4725.8917862376456</v>
      </c>
      <c r="O4" s="69">
        <f t="shared" si="3"/>
        <v>4505.4122680833689</v>
      </c>
      <c r="P4" s="69">
        <f t="shared" si="3"/>
        <v>3745.1618306864734</v>
      </c>
      <c r="Q4" s="69">
        <f t="shared" si="3"/>
        <v>3725.8574221996691</v>
      </c>
      <c r="R4" s="69">
        <f t="shared" ref="R4:V4" si="4">SUM(R5:R14)</f>
        <v>3225.5762356503251</v>
      </c>
      <c r="S4" s="69">
        <f t="shared" si="4"/>
        <v>2993.1179088064805</v>
      </c>
      <c r="T4" s="69">
        <f t="shared" si="4"/>
        <v>2984.0303624142557</v>
      </c>
      <c r="U4" s="69">
        <f t="shared" si="4"/>
        <v>2695.1875260509573</v>
      </c>
      <c r="V4" s="69">
        <f t="shared" si="4"/>
        <v>2520.1169921937494</v>
      </c>
      <c r="W4" s="69">
        <f t="shared" ref="W4" si="5">SUM(W5:W14)</f>
        <v>2514.2966074946621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222.80107768943384</v>
      </c>
      <c r="D5" s="72">
        <v>280.14386688197447</v>
      </c>
      <c r="E5" s="72">
        <v>246.85331912561543</v>
      </c>
      <c r="F5" s="72">
        <v>271.94656907496631</v>
      </c>
      <c r="G5" s="72">
        <v>277.51064823682134</v>
      </c>
      <c r="H5" s="72">
        <v>259.60991633281452</v>
      </c>
      <c r="I5" s="72">
        <v>189.91682043410586</v>
      </c>
      <c r="J5" s="72">
        <v>246.26602358718642</v>
      </c>
      <c r="K5" s="72">
        <v>217.12195001862875</v>
      </c>
      <c r="L5" s="72">
        <v>245.77411906161021</v>
      </c>
      <c r="M5" s="72">
        <v>181.63403078310412</v>
      </c>
      <c r="N5" s="72">
        <v>225.0436613165615</v>
      </c>
      <c r="O5" s="72">
        <v>139.94476027475082</v>
      </c>
      <c r="P5" s="72">
        <v>136.41072655872367</v>
      </c>
      <c r="Q5" s="72">
        <v>122.36086769324987</v>
      </c>
      <c r="R5" s="72">
        <v>90.439801655033605</v>
      </c>
      <c r="S5" s="72">
        <v>83.863877554590729</v>
      </c>
      <c r="T5" s="72">
        <v>12.14561322156349</v>
      </c>
      <c r="U5" s="72">
        <v>57.535276246180054</v>
      </c>
      <c r="V5" s="72">
        <v>64.793795548267852</v>
      </c>
      <c r="W5" s="72">
        <v>31.026065712489228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58.844909962495642</v>
      </c>
      <c r="D6" s="72">
        <v>56.97553805120198</v>
      </c>
      <c r="E6" s="72">
        <v>58.196223624981883</v>
      </c>
      <c r="F6" s="72">
        <v>82.707516986318083</v>
      </c>
      <c r="G6" s="72">
        <v>89.929100686019481</v>
      </c>
      <c r="H6" s="72">
        <v>93.878607535491994</v>
      </c>
      <c r="I6" s="72">
        <v>90.402536368986489</v>
      </c>
      <c r="J6" s="72">
        <v>99.152624048737081</v>
      </c>
      <c r="K6" s="72">
        <v>71.402400092934514</v>
      </c>
      <c r="L6" s="72">
        <v>77.569984149276422</v>
      </c>
      <c r="M6" s="72">
        <v>65.354709626156321</v>
      </c>
      <c r="N6" s="72">
        <v>78.482924013424679</v>
      </c>
      <c r="O6" s="72">
        <v>75.619967579054631</v>
      </c>
      <c r="P6" s="72">
        <v>31.190234271174067</v>
      </c>
      <c r="Q6" s="72">
        <v>34.043068769387091</v>
      </c>
      <c r="R6" s="72">
        <v>45.228340886176831</v>
      </c>
      <c r="S6" s="72">
        <v>37.542302813659425</v>
      </c>
      <c r="T6" s="72">
        <v>43.38373067962705</v>
      </c>
      <c r="U6" s="72">
        <v>35.196910075237753</v>
      </c>
      <c r="V6" s="72">
        <v>37.536156937171377</v>
      </c>
      <c r="W6" s="72">
        <v>40.449787867734351</v>
      </c>
      <c r="DA6" s="89" t="s">
        <v>661</v>
      </c>
    </row>
    <row r="7" spans="1:105" ht="12" customHeight="1" x14ac:dyDescent="0.25">
      <c r="A7" s="28" t="s">
        <v>206</v>
      </c>
      <c r="B7" s="72"/>
      <c r="C7" s="72">
        <v>1047.7965433317672</v>
      </c>
      <c r="D7" s="72">
        <v>812.48430072434348</v>
      </c>
      <c r="E7" s="72">
        <v>934.21103673658479</v>
      </c>
      <c r="F7" s="72">
        <v>806.98717894078698</v>
      </c>
      <c r="G7" s="72">
        <v>689.44895917967006</v>
      </c>
      <c r="H7" s="72">
        <v>632.26081504181764</v>
      </c>
      <c r="I7" s="72">
        <v>448.34359051785162</v>
      </c>
      <c r="J7" s="72">
        <v>774.26841797988254</v>
      </c>
      <c r="K7" s="72">
        <v>654.70338589200435</v>
      </c>
      <c r="L7" s="72">
        <v>695.62992884051926</v>
      </c>
      <c r="M7" s="72">
        <v>652.79500258455653</v>
      </c>
      <c r="N7" s="72">
        <v>759.85447726742927</v>
      </c>
      <c r="O7" s="72">
        <v>853.213694993937</v>
      </c>
      <c r="P7" s="72">
        <v>485.9403841552039</v>
      </c>
      <c r="Q7" s="72">
        <v>307.19056724527968</v>
      </c>
      <c r="R7" s="72">
        <v>157.67771585541954</v>
      </c>
      <c r="S7" s="72">
        <v>252.43819133961611</v>
      </c>
      <c r="T7" s="72">
        <v>248.75445258358141</v>
      </c>
      <c r="U7" s="72">
        <v>281.02938564994179</v>
      </c>
      <c r="V7" s="72">
        <v>284.61069203451694</v>
      </c>
      <c r="W7" s="72">
        <v>126.95351656370902</v>
      </c>
      <c r="DA7" s="89" t="s">
        <v>662</v>
      </c>
    </row>
    <row r="8" spans="1:105" ht="12" customHeight="1" x14ac:dyDescent="0.25">
      <c r="A8" s="28" t="s">
        <v>193</v>
      </c>
      <c r="B8" s="72"/>
      <c r="C8" s="72">
        <v>2244.2510032437949</v>
      </c>
      <c r="D8" s="72">
        <v>2145.7512204888812</v>
      </c>
      <c r="E8" s="72">
        <v>2202.0319265007906</v>
      </c>
      <c r="F8" s="72">
        <v>2169.4408365855147</v>
      </c>
      <c r="G8" s="72">
        <v>1788.5594151719349</v>
      </c>
      <c r="H8" s="72">
        <v>1843.5586190193192</v>
      </c>
      <c r="I8" s="72">
        <v>1455.1922744959584</v>
      </c>
      <c r="J8" s="72">
        <v>1973.2080083687881</v>
      </c>
      <c r="K8" s="72">
        <v>1769.0393552261341</v>
      </c>
      <c r="L8" s="72">
        <v>1986.9702859196138</v>
      </c>
      <c r="M8" s="72">
        <v>1536.7017914186663</v>
      </c>
      <c r="N8" s="72">
        <v>1721.4373017368246</v>
      </c>
      <c r="O8" s="72">
        <v>1551.395626350462</v>
      </c>
      <c r="P8" s="72">
        <v>1379.1069015777884</v>
      </c>
      <c r="Q8" s="72">
        <v>1785.3736008650337</v>
      </c>
      <c r="R8" s="72">
        <v>1632.9900913409017</v>
      </c>
      <c r="S8" s="72">
        <v>1348.8704101792903</v>
      </c>
      <c r="T8" s="72">
        <v>1260.1213029005421</v>
      </c>
      <c r="U8" s="72">
        <v>1041.517129482781</v>
      </c>
      <c r="V8" s="72">
        <v>1032.4243426545747</v>
      </c>
      <c r="W8" s="72">
        <v>1039.4234504798549</v>
      </c>
      <c r="DA8" s="89" t="s">
        <v>663</v>
      </c>
    </row>
    <row r="9" spans="1:105" ht="12" customHeight="1" x14ac:dyDescent="0.25">
      <c r="A9" s="28" t="s">
        <v>208</v>
      </c>
      <c r="B9" s="72"/>
      <c r="C9" s="72">
        <v>655.35273130486053</v>
      </c>
      <c r="D9" s="72">
        <v>946.39282131549396</v>
      </c>
      <c r="E9" s="72">
        <v>1074.4470097629069</v>
      </c>
      <c r="F9" s="72">
        <v>997.92536815906828</v>
      </c>
      <c r="G9" s="72">
        <v>1343.9486146084355</v>
      </c>
      <c r="H9" s="72">
        <v>1434.3296855785454</v>
      </c>
      <c r="I9" s="72">
        <v>1566.5852999887586</v>
      </c>
      <c r="J9" s="72">
        <v>1207.3230871049705</v>
      </c>
      <c r="K9" s="72">
        <v>1048.000847109791</v>
      </c>
      <c r="L9" s="72">
        <v>1173.2792521425793</v>
      </c>
      <c r="M9" s="72">
        <v>961.95261663414078</v>
      </c>
      <c r="N9" s="72">
        <v>1021.0942433441229</v>
      </c>
      <c r="O9" s="72">
        <v>944.73983774940643</v>
      </c>
      <c r="P9" s="72">
        <v>995.98959676969014</v>
      </c>
      <c r="Q9" s="72">
        <v>694.20111250879597</v>
      </c>
      <c r="R9" s="72">
        <v>658.85499972448099</v>
      </c>
      <c r="S9" s="72">
        <v>686.21130955401611</v>
      </c>
      <c r="T9" s="72">
        <v>910.49861495302503</v>
      </c>
      <c r="U9" s="72">
        <v>733.82195562791389</v>
      </c>
      <c r="V9" s="72">
        <v>624.19416603904665</v>
      </c>
      <c r="W9" s="72">
        <v>713.78862882533758</v>
      </c>
      <c r="DA9" s="89" t="s">
        <v>664</v>
      </c>
    </row>
    <row r="10" spans="1:105" ht="12" customHeight="1" x14ac:dyDescent="0.25">
      <c r="A10" s="28" t="s">
        <v>203</v>
      </c>
      <c r="B10" s="72"/>
      <c r="C10" s="72">
        <v>0.52780654916713288</v>
      </c>
      <c r="D10" s="72">
        <v>1.3668976862441795</v>
      </c>
      <c r="E10" s="72">
        <v>1.22629404161486</v>
      </c>
      <c r="F10" s="72">
        <v>1.0911350026696507</v>
      </c>
      <c r="G10" s="72">
        <v>0.91054474190688706</v>
      </c>
      <c r="H10" s="72">
        <v>0.75968899306277549</v>
      </c>
      <c r="I10" s="72">
        <v>0.70428093773366518</v>
      </c>
      <c r="J10" s="72">
        <v>0.98191322986460672</v>
      </c>
      <c r="K10" s="72">
        <v>1.3957500076842013</v>
      </c>
      <c r="L10" s="72">
        <v>1.87788466494199</v>
      </c>
      <c r="M10" s="72">
        <v>1.144326581536953</v>
      </c>
      <c r="N10" s="72">
        <v>1.1673871761777017</v>
      </c>
      <c r="O10" s="72">
        <v>0.82039838198196824</v>
      </c>
      <c r="P10" s="72">
        <v>2.0467225470010337</v>
      </c>
      <c r="Q10" s="72">
        <v>1.7684952943247909</v>
      </c>
      <c r="R10" s="72">
        <v>0.91668963239981505</v>
      </c>
      <c r="S10" s="72">
        <v>0.51272670793085739</v>
      </c>
      <c r="T10" s="72">
        <v>0.6043077904333205</v>
      </c>
      <c r="U10" s="72">
        <v>0.66755795923820926</v>
      </c>
      <c r="V10" s="72">
        <v>0.78338835997872347</v>
      </c>
      <c r="W10" s="72">
        <v>1.1414784414546379</v>
      </c>
      <c r="DA10" s="89" t="s">
        <v>665</v>
      </c>
    </row>
    <row r="11" spans="1:105" ht="12" customHeight="1" x14ac:dyDescent="0.25">
      <c r="A11" s="28" t="s">
        <v>204</v>
      </c>
      <c r="B11" s="72"/>
      <c r="C11" s="72">
        <v>683.62245224727144</v>
      </c>
      <c r="D11" s="72">
        <v>472.08646568147049</v>
      </c>
      <c r="E11" s="72">
        <v>471.49692763742911</v>
      </c>
      <c r="F11" s="72">
        <v>568.81379869232649</v>
      </c>
      <c r="G11" s="72">
        <v>397.37284965281322</v>
      </c>
      <c r="H11" s="72">
        <v>319.64831909635024</v>
      </c>
      <c r="I11" s="72">
        <v>414.16720860299682</v>
      </c>
      <c r="J11" s="72">
        <v>474.81408005510616</v>
      </c>
      <c r="K11" s="72">
        <v>485.27247710662692</v>
      </c>
      <c r="L11" s="72">
        <v>477.86870292098268</v>
      </c>
      <c r="M11" s="72">
        <v>542.4007917014369</v>
      </c>
      <c r="N11" s="72">
        <v>592.18192671392592</v>
      </c>
      <c r="O11" s="72">
        <v>615.35353383955032</v>
      </c>
      <c r="P11" s="72">
        <v>431.87956002395293</v>
      </c>
      <c r="Q11" s="72">
        <v>480.82344552210969</v>
      </c>
      <c r="R11" s="72">
        <v>337.99246040839597</v>
      </c>
      <c r="S11" s="72">
        <v>316.22976129063363</v>
      </c>
      <c r="T11" s="72">
        <v>224.80064330746922</v>
      </c>
      <c r="U11" s="72">
        <v>281.24897496373183</v>
      </c>
      <c r="V11" s="72">
        <v>236.72021942327032</v>
      </c>
      <c r="W11" s="72">
        <v>306.81687614988789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65.389525402837663</v>
      </c>
      <c r="D12" s="72">
        <v>89.601980504855433</v>
      </c>
      <c r="E12" s="72">
        <v>92.681161288714392</v>
      </c>
      <c r="F12" s="72">
        <v>82.945656326137524</v>
      </c>
      <c r="G12" s="72">
        <v>86.291529927463429</v>
      </c>
      <c r="H12" s="72">
        <v>101.24334998778821</v>
      </c>
      <c r="I12" s="72">
        <v>101.68907371394722</v>
      </c>
      <c r="J12" s="72">
        <v>122.73410717580758</v>
      </c>
      <c r="K12" s="72">
        <v>108.65024938838566</v>
      </c>
      <c r="L12" s="72">
        <v>91.746114396153473</v>
      </c>
      <c r="M12" s="72">
        <v>60.757540306952677</v>
      </c>
      <c r="N12" s="72">
        <v>58.3810852136561</v>
      </c>
      <c r="O12" s="72">
        <v>71.614946969717593</v>
      </c>
      <c r="P12" s="72">
        <v>128.03864500002763</v>
      </c>
      <c r="Q12" s="72">
        <v>102.46841762768555</v>
      </c>
      <c r="R12" s="72">
        <v>83.972157102890719</v>
      </c>
      <c r="S12" s="72">
        <v>68.128215789078126</v>
      </c>
      <c r="T12" s="72">
        <v>86.00196371088866</v>
      </c>
      <c r="U12" s="72">
        <v>88.481319402346415</v>
      </c>
      <c r="V12" s="72">
        <v>89.360225042889567</v>
      </c>
      <c r="W12" s="72">
        <v>100.98644317899119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245.23724474789017</v>
      </c>
      <c r="D13" s="74">
        <v>241.50938571997725</v>
      </c>
      <c r="E13" s="74">
        <v>239.64372144931869</v>
      </c>
      <c r="F13" s="74">
        <v>234.02686619185857</v>
      </c>
      <c r="G13" s="74">
        <v>175.88443767112443</v>
      </c>
      <c r="H13" s="74">
        <v>266.10671196885642</v>
      </c>
      <c r="I13" s="74">
        <v>211.18929972387761</v>
      </c>
      <c r="J13" s="74">
        <v>273.27179576270527</v>
      </c>
      <c r="K13" s="74">
        <v>211.97649112453269</v>
      </c>
      <c r="L13" s="74">
        <v>258.42482145960878</v>
      </c>
      <c r="M13" s="74">
        <v>172.04912317380285</v>
      </c>
      <c r="N13" s="74">
        <v>225.72338122752703</v>
      </c>
      <c r="O13" s="74">
        <v>210.81133484037937</v>
      </c>
      <c r="P13" s="74">
        <v>119.88715521821679</v>
      </c>
      <c r="Q13" s="74">
        <v>160.70280622234026</v>
      </c>
      <c r="R13" s="74">
        <v>185.66610969526857</v>
      </c>
      <c r="S13" s="74">
        <v>170.5066302861724</v>
      </c>
      <c r="T13" s="74">
        <v>169.63188322223894</v>
      </c>
      <c r="U13" s="74">
        <v>150.98527685786993</v>
      </c>
      <c r="V13" s="74">
        <v>125.98994606331472</v>
      </c>
      <c r="W13" s="74">
        <v>131.54777315041673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54.729087429388052</v>
      </c>
      <c r="D14" s="76">
        <v>50.327824526236611</v>
      </c>
      <c r="E14" s="76">
        <v>51.573235630192521</v>
      </c>
      <c r="F14" s="76">
        <v>49.968318865114256</v>
      </c>
      <c r="G14" s="76">
        <v>44.716915971436855</v>
      </c>
      <c r="H14" s="76">
        <v>44.869016264690124</v>
      </c>
      <c r="I14" s="76">
        <v>37.494334303995743</v>
      </c>
      <c r="J14" s="76">
        <v>47.189305453137401</v>
      </c>
      <c r="K14" s="76">
        <v>41.202935968124336</v>
      </c>
      <c r="L14" s="76">
        <v>46.383346617011533</v>
      </c>
      <c r="M14" s="76">
        <v>37.337818897873809</v>
      </c>
      <c r="N14" s="76">
        <v>42.525398227996234</v>
      </c>
      <c r="O14" s="76">
        <v>41.898167104128646</v>
      </c>
      <c r="P14" s="76">
        <v>34.671904564694714</v>
      </c>
      <c r="Q14" s="76">
        <v>36.925040451462721</v>
      </c>
      <c r="R14" s="76">
        <v>31.837869349357344</v>
      </c>
      <c r="S14" s="76">
        <v>28.814483291492824</v>
      </c>
      <c r="T14" s="76">
        <v>28.087850044885993</v>
      </c>
      <c r="U14" s="76">
        <v>24.703739785716508</v>
      </c>
      <c r="V14" s="76">
        <v>23.704060090718659</v>
      </c>
      <c r="W14" s="76">
        <v>22.162587124787198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14.103558004373841</v>
      </c>
      <c r="D15" s="69">
        <f t="shared" si="6"/>
        <v>17.292761153844332</v>
      </c>
      <c r="E15" s="69">
        <f t="shared" si="6"/>
        <v>47.52026084820546</v>
      </c>
      <c r="F15" s="69">
        <f t="shared" si="6"/>
        <v>23.873901921022338</v>
      </c>
      <c r="G15" s="69">
        <f t="shared" si="6"/>
        <v>26.637155477659725</v>
      </c>
      <c r="H15" s="69">
        <f t="shared" si="6"/>
        <v>32.73571718471392</v>
      </c>
      <c r="I15" s="69">
        <f t="shared" si="6"/>
        <v>29.431678003937783</v>
      </c>
      <c r="J15" s="69">
        <f t="shared" si="6"/>
        <v>29.737253520307171</v>
      </c>
      <c r="K15" s="69">
        <f t="shared" si="6"/>
        <v>30.552787475370259</v>
      </c>
      <c r="L15" s="69">
        <f t="shared" si="6"/>
        <v>26.502531840180815</v>
      </c>
      <c r="M15" s="69">
        <f t="shared" si="6"/>
        <v>23.078610203213827</v>
      </c>
      <c r="N15" s="69">
        <f t="shared" si="6"/>
        <v>36.128500657074795</v>
      </c>
      <c r="O15" s="69">
        <f t="shared" si="6"/>
        <v>21.014141828200014</v>
      </c>
      <c r="P15" s="69">
        <f t="shared" si="6"/>
        <v>14.890098588040722</v>
      </c>
      <c r="Q15" s="69">
        <f t="shared" si="6"/>
        <v>17.304536689258914</v>
      </c>
      <c r="R15" s="69">
        <f t="shared" si="6"/>
        <v>22.569390791043535</v>
      </c>
      <c r="S15" s="69">
        <f t="shared" si="6"/>
        <v>24.619600348035171</v>
      </c>
      <c r="T15" s="69">
        <f t="shared" si="6"/>
        <v>27.286380506425644</v>
      </c>
      <c r="U15" s="69">
        <f t="shared" si="6"/>
        <v>26.921637362614316</v>
      </c>
      <c r="V15" s="69">
        <f t="shared" si="6"/>
        <v>24.785249945805461</v>
      </c>
      <c r="W15" s="69">
        <f t="shared" si="6"/>
        <v>28.003413044967793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14.103558004373841</v>
      </c>
      <c r="D16" s="72">
        <v>17.292761153844332</v>
      </c>
      <c r="E16" s="72">
        <v>47.52026084820546</v>
      </c>
      <c r="F16" s="72">
        <v>23.873901921022338</v>
      </c>
      <c r="G16" s="72">
        <v>26.637155477659725</v>
      </c>
      <c r="H16" s="72">
        <v>32.73571718471392</v>
      </c>
      <c r="I16" s="72">
        <v>29.431678003937783</v>
      </c>
      <c r="J16" s="72">
        <v>29.737253520307171</v>
      </c>
      <c r="K16" s="72">
        <v>30.552787475370259</v>
      </c>
      <c r="L16" s="72">
        <v>26.502531840180815</v>
      </c>
      <c r="M16" s="72">
        <v>23.078610203213827</v>
      </c>
      <c r="N16" s="72">
        <v>36.128500657074795</v>
      </c>
      <c r="O16" s="72">
        <v>21.014141828200014</v>
      </c>
      <c r="P16" s="72">
        <v>14.890098588040722</v>
      </c>
      <c r="Q16" s="72">
        <v>17.304536689258914</v>
      </c>
      <c r="R16" s="72">
        <v>22.569390791043535</v>
      </c>
      <c r="S16" s="72">
        <v>24.619600348035171</v>
      </c>
      <c r="T16" s="72">
        <v>27.286380506425644</v>
      </c>
      <c r="U16" s="72">
        <v>26.921637362614316</v>
      </c>
      <c r="V16" s="72">
        <v>24.785249945805461</v>
      </c>
      <c r="W16" s="72">
        <v>28.003413044967793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711.73905611510622</v>
      </c>
      <c r="D17" s="69">
        <f t="shared" si="7"/>
        <v>753.3315266146742</v>
      </c>
      <c r="E17" s="69">
        <f t="shared" si="7"/>
        <v>783.37098401871651</v>
      </c>
      <c r="F17" s="69">
        <f t="shared" si="7"/>
        <v>781.85513237953592</v>
      </c>
      <c r="G17" s="69">
        <f t="shared" si="7"/>
        <v>757.26885207879332</v>
      </c>
      <c r="H17" s="69">
        <f t="shared" si="7"/>
        <v>821.23838672829595</v>
      </c>
      <c r="I17" s="69">
        <f t="shared" si="7"/>
        <v>793.02134885508167</v>
      </c>
      <c r="J17" s="69">
        <f t="shared" si="7"/>
        <v>885.24657721271785</v>
      </c>
      <c r="K17" s="69">
        <f t="shared" si="7"/>
        <v>767.48234425488613</v>
      </c>
      <c r="L17" s="69">
        <f t="shared" si="7"/>
        <v>792.09840487762892</v>
      </c>
      <c r="M17" s="69">
        <f t="shared" si="7"/>
        <v>741.67171247483043</v>
      </c>
      <c r="N17" s="69">
        <f t="shared" si="7"/>
        <v>798.08478145989841</v>
      </c>
      <c r="O17" s="69">
        <f t="shared" si="7"/>
        <v>722.13180403225113</v>
      </c>
      <c r="P17" s="69">
        <f t="shared" si="7"/>
        <v>753.5164764584656</v>
      </c>
      <c r="Q17" s="69">
        <f t="shared" si="7"/>
        <v>746.72822093385207</v>
      </c>
      <c r="R17" s="69">
        <f t="shared" ref="R17:V17" si="8">SUM(R18:R26)</f>
        <v>683.23325786381065</v>
      </c>
      <c r="S17" s="69">
        <f t="shared" si="8"/>
        <v>685.49190954455844</v>
      </c>
      <c r="T17" s="69">
        <f t="shared" si="8"/>
        <v>711.76266289380328</v>
      </c>
      <c r="U17" s="69">
        <f t="shared" si="8"/>
        <v>666.87405743536726</v>
      </c>
      <c r="V17" s="69">
        <f t="shared" si="8"/>
        <v>646.18475429959062</v>
      </c>
      <c r="W17" s="69">
        <f t="shared" ref="W17" si="9">SUM(W18:W26)</f>
        <v>660.55761135333933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13.314656227656402</v>
      </c>
      <c r="D18" s="72">
        <v>18.549837596490715</v>
      </c>
      <c r="E18" s="72">
        <v>11.784521856015974</v>
      </c>
      <c r="F18" s="72">
        <v>17.632911558875222</v>
      </c>
      <c r="G18" s="72">
        <v>19.63480817953916</v>
      </c>
      <c r="H18" s="72">
        <v>17.683768338444771</v>
      </c>
      <c r="I18" s="72">
        <v>12.449729115363693</v>
      </c>
      <c r="J18" s="72">
        <v>16.900659409957637</v>
      </c>
      <c r="K18" s="72">
        <v>10.8452632238346</v>
      </c>
      <c r="L18" s="72">
        <v>11.011360918503646</v>
      </c>
      <c r="M18" s="72">
        <v>8.6835731206362592</v>
      </c>
      <c r="N18" s="72">
        <v>16.065569243079551</v>
      </c>
      <c r="O18" s="72">
        <v>9.5651704466163299</v>
      </c>
      <c r="P18" s="72">
        <v>11.599343869350678</v>
      </c>
      <c r="Q18" s="72">
        <v>10.619929073283444</v>
      </c>
      <c r="R18" s="72">
        <v>6.9206914795744696</v>
      </c>
      <c r="S18" s="72">
        <v>7.2239191077556963</v>
      </c>
      <c r="T18" s="72">
        <v>0.53448579392086304</v>
      </c>
      <c r="U18" s="72">
        <v>7.1731240137924157</v>
      </c>
      <c r="V18" s="72">
        <v>9.8578834192676297</v>
      </c>
      <c r="W18" s="72">
        <v>2.9056454575058579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45.528264620945805</v>
      </c>
      <c r="D19" s="72">
        <v>49.051517174754458</v>
      </c>
      <c r="E19" s="72">
        <v>58.080938901472415</v>
      </c>
      <c r="F19" s="72">
        <v>60.12196843438501</v>
      </c>
      <c r="G19" s="72">
        <v>71.541485823501162</v>
      </c>
      <c r="H19" s="72">
        <v>67.295274266259995</v>
      </c>
      <c r="I19" s="72">
        <v>46.228451410413108</v>
      </c>
      <c r="J19" s="72">
        <v>42.716754632326918</v>
      </c>
      <c r="K19" s="72">
        <v>46.062447252411893</v>
      </c>
      <c r="L19" s="72">
        <v>42.451646151231344</v>
      </c>
      <c r="M19" s="72">
        <v>47.01796246765268</v>
      </c>
      <c r="N19" s="72">
        <v>37.730723813846936</v>
      </c>
      <c r="O19" s="72">
        <v>31.512647002151599</v>
      </c>
      <c r="P19" s="72">
        <v>33.855175142261515</v>
      </c>
      <c r="Q19" s="72">
        <v>24.486563511058382</v>
      </c>
      <c r="R19" s="72">
        <v>27.887897566229782</v>
      </c>
      <c r="S19" s="72">
        <v>31.443674363161836</v>
      </c>
      <c r="T19" s="72">
        <v>33.341473674156852</v>
      </c>
      <c r="U19" s="72">
        <v>31.321511673995669</v>
      </c>
      <c r="V19" s="72">
        <v>28.510787606063207</v>
      </c>
      <c r="W19" s="72">
        <v>32.760198129851268</v>
      </c>
      <c r="DA19" s="89" t="s">
        <v>674</v>
      </c>
    </row>
    <row r="20" spans="1:105" ht="12" customHeight="1" x14ac:dyDescent="0.25">
      <c r="A20" s="28" t="s">
        <v>206</v>
      </c>
      <c r="B20" s="72"/>
      <c r="C20" s="72">
        <v>73.18144670880092</v>
      </c>
      <c r="D20" s="72">
        <v>59.278143447523092</v>
      </c>
      <c r="E20" s="72">
        <v>63.746664783326331</v>
      </c>
      <c r="F20" s="72">
        <v>48.131575318492558</v>
      </c>
      <c r="G20" s="72">
        <v>54.219650856611551</v>
      </c>
      <c r="H20" s="72">
        <v>61.047947179313688</v>
      </c>
      <c r="I20" s="72">
        <v>51.271409344381233</v>
      </c>
      <c r="J20" s="72">
        <v>100.63012546254605</v>
      </c>
      <c r="K20" s="72">
        <v>71.875325920416813</v>
      </c>
      <c r="L20" s="72">
        <v>78.430389356227849</v>
      </c>
      <c r="M20" s="72">
        <v>67.093362310795968</v>
      </c>
      <c r="N20" s="72">
        <v>76.469118922928871</v>
      </c>
      <c r="O20" s="72">
        <v>51.841679828681926</v>
      </c>
      <c r="P20" s="72">
        <v>21.373465316851703</v>
      </c>
      <c r="Q20" s="72">
        <v>20.431342722034486</v>
      </c>
      <c r="R20" s="72">
        <v>19.722387791568426</v>
      </c>
      <c r="S20" s="72">
        <v>48.942321452736984</v>
      </c>
      <c r="T20" s="72">
        <v>50.858706778878798</v>
      </c>
      <c r="U20" s="72">
        <v>56.602216648514286</v>
      </c>
      <c r="V20" s="72">
        <v>39.666442113883924</v>
      </c>
      <c r="W20" s="72">
        <v>15.288029315904367</v>
      </c>
      <c r="DA20" s="89" t="s">
        <v>675</v>
      </c>
    </row>
    <row r="21" spans="1:105" ht="12" customHeight="1" x14ac:dyDescent="0.25">
      <c r="A21" s="28" t="s">
        <v>193</v>
      </c>
      <c r="B21" s="72"/>
      <c r="C21" s="72">
        <v>252.02894237754535</v>
      </c>
      <c r="D21" s="72">
        <v>291.81852398076853</v>
      </c>
      <c r="E21" s="72">
        <v>288.85374130501617</v>
      </c>
      <c r="F21" s="72">
        <v>256.36082571619636</v>
      </c>
      <c r="G21" s="72">
        <v>258.62111330687475</v>
      </c>
      <c r="H21" s="72">
        <v>266.58011671310311</v>
      </c>
      <c r="I21" s="72">
        <v>265.20291698663942</v>
      </c>
      <c r="J21" s="72">
        <v>300.3709563415054</v>
      </c>
      <c r="K21" s="72">
        <v>273.91515687783306</v>
      </c>
      <c r="L21" s="72">
        <v>285.4655212202702</v>
      </c>
      <c r="M21" s="72">
        <v>229.56433790632576</v>
      </c>
      <c r="N21" s="72">
        <v>257.61563664623918</v>
      </c>
      <c r="O21" s="72">
        <v>232.40535319485187</v>
      </c>
      <c r="P21" s="72">
        <v>248.97799579824169</v>
      </c>
      <c r="Q21" s="72">
        <v>305.39164059490668</v>
      </c>
      <c r="R21" s="72">
        <v>295.22448940699826</v>
      </c>
      <c r="S21" s="72">
        <v>268.11256162930107</v>
      </c>
      <c r="T21" s="72">
        <v>254.87086329066955</v>
      </c>
      <c r="U21" s="72">
        <v>218.20988930455925</v>
      </c>
      <c r="V21" s="72">
        <v>204.02409071314415</v>
      </c>
      <c r="W21" s="72">
        <v>229.01110872706988</v>
      </c>
      <c r="DA21" s="89" t="s">
        <v>676</v>
      </c>
    </row>
    <row r="22" spans="1:105" ht="12" customHeight="1" x14ac:dyDescent="0.25">
      <c r="A22" s="28" t="s">
        <v>208</v>
      </c>
      <c r="B22" s="72"/>
      <c r="C22" s="72">
        <v>11.695797768116549</v>
      </c>
      <c r="D22" s="72">
        <v>23.263596529025278</v>
      </c>
      <c r="E22" s="72">
        <v>28.335930566111443</v>
      </c>
      <c r="F22" s="72">
        <v>33.061694294319935</v>
      </c>
      <c r="G22" s="72">
        <v>35.680831630516757</v>
      </c>
      <c r="H22" s="72">
        <v>41.066941981097287</v>
      </c>
      <c r="I22" s="72">
        <v>60.594553401894224</v>
      </c>
      <c r="J22" s="72">
        <v>55.477403892056799</v>
      </c>
      <c r="K22" s="72">
        <v>36.494150539694139</v>
      </c>
      <c r="L22" s="72">
        <v>32.947383130218334</v>
      </c>
      <c r="M22" s="72">
        <v>34.276827112681147</v>
      </c>
      <c r="N22" s="72">
        <v>35.890248236338373</v>
      </c>
      <c r="O22" s="72">
        <v>37.166546104463826</v>
      </c>
      <c r="P22" s="72">
        <v>23.161197879822851</v>
      </c>
      <c r="Q22" s="72">
        <v>17.995321246210903</v>
      </c>
      <c r="R22" s="72">
        <v>32.055006550773875</v>
      </c>
      <c r="S22" s="72">
        <v>39.590423231310936</v>
      </c>
      <c r="T22" s="72">
        <v>75.894418507463953</v>
      </c>
      <c r="U22" s="72">
        <v>50.020619780871449</v>
      </c>
      <c r="V22" s="72">
        <v>48.750991437109661</v>
      </c>
      <c r="W22" s="72">
        <v>53.391164550774576</v>
      </c>
      <c r="DA22" s="89" t="s">
        <v>677</v>
      </c>
    </row>
    <row r="23" spans="1:105" ht="12" customHeight="1" x14ac:dyDescent="0.25">
      <c r="A23" s="28" t="s">
        <v>203</v>
      </c>
      <c r="B23" s="72"/>
      <c r="C23" s="72">
        <v>4.945592443750392E-2</v>
      </c>
      <c r="D23" s="72">
        <v>0.14359797239351874</v>
      </c>
      <c r="E23" s="72">
        <v>0.11202692478828873</v>
      </c>
      <c r="F23" s="72">
        <v>8.4189577691293122E-2</v>
      </c>
      <c r="G23" s="72">
        <v>8.3816818666436657E-2</v>
      </c>
      <c r="H23" s="72">
        <v>7.0053107992033237E-2</v>
      </c>
      <c r="I23" s="72">
        <v>8.4208548187748394E-2</v>
      </c>
      <c r="J23" s="72">
        <v>9.0351921009353436E-2</v>
      </c>
      <c r="K23" s="72">
        <v>0.12362255497139756</v>
      </c>
      <c r="L23" s="72">
        <v>0.13893311226258842</v>
      </c>
      <c r="M23" s="72">
        <v>8.1622913231649885E-2</v>
      </c>
      <c r="N23" s="72">
        <v>0.10141385850201655</v>
      </c>
      <c r="O23" s="72">
        <v>7.6966381020304411E-2</v>
      </c>
      <c r="P23" s="72">
        <v>0.19036475230518665</v>
      </c>
      <c r="Q23" s="72">
        <v>0.14235979871801446</v>
      </c>
      <c r="R23" s="72">
        <v>6.9114435624672885E-2</v>
      </c>
      <c r="S23" s="72">
        <v>4.9101590299222737E-2</v>
      </c>
      <c r="T23" s="72">
        <v>5.2137383630307357E-2</v>
      </c>
      <c r="U23" s="72">
        <v>5.6977072915603749E-2</v>
      </c>
      <c r="V23" s="72">
        <v>6.2688562058582642E-2</v>
      </c>
      <c r="W23" s="72">
        <v>0.11182696165558362</v>
      </c>
      <c r="DA23" s="89" t="s">
        <v>678</v>
      </c>
    </row>
    <row r="24" spans="1:105" ht="12" customHeight="1" x14ac:dyDescent="0.25">
      <c r="A24" s="28" t="s">
        <v>204</v>
      </c>
      <c r="B24" s="72"/>
      <c r="C24" s="72">
        <v>50.096147323564523</v>
      </c>
      <c r="D24" s="72">
        <v>35.426159398695411</v>
      </c>
      <c r="E24" s="72">
        <v>36.808392061851457</v>
      </c>
      <c r="F24" s="72">
        <v>44.864537920261881</v>
      </c>
      <c r="G24" s="72">
        <v>30.278627658454315</v>
      </c>
      <c r="H24" s="72">
        <v>24.84948544437631</v>
      </c>
      <c r="I24" s="72">
        <v>44.686624657625238</v>
      </c>
      <c r="J24" s="72">
        <v>47.099590292344935</v>
      </c>
      <c r="K24" s="72">
        <v>48.497426433922392</v>
      </c>
      <c r="L24" s="72">
        <v>47.917102277061979</v>
      </c>
      <c r="M24" s="72">
        <v>65.378538649966117</v>
      </c>
      <c r="N24" s="72">
        <v>64.209468335050829</v>
      </c>
      <c r="O24" s="72">
        <v>64.683331005400532</v>
      </c>
      <c r="P24" s="72">
        <v>41.317973661838813</v>
      </c>
      <c r="Q24" s="72">
        <v>44.829596366216002</v>
      </c>
      <c r="R24" s="72">
        <v>37.425611449397081</v>
      </c>
      <c r="S24" s="72">
        <v>37.443784277497166</v>
      </c>
      <c r="T24" s="72">
        <v>27.744568727028</v>
      </c>
      <c r="U24" s="72">
        <v>38.426397698965935</v>
      </c>
      <c r="V24" s="72">
        <v>35.20473389207023</v>
      </c>
      <c r="W24" s="72">
        <v>49.657561891903988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240.16365794571291</v>
      </c>
      <c r="D25" s="74">
        <v>252.25717394836374</v>
      </c>
      <c r="E25" s="74">
        <v>260.9463198627505</v>
      </c>
      <c r="F25" s="74">
        <v>295.87926300875444</v>
      </c>
      <c r="G25" s="74">
        <v>255.19955013118326</v>
      </c>
      <c r="H25" s="74">
        <v>303.15526260410644</v>
      </c>
      <c r="I25" s="74">
        <v>262.90951837434955</v>
      </c>
      <c r="J25" s="74">
        <v>261.87773780328104</v>
      </c>
      <c r="K25" s="74">
        <v>217.34993274714759</v>
      </c>
      <c r="L25" s="74">
        <v>242.48491721121644</v>
      </c>
      <c r="M25" s="74">
        <v>238.99426670833782</v>
      </c>
      <c r="N25" s="74">
        <v>258.72893913234486</v>
      </c>
      <c r="O25" s="74">
        <v>236.81941319108356</v>
      </c>
      <c r="P25" s="74">
        <v>279.32569887584208</v>
      </c>
      <c r="Q25" s="74">
        <v>246.82810623096174</v>
      </c>
      <c r="R25" s="74">
        <v>200.90638736016194</v>
      </c>
      <c r="S25" s="74">
        <v>192.91848562788849</v>
      </c>
      <c r="T25" s="74">
        <v>204.48731804287934</v>
      </c>
      <c r="U25" s="74">
        <v>204.73002343886185</v>
      </c>
      <c r="V25" s="74">
        <v>215.31887066914027</v>
      </c>
      <c r="W25" s="74">
        <v>207.02424702098844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25.68068721832616</v>
      </c>
      <c r="D26" s="77">
        <v>23.54297656665954</v>
      </c>
      <c r="E26" s="77">
        <v>34.702447757384014</v>
      </c>
      <c r="F26" s="77">
        <v>25.718166550559353</v>
      </c>
      <c r="G26" s="77">
        <v>32.008967673445909</v>
      </c>
      <c r="H26" s="77">
        <v>39.489537093602365</v>
      </c>
      <c r="I26" s="77">
        <v>49.593937016227464</v>
      </c>
      <c r="J26" s="77">
        <v>60.082997457689615</v>
      </c>
      <c r="K26" s="77">
        <v>62.319018704654269</v>
      </c>
      <c r="L26" s="77">
        <v>51.251151500636503</v>
      </c>
      <c r="M26" s="77">
        <v>50.581221285203156</v>
      </c>
      <c r="N26" s="77">
        <v>51.273663271567735</v>
      </c>
      <c r="O26" s="77">
        <v>58.060696877981158</v>
      </c>
      <c r="P26" s="77">
        <v>93.715261161951062</v>
      </c>
      <c r="Q26" s="77">
        <v>76.003361390462487</v>
      </c>
      <c r="R26" s="77">
        <v>63.021671823482158</v>
      </c>
      <c r="S26" s="77">
        <v>59.767638264607072</v>
      </c>
      <c r="T26" s="77">
        <v>63.978690695175573</v>
      </c>
      <c r="U26" s="77">
        <v>60.333297802890783</v>
      </c>
      <c r="V26" s="77">
        <v>64.788265886853011</v>
      </c>
      <c r="W26" s="77">
        <v>70.407829297685396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318.29856613829287</v>
      </c>
      <c r="D27" s="69">
        <f t="shared" si="10"/>
        <v>335.6053827861071</v>
      </c>
      <c r="E27" s="69">
        <f t="shared" si="10"/>
        <v>362.3246565256764</v>
      </c>
      <c r="F27" s="69">
        <f t="shared" si="10"/>
        <v>363.07895788005487</v>
      </c>
      <c r="G27" s="69">
        <f t="shared" si="10"/>
        <v>352.93302375628605</v>
      </c>
      <c r="H27" s="69">
        <f t="shared" si="10"/>
        <v>388.58490817545726</v>
      </c>
      <c r="I27" s="69">
        <f t="shared" si="10"/>
        <v>370.88024615421602</v>
      </c>
      <c r="J27" s="69">
        <f t="shared" si="10"/>
        <v>401.43358184125827</v>
      </c>
      <c r="K27" s="69">
        <f t="shared" si="10"/>
        <v>342.44751034861474</v>
      </c>
      <c r="L27" s="69">
        <f t="shared" si="10"/>
        <v>358.5657205636868</v>
      </c>
      <c r="M27" s="69">
        <f t="shared" si="10"/>
        <v>328.73966869121801</v>
      </c>
      <c r="N27" s="69">
        <f t="shared" si="10"/>
        <v>349.80761060777274</v>
      </c>
      <c r="O27" s="69">
        <f t="shared" si="10"/>
        <v>314.49621861981882</v>
      </c>
      <c r="P27" s="69">
        <f t="shared" si="10"/>
        <v>338.27371488250503</v>
      </c>
      <c r="Q27" s="69">
        <f t="shared" si="10"/>
        <v>331.15018710765122</v>
      </c>
      <c r="R27" s="69">
        <f t="shared" ref="R27:V27" si="11">SUM(R28:R32)</f>
        <v>299.40110014707494</v>
      </c>
      <c r="S27" s="69">
        <f t="shared" si="11"/>
        <v>307.29162406645787</v>
      </c>
      <c r="T27" s="69">
        <f t="shared" si="11"/>
        <v>312.2438838957309</v>
      </c>
      <c r="U27" s="69">
        <f t="shared" si="11"/>
        <v>299.80707740715854</v>
      </c>
      <c r="V27" s="69">
        <f t="shared" si="11"/>
        <v>299.11605572399878</v>
      </c>
      <c r="W27" s="69">
        <f t="shared" ref="W27" si="12">SUM(W28:W32)</f>
        <v>301.9546189203096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0.42559329018266873</v>
      </c>
      <c r="D28" s="72">
        <v>1.0727014454527948</v>
      </c>
      <c r="E28" s="72">
        <v>1.1980847551072986</v>
      </c>
      <c r="F28" s="72">
        <v>1.7617180692274184</v>
      </c>
      <c r="G28" s="72">
        <v>1.7370630595690018</v>
      </c>
      <c r="H28" s="72">
        <v>1.410273356599443</v>
      </c>
      <c r="I28" s="72">
        <v>0.81037539468254449</v>
      </c>
      <c r="J28" s="72">
        <v>1.9780949919012427</v>
      </c>
      <c r="K28" s="72">
        <v>1.3410008226564296</v>
      </c>
      <c r="L28" s="72">
        <v>1.3872933498760212</v>
      </c>
      <c r="M28" s="72">
        <v>1.3847743678610431</v>
      </c>
      <c r="N28" s="72">
        <v>2.0815908853338132</v>
      </c>
      <c r="O28" s="72">
        <v>1.3333284033459658</v>
      </c>
      <c r="P28" s="72">
        <v>1.9054750377181247</v>
      </c>
      <c r="Q28" s="72">
        <v>1.3783120080665898</v>
      </c>
      <c r="R28" s="72">
        <v>1.0537848627860815</v>
      </c>
      <c r="S28" s="72">
        <v>1.026857344370435</v>
      </c>
      <c r="T28" s="72">
        <v>0.264435255963544</v>
      </c>
      <c r="U28" s="72">
        <v>0.69267677804034866</v>
      </c>
      <c r="V28" s="72">
        <v>1.1901033435429982</v>
      </c>
      <c r="W28" s="72">
        <v>0.58519796054954654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63.594803998073729</v>
      </c>
      <c r="D29" s="72">
        <v>65.081160317150776</v>
      </c>
      <c r="E29" s="72">
        <v>71.889457845406142</v>
      </c>
      <c r="F29" s="72">
        <v>73.362252883121684</v>
      </c>
      <c r="G29" s="72">
        <v>80.414731832927572</v>
      </c>
      <c r="H29" s="72">
        <v>69.230422093390885</v>
      </c>
      <c r="I29" s="72">
        <v>77.364944520049278</v>
      </c>
      <c r="J29" s="72">
        <v>65.02018915970865</v>
      </c>
      <c r="K29" s="72">
        <v>69.128218940823842</v>
      </c>
      <c r="L29" s="72">
        <v>65.356637141156241</v>
      </c>
      <c r="M29" s="72">
        <v>67.007166863086084</v>
      </c>
      <c r="N29" s="72">
        <v>67.219905503606967</v>
      </c>
      <c r="O29" s="72">
        <v>60.552565592929099</v>
      </c>
      <c r="P29" s="72">
        <v>67.489940070366714</v>
      </c>
      <c r="Q29" s="72">
        <v>49.780495668034519</v>
      </c>
      <c r="R29" s="72">
        <v>40.293822439351047</v>
      </c>
      <c r="S29" s="72">
        <v>45.032461254506686</v>
      </c>
      <c r="T29" s="72">
        <v>48.762096418613531</v>
      </c>
      <c r="U29" s="72">
        <v>52.330771122733175</v>
      </c>
      <c r="V29" s="72">
        <v>51.319917421226855</v>
      </c>
      <c r="W29" s="72">
        <v>51.1604708282185</v>
      </c>
      <c r="DA29" s="89" t="s">
        <v>684</v>
      </c>
    </row>
    <row r="30" spans="1:105" ht="12" customHeight="1" x14ac:dyDescent="0.25">
      <c r="A30" s="28" t="s">
        <v>193</v>
      </c>
      <c r="B30" s="72"/>
      <c r="C30" s="72">
        <v>75.190610361162442</v>
      </c>
      <c r="D30" s="72">
        <v>88.567358090805044</v>
      </c>
      <c r="E30" s="72">
        <v>91.331789691789112</v>
      </c>
      <c r="F30" s="72">
        <v>87.439347954757494</v>
      </c>
      <c r="G30" s="72">
        <v>78.424264477361561</v>
      </c>
      <c r="H30" s="72">
        <v>79.225511417881123</v>
      </c>
      <c r="I30" s="72">
        <v>71.29332954062059</v>
      </c>
      <c r="J30" s="72">
        <v>93.49096639651998</v>
      </c>
      <c r="K30" s="72">
        <v>89.987105827435926</v>
      </c>
      <c r="L30" s="72">
        <v>90.409773649938785</v>
      </c>
      <c r="M30" s="72">
        <v>82.157717093121235</v>
      </c>
      <c r="N30" s="72">
        <v>76.912584485763475</v>
      </c>
      <c r="O30" s="72">
        <v>68.816712132241577</v>
      </c>
      <c r="P30" s="72">
        <v>73.889882377936758</v>
      </c>
      <c r="Q30" s="72">
        <v>80.830076690744974</v>
      </c>
      <c r="R30" s="72">
        <v>86.61582109556845</v>
      </c>
      <c r="S30" s="72">
        <v>81.022269050760229</v>
      </c>
      <c r="T30" s="72">
        <v>81.279973274742161</v>
      </c>
      <c r="U30" s="72">
        <v>73.725969915456929</v>
      </c>
      <c r="V30" s="72">
        <v>78.618590881821405</v>
      </c>
      <c r="W30" s="72">
        <v>71.362943269137119</v>
      </c>
      <c r="DA30" s="89" t="s">
        <v>685</v>
      </c>
    </row>
    <row r="31" spans="1:105" ht="12" customHeight="1" x14ac:dyDescent="0.25">
      <c r="A31" s="28" t="s">
        <v>208</v>
      </c>
      <c r="B31" s="72"/>
      <c r="C31" s="72">
        <v>2.7129332918368654</v>
      </c>
      <c r="D31" s="72">
        <v>3.9746150227807866</v>
      </c>
      <c r="E31" s="72">
        <v>4.7694304218342145</v>
      </c>
      <c r="F31" s="72">
        <v>5.4078075819388722</v>
      </c>
      <c r="G31" s="72">
        <v>7.4871097421516213</v>
      </c>
      <c r="H31" s="72">
        <v>9.3624442785310826</v>
      </c>
      <c r="I31" s="72">
        <v>10.802960815287532</v>
      </c>
      <c r="J31" s="72">
        <v>13.400795409150232</v>
      </c>
      <c r="K31" s="72">
        <v>8.1942559948773361</v>
      </c>
      <c r="L31" s="72">
        <v>6.360826445588132</v>
      </c>
      <c r="M31" s="72">
        <v>10.786514952223055</v>
      </c>
      <c r="N31" s="72">
        <v>13.33272384597459</v>
      </c>
      <c r="O31" s="72">
        <v>10.104240768617441</v>
      </c>
      <c r="P31" s="72">
        <v>9.3288620170385972</v>
      </c>
      <c r="Q31" s="72">
        <v>8.2861758942837032</v>
      </c>
      <c r="R31" s="72">
        <v>7.7005598492393696</v>
      </c>
      <c r="S31" s="72">
        <v>8.9612308991075391</v>
      </c>
      <c r="T31" s="72">
        <v>14.299785093392064</v>
      </c>
      <c r="U31" s="72">
        <v>9.7592123070861678</v>
      </c>
      <c r="V31" s="72">
        <v>8.8814351812359078</v>
      </c>
      <c r="W31" s="72">
        <v>9.7400001392720714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176.37462519703718</v>
      </c>
      <c r="D32" s="77">
        <v>176.90954790991768</v>
      </c>
      <c r="E32" s="77">
        <v>193.13589381153963</v>
      </c>
      <c r="F32" s="77">
        <v>195.10783139100946</v>
      </c>
      <c r="G32" s="77">
        <v>184.8698546442763</v>
      </c>
      <c r="H32" s="77">
        <v>229.35625702905475</v>
      </c>
      <c r="I32" s="77">
        <v>210.60863588357608</v>
      </c>
      <c r="J32" s="77">
        <v>227.54353588397822</v>
      </c>
      <c r="K32" s="77">
        <v>173.79692876282121</v>
      </c>
      <c r="L32" s="77">
        <v>195.05118997712762</v>
      </c>
      <c r="M32" s="77">
        <v>167.4034954149266</v>
      </c>
      <c r="N32" s="77">
        <v>190.26080588709394</v>
      </c>
      <c r="O32" s="77">
        <v>173.68937172268471</v>
      </c>
      <c r="P32" s="77">
        <v>185.65955537944487</v>
      </c>
      <c r="Q32" s="77">
        <v>190.87512684652143</v>
      </c>
      <c r="R32" s="77">
        <v>163.73711190013</v>
      </c>
      <c r="S32" s="77">
        <v>171.24880551771301</v>
      </c>
      <c r="T32" s="77">
        <v>167.63759385301961</v>
      </c>
      <c r="U32" s="77">
        <v>163.29844728384194</v>
      </c>
      <c r="V32" s="77">
        <v>159.10600889617166</v>
      </c>
      <c r="W32" s="77">
        <v>169.10600672313237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4146.2422179067898</v>
      </c>
      <c r="D3" s="65">
        <f t="shared" si="0"/>
        <v>4106.9727969524247</v>
      </c>
      <c r="E3" s="65">
        <f t="shared" si="0"/>
        <v>4417.2134070646343</v>
      </c>
      <c r="F3" s="65">
        <f t="shared" si="0"/>
        <v>4349.1105605918183</v>
      </c>
      <c r="G3" s="65">
        <f t="shared" si="0"/>
        <v>4107.3795274834947</v>
      </c>
      <c r="H3" s="65">
        <f t="shared" si="0"/>
        <v>4364.1865047374458</v>
      </c>
      <c r="I3" s="65">
        <f t="shared" si="0"/>
        <v>4073.7332310148186</v>
      </c>
      <c r="J3" s="65">
        <f t="shared" si="0"/>
        <v>4711.3665684723182</v>
      </c>
      <c r="K3" s="65">
        <f t="shared" si="0"/>
        <v>4209.4683440547897</v>
      </c>
      <c r="L3" s="65">
        <f t="shared" si="0"/>
        <v>4593.158416009087</v>
      </c>
      <c r="M3" s="65">
        <f t="shared" si="0"/>
        <v>3912.6696342565815</v>
      </c>
      <c r="N3" s="65">
        <f t="shared" si="0"/>
        <v>4461.1605828229176</v>
      </c>
      <c r="O3" s="65">
        <f t="shared" si="0"/>
        <v>4296.5967975743852</v>
      </c>
      <c r="P3" s="65">
        <f t="shared" si="0"/>
        <v>3998.4731928530787</v>
      </c>
      <c r="Q3" s="65">
        <f t="shared" si="0"/>
        <v>4056.1302542338467</v>
      </c>
      <c r="R3" s="65">
        <f t="shared" ref="R3:V3" si="1">SUM(R4,R15,R17,R27)</f>
        <v>3602.2453480817735</v>
      </c>
      <c r="S3" s="65">
        <f t="shared" si="1"/>
        <v>3425.7321138331249</v>
      </c>
      <c r="T3" s="65">
        <f t="shared" si="1"/>
        <v>3516.1376982046695</v>
      </c>
      <c r="U3" s="65">
        <f t="shared" si="1"/>
        <v>3285.0976443369859</v>
      </c>
      <c r="V3" s="65">
        <f t="shared" si="1"/>
        <v>3139.603063506343</v>
      </c>
      <c r="W3" s="65">
        <f t="shared" ref="W3" si="2">SUM(W4,W15,W17,W27)</f>
        <v>3241.3261656725053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3421.0566997982846</v>
      </c>
      <c r="D4" s="69">
        <f t="shared" si="3"/>
        <v>3336.1680851618898</v>
      </c>
      <c r="E4" s="69">
        <f t="shared" si="3"/>
        <v>3529.8035504909362</v>
      </c>
      <c r="F4" s="69">
        <f t="shared" si="3"/>
        <v>3512.1104595548522</v>
      </c>
      <c r="G4" s="69">
        <f t="shared" si="3"/>
        <v>3286.6618566847483</v>
      </c>
      <c r="H4" s="69">
        <f t="shared" si="3"/>
        <v>3442.740079277115</v>
      </c>
      <c r="I4" s="69">
        <f t="shared" si="3"/>
        <v>3180.8263511845489</v>
      </c>
      <c r="J4" s="69">
        <f t="shared" si="3"/>
        <v>3726.4418605211504</v>
      </c>
      <c r="K4" s="69">
        <f t="shared" si="3"/>
        <v>3344.2275239177216</v>
      </c>
      <c r="L4" s="69">
        <f t="shared" si="3"/>
        <v>3700.1062403158012</v>
      </c>
      <c r="M4" s="69">
        <f t="shared" si="3"/>
        <v>3080.5101656268248</v>
      </c>
      <c r="N4" s="69">
        <f t="shared" si="3"/>
        <v>3515.8434497027042</v>
      </c>
      <c r="O4" s="69">
        <f t="shared" si="3"/>
        <v>3459.1012956531149</v>
      </c>
      <c r="P4" s="69">
        <f t="shared" si="3"/>
        <v>3116.8761681013802</v>
      </c>
      <c r="Q4" s="69">
        <f t="shared" si="3"/>
        <v>3156.0909144655161</v>
      </c>
      <c r="R4" s="69">
        <f t="shared" ref="R4:V4" si="4">SUM(R5:R14)</f>
        <v>2747.7334244451058</v>
      </c>
      <c r="S4" s="69">
        <f t="shared" si="4"/>
        <v>2543.6430614326368</v>
      </c>
      <c r="T4" s="69">
        <f t="shared" si="4"/>
        <v>2589.2573594743371</v>
      </c>
      <c r="U4" s="69">
        <f t="shared" si="4"/>
        <v>2396.8493336459251</v>
      </c>
      <c r="V4" s="69">
        <f t="shared" si="4"/>
        <v>2270.0671928595225</v>
      </c>
      <c r="W4" s="69">
        <f t="shared" ref="W4" si="5">SUM(W5:W14)</f>
        <v>2331.5013615506177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139.22984321660942</v>
      </c>
      <c r="D5" s="72">
        <v>174.86976971854907</v>
      </c>
      <c r="E5" s="72">
        <v>156.09252105221609</v>
      </c>
      <c r="F5" s="72">
        <v>173.3008266374267</v>
      </c>
      <c r="G5" s="72">
        <v>179.06474591017275</v>
      </c>
      <c r="H5" s="72">
        <v>170.05345405195408</v>
      </c>
      <c r="I5" s="72">
        <v>127.26521026912813</v>
      </c>
      <c r="J5" s="72">
        <v>164.42855638602424</v>
      </c>
      <c r="K5" s="72">
        <v>146.65173752227579</v>
      </c>
      <c r="L5" s="72">
        <v>166.75925910006603</v>
      </c>
      <c r="M5" s="72">
        <v>123.78179957838297</v>
      </c>
      <c r="N5" s="72">
        <v>153.12708574540366</v>
      </c>
      <c r="O5" s="72">
        <v>95.362134564145421</v>
      </c>
      <c r="P5" s="72">
        <v>94.172975888566313</v>
      </c>
      <c r="Q5" s="72">
        <v>85.594745501711358</v>
      </c>
      <c r="R5" s="72">
        <v>64.33890677879964</v>
      </c>
      <c r="S5" s="72">
        <v>61.099984552747614</v>
      </c>
      <c r="T5" s="72">
        <v>9.0157660846312861</v>
      </c>
      <c r="U5" s="72">
        <v>44.585776951768182</v>
      </c>
      <c r="V5" s="72">
        <v>51.117988290002081</v>
      </c>
      <c r="W5" s="72">
        <v>25.138793290825326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33.682332999581966</v>
      </c>
      <c r="D6" s="72">
        <v>32.200423529372522</v>
      </c>
      <c r="E6" s="72">
        <v>32.854009155544702</v>
      </c>
      <c r="F6" s="72">
        <v>47.305301949236835</v>
      </c>
      <c r="G6" s="72">
        <v>51.877231392314265</v>
      </c>
      <c r="H6" s="72">
        <v>54.797777353805749</v>
      </c>
      <c r="I6" s="72">
        <v>52.432996166528717</v>
      </c>
      <c r="J6" s="72">
        <v>58.262517059265633</v>
      </c>
      <c r="K6" s="72">
        <v>43.010562068488881</v>
      </c>
      <c r="L6" s="72">
        <v>47.940816563618377</v>
      </c>
      <c r="M6" s="72">
        <v>40.82516565142204</v>
      </c>
      <c r="N6" s="72">
        <v>50.019632129573566</v>
      </c>
      <c r="O6" s="72">
        <v>50.437619903014252</v>
      </c>
      <c r="P6" s="72">
        <v>21.984496740220287</v>
      </c>
      <c r="Q6" s="72">
        <v>24.799807488737628</v>
      </c>
      <c r="R6" s="72">
        <v>33.6044962778182</v>
      </c>
      <c r="S6" s="72">
        <v>27.992129140845517</v>
      </c>
      <c r="T6" s="72">
        <v>32.906121419672871</v>
      </c>
      <c r="U6" s="72">
        <v>26.897292931788794</v>
      </c>
      <c r="V6" s="72">
        <v>28.642205362312229</v>
      </c>
      <c r="W6" s="72">
        <v>30.60320732501912</v>
      </c>
      <c r="DA6" s="89" t="s">
        <v>692</v>
      </c>
    </row>
    <row r="7" spans="1:105" ht="12" customHeight="1" x14ac:dyDescent="0.25">
      <c r="A7" s="28" t="s">
        <v>206</v>
      </c>
      <c r="B7" s="72"/>
      <c r="C7" s="72">
        <v>574.94396115780614</v>
      </c>
      <c r="D7" s="72">
        <v>444.31640675069167</v>
      </c>
      <c r="E7" s="72">
        <v>513.07334774239723</v>
      </c>
      <c r="F7" s="72">
        <v>441.86498452014524</v>
      </c>
      <c r="G7" s="72">
        <v>390.60212775347634</v>
      </c>
      <c r="H7" s="72">
        <v>369.37707865370265</v>
      </c>
      <c r="I7" s="72">
        <v>257.2264268189918</v>
      </c>
      <c r="J7" s="72">
        <v>452.85031297839629</v>
      </c>
      <c r="K7" s="72">
        <v>385.14759836808389</v>
      </c>
      <c r="L7" s="72">
        <v>420.61924163159881</v>
      </c>
      <c r="M7" s="72">
        <v>401.10689735500273</v>
      </c>
      <c r="N7" s="72">
        <v>484.59367842713442</v>
      </c>
      <c r="O7" s="72">
        <v>564.532262956252</v>
      </c>
      <c r="P7" s="72">
        <v>336.40916456290614</v>
      </c>
      <c r="Q7" s="72">
        <v>216.38697396304619</v>
      </c>
      <c r="R7" s="72">
        <v>112.07999874545328</v>
      </c>
      <c r="S7" s="72">
        <v>184.39737852313277</v>
      </c>
      <c r="T7" s="72">
        <v>183.86441767713558</v>
      </c>
      <c r="U7" s="72">
        <v>209.11676578566983</v>
      </c>
      <c r="V7" s="72">
        <v>211.29140160429111</v>
      </c>
      <c r="W7" s="72">
        <v>92.727519865532614</v>
      </c>
      <c r="DA7" s="89" t="s">
        <v>693</v>
      </c>
    </row>
    <row r="8" spans="1:105" ht="12" customHeight="1" x14ac:dyDescent="0.25">
      <c r="A8" s="28" t="s">
        <v>193</v>
      </c>
      <c r="B8" s="72"/>
      <c r="C8" s="72">
        <v>1410.535475339824</v>
      </c>
      <c r="D8" s="72">
        <v>1359.698071211961</v>
      </c>
      <c r="E8" s="72">
        <v>1405.9298494274599</v>
      </c>
      <c r="F8" s="72">
        <v>1400.0601103184256</v>
      </c>
      <c r="G8" s="72">
        <v>1171.1532675704593</v>
      </c>
      <c r="H8" s="72">
        <v>1224.1710051062605</v>
      </c>
      <c r="I8" s="72">
        <v>979.23795740098399</v>
      </c>
      <c r="J8" s="72">
        <v>1340.5907729265357</v>
      </c>
      <c r="K8" s="72">
        <v>1216.7168683063117</v>
      </c>
      <c r="L8" s="72">
        <v>1392.5754794692823</v>
      </c>
      <c r="M8" s="72">
        <v>1079.729295264493</v>
      </c>
      <c r="N8" s="72">
        <v>1244.8949541278689</v>
      </c>
      <c r="O8" s="72">
        <v>1145.4136301096207</v>
      </c>
      <c r="P8" s="72">
        <v>1049.4217321897413</v>
      </c>
      <c r="Q8" s="72">
        <v>1401.1222674766375</v>
      </c>
      <c r="R8" s="72">
        <v>1289.1629503930924</v>
      </c>
      <c r="S8" s="72">
        <v>1071.803322193314</v>
      </c>
      <c r="T8" s="72">
        <v>1008.2863792491402</v>
      </c>
      <c r="U8" s="72">
        <v>838.13739625412882</v>
      </c>
      <c r="V8" s="72">
        <v>836.27390554242766</v>
      </c>
      <c r="W8" s="72">
        <v>845.82488361355615</v>
      </c>
      <c r="DA8" s="89" t="s">
        <v>694</v>
      </c>
    </row>
    <row r="9" spans="1:105" ht="12" customHeight="1" x14ac:dyDescent="0.25">
      <c r="A9" s="28" t="s">
        <v>208</v>
      </c>
      <c r="B9" s="72"/>
      <c r="C9" s="72">
        <v>380.55629970921228</v>
      </c>
      <c r="D9" s="72">
        <v>560.11408195292802</v>
      </c>
      <c r="E9" s="72">
        <v>645.41974258173923</v>
      </c>
      <c r="F9" s="72">
        <v>605.35764788548738</v>
      </c>
      <c r="G9" s="72">
        <v>824.04066104185483</v>
      </c>
      <c r="H9" s="72">
        <v>908.60137344283373</v>
      </c>
      <c r="I9" s="72">
        <v>1005.4639970237932</v>
      </c>
      <c r="J9" s="72">
        <v>787.76782775093113</v>
      </c>
      <c r="K9" s="72">
        <v>688.16210121448933</v>
      </c>
      <c r="L9" s="72">
        <v>792.82858860480496</v>
      </c>
      <c r="M9" s="72">
        <v>653.00754677767236</v>
      </c>
      <c r="N9" s="72">
        <v>706.97421235003378</v>
      </c>
      <c r="O9" s="72">
        <v>662.63351866890071</v>
      </c>
      <c r="P9" s="72">
        <v>695.34473470096987</v>
      </c>
      <c r="Q9" s="72">
        <v>490.25905750725877</v>
      </c>
      <c r="R9" s="72">
        <v>478.14003737880199</v>
      </c>
      <c r="S9" s="72">
        <v>512.65950095256949</v>
      </c>
      <c r="T9" s="72">
        <v>686.49549963705101</v>
      </c>
      <c r="U9" s="72">
        <v>565.96902909572725</v>
      </c>
      <c r="V9" s="72">
        <v>484.96037416622852</v>
      </c>
      <c r="W9" s="72">
        <v>565.39471103811979</v>
      </c>
      <c r="DA9" s="89" t="s">
        <v>695</v>
      </c>
    </row>
    <row r="10" spans="1:105" ht="12" customHeight="1" x14ac:dyDescent="0.25">
      <c r="A10" s="28" t="s">
        <v>203</v>
      </c>
      <c r="B10" s="72"/>
      <c r="C10" s="72">
        <v>0.3770255591018753</v>
      </c>
      <c r="D10" s="72">
        <v>0.98461677342640497</v>
      </c>
      <c r="E10" s="72">
        <v>0.95661055963342478</v>
      </c>
      <c r="F10" s="72">
        <v>0.87214861683720102</v>
      </c>
      <c r="G10" s="72">
        <v>0.72236680619893778</v>
      </c>
      <c r="H10" s="72">
        <v>0.590475287019533</v>
      </c>
      <c r="I10" s="72">
        <v>0.54277802058718172</v>
      </c>
      <c r="J10" s="72">
        <v>0.7729433275480857</v>
      </c>
      <c r="K10" s="72">
        <v>1.1149689000960461</v>
      </c>
      <c r="L10" s="72">
        <v>1.5458844233658555</v>
      </c>
      <c r="M10" s="72">
        <v>0.98811099971902117</v>
      </c>
      <c r="N10" s="72">
        <v>1.0074851730540575</v>
      </c>
      <c r="O10" s="72">
        <v>0.70171015190106234</v>
      </c>
      <c r="P10" s="72">
        <v>1.7738952574685409</v>
      </c>
      <c r="Q10" s="72">
        <v>1.5512711383154785</v>
      </c>
      <c r="R10" s="72">
        <v>0.80621019840083008</v>
      </c>
      <c r="S10" s="72">
        <v>0.44279531597190658</v>
      </c>
      <c r="T10" s="72">
        <v>0.52955639206062577</v>
      </c>
      <c r="U10" s="72">
        <v>0.59013837300788952</v>
      </c>
      <c r="V10" s="72">
        <v>0.69763713748895562</v>
      </c>
      <c r="W10" s="72">
        <v>1.0199664520779304</v>
      </c>
      <c r="DA10" s="89" t="s">
        <v>696</v>
      </c>
    </row>
    <row r="11" spans="1:105" ht="12" customHeight="1" x14ac:dyDescent="0.25">
      <c r="A11" s="28" t="s">
        <v>204</v>
      </c>
      <c r="B11" s="72"/>
      <c r="C11" s="72">
        <v>546.45424535183486</v>
      </c>
      <c r="D11" s="72">
        <v>387.09882572540675</v>
      </c>
      <c r="E11" s="72">
        <v>384.12629105812312</v>
      </c>
      <c r="F11" s="72">
        <v>467.46940866181853</v>
      </c>
      <c r="G11" s="72">
        <v>326.02363328270923</v>
      </c>
      <c r="H11" s="72">
        <v>260.23904755307325</v>
      </c>
      <c r="I11" s="72">
        <v>335.627491288898</v>
      </c>
      <c r="J11" s="72">
        <v>380.36285949599215</v>
      </c>
      <c r="K11" s="72">
        <v>393.04324795358559</v>
      </c>
      <c r="L11" s="72">
        <v>392.93773291621278</v>
      </c>
      <c r="M11" s="72">
        <v>443.39465118856526</v>
      </c>
      <c r="N11" s="72">
        <v>485.82902455349307</v>
      </c>
      <c r="O11" s="72">
        <v>509.54588428489876</v>
      </c>
      <c r="P11" s="72">
        <v>369.67182640667858</v>
      </c>
      <c r="Q11" s="72">
        <v>418.83820903252979</v>
      </c>
      <c r="R11" s="72">
        <v>290.94442199370553</v>
      </c>
      <c r="S11" s="72">
        <v>272.22537905045692</v>
      </c>
      <c r="T11" s="72">
        <v>191.54051368526487</v>
      </c>
      <c r="U11" s="72">
        <v>241.61885220554686</v>
      </c>
      <c r="V11" s="72">
        <v>203.51075911298355</v>
      </c>
      <c r="W11" s="72">
        <v>265.0492998702814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100.06611090103739</v>
      </c>
      <c r="D12" s="72">
        <v>146.12555197459568</v>
      </c>
      <c r="E12" s="72">
        <v>159.99452818882753</v>
      </c>
      <c r="F12" s="72">
        <v>151.34565206612217</v>
      </c>
      <c r="G12" s="72">
        <v>168.84911407017202</v>
      </c>
      <c r="H12" s="72">
        <v>212.64146614368656</v>
      </c>
      <c r="I12" s="72">
        <v>227.3098697061823</v>
      </c>
      <c r="J12" s="72">
        <v>287.10694355923079</v>
      </c>
      <c r="K12" s="72">
        <v>269.04656689913833</v>
      </c>
      <c r="L12" s="72">
        <v>240.20349561037389</v>
      </c>
      <c r="M12" s="72">
        <v>167.87150471287723</v>
      </c>
      <c r="N12" s="72">
        <v>169.86461948959843</v>
      </c>
      <c r="O12" s="72">
        <v>219.30728793142936</v>
      </c>
      <c r="P12" s="72">
        <v>415.57205627745287</v>
      </c>
      <c r="Q12" s="72">
        <v>346.23722944732765</v>
      </c>
      <c r="R12" s="72">
        <v>289.19238971694875</v>
      </c>
      <c r="S12" s="72">
        <v>237.0839678220992</v>
      </c>
      <c r="T12" s="72">
        <v>301.11151674714142</v>
      </c>
      <c r="U12" s="72">
        <v>312.45589011820823</v>
      </c>
      <c r="V12" s="72">
        <v>317.57425598009064</v>
      </c>
      <c r="W12" s="72">
        <v>363.05040205239601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180.48231813388827</v>
      </c>
      <c r="D13" s="74">
        <v>180.4325129987225</v>
      </c>
      <c r="E13" s="74">
        <v>179.78341509480248</v>
      </c>
      <c r="F13" s="74">
        <v>174.56606003423809</v>
      </c>
      <c r="G13" s="74">
        <v>129.61179288595335</v>
      </c>
      <c r="H13" s="74">
        <v>197.39938542008866</v>
      </c>
      <c r="I13" s="74">
        <v>158.22529018545939</v>
      </c>
      <c r="J13" s="74">
        <v>207.10982158408871</v>
      </c>
      <c r="K13" s="74">
        <v>160.13093671712778</v>
      </c>
      <c r="L13" s="74">
        <v>198.31239537946604</v>
      </c>
      <c r="M13" s="74">
        <v>132.46737520081655</v>
      </c>
      <c r="N13" s="74">
        <v>177.00735947854804</v>
      </c>
      <c r="O13" s="74">
        <v>169.26907997882387</v>
      </c>
      <c r="P13" s="74">
        <v>97.853381512681793</v>
      </c>
      <c r="Q13" s="74">
        <v>134.37631245848917</v>
      </c>
      <c r="R13" s="74">
        <v>157.62614361272796</v>
      </c>
      <c r="S13" s="74">
        <v>147.12412059000667</v>
      </c>
      <c r="T13" s="74">
        <v>147.41973853735266</v>
      </c>
      <c r="U13" s="74">
        <v>132.77445214436273</v>
      </c>
      <c r="V13" s="74">
        <v>112.29460557297899</v>
      </c>
      <c r="W13" s="74">
        <v>120.52999091802248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54.729087429388052</v>
      </c>
      <c r="D14" s="76">
        <v>50.327824526236611</v>
      </c>
      <c r="E14" s="76">
        <v>51.573235630192521</v>
      </c>
      <c r="F14" s="76">
        <v>49.968318865114256</v>
      </c>
      <c r="G14" s="76">
        <v>44.716915971436855</v>
      </c>
      <c r="H14" s="76">
        <v>44.869016264690124</v>
      </c>
      <c r="I14" s="76">
        <v>37.494334303995743</v>
      </c>
      <c r="J14" s="76">
        <v>47.189305453137401</v>
      </c>
      <c r="K14" s="76">
        <v>41.202935968124336</v>
      </c>
      <c r="L14" s="76">
        <v>46.383346617011533</v>
      </c>
      <c r="M14" s="76">
        <v>37.337818897873809</v>
      </c>
      <c r="N14" s="76">
        <v>42.525398227996234</v>
      </c>
      <c r="O14" s="76">
        <v>41.898167104128646</v>
      </c>
      <c r="P14" s="76">
        <v>34.671904564694714</v>
      </c>
      <c r="Q14" s="76">
        <v>36.925040451462721</v>
      </c>
      <c r="R14" s="76">
        <v>31.837869349357344</v>
      </c>
      <c r="S14" s="76">
        <v>28.814483291492824</v>
      </c>
      <c r="T14" s="76">
        <v>28.087850044885993</v>
      </c>
      <c r="U14" s="76">
        <v>24.703739785716508</v>
      </c>
      <c r="V14" s="76">
        <v>23.704060090718659</v>
      </c>
      <c r="W14" s="76">
        <v>22.162587124787198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31.659037617533748</v>
      </c>
      <c r="D15" s="69">
        <f t="shared" si="6"/>
        <v>40.497979284628762</v>
      </c>
      <c r="E15" s="69">
        <f t="shared" si="6"/>
        <v>115.51608621125787</v>
      </c>
      <c r="F15" s="69">
        <f t="shared" si="6"/>
        <v>59.671417454850079</v>
      </c>
      <c r="G15" s="69">
        <f t="shared" si="6"/>
        <v>68.57482711001802</v>
      </c>
      <c r="H15" s="69">
        <f t="shared" si="6"/>
        <v>87.878776808081994</v>
      </c>
      <c r="I15" s="69">
        <f t="shared" si="6"/>
        <v>80.907021439541381</v>
      </c>
      <c r="J15" s="69">
        <f t="shared" si="6"/>
        <v>84.955785877786298</v>
      </c>
      <c r="K15" s="69">
        <f t="shared" si="6"/>
        <v>88.900361795376298</v>
      </c>
      <c r="L15" s="69">
        <f t="shared" si="6"/>
        <v>79.293364475004836</v>
      </c>
      <c r="M15" s="69">
        <f t="shared" si="6"/>
        <v>71.908624820599215</v>
      </c>
      <c r="N15" s="69">
        <f t="shared" si="6"/>
        <v>115.53241919051467</v>
      </c>
      <c r="O15" s="69">
        <f t="shared" si="6"/>
        <v>71.606002604052506</v>
      </c>
      <c r="P15" s="69">
        <f t="shared" si="6"/>
        <v>52.965775708911266</v>
      </c>
      <c r="Q15" s="69">
        <f t="shared" si="6"/>
        <v>63.270229564460124</v>
      </c>
      <c r="R15" s="69">
        <f t="shared" si="6"/>
        <v>84.379822071456914</v>
      </c>
      <c r="S15" s="69">
        <f t="shared" si="6"/>
        <v>93.619081049233813</v>
      </c>
      <c r="T15" s="69">
        <f t="shared" si="6"/>
        <v>105.72274410859394</v>
      </c>
      <c r="U15" s="69">
        <f t="shared" si="6"/>
        <v>106.39064265432467</v>
      </c>
      <c r="V15" s="69">
        <f t="shared" si="6"/>
        <v>100.1201468842594</v>
      </c>
      <c r="W15" s="69">
        <f t="shared" si="6"/>
        <v>113.98216439752579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31.659037617533748</v>
      </c>
      <c r="D16" s="72">
        <v>40.497979284628762</v>
      </c>
      <c r="E16" s="72">
        <v>115.51608621125787</v>
      </c>
      <c r="F16" s="72">
        <v>59.671417454850079</v>
      </c>
      <c r="G16" s="72">
        <v>68.57482711001802</v>
      </c>
      <c r="H16" s="72">
        <v>87.878776808081994</v>
      </c>
      <c r="I16" s="72">
        <v>80.907021439541381</v>
      </c>
      <c r="J16" s="72">
        <v>84.955785877786298</v>
      </c>
      <c r="K16" s="72">
        <v>88.900361795376298</v>
      </c>
      <c r="L16" s="72">
        <v>79.293364475004836</v>
      </c>
      <c r="M16" s="72">
        <v>71.908624820599215</v>
      </c>
      <c r="N16" s="72">
        <v>115.53241919051467</v>
      </c>
      <c r="O16" s="72">
        <v>71.606002604052506</v>
      </c>
      <c r="P16" s="72">
        <v>52.965775708911266</v>
      </c>
      <c r="Q16" s="72">
        <v>63.270229564460124</v>
      </c>
      <c r="R16" s="72">
        <v>84.379822071456914</v>
      </c>
      <c r="S16" s="72">
        <v>93.619081049233813</v>
      </c>
      <c r="T16" s="72">
        <v>105.72274410859394</v>
      </c>
      <c r="U16" s="72">
        <v>106.39064265432467</v>
      </c>
      <c r="V16" s="72">
        <v>100.1201468842594</v>
      </c>
      <c r="W16" s="72">
        <v>113.98216439752579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473.46029751611366</v>
      </c>
      <c r="D17" s="69">
        <f t="shared" si="7"/>
        <v>499.46512741485498</v>
      </c>
      <c r="E17" s="69">
        <f t="shared" si="7"/>
        <v>522.46398231118258</v>
      </c>
      <c r="F17" s="69">
        <f t="shared" si="7"/>
        <v>526.48955587620617</v>
      </c>
      <c r="G17" s="69">
        <f t="shared" si="7"/>
        <v>508.84082689911378</v>
      </c>
      <c r="H17" s="69">
        <f t="shared" si="7"/>
        <v>560.84366240964096</v>
      </c>
      <c r="I17" s="69">
        <f t="shared" si="7"/>
        <v>552.78521221449262</v>
      </c>
      <c r="J17" s="69">
        <f t="shared" si="7"/>
        <v>618.81197401540214</v>
      </c>
      <c r="K17" s="69">
        <f t="shared" si="7"/>
        <v>539.81761657774109</v>
      </c>
      <c r="L17" s="69">
        <f t="shared" si="7"/>
        <v>562.98376203373653</v>
      </c>
      <c r="M17" s="69">
        <f t="shared" si="7"/>
        <v>532.29781819839388</v>
      </c>
      <c r="N17" s="69">
        <f t="shared" si="7"/>
        <v>584.29157425748417</v>
      </c>
      <c r="O17" s="69">
        <f t="shared" si="7"/>
        <v>543.52292022145002</v>
      </c>
      <c r="P17" s="69">
        <f t="shared" si="7"/>
        <v>588.12564615027463</v>
      </c>
      <c r="Q17" s="69">
        <f t="shared" si="7"/>
        <v>598.34202011914726</v>
      </c>
      <c r="R17" s="69">
        <f t="shared" ref="R17:V17" si="8">SUM(R18:R26)</f>
        <v>554.50929709910815</v>
      </c>
      <c r="S17" s="69">
        <f t="shared" si="8"/>
        <v>563.86806537034192</v>
      </c>
      <c r="T17" s="69">
        <f t="shared" si="8"/>
        <v>591.68043332134914</v>
      </c>
      <c r="U17" s="69">
        <f t="shared" si="8"/>
        <v>558.41659780359419</v>
      </c>
      <c r="V17" s="69">
        <f t="shared" si="8"/>
        <v>545.13952803064922</v>
      </c>
      <c r="W17" s="69">
        <f t="shared" ref="W17" si="9">SUM(W18:W26)</f>
        <v>565.53298461162308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8.7166387410507511</v>
      </c>
      <c r="D18" s="72">
        <v>12.219615809018959</v>
      </c>
      <c r="E18" s="72">
        <v>7.8176998403769611</v>
      </c>
      <c r="F18" s="72">
        <v>11.782177854058594</v>
      </c>
      <c r="G18" s="72">
        <v>13.239188689345218</v>
      </c>
      <c r="H18" s="72">
        <v>12.01434939173296</v>
      </c>
      <c r="I18" s="72">
        <v>8.5541304515916536</v>
      </c>
      <c r="J18" s="72">
        <v>11.632081112478019</v>
      </c>
      <c r="K18" s="72">
        <v>7.553938435727261</v>
      </c>
      <c r="L18" s="72">
        <v>7.7256279023740788</v>
      </c>
      <c r="M18" s="72">
        <v>6.1256582646755726</v>
      </c>
      <c r="N18" s="72">
        <v>11.449895164794683</v>
      </c>
      <c r="O18" s="72">
        <v>6.8763658844030777</v>
      </c>
      <c r="P18" s="72">
        <v>8.3464128307839704</v>
      </c>
      <c r="Q18" s="72">
        <v>7.7712718786246704</v>
      </c>
      <c r="R18" s="72">
        <v>5.1680608542920154</v>
      </c>
      <c r="S18" s="72">
        <v>5.5238115100256664</v>
      </c>
      <c r="T18" s="72">
        <v>0.40616011209156971</v>
      </c>
      <c r="U18" s="72">
        <v>5.7702541898839561</v>
      </c>
      <c r="V18" s="72">
        <v>8.0624391416707297</v>
      </c>
      <c r="W18" s="72">
        <v>2.42004257284318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26.532710322805045</v>
      </c>
      <c r="D19" s="72">
        <v>28.473116483181013</v>
      </c>
      <c r="E19" s="72">
        <v>33.682234705587156</v>
      </c>
      <c r="F19" s="72">
        <v>35.308724267974696</v>
      </c>
      <c r="G19" s="72">
        <v>41.328118522602296</v>
      </c>
      <c r="H19" s="72">
        <v>39.941224562809992</v>
      </c>
      <c r="I19" s="72">
        <v>27.45963551178728</v>
      </c>
      <c r="J19" s="72">
        <v>25.520631207033315</v>
      </c>
      <c r="K19" s="72">
        <v>27.720648437072676</v>
      </c>
      <c r="L19" s="72">
        <v>25.802361110904904</v>
      </c>
      <c r="M19" s="72">
        <v>28.935169341457989</v>
      </c>
      <c r="N19" s="72">
        <v>23.790646476347533</v>
      </c>
      <c r="O19" s="72">
        <v>20.670514965190389</v>
      </c>
      <c r="P19" s="72">
        <v>23.77473767183843</v>
      </c>
      <c r="Q19" s="72">
        <v>17.914178158918332</v>
      </c>
      <c r="R19" s="72">
        <v>20.773510479760194</v>
      </c>
      <c r="S19" s="72">
        <v>24.030022641642422</v>
      </c>
      <c r="T19" s="72">
        <v>26.423246591914353</v>
      </c>
      <c r="U19" s="72">
        <v>25.036478168492554</v>
      </c>
      <c r="V19" s="72">
        <v>23.014556948425845</v>
      </c>
      <c r="W19" s="72">
        <v>26.50798480898192</v>
      </c>
      <c r="DA19" s="89" t="s">
        <v>705</v>
      </c>
    </row>
    <row r="20" spans="1:105" ht="12" customHeight="1" x14ac:dyDescent="0.25">
      <c r="A20" s="28" t="s">
        <v>206</v>
      </c>
      <c r="B20" s="72"/>
      <c r="C20" s="72">
        <v>43.916394790738131</v>
      </c>
      <c r="D20" s="72">
        <v>35.374836116597294</v>
      </c>
      <c r="E20" s="72">
        <v>38.133352286483401</v>
      </c>
      <c r="F20" s="72">
        <v>29.120212276434827</v>
      </c>
      <c r="G20" s="72">
        <v>32.819343770816346</v>
      </c>
      <c r="H20" s="72">
        <v>37.785724706428951</v>
      </c>
      <c r="I20" s="72">
        <v>30.762492682244691</v>
      </c>
      <c r="J20" s="72">
        <v>61.127228978592235</v>
      </c>
      <c r="K20" s="72">
        <v>43.440220315256738</v>
      </c>
      <c r="L20" s="72">
        <v>48.611941345361593</v>
      </c>
      <c r="M20" s="72">
        <v>41.862813661685948</v>
      </c>
      <c r="N20" s="72">
        <v>49.357758263061335</v>
      </c>
      <c r="O20" s="72">
        <v>33.645433773992032</v>
      </c>
      <c r="P20" s="72">
        <v>14.813526508568428</v>
      </c>
      <c r="Q20" s="72">
        <v>14.717148497770395</v>
      </c>
      <c r="R20" s="72">
        <v>14.788194580691883</v>
      </c>
      <c r="S20" s="72">
        <v>38.160802187524745</v>
      </c>
      <c r="T20" s="72">
        <v>40.530224862071037</v>
      </c>
      <c r="U20" s="72">
        <v>46.229655628902584</v>
      </c>
      <c r="V20" s="72">
        <v>32.05530728561164</v>
      </c>
      <c r="W20" s="72">
        <v>12.094096802535624</v>
      </c>
      <c r="DA20" s="89" t="s">
        <v>706</v>
      </c>
    </row>
    <row r="21" spans="1:105" ht="12" customHeight="1" x14ac:dyDescent="0.25">
      <c r="A21" s="28" t="s">
        <v>193</v>
      </c>
      <c r="B21" s="72"/>
      <c r="C21" s="72">
        <v>156.65978865598555</v>
      </c>
      <c r="D21" s="72">
        <v>184.92582574759436</v>
      </c>
      <c r="E21" s="72">
        <v>183.50901968872495</v>
      </c>
      <c r="F21" s="72">
        <v>164.4888049444273</v>
      </c>
      <c r="G21" s="72">
        <v>166.22685072187807</v>
      </c>
      <c r="H21" s="72">
        <v>174.22398634845916</v>
      </c>
      <c r="I21" s="72">
        <v>176.23580724849725</v>
      </c>
      <c r="J21" s="72">
        <v>199.70034607700657</v>
      </c>
      <c r="K21" s="72">
        <v>182.60816063805575</v>
      </c>
      <c r="L21" s="72">
        <v>194.45366901298402</v>
      </c>
      <c r="M21" s="72">
        <v>157.81126171370437</v>
      </c>
      <c r="N21" s="72">
        <v>182.93131562199852</v>
      </c>
      <c r="O21" s="72">
        <v>170.07583020694111</v>
      </c>
      <c r="P21" s="72">
        <v>190.58194740468215</v>
      </c>
      <c r="Q21" s="72">
        <v>246.62529746978501</v>
      </c>
      <c r="R21" s="72">
        <v>240.90553164575766</v>
      </c>
      <c r="S21" s="72">
        <v>222.61386084829013</v>
      </c>
      <c r="T21" s="72">
        <v>215.27507176419246</v>
      </c>
      <c r="U21" s="72">
        <v>185.96795685347286</v>
      </c>
      <c r="V21" s="72">
        <v>174.94513056823794</v>
      </c>
      <c r="W21" s="72">
        <v>200.08725138990218</v>
      </c>
      <c r="DA21" s="89" t="s">
        <v>707</v>
      </c>
    </row>
    <row r="22" spans="1:105" ht="12" customHeight="1" x14ac:dyDescent="0.25">
      <c r="A22" s="28" t="s">
        <v>208</v>
      </c>
      <c r="B22" s="72"/>
      <c r="C22" s="72">
        <v>7.0005555740991046</v>
      </c>
      <c r="D22" s="72">
        <v>14.125700497114515</v>
      </c>
      <c r="E22" s="72">
        <v>17.512511785534969</v>
      </c>
      <c r="F22" s="72">
        <v>20.768079758705696</v>
      </c>
      <c r="G22" s="72">
        <v>23.267860222485382</v>
      </c>
      <c r="H22" s="72">
        <v>27.915260326868733</v>
      </c>
      <c r="I22" s="72">
        <v>42.422854555961337</v>
      </c>
      <c r="J22" s="72">
        <v>39.766961114904021</v>
      </c>
      <c r="K22" s="72">
        <v>26.030327069139055</v>
      </c>
      <c r="L22" s="72">
        <v>24.344130955802562</v>
      </c>
      <c r="M22" s="72">
        <v>25.885684118970325</v>
      </c>
      <c r="N22" s="72">
        <v>27.461060154895208</v>
      </c>
      <c r="O22" s="72">
        <v>28.926378409899776</v>
      </c>
      <c r="P22" s="72">
        <v>17.273787817060263</v>
      </c>
      <c r="Q22" s="72">
        <v>13.934866869581063</v>
      </c>
      <c r="R22" s="72">
        <v>25.407204473278306</v>
      </c>
      <c r="S22" s="72">
        <v>32.028417409422502</v>
      </c>
      <c r="T22" s="72">
        <v>62.468870993430521</v>
      </c>
      <c r="U22" s="72">
        <v>41.940058129362704</v>
      </c>
      <c r="V22" s="72">
        <v>41.386268731396683</v>
      </c>
      <c r="W22" s="72">
        <v>46.121976165989643</v>
      </c>
      <c r="DA22" s="89" t="s">
        <v>708</v>
      </c>
    </row>
    <row r="23" spans="1:105" ht="12" customHeight="1" x14ac:dyDescent="0.25">
      <c r="A23" s="28" t="s">
        <v>203</v>
      </c>
      <c r="B23" s="72"/>
      <c r="C23" s="72">
        <v>4.0628892659919973E-2</v>
      </c>
      <c r="D23" s="72">
        <v>0.11874310740679964</v>
      </c>
      <c r="E23" s="72">
        <v>9.3177910275433443E-2</v>
      </c>
      <c r="F23" s="72">
        <v>7.0369444782551444E-2</v>
      </c>
      <c r="G23" s="72">
        <v>7.0457278706155826E-2</v>
      </c>
      <c r="H23" s="72">
        <v>5.920854191603396E-2</v>
      </c>
      <c r="I23" s="72">
        <v>7.1242751926655024E-2</v>
      </c>
      <c r="J23" s="72">
        <v>7.7031687832978604E-2</v>
      </c>
      <c r="K23" s="72">
        <v>0.10639709937686445</v>
      </c>
      <c r="L23" s="72">
        <v>0.12030956012331989</v>
      </c>
      <c r="M23" s="72">
        <v>7.0925171811956358E-2</v>
      </c>
      <c r="N23" s="72">
        <v>8.8500890827058365E-2</v>
      </c>
      <c r="O23" s="72">
        <v>6.7530320061318164E-2</v>
      </c>
      <c r="P23" s="72">
        <v>0.16847035022962178</v>
      </c>
      <c r="Q23" s="72">
        <v>0.12663128720246614</v>
      </c>
      <c r="R23" s="72">
        <v>6.1622099354538454E-2</v>
      </c>
      <c r="S23" s="72">
        <v>4.3933080562598772E-2</v>
      </c>
      <c r="T23" s="72">
        <v>4.6771311019390908E-2</v>
      </c>
      <c r="U23" s="72">
        <v>5.1347786822165453E-2</v>
      </c>
      <c r="V23" s="72">
        <v>5.669603700487702E-2</v>
      </c>
      <c r="W23" s="72">
        <v>0.10167067255699466</v>
      </c>
      <c r="DA23" s="89" t="s">
        <v>709</v>
      </c>
    </row>
    <row r="24" spans="1:105" ht="12" customHeight="1" x14ac:dyDescent="0.25">
      <c r="A24" s="28" t="s">
        <v>204</v>
      </c>
      <c r="B24" s="72"/>
      <c r="C24" s="72">
        <v>40.487361508228666</v>
      </c>
      <c r="D24" s="72">
        <v>29.454274186689261</v>
      </c>
      <c r="E24" s="72">
        <v>30.546929943856469</v>
      </c>
      <c r="F24" s="72">
        <v>37.100073150831925</v>
      </c>
      <c r="G24" s="72">
        <v>24.879675613955978</v>
      </c>
      <c r="H24" s="72">
        <v>20.459967595228999</v>
      </c>
      <c r="I24" s="72">
        <v>37.297073332627669</v>
      </c>
      <c r="J24" s="72">
        <v>39.499485768322998</v>
      </c>
      <c r="K24" s="72">
        <v>40.714873494255741</v>
      </c>
      <c r="L24" s="72">
        <v>40.561185007762802</v>
      </c>
      <c r="M24" s="72">
        <v>55.246968628045416</v>
      </c>
      <c r="N24" s="72">
        <v>54.434003139679717</v>
      </c>
      <c r="O24" s="72">
        <v>55.278233510002607</v>
      </c>
      <c r="P24" s="72">
        <v>35.821406563967351</v>
      </c>
      <c r="Q24" s="72">
        <v>39.370331968645289</v>
      </c>
      <c r="R24" s="72">
        <v>33.237901365790613</v>
      </c>
      <c r="S24" s="72">
        <v>33.375625873591041</v>
      </c>
      <c r="T24" s="72">
        <v>24.75511282269952</v>
      </c>
      <c r="U24" s="72">
        <v>34.414474730445811</v>
      </c>
      <c r="V24" s="72">
        <v>31.575232336686859</v>
      </c>
      <c r="W24" s="72">
        <v>45.088082749739442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164.4255318122203</v>
      </c>
      <c r="D25" s="74">
        <v>171.23003890059331</v>
      </c>
      <c r="E25" s="74">
        <v>176.46660839295924</v>
      </c>
      <c r="F25" s="74">
        <v>202.13294762843131</v>
      </c>
      <c r="G25" s="74">
        <v>175.00036440587849</v>
      </c>
      <c r="H25" s="74">
        <v>208.95440384259373</v>
      </c>
      <c r="I25" s="74">
        <v>180.38803866362861</v>
      </c>
      <c r="J25" s="74">
        <v>181.40521061154243</v>
      </c>
      <c r="K25" s="74">
        <v>149.32403238420281</v>
      </c>
      <c r="L25" s="74">
        <v>170.11338563778676</v>
      </c>
      <c r="M25" s="74">
        <v>165.77811601283912</v>
      </c>
      <c r="N25" s="74">
        <v>183.50473127431241</v>
      </c>
      <c r="O25" s="74">
        <v>169.92193627297854</v>
      </c>
      <c r="P25" s="74">
        <v>203.63009584119334</v>
      </c>
      <c r="Q25" s="74">
        <v>181.87893259815758</v>
      </c>
      <c r="R25" s="74">
        <v>151.14559977670078</v>
      </c>
      <c r="S25" s="74">
        <v>148.32395355467565</v>
      </c>
      <c r="T25" s="74">
        <v>157.79628416875471</v>
      </c>
      <c r="U25" s="74">
        <v>158.67307451332073</v>
      </c>
      <c r="V25" s="74">
        <v>169.25563109476161</v>
      </c>
      <c r="W25" s="74">
        <v>162.7040501513886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25.68068721832616</v>
      </c>
      <c r="D26" s="77">
        <v>23.54297656665954</v>
      </c>
      <c r="E26" s="77">
        <v>34.702447757384014</v>
      </c>
      <c r="F26" s="77">
        <v>25.718166550559353</v>
      </c>
      <c r="G26" s="77">
        <v>32.008967673445909</v>
      </c>
      <c r="H26" s="77">
        <v>39.489537093602365</v>
      </c>
      <c r="I26" s="77">
        <v>49.593937016227464</v>
      </c>
      <c r="J26" s="77">
        <v>60.082997457689615</v>
      </c>
      <c r="K26" s="77">
        <v>62.319018704654269</v>
      </c>
      <c r="L26" s="77">
        <v>51.251151500636503</v>
      </c>
      <c r="M26" s="77">
        <v>50.581221285203156</v>
      </c>
      <c r="N26" s="77">
        <v>51.273663271567735</v>
      </c>
      <c r="O26" s="77">
        <v>58.060696877981158</v>
      </c>
      <c r="P26" s="77">
        <v>93.715261161951062</v>
      </c>
      <c r="Q26" s="77">
        <v>76.003361390462487</v>
      </c>
      <c r="R26" s="77">
        <v>63.021671823482158</v>
      </c>
      <c r="S26" s="77">
        <v>59.767638264607072</v>
      </c>
      <c r="T26" s="77">
        <v>63.978690695175573</v>
      </c>
      <c r="U26" s="77">
        <v>60.333297802890783</v>
      </c>
      <c r="V26" s="77">
        <v>64.788265886853011</v>
      </c>
      <c r="W26" s="77">
        <v>70.407829297685396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220.0661829748579</v>
      </c>
      <c r="D27" s="69">
        <f t="shared" si="10"/>
        <v>230.84160509105121</v>
      </c>
      <c r="E27" s="69">
        <f t="shared" si="10"/>
        <v>249.42978805125756</v>
      </c>
      <c r="F27" s="69">
        <f t="shared" si="10"/>
        <v>250.8391277059103</v>
      </c>
      <c r="G27" s="69">
        <f t="shared" si="10"/>
        <v>243.30201678961453</v>
      </c>
      <c r="H27" s="69">
        <f t="shared" si="10"/>
        <v>272.72398624260734</v>
      </c>
      <c r="I27" s="69">
        <f t="shared" si="10"/>
        <v>259.21464617623565</v>
      </c>
      <c r="J27" s="69">
        <f t="shared" si="10"/>
        <v>281.15694805797921</v>
      </c>
      <c r="K27" s="69">
        <f t="shared" si="10"/>
        <v>236.52284176395136</v>
      </c>
      <c r="L27" s="69">
        <f t="shared" si="10"/>
        <v>250.77504918454463</v>
      </c>
      <c r="M27" s="69">
        <f t="shared" si="10"/>
        <v>227.9530256107638</v>
      </c>
      <c r="N27" s="69">
        <f t="shared" si="10"/>
        <v>245.49313967221394</v>
      </c>
      <c r="O27" s="69">
        <f t="shared" si="10"/>
        <v>222.36657909576743</v>
      </c>
      <c r="P27" s="69">
        <f t="shared" si="10"/>
        <v>240.50560289251231</v>
      </c>
      <c r="Q27" s="69">
        <f t="shared" si="10"/>
        <v>238.42709008472258</v>
      </c>
      <c r="R27" s="69">
        <f t="shared" ref="R27:V27" si="11">SUM(R28:R32)</f>
        <v>215.62280446610237</v>
      </c>
      <c r="S27" s="69">
        <f t="shared" si="11"/>
        <v>224.60190598091222</v>
      </c>
      <c r="T27" s="69">
        <f t="shared" si="11"/>
        <v>229.47716130038964</v>
      </c>
      <c r="U27" s="69">
        <f t="shared" si="11"/>
        <v>223.44107023314197</v>
      </c>
      <c r="V27" s="69">
        <f t="shared" si="11"/>
        <v>224.27619573191163</v>
      </c>
      <c r="W27" s="69">
        <f t="shared" ref="W27" si="12">SUM(W28:W32)</f>
        <v>230.30965511273899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0.24915111280115584</v>
      </c>
      <c r="D28" s="72">
        <v>0.62680675148856424</v>
      </c>
      <c r="E28" s="72">
        <v>0.70072651631634808</v>
      </c>
      <c r="F28" s="72">
        <v>1.0317006236290593</v>
      </c>
      <c r="G28" s="72">
        <v>1.0189757461441253</v>
      </c>
      <c r="H28" s="72">
        <v>0.82747378081626966</v>
      </c>
      <c r="I28" s="72">
        <v>0.47467794434193222</v>
      </c>
      <c r="J28" s="72">
        <v>1.1593302411670685</v>
      </c>
      <c r="K28" s="72">
        <v>0.78633760568607181</v>
      </c>
      <c r="L28" s="72">
        <v>0.81336072743875953</v>
      </c>
      <c r="M28" s="72">
        <v>0.81165012131534009</v>
      </c>
      <c r="N28" s="72">
        <v>1.2220602774296401</v>
      </c>
      <c r="O28" s="72">
        <v>0.7841973304807649</v>
      </c>
      <c r="P28" s="72">
        <v>1.1200546707622663</v>
      </c>
      <c r="Q28" s="72">
        <v>0.81056083645605859</v>
      </c>
      <c r="R28" s="72">
        <v>0.62018684794988832</v>
      </c>
      <c r="S28" s="72">
        <v>0.60449831170074231</v>
      </c>
      <c r="T28" s="72">
        <v>0.15555993816154559</v>
      </c>
      <c r="U28" s="72">
        <v>0.41000476058094343</v>
      </c>
      <c r="V28" s="72">
        <v>0.70612359121922352</v>
      </c>
      <c r="W28" s="72">
        <v>0.3478519494966224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37.695978905757713</v>
      </c>
      <c r="D29" s="72">
        <v>38.764203507140564</v>
      </c>
      <c r="E29" s="72">
        <v>42.681055893448317</v>
      </c>
      <c r="F29" s="72">
        <v>43.663015592306039</v>
      </c>
      <c r="G29" s="72">
        <v>47.85587795892534</v>
      </c>
      <c r="H29" s="72">
        <v>41.51668119528113</v>
      </c>
      <c r="I29" s="72">
        <v>46.361267108537831</v>
      </c>
      <c r="J29" s="72">
        <v>39.051674741524955</v>
      </c>
      <c r="K29" s="72">
        <v>41.258041534469442</v>
      </c>
      <c r="L29" s="72">
        <v>39.185908394611459</v>
      </c>
      <c r="M29" s="72">
        <v>39.96874925650215</v>
      </c>
      <c r="N29" s="72">
        <v>40.244251634607238</v>
      </c>
      <c r="O29" s="72">
        <v>36.377826619568381</v>
      </c>
      <c r="P29" s="72">
        <v>40.788407130574328</v>
      </c>
      <c r="Q29" s="72">
        <v>29.983142639858329</v>
      </c>
      <c r="R29" s="72">
        <v>24.312608100419013</v>
      </c>
      <c r="S29" s="72">
        <v>27.195034899178157</v>
      </c>
      <c r="T29" s="72">
        <v>29.613368248775952</v>
      </c>
      <c r="U29" s="72">
        <v>31.914341057178227</v>
      </c>
      <c r="V29" s="72">
        <v>31.455378279609555</v>
      </c>
      <c r="W29" s="72">
        <v>31.519952789206105</v>
      </c>
      <c r="DA29" s="89" t="s">
        <v>715</v>
      </c>
    </row>
    <row r="30" spans="1:105" ht="12" customHeight="1" x14ac:dyDescent="0.25">
      <c r="A30" s="28" t="s">
        <v>193</v>
      </c>
      <c r="B30" s="72"/>
      <c r="C30" s="72">
        <v>45.508506190404262</v>
      </c>
      <c r="D30" s="72">
        <v>53.420698993132078</v>
      </c>
      <c r="E30" s="72">
        <v>55.106532505548778</v>
      </c>
      <c r="F30" s="72">
        <v>53.008400862389493</v>
      </c>
      <c r="G30" s="72">
        <v>47.58817771907831</v>
      </c>
      <c r="H30" s="72">
        <v>47.796895262459969</v>
      </c>
      <c r="I30" s="72">
        <v>43.138416074704878</v>
      </c>
      <c r="J30" s="72">
        <v>56.911570715870674</v>
      </c>
      <c r="K30" s="72">
        <v>55.023997714295703</v>
      </c>
      <c r="L30" s="72">
        <v>55.20012878614542</v>
      </c>
      <c r="M30" s="72">
        <v>50.346062525728797</v>
      </c>
      <c r="N30" s="72">
        <v>47.007622604228196</v>
      </c>
      <c r="O30" s="72">
        <v>42.099504533421104</v>
      </c>
      <c r="P30" s="72">
        <v>45.179146786066482</v>
      </c>
      <c r="Q30" s="72">
        <v>49.041833000757613</v>
      </c>
      <c r="R30" s="72">
        <v>52.605338872027126</v>
      </c>
      <c r="S30" s="72">
        <v>49.479551034485965</v>
      </c>
      <c r="T30" s="72">
        <v>49.910011654115436</v>
      </c>
      <c r="U30" s="72">
        <v>45.421429959825751</v>
      </c>
      <c r="V30" s="72">
        <v>48.704259351383165</v>
      </c>
      <c r="W30" s="72">
        <v>44.321176945558825</v>
      </c>
      <c r="DA30" s="89" t="s">
        <v>716</v>
      </c>
    </row>
    <row r="31" spans="1:105" ht="12" customHeight="1" x14ac:dyDescent="0.25">
      <c r="A31" s="28" t="s">
        <v>208</v>
      </c>
      <c r="B31" s="72"/>
      <c r="C31" s="72">
        <v>1.5515146052595956</v>
      </c>
      <c r="D31" s="72">
        <v>2.2835554463926244</v>
      </c>
      <c r="E31" s="72">
        <v>2.7389268291926099</v>
      </c>
      <c r="F31" s="72">
        <v>3.1082169858017679</v>
      </c>
      <c r="G31" s="72">
        <v>4.3039323584614433</v>
      </c>
      <c r="H31" s="72">
        <v>5.3810875489214522</v>
      </c>
      <c r="I31" s="72">
        <v>6.2132983951341947</v>
      </c>
      <c r="J31" s="72">
        <v>7.6791262814787391</v>
      </c>
      <c r="K31" s="72">
        <v>4.704259263279619</v>
      </c>
      <c r="L31" s="72">
        <v>3.6609742281253808</v>
      </c>
      <c r="M31" s="72">
        <v>6.1751248691310758</v>
      </c>
      <c r="N31" s="72">
        <v>7.6295198377955931</v>
      </c>
      <c r="O31" s="72">
        <v>5.7926781246584635</v>
      </c>
      <c r="P31" s="72">
        <v>5.3773266548994849</v>
      </c>
      <c r="Q31" s="72">
        <v>4.7673311131139764</v>
      </c>
      <c r="R31" s="72">
        <v>4.443111138573129</v>
      </c>
      <c r="S31" s="72">
        <v>5.1758779964292572</v>
      </c>
      <c r="T31" s="72">
        <v>8.310874270087071</v>
      </c>
      <c r="U31" s="72">
        <v>5.6750476732104502</v>
      </c>
      <c r="V31" s="72">
        <v>5.1693265355701499</v>
      </c>
      <c r="W31" s="72">
        <v>5.6896782507574946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135.06103216063516</v>
      </c>
      <c r="D32" s="77">
        <v>135.74634039289737</v>
      </c>
      <c r="E32" s="77">
        <v>148.20254630675149</v>
      </c>
      <c r="F32" s="77">
        <v>150.02779364178394</v>
      </c>
      <c r="G32" s="77">
        <v>142.5350530070053</v>
      </c>
      <c r="H32" s="77">
        <v>177.2018484551285</v>
      </c>
      <c r="I32" s="77">
        <v>163.02698665351679</v>
      </c>
      <c r="J32" s="77">
        <v>176.35524607793778</v>
      </c>
      <c r="K32" s="77">
        <v>134.75020564622054</v>
      </c>
      <c r="L32" s="77">
        <v>151.91467704822361</v>
      </c>
      <c r="M32" s="77">
        <v>130.65143883808642</v>
      </c>
      <c r="N32" s="77">
        <v>149.38968531815325</v>
      </c>
      <c r="O32" s="77">
        <v>137.31237248763873</v>
      </c>
      <c r="P32" s="77">
        <v>148.04066765020974</v>
      </c>
      <c r="Q32" s="77">
        <v>153.8242224945366</v>
      </c>
      <c r="R32" s="77">
        <v>133.64155950713319</v>
      </c>
      <c r="S32" s="77">
        <v>142.14694373911811</v>
      </c>
      <c r="T32" s="77">
        <v>141.48734718924962</v>
      </c>
      <c r="U32" s="77">
        <v>140.02024678234659</v>
      </c>
      <c r="V32" s="77">
        <v>138.24110797412953</v>
      </c>
      <c r="W32" s="77">
        <v>148.43099517771995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0.65577149629974218</v>
      </c>
      <c r="D3" s="66">
        <f>IF(RES_hh_tes_in!D3=0,"",RES_hh_tes_in!D3/RES_hh_fec_in!D3)</f>
        <v>0.662108478075774</v>
      </c>
      <c r="E3" s="66">
        <f>IF(RES_hh_tes_in!E3=0,"",RES_hh_tes_in!E3/RES_hh_fec_in!E3)</f>
        <v>0.67278375844541227</v>
      </c>
      <c r="F3" s="66">
        <f>IF(RES_hh_tes_in!F3=0,"",RES_hh_tes_in!F3/RES_hh_fec_in!F3)</f>
        <v>0.67588803829801147</v>
      </c>
      <c r="G3" s="66">
        <f>IF(RES_hh_tes_in!G3=0,"",RES_hh_tes_in!G3/RES_hh_fec_in!G3)</f>
        <v>0.68099799771054947</v>
      </c>
      <c r="H3" s="66">
        <f>IF(RES_hh_tes_in!H3=0,"",RES_hh_tes_in!H3/RES_hh_fec_in!H3)</f>
        <v>0.69952072462353587</v>
      </c>
      <c r="I3" s="66">
        <f>IF(RES_hh_tes_in!I3=0,"",RES_hh_tes_in!I3/RES_hh_fec_in!I3)</f>
        <v>0.7135611127256769</v>
      </c>
      <c r="J3" s="66">
        <f>IF(RES_hh_tes_in!J3=0,"",RES_hh_tes_in!J3/RES_hh_fec_in!J3)</f>
        <v>0.72087448234479135</v>
      </c>
      <c r="K3" s="66">
        <f>IF(RES_hh_tes_in!K3=0,"",RES_hh_tes_in!K3/RES_hh_fec_in!K3)</f>
        <v>0.73217714554512303</v>
      </c>
      <c r="L3" s="66">
        <f>IF(RES_hh_tes_in!L3=0,"",RES_hh_tes_in!L3/RES_hh_fec_in!L3)</f>
        <v>0.73694626353061266</v>
      </c>
      <c r="M3" s="66">
        <f>IF(RES_hh_tes_in!M3=0,"",RES_hh_tes_in!M3/RES_hh_fec_in!M3)</f>
        <v>0.73745788402521861</v>
      </c>
      <c r="N3" s="66">
        <f>IF(RES_hh_tes_in!N3=0,"",RES_hh_tes_in!N3/RES_hh_fec_in!N3)</f>
        <v>0.75486065956666004</v>
      </c>
      <c r="O3" s="66">
        <f>IF(RES_hh_tes_in!O3=0,"",RES_hh_tes_in!O3/RES_hh_fec_in!O3)</f>
        <v>0.77234491405009886</v>
      </c>
      <c r="P3" s="66">
        <f>IF(RES_hh_tes_in!P3=0,"",RES_hh_tes_in!P3/RES_hh_fec_in!P3)</f>
        <v>0.82411444837901038</v>
      </c>
      <c r="Q3" s="66">
        <f>IF(RES_hh_tes_in!Q3=0,"",RES_hh_tes_in!Q3/RES_hh_fec_in!Q3)</f>
        <v>0.84133920181556066</v>
      </c>
      <c r="R3" s="66">
        <f>IF(RES_hh_tes_in!R3=0,"",RES_hh_tes_in!R3/RES_hh_fec_in!R3)</f>
        <v>0.85143764537974309</v>
      </c>
      <c r="S3" s="66">
        <f>IF(RES_hh_tes_in!S3=0,"",RES_hh_tes_in!S3/RES_hh_fec_in!S3)</f>
        <v>0.85418629582126449</v>
      </c>
      <c r="T3" s="66">
        <f>IF(RES_hh_tes_in!T3=0,"",RES_hh_tes_in!T3/RES_hh_fec_in!T3)</f>
        <v>0.8713397777002323</v>
      </c>
      <c r="U3" s="66">
        <f>IF(RES_hh_tes_in!U3=0,"",RES_hh_tes_in!U3/RES_hh_fec_in!U3)</f>
        <v>0.89056231954688236</v>
      </c>
      <c r="V3" s="66">
        <f>IF(RES_hh_tes_in!V3=0,"",RES_hh_tes_in!V3/RES_hh_fec_in!V3)</f>
        <v>0.89954739497476865</v>
      </c>
      <c r="W3" s="66">
        <f>IF(RES_hh_tes_in!W3=0,"",RES_hh_tes_in!W3/RES_hh_fec_in!W3)</f>
        <v>0.92482162629977327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0.64810509629935931</v>
      </c>
      <c r="D4" s="70">
        <f>IF(RES_hh_tes_in!D4=0,"",RES_hh_tes_in!D4/RES_hh_fec_in!D4)</f>
        <v>0.65458182013103927</v>
      </c>
      <c r="E4" s="70">
        <f>IF(RES_hh_tes_in!E4=0,"",RES_hh_tes_in!E4/RES_hh_fec_in!E4)</f>
        <v>0.65703024149641331</v>
      </c>
      <c r="F4" s="70">
        <f>IF(RES_hh_tes_in!F4=0,"",RES_hh_tes_in!F4/RES_hh_fec_in!F4)</f>
        <v>0.66695942637720229</v>
      </c>
      <c r="G4" s="70">
        <f>IF(RES_hh_tes_in!G4=0,"",RES_hh_tes_in!G4/RES_hh_fec_in!G4)</f>
        <v>0.67149102609016353</v>
      </c>
      <c r="H4" s="70">
        <f>IF(RES_hh_tes_in!H4=0,"",RES_hh_tes_in!H4/RES_hh_fec_in!H4)</f>
        <v>0.68906278298868628</v>
      </c>
      <c r="I4" s="70">
        <f>IF(RES_hh_tes_in!I4=0,"",RES_hh_tes_in!I4/RES_hh_fec_in!I4)</f>
        <v>0.70439513585589919</v>
      </c>
      <c r="J4" s="70">
        <f>IF(RES_hh_tes_in!J4=0,"",RES_hh_tes_in!J4/RES_hh_fec_in!J4)</f>
        <v>0.71398589355421704</v>
      </c>
      <c r="K4" s="70">
        <f>IF(RES_hh_tes_in!K4=0,"",RES_hh_tes_in!K4/RES_hh_fec_in!K4)</f>
        <v>0.72562322292202897</v>
      </c>
      <c r="L4" s="70">
        <f>IF(RES_hh_tes_in!L4=0,"",RES_hh_tes_in!L4/RES_hh_fec_in!L4)</f>
        <v>0.7318936510155013</v>
      </c>
      <c r="M4" s="70">
        <f>IF(RES_hh_tes_in!M4=0,"",RES_hh_tes_in!M4/RES_hh_fec_in!M4)</f>
        <v>0.73134300458420909</v>
      </c>
      <c r="N4" s="70">
        <f>IF(RES_hh_tes_in!N4=0,"",RES_hh_tes_in!N4/RES_hh_fec_in!N4)</f>
        <v>0.74395343963254834</v>
      </c>
      <c r="O4" s="70">
        <f>IF(RES_hh_tes_in!O4=0,"",RES_hh_tes_in!O4/RES_hh_fec_in!O4)</f>
        <v>0.76776576477975422</v>
      </c>
      <c r="P4" s="70">
        <f>IF(RES_hh_tes_in!P4=0,"",RES_hh_tes_in!P4/RES_hh_fec_in!P4)</f>
        <v>0.83224071722691595</v>
      </c>
      <c r="Q4" s="70">
        <f>IF(RES_hh_tes_in!Q4=0,"",RES_hh_tes_in!Q4/RES_hh_fec_in!Q4)</f>
        <v>0.84707774797303581</v>
      </c>
      <c r="R4" s="70">
        <f>IF(RES_hh_tes_in!R4=0,"",RES_hh_tes_in!R4/RES_hh_fec_in!R4)</f>
        <v>0.85185815609505233</v>
      </c>
      <c r="S4" s="70">
        <f>IF(RES_hh_tes_in!S4=0,"",RES_hh_tes_in!S4/RES_hh_fec_in!S4)</f>
        <v>0.84983055760971549</v>
      </c>
      <c r="T4" s="70">
        <f>IF(RES_hh_tes_in!T4=0,"",RES_hh_tes_in!T4/RES_hh_fec_in!T4)</f>
        <v>0.86770476335886737</v>
      </c>
      <c r="U4" s="70">
        <f>IF(RES_hh_tes_in!U4=0,"",RES_hh_tes_in!U4/RES_hh_fec_in!U4)</f>
        <v>0.88930707436073531</v>
      </c>
      <c r="V4" s="70">
        <f>IF(RES_hh_tes_in!V4=0,"",RES_hh_tes_in!V4/RES_hh_fec_in!V4)</f>
        <v>0.90077849555843048</v>
      </c>
      <c r="W4" s="70">
        <f>IF(RES_hh_tes_in!W4=0,"",RES_hh_tes_in!W4/RES_hh_fec_in!W4)</f>
        <v>0.92729766034796179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0.62490650700839179</v>
      </c>
      <c r="D5" s="78">
        <f>IF(RES_hh_tes_in!D5=0,"",RES_hh_tes_in!D5/RES_hh_fec_in!D5)</f>
        <v>0.62421416418951003</v>
      </c>
      <c r="E5" s="78">
        <f>IF(RES_hh_tes_in!E5=0,"",RES_hh_tes_in!E5/RES_hh_fec_in!E5)</f>
        <v>0.63232903493100612</v>
      </c>
      <c r="F5" s="78">
        <f>IF(RES_hh_tes_in!F5=0,"",RES_hh_tes_in!F5/RES_hh_fec_in!F5)</f>
        <v>0.63726057374768208</v>
      </c>
      <c r="G5" s="78">
        <f>IF(RES_hh_tes_in!G5=0,"",RES_hh_tes_in!G5/RES_hh_fec_in!G5)</f>
        <v>0.64525360395311004</v>
      </c>
      <c r="H5" s="78">
        <f>IF(RES_hh_tes_in!H5=0,"",RES_hh_tes_in!H5/RES_hh_fec_in!H5)</f>
        <v>0.65503450890508008</v>
      </c>
      <c r="I5" s="78">
        <f>IF(RES_hh_tes_in!I5=0,"",RES_hh_tes_in!I5/RES_hh_fec_in!I5)</f>
        <v>0.67011026184110145</v>
      </c>
      <c r="J5" s="78">
        <f>IF(RES_hh_tes_in!J5=0,"",RES_hh_tes_in!J5/RES_hh_fec_in!J5)</f>
        <v>0.66768673157144243</v>
      </c>
      <c r="K5" s="78">
        <f>IF(RES_hh_tes_in!K5=0,"",RES_hh_tes_in!K5/RES_hh_fec_in!K5)</f>
        <v>0.67543487661976731</v>
      </c>
      <c r="L5" s="78">
        <f>IF(RES_hh_tes_in!L5=0,"",RES_hh_tes_in!L5/RES_hh_fec_in!L5)</f>
        <v>0.67850618176059097</v>
      </c>
      <c r="M5" s="78">
        <f>IF(RES_hh_tes_in!M5=0,"",RES_hh_tes_in!M5/RES_hh_fec_in!M5)</f>
        <v>0.68149013180352402</v>
      </c>
      <c r="N5" s="78">
        <f>IF(RES_hh_tes_in!N5=0,"",RES_hh_tes_in!N5/RES_hh_fec_in!N5)</f>
        <v>0.68043278735145019</v>
      </c>
      <c r="O5" s="78">
        <f>IF(RES_hh_tes_in!O5=0,"",RES_hh_tes_in!O5/RES_hh_fec_in!O5)</f>
        <v>0.68142697430702515</v>
      </c>
      <c r="P5" s="78">
        <f>IF(RES_hh_tes_in!P5=0,"",RES_hh_tes_in!P5/RES_hh_fec_in!P5)</f>
        <v>0.69036342129609318</v>
      </c>
      <c r="Q5" s="78">
        <f>IF(RES_hh_tes_in!Q5=0,"",RES_hh_tes_in!Q5/RES_hh_fec_in!Q5)</f>
        <v>0.69952712100972836</v>
      </c>
      <c r="R5" s="78">
        <f>IF(RES_hh_tes_in!R5=0,"",RES_hh_tes_in!R5/RES_hh_fec_in!R5)</f>
        <v>0.71140035251524381</v>
      </c>
      <c r="S5" s="78">
        <f>IF(RES_hh_tes_in!S5=0,"",RES_hh_tes_in!S5/RES_hh_fec_in!S5)</f>
        <v>0.72856140610687736</v>
      </c>
      <c r="T5" s="78">
        <f>IF(RES_hh_tes_in!T5=0,"",RES_hh_tes_in!T5/RES_hh_fec_in!T5)</f>
        <v>0.74230637186968629</v>
      </c>
      <c r="U5" s="78">
        <f>IF(RES_hh_tes_in!U5=0,"",RES_hh_tes_in!U5/RES_hh_fec_in!U5)</f>
        <v>0.7749293974186553</v>
      </c>
      <c r="V5" s="78">
        <f>IF(RES_hh_tes_in!V5=0,"",RES_hh_tes_in!V5/RES_hh_fec_in!V5)</f>
        <v>0.78893338254774659</v>
      </c>
      <c r="W5" s="78">
        <f>IF(RES_hh_tes_in!W5=0,"",RES_hh_tes_in!W5/RES_hh_fec_in!W5)</f>
        <v>0.81024753585518128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0.57239161417783024</v>
      </c>
      <c r="D6" s="78">
        <f>IF(RES_hh_tes_in!D6=0,"",RES_hh_tes_in!D6/RES_hh_fec_in!D6)</f>
        <v>0.56516225437722234</v>
      </c>
      <c r="E6" s="78">
        <f>IF(RES_hh_tes_in!E6=0,"",RES_hh_tes_in!E6/RES_hh_fec_in!E6)</f>
        <v>0.56453850626557611</v>
      </c>
      <c r="F6" s="78">
        <f>IF(RES_hh_tes_in!F6=0,"",RES_hh_tes_in!F6/RES_hh_fec_in!F6)</f>
        <v>0.57195891828142209</v>
      </c>
      <c r="G6" s="78">
        <f>IF(RES_hh_tes_in!G6=0,"",RES_hh_tes_in!G6/RES_hh_fec_in!G6)</f>
        <v>0.57686812162660916</v>
      </c>
      <c r="H6" s="78">
        <f>IF(RES_hh_tes_in!H6=0,"",RES_hh_tes_in!H6/RES_hh_fec_in!H6)</f>
        <v>0.58370888525470255</v>
      </c>
      <c r="I6" s="78">
        <f>IF(RES_hh_tes_in!I6=0,"",RES_hh_tes_in!I6/RES_hh_fec_in!I6)</f>
        <v>0.57999474652479321</v>
      </c>
      <c r="J6" s="78">
        <f>IF(RES_hh_tes_in!J6=0,"",RES_hh_tes_in!J6/RES_hh_fec_in!J6)</f>
        <v>0.58760438887252753</v>
      </c>
      <c r="K6" s="78">
        <f>IF(RES_hh_tes_in!K6=0,"",RES_hh_tes_in!K6/RES_hh_fec_in!K6)</f>
        <v>0.60236857602136695</v>
      </c>
      <c r="L6" s="78">
        <f>IF(RES_hh_tes_in!L6=0,"",RES_hh_tes_in!L6/RES_hh_fec_in!L6)</f>
        <v>0.61803308443844218</v>
      </c>
      <c r="M6" s="78">
        <f>IF(RES_hh_tes_in!M6=0,"",RES_hh_tes_in!M6/RES_hh_fec_in!M6)</f>
        <v>0.62467059963927918</v>
      </c>
      <c r="N6" s="78">
        <f>IF(RES_hh_tes_in!N6=0,"",RES_hh_tes_in!N6/RES_hh_fec_in!N6)</f>
        <v>0.63733140372060548</v>
      </c>
      <c r="O6" s="78">
        <f>IF(RES_hh_tes_in!O6=0,"",RES_hh_tes_in!O6/RES_hh_fec_in!O6)</f>
        <v>0.66698811858502516</v>
      </c>
      <c r="P6" s="78">
        <f>IF(RES_hh_tes_in!P6=0,"",RES_hh_tes_in!P6/RES_hh_fec_in!P6)</f>
        <v>0.70485192733990787</v>
      </c>
      <c r="Q6" s="78">
        <f>IF(RES_hh_tes_in!Q6=0,"",RES_hh_tes_in!Q6/RES_hh_fec_in!Q6)</f>
        <v>0.72848331202851546</v>
      </c>
      <c r="R6" s="78">
        <f>IF(RES_hh_tes_in!R6=0,"",RES_hh_tes_in!R6/RES_hh_fec_in!R6)</f>
        <v>0.74299644027156353</v>
      </c>
      <c r="S6" s="78">
        <f>IF(RES_hh_tes_in!S6=0,"",RES_hh_tes_in!S6/RES_hh_fec_in!S6)</f>
        <v>0.74561566667297874</v>
      </c>
      <c r="T6" s="78">
        <f>IF(RES_hh_tes_in!T6=0,"",RES_hh_tes_in!T6/RES_hh_fec_in!T6)</f>
        <v>0.7584898971154076</v>
      </c>
      <c r="U6" s="78">
        <f>IF(RES_hh_tes_in!U6=0,"",RES_hh_tes_in!U6/RES_hh_fec_in!U6)</f>
        <v>0.76419472261322086</v>
      </c>
      <c r="V6" s="78">
        <f>IF(RES_hh_tes_in!V6=0,"",RES_hh_tes_in!V6/RES_hh_fec_in!V6)</f>
        <v>0.76305641545174729</v>
      </c>
      <c r="W6" s="78">
        <f>IF(RES_hh_tes_in!W6=0,"",RES_hh_tes_in!W6/RES_hh_fec_in!W6)</f>
        <v>0.75657275200274732</v>
      </c>
      <c r="DA6" s="89" t="s">
        <v>723</v>
      </c>
    </row>
    <row r="7" spans="1:105" ht="12" customHeight="1" x14ac:dyDescent="0.25">
      <c r="A7" s="28" t="s">
        <v>206</v>
      </c>
      <c r="B7" s="78"/>
      <c r="C7" s="78">
        <f>IF(RES_hh_tes_in!C7=0,"",RES_hh_tes_in!C7/RES_hh_fec_in!C7)</f>
        <v>0.54871717683817534</v>
      </c>
      <c r="D7" s="78">
        <f>IF(RES_hh_tes_in!D7=0,"",RES_hh_tes_in!D7/RES_hh_fec_in!D7)</f>
        <v>0.54686152871455618</v>
      </c>
      <c r="E7" s="78">
        <f>IF(RES_hh_tes_in!E7=0,"",RES_hh_tes_in!E7/RES_hh_fec_in!E7)</f>
        <v>0.54920497357286757</v>
      </c>
      <c r="F7" s="78">
        <f>IF(RES_hh_tes_in!F7=0,"",RES_hh_tes_in!F7/RES_hh_fec_in!F7)</f>
        <v>0.54754895251262381</v>
      </c>
      <c r="G7" s="78">
        <f>IF(RES_hh_tes_in!G7=0,"",RES_hh_tes_in!G7/RES_hh_fec_in!G7)</f>
        <v>0.56654248665227969</v>
      </c>
      <c r="H7" s="78">
        <f>IF(RES_hh_tes_in!H7=0,"",RES_hh_tes_in!H7/RES_hh_fec_in!H7)</f>
        <v>0.58421630736244834</v>
      </c>
      <c r="I7" s="78">
        <f>IF(RES_hh_tes_in!I7=0,"",RES_hh_tes_in!I7/RES_hh_fec_in!I7)</f>
        <v>0.57372611599484846</v>
      </c>
      <c r="J7" s="78">
        <f>IF(RES_hh_tes_in!J7=0,"",RES_hh_tes_in!J7/RES_hh_fec_in!J7)</f>
        <v>0.58487509300703844</v>
      </c>
      <c r="K7" s="78">
        <f>IF(RES_hh_tes_in!K7=0,"",RES_hh_tes_in!K7/RES_hh_fec_in!K7)</f>
        <v>0.58827799988133156</v>
      </c>
      <c r="L7" s="78">
        <f>IF(RES_hh_tes_in!L7=0,"",RES_hh_tes_in!L7/RES_hh_fec_in!L7)</f>
        <v>0.60465949521851348</v>
      </c>
      <c r="M7" s="78">
        <f>IF(RES_hh_tes_in!M7=0,"",RES_hh_tes_in!M7/RES_hh_fec_in!M7)</f>
        <v>0.61444541665750174</v>
      </c>
      <c r="N7" s="78">
        <f>IF(RES_hh_tes_in!N7=0,"",RES_hh_tes_in!N7/RES_hh_fec_in!N7)</f>
        <v>0.63774537483784888</v>
      </c>
      <c r="O7" s="78">
        <f>IF(RES_hh_tes_in!O7=0,"",RES_hh_tes_in!O7/RES_hh_fec_in!O7)</f>
        <v>0.66165401032418214</v>
      </c>
      <c r="P7" s="78">
        <f>IF(RES_hh_tes_in!P7=0,"",RES_hh_tes_in!P7/RES_hh_fec_in!P7)</f>
        <v>0.69228484713767036</v>
      </c>
      <c r="Q7" s="78">
        <f>IF(RES_hh_tes_in!Q7=0,"",RES_hh_tes_in!Q7/RES_hh_fec_in!Q7)</f>
        <v>0.70440631007484555</v>
      </c>
      <c r="R7" s="78">
        <f>IF(RES_hh_tes_in!R7=0,"",RES_hh_tes_in!R7/RES_hh_fec_in!R7)</f>
        <v>0.71081698601103238</v>
      </c>
      <c r="S7" s="78">
        <f>IF(RES_hh_tes_in!S7=0,"",RES_hh_tes_in!S7/RES_hh_fec_in!S7)</f>
        <v>0.73046545589868739</v>
      </c>
      <c r="T7" s="78">
        <f>IF(RES_hh_tes_in!T7=0,"",RES_hh_tes_in!T7/RES_hh_fec_in!T7)</f>
        <v>0.73914020741139175</v>
      </c>
      <c r="U7" s="78">
        <f>IF(RES_hh_tes_in!U7=0,"",RES_hh_tes_in!U7/RES_hh_fec_in!U7)</f>
        <v>0.74410996309884703</v>
      </c>
      <c r="V7" s="78">
        <f>IF(RES_hh_tes_in!V7=0,"",RES_hh_tes_in!V7/RES_hh_fec_in!V7)</f>
        <v>0.74238743489884829</v>
      </c>
      <c r="W7" s="78">
        <f>IF(RES_hh_tes_in!W7=0,"",RES_hh_tes_in!W7/RES_hh_fec_in!W7)</f>
        <v>0.73040528829305185</v>
      </c>
      <c r="DA7" s="89" t="s">
        <v>724</v>
      </c>
    </row>
    <row r="8" spans="1:105" ht="12" customHeight="1" x14ac:dyDescent="0.25">
      <c r="A8" s="28" t="s">
        <v>193</v>
      </c>
      <c r="B8" s="78"/>
      <c r="C8" s="78">
        <f>IF(RES_hh_tes_in!C8=0,"",RES_hh_tes_in!C8/RES_hh_fec_in!C8)</f>
        <v>0.62851056913913128</v>
      </c>
      <c r="D8" s="78">
        <f>IF(RES_hh_tes_in!D8=0,"",RES_hh_tes_in!D8/RES_hh_fec_in!D8)</f>
        <v>0.63366995121744429</v>
      </c>
      <c r="E8" s="78">
        <f>IF(RES_hh_tes_in!E8=0,"",RES_hh_tes_in!E8/RES_hh_fec_in!E8)</f>
        <v>0.63846933030693964</v>
      </c>
      <c r="F8" s="78">
        <f>IF(RES_hh_tes_in!F8=0,"",RES_hh_tes_in!F8/RES_hh_fec_in!F8)</f>
        <v>0.64535528543013032</v>
      </c>
      <c r="G8" s="78">
        <f>IF(RES_hh_tes_in!G8=0,"",RES_hh_tes_in!G8/RES_hh_fec_in!G8)</f>
        <v>0.65480255094454098</v>
      </c>
      <c r="H8" s="78">
        <f>IF(RES_hh_tes_in!H8=0,"",RES_hh_tes_in!H8/RES_hh_fec_in!H8)</f>
        <v>0.66402608112209538</v>
      </c>
      <c r="I8" s="78">
        <f>IF(RES_hh_tes_in!I8=0,"",RES_hh_tes_in!I8/RES_hh_fec_in!I8)</f>
        <v>0.67292685273509101</v>
      </c>
      <c r="J8" s="78">
        <f>IF(RES_hh_tes_in!J8=0,"",RES_hh_tes_in!J8/RES_hh_fec_in!J8)</f>
        <v>0.67939658020888305</v>
      </c>
      <c r="K8" s="78">
        <f>IF(RES_hh_tes_in!K8=0,"",RES_hh_tes_in!K8/RES_hh_fec_in!K8)</f>
        <v>0.68778394596584891</v>
      </c>
      <c r="L8" s="78">
        <f>IF(RES_hh_tes_in!L8=0,"",RES_hh_tes_in!L8/RES_hh_fec_in!L8)</f>
        <v>0.70085370140538739</v>
      </c>
      <c r="M8" s="78">
        <f>IF(RES_hh_tes_in!M8=0,"",RES_hh_tes_in!M8/RES_hh_fec_in!M8)</f>
        <v>0.70262773252037314</v>
      </c>
      <c r="N8" s="78">
        <f>IF(RES_hh_tes_in!N8=0,"",RES_hh_tes_in!N8/RES_hh_fec_in!N8)</f>
        <v>0.72317182442360595</v>
      </c>
      <c r="O8" s="78">
        <f>IF(RES_hh_tes_in!O8=0,"",RES_hh_tes_in!O8/RES_hh_fec_in!O8)</f>
        <v>0.73831175662401316</v>
      </c>
      <c r="P8" s="78">
        <f>IF(RES_hh_tes_in!P8=0,"",RES_hh_tes_in!P8/RES_hh_fec_in!P8)</f>
        <v>0.76094299215610783</v>
      </c>
      <c r="Q8" s="78">
        <f>IF(RES_hh_tes_in!Q8=0,"",RES_hh_tes_in!Q8/RES_hh_fec_in!Q8)</f>
        <v>0.78477819252943914</v>
      </c>
      <c r="R8" s="78">
        <f>IF(RES_hh_tes_in!R8=0,"",RES_hh_tes_in!R8/RES_hh_fec_in!R8)</f>
        <v>0.7894493403413847</v>
      </c>
      <c r="S8" s="78">
        <f>IF(RES_hh_tes_in!S8=0,"",RES_hh_tes_in!S8/RES_hh_fec_in!S8)</f>
        <v>0.79459324936251741</v>
      </c>
      <c r="T8" s="78">
        <f>IF(RES_hh_tes_in!T8=0,"",RES_hh_tes_in!T8/RES_hh_fec_in!T8)</f>
        <v>0.8001502529385629</v>
      </c>
      <c r="U8" s="78">
        <f>IF(RES_hh_tes_in!U8=0,"",RES_hh_tes_in!U8/RES_hh_fec_in!U8)</f>
        <v>0.804727423609777</v>
      </c>
      <c r="V8" s="78">
        <f>IF(RES_hh_tes_in!V8=0,"",RES_hh_tes_in!V8/RES_hh_fec_in!V8)</f>
        <v>0.81000986802790409</v>
      </c>
      <c r="W8" s="78">
        <f>IF(RES_hh_tes_in!W8=0,"",RES_hh_tes_in!W8/RES_hh_fec_in!W8)</f>
        <v>0.81374427642851144</v>
      </c>
      <c r="DA8" s="89" t="s">
        <v>725</v>
      </c>
    </row>
    <row r="9" spans="1:105" ht="12" customHeight="1" x14ac:dyDescent="0.25">
      <c r="A9" s="28" t="s">
        <v>208</v>
      </c>
      <c r="B9" s="78"/>
      <c r="C9" s="78">
        <f>IF(RES_hh_tes_in!C9=0,"",RES_hh_tes_in!C9/RES_hh_fec_in!C9)</f>
        <v>0.58068927087782751</v>
      </c>
      <c r="D9" s="78">
        <f>IF(RES_hh_tes_in!D9=0,"",RES_hh_tes_in!D9/RES_hh_fec_in!D9)</f>
        <v>0.591841008656812</v>
      </c>
      <c r="E9" s="78">
        <f>IF(RES_hh_tes_in!E9=0,"",RES_hh_tes_in!E9/RES_hh_fec_in!E9)</f>
        <v>0.60069946374010663</v>
      </c>
      <c r="F9" s="78">
        <f>IF(RES_hh_tes_in!F9=0,"",RES_hh_tes_in!F9/RES_hh_fec_in!F9)</f>
        <v>0.60661615307187378</v>
      </c>
      <c r="G9" s="78">
        <f>IF(RES_hh_tes_in!G9=0,"",RES_hh_tes_in!G9/RES_hh_fec_in!G9)</f>
        <v>0.61314893447912233</v>
      </c>
      <c r="H9" s="78">
        <f>IF(RES_hh_tes_in!H9=0,"",RES_hh_tes_in!H9/RES_hh_fec_in!H9)</f>
        <v>0.63346759296579991</v>
      </c>
      <c r="I9" s="78">
        <f>IF(RES_hh_tes_in!I9=0,"",RES_hh_tes_in!I9/RES_hh_fec_in!I9)</f>
        <v>0.6418188636335399</v>
      </c>
      <c r="J9" s="78">
        <f>IF(RES_hh_tes_in!J9=0,"",RES_hh_tes_in!J9/RES_hh_fec_in!J9)</f>
        <v>0.65249131418493189</v>
      </c>
      <c r="K9" s="78">
        <f>IF(RES_hh_tes_in!K9=0,"",RES_hh_tes_in!K9/RES_hh_fec_in!K9)</f>
        <v>0.65664269557827548</v>
      </c>
      <c r="L9" s="78">
        <f>IF(RES_hh_tes_in!L9=0,"",RES_hh_tes_in!L9/RES_hh_fec_in!L9)</f>
        <v>0.67573732950359788</v>
      </c>
      <c r="M9" s="78">
        <f>IF(RES_hh_tes_in!M9=0,"",RES_hh_tes_in!M9/RES_hh_fec_in!M9)</f>
        <v>0.67883545975740156</v>
      </c>
      <c r="N9" s="78">
        <f>IF(RES_hh_tes_in!N9=0,"",RES_hh_tes_in!N9/RES_hh_fec_in!N9)</f>
        <v>0.69236920779679068</v>
      </c>
      <c r="O9" s="78">
        <f>IF(RES_hh_tes_in!O9=0,"",RES_hh_tes_in!O9/RES_hh_fec_in!O9)</f>
        <v>0.7013925868178168</v>
      </c>
      <c r="P9" s="78">
        <f>IF(RES_hh_tes_in!P9=0,"",RES_hh_tes_in!P9/RES_hh_fec_in!P9)</f>
        <v>0.69814457596363777</v>
      </c>
      <c r="Q9" s="78">
        <f>IF(RES_hh_tes_in!Q9=0,"",RES_hh_tes_in!Q9/RES_hh_fec_in!Q9)</f>
        <v>0.70622050105263534</v>
      </c>
      <c r="R9" s="78">
        <f>IF(RES_hh_tes_in!R9=0,"",RES_hh_tes_in!R9/RES_hh_fec_in!R9)</f>
        <v>0.72571360554105213</v>
      </c>
      <c r="S9" s="78">
        <f>IF(RES_hh_tes_in!S9=0,"",RES_hh_tes_in!S9/RES_hh_fec_in!S9)</f>
        <v>0.74708693053420849</v>
      </c>
      <c r="T9" s="78">
        <f>IF(RES_hh_tes_in!T9=0,"",RES_hh_tes_in!T9/RES_hh_fec_in!T9)</f>
        <v>0.75397753314810823</v>
      </c>
      <c r="U9" s="78">
        <f>IF(RES_hh_tes_in!U9=0,"",RES_hh_tes_in!U9/RES_hh_fec_in!U9)</f>
        <v>0.77126205444676443</v>
      </c>
      <c r="V9" s="78">
        <f>IF(RES_hh_tes_in!V9=0,"",RES_hh_tes_in!V9/RES_hh_fec_in!V9)</f>
        <v>0.77693833193546968</v>
      </c>
      <c r="W9" s="78">
        <f>IF(RES_hh_tes_in!W9=0,"",RES_hh_tes_in!W9/RES_hh_fec_in!W9)</f>
        <v>0.79210383607339674</v>
      </c>
      <c r="DA9" s="89" t="s">
        <v>726</v>
      </c>
    </row>
    <row r="10" spans="1:105" ht="12" customHeight="1" x14ac:dyDescent="0.25">
      <c r="A10" s="28" t="s">
        <v>203</v>
      </c>
      <c r="B10" s="78"/>
      <c r="C10" s="78">
        <f>IF(RES_hh_tes_in!C10=0,"",RES_hh_tes_in!C10/RES_hh_fec_in!C10)</f>
        <v>0.71432527636652732</v>
      </c>
      <c r="D10" s="78">
        <f>IF(RES_hh_tes_in!D10=0,"",RES_hh_tes_in!D10/RES_hh_fec_in!D10)</f>
        <v>0.72032953405008193</v>
      </c>
      <c r="E10" s="78">
        <f>IF(RES_hh_tes_in!E10=0,"",RES_hh_tes_in!E10/RES_hh_fec_in!E10)</f>
        <v>0.78008253091868629</v>
      </c>
      <c r="F10" s="78">
        <f>IF(RES_hh_tes_in!F10=0,"",RES_hh_tes_in!F10/RES_hh_fec_in!F10)</f>
        <v>0.79930404093291707</v>
      </c>
      <c r="G10" s="78">
        <f>IF(RES_hh_tes_in!G10=0,"",RES_hh_tes_in!G10/RES_hh_fec_in!G10)</f>
        <v>0.79333477307895706</v>
      </c>
      <c r="H10" s="78">
        <f>IF(RES_hh_tes_in!H10=0,"",RES_hh_tes_in!H10/RES_hh_fec_in!H10)</f>
        <v>0.77725923688714049</v>
      </c>
      <c r="I10" s="78">
        <f>IF(RES_hh_tes_in!I10=0,"",RES_hh_tes_in!I10/RES_hh_fec_in!I10)</f>
        <v>0.77068395792992728</v>
      </c>
      <c r="J10" s="78">
        <f>IF(RES_hh_tes_in!J10=0,"",RES_hh_tes_in!J10/RES_hh_fec_in!J10)</f>
        <v>0.78718088731187041</v>
      </c>
      <c r="K10" s="78">
        <f>IF(RES_hh_tes_in!K10=0,"",RES_hh_tes_in!K10/RES_hh_fec_in!K10)</f>
        <v>0.79883137664887338</v>
      </c>
      <c r="L10" s="78">
        <f>IF(RES_hh_tes_in!L10=0,"",RES_hh_tes_in!L10/RES_hh_fec_in!L10)</f>
        <v>0.82320520116373053</v>
      </c>
      <c r="M10" s="78">
        <f>IF(RES_hh_tes_in!M10=0,"",RES_hh_tes_in!M10/RES_hh_fec_in!M10)</f>
        <v>0.86348688884940727</v>
      </c>
      <c r="N10" s="78">
        <f>IF(RES_hh_tes_in!N10=0,"",RES_hh_tes_in!N10/RES_hh_fec_in!N10)</f>
        <v>0.863025732690331</v>
      </c>
      <c r="O10" s="78">
        <f>IF(RES_hh_tes_in!O10=0,"",RES_hh_tes_in!O10/RES_hh_fec_in!O10)</f>
        <v>0.85532854197716524</v>
      </c>
      <c r="P10" s="78">
        <f>IF(RES_hh_tes_in!P10=0,"",RES_hh_tes_in!P10/RES_hh_fec_in!P10)</f>
        <v>0.86670040356361255</v>
      </c>
      <c r="Q10" s="78">
        <f>IF(RES_hh_tes_in!Q10=0,"",RES_hh_tes_in!Q10/RES_hh_fec_in!Q10)</f>
        <v>0.87717006841556322</v>
      </c>
      <c r="R10" s="78">
        <f>IF(RES_hh_tes_in!R10=0,"",RES_hh_tes_in!R10/RES_hh_fec_in!R10)</f>
        <v>0.87948000054308539</v>
      </c>
      <c r="S10" s="78">
        <f>IF(RES_hh_tes_in!S10=0,"",RES_hh_tes_in!S10/RES_hh_fec_in!S10)</f>
        <v>0.86360883707196845</v>
      </c>
      <c r="T10" s="78">
        <f>IF(RES_hh_tes_in!T10=0,"",RES_hh_tes_in!T10/RES_hh_fec_in!T10)</f>
        <v>0.87630244131207702</v>
      </c>
      <c r="U10" s="78">
        <f>IF(RES_hh_tes_in!U10=0,"",RES_hh_tes_in!U10/RES_hh_fec_in!U10)</f>
        <v>0.88402567124108911</v>
      </c>
      <c r="V10" s="78">
        <f>IF(RES_hh_tes_in!V10=0,"",RES_hh_tes_in!V10/RES_hh_fec_in!V10)</f>
        <v>0.89053804361849742</v>
      </c>
      <c r="W10" s="78">
        <f>IF(RES_hh_tes_in!W10=0,"",RES_hh_tes_in!W10/RES_hh_fec_in!W10)</f>
        <v>0.89354859017586064</v>
      </c>
      <c r="DA10" s="89" t="s">
        <v>727</v>
      </c>
    </row>
    <row r="11" spans="1:105" ht="12" customHeight="1" x14ac:dyDescent="0.25">
      <c r="A11" s="28" t="s">
        <v>204</v>
      </c>
      <c r="B11" s="78"/>
      <c r="C11" s="78">
        <f>IF(RES_hh_tes_in!C11=0,"",RES_hh_tes_in!C11/RES_hh_fec_in!C11)</f>
        <v>0.7993509334801342</v>
      </c>
      <c r="D11" s="78">
        <f>IF(RES_hh_tes_in!D11=0,"",RES_hh_tes_in!D11/RES_hh_fec_in!D11)</f>
        <v>0.81997441965767515</v>
      </c>
      <c r="E11" s="78">
        <f>IF(RES_hh_tes_in!E11=0,"",RES_hh_tes_in!E11/RES_hh_fec_in!E11)</f>
        <v>0.81469521547658497</v>
      </c>
      <c r="F11" s="78">
        <f>IF(RES_hh_tes_in!F11=0,"",RES_hh_tes_in!F11/RES_hh_fec_in!F11)</f>
        <v>0.821832047212122</v>
      </c>
      <c r="G11" s="78">
        <f>IF(RES_hh_tes_in!G11=0,"",RES_hh_tes_in!G11/RES_hh_fec_in!G11)</f>
        <v>0.82044768173658023</v>
      </c>
      <c r="H11" s="78">
        <f>IF(RES_hh_tes_in!H11=0,"",RES_hh_tes_in!H11/RES_hh_fec_in!H11)</f>
        <v>0.81414176770512126</v>
      </c>
      <c r="I11" s="78">
        <f>IF(RES_hh_tes_in!I11=0,"",RES_hh_tes_in!I11/RES_hh_fec_in!I11)</f>
        <v>0.81036712785877818</v>
      </c>
      <c r="J11" s="78">
        <f>IF(RES_hh_tes_in!J11=0,"",RES_hh_tes_in!J11/RES_hh_fec_in!J11)</f>
        <v>0.80107746478758135</v>
      </c>
      <c r="K11" s="78">
        <f>IF(RES_hh_tes_in!K11=0,"",RES_hh_tes_in!K11/RES_hh_fec_in!K11)</f>
        <v>0.8099434163195367</v>
      </c>
      <c r="L11" s="78">
        <f>IF(RES_hh_tes_in!L11=0,"",RES_hh_tes_in!L11/RES_hh_fec_in!L11)</f>
        <v>0.822271327907378</v>
      </c>
      <c r="M11" s="78">
        <f>IF(RES_hh_tes_in!M11=0,"",RES_hh_tes_in!M11/RES_hh_fec_in!M11)</f>
        <v>0.81746682153191008</v>
      </c>
      <c r="N11" s="78">
        <f>IF(RES_hh_tes_in!N11=0,"",RES_hh_tes_in!N11/RES_hh_fec_in!N11)</f>
        <v>0.82040501852092096</v>
      </c>
      <c r="O11" s="78">
        <f>IF(RES_hh_tes_in!O11=0,"",RES_hh_tes_in!O11/RES_hh_fec_in!O11)</f>
        <v>0.8280538849034379</v>
      </c>
      <c r="P11" s="78">
        <f>IF(RES_hh_tes_in!P11=0,"",RES_hh_tes_in!P11/RES_hh_fec_in!P11)</f>
        <v>0.85596045894409967</v>
      </c>
      <c r="Q11" s="78">
        <f>IF(RES_hh_tes_in!Q11=0,"",RES_hh_tes_in!Q11/RES_hh_fec_in!Q11)</f>
        <v>0.87108524539132604</v>
      </c>
      <c r="R11" s="78">
        <f>IF(RES_hh_tes_in!R11=0,"",RES_hh_tes_in!R11/RES_hh_fec_in!R11)</f>
        <v>0.86080151504609792</v>
      </c>
      <c r="S11" s="78">
        <f>IF(RES_hh_tes_in!S11=0,"",RES_hh_tes_in!S11/RES_hh_fec_in!S11)</f>
        <v>0.86084680309474693</v>
      </c>
      <c r="T11" s="78">
        <f>IF(RES_hh_tes_in!T11=0,"",RES_hh_tes_in!T11/RES_hh_fec_in!T11)</f>
        <v>0.85204611013184206</v>
      </c>
      <c r="U11" s="78">
        <f>IF(RES_hh_tes_in!U11=0,"",RES_hh_tes_in!U11/RES_hh_fec_in!U11)</f>
        <v>0.8590923833116354</v>
      </c>
      <c r="V11" s="78">
        <f>IF(RES_hh_tes_in!V11=0,"",RES_hh_tes_in!V11/RES_hh_fec_in!V11)</f>
        <v>0.85971008141511474</v>
      </c>
      <c r="W11" s="78">
        <f>IF(RES_hh_tes_in!W11=0,"",RES_hh_tes_in!W11/RES_hh_fec_in!W11)</f>
        <v>0.8638680609628463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1.5303079550520011</v>
      </c>
      <c r="D12" s="78">
        <f>IF(RES_hh_tes_in!D12=0,"",RES_hh_tes_in!D12/RES_hh_fec_in!D12)</f>
        <v>1.6308294878222842</v>
      </c>
      <c r="E12" s="78">
        <f>IF(RES_hh_tes_in!E12=0,"",RES_hh_tes_in!E12/RES_hh_fec_in!E12)</f>
        <v>1.7262896360396571</v>
      </c>
      <c r="F12" s="78">
        <f>IF(RES_hh_tes_in!F12=0,"",RES_hh_tes_in!F12/RES_hh_fec_in!F12)</f>
        <v>1.824636259083174</v>
      </c>
      <c r="G12" s="78">
        <f>IF(RES_hh_tes_in!G12=0,"",RES_hh_tes_in!G12/RES_hh_fec_in!G12)</f>
        <v>1.9567287103624935</v>
      </c>
      <c r="H12" s="78">
        <f>IF(RES_hh_tes_in!H12=0,"",RES_hh_tes_in!H12/RES_hh_fec_in!H12)</f>
        <v>2.1003005745003005</v>
      </c>
      <c r="I12" s="78">
        <f>IF(RES_hh_tes_in!I12=0,"",RES_hh_tes_in!I12/RES_hh_fec_in!I12)</f>
        <v>2.2353421208812279</v>
      </c>
      <c r="J12" s="78">
        <f>IF(RES_hh_tes_in!J12=0,"",RES_hh_tes_in!J12/RES_hh_fec_in!J12)</f>
        <v>2.3392596415597109</v>
      </c>
      <c r="K12" s="78">
        <f>IF(RES_hh_tes_in!K12=0,"",RES_hh_tes_in!K12/RES_hh_fec_in!K12)</f>
        <v>2.4762627643623105</v>
      </c>
      <c r="L12" s="78">
        <f>IF(RES_hh_tes_in!L12=0,"",RES_hh_tes_in!L12/RES_hh_fec_in!L12)</f>
        <v>2.6181326281916588</v>
      </c>
      <c r="M12" s="78">
        <f>IF(RES_hh_tes_in!M12=0,"",RES_hh_tes_in!M12/RES_hh_fec_in!M12)</f>
        <v>2.7629740089011992</v>
      </c>
      <c r="N12" s="78">
        <f>IF(RES_hh_tes_in!N12=0,"",RES_hh_tes_in!N12/RES_hh_fec_in!N12)</f>
        <v>2.9095831101451481</v>
      </c>
      <c r="O12" s="78">
        <f>IF(RES_hh_tes_in!O12=0,"",RES_hh_tes_in!O12/RES_hh_fec_in!O12)</f>
        <v>3.0623116711119471</v>
      </c>
      <c r="P12" s="78">
        <f>IF(RES_hh_tes_in!P12=0,"",RES_hh_tes_in!P12/RES_hh_fec_in!P12)</f>
        <v>3.2456767742064376</v>
      </c>
      <c r="Q12" s="78">
        <f>IF(RES_hh_tes_in!Q12=0,"",RES_hh_tes_in!Q12/RES_hh_fec_in!Q12)</f>
        <v>3.3789653189079707</v>
      </c>
      <c r="R12" s="78">
        <f>IF(RES_hh_tes_in!R12=0,"",RES_hh_tes_in!R12/RES_hh_fec_in!R12)</f>
        <v>3.4439080725603199</v>
      </c>
      <c r="S12" s="78">
        <f>IF(RES_hh_tes_in!S12=0,"",RES_hh_tes_in!S12/RES_hh_fec_in!S12)</f>
        <v>3.4799673685290751</v>
      </c>
      <c r="T12" s="78">
        <f>IF(RES_hh_tes_in!T12=0,"",RES_hh_tes_in!T12/RES_hh_fec_in!T12)</f>
        <v>3.5012167601123956</v>
      </c>
      <c r="U12" s="78">
        <f>IF(RES_hh_tes_in!U12=0,"",RES_hh_tes_in!U12/RES_hh_fec_in!U12)</f>
        <v>3.5313204214032354</v>
      </c>
      <c r="V12" s="78">
        <f>IF(RES_hh_tes_in!V12=0,"",RES_hh_tes_in!V12/RES_hh_fec_in!V12)</f>
        <v>3.5538658931047551</v>
      </c>
      <c r="W12" s="78">
        <f>IF(RES_hh_tes_in!W12=0,"",RES_hh_tes_in!W12/RES_hh_fec_in!W12)</f>
        <v>3.5950409839557902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0.73594986895007919</v>
      </c>
      <c r="D13" s="79">
        <f>IF(RES_hh_tes_in!D13=0,"",RES_hh_tes_in!D13/RES_hh_fec_in!D13)</f>
        <v>0.74710352337166919</v>
      </c>
      <c r="E13" s="79">
        <f>IF(RES_hh_tes_in!E13=0,"",RES_hh_tes_in!E13/RES_hh_fec_in!E13)</f>
        <v>0.75021124696072694</v>
      </c>
      <c r="F13" s="79">
        <f>IF(RES_hh_tes_in!F13=0,"",RES_hh_tes_in!F13/RES_hh_fec_in!F13)</f>
        <v>0.74592316204895182</v>
      </c>
      <c r="G13" s="79">
        <f>IF(RES_hh_tes_in!G13=0,"",RES_hh_tes_in!G13/RES_hh_fec_in!G13)</f>
        <v>0.73691450251162371</v>
      </c>
      <c r="H13" s="79">
        <f>IF(RES_hh_tes_in!H13=0,"",RES_hh_tes_in!H13/RES_hh_fec_in!H13)</f>
        <v>0.74180536056223623</v>
      </c>
      <c r="I13" s="79">
        <f>IF(RES_hh_tes_in!I13=0,"",RES_hh_tes_in!I13/RES_hh_fec_in!I13)</f>
        <v>0.7492107336514362</v>
      </c>
      <c r="J13" s="79">
        <f>IF(RES_hh_tes_in!J13=0,"",RES_hh_tes_in!J13/RES_hh_fec_in!J13)</f>
        <v>0.75788948876353079</v>
      </c>
      <c r="K13" s="79">
        <f>IF(RES_hh_tes_in!K13=0,"",RES_hh_tes_in!K13/RES_hh_fec_in!K13)</f>
        <v>0.75541837619650709</v>
      </c>
      <c r="L13" s="79">
        <f>IF(RES_hh_tes_in!L13=0,"",RES_hh_tes_in!L13/RES_hh_fec_in!L13)</f>
        <v>0.7673891163371156</v>
      </c>
      <c r="M13" s="79">
        <f>IF(RES_hh_tes_in!M13=0,"",RES_hh_tes_in!M13/RES_hh_fec_in!M13)</f>
        <v>0.76993926360786447</v>
      </c>
      <c r="N13" s="79">
        <f>IF(RES_hh_tes_in!N13=0,"",RES_hh_tes_in!N13/RES_hh_fec_in!N13)</f>
        <v>0.78417822077601385</v>
      </c>
      <c r="O13" s="79">
        <f>IF(RES_hh_tes_in!O13=0,"",RES_hh_tes_in!O13/RES_hh_fec_in!O13)</f>
        <v>0.80294107575852036</v>
      </c>
      <c r="P13" s="79">
        <f>IF(RES_hh_tes_in!P13=0,"",RES_hh_tes_in!P13/RES_hh_fec_in!P13)</f>
        <v>0.8162123901811712</v>
      </c>
      <c r="Q13" s="79">
        <f>IF(RES_hh_tes_in!Q13=0,"",RES_hh_tes_in!Q13/RES_hh_fec_in!Q13)</f>
        <v>0.83617900407148404</v>
      </c>
      <c r="R13" s="79">
        <f>IF(RES_hh_tes_in!R13=0,"",RES_hh_tes_in!R13/RES_hh_fec_in!R13)</f>
        <v>0.84897639031397676</v>
      </c>
      <c r="S13" s="79">
        <f>IF(RES_hh_tes_in!S13=0,"",RES_hh_tes_in!S13/RES_hh_fec_in!S13)</f>
        <v>0.86286451349767845</v>
      </c>
      <c r="T13" s="79">
        <f>IF(RES_hh_tes_in!T13=0,"",RES_hh_tes_in!T13/RES_hh_fec_in!T13)</f>
        <v>0.8690567818799394</v>
      </c>
      <c r="U13" s="79">
        <f>IF(RES_hh_tes_in!U13=0,"",RES_hh_tes_in!U13/RES_hh_fec_in!U13)</f>
        <v>0.87938675152644208</v>
      </c>
      <c r="V13" s="79">
        <f>IF(RES_hh_tes_in!V13=0,"",RES_hh_tes_in!V13/RES_hh_fec_in!V13)</f>
        <v>0.8912981478422628</v>
      </c>
      <c r="W13" s="79">
        <f>IF(RES_hh_tes_in!W13=0,"",RES_hh_tes_in!W13/RES_hh_fec_in!W13)</f>
        <v>0.91624501146213932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2.2447553736238435</v>
      </c>
      <c r="D15" s="70">
        <f>IF(RES_hh_tes_in!D15=0,"",RES_hh_tes_in!D15/RES_hh_fec_in!D15)</f>
        <v>2.3419035817554046</v>
      </c>
      <c r="E15" s="70">
        <f>IF(RES_hh_tes_in!E15=0,"",RES_hh_tes_in!E15/RES_hh_fec_in!E15)</f>
        <v>2.4308807264390295</v>
      </c>
      <c r="F15" s="70">
        <f>IF(RES_hh_tes_in!F15=0,"",RES_hh_tes_in!F15/RES_hh_fec_in!F15)</f>
        <v>2.4994413419410919</v>
      </c>
      <c r="G15" s="70">
        <f>IF(RES_hh_tes_in!G15=0,"",RES_hh_tes_in!G15/RES_hh_fec_in!G15)</f>
        <v>2.5744050323815895</v>
      </c>
      <c r="H15" s="70">
        <f>IF(RES_hh_tes_in!H15=0,"",RES_hh_tes_in!H15/RES_hh_fec_in!H15)</f>
        <v>2.6844921805811959</v>
      </c>
      <c r="I15" s="70">
        <f>IF(RES_hh_tes_in!I15=0,"",RES_hh_tes_in!I15/RES_hh_fec_in!I15)</f>
        <v>2.7489775278431798</v>
      </c>
      <c r="J15" s="70">
        <f>IF(RES_hh_tes_in!J15=0,"",RES_hh_tes_in!J15/RES_hh_fec_in!J15)</f>
        <v>2.8568807075532758</v>
      </c>
      <c r="K15" s="70">
        <f>IF(RES_hh_tes_in!K15=0,"",RES_hh_tes_in!K15/RES_hh_fec_in!K15)</f>
        <v>2.9097299834603372</v>
      </c>
      <c r="L15" s="70">
        <f>IF(RES_hh_tes_in!L15=0,"",RES_hh_tes_in!L15/RES_hh_fec_in!L15)</f>
        <v>2.9919165819013256</v>
      </c>
      <c r="M15" s="70">
        <f>IF(RES_hh_tes_in!M15=0,"",RES_hh_tes_in!M15/RES_hh_fec_in!M15)</f>
        <v>3.1158126155528003</v>
      </c>
      <c r="N15" s="70">
        <f>IF(RES_hh_tes_in!N15=0,"",RES_hh_tes_in!N15/RES_hh_fec_in!N15)</f>
        <v>3.1978193694537045</v>
      </c>
      <c r="O15" s="70">
        <f>IF(RES_hh_tes_in!O15=0,"",RES_hh_tes_in!O15/RES_hh_fec_in!O15)</f>
        <v>3.4075149577586146</v>
      </c>
      <c r="P15" s="70">
        <f>IF(RES_hh_tes_in!P15=0,"",RES_hh_tes_in!P15/RES_hh_fec_in!P15)</f>
        <v>3.5571138361334813</v>
      </c>
      <c r="Q15" s="70">
        <f>IF(RES_hh_tes_in!Q15=0,"",RES_hh_tes_in!Q15/RES_hh_fec_in!Q15)</f>
        <v>3.6562798935687506</v>
      </c>
      <c r="R15" s="70">
        <f>IF(RES_hh_tes_in!R15=0,"",RES_hh_tes_in!R15/RES_hh_fec_in!R15)</f>
        <v>3.7386840811379947</v>
      </c>
      <c r="S15" s="70">
        <f>IF(RES_hh_tes_in!S15=0,"",RES_hh_tes_in!S15/RES_hh_fec_in!S15)</f>
        <v>3.8026239145147342</v>
      </c>
      <c r="T15" s="70">
        <f>IF(RES_hh_tes_in!T15=0,"",RES_hh_tes_in!T15/RES_hh_fec_in!T15)</f>
        <v>3.8745609401619756</v>
      </c>
      <c r="U15" s="70">
        <f>IF(RES_hh_tes_in!U15=0,"",RES_hh_tes_in!U15/RES_hh_fec_in!U15)</f>
        <v>3.9518637451846743</v>
      </c>
      <c r="V15" s="70">
        <f>IF(RES_hh_tes_in!V15=0,"",RES_hh_tes_in!V15/RES_hh_fec_in!V15)</f>
        <v>4.0395052340879563</v>
      </c>
      <c r="W15" s="70">
        <f>IF(RES_hh_tes_in!W15=0,"",RES_hh_tes_in!W15/RES_hh_fec_in!W15)</f>
        <v>4.0702954391485635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2.2447553736238435</v>
      </c>
      <c r="D16" s="78">
        <f>IF(RES_hh_tes_in!D16=0,"",RES_hh_tes_in!D16/RES_hh_fec_in!D16)</f>
        <v>2.3419035817554046</v>
      </c>
      <c r="E16" s="78">
        <f>IF(RES_hh_tes_in!E16=0,"",RES_hh_tes_in!E16/RES_hh_fec_in!E16)</f>
        <v>2.4308807264390295</v>
      </c>
      <c r="F16" s="78">
        <f>IF(RES_hh_tes_in!F16=0,"",RES_hh_tes_in!F16/RES_hh_fec_in!F16)</f>
        <v>2.4994413419410919</v>
      </c>
      <c r="G16" s="78">
        <f>IF(RES_hh_tes_in!G16=0,"",RES_hh_tes_in!G16/RES_hh_fec_in!G16)</f>
        <v>2.5744050323815895</v>
      </c>
      <c r="H16" s="78">
        <f>IF(RES_hh_tes_in!H16=0,"",RES_hh_tes_in!H16/RES_hh_fec_in!H16)</f>
        <v>2.6844921805811959</v>
      </c>
      <c r="I16" s="78">
        <f>IF(RES_hh_tes_in!I16=0,"",RES_hh_tes_in!I16/RES_hh_fec_in!I16)</f>
        <v>2.7489775278431798</v>
      </c>
      <c r="J16" s="78">
        <f>IF(RES_hh_tes_in!J16=0,"",RES_hh_tes_in!J16/RES_hh_fec_in!J16)</f>
        <v>2.8568807075532758</v>
      </c>
      <c r="K16" s="78">
        <f>IF(RES_hh_tes_in!K16=0,"",RES_hh_tes_in!K16/RES_hh_fec_in!K16)</f>
        <v>2.9097299834603372</v>
      </c>
      <c r="L16" s="78">
        <f>IF(RES_hh_tes_in!L16=0,"",RES_hh_tes_in!L16/RES_hh_fec_in!L16)</f>
        <v>2.9919165819013256</v>
      </c>
      <c r="M16" s="78">
        <f>IF(RES_hh_tes_in!M16=0,"",RES_hh_tes_in!M16/RES_hh_fec_in!M16)</f>
        <v>3.1158126155528003</v>
      </c>
      <c r="N16" s="78">
        <f>IF(RES_hh_tes_in!N16=0,"",RES_hh_tes_in!N16/RES_hh_fec_in!N16)</f>
        <v>3.1978193694537045</v>
      </c>
      <c r="O16" s="78">
        <f>IF(RES_hh_tes_in!O16=0,"",RES_hh_tes_in!O16/RES_hh_fec_in!O16)</f>
        <v>3.4075149577586146</v>
      </c>
      <c r="P16" s="78">
        <f>IF(RES_hh_tes_in!P16=0,"",RES_hh_tes_in!P16/RES_hh_fec_in!P16)</f>
        <v>3.5571138361334813</v>
      </c>
      <c r="Q16" s="78">
        <f>IF(RES_hh_tes_in!Q16=0,"",RES_hh_tes_in!Q16/RES_hh_fec_in!Q16)</f>
        <v>3.6562798935687506</v>
      </c>
      <c r="R16" s="78">
        <f>IF(RES_hh_tes_in!R16=0,"",RES_hh_tes_in!R16/RES_hh_fec_in!R16)</f>
        <v>3.7386840811379947</v>
      </c>
      <c r="S16" s="78">
        <f>IF(RES_hh_tes_in!S16=0,"",RES_hh_tes_in!S16/RES_hh_fec_in!S16)</f>
        <v>3.8026239145147342</v>
      </c>
      <c r="T16" s="78">
        <f>IF(RES_hh_tes_in!T16=0,"",RES_hh_tes_in!T16/RES_hh_fec_in!T16)</f>
        <v>3.8745609401619756</v>
      </c>
      <c r="U16" s="78">
        <f>IF(RES_hh_tes_in!U16=0,"",RES_hh_tes_in!U16/RES_hh_fec_in!U16)</f>
        <v>3.9518637451846743</v>
      </c>
      <c r="V16" s="78">
        <f>IF(RES_hh_tes_in!V16=0,"",RES_hh_tes_in!V16/RES_hh_fec_in!V16)</f>
        <v>4.0395052340879563</v>
      </c>
      <c r="W16" s="78">
        <f>IF(RES_hh_tes_in!W16=0,"",RES_hh_tes_in!W16/RES_hh_fec_in!W16)</f>
        <v>4.0702954391485635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0.66521612583747702</v>
      </c>
      <c r="D17" s="70">
        <f>IF(RES_hh_tes_in!D17=0,"",RES_hh_tes_in!D17/RES_hh_fec_in!D17)</f>
        <v>0.66300839639534859</v>
      </c>
      <c r="E17" s="70">
        <f>IF(RES_hh_tes_in!E17=0,"",RES_hh_tes_in!E17/RES_hh_fec_in!E17)</f>
        <v>0.66694324013754858</v>
      </c>
      <c r="F17" s="70">
        <f>IF(RES_hh_tes_in!F17=0,"",RES_hh_tes_in!F17/RES_hh_fec_in!F17)</f>
        <v>0.67338504803807098</v>
      </c>
      <c r="G17" s="70">
        <f>IF(RES_hh_tes_in!G17=0,"",RES_hh_tes_in!G17/RES_hh_fec_in!G17)</f>
        <v>0.67194210550491418</v>
      </c>
      <c r="H17" s="70">
        <f>IF(RES_hh_tes_in!H17=0,"",RES_hh_tes_in!H17/RES_hh_fec_in!H17)</f>
        <v>0.68292431463654202</v>
      </c>
      <c r="I17" s="70">
        <f>IF(RES_hh_tes_in!I17=0,"",RES_hh_tes_in!I17/RES_hh_fec_in!I17)</f>
        <v>0.69706220773573357</v>
      </c>
      <c r="J17" s="70">
        <f>IF(RES_hh_tes_in!J17=0,"",RES_hh_tes_in!J17/RES_hh_fec_in!J17)</f>
        <v>0.6990278075559353</v>
      </c>
      <c r="K17" s="70">
        <f>IF(RES_hh_tes_in!K17=0,"",RES_hh_tes_in!K17/RES_hh_fec_in!K17)</f>
        <v>0.70336160905672118</v>
      </c>
      <c r="L17" s="70">
        <f>IF(RES_hh_tes_in!L17=0,"",RES_hh_tes_in!L17/RES_hh_fec_in!L17)</f>
        <v>0.71074977372377335</v>
      </c>
      <c r="M17" s="70">
        <f>IF(RES_hh_tes_in!M17=0,"",RES_hh_tes_in!M17/RES_hh_fec_in!M17)</f>
        <v>0.71770004065843096</v>
      </c>
      <c r="N17" s="70">
        <f>IF(RES_hh_tes_in!N17=0,"",RES_hh_tes_in!N17/RES_hh_fec_in!N17)</f>
        <v>0.73211717330164783</v>
      </c>
      <c r="O17" s="70">
        <f>IF(RES_hh_tes_in!O17=0,"",RES_hh_tes_in!O17/RES_hh_fec_in!O17)</f>
        <v>0.75266442661369859</v>
      </c>
      <c r="P17" s="70">
        <f>IF(RES_hh_tes_in!P17=0,"",RES_hh_tes_in!P17/RES_hh_fec_in!P17)</f>
        <v>0.78050801080617449</v>
      </c>
      <c r="Q17" s="70">
        <f>IF(RES_hh_tes_in!Q17=0,"",RES_hh_tes_in!Q17/RES_hh_fec_in!Q17)</f>
        <v>0.80128486287938294</v>
      </c>
      <c r="R17" s="70">
        <f>IF(RES_hh_tes_in!R17=0,"",RES_hh_tes_in!R17/RES_hh_fec_in!R17)</f>
        <v>0.8115958799090528</v>
      </c>
      <c r="S17" s="70">
        <f>IF(RES_hh_tes_in!S17=0,"",RES_hh_tes_in!S17/RES_hh_fec_in!S17)</f>
        <v>0.82257435502772958</v>
      </c>
      <c r="T17" s="70">
        <f>IF(RES_hh_tes_in!T17=0,"",RES_hh_tes_in!T17/RES_hh_fec_in!T17)</f>
        <v>0.83128894527251884</v>
      </c>
      <c r="U17" s="70">
        <f>IF(RES_hh_tes_in!U17=0,"",RES_hh_tes_in!U17/RES_hh_fec_in!U17)</f>
        <v>0.83736440423417635</v>
      </c>
      <c r="V17" s="70">
        <f>IF(RES_hh_tes_in!V17=0,"",RES_hh_tes_in!V17/RES_hh_fec_in!V17)</f>
        <v>0.84362796306071031</v>
      </c>
      <c r="W17" s="70">
        <f>IF(RES_hh_tes_in!W17=0,"",RES_hh_tes_in!W17/RES_hh_fec_in!W17)</f>
        <v>0.85614483111165518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0.65466494906155182</v>
      </c>
      <c r="D18" s="78">
        <f>IF(RES_hh_tes_in!D18=0,"",RES_hh_tes_in!D18/RES_hh_fec_in!D18)</f>
        <v>0.65874516396470684</v>
      </c>
      <c r="E18" s="78">
        <f>IF(RES_hh_tes_in!E18=0,"",RES_hh_tes_in!E18/RES_hh_fec_in!E18)</f>
        <v>0.66338710521259214</v>
      </c>
      <c r="F18" s="78">
        <f>IF(RES_hh_tes_in!F18=0,"",RES_hh_tes_in!F18/RES_hh_fec_in!F18)</f>
        <v>0.66819242044733318</v>
      </c>
      <c r="G18" s="78">
        <f>IF(RES_hh_tes_in!G18=0,"",RES_hh_tes_in!G18/RES_hh_fec_in!G18)</f>
        <v>0.67427135362296919</v>
      </c>
      <c r="H18" s="78">
        <f>IF(RES_hh_tes_in!H18=0,"",RES_hh_tes_in!H18/RES_hh_fec_in!H18)</f>
        <v>0.67939984067839143</v>
      </c>
      <c r="I18" s="78">
        <f>IF(RES_hh_tes_in!I18=0,"",RES_hh_tes_in!I18/RES_hh_fec_in!I18)</f>
        <v>0.68709370078063436</v>
      </c>
      <c r="J18" s="78">
        <f>IF(RES_hh_tes_in!J18=0,"",RES_hh_tes_in!J18/RES_hh_fec_in!J18)</f>
        <v>0.68826196838358611</v>
      </c>
      <c r="K18" s="78">
        <f>IF(RES_hh_tes_in!K18=0,"",RES_hh_tes_in!K18/RES_hh_fec_in!K18)</f>
        <v>0.6965196030582268</v>
      </c>
      <c r="L18" s="78">
        <f>IF(RES_hh_tes_in!L18=0,"",RES_hh_tes_in!L18/RES_hh_fec_in!L18)</f>
        <v>0.70160518391435378</v>
      </c>
      <c r="M18" s="78">
        <f>IF(RES_hh_tes_in!M18=0,"",RES_hh_tes_in!M18/RES_hh_fec_in!M18)</f>
        <v>0.70543060783562972</v>
      </c>
      <c r="N18" s="78">
        <f>IF(RES_hh_tes_in!N18=0,"",RES_hh_tes_in!N18/RES_hh_fec_in!N18)</f>
        <v>0.71269775702014859</v>
      </c>
      <c r="O18" s="78">
        <f>IF(RES_hh_tes_in!O18=0,"",RES_hh_tes_in!O18/RES_hh_fec_in!O18)</f>
        <v>0.71889632524380009</v>
      </c>
      <c r="P18" s="78">
        <f>IF(RES_hh_tes_in!P18=0,"",RES_hh_tes_in!P18/RES_hh_fec_in!P18)</f>
        <v>0.71955904789045588</v>
      </c>
      <c r="Q18" s="78">
        <f>IF(RES_hh_tes_in!Q18=0,"",RES_hh_tes_in!Q18/RES_hh_fec_in!Q18)</f>
        <v>0.73176306781321721</v>
      </c>
      <c r="R18" s="78">
        <f>IF(RES_hh_tes_in!R18=0,"",RES_hh_tes_in!R18/RES_hh_fec_in!R18)</f>
        <v>0.74675498388345762</v>
      </c>
      <c r="S18" s="78">
        <f>IF(RES_hh_tes_in!S18=0,"",RES_hh_tes_in!S18/RES_hh_fec_in!S18)</f>
        <v>0.76465578138814272</v>
      </c>
      <c r="T18" s="78">
        <f>IF(RES_hh_tes_in!T18=0,"",RES_hh_tes_in!T18/RES_hh_fec_in!T18)</f>
        <v>0.7599081523048048</v>
      </c>
      <c r="U18" s="78">
        <f>IF(RES_hh_tes_in!U18=0,"",RES_hh_tes_in!U18/RES_hh_fec_in!U18)</f>
        <v>0.80442693849833979</v>
      </c>
      <c r="V18" s="78">
        <f>IF(RES_hh_tes_in!V18=0,"",RES_hh_tes_in!V18/RES_hh_fec_in!V18)</f>
        <v>0.81786716263172354</v>
      </c>
      <c r="W18" s="78">
        <f>IF(RES_hh_tes_in!W18=0,"",RES_hh_tes_in!W18/RES_hh_fec_in!W18)</f>
        <v>0.83287607116406115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0.58277447084153444</v>
      </c>
      <c r="D19" s="78">
        <f>IF(RES_hh_tes_in!D19=0,"",RES_hh_tes_in!D19/RES_hh_fec_in!D19)</f>
        <v>0.58047371667915271</v>
      </c>
      <c r="E19" s="78">
        <f>IF(RES_hh_tes_in!E19=0,"",RES_hh_tes_in!E19/RES_hh_fec_in!E19)</f>
        <v>0.57991890872709828</v>
      </c>
      <c r="F19" s="78">
        <f>IF(RES_hh_tes_in!F19=0,"",RES_hh_tes_in!F19/RES_hh_fec_in!F19)</f>
        <v>0.58728490080143314</v>
      </c>
      <c r="G19" s="78">
        <f>IF(RES_hh_tes_in!G19=0,"",RES_hh_tes_in!G19/RES_hh_fec_in!G19)</f>
        <v>0.57768046116014737</v>
      </c>
      <c r="H19" s="78">
        <f>IF(RES_hh_tes_in!H19=0,"",RES_hh_tes_in!H19/RES_hh_fec_in!H19)</f>
        <v>0.59352198201583717</v>
      </c>
      <c r="I19" s="78">
        <f>IF(RES_hh_tes_in!I19=0,"",RES_hh_tes_in!I19/RES_hh_fec_in!I19)</f>
        <v>0.59399860202978605</v>
      </c>
      <c r="J19" s="78">
        <f>IF(RES_hh_tes_in!J19=0,"",RES_hh_tes_in!J19/RES_hh_fec_in!J19)</f>
        <v>0.59743843900819127</v>
      </c>
      <c r="K19" s="78">
        <f>IF(RES_hh_tes_in!K19=0,"",RES_hh_tes_in!K19/RES_hh_fec_in!K19)</f>
        <v>0.60180581125379062</v>
      </c>
      <c r="L19" s="78">
        <f>IF(RES_hh_tes_in!L19=0,"",RES_hh_tes_in!L19/RES_hh_fec_in!L19)</f>
        <v>0.60780590272013479</v>
      </c>
      <c r="M19" s="78">
        <f>IF(RES_hh_tes_in!M19=0,"",RES_hh_tes_in!M19/RES_hh_fec_in!M19)</f>
        <v>0.61540670464750036</v>
      </c>
      <c r="N19" s="78">
        <f>IF(RES_hh_tes_in!N19=0,"",RES_hh_tes_in!N19/RES_hh_fec_in!N19)</f>
        <v>0.6305377705904629</v>
      </c>
      <c r="O19" s="78">
        <f>IF(RES_hh_tes_in!O19=0,"",RES_hh_tes_in!O19/RES_hh_fec_in!O19)</f>
        <v>0.65594346815039251</v>
      </c>
      <c r="P19" s="78">
        <f>IF(RES_hh_tes_in!P19=0,"",RES_hh_tes_in!P19/RES_hh_fec_in!P19)</f>
        <v>0.70224825516144962</v>
      </c>
      <c r="Q19" s="78">
        <f>IF(RES_hh_tes_in!Q19=0,"",RES_hh_tes_in!Q19/RES_hh_fec_in!Q19)</f>
        <v>0.73159217098095886</v>
      </c>
      <c r="R19" s="78">
        <f>IF(RES_hh_tes_in!R19=0,"",RES_hh_tes_in!R19/RES_hh_fec_in!R19)</f>
        <v>0.74489338719156106</v>
      </c>
      <c r="S19" s="78">
        <f>IF(RES_hh_tes_in!S19=0,"",RES_hh_tes_in!S19/RES_hh_fec_in!S19)</f>
        <v>0.76422438307003471</v>
      </c>
      <c r="T19" s="78">
        <f>IF(RES_hh_tes_in!T19=0,"",RES_hh_tes_in!T19/RES_hh_fec_in!T19)</f>
        <v>0.79250386021164831</v>
      </c>
      <c r="U19" s="78">
        <f>IF(RES_hh_tes_in!U19=0,"",RES_hh_tes_in!U19/RES_hh_fec_in!U19)</f>
        <v>0.79933811717263969</v>
      </c>
      <c r="V19" s="78">
        <f>IF(RES_hh_tes_in!V19=0,"",RES_hh_tes_in!V19/RES_hh_fec_in!V19)</f>
        <v>0.80722277007638632</v>
      </c>
      <c r="W19" s="78">
        <f>IF(RES_hh_tes_in!W19=0,"",RES_hh_tes_in!W19/RES_hh_fec_in!W19)</f>
        <v>0.80915215176393274</v>
      </c>
      <c r="DA19" s="89" t="s">
        <v>736</v>
      </c>
    </row>
    <row r="20" spans="1:105" ht="12" customHeight="1" x14ac:dyDescent="0.25">
      <c r="A20" s="28" t="s">
        <v>206</v>
      </c>
      <c r="B20" s="78"/>
      <c r="C20" s="78">
        <f>IF(RES_hh_tes_in!C20=0,"",RES_hh_tes_in!C20/RES_hh_fec_in!C20)</f>
        <v>0.60010285073329483</v>
      </c>
      <c r="D20" s="78">
        <f>IF(RES_hh_tes_in!D20=0,"",RES_hh_tes_in!D20/RES_hh_fec_in!D20)</f>
        <v>0.59676018949401521</v>
      </c>
      <c r="E20" s="78">
        <f>IF(RES_hh_tes_in!E20=0,"",RES_hh_tes_in!E20/RES_hh_fec_in!E20)</f>
        <v>0.59820152812853689</v>
      </c>
      <c r="F20" s="78">
        <f>IF(RES_hh_tes_in!F20=0,"",RES_hh_tes_in!F20/RES_hh_fec_in!F20)</f>
        <v>0.60501265715370411</v>
      </c>
      <c r="G20" s="78">
        <f>IF(RES_hh_tes_in!G20=0,"",RES_hh_tes_in!G20/RES_hh_fec_in!G20)</f>
        <v>0.60530348780020504</v>
      </c>
      <c r="H20" s="78">
        <f>IF(RES_hh_tes_in!H20=0,"",RES_hh_tes_in!H20/RES_hh_fec_in!H20)</f>
        <v>0.61895160201607524</v>
      </c>
      <c r="I20" s="78">
        <f>IF(RES_hh_tes_in!I20=0,"",RES_hh_tes_in!I20/RES_hh_fec_in!I20)</f>
        <v>0.5999931165460719</v>
      </c>
      <c r="J20" s="78">
        <f>IF(RES_hh_tes_in!J20=0,"",RES_hh_tes_in!J20/RES_hh_fec_in!J20)</f>
        <v>0.60744462652333109</v>
      </c>
      <c r="K20" s="78">
        <f>IF(RES_hh_tes_in!K20=0,"",RES_hh_tes_in!K20/RES_hh_fec_in!K20)</f>
        <v>0.60438293334983217</v>
      </c>
      <c r="L20" s="78">
        <f>IF(RES_hh_tes_in!L20=0,"",RES_hh_tes_in!L20/RES_hh_fec_in!L20)</f>
        <v>0.61981002191086931</v>
      </c>
      <c r="M20" s="78">
        <f>IF(RES_hh_tes_in!M20=0,"",RES_hh_tes_in!M20/RES_hh_fec_in!M20)</f>
        <v>0.62394866227996171</v>
      </c>
      <c r="N20" s="78">
        <f>IF(RES_hh_tes_in!N20=0,"",RES_hh_tes_in!N20/RES_hh_fec_in!N20)</f>
        <v>0.64546000997876896</v>
      </c>
      <c r="O20" s="78">
        <f>IF(RES_hh_tes_in!O20=0,"",RES_hh_tes_in!O20/RES_hh_fec_in!O20)</f>
        <v>0.64900354088019652</v>
      </c>
      <c r="P20" s="78">
        <f>IF(RES_hh_tes_in!P20=0,"",RES_hh_tes_in!P20/RES_hh_fec_in!P20)</f>
        <v>0.69308024173734917</v>
      </c>
      <c r="Q20" s="78">
        <f>IF(RES_hh_tes_in!Q20=0,"",RES_hh_tes_in!Q20/RES_hh_fec_in!Q20)</f>
        <v>0.72032213927371824</v>
      </c>
      <c r="R20" s="78">
        <f>IF(RES_hh_tes_in!R20=0,"",RES_hh_tes_in!R20/RES_hh_fec_in!R20)</f>
        <v>0.7498176558020031</v>
      </c>
      <c r="S20" s="78">
        <f>IF(RES_hh_tes_in!S20=0,"",RES_hh_tes_in!S20/RES_hh_fec_in!S20)</f>
        <v>0.77970968795127904</v>
      </c>
      <c r="T20" s="78">
        <f>IF(RES_hh_tes_in!T20=0,"",RES_hh_tes_in!T20/RES_hh_fec_in!T20)</f>
        <v>0.79691811744813978</v>
      </c>
      <c r="U20" s="78">
        <f>IF(RES_hh_tes_in!U20=0,"",RES_hh_tes_in!U20/RES_hh_fec_in!U20)</f>
        <v>0.81674638143550582</v>
      </c>
      <c r="V20" s="78">
        <f>IF(RES_hh_tes_in!V20=0,"",RES_hh_tes_in!V20/RES_hh_fec_in!V20)</f>
        <v>0.80812156516532496</v>
      </c>
      <c r="W20" s="78">
        <f>IF(RES_hh_tes_in!W20=0,"",RES_hh_tes_in!W20/RES_hh_fec_in!W20)</f>
        <v>0.79108278461723991</v>
      </c>
      <c r="DA20" s="89" t="s">
        <v>737</v>
      </c>
    </row>
    <row r="21" spans="1:105" ht="12" customHeight="1" x14ac:dyDescent="0.25">
      <c r="A21" s="28" t="s">
        <v>193</v>
      </c>
      <c r="B21" s="78"/>
      <c r="C21" s="78">
        <f>IF(RES_hh_tes_in!C21=0,"",RES_hh_tes_in!C21/RES_hh_fec_in!C21)</f>
        <v>0.62159443744086129</v>
      </c>
      <c r="D21" s="78">
        <f>IF(RES_hh_tes_in!D21=0,"",RES_hh_tes_in!D21/RES_hh_fec_in!D21)</f>
        <v>0.63370146358420132</v>
      </c>
      <c r="E21" s="78">
        <f>IF(RES_hh_tes_in!E21=0,"",RES_hh_tes_in!E21/RES_hh_fec_in!E21)</f>
        <v>0.63530082338434357</v>
      </c>
      <c r="F21" s="78">
        <f>IF(RES_hh_tes_in!F21=0,"",RES_hh_tes_in!F21/RES_hh_fec_in!F21)</f>
        <v>0.64163003253283413</v>
      </c>
      <c r="G21" s="78">
        <f>IF(RES_hh_tes_in!G21=0,"",RES_hh_tes_in!G21/RES_hh_fec_in!G21)</f>
        <v>0.64274276990152979</v>
      </c>
      <c r="H21" s="78">
        <f>IF(RES_hh_tes_in!H21=0,"",RES_hh_tes_in!H21/RES_hh_fec_in!H21)</f>
        <v>0.65355206718572045</v>
      </c>
      <c r="I21" s="78">
        <f>IF(RES_hh_tes_in!I21=0,"",RES_hh_tes_in!I21/RES_hh_fec_in!I21)</f>
        <v>0.6645319337018295</v>
      </c>
      <c r="J21" s="78">
        <f>IF(RES_hh_tes_in!J21=0,"",RES_hh_tes_in!J21/RES_hh_fec_in!J21)</f>
        <v>0.66484572446464552</v>
      </c>
      <c r="K21" s="78">
        <f>IF(RES_hh_tes_in!K21=0,"",RES_hh_tes_in!K21/RES_hh_fec_in!K21)</f>
        <v>0.66665956977145124</v>
      </c>
      <c r="L21" s="78">
        <f>IF(RES_hh_tes_in!L21=0,"",RES_hh_tes_in!L21/RES_hh_fec_in!L21)</f>
        <v>0.68118092924763463</v>
      </c>
      <c r="M21" s="78">
        <f>IF(RES_hh_tes_in!M21=0,"",RES_hh_tes_in!M21/RES_hh_fec_in!M21)</f>
        <v>0.68743805398075208</v>
      </c>
      <c r="N21" s="78">
        <f>IF(RES_hh_tes_in!N21=0,"",RES_hh_tes_in!N21/RES_hh_fec_in!N21)</f>
        <v>0.71009399120132588</v>
      </c>
      <c r="O21" s="78">
        <f>IF(RES_hh_tes_in!O21=0,"",RES_hh_tes_in!O21/RES_hh_fec_in!O21)</f>
        <v>0.73180685327995509</v>
      </c>
      <c r="P21" s="78">
        <f>IF(RES_hh_tes_in!P21=0,"",RES_hh_tes_in!P21/RES_hh_fec_in!P21)</f>
        <v>0.76545699066161432</v>
      </c>
      <c r="Q21" s="78">
        <f>IF(RES_hh_tes_in!Q21=0,"",RES_hh_tes_in!Q21/RES_hh_fec_in!Q21)</f>
        <v>0.80757055756128715</v>
      </c>
      <c r="R21" s="78">
        <f>IF(RES_hh_tes_in!R21=0,"",RES_hh_tes_in!R21/RES_hh_fec_in!R21)</f>
        <v>0.81600795425085437</v>
      </c>
      <c r="S21" s="78">
        <f>IF(RES_hh_tes_in!S21=0,"",RES_hh_tes_in!S21/RES_hh_fec_in!S21)</f>
        <v>0.83030000345929877</v>
      </c>
      <c r="T21" s="78">
        <f>IF(RES_hh_tes_in!T21=0,"",RES_hh_tes_in!T21/RES_hh_fec_in!T21)</f>
        <v>0.84464371087675194</v>
      </c>
      <c r="U21" s="78">
        <f>IF(RES_hh_tes_in!U21=0,"",RES_hh_tes_in!U21/RES_hh_fec_in!U21)</f>
        <v>0.85224348651730542</v>
      </c>
      <c r="V21" s="78">
        <f>IF(RES_hh_tes_in!V21=0,"",RES_hh_tes_in!V21/RES_hh_fec_in!V21)</f>
        <v>0.85747290899195361</v>
      </c>
      <c r="W21" s="78">
        <f>IF(RES_hh_tes_in!W21=0,"",RES_hh_tes_in!W21/RES_hh_fec_in!W21)</f>
        <v>0.8737010728521537</v>
      </c>
      <c r="DA21" s="89" t="s">
        <v>738</v>
      </c>
    </row>
    <row r="22" spans="1:105" ht="12" customHeight="1" x14ac:dyDescent="0.25">
      <c r="A22" s="28" t="s">
        <v>208</v>
      </c>
      <c r="B22" s="78"/>
      <c r="C22" s="78">
        <f>IF(RES_hh_tes_in!C22=0,"",RES_hh_tes_in!C22/RES_hh_fec_in!C22)</f>
        <v>0.59855306263785113</v>
      </c>
      <c r="D22" s="78">
        <f>IF(RES_hh_tes_in!D22=0,"",RES_hh_tes_in!D22/RES_hh_fec_in!D22)</f>
        <v>0.60720192079888891</v>
      </c>
      <c r="E22" s="78">
        <f>IF(RES_hh_tes_in!E22=0,"",RES_hh_tes_in!E22/RES_hh_fec_in!E22)</f>
        <v>0.61803199809076259</v>
      </c>
      <c r="F22" s="78">
        <f>IF(RES_hh_tes_in!F22=0,"",RES_hh_tes_in!F22/RES_hh_fec_in!F22)</f>
        <v>0.62816138742997496</v>
      </c>
      <c r="G22" s="78">
        <f>IF(RES_hh_tes_in!G22=0,"",RES_hh_tes_in!G22/RES_hh_fec_in!G22)</f>
        <v>0.6521109278906233</v>
      </c>
      <c r="H22" s="78">
        <f>IF(RES_hh_tes_in!H22=0,"",RES_hh_tes_in!H22/RES_hh_fec_in!H22)</f>
        <v>0.67975015864872179</v>
      </c>
      <c r="I22" s="78">
        <f>IF(RES_hh_tes_in!I22=0,"",RES_hh_tes_in!I22/RES_hh_fec_in!I22)</f>
        <v>0.70011002927261734</v>
      </c>
      <c r="J22" s="78">
        <f>IF(RES_hh_tes_in!J22=0,"",RES_hh_tes_in!J22/RES_hh_fec_in!J22)</f>
        <v>0.71681366331198881</v>
      </c>
      <c r="K22" s="78">
        <f>IF(RES_hh_tes_in!K22=0,"",RES_hh_tes_in!K22/RES_hh_fec_in!K22)</f>
        <v>0.71327395443349917</v>
      </c>
      <c r="L22" s="78">
        <f>IF(RES_hh_tes_in!L22=0,"",RES_hh_tes_in!L22/RES_hh_fec_in!L22)</f>
        <v>0.73887904418954808</v>
      </c>
      <c r="M22" s="78">
        <f>IF(RES_hh_tes_in!M22=0,"",RES_hh_tes_in!M22/RES_hh_fec_in!M22)</f>
        <v>0.75519487360583581</v>
      </c>
      <c r="N22" s="78">
        <f>IF(RES_hh_tes_in!N22=0,"",RES_hh_tes_in!N22/RES_hh_fec_in!N22)</f>
        <v>0.76513987794298033</v>
      </c>
      <c r="O22" s="78">
        <f>IF(RES_hh_tes_in!O22=0,"",RES_hh_tes_in!O22/RES_hh_fec_in!O22)</f>
        <v>0.7782907329778922</v>
      </c>
      <c r="P22" s="78">
        <f>IF(RES_hh_tes_in!P22=0,"",RES_hh_tes_in!P22/RES_hh_fec_in!P22)</f>
        <v>0.7458071860829153</v>
      </c>
      <c r="Q22" s="78">
        <f>IF(RES_hh_tes_in!Q22=0,"",RES_hh_tes_in!Q22/RES_hh_fec_in!Q22)</f>
        <v>0.77436055066342258</v>
      </c>
      <c r="R22" s="78">
        <f>IF(RES_hh_tes_in!R22=0,"",RES_hh_tes_in!R22/RES_hh_fec_in!R22)</f>
        <v>0.79261267449857753</v>
      </c>
      <c r="S22" s="78">
        <f>IF(RES_hh_tes_in!S22=0,"",RES_hh_tes_in!S22/RES_hh_fec_in!S22)</f>
        <v>0.80899406460732504</v>
      </c>
      <c r="T22" s="78">
        <f>IF(RES_hh_tes_in!T22=0,"",RES_hh_tes_in!T22/RES_hh_fec_in!T22)</f>
        <v>0.82310230741522739</v>
      </c>
      <c r="U22" s="78">
        <f>IF(RES_hh_tes_in!U22=0,"",RES_hh_tes_in!U22/RES_hh_fec_in!U22)</f>
        <v>0.83845538726013824</v>
      </c>
      <c r="V22" s="78">
        <f>IF(RES_hh_tes_in!V22=0,"",RES_hh_tes_in!V22/RES_hh_fec_in!V22)</f>
        <v>0.84893183731014565</v>
      </c>
      <c r="W22" s="78">
        <f>IF(RES_hh_tes_in!W22=0,"",RES_hh_tes_in!W22/RES_hh_fec_in!W22)</f>
        <v>0.86385034966090701</v>
      </c>
      <c r="DA22" s="89" t="s">
        <v>739</v>
      </c>
    </row>
    <row r="23" spans="1:105" ht="12" customHeight="1" x14ac:dyDescent="0.25">
      <c r="A23" s="28" t="s">
        <v>203</v>
      </c>
      <c r="B23" s="78"/>
      <c r="C23" s="78">
        <f>IF(RES_hh_tes_in!C23=0,"",RES_hh_tes_in!C23/RES_hh_fec_in!C23)</f>
        <v>0.82151720187258004</v>
      </c>
      <c r="D23" s="78">
        <f>IF(RES_hh_tes_in!D23=0,"",RES_hh_tes_in!D23/RES_hh_fec_in!D23)</f>
        <v>0.82691353803655154</v>
      </c>
      <c r="E23" s="78">
        <f>IF(RES_hh_tes_in!E23=0,"",RES_hh_tes_in!E23/RES_hh_fec_in!E23)</f>
        <v>0.83174567588571569</v>
      </c>
      <c r="F23" s="78">
        <f>IF(RES_hh_tes_in!F23=0,"",RES_hh_tes_in!F23/RES_hh_fec_in!F23)</f>
        <v>0.8358450857252494</v>
      </c>
      <c r="G23" s="78">
        <f>IF(RES_hh_tes_in!G23=0,"",RES_hh_tes_in!G23/RES_hh_fec_in!G23)</f>
        <v>0.84061027162761448</v>
      </c>
      <c r="H23" s="78">
        <f>IF(RES_hh_tes_in!H23=0,"",RES_hh_tes_in!H23/RES_hh_fec_in!H23)</f>
        <v>0.84519507575263375</v>
      </c>
      <c r="I23" s="78">
        <f>IF(RES_hh_tes_in!I23=0,"",RES_hh_tes_in!I23/RES_hh_fec_in!I23)</f>
        <v>0.84602755254507789</v>
      </c>
      <c r="J23" s="78">
        <f>IF(RES_hh_tes_in!J23=0,"",RES_hh_tes_in!J23/RES_hh_fec_in!J23)</f>
        <v>0.85257387969652698</v>
      </c>
      <c r="K23" s="78">
        <f>IF(RES_hh_tes_in!K23=0,"",RES_hh_tes_in!K23/RES_hh_fec_in!K23)</f>
        <v>0.86066089963503389</v>
      </c>
      <c r="L23" s="78">
        <f>IF(RES_hh_tes_in!L23=0,"",RES_hh_tes_in!L23/RES_hh_fec_in!L23)</f>
        <v>0.865953106239574</v>
      </c>
      <c r="M23" s="78">
        <f>IF(RES_hh_tes_in!M23=0,"",RES_hh_tes_in!M23/RES_hh_fec_in!M23)</f>
        <v>0.86893703010412282</v>
      </c>
      <c r="N23" s="78">
        <f>IF(RES_hh_tes_in!N23=0,"",RES_hh_tes_in!N23/RES_hh_fec_in!N23)</f>
        <v>0.87267058106559059</v>
      </c>
      <c r="O23" s="78">
        <f>IF(RES_hh_tes_in!O23=0,"",RES_hh_tes_in!O23/RES_hh_fec_in!O23)</f>
        <v>0.87740022547640728</v>
      </c>
      <c r="P23" s="78">
        <f>IF(RES_hh_tes_in!P23=0,"",RES_hh_tes_in!P23/RES_hh_fec_in!P23)</f>
        <v>0.88498710076083587</v>
      </c>
      <c r="Q23" s="78">
        <f>IF(RES_hh_tes_in!Q23=0,"",RES_hh_tes_in!Q23/RES_hh_fec_in!Q23)</f>
        <v>0.88951577863141496</v>
      </c>
      <c r="R23" s="78">
        <f>IF(RES_hh_tes_in!R23=0,"",RES_hh_tes_in!R23/RES_hh_fec_in!R23)</f>
        <v>0.89159520435323103</v>
      </c>
      <c r="S23" s="78">
        <f>IF(RES_hh_tes_in!S23=0,"",RES_hh_tes_in!S23/RES_hh_fec_in!S23)</f>
        <v>0.8947384452290178</v>
      </c>
      <c r="T23" s="78">
        <f>IF(RES_hh_tes_in!T23=0,"",RES_hh_tes_in!T23/RES_hh_fec_in!T23)</f>
        <v>0.89707821456930259</v>
      </c>
      <c r="U23" s="78">
        <f>IF(RES_hh_tes_in!U23=0,"",RES_hh_tes_in!U23/RES_hh_fec_in!U23)</f>
        <v>0.90120085491621216</v>
      </c>
      <c r="V23" s="78">
        <f>IF(RES_hh_tes_in!V23=0,"",RES_hh_tes_in!V23/RES_hh_fec_in!V23)</f>
        <v>0.9044079995309896</v>
      </c>
      <c r="W23" s="78">
        <f>IF(RES_hh_tes_in!W23=0,"",RES_hh_tes_in!W23/RES_hh_fec_in!W23)</f>
        <v>0.90917852950463451</v>
      </c>
      <c r="DA23" s="89" t="s">
        <v>740</v>
      </c>
    </row>
    <row r="24" spans="1:105" ht="12" customHeight="1" x14ac:dyDescent="0.25">
      <c r="A24" s="28" t="s">
        <v>204</v>
      </c>
      <c r="B24" s="78"/>
      <c r="C24" s="78">
        <f>IF(RES_hh_tes_in!C24=0,"",RES_hh_tes_in!C24/RES_hh_fec_in!C24)</f>
        <v>0.80819311806007843</v>
      </c>
      <c r="D24" s="78">
        <f>IF(RES_hh_tes_in!D24=0,"",RES_hh_tes_in!D24/RES_hh_fec_in!D24)</f>
        <v>0.83142724717074279</v>
      </c>
      <c r="E24" s="78">
        <f>IF(RES_hh_tes_in!E24=0,"",RES_hh_tes_in!E24/RES_hh_fec_in!E24)</f>
        <v>0.8298903655592057</v>
      </c>
      <c r="F24" s="78">
        <f>IF(RES_hh_tes_in!F24=0,"",RES_hh_tes_in!F24/RES_hh_fec_in!F24)</f>
        <v>0.82693536745592244</v>
      </c>
      <c r="G24" s="78">
        <f>IF(RES_hh_tes_in!G24=0,"",RES_hh_tes_in!G24/RES_hh_fec_in!G24)</f>
        <v>0.82169099255755551</v>
      </c>
      <c r="H24" s="78">
        <f>IF(RES_hh_tes_in!H24=0,"",RES_hh_tes_in!H24/RES_hh_fec_in!H24)</f>
        <v>0.82335578501321838</v>
      </c>
      <c r="I24" s="78">
        <f>IF(RES_hh_tes_in!I24=0,"",RES_hh_tes_in!I24/RES_hh_fec_in!I24)</f>
        <v>0.83463617174906424</v>
      </c>
      <c r="J24" s="78">
        <f>IF(RES_hh_tes_in!J24=0,"",RES_hh_tes_in!J24/RES_hh_fec_in!J24)</f>
        <v>0.83863756612640483</v>
      </c>
      <c r="K24" s="78">
        <f>IF(RES_hh_tes_in!K24=0,"",RES_hh_tes_in!K24/RES_hh_fec_in!K24)</f>
        <v>0.83952647569308947</v>
      </c>
      <c r="L24" s="78">
        <f>IF(RES_hh_tes_in!L24=0,"",RES_hh_tes_in!L24/RES_hh_fec_in!L24)</f>
        <v>0.84648660040487322</v>
      </c>
      <c r="M24" s="78">
        <f>IF(RES_hh_tes_in!M24=0,"",RES_hh_tes_in!M24/RES_hh_fec_in!M24)</f>
        <v>0.84503217368982975</v>
      </c>
      <c r="N24" s="78">
        <f>IF(RES_hh_tes_in!N24=0,"",RES_hh_tes_in!N24/RES_hh_fec_in!N24)</f>
        <v>0.84775664012102003</v>
      </c>
      <c r="O24" s="78">
        <f>IF(RES_hh_tes_in!O24=0,"",RES_hh_tes_in!O24/RES_hh_fec_in!O24)</f>
        <v>0.85459781756427056</v>
      </c>
      <c r="P24" s="78">
        <f>IF(RES_hh_tes_in!P24=0,"",RES_hh_tes_in!P24/RES_hh_fec_in!P24)</f>
        <v>0.86696910301416641</v>
      </c>
      <c r="Q24" s="78">
        <f>IF(RES_hh_tes_in!Q24=0,"",RES_hh_tes_in!Q24/RES_hh_fec_in!Q24)</f>
        <v>0.87822187036944044</v>
      </c>
      <c r="R24" s="78">
        <f>IF(RES_hh_tes_in!R24=0,"",RES_hh_tes_in!R24/RES_hh_fec_in!R24)</f>
        <v>0.8881057671090119</v>
      </c>
      <c r="S24" s="78">
        <f>IF(RES_hh_tes_in!S24=0,"",RES_hh_tes_in!S24/RES_hh_fec_in!S24)</f>
        <v>0.89135290456336191</v>
      </c>
      <c r="T24" s="78">
        <f>IF(RES_hh_tes_in!T24=0,"",RES_hh_tes_in!T24/RES_hh_fec_in!T24)</f>
        <v>0.89225077045741807</v>
      </c>
      <c r="U24" s="78">
        <f>IF(RES_hh_tes_in!U24=0,"",RES_hh_tes_in!U24/RES_hh_fec_in!U24)</f>
        <v>0.89559461180957678</v>
      </c>
      <c r="V24" s="78">
        <f>IF(RES_hh_tes_in!V24=0,"",RES_hh_tes_in!V24/RES_hh_fec_in!V24)</f>
        <v>0.89690302541383771</v>
      </c>
      <c r="W24" s="78">
        <f>IF(RES_hh_tes_in!W24=0,"",RES_hh_tes_in!W24/RES_hh_fec_in!W24)</f>
        <v>0.90798019540082298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0.68463952131086958</v>
      </c>
      <c r="D25" s="79">
        <f>IF(RES_hh_tes_in!D25=0,"",RES_hh_tes_in!D25/RES_hh_fec_in!D25)</f>
        <v>0.67879155316170936</v>
      </c>
      <c r="E25" s="79">
        <f>IF(RES_hh_tes_in!E25=0,"",RES_hh_tes_in!E25/RES_hh_fec_in!E25)</f>
        <v>0.67625635987422661</v>
      </c>
      <c r="F25" s="79">
        <f>IF(RES_hh_tes_in!F25=0,"",RES_hh_tes_in!F25/RES_hh_fec_in!F25)</f>
        <v>0.68316023763534461</v>
      </c>
      <c r="G25" s="79">
        <f>IF(RES_hh_tes_in!G25=0,"",RES_hh_tes_in!G25/RES_hh_fec_in!G25)</f>
        <v>0.68573931386603526</v>
      </c>
      <c r="H25" s="79">
        <f>IF(RES_hh_tes_in!H25=0,"",RES_hh_tes_in!H25/RES_hh_fec_in!H25)</f>
        <v>0.68926530269563369</v>
      </c>
      <c r="I25" s="79">
        <f>IF(RES_hh_tes_in!I25=0,"",RES_hh_tes_in!I25/RES_hh_fec_in!I25)</f>
        <v>0.68612212969322439</v>
      </c>
      <c r="J25" s="79">
        <f>IF(RES_hh_tes_in!J25=0,"",RES_hh_tes_in!J25/RES_hh_fec_in!J25)</f>
        <v>0.69270955268374712</v>
      </c>
      <c r="K25" s="79">
        <f>IF(RES_hh_tes_in!K25=0,"",RES_hh_tes_in!K25/RES_hh_fec_in!K25)</f>
        <v>0.6870212955525401</v>
      </c>
      <c r="L25" s="79">
        <f>IF(RES_hh_tes_in!L25=0,"",RES_hh_tes_in!L25/RES_hh_fec_in!L25)</f>
        <v>0.70154213133845988</v>
      </c>
      <c r="M25" s="79">
        <f>IF(RES_hh_tes_in!M25=0,"",RES_hh_tes_in!M25/RES_hh_fec_in!M25)</f>
        <v>0.6936489242863314</v>
      </c>
      <c r="N25" s="79">
        <f>IF(RES_hh_tes_in!N25=0,"",RES_hh_tes_in!N25/RES_hh_fec_in!N25)</f>
        <v>0.70925475862770104</v>
      </c>
      <c r="O25" s="79">
        <f>IF(RES_hh_tes_in!O25=0,"",RES_hh_tes_in!O25/RES_hh_fec_in!O25)</f>
        <v>0.71751692136772949</v>
      </c>
      <c r="P25" s="79">
        <f>IF(RES_hh_tes_in!P25=0,"",RES_hh_tes_in!P25/RES_hh_fec_in!P25)</f>
        <v>0.72900594775457883</v>
      </c>
      <c r="Q25" s="79">
        <f>IF(RES_hh_tes_in!Q25=0,"",RES_hh_tes_in!Q25/RES_hh_fec_in!Q25)</f>
        <v>0.73686475732212608</v>
      </c>
      <c r="R25" s="79">
        <f>IF(RES_hh_tes_in!R25=0,"",RES_hh_tes_in!R25/RES_hh_fec_in!R25)</f>
        <v>0.75231853881153254</v>
      </c>
      <c r="S25" s="79">
        <f>IF(RES_hh_tes_in!S25=0,"",RES_hh_tes_in!S25/RES_hh_fec_in!S25)</f>
        <v>0.76884261802039455</v>
      </c>
      <c r="T25" s="79">
        <f>IF(RES_hh_tes_in!T25=0,"",RES_hh_tes_in!T25/RES_hh_fec_in!T25)</f>
        <v>0.77166782604907613</v>
      </c>
      <c r="U25" s="79">
        <f>IF(RES_hh_tes_in!U25=0,"",RES_hh_tes_in!U25/RES_hh_fec_in!U25)</f>
        <v>0.77503568772220155</v>
      </c>
      <c r="V25" s="79">
        <f>IF(RES_hh_tes_in!V25=0,"",RES_hh_tes_in!V25/RES_hh_fec_in!V25)</f>
        <v>0.78606965831081477</v>
      </c>
      <c r="W25" s="79">
        <f>IF(RES_hh_tes_in!W25=0,"",RES_hh_tes_in!W25/RES_hh_fec_in!W25)</f>
        <v>0.78591784533766917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0.69138289136761166</v>
      </c>
      <c r="D27" s="70">
        <f>IF(RES_hh_tes_in!D27=0,"",RES_hh_tes_in!D27/RES_hh_fec_in!D27)</f>
        <v>0.68783642018690305</v>
      </c>
      <c r="E27" s="70">
        <f>IF(RES_hh_tes_in!E27=0,"",RES_hh_tes_in!E27/RES_hh_fec_in!E27)</f>
        <v>0.68841516457376817</v>
      </c>
      <c r="F27" s="70">
        <f>IF(RES_hh_tes_in!F27=0,"",RES_hh_tes_in!F27/RES_hh_fec_in!F27)</f>
        <v>0.6908666070061168</v>
      </c>
      <c r="G27" s="70">
        <f>IF(RES_hh_tes_in!G27=0,"",RES_hh_tes_in!G27/RES_hh_fec_in!G27)</f>
        <v>0.68937163827895009</v>
      </c>
      <c r="H27" s="70">
        <f>IF(RES_hh_tes_in!H27=0,"",RES_hh_tes_in!H27/RES_hh_fec_in!H27)</f>
        <v>0.70183885298876458</v>
      </c>
      <c r="I27" s="70">
        <f>IF(RES_hh_tes_in!I27=0,"",RES_hh_tes_in!I27/RES_hh_fec_in!I27)</f>
        <v>0.69891736986297026</v>
      </c>
      <c r="J27" s="70">
        <f>IF(RES_hh_tes_in!J27=0,"",RES_hh_tes_in!J27/RES_hh_fec_in!J27)</f>
        <v>0.70038223202053662</v>
      </c>
      <c r="K27" s="70">
        <f>IF(RES_hh_tes_in!K27=0,"",RES_hh_tes_in!K27/RES_hh_fec_in!K27)</f>
        <v>0.69068349050973943</v>
      </c>
      <c r="L27" s="70">
        <f>IF(RES_hh_tes_in!L27=0,"",RES_hh_tes_in!L27/RES_hh_fec_in!L27)</f>
        <v>0.69938378044145222</v>
      </c>
      <c r="M27" s="70">
        <f>IF(RES_hh_tes_in!M27=0,"",RES_hh_tes_in!M27/RES_hh_fec_in!M27)</f>
        <v>0.69341502508137487</v>
      </c>
      <c r="N27" s="70">
        <f>IF(RES_hh_tes_in!N27=0,"",RES_hh_tes_in!N27/RES_hh_fec_in!N27)</f>
        <v>0.70179473581401564</v>
      </c>
      <c r="O27" s="70">
        <f>IF(RES_hh_tes_in!O27=0,"",RES_hh_tes_in!O27/RES_hh_fec_in!O27)</f>
        <v>0.70705644751988894</v>
      </c>
      <c r="P27" s="70">
        <f>IF(RES_hh_tes_in!P27=0,"",RES_hh_tes_in!P27/RES_hh_fec_in!P27)</f>
        <v>0.71097928189912363</v>
      </c>
      <c r="Q27" s="70">
        <f>IF(RES_hh_tes_in!Q27=0,"",RES_hh_tes_in!Q27/RES_hh_fec_in!Q27)</f>
        <v>0.71999684544105069</v>
      </c>
      <c r="R27" s="70">
        <f>IF(RES_hh_tes_in!R27=0,"",RES_hh_tes_in!R27/RES_hh_fec_in!R27)</f>
        <v>0.72018040134181827</v>
      </c>
      <c r="S27" s="70">
        <f>IF(RES_hh_tes_in!S27=0,"",RES_hh_tes_in!S27/RES_hh_fec_in!S27)</f>
        <v>0.73090799875605339</v>
      </c>
      <c r="T27" s="70">
        <f>IF(RES_hh_tes_in!T27=0,"",RES_hh_tes_in!T27/RES_hh_fec_in!T27)</f>
        <v>0.73492924324826825</v>
      </c>
      <c r="U27" s="70">
        <f>IF(RES_hh_tes_in!U27=0,"",RES_hh_tes_in!U27/RES_hh_fec_in!U27)</f>
        <v>0.7452828404370645</v>
      </c>
      <c r="V27" s="70">
        <f>IF(RES_hh_tes_in!V27=0,"",RES_hh_tes_in!V27/RES_hh_fec_in!V27)</f>
        <v>0.74979658042447705</v>
      </c>
      <c r="W27" s="70">
        <f>IF(RES_hh_tes_in!W27=0,"",RES_hh_tes_in!W27/RES_hh_fec_in!W27)</f>
        <v>0.76272936620824205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0.58542067872878778</v>
      </c>
      <c r="D28" s="78">
        <f>IF(RES_hh_tes_in!D28=0,"",RES_hh_tes_in!D28/RES_hh_fec_in!D28)</f>
        <v>0.58432544688516264</v>
      </c>
      <c r="E28" s="78">
        <f>IF(RES_hh_tes_in!E28=0,"",RES_hh_tes_in!E28/RES_hh_fec_in!E28)</f>
        <v>0.58487224157492268</v>
      </c>
      <c r="F28" s="78">
        <f>IF(RES_hh_tes_in!F28=0,"",RES_hh_tes_in!F28/RES_hh_fec_in!F28)</f>
        <v>0.58562186631910973</v>
      </c>
      <c r="G28" s="78">
        <f>IF(RES_hh_tes_in!G28=0,"",RES_hh_tes_in!G28/RES_hh_fec_in!G28)</f>
        <v>0.58660837931638043</v>
      </c>
      <c r="H28" s="78">
        <f>IF(RES_hh_tes_in!H28=0,"",RES_hh_tes_in!H28/RES_hh_fec_in!H28)</f>
        <v>0.58674708484285387</v>
      </c>
      <c r="I28" s="78">
        <f>IF(RES_hh_tes_in!I28=0,"",RES_hh_tes_in!I28/RES_hh_fec_in!I28)</f>
        <v>0.58575068722055912</v>
      </c>
      <c r="J28" s="78">
        <f>IF(RES_hh_tes_in!J28=0,"",RES_hh_tes_in!J28/RES_hh_fec_in!J28)</f>
        <v>0.58608421026979107</v>
      </c>
      <c r="K28" s="78">
        <f>IF(RES_hh_tes_in!K28=0,"",RES_hh_tes_in!K28/RES_hh_fec_in!K28)</f>
        <v>0.58638115085447262</v>
      </c>
      <c r="L28" s="78">
        <f>IF(RES_hh_tes_in!L28=0,"",RES_hh_tes_in!L28/RES_hh_fec_in!L28)</f>
        <v>0.58629325045885028</v>
      </c>
      <c r="M28" s="78">
        <f>IF(RES_hh_tes_in!M28=0,"",RES_hh_tes_in!M28/RES_hh_fec_in!M28)</f>
        <v>0.5861244547507295</v>
      </c>
      <c r="N28" s="78">
        <f>IF(RES_hh_tes_in!N28=0,"",RES_hh_tes_in!N28/RES_hh_fec_in!N28)</f>
        <v>0.58707995218458364</v>
      </c>
      <c r="O28" s="78">
        <f>IF(RES_hh_tes_in!O28=0,"",RES_hh_tes_in!O28/RES_hh_fec_in!O28)</f>
        <v>0.58815017254026425</v>
      </c>
      <c r="P28" s="78">
        <f>IF(RES_hh_tes_in!P28=0,"",RES_hh_tes_in!P28/RES_hh_fec_in!P28)</f>
        <v>0.58780862965466729</v>
      </c>
      <c r="Q28" s="78">
        <f>IF(RES_hh_tes_in!Q28=0,"",RES_hh_tes_in!Q28/RES_hh_fec_in!Q28)</f>
        <v>0.58808225692893934</v>
      </c>
      <c r="R28" s="78">
        <f>IF(RES_hh_tes_in!R28=0,"",RES_hh_tes_in!R28/RES_hh_fec_in!R28)</f>
        <v>0.58853269756616944</v>
      </c>
      <c r="S28" s="78">
        <f>IF(RES_hh_tes_in!S28=0,"",RES_hh_tes_in!S28/RES_hh_fec_in!S28)</f>
        <v>0.58868772280278081</v>
      </c>
      <c r="T28" s="78">
        <f>IF(RES_hh_tes_in!T28=0,"",RES_hh_tes_in!T28/RES_hh_fec_in!T28)</f>
        <v>0.58827230731665991</v>
      </c>
      <c r="U28" s="78">
        <f>IF(RES_hh_tes_in!U28=0,"",RES_hh_tes_in!U28/RES_hh_fec_in!U28)</f>
        <v>0.59191353540230929</v>
      </c>
      <c r="V28" s="78">
        <f>IF(RES_hh_tes_in!V28=0,"",RES_hh_tes_in!V28/RES_hh_fec_in!V28)</f>
        <v>0.59332964237967578</v>
      </c>
      <c r="W28" s="78">
        <f>IF(RES_hh_tes_in!W28=0,"",RES_hh_tes_in!W28/RES_hh_fec_in!W28)</f>
        <v>0.59441756968866111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0.59275249762385485</v>
      </c>
      <c r="D29" s="78">
        <f>IF(RES_hh_tes_in!D29=0,"",RES_hh_tes_in!D29/RES_hh_fec_in!D29)</f>
        <v>0.59562864764912726</v>
      </c>
      <c r="E29" s="78">
        <f>IF(RES_hh_tes_in!E29=0,"",RES_hh_tes_in!E29/RES_hh_fec_in!E29)</f>
        <v>0.59370396122935443</v>
      </c>
      <c r="F29" s="78">
        <f>IF(RES_hh_tes_in!F29=0,"",RES_hh_tes_in!F29/RES_hh_fec_in!F29)</f>
        <v>0.59517004830629328</v>
      </c>
      <c r="G29" s="78">
        <f>IF(RES_hh_tes_in!G29=0,"",RES_hh_tes_in!G29/RES_hh_fec_in!G29)</f>
        <v>0.59511331901662456</v>
      </c>
      <c r="H29" s="78">
        <f>IF(RES_hh_tes_in!H29=0,"",RES_hh_tes_in!H29/RES_hh_fec_in!H29)</f>
        <v>0.59968840200447859</v>
      </c>
      <c r="I29" s="78">
        <f>IF(RES_hh_tes_in!I29=0,"",RES_hh_tes_in!I29/RES_hh_fec_in!I29)</f>
        <v>0.59925418929917562</v>
      </c>
      <c r="J29" s="78">
        <f>IF(RES_hh_tes_in!J29=0,"",RES_hh_tes_in!J29/RES_hh_fec_in!J29)</f>
        <v>0.60060844556453985</v>
      </c>
      <c r="K29" s="78">
        <f>IF(RES_hh_tes_in!K29=0,"",RES_hh_tes_in!K29/RES_hh_fec_in!K29)</f>
        <v>0.59683356763158846</v>
      </c>
      <c r="L29" s="78">
        <f>IF(RES_hh_tes_in!L29=0,"",RES_hh_tes_in!L29/RES_hh_fec_in!L29)</f>
        <v>0.59957045081708149</v>
      </c>
      <c r="M29" s="78">
        <f>IF(RES_hh_tes_in!M29=0,"",RES_hh_tes_in!M29/RES_hh_fec_in!M29)</f>
        <v>0.59648469152813466</v>
      </c>
      <c r="N29" s="78">
        <f>IF(RES_hh_tes_in!N29=0,"",RES_hh_tes_in!N29/RES_hh_fec_in!N29)</f>
        <v>0.59869545089508891</v>
      </c>
      <c r="O29" s="78">
        <f>IF(RES_hh_tes_in!O29=0,"",RES_hh_tes_in!O29/RES_hh_fec_in!O29)</f>
        <v>0.6007644145769494</v>
      </c>
      <c r="P29" s="78">
        <f>IF(RES_hh_tes_in!P29=0,"",RES_hh_tes_in!P29/RES_hh_fec_in!P29)</f>
        <v>0.6043627700372427</v>
      </c>
      <c r="Q29" s="78">
        <f>IF(RES_hh_tes_in!Q29=0,"",RES_hh_tes_in!Q29/RES_hh_fec_in!Q29)</f>
        <v>0.60230703285486498</v>
      </c>
      <c r="R29" s="78">
        <f>IF(RES_hh_tes_in!R29=0,"",RES_hh_tes_in!R29/RES_hh_fec_in!R29)</f>
        <v>0.60338301577155062</v>
      </c>
      <c r="S29" s="78">
        <f>IF(RES_hh_tes_in!S29=0,"",RES_hh_tes_in!S29/RES_hh_fec_in!S29)</f>
        <v>0.60389847993166434</v>
      </c>
      <c r="T29" s="78">
        <f>IF(RES_hh_tes_in!T29=0,"",RES_hh_tes_in!T29/RES_hh_fec_in!T29)</f>
        <v>0.60730301655922858</v>
      </c>
      <c r="U29" s="78">
        <f>IF(RES_hh_tes_in!U29=0,"",RES_hh_tes_in!U29/RES_hh_fec_in!U29)</f>
        <v>0.60985803137370964</v>
      </c>
      <c r="V29" s="78">
        <f>IF(RES_hh_tes_in!V29=0,"",RES_hh_tes_in!V29/RES_hh_fec_in!V29)</f>
        <v>0.6129272972407207</v>
      </c>
      <c r="W29" s="78">
        <f>IF(RES_hh_tes_in!W29=0,"",RES_hh_tes_in!W29/RES_hh_fec_in!W29)</f>
        <v>0.6160997402670636</v>
      </c>
      <c r="DA29" s="89" t="s">
        <v>746</v>
      </c>
    </row>
    <row r="30" spans="1:105" ht="12" customHeight="1" x14ac:dyDescent="0.25">
      <c r="A30" s="28" t="s">
        <v>193</v>
      </c>
      <c r="B30" s="78"/>
      <c r="C30" s="78">
        <f>IF(RES_hh_tes_in!C30=0,"",RES_hh_tes_in!C30/RES_hh_fec_in!C30)</f>
        <v>0.60524187756707426</v>
      </c>
      <c r="D30" s="78">
        <f>IF(RES_hh_tes_in!D30=0,"",RES_hh_tes_in!D30/RES_hh_fec_in!D30)</f>
        <v>0.60316464377724455</v>
      </c>
      <c r="E30" s="78">
        <f>IF(RES_hh_tes_in!E30=0,"",RES_hh_tes_in!E30/RES_hh_fec_in!E30)</f>
        <v>0.60336639292313077</v>
      </c>
      <c r="F30" s="78">
        <f>IF(RES_hh_tes_in!F30=0,"",RES_hh_tes_in!F30/RES_hh_fec_in!F30)</f>
        <v>0.60623051409094308</v>
      </c>
      <c r="G30" s="78">
        <f>IF(RES_hh_tes_in!G30=0,"",RES_hh_tes_in!G30/RES_hh_fec_in!G30)</f>
        <v>0.60680425932225879</v>
      </c>
      <c r="H30" s="78">
        <f>IF(RES_hh_tes_in!H30=0,"",RES_hh_tes_in!H30/RES_hh_fec_in!H30)</f>
        <v>0.6033018204243773</v>
      </c>
      <c r="I30" s="78">
        <f>IF(RES_hh_tes_in!I30=0,"",RES_hh_tes_in!I30/RES_hh_fec_in!I30)</f>
        <v>0.60508348190030925</v>
      </c>
      <c r="J30" s="78">
        <f>IF(RES_hh_tes_in!J30=0,"",RES_hh_tes_in!J30/RES_hh_fec_in!J30)</f>
        <v>0.60873871465285334</v>
      </c>
      <c r="K30" s="78">
        <f>IF(RES_hh_tes_in!K30=0,"",RES_hh_tes_in!K30/RES_hh_fec_in!K30)</f>
        <v>0.61146535615683273</v>
      </c>
      <c r="L30" s="78">
        <f>IF(RES_hh_tes_in!L30=0,"",RES_hh_tes_in!L30/RES_hh_fec_in!L30)</f>
        <v>0.61055488314656114</v>
      </c>
      <c r="M30" s="78">
        <f>IF(RES_hh_tes_in!M30=0,"",RES_hh_tes_in!M30/RES_hh_fec_in!M30)</f>
        <v>0.61279772986710812</v>
      </c>
      <c r="N30" s="78">
        <f>IF(RES_hh_tes_in!N30=0,"",RES_hh_tes_in!N30/RES_hh_fec_in!N30)</f>
        <v>0.61118246017242228</v>
      </c>
      <c r="O30" s="78">
        <f>IF(RES_hh_tes_in!O30=0,"",RES_hh_tes_in!O30/RES_hh_fec_in!O30)</f>
        <v>0.61176280047382425</v>
      </c>
      <c r="P30" s="78">
        <f>IF(RES_hh_tes_in!P30=0,"",RES_hh_tes_in!P30/RES_hh_fec_in!P30)</f>
        <v>0.6114388781265242</v>
      </c>
      <c r="Q30" s="78">
        <f>IF(RES_hh_tes_in!Q30=0,"",RES_hh_tes_in!Q30/RES_hh_fec_in!Q30)</f>
        <v>0.60672753272759039</v>
      </c>
      <c r="R30" s="78">
        <f>IF(RES_hh_tes_in!R30=0,"",RES_hh_tes_in!R30/RES_hh_fec_in!R30)</f>
        <v>0.60734099390438712</v>
      </c>
      <c r="S30" s="78">
        <f>IF(RES_hh_tes_in!S30=0,"",RES_hh_tes_in!S30/RES_hh_fec_in!S30)</f>
        <v>0.61069075964149022</v>
      </c>
      <c r="T30" s="78">
        <f>IF(RES_hh_tes_in!T30=0,"",RES_hh_tes_in!T30/RES_hh_fec_in!T30)</f>
        <v>0.61405054213551302</v>
      </c>
      <c r="U30" s="78">
        <f>IF(RES_hh_tes_in!U30=0,"",RES_hh_tes_in!U30/RES_hh_fec_in!U30)</f>
        <v>0.61608453590927903</v>
      </c>
      <c r="V30" s="78">
        <f>IF(RES_hh_tes_in!V30=0,"",RES_hh_tes_in!V30/RES_hh_fec_in!V30)</f>
        <v>0.61950053804188465</v>
      </c>
      <c r="W30" s="78">
        <f>IF(RES_hh_tes_in!W30=0,"",RES_hh_tes_in!W30/RES_hh_fec_in!W30)</f>
        <v>0.6210671101163332</v>
      </c>
      <c r="DA30" s="89" t="s">
        <v>747</v>
      </c>
    </row>
    <row r="31" spans="1:105" ht="12" customHeight="1" x14ac:dyDescent="0.25">
      <c r="A31" s="28" t="s">
        <v>208</v>
      </c>
      <c r="B31" s="78"/>
      <c r="C31" s="78">
        <f>IF(RES_hh_tes_in!C31=0,"",RES_hh_tes_in!C31/RES_hh_fec_in!C31)</f>
        <v>0.57189559725926775</v>
      </c>
      <c r="D31" s="78">
        <f>IF(RES_hh_tes_in!D31=0,"",RES_hh_tes_in!D31/RES_hh_fec_in!D31)</f>
        <v>0.57453500107664901</v>
      </c>
      <c r="E31" s="78">
        <f>IF(RES_hh_tes_in!E31=0,"",RES_hh_tes_in!E31/RES_hh_fec_in!E31)</f>
        <v>0.57426706900973745</v>
      </c>
      <c r="F31" s="78">
        <f>IF(RES_hh_tes_in!F31=0,"",RES_hh_tes_in!F31/RES_hh_fec_in!F31)</f>
        <v>0.57476471540567875</v>
      </c>
      <c r="G31" s="78">
        <f>IF(RES_hh_tes_in!G31=0,"",RES_hh_tes_in!G31/RES_hh_fec_in!G31)</f>
        <v>0.57484563559029567</v>
      </c>
      <c r="H31" s="78">
        <f>IF(RES_hh_tes_in!H31=0,"",RES_hh_tes_in!H31/RES_hh_fec_in!H31)</f>
        <v>0.5747524245629706</v>
      </c>
      <c r="I31" s="78">
        <f>IF(RES_hh_tes_in!I31=0,"",RES_hh_tes_in!I31/RES_hh_fec_in!I31)</f>
        <v>0.57514773045752465</v>
      </c>
      <c r="J31" s="78">
        <f>IF(RES_hh_tes_in!J31=0,"",RES_hh_tes_in!J31/RES_hh_fec_in!J31)</f>
        <v>0.57303511075434632</v>
      </c>
      <c r="K31" s="78">
        <f>IF(RES_hh_tes_in!K31=0,"",RES_hh_tes_in!K31/RES_hh_fec_in!K31)</f>
        <v>0.57409229907150827</v>
      </c>
      <c r="L31" s="78">
        <f>IF(RES_hh_tes_in!L31=0,"",RES_hh_tes_in!L31/RES_hh_fec_in!L31)</f>
        <v>0.57555008919707784</v>
      </c>
      <c r="M31" s="78">
        <f>IF(RES_hh_tes_in!M31=0,"",RES_hh_tes_in!M31/RES_hh_fec_in!M31)</f>
        <v>0.57248563567405142</v>
      </c>
      <c r="N31" s="78">
        <f>IF(RES_hh_tes_in!N31=0,"",RES_hh_tes_in!N31/RES_hh_fec_in!N31)</f>
        <v>0.57224014581979765</v>
      </c>
      <c r="O31" s="78">
        <f>IF(RES_hh_tes_in!O31=0,"",RES_hh_tes_in!O31/RES_hh_fec_in!O31)</f>
        <v>0.57329177493966954</v>
      </c>
      <c r="P31" s="78">
        <f>IF(RES_hh_tes_in!P31=0,"",RES_hh_tes_in!P31/RES_hh_fec_in!P31)</f>
        <v>0.57641828607584999</v>
      </c>
      <c r="Q31" s="78">
        <f>IF(RES_hh_tes_in!Q31=0,"",RES_hh_tes_in!Q31/RES_hh_fec_in!Q31)</f>
        <v>0.57533549540057005</v>
      </c>
      <c r="R31" s="78">
        <f>IF(RES_hh_tes_in!R31=0,"",RES_hh_tes_in!R31/RES_hh_fec_in!R31)</f>
        <v>0.57698546931129968</v>
      </c>
      <c r="S31" s="78">
        <f>IF(RES_hh_tes_in!S31=0,"",RES_hh_tes_in!S31/RES_hh_fec_in!S31)</f>
        <v>0.57758560790401348</v>
      </c>
      <c r="T31" s="78">
        <f>IF(RES_hh_tes_in!T31=0,"",RES_hh_tes_in!T31/RES_hh_fec_in!T31)</f>
        <v>0.58118875324409802</v>
      </c>
      <c r="U31" s="78">
        <f>IF(RES_hh_tes_in!U31=0,"",RES_hh_tes_in!U31/RES_hh_fec_in!U31)</f>
        <v>0.58150673380573925</v>
      </c>
      <c r="V31" s="78">
        <f>IF(RES_hh_tes_in!V31=0,"",RES_hh_tes_in!V31/RES_hh_fec_in!V31)</f>
        <v>0.58203729803619475</v>
      </c>
      <c r="W31" s="78">
        <f>IF(RES_hh_tes_in!W31=0,"",RES_hh_tes_in!W31/RES_hh_fec_in!W31)</f>
        <v>0.58415586954834664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0.76576226319263063</v>
      </c>
      <c r="D32" s="81">
        <f>IF(RES_hh_tes_in!D32=0,"",RES_hh_tes_in!D32/RES_hh_fec_in!D32)</f>
        <v>0.76732059968871436</v>
      </c>
      <c r="E32" s="81">
        <f>IF(RES_hh_tes_in!E32=0,"",RES_hh_tes_in!E32/RES_hh_fec_in!E32)</f>
        <v>0.76734854087436632</v>
      </c>
      <c r="F32" s="81">
        <f>IF(RES_hh_tes_in!F32=0,"",RES_hh_tes_in!F32/RES_hh_fec_in!F32)</f>
        <v>0.76894808666658787</v>
      </c>
      <c r="G32" s="81">
        <f>IF(RES_hh_tes_in!G32=0,"",RES_hh_tes_in!G32/RES_hh_fec_in!G32)</f>
        <v>0.77100213705078657</v>
      </c>
      <c r="H32" s="81">
        <f>IF(RES_hh_tes_in!H32=0,"",RES_hh_tes_in!H32/RES_hh_fec_in!H32)</f>
        <v>0.77260525067201746</v>
      </c>
      <c r="I32" s="81">
        <f>IF(RES_hh_tes_in!I32=0,"",RES_hh_tes_in!I32/RES_hh_fec_in!I32)</f>
        <v>0.77407550725335728</v>
      </c>
      <c r="J32" s="81">
        <f>IF(RES_hh_tes_in!J32=0,"",RES_hh_tes_in!J32/RES_hh_fec_in!J32)</f>
        <v>0.77503957821882163</v>
      </c>
      <c r="K32" s="81">
        <f>IF(RES_hh_tes_in!K32=0,"",RES_hh_tes_in!K32/RES_hh_fec_in!K32)</f>
        <v>0.77533133988870817</v>
      </c>
      <c r="L32" s="81">
        <f>IF(RES_hh_tes_in!L32=0,"",RES_hh_tes_in!L32/RES_hh_fec_in!L32)</f>
        <v>0.77884516913758717</v>
      </c>
      <c r="M32" s="81">
        <f>IF(RES_hh_tes_in!M32=0,"",RES_hh_tes_in!M32/RES_hh_fec_in!M32)</f>
        <v>0.78045824858228641</v>
      </c>
      <c r="N32" s="81">
        <f>IF(RES_hh_tes_in!N32=0,"",RES_hh_tes_in!N32/RES_hh_fec_in!N32)</f>
        <v>0.78518370939102011</v>
      </c>
      <c r="O32" s="81">
        <f>IF(RES_hh_tes_in!O32=0,"",RES_hh_tes_in!O32/RES_hh_fec_in!O32)</f>
        <v>0.79056289469958996</v>
      </c>
      <c r="P32" s="81">
        <f>IF(RES_hh_tes_in!P32=0,"",RES_hh_tes_in!P32/RES_hh_fec_in!P32)</f>
        <v>0.79737704503088525</v>
      </c>
      <c r="Q32" s="81">
        <f>IF(RES_hh_tes_in!Q32=0,"",RES_hh_tes_in!Q32/RES_hh_fec_in!Q32)</f>
        <v>0.80588930069564979</v>
      </c>
      <c r="R32" s="81">
        <f>IF(RES_hh_tes_in!R32=0,"",RES_hh_tes_in!R32/RES_hh_fec_in!R32)</f>
        <v>0.81619590058878455</v>
      </c>
      <c r="S32" s="81">
        <f>IF(RES_hh_tes_in!S32=0,"",RES_hh_tes_in!S32/RES_hh_fec_in!S32)</f>
        <v>0.83006093566249861</v>
      </c>
      <c r="T32" s="81">
        <f>IF(RES_hh_tes_in!T32=0,"",RES_hh_tes_in!T32/RES_hh_fec_in!T32)</f>
        <v>0.84400726553795646</v>
      </c>
      <c r="U32" s="81">
        <f>IF(RES_hh_tes_in!U32=0,"",RES_hh_tes_in!U32/RES_hh_fec_in!U32)</f>
        <v>0.85744995810625391</v>
      </c>
      <c r="V32" s="81">
        <f>IF(RES_hh_tes_in!V32=0,"",RES_hh_tes_in!V32/RES_hh_fec_in!V32)</f>
        <v>0.8688616409474641</v>
      </c>
      <c r="W32" s="81">
        <f>IF(RES_hh_tes_in!W32=0,"",RES_hh_tes_in!W32/RES_hh_fec_in!W32)</f>
        <v>0.87773934264048681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10918.754561427289</v>
      </c>
      <c r="D3" s="65">
        <f t="shared" si="0"/>
        <v>10296.022860341096</v>
      </c>
      <c r="E3" s="65">
        <f t="shared" si="0"/>
        <v>10705.428396601008</v>
      </c>
      <c r="F3" s="65">
        <f t="shared" si="0"/>
        <v>10291.687838177921</v>
      </c>
      <c r="G3" s="65">
        <f t="shared" si="0"/>
        <v>9135.7853061948535</v>
      </c>
      <c r="H3" s="65">
        <f t="shared" si="0"/>
        <v>9018.8872669702614</v>
      </c>
      <c r="I3" s="65">
        <f t="shared" si="0"/>
        <v>7138.9108850314769</v>
      </c>
      <c r="J3" s="65">
        <f t="shared" si="0"/>
        <v>9865.5905835089779</v>
      </c>
      <c r="K3" s="65">
        <f t="shared" si="0"/>
        <v>8664.3331355456521</v>
      </c>
      <c r="L3" s="65">
        <f t="shared" si="0"/>
        <v>9467.8092943413849</v>
      </c>
      <c r="M3" s="65">
        <f t="shared" si="0"/>
        <v>7814.5384444102565</v>
      </c>
      <c r="N3" s="65">
        <f t="shared" si="0"/>
        <v>8871.6725260714884</v>
      </c>
      <c r="O3" s="65">
        <f t="shared" si="0"/>
        <v>8195.4177629257811</v>
      </c>
      <c r="P3" s="65">
        <f t="shared" si="0"/>
        <v>6503.1457380284064</v>
      </c>
      <c r="Q3" s="65">
        <f t="shared" si="0"/>
        <v>6908.949641621416</v>
      </c>
      <c r="R3" s="65">
        <f t="shared" ref="R3:V3" si="1">SUM(R4,R15,R17,R27)</f>
        <v>5954.3754411150539</v>
      </c>
      <c r="S3" s="65">
        <f t="shared" si="1"/>
        <v>5577.1794342431003</v>
      </c>
      <c r="T3" s="65">
        <f t="shared" si="1"/>
        <v>5047.8548101160404</v>
      </c>
      <c r="U3" s="65">
        <f t="shared" si="1"/>
        <v>4742.6384523072238</v>
      </c>
      <c r="V3" s="65">
        <f t="shared" si="1"/>
        <v>4692.8216041081869</v>
      </c>
      <c r="W3" s="65">
        <f t="shared" ref="W3" si="2">SUM(W4,W15,W17,W27)</f>
        <v>4043.7539009164047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9579.7419462461694</v>
      </c>
      <c r="D4" s="69">
        <f t="shared" si="3"/>
        <v>8838.7291586829851</v>
      </c>
      <c r="E4" s="69">
        <f t="shared" si="3"/>
        <v>9219.505635381247</v>
      </c>
      <c r="F4" s="69">
        <f t="shared" si="3"/>
        <v>8904.9051127317543</v>
      </c>
      <c r="G4" s="69">
        <f t="shared" si="3"/>
        <v>7689.7596832788659</v>
      </c>
      <c r="H4" s="69">
        <f t="shared" si="3"/>
        <v>7581.1409880152787</v>
      </c>
      <c r="I4" s="69">
        <f t="shared" si="3"/>
        <v>5810.9735304131345</v>
      </c>
      <c r="J4" s="69">
        <f t="shared" si="3"/>
        <v>8270.501033247383</v>
      </c>
      <c r="K4" s="69">
        <f t="shared" si="3"/>
        <v>7235.5116469060595</v>
      </c>
      <c r="L4" s="69">
        <f t="shared" si="3"/>
        <v>8008.7299761566237</v>
      </c>
      <c r="M4" s="69">
        <f t="shared" si="3"/>
        <v>6533.8733324238028</v>
      </c>
      <c r="N4" s="69">
        <f t="shared" si="3"/>
        <v>7500.828701166989</v>
      </c>
      <c r="O4" s="69">
        <f t="shared" si="3"/>
        <v>7041.8534756108347</v>
      </c>
      <c r="P4" s="69">
        <f t="shared" si="3"/>
        <v>5359.8156261736967</v>
      </c>
      <c r="Q4" s="69">
        <f t="shared" si="3"/>
        <v>5699.6450685023219</v>
      </c>
      <c r="R4" s="69">
        <f t="shared" ref="R4:V4" si="4">SUM(R5:R14)</f>
        <v>4788.4285941170374</v>
      </c>
      <c r="S4" s="69">
        <f t="shared" si="4"/>
        <v>4374.2805198642054</v>
      </c>
      <c r="T4" s="69">
        <f t="shared" si="4"/>
        <v>3883.9302168584381</v>
      </c>
      <c r="U4" s="69">
        <f t="shared" si="4"/>
        <v>3631.6839517234921</v>
      </c>
      <c r="V4" s="69">
        <f t="shared" si="4"/>
        <v>3653.6317442585096</v>
      </c>
      <c r="W4" s="69">
        <f t="shared" ref="W4" si="5">SUM(W5:W14)</f>
        <v>3057.7544358298774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900.00203042064823</v>
      </c>
      <c r="D5" s="72">
        <v>1127.2916497949959</v>
      </c>
      <c r="E5" s="72">
        <v>994.58819483057096</v>
      </c>
      <c r="F5" s="72">
        <v>1096.1801577441051</v>
      </c>
      <c r="G5" s="72">
        <v>1114.0732691340816</v>
      </c>
      <c r="H5" s="72">
        <v>1044.4817209711825</v>
      </c>
      <c r="I5" s="72">
        <v>768.90824989231135</v>
      </c>
      <c r="J5" s="72">
        <v>995.56976713895813</v>
      </c>
      <c r="K5" s="72">
        <v>880.00874339018014</v>
      </c>
      <c r="L5" s="72">
        <v>991.75413653783767</v>
      </c>
      <c r="M5" s="72">
        <v>736.58720762101962</v>
      </c>
      <c r="N5" s="72">
        <v>907.47146700928977</v>
      </c>
      <c r="O5" s="72">
        <v>564.95178834891703</v>
      </c>
      <c r="P5" s="72">
        <v>546.69675782398349</v>
      </c>
      <c r="Q5" s="72">
        <v>488.86459039877963</v>
      </c>
      <c r="R5" s="72">
        <v>361.96215941589355</v>
      </c>
      <c r="S5" s="72">
        <v>338.86471032910953</v>
      </c>
      <c r="T5" s="72">
        <v>50.615894328607581</v>
      </c>
      <c r="U5" s="72">
        <v>229.91741687202196</v>
      </c>
      <c r="V5" s="72">
        <v>258.19964736938709</v>
      </c>
      <c r="W5" s="72">
        <v>125.50001215963475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155.46064935854636</v>
      </c>
      <c r="D6" s="72">
        <v>150.52201029175944</v>
      </c>
      <c r="E6" s="72">
        <v>153.7469038651098</v>
      </c>
      <c r="F6" s="72">
        <v>218.50257406665776</v>
      </c>
      <c r="G6" s="72">
        <v>237.5810651726548</v>
      </c>
      <c r="H6" s="72">
        <v>248.01515199267629</v>
      </c>
      <c r="I6" s="72">
        <v>238.83182107916346</v>
      </c>
      <c r="J6" s="72">
        <v>261.94842221773644</v>
      </c>
      <c r="K6" s="72">
        <v>188.63591585544103</v>
      </c>
      <c r="L6" s="72">
        <v>204.92987608043629</v>
      </c>
      <c r="M6" s="72">
        <v>172.65869900382137</v>
      </c>
      <c r="N6" s="72">
        <v>207.34174524968552</v>
      </c>
      <c r="O6" s="72">
        <v>199.77818424405103</v>
      </c>
      <c r="P6" s="72">
        <v>82.40056916617408</v>
      </c>
      <c r="Q6" s="72">
        <v>89.937389324235696</v>
      </c>
      <c r="R6" s="72">
        <v>119.48743311963671</v>
      </c>
      <c r="S6" s="72">
        <v>99.18191356816466</v>
      </c>
      <c r="T6" s="72">
        <v>114.61421127757089</v>
      </c>
      <c r="U6" s="72">
        <v>92.985688977996404</v>
      </c>
      <c r="V6" s="72">
        <v>99.16567695653049</v>
      </c>
      <c r="W6" s="72">
        <v>106.86311343396164</v>
      </c>
      <c r="DA6" s="89" t="s">
        <v>754</v>
      </c>
    </row>
    <row r="7" spans="1:105" ht="12" customHeight="1" x14ac:dyDescent="0.25">
      <c r="A7" s="28" t="s">
        <v>206</v>
      </c>
      <c r="B7" s="72"/>
      <c r="C7" s="72">
        <v>3253.6273058942415</v>
      </c>
      <c r="D7" s="72">
        <v>2521.5594728443943</v>
      </c>
      <c r="E7" s="72">
        <v>2899.8253663637793</v>
      </c>
      <c r="F7" s="72">
        <v>2495.4077588276887</v>
      </c>
      <c r="G7" s="72">
        <v>2138.0978282415235</v>
      </c>
      <c r="H7" s="72">
        <v>1960.3562652359701</v>
      </c>
      <c r="I7" s="72">
        <v>1389.1398306872854</v>
      </c>
      <c r="J7" s="72">
        <v>2400.0440833181133</v>
      </c>
      <c r="K7" s="72">
        <v>2027.1750236142359</v>
      </c>
      <c r="L7" s="72">
        <v>2153.0268263345215</v>
      </c>
      <c r="M7" s="72">
        <v>2020.8833841759772</v>
      </c>
      <c r="N7" s="72">
        <v>2352.3272357568267</v>
      </c>
      <c r="O7" s="72">
        <v>2641.1342401747584</v>
      </c>
      <c r="P7" s="72">
        <v>1505.7286814615345</v>
      </c>
      <c r="Q7" s="72">
        <v>951.42940136171364</v>
      </c>
      <c r="R7" s="72">
        <v>487.44348767284225</v>
      </c>
      <c r="S7" s="72">
        <v>781.10423795019904</v>
      </c>
      <c r="T7" s="72">
        <v>769.6006217707054</v>
      </c>
      <c r="U7" s="72">
        <v>870.57442841502757</v>
      </c>
      <c r="V7" s="72">
        <v>879.97116766332533</v>
      </c>
      <c r="W7" s="72">
        <v>391.19205717773883</v>
      </c>
      <c r="DA7" s="89" t="s">
        <v>755</v>
      </c>
    </row>
    <row r="8" spans="1:105" ht="12" customHeight="1" x14ac:dyDescent="0.25">
      <c r="A8" s="28" t="s">
        <v>193</v>
      </c>
      <c r="B8" s="72"/>
      <c r="C8" s="72">
        <v>5270.6519605727335</v>
      </c>
      <c r="D8" s="72">
        <v>5039.3560257518366</v>
      </c>
      <c r="E8" s="72">
        <v>5171.3451703217861</v>
      </c>
      <c r="F8" s="72">
        <v>5094.8146220933022</v>
      </c>
      <c r="G8" s="72">
        <v>4200.0075207306054</v>
      </c>
      <c r="H8" s="72">
        <v>4328.2878498154496</v>
      </c>
      <c r="I8" s="72">
        <v>3414.0936287543745</v>
      </c>
      <c r="J8" s="72">
        <v>4612.9387605725751</v>
      </c>
      <c r="K8" s="72">
        <v>4139.6919640462029</v>
      </c>
      <c r="L8" s="72">
        <v>4659.019137203828</v>
      </c>
      <c r="M8" s="72">
        <v>3603.7440416229847</v>
      </c>
      <c r="N8" s="72">
        <v>4033.6882531511874</v>
      </c>
      <c r="O8" s="72">
        <v>3635.9892628431085</v>
      </c>
      <c r="P8" s="72">
        <v>3224.9896177220039</v>
      </c>
      <c r="Q8" s="72">
        <v>4169.4136874175929</v>
      </c>
      <c r="R8" s="72">
        <v>3819.5355139086646</v>
      </c>
      <c r="S8" s="72">
        <v>3155.1296580167323</v>
      </c>
      <c r="T8" s="72">
        <v>2949.0994894815544</v>
      </c>
      <c r="U8" s="72">
        <v>2438.2064174584461</v>
      </c>
      <c r="V8" s="72">
        <v>2416.2952522692667</v>
      </c>
      <c r="W8" s="72">
        <v>2434.1992530585421</v>
      </c>
      <c r="DA8" s="89" t="s">
        <v>756</v>
      </c>
    </row>
    <row r="9" spans="1:105" ht="12" customHeight="1" x14ac:dyDescent="0.25">
      <c r="A9" s="28" t="s">
        <v>208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203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204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992.75659863175906</v>
      </c>
      <c r="D17" s="69">
        <f t="shared" si="7"/>
        <v>1073.039395203396</v>
      </c>
      <c r="E17" s="69">
        <f t="shared" si="7"/>
        <v>1076.6973885879197</v>
      </c>
      <c r="F17" s="69">
        <f t="shared" si="7"/>
        <v>980.52507031606262</v>
      </c>
      <c r="G17" s="69">
        <f t="shared" si="7"/>
        <v>1042.4634420076886</v>
      </c>
      <c r="H17" s="69">
        <f t="shared" si="7"/>
        <v>1063.1725458906485</v>
      </c>
      <c r="I17" s="69">
        <f t="shared" si="7"/>
        <v>952.88615513460786</v>
      </c>
      <c r="J17" s="69">
        <f t="shared" si="7"/>
        <v>1196.0709201398361</v>
      </c>
      <c r="K17" s="69">
        <f t="shared" si="7"/>
        <v>1029.6132764064794</v>
      </c>
      <c r="L17" s="69">
        <f t="shared" si="7"/>
        <v>1068.5115001064157</v>
      </c>
      <c r="M17" s="69">
        <f t="shared" si="7"/>
        <v>905.09241418136378</v>
      </c>
      <c r="N17" s="69">
        <f t="shared" si="7"/>
        <v>1004.2483242477576</v>
      </c>
      <c r="O17" s="69">
        <f t="shared" si="7"/>
        <v>826.63020888183883</v>
      </c>
      <c r="P17" s="69">
        <f t="shared" si="7"/>
        <v>783.90809188042783</v>
      </c>
      <c r="Q17" s="69">
        <f t="shared" si="7"/>
        <v>882.47191732492797</v>
      </c>
      <c r="R17" s="69">
        <f t="shared" ref="R17:V17" si="8">SUM(R18:R26)</f>
        <v>851.86124880207672</v>
      </c>
      <c r="S17" s="69">
        <f t="shared" si="8"/>
        <v>889.49030819766995</v>
      </c>
      <c r="T17" s="69">
        <f t="shared" si="8"/>
        <v>843.12985382243528</v>
      </c>
      <c r="U17" s="69">
        <f t="shared" si="8"/>
        <v>796.79265657908218</v>
      </c>
      <c r="V17" s="69">
        <f t="shared" si="8"/>
        <v>714.25884539509298</v>
      </c>
      <c r="W17" s="69">
        <f t="shared" ref="W17" si="9">SUM(W18:W26)</f>
        <v>680.92900397137976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53.461365332062911</v>
      </c>
      <c r="D18" s="72">
        <v>74.29206917025904</v>
      </c>
      <c r="E18" s="72">
        <v>47.18361214111507</v>
      </c>
      <c r="F18" s="72">
        <v>70.501070257407349</v>
      </c>
      <c r="G18" s="72">
        <v>78.156678465677061</v>
      </c>
      <c r="H18" s="72">
        <v>70.377871479322579</v>
      </c>
      <c r="I18" s="72">
        <v>50.011045491081141</v>
      </c>
      <c r="J18" s="72">
        <v>67.949641248038844</v>
      </c>
      <c r="K18" s="72">
        <v>43.749906493888723</v>
      </c>
      <c r="L18" s="72">
        <v>44.2870560502394</v>
      </c>
      <c r="M18" s="72">
        <v>34.966393052228312</v>
      </c>
      <c r="N18" s="72">
        <v>64.363006478834834</v>
      </c>
      <c r="O18" s="72">
        <v>38.448364222881693</v>
      </c>
      <c r="P18" s="72">
        <v>46.338618149517671</v>
      </c>
      <c r="Q18" s="72">
        <v>42.318379626621095</v>
      </c>
      <c r="R18" s="72">
        <v>27.603606159215683</v>
      </c>
      <c r="S18" s="72">
        <v>28.832387151235647</v>
      </c>
      <c r="T18" s="72">
        <v>2.1854023438376817</v>
      </c>
      <c r="U18" s="72">
        <v>28.600881311923118</v>
      </c>
      <c r="V18" s="72">
        <v>39.254152332180716</v>
      </c>
      <c r="W18" s="72">
        <v>11.677699285206405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120.27979287674978</v>
      </c>
      <c r="D19" s="72">
        <v>129.5877709196823</v>
      </c>
      <c r="E19" s="72">
        <v>153.44233652038409</v>
      </c>
      <c r="F19" s="72">
        <v>158.83447284532349</v>
      </c>
      <c r="G19" s="72">
        <v>189.00336238572166</v>
      </c>
      <c r="H19" s="72">
        <v>177.78542006202372</v>
      </c>
      <c r="I19" s="72">
        <v>122.12959591038923</v>
      </c>
      <c r="J19" s="72">
        <v>112.85214673390922</v>
      </c>
      <c r="K19" s="72">
        <v>121.6910343726872</v>
      </c>
      <c r="L19" s="72">
        <v>112.15176437887052</v>
      </c>
      <c r="M19" s="72">
        <v>124.21538211878759</v>
      </c>
      <c r="N19" s="72">
        <v>99.679697506666855</v>
      </c>
      <c r="O19" s="72">
        <v>83.252341945691839</v>
      </c>
      <c r="P19" s="72">
        <v>89.440998637226571</v>
      </c>
      <c r="Q19" s="72">
        <v>64.690337132210615</v>
      </c>
      <c r="R19" s="72">
        <v>73.676222253613531</v>
      </c>
      <c r="S19" s="72">
        <v>83.070125144745887</v>
      </c>
      <c r="T19" s="72">
        <v>88.083865728723708</v>
      </c>
      <c r="U19" s="72">
        <v>82.747387103388292</v>
      </c>
      <c r="V19" s="72">
        <v>75.321817261460296</v>
      </c>
      <c r="W19" s="72">
        <v>86.548210841468673</v>
      </c>
      <c r="DA19" s="89" t="s">
        <v>767</v>
      </c>
    </row>
    <row r="20" spans="1:105" ht="12" customHeight="1" x14ac:dyDescent="0.25">
      <c r="A20" s="28" t="s">
        <v>206</v>
      </c>
      <c r="B20" s="72"/>
      <c r="C20" s="72">
        <v>227.18471298378302</v>
      </c>
      <c r="D20" s="72">
        <v>183.86513421270161</v>
      </c>
      <c r="E20" s="72">
        <v>197.76061615192273</v>
      </c>
      <c r="F20" s="72">
        <v>149.19028227048346</v>
      </c>
      <c r="G20" s="72">
        <v>168.02885932552309</v>
      </c>
      <c r="H20" s="72">
        <v>189.21857498986316</v>
      </c>
      <c r="I20" s="72">
        <v>158.76273060171053</v>
      </c>
      <c r="J20" s="72">
        <v>311.79043246962959</v>
      </c>
      <c r="K20" s="72">
        <v>222.37958131167332</v>
      </c>
      <c r="L20" s="72">
        <v>242.74552401892612</v>
      </c>
      <c r="M20" s="72">
        <v>207.7408036490348</v>
      </c>
      <c r="N20" s="72">
        <v>236.77001306906226</v>
      </c>
      <c r="O20" s="72">
        <v>160.37990750048849</v>
      </c>
      <c r="P20" s="72">
        <v>66.084103256260235</v>
      </c>
      <c r="Q20" s="72">
        <v>63.03500401490848</v>
      </c>
      <c r="R20" s="72">
        <v>60.786475361066891</v>
      </c>
      <c r="S20" s="72">
        <v>151.26054917148178</v>
      </c>
      <c r="T20" s="72">
        <v>157.14738137249168</v>
      </c>
      <c r="U20" s="72">
        <v>175.06801014413492</v>
      </c>
      <c r="V20" s="72">
        <v>122.29451759495583</v>
      </c>
      <c r="W20" s="72">
        <v>47.131855936583776</v>
      </c>
      <c r="DA20" s="89" t="s">
        <v>768</v>
      </c>
    </row>
    <row r="21" spans="1:105" ht="12" customHeight="1" x14ac:dyDescent="0.25">
      <c r="A21" s="28" t="s">
        <v>193</v>
      </c>
      <c r="B21" s="72"/>
      <c r="C21" s="72">
        <v>591.83072743916341</v>
      </c>
      <c r="D21" s="72">
        <v>685.29442090075304</v>
      </c>
      <c r="E21" s="72">
        <v>678.31082377449786</v>
      </c>
      <c r="F21" s="72">
        <v>601.99924494284835</v>
      </c>
      <c r="G21" s="72">
        <v>607.27454183076679</v>
      </c>
      <c r="H21" s="72">
        <v>625.79067935943897</v>
      </c>
      <c r="I21" s="72">
        <v>621.98278313142691</v>
      </c>
      <c r="J21" s="72">
        <v>703.47869968825842</v>
      </c>
      <c r="K21" s="72">
        <v>641.79275422823014</v>
      </c>
      <c r="L21" s="72">
        <v>669.32715565837975</v>
      </c>
      <c r="M21" s="72">
        <v>538.16983536131306</v>
      </c>
      <c r="N21" s="72">
        <v>603.43560719319362</v>
      </c>
      <c r="O21" s="72">
        <v>544.54959521277681</v>
      </c>
      <c r="P21" s="72">
        <v>582.04437183742334</v>
      </c>
      <c r="Q21" s="72">
        <v>712.42819655118774</v>
      </c>
      <c r="R21" s="72">
        <v>689.79494502818068</v>
      </c>
      <c r="S21" s="72">
        <v>626.32724673020664</v>
      </c>
      <c r="T21" s="72">
        <v>595.71320437738223</v>
      </c>
      <c r="U21" s="72">
        <v>510.37637801963587</v>
      </c>
      <c r="V21" s="72">
        <v>477.38835820649615</v>
      </c>
      <c r="W21" s="72">
        <v>535.57123790812091</v>
      </c>
      <c r="DA21" s="89" t="s">
        <v>769</v>
      </c>
    </row>
    <row r="22" spans="1:105" ht="12" customHeight="1" x14ac:dyDescent="0.25">
      <c r="A22" s="28" t="s">
        <v>208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203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204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346.25601654936099</v>
      </c>
      <c r="D27" s="69">
        <f t="shared" si="10"/>
        <v>384.25430645471607</v>
      </c>
      <c r="E27" s="69">
        <f t="shared" si="10"/>
        <v>409.22537263184051</v>
      </c>
      <c r="F27" s="69">
        <f t="shared" si="10"/>
        <v>406.25765513010526</v>
      </c>
      <c r="G27" s="69">
        <f t="shared" si="10"/>
        <v>403.56218090829856</v>
      </c>
      <c r="H27" s="69">
        <f t="shared" si="10"/>
        <v>374.57373306433499</v>
      </c>
      <c r="I27" s="69">
        <f t="shared" si="10"/>
        <v>375.05119948373385</v>
      </c>
      <c r="J27" s="69">
        <f t="shared" si="10"/>
        <v>399.01863012175858</v>
      </c>
      <c r="K27" s="69">
        <f t="shared" si="10"/>
        <v>399.20821223311452</v>
      </c>
      <c r="L27" s="69">
        <f t="shared" si="10"/>
        <v>390.56781807834517</v>
      </c>
      <c r="M27" s="69">
        <f t="shared" si="10"/>
        <v>375.57269780508989</v>
      </c>
      <c r="N27" s="69">
        <f t="shared" si="10"/>
        <v>366.59550065674256</v>
      </c>
      <c r="O27" s="69">
        <f t="shared" si="10"/>
        <v>326.93407843310763</v>
      </c>
      <c r="P27" s="69">
        <f t="shared" si="10"/>
        <v>359.42201997428248</v>
      </c>
      <c r="Q27" s="69">
        <f t="shared" si="10"/>
        <v>326.83265579416627</v>
      </c>
      <c r="R27" s="69">
        <f t="shared" ref="R27:V27" si="11">SUM(R28:R32)</f>
        <v>314.08559819594007</v>
      </c>
      <c r="S27" s="69">
        <f t="shared" si="11"/>
        <v>313.40860618122451</v>
      </c>
      <c r="T27" s="69">
        <f t="shared" si="11"/>
        <v>320.79473943516666</v>
      </c>
      <c r="U27" s="69">
        <f t="shared" si="11"/>
        <v>314.16184400464925</v>
      </c>
      <c r="V27" s="69">
        <f t="shared" si="11"/>
        <v>324.9310144545841</v>
      </c>
      <c r="W27" s="69">
        <f t="shared" ref="W27" si="12">SUM(W28:W32)</f>
        <v>305.07046111514751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1.7182740713148021</v>
      </c>
      <c r="D28" s="72">
        <v>4.3408970231187212</v>
      </c>
      <c r="E28" s="72">
        <v>4.8329577569122213</v>
      </c>
      <c r="F28" s="72">
        <v>7.106580129158881</v>
      </c>
      <c r="G28" s="72">
        <v>6.9597187136691057</v>
      </c>
      <c r="H28" s="72">
        <v>5.6512638812860114</v>
      </c>
      <c r="I28" s="72">
        <v>3.2657243876878161</v>
      </c>
      <c r="J28" s="72">
        <v>7.9275548930671098</v>
      </c>
      <c r="K28" s="72">
        <v>5.3970115926920332</v>
      </c>
      <c r="L28" s="72">
        <v>5.5804876892157829</v>
      </c>
      <c r="M28" s="72">
        <v>5.5966075114789522</v>
      </c>
      <c r="N28" s="72">
        <v>8.3872473507556773</v>
      </c>
      <c r="O28" s="72">
        <v>5.3497510444250631</v>
      </c>
      <c r="P28" s="72">
        <v>7.6257238469347239</v>
      </c>
      <c r="Q28" s="72">
        <v>5.5162037196355707</v>
      </c>
      <c r="R28" s="72">
        <v>4.2305917698434392</v>
      </c>
      <c r="S28" s="72">
        <v>4.1918379844392577</v>
      </c>
      <c r="T28" s="72">
        <v>1.1214096873418913</v>
      </c>
      <c r="U28" s="72">
        <v>2.7980284429438385</v>
      </c>
      <c r="V28" s="72">
        <v>4.7308514439475315</v>
      </c>
      <c r="W28" s="72">
        <v>2.3258821929452211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168.00925571423429</v>
      </c>
      <c r="D29" s="72">
        <v>171.93601707199937</v>
      </c>
      <c r="E29" s="72">
        <v>189.92265950960945</v>
      </c>
      <c r="F29" s="72">
        <v>193.81359371413498</v>
      </c>
      <c r="G29" s="72">
        <v>212.44533191924188</v>
      </c>
      <c r="H29" s="72">
        <v>182.89783060020426</v>
      </c>
      <c r="I29" s="72">
        <v>204.38818787113817</v>
      </c>
      <c r="J29" s="72">
        <v>171.77493915151084</v>
      </c>
      <c r="K29" s="72">
        <v>182.62782307576947</v>
      </c>
      <c r="L29" s="72">
        <v>172.66379124941614</v>
      </c>
      <c r="M29" s="72">
        <v>177.02427752631473</v>
      </c>
      <c r="N29" s="72">
        <v>177.58630552873859</v>
      </c>
      <c r="O29" s="72">
        <v>159.9720549050441</v>
      </c>
      <c r="P29" s="72">
        <v>178.29970196565182</v>
      </c>
      <c r="Q29" s="72">
        <v>131.51363791490689</v>
      </c>
      <c r="R29" s="72">
        <v>106.45107292290631</v>
      </c>
      <c r="S29" s="72">
        <v>118.9699444404126</v>
      </c>
      <c r="T29" s="72">
        <v>128.82315867511969</v>
      </c>
      <c r="U29" s="72">
        <v>138.25113617063204</v>
      </c>
      <c r="V29" s="72">
        <v>135.58059129355055</v>
      </c>
      <c r="W29" s="72">
        <v>135.15935399532228</v>
      </c>
      <c r="DA29" s="89" t="s">
        <v>777</v>
      </c>
    </row>
    <row r="30" spans="1:105" ht="12" customHeight="1" x14ac:dyDescent="0.25">
      <c r="A30" s="28" t="s">
        <v>193</v>
      </c>
      <c r="B30" s="72"/>
      <c r="C30" s="72">
        <v>176.52848676381188</v>
      </c>
      <c r="D30" s="72">
        <v>207.97739235959799</v>
      </c>
      <c r="E30" s="72">
        <v>214.46975536531886</v>
      </c>
      <c r="F30" s="72">
        <v>205.3374812868114</v>
      </c>
      <c r="G30" s="72">
        <v>184.15713027538757</v>
      </c>
      <c r="H30" s="72">
        <v>186.02463858284472</v>
      </c>
      <c r="I30" s="72">
        <v>167.3972872249079</v>
      </c>
      <c r="J30" s="72">
        <v>219.31613607718063</v>
      </c>
      <c r="K30" s="72">
        <v>211.18337756465303</v>
      </c>
      <c r="L30" s="72">
        <v>212.32353913971326</v>
      </c>
      <c r="M30" s="72">
        <v>192.95181276729619</v>
      </c>
      <c r="N30" s="72">
        <v>180.62194777724829</v>
      </c>
      <c r="O30" s="72">
        <v>161.61227248363844</v>
      </c>
      <c r="P30" s="72">
        <v>173.49659416169592</v>
      </c>
      <c r="Q30" s="72">
        <v>189.80281415962384</v>
      </c>
      <c r="R30" s="72">
        <v>203.40393350319033</v>
      </c>
      <c r="S30" s="72">
        <v>190.24682375637263</v>
      </c>
      <c r="T30" s="72">
        <v>190.85017107270505</v>
      </c>
      <c r="U30" s="72">
        <v>173.11267939107339</v>
      </c>
      <c r="V30" s="72">
        <v>184.61957171708599</v>
      </c>
      <c r="W30" s="72">
        <v>167.58522492688004</v>
      </c>
      <c r="DA30" s="89" t="s">
        <v>778</v>
      </c>
    </row>
    <row r="31" spans="1:105" ht="12" customHeight="1" x14ac:dyDescent="0.25">
      <c r="A31" s="28" t="s">
        <v>208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14660.440024578333</v>
      </c>
      <c r="D3" s="65">
        <f>IF(RES_hh_fec_in!D3=0,0,1000*11630*RES_hh_fec_in!D3/RES_hh_num_in!D3)</f>
        <v>13931.606649441639</v>
      </c>
      <c r="E3" s="65">
        <f>IF(RES_hh_fec_in!E3=0,0,1000*11630*RES_hh_fec_in!E3/RES_hh_num_in!E3)</f>
        <v>14180.237477260674</v>
      </c>
      <c r="F3" s="65">
        <f>IF(RES_hh_fec_in!F3=0,0,1000*11630*RES_hh_fec_in!F3/RES_hh_num_in!F3)</f>
        <v>13708.441773027756</v>
      </c>
      <c r="G3" s="65">
        <f>IF(RES_hh_fec_in!G3=0,0,1000*11630*RES_hh_fec_in!G3/RES_hh_num_in!G3)</f>
        <v>13628.111746015486</v>
      </c>
      <c r="H3" s="65">
        <f>IF(RES_hh_fec_in!H3=0,0,1000*11630*RES_hh_fec_in!H3/RES_hh_num_in!H3)</f>
        <v>12794.716623909897</v>
      </c>
      <c r="I3" s="65">
        <f>IF(RES_hh_fec_in!I3=0,0,1000*11630*RES_hh_fec_in!I3/RES_hh_num_in!I3)</f>
        <v>11829.783657981838</v>
      </c>
      <c r="J3" s="65">
        <f>IF(RES_hh_fec_in!J3=0,0,1000*11630*RES_hh_fec_in!J3/RES_hh_num_in!J3)</f>
        <v>11940.79216434821</v>
      </c>
      <c r="K3" s="65">
        <f>IF(RES_hh_fec_in!K3=0,0,1000*11630*RES_hh_fec_in!K3/RES_hh_num_in!K3)</f>
        <v>11982.840710671806</v>
      </c>
      <c r="L3" s="65">
        <f>IF(RES_hh_fec_in!L3=0,0,1000*11630*RES_hh_fec_in!L3/RES_hh_num_in!L3)</f>
        <v>13153.976462671819</v>
      </c>
      <c r="M3" s="65">
        <f>IF(RES_hh_fec_in!M3=0,0,1000*11630*RES_hh_fec_in!M3/RES_hh_num_in!M3)</f>
        <v>11810.122334701235</v>
      </c>
      <c r="N3" s="65">
        <f>IF(RES_hh_fec_in!N3=0,0,1000*11630*RES_hh_fec_in!N3/RES_hh_num_in!N3)</f>
        <v>12092.517342734784</v>
      </c>
      <c r="O3" s="65">
        <f>IF(RES_hh_fec_in!O3=0,0,1000*11630*RES_hh_fec_in!O3/RES_hh_num_in!O3)</f>
        <v>12052.335512692094</v>
      </c>
      <c r="P3" s="65">
        <f>IF(RES_hh_fec_in!P3=0,0,1000*11630*RES_hh_fec_in!P3/RES_hh_num_in!P3)</f>
        <v>9552.3270846949927</v>
      </c>
      <c r="Q3" s="65">
        <f>IF(RES_hh_fec_in!Q3=0,0,1000*11630*RES_hh_fec_in!Q3/RES_hh_num_in!Q3)</f>
        <v>9703.2823307732906</v>
      </c>
      <c r="R3" s="65">
        <f>IF(RES_hh_fec_in!R3=0,0,1000*11630*RES_hh_fec_in!R3/RES_hh_num_in!R3)</f>
        <v>9305.5519248890214</v>
      </c>
      <c r="S3" s="65">
        <f>IF(RES_hh_fec_in!S3=0,0,1000*11630*RES_hh_fec_in!S3/RES_hh_num_in!S3)</f>
        <v>8948.4629389231413</v>
      </c>
      <c r="T3" s="65">
        <f>IF(RES_hh_fec_in!T3=0,0,1000*11630*RES_hh_fec_in!T3/RES_hh_num_in!T3)</f>
        <v>8804.2602390353513</v>
      </c>
      <c r="U3" s="65">
        <f>IF(RES_hh_fec_in!U3=0,0,1000*11630*RES_hh_fec_in!U3/RES_hh_num_in!U3)</f>
        <v>8214.8590959304129</v>
      </c>
      <c r="V3" s="65">
        <f>IF(RES_hh_fec_in!V3=0,0,1000*11630*RES_hh_fec_in!V3/RES_hh_num_in!V3)</f>
        <v>7873.5282370153927</v>
      </c>
      <c r="W3" s="65">
        <f>IF(RES_hh_fec_in!W3=0,0,1000*11630*RES_hh_fec_in!W3/RES_hh_num_in!W3)</f>
        <v>7845.0124200689816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12239.388142203718</v>
      </c>
      <c r="D4" s="69">
        <f>IF(RES_hh_fec_in!D4=0,0,1000*11630*RES_hh_fec_in!D4/RES_hh_num_in!D4)</f>
        <v>11447.021819622434</v>
      </c>
      <c r="E4" s="69">
        <f>IF(RES_hh_fec_in!E4=0,0,1000*11630*RES_hh_fec_in!E4/RES_hh_num_in!E4)</f>
        <v>11603.147075437329</v>
      </c>
      <c r="F4" s="69">
        <f>IF(RES_hh_fec_in!F4=0,0,1000*11630*RES_hh_fec_in!F4/RES_hh_num_in!F4)</f>
        <v>11218.406056382302</v>
      </c>
      <c r="G4" s="69">
        <f>IF(RES_hh_fec_in!G4=0,0,1000*11630*RES_hh_fec_in!G4/RES_hh_num_in!G4)</f>
        <v>11059.39827812098</v>
      </c>
      <c r="H4" s="69">
        <f>IF(RES_hh_fec_in!H4=0,0,1000*11630*RES_hh_fec_in!H4/RES_hh_num_in!H4)</f>
        <v>10246.449337343263</v>
      </c>
      <c r="I4" s="69">
        <f>IF(RES_hh_fec_in!I4=0,0,1000*11630*RES_hh_fec_in!I4/RES_hh_num_in!I4)</f>
        <v>9357.0511370563545</v>
      </c>
      <c r="J4" s="69">
        <f>IF(RES_hh_fec_in!J4=0,0,1000*11630*RES_hh_fec_in!J4/RES_hh_num_in!J4)</f>
        <v>9535.65685515521</v>
      </c>
      <c r="K4" s="69">
        <f>IF(RES_hh_fec_in!K4=0,0,1000*11630*RES_hh_fec_in!K4/RES_hh_num_in!K4)</f>
        <v>9605.7958027473433</v>
      </c>
      <c r="L4" s="69">
        <f>IF(RES_hh_fec_in!L4=0,0,1000*11630*RES_hh_fec_in!L4/RES_hh_num_in!L4)</f>
        <v>10669.588537711343</v>
      </c>
      <c r="M4" s="69">
        <f>IF(RES_hh_fec_in!M4=0,0,1000*11630*RES_hh_fec_in!M4/RES_hh_num_in!M4)</f>
        <v>9376.0512811104891</v>
      </c>
      <c r="N4" s="69">
        <f>IF(RES_hh_fec_in!N4=0,0,1000*11630*RES_hh_fec_in!N4/RES_hh_num_in!N4)</f>
        <v>9669.8431075634962</v>
      </c>
      <c r="O4" s="69">
        <f>IF(RES_hh_fec_in!O4=0,0,1000*11630*RES_hh_fec_in!O4/RES_hh_num_in!O4)</f>
        <v>9760.9579298896497</v>
      </c>
      <c r="P4" s="69">
        <f>IF(RES_hh_fec_in!P4=0,0,1000*11630*RES_hh_fec_in!P4/RES_hh_num_in!P4)</f>
        <v>7373.4902955362459</v>
      </c>
      <c r="Q4" s="69">
        <f>IF(RES_hh_fec_in!Q4=0,0,1000*11630*RES_hh_fec_in!Q4/RES_hh_num_in!Q4)</f>
        <v>7499.0134369750795</v>
      </c>
      <c r="R4" s="69">
        <f>IF(RES_hh_fec_in!R4=0,0,1000*11630*RES_hh_fec_in!R4/RES_hh_num_in!R4)</f>
        <v>7094.6178385161793</v>
      </c>
      <c r="S4" s="69">
        <f>IF(RES_hh_fec_in!S4=0,0,1000*11630*RES_hh_fec_in!S4/RES_hh_num_in!S4)</f>
        <v>6678.3852754236232</v>
      </c>
      <c r="T4" s="69">
        <f>IF(RES_hh_fec_in!T4=0,0,1000*11630*RES_hh_fec_in!T4/RES_hh_num_in!T4)</f>
        <v>6510.551444259806</v>
      </c>
      <c r="U4" s="69">
        <f>IF(RES_hh_fec_in!U4=0,0,1000*11630*RES_hh_fec_in!U4/RES_hh_num_in!U4)</f>
        <v>6002.1264353479291</v>
      </c>
      <c r="V4" s="69">
        <f>IF(RES_hh_fec_in!V4=0,0,1000*11630*RES_hh_fec_in!V4/RES_hh_num_in!V4)</f>
        <v>5685.1168834781865</v>
      </c>
      <c r="W4" s="69">
        <f>IF(RES_hh_fec_in!W4=0,0,1000*11630*RES_hh_fec_in!W4/RES_hh_num_in!W4)</f>
        <v>5627.8872310366669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11628.438294169644</v>
      </c>
      <c r="D5" s="72">
        <f>IF(RES_hh_fec_in!D5=0,0,1000*11630*RES_hh_fec_in!D5/RES_hh_num_in!D5)</f>
        <v>11966.463698639069</v>
      </c>
      <c r="E5" s="72">
        <f>IF(RES_hh_fec_in!E5=0,0,1000*11630*RES_hh_fec_in!E5/RES_hh_num_in!E5)</f>
        <v>11227.055728222293</v>
      </c>
      <c r="F5" s="72">
        <f>IF(RES_hh_fec_in!F5=0,0,1000*11630*RES_hh_fec_in!F5/RES_hh_num_in!F5)</f>
        <v>10816.66443797554</v>
      </c>
      <c r="G5" s="72">
        <f>IF(RES_hh_fec_in!G5=0,0,1000*11630*RES_hh_fec_in!G5/RES_hh_num_in!G5)</f>
        <v>11267.648293659058</v>
      </c>
      <c r="H5" s="72">
        <f>IF(RES_hh_fec_in!H5=0,0,1000*11630*RES_hh_fec_in!H5/RES_hh_num_in!H5)</f>
        <v>12034.59525574028</v>
      </c>
      <c r="I5" s="72">
        <f>IF(RES_hh_fec_in!I5=0,0,1000*11630*RES_hh_fec_in!I5/RES_hh_num_in!I5)</f>
        <v>10882.064451143771</v>
      </c>
      <c r="J5" s="72">
        <f>IF(RES_hh_fec_in!J5=0,0,1000*11630*RES_hh_fec_in!J5/RES_hh_num_in!J5)</f>
        <v>10975.271229815557</v>
      </c>
      <c r="K5" s="72">
        <f>IF(RES_hh_fec_in!K5=0,0,1000*11630*RES_hh_fec_in!K5/RES_hh_num_in!K5)</f>
        <v>11317.202971978022</v>
      </c>
      <c r="L5" s="72">
        <f>IF(RES_hh_fec_in!L5=0,0,1000*11630*RES_hh_fec_in!L5/RES_hh_num_in!L5)</f>
        <v>12853.57816279725</v>
      </c>
      <c r="M5" s="72">
        <f>IF(RES_hh_fec_in!M5=0,0,1000*11630*RES_hh_fec_in!M5/RES_hh_num_in!M5)</f>
        <v>11138.843922567672</v>
      </c>
      <c r="N5" s="72">
        <f>IF(RES_hh_fec_in!N5=0,0,1000*11630*RES_hh_fec_in!N5/RES_hh_num_in!N5)</f>
        <v>10943.634672942617</v>
      </c>
      <c r="O5" s="72">
        <f>IF(RES_hh_fec_in!O5=0,0,1000*11630*RES_hh_fec_in!O5/RES_hh_num_in!O5)</f>
        <v>10569.653743215868</v>
      </c>
      <c r="P5" s="72">
        <f>IF(RES_hh_fec_in!P5=0,0,1000*11630*RES_hh_fec_in!P5/RES_hh_num_in!P5)</f>
        <v>9376.0002711399029</v>
      </c>
      <c r="Q5" s="72">
        <f>IF(RES_hh_fec_in!Q5=0,0,1000*11630*RES_hh_fec_in!Q5/RES_hh_num_in!Q5)</f>
        <v>8273.3941726500307</v>
      </c>
      <c r="R5" s="72">
        <f>IF(RES_hh_fec_in!R5=0,0,1000*11630*RES_hh_fec_in!R5/RES_hh_num_in!R5)</f>
        <v>7887.5074483175413</v>
      </c>
      <c r="S5" s="72">
        <f>IF(RES_hh_fec_in!S5=0,0,1000*11630*RES_hh_fec_in!S5/RES_hh_num_in!S5)</f>
        <v>7841.7785921825589</v>
      </c>
      <c r="T5" s="72">
        <f>IF(RES_hh_fec_in!T5=0,0,1000*11630*RES_hh_fec_in!T5/RES_hh_num_in!T5)</f>
        <v>6849.3178376949709</v>
      </c>
      <c r="U5" s="72">
        <f>IF(RES_hh_fec_in!U5=0,0,1000*11630*RES_hh_fec_in!U5/RES_hh_num_in!U5)</f>
        <v>6689.2789509559443</v>
      </c>
      <c r="V5" s="72">
        <f>IF(RES_hh_fec_in!V5=0,0,1000*11630*RES_hh_fec_in!V5/RES_hh_num_in!V5)</f>
        <v>6765.8975733006064</v>
      </c>
      <c r="W5" s="72">
        <f>IF(RES_hh_fec_in!W5=0,0,1000*11630*RES_hh_fec_in!W5/RES_hh_num_in!W5)</f>
        <v>5878.9635243861667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11749.786296915176</v>
      </c>
      <c r="D6" s="72">
        <f>IF(RES_hh_fec_in!D6=0,0,1000*11630*RES_hh_fec_in!D6/RES_hh_num_in!D6)</f>
        <v>9023.5385662505832</v>
      </c>
      <c r="E6" s="72">
        <f>IF(RES_hh_fec_in!E6=0,0,1000*11630*RES_hh_fec_in!E6/RES_hh_num_in!E6)</f>
        <v>8598.7153262341108</v>
      </c>
      <c r="F6" s="72">
        <f>IF(RES_hh_fec_in!F6=0,0,1000*11630*RES_hh_fec_in!F6/RES_hh_num_in!F6)</f>
        <v>9627.259941658036</v>
      </c>
      <c r="G6" s="72">
        <f>IF(RES_hh_fec_in!G6=0,0,1000*11630*RES_hh_fec_in!G6/RES_hh_num_in!G6)</f>
        <v>10732.871959633094</v>
      </c>
      <c r="H6" s="72">
        <f>IF(RES_hh_fec_in!H6=0,0,1000*11630*RES_hh_fec_in!H6/RES_hh_num_in!H6)</f>
        <v>9938.7205348714833</v>
      </c>
      <c r="I6" s="72">
        <f>IF(RES_hh_fec_in!I6=0,0,1000*11630*RES_hh_fec_in!I6/RES_hh_num_in!I6)</f>
        <v>8624.8092563806404</v>
      </c>
      <c r="J6" s="72">
        <f>IF(RES_hh_fec_in!J6=0,0,1000*11630*RES_hh_fec_in!J6/RES_hh_num_in!J6)</f>
        <v>8896.1451107196426</v>
      </c>
      <c r="K6" s="72">
        <f>IF(RES_hh_fec_in!K6=0,0,1000*11630*RES_hh_fec_in!K6/RES_hh_num_in!K6)</f>
        <v>9299.9363109889855</v>
      </c>
      <c r="L6" s="72">
        <f>IF(RES_hh_fec_in!L6=0,0,1000*11630*RES_hh_fec_in!L6/RES_hh_num_in!L6)</f>
        <v>10245.873498348474</v>
      </c>
      <c r="M6" s="72">
        <f>IF(RES_hh_fec_in!M6=0,0,1000*11630*RES_hh_fec_in!M6/RES_hh_num_in!M6)</f>
        <v>8308.9221657050184</v>
      </c>
      <c r="N6" s="72">
        <f>IF(RES_hh_fec_in!N6=0,0,1000*11630*RES_hh_fec_in!N6/RES_hh_num_in!N6)</f>
        <v>7899.8485929334956</v>
      </c>
      <c r="O6" s="72">
        <f>IF(RES_hh_fec_in!O6=0,0,1000*11630*RES_hh_fec_in!O6/RES_hh_num_in!O6)</f>
        <v>8504.6777644538215</v>
      </c>
      <c r="P6" s="72">
        <f>IF(RES_hh_fec_in!P6=0,0,1000*11630*RES_hh_fec_in!P6/RES_hh_num_in!P6)</f>
        <v>8647.6368887823774</v>
      </c>
      <c r="Q6" s="72">
        <f>IF(RES_hh_fec_in!Q6=0,0,1000*11630*RES_hh_fec_in!Q6/RES_hh_num_in!Q6)</f>
        <v>7033.5919308575567</v>
      </c>
      <c r="R6" s="72">
        <f>IF(RES_hh_fec_in!R6=0,0,1000*11630*RES_hh_fec_in!R6/RES_hh_num_in!R6)</f>
        <v>7629.5723207031397</v>
      </c>
      <c r="S6" s="72">
        <f>IF(RES_hh_fec_in!S6=0,0,1000*11630*RES_hh_fec_in!S6/RES_hh_num_in!S6)</f>
        <v>5883.6122535387776</v>
      </c>
      <c r="T6" s="72">
        <f>IF(RES_hh_fec_in!T6=0,0,1000*11630*RES_hh_fec_in!T6/RES_hh_num_in!T6)</f>
        <v>6662.4339808541099</v>
      </c>
      <c r="U6" s="72">
        <f>IF(RES_hh_fec_in!U6=0,0,1000*11630*RES_hh_fec_in!U6/RES_hh_num_in!U6)</f>
        <v>6237.6579326925375</v>
      </c>
      <c r="V6" s="72">
        <f>IF(RES_hh_fec_in!V6=0,0,1000*11630*RES_hh_fec_in!V6/RES_hh_num_in!V6)</f>
        <v>5903.9708034690238</v>
      </c>
      <c r="W6" s="72">
        <f>IF(RES_hh_fec_in!W6=0,0,1000*11630*RES_hh_fec_in!W6/RES_hh_num_in!W6)</f>
        <v>5470.7008047557365</v>
      </c>
      <c r="DA6" s="89" t="s">
        <v>785</v>
      </c>
    </row>
    <row r="7" spans="1:105" ht="12" customHeight="1" x14ac:dyDescent="0.25">
      <c r="A7" s="28" t="s">
        <v>206</v>
      </c>
      <c r="B7" s="72"/>
      <c r="C7" s="72">
        <f>IF(RES_hh_fec_in!C7=0,0,1000*11630*RES_hh_fec_in!C7/RES_hh_num_in!C7)</f>
        <v>15630.209224495087</v>
      </c>
      <c r="D7" s="72">
        <f>IF(RES_hh_fec_in!D7=0,0,1000*11630*RES_hh_fec_in!D7/RES_hh_num_in!D7)</f>
        <v>13580.172141487472</v>
      </c>
      <c r="E7" s="72">
        <f>IF(RES_hh_fec_in!E7=0,0,1000*11630*RES_hh_fec_in!E7/RES_hh_num_in!E7)</f>
        <v>13967.432118968778</v>
      </c>
      <c r="F7" s="72">
        <f>IF(RES_hh_fec_in!F7=0,0,1000*11630*RES_hh_fec_in!F7/RES_hh_num_in!F7)</f>
        <v>13325.960679330146</v>
      </c>
      <c r="G7" s="72">
        <f>IF(RES_hh_fec_in!G7=0,0,1000*11630*RES_hh_fec_in!G7/RES_hh_num_in!G7)</f>
        <v>14433.770330408575</v>
      </c>
      <c r="H7" s="72">
        <f>IF(RES_hh_fec_in!H7=0,0,1000*11630*RES_hh_fec_in!H7/RES_hh_num_in!H7)</f>
        <v>14030.40179918781</v>
      </c>
      <c r="I7" s="72">
        <f>IF(RES_hh_fec_in!I7=0,0,1000*11630*RES_hh_fec_in!I7/RES_hh_num_in!I7)</f>
        <v>10919.957356129924</v>
      </c>
      <c r="J7" s="72">
        <f>IF(RES_hh_fec_in!J7=0,0,1000*11630*RES_hh_fec_in!J7/RES_hh_num_in!J7)</f>
        <v>12059.755022728748</v>
      </c>
      <c r="K7" s="72">
        <f>IF(RES_hh_fec_in!K7=0,0,1000*11630*RES_hh_fec_in!K7/RES_hh_num_in!K7)</f>
        <v>11844.738109564849</v>
      </c>
      <c r="L7" s="72">
        <f>IF(RES_hh_fec_in!L7=0,0,1000*11630*RES_hh_fec_in!L7/RES_hh_num_in!L7)</f>
        <v>12441.658614492662</v>
      </c>
      <c r="M7" s="72">
        <f>IF(RES_hh_fec_in!M7=0,0,1000*11630*RES_hh_fec_in!M7/RES_hh_num_in!M7)</f>
        <v>10983.75713076823</v>
      </c>
      <c r="N7" s="72">
        <f>IF(RES_hh_fec_in!N7=0,0,1000*11630*RES_hh_fec_in!N7/RES_hh_num_in!N7)</f>
        <v>10912.124412534533</v>
      </c>
      <c r="O7" s="72">
        <f>IF(RES_hh_fec_in!O7=0,0,1000*11630*RES_hh_fec_in!O7/RES_hh_num_in!O7)</f>
        <v>10815.170063716341</v>
      </c>
      <c r="P7" s="72">
        <f>IF(RES_hh_fec_in!P7=0,0,1000*11630*RES_hh_fec_in!P7/RES_hh_num_in!P7)</f>
        <v>8400.4998360847349</v>
      </c>
      <c r="Q7" s="72">
        <f>IF(RES_hh_fec_in!Q7=0,0,1000*11630*RES_hh_fec_in!Q7/RES_hh_num_in!Q7)</f>
        <v>7511.5456039565415</v>
      </c>
      <c r="R7" s="72">
        <f>IF(RES_hh_fec_in!R7=0,0,1000*11630*RES_hh_fec_in!R7/RES_hh_num_in!R7)</f>
        <v>6886.9378768192155</v>
      </c>
      <c r="S7" s="72">
        <f>IF(RES_hh_fec_in!S7=0,0,1000*11630*RES_hh_fec_in!S7/RES_hh_num_in!S7)</f>
        <v>7258.7417365455385</v>
      </c>
      <c r="T7" s="72">
        <f>IF(RES_hh_fec_in!T7=0,0,1000*11630*RES_hh_fec_in!T7/RES_hh_num_in!T7)</f>
        <v>6914.7179835487696</v>
      </c>
      <c r="U7" s="72">
        <f>IF(RES_hh_fec_in!U7=0,0,1000*11630*RES_hh_fec_in!U7/RES_hh_num_in!U7)</f>
        <v>6980.4785720881446</v>
      </c>
      <c r="V7" s="72">
        <f>IF(RES_hh_fec_in!V7=0,0,1000*11630*RES_hh_fec_in!V7/RES_hh_num_in!V7)</f>
        <v>7258.7731843023666</v>
      </c>
      <c r="W7" s="72">
        <f>IF(RES_hh_fec_in!W7=0,0,1000*11630*RES_hh_fec_in!W7/RES_hh_num_in!W7)</f>
        <v>5938.5156726807963</v>
      </c>
      <c r="DA7" s="89" t="s">
        <v>786</v>
      </c>
    </row>
    <row r="8" spans="1:105" ht="12" customHeight="1" x14ac:dyDescent="0.25">
      <c r="A8" s="28" t="s">
        <v>193</v>
      </c>
      <c r="B8" s="72"/>
      <c r="C8" s="72">
        <f>IF(RES_hh_fec_in!C8=0,0,1000*11630*RES_hh_fec_in!C8/RES_hh_num_in!C8)</f>
        <v>12419.850702644333</v>
      </c>
      <c r="D8" s="72">
        <f>IF(RES_hh_fec_in!D8=0,0,1000*11630*RES_hh_fec_in!D8/RES_hh_num_in!D8)</f>
        <v>11530.513451118828</v>
      </c>
      <c r="E8" s="72">
        <f>IF(RES_hh_fec_in!E8=0,0,1000*11630*RES_hh_fec_in!E8/RES_hh_num_in!E8)</f>
        <v>11443.169971368963</v>
      </c>
      <c r="F8" s="72">
        <f>IF(RES_hh_fec_in!F8=0,0,1000*11630*RES_hh_fec_in!F8/RES_hh_num_in!F8)</f>
        <v>11486.978513297598</v>
      </c>
      <c r="G8" s="72">
        <f>IF(RES_hh_fec_in!G8=0,0,1000*11630*RES_hh_fec_in!G8/RES_hh_num_in!G8)</f>
        <v>11333.164069210667</v>
      </c>
      <c r="H8" s="72">
        <f>IF(RES_hh_fec_in!H8=0,0,1000*11630*RES_hh_fec_in!H8/RES_hh_num_in!H8)</f>
        <v>10440.828922249939</v>
      </c>
      <c r="I8" s="72">
        <f>IF(RES_hh_fec_in!I8=0,0,1000*11630*RES_hh_fec_in!I8/RES_hh_num_in!I8)</f>
        <v>9294.5640671778947</v>
      </c>
      <c r="J8" s="72">
        <f>IF(RES_hh_fec_in!J8=0,0,1000*11630*RES_hh_fec_in!J8/RES_hh_num_in!J8)</f>
        <v>9261.7749282431105</v>
      </c>
      <c r="K8" s="72">
        <f>IF(RES_hh_fec_in!K8=0,0,1000*11630*RES_hh_fec_in!K8/RES_hh_num_in!K8)</f>
        <v>9845.3742041484038</v>
      </c>
      <c r="L8" s="72">
        <f>IF(RES_hh_fec_in!L8=0,0,1000*11630*RES_hh_fec_in!L8/RES_hh_num_in!L8)</f>
        <v>10854.318612680392</v>
      </c>
      <c r="M8" s="72">
        <f>IF(RES_hh_fec_in!M8=0,0,1000*11630*RES_hh_fec_in!M8/RES_hh_num_in!M8)</f>
        <v>9522.9741836231788</v>
      </c>
      <c r="N8" s="72">
        <f>IF(RES_hh_fec_in!N8=0,0,1000*11630*RES_hh_fec_in!N8/RES_hh_num_in!N8)</f>
        <v>10022.671214611077</v>
      </c>
      <c r="O8" s="72">
        <f>IF(RES_hh_fec_in!O8=0,0,1000*11630*RES_hh_fec_in!O8/RES_hh_num_in!O8)</f>
        <v>10197.355155868114</v>
      </c>
      <c r="P8" s="72">
        <f>IF(RES_hh_fec_in!P8=0,0,1000*11630*RES_hh_fec_in!P8/RES_hh_num_in!P8)</f>
        <v>7561.7450532582707</v>
      </c>
      <c r="Q8" s="72">
        <f>IF(RES_hh_fec_in!Q8=0,0,1000*11630*RES_hh_fec_in!Q8/RES_hh_num_in!Q8)</f>
        <v>8065.4558237167475</v>
      </c>
      <c r="R8" s="72">
        <f>IF(RES_hh_fec_in!R8=0,0,1000*11630*RES_hh_fec_in!R8/RES_hh_num_in!R8)</f>
        <v>7314.0125749464924</v>
      </c>
      <c r="S8" s="72">
        <f>IF(RES_hh_fec_in!S8=0,0,1000*11630*RES_hh_fec_in!S8/RES_hh_num_in!S8)</f>
        <v>6730.8613906199807</v>
      </c>
      <c r="T8" s="72">
        <f>IF(RES_hh_fec_in!T8=0,0,1000*11630*RES_hh_fec_in!T8/RES_hh_num_in!T8)</f>
        <v>6403.1952829526299</v>
      </c>
      <c r="U8" s="72">
        <f>IF(RES_hh_fec_in!U8=0,0,1000*11630*RES_hh_fec_in!U8/RES_hh_num_in!U8)</f>
        <v>6212.0654067074256</v>
      </c>
      <c r="V8" s="72">
        <f>IF(RES_hh_fec_in!V8=0,0,1000*11630*RES_hh_fec_in!V8/RES_hh_num_in!V8)</f>
        <v>6084.3846874944029</v>
      </c>
      <c r="W8" s="72">
        <f>IF(RES_hh_fec_in!W8=0,0,1000*11630*RES_hh_fec_in!W8/RES_hh_num_in!W8)</f>
        <v>6135.9491242015474</v>
      </c>
      <c r="DA8" s="89" t="s">
        <v>787</v>
      </c>
    </row>
    <row r="9" spans="1:105" ht="12" customHeight="1" x14ac:dyDescent="0.25">
      <c r="A9" s="28" t="s">
        <v>208</v>
      </c>
      <c r="B9" s="72"/>
      <c r="C9" s="72">
        <f>IF(RES_hh_fec_in!C9=0,0,1000*11630*RES_hh_fec_in!C9/RES_hh_num_in!C9)</f>
        <v>11066.306003144211</v>
      </c>
      <c r="D9" s="72">
        <f>IF(RES_hh_fec_in!D9=0,0,1000*11630*RES_hh_fec_in!D9/RES_hh_num_in!D9)</f>
        <v>11110.487118896472</v>
      </c>
      <c r="E9" s="72">
        <f>IF(RES_hh_fec_in!E9=0,0,1000*11630*RES_hh_fec_in!E9/RES_hh_num_in!E9)</f>
        <v>12241.525514039464</v>
      </c>
      <c r="F9" s="72">
        <f>IF(RES_hh_fec_in!F9=0,0,1000*11630*RES_hh_fec_in!F9/RES_hh_num_in!F9)</f>
        <v>11150.700439739787</v>
      </c>
      <c r="G9" s="72">
        <f>IF(RES_hh_fec_in!G9=0,0,1000*11630*RES_hh_fec_in!G9/RES_hh_num_in!G9)</f>
        <v>10950.103081414818</v>
      </c>
      <c r="H9" s="72">
        <f>IF(RES_hh_fec_in!H9=0,0,1000*11630*RES_hh_fec_in!H9/RES_hh_num_in!H9)</f>
        <v>9952.9800270873038</v>
      </c>
      <c r="I9" s="72">
        <f>IF(RES_hh_fec_in!I9=0,0,1000*11630*RES_hh_fec_in!I9/RES_hh_num_in!I9)</f>
        <v>9917.4607827269592</v>
      </c>
      <c r="J9" s="72">
        <f>IF(RES_hh_fec_in!J9=0,0,1000*11630*RES_hh_fec_in!J9/RES_hh_num_in!J9)</f>
        <v>9785.7745228826643</v>
      </c>
      <c r="K9" s="72">
        <f>IF(RES_hh_fec_in!K9=0,0,1000*11630*RES_hh_fec_in!K9/RES_hh_num_in!K9)</f>
        <v>9614.3226268672279</v>
      </c>
      <c r="L9" s="72">
        <f>IF(RES_hh_fec_in!L9=0,0,1000*11630*RES_hh_fec_in!L9/RES_hh_num_in!L9)</f>
        <v>10885.275978156593</v>
      </c>
      <c r="M9" s="72">
        <f>IF(RES_hh_fec_in!M9=0,0,1000*11630*RES_hh_fec_in!M9/RES_hh_num_in!M9)</f>
        <v>9111.1580192827023</v>
      </c>
      <c r="N9" s="72">
        <f>IF(RES_hh_fec_in!N9=0,0,1000*11630*RES_hh_fec_in!N9/RES_hh_num_in!N9)</f>
        <v>9376.1061923175275</v>
      </c>
      <c r="O9" s="72">
        <f>IF(RES_hh_fec_in!O9=0,0,1000*11630*RES_hh_fec_in!O9/RES_hh_num_in!O9)</f>
        <v>9339.1827058313102</v>
      </c>
      <c r="P9" s="72">
        <f>IF(RES_hh_fec_in!P9=0,0,1000*11630*RES_hh_fec_in!P9/RES_hh_num_in!P9)</f>
        <v>8188.3820974074788</v>
      </c>
      <c r="Q9" s="72">
        <f>IF(RES_hh_fec_in!Q9=0,0,1000*11630*RES_hh_fec_in!Q9/RES_hh_num_in!Q9)</f>
        <v>7936.2304075058164</v>
      </c>
      <c r="R9" s="72">
        <f>IF(RES_hh_fec_in!R9=0,0,1000*11630*RES_hh_fec_in!R9/RES_hh_num_in!R9)</f>
        <v>8052.7353051540922</v>
      </c>
      <c r="S9" s="72">
        <f>IF(RES_hh_fec_in!S9=0,0,1000*11630*RES_hh_fec_in!S9/RES_hh_num_in!S9)</f>
        <v>7321.7328277458737</v>
      </c>
      <c r="T9" s="72">
        <f>IF(RES_hh_fec_in!T9=0,0,1000*11630*RES_hh_fec_in!T9/RES_hh_num_in!T9)</f>
        <v>7938.4860355498122</v>
      </c>
      <c r="U9" s="72">
        <f>IF(RES_hh_fec_in!U9=0,0,1000*11630*RES_hh_fec_in!U9/RES_hh_num_in!U9)</f>
        <v>6912.0609829988716</v>
      </c>
      <c r="V9" s="72">
        <f>IF(RES_hh_fec_in!V9=0,0,1000*11630*RES_hh_fec_in!V9/RES_hh_num_in!V9)</f>
        <v>6209.4315753840065</v>
      </c>
      <c r="W9" s="72">
        <f>IF(RES_hh_fec_in!W9=0,0,1000*11630*RES_hh_fec_in!W9/RES_hh_num_in!W9)</f>
        <v>6246.9705306033857</v>
      </c>
      <c r="DA9" s="89" t="s">
        <v>788</v>
      </c>
    </row>
    <row r="10" spans="1:105" ht="12" customHeight="1" x14ac:dyDescent="0.25">
      <c r="A10" s="28" t="s">
        <v>203</v>
      </c>
      <c r="B10" s="72"/>
      <c r="C10" s="72">
        <f>IF(RES_hh_fec_in!C10=0,0,1000*11630*RES_hh_fec_in!C10/RES_hh_num_in!C10)</f>
        <v>5621.2364164961127</v>
      </c>
      <c r="D10" s="72">
        <f>IF(RES_hh_fec_in!D10=0,0,1000*11630*RES_hh_fec_in!D10/RES_hh_num_in!D10)</f>
        <v>10067.777131741486</v>
      </c>
      <c r="E10" s="72">
        <f>IF(RES_hh_fec_in!E10=0,0,1000*11630*RES_hh_fec_in!E10/RES_hh_num_in!E10)</f>
        <v>9242.9032430206244</v>
      </c>
      <c r="F10" s="72">
        <f>IF(RES_hh_fec_in!F10=0,0,1000*11630*RES_hh_fec_in!F10/RES_hh_num_in!F10)</f>
        <v>10176.343288731385</v>
      </c>
      <c r="G10" s="72">
        <f>IF(RES_hh_fec_in!G10=0,0,1000*11630*RES_hh_fec_in!G10/RES_hh_num_in!G10)</f>
        <v>10172.560373080783</v>
      </c>
      <c r="H10" s="72">
        <f>IF(RES_hh_fec_in!H10=0,0,1000*11630*RES_hh_fec_in!H10/RES_hh_num_in!H10)</f>
        <v>8799.9830570917129</v>
      </c>
      <c r="I10" s="72">
        <f>IF(RES_hh_fec_in!I10=0,0,1000*11630*RES_hh_fec_in!I10/RES_hh_num_in!I10)</f>
        <v>7254.9046110208383</v>
      </c>
      <c r="J10" s="72">
        <f>IF(RES_hh_fec_in!J10=0,0,1000*11630*RES_hh_fec_in!J10/RES_hh_num_in!J10)</f>
        <v>7410.5456608211398</v>
      </c>
      <c r="K10" s="72">
        <f>IF(RES_hh_fec_in!K10=0,0,1000*11630*RES_hh_fec_in!K10/RES_hh_num_in!K10)</f>
        <v>8384.5932796318502</v>
      </c>
      <c r="L10" s="72">
        <f>IF(RES_hh_fec_in!L10=0,0,1000*11630*RES_hh_fec_in!L10/RES_hh_num_in!L10)</f>
        <v>10469.70213483957</v>
      </c>
      <c r="M10" s="72">
        <f>IF(RES_hh_fec_in!M10=0,0,1000*11630*RES_hh_fec_in!M10/RES_hh_num_in!M10)</f>
        <v>9506.084388053403</v>
      </c>
      <c r="N10" s="72">
        <f>IF(RES_hh_fec_in!N10=0,0,1000*11630*RES_hh_fec_in!N10/RES_hh_num_in!N10)</f>
        <v>10109.242635105489</v>
      </c>
      <c r="O10" s="72">
        <f>IF(RES_hh_fec_in!O10=0,0,1000*11630*RES_hh_fec_in!O10/RES_hh_num_in!O10)</f>
        <v>9474.9088207053537</v>
      </c>
      <c r="P10" s="72">
        <f>IF(RES_hh_fec_in!P10=0,0,1000*11630*RES_hh_fec_in!P10/RES_hh_num_in!P10)</f>
        <v>8381.4729653598679</v>
      </c>
      <c r="Q10" s="72">
        <f>IF(RES_hh_fec_in!Q10=0,0,1000*11630*RES_hh_fec_in!Q10/RES_hh_num_in!Q10)</f>
        <v>8210.6188714560158</v>
      </c>
      <c r="R10" s="72">
        <f>IF(RES_hh_fec_in!R10=0,0,1000*11630*RES_hh_fec_in!R10/RES_hh_num_in!R10)</f>
        <v>7625.9659691057577</v>
      </c>
      <c r="S10" s="72">
        <f>IF(RES_hh_fec_in!S10=0,0,1000*11630*RES_hh_fec_in!S10/RES_hh_num_in!S10)</f>
        <v>6933.7344339951987</v>
      </c>
      <c r="T10" s="72">
        <f>IF(RES_hh_fec_in!T10=0,0,1000*11630*RES_hh_fec_in!T10/RES_hh_num_in!T10)</f>
        <v>6170.4122938889532</v>
      </c>
      <c r="U10" s="72">
        <f>IF(RES_hh_fec_in!U10=0,0,1000*11630*RES_hh_fec_in!U10/RES_hh_num_in!U10)</f>
        <v>6442.9037891621356</v>
      </c>
      <c r="V10" s="72">
        <f>IF(RES_hh_fec_in!V10=0,0,1000*11630*RES_hh_fec_in!V10/RES_hh_num_in!V10)</f>
        <v>6065.7833732040972</v>
      </c>
      <c r="W10" s="72">
        <f>IF(RES_hh_fec_in!W10=0,0,1000*11630*RES_hh_fec_in!W10/RES_hh_num_in!W10)</f>
        <v>6581.7522429932769</v>
      </c>
      <c r="DA10" s="89" t="s">
        <v>789</v>
      </c>
    </row>
    <row r="11" spans="1:105" ht="12" customHeight="1" x14ac:dyDescent="0.25">
      <c r="A11" s="28" t="s">
        <v>204</v>
      </c>
      <c r="B11" s="72"/>
      <c r="C11" s="72">
        <f>IF(RES_hh_fec_in!C11=0,0,1000*11630*RES_hh_fec_in!C11/RES_hh_num_in!C11)</f>
        <v>11166.614633662177</v>
      </c>
      <c r="D11" s="72">
        <f>IF(RES_hh_fec_in!D11=0,0,1000*11630*RES_hh_fec_in!D11/RES_hh_num_in!D11)</f>
        <v>11687.746343565997</v>
      </c>
      <c r="E11" s="72">
        <f>IF(RES_hh_fec_in!E11=0,0,1000*11630*RES_hh_fec_in!E11/RES_hh_num_in!E11)</f>
        <v>11341.609205692204</v>
      </c>
      <c r="F11" s="72">
        <f>IF(RES_hh_fec_in!F11=0,0,1000*11630*RES_hh_fec_in!F11/RES_hh_num_in!F11)</f>
        <v>11169.010636311807</v>
      </c>
      <c r="G11" s="72">
        <f>IF(RES_hh_fec_in!G11=0,0,1000*11630*RES_hh_fec_in!G11/RES_hh_num_in!G11)</f>
        <v>10647.021705437537</v>
      </c>
      <c r="H11" s="72">
        <f>IF(RES_hh_fec_in!H11=0,0,1000*11630*RES_hh_fec_in!H11/RES_hh_num_in!H11)</f>
        <v>10270.017020668587</v>
      </c>
      <c r="I11" s="72">
        <f>IF(RES_hh_fec_in!I11=0,0,1000*11630*RES_hh_fec_in!I11/RES_hh_num_in!I11)</f>
        <v>9722.0975810692453</v>
      </c>
      <c r="J11" s="72">
        <f>IF(RES_hh_fec_in!J11=0,0,1000*11630*RES_hh_fec_in!J11/RES_hh_num_in!J11)</f>
        <v>10314.121363715276</v>
      </c>
      <c r="K11" s="72">
        <f>IF(RES_hh_fec_in!K11=0,0,1000*11630*RES_hh_fec_in!K11/RES_hh_num_in!K11)</f>
        <v>9917.4423335443298</v>
      </c>
      <c r="L11" s="72">
        <f>IF(RES_hh_fec_in!L11=0,0,1000*11630*RES_hh_fec_in!L11/RES_hh_num_in!L11)</f>
        <v>10620.197389235032</v>
      </c>
      <c r="M11" s="72">
        <f>IF(RES_hh_fec_in!M11=0,0,1000*11630*RES_hh_fec_in!M11/RES_hh_num_in!M11)</f>
        <v>9725.0149271604696</v>
      </c>
      <c r="N11" s="72">
        <f>IF(RES_hh_fec_in!N11=0,0,1000*11630*RES_hh_fec_in!N11/RES_hh_num_in!N11)</f>
        <v>9593.8180770268518</v>
      </c>
      <c r="O11" s="72">
        <f>IF(RES_hh_fec_in!O11=0,0,1000*11630*RES_hh_fec_in!O11/RES_hh_num_in!O11)</f>
        <v>10130.459201848664</v>
      </c>
      <c r="P11" s="72">
        <f>IF(RES_hh_fec_in!P11=0,0,1000*11630*RES_hh_fec_in!P11/RES_hh_num_in!P11)</f>
        <v>8502.501583742689</v>
      </c>
      <c r="Q11" s="72">
        <f>IF(RES_hh_fec_in!Q11=0,0,1000*11630*RES_hh_fec_in!Q11/RES_hh_num_in!Q11)</f>
        <v>8448.0134869987905</v>
      </c>
      <c r="R11" s="72">
        <f>IF(RES_hh_fec_in!R11=0,0,1000*11630*RES_hh_fec_in!R11/RES_hh_num_in!R11)</f>
        <v>8168.1236185246225</v>
      </c>
      <c r="S11" s="72">
        <f>IF(RES_hh_fec_in!S11=0,0,1000*11630*RES_hh_fec_in!S11/RES_hh_num_in!S11)</f>
        <v>8077.8586824385202</v>
      </c>
      <c r="T11" s="72">
        <f>IF(RES_hh_fec_in!T11=0,0,1000*11630*RES_hh_fec_in!T11/RES_hh_num_in!T11)</f>
        <v>8227.7440116877206</v>
      </c>
      <c r="U11" s="72">
        <f>IF(RES_hh_fec_in!U11=0,0,1000*11630*RES_hh_fec_in!U11/RES_hh_num_in!U11)</f>
        <v>7362.9197957608812</v>
      </c>
      <c r="V11" s="72">
        <f>IF(RES_hh_fec_in!V11=0,0,1000*11630*RES_hh_fec_in!V11/RES_hh_num_in!V11)</f>
        <v>6922.688130566914</v>
      </c>
      <c r="W11" s="72">
        <f>IF(RES_hh_fec_in!W11=0,0,1000*11630*RES_hh_fec_in!W11/RES_hh_num_in!W11)</f>
        <v>6754.0643660672704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5699.7255398953857</v>
      </c>
      <c r="D12" s="72">
        <f>IF(RES_hh_fec_in!D12=0,0,1000*11630*RES_hh_fec_in!D12/RES_hh_num_in!D12)</f>
        <v>4872.8380395480481</v>
      </c>
      <c r="E12" s="72">
        <f>IF(RES_hh_fec_in!E12=0,0,1000*11630*RES_hh_fec_in!E12/RES_hh_num_in!E12)</f>
        <v>4765.9937203485497</v>
      </c>
      <c r="F12" s="72">
        <f>IF(RES_hh_fec_in!F12=0,0,1000*11630*RES_hh_fec_in!F12/RES_hh_num_in!F12)</f>
        <v>4244.9569768401898</v>
      </c>
      <c r="G12" s="72">
        <f>IF(RES_hh_fec_in!G12=0,0,1000*11630*RES_hh_fec_in!G12/RES_hh_num_in!G12)</f>
        <v>4088.6296131103982</v>
      </c>
      <c r="H12" s="72">
        <f>IF(RES_hh_fec_in!H12=0,0,1000*11630*RES_hh_fec_in!H12/RES_hh_num_in!H12)</f>
        <v>3700.7963200047047</v>
      </c>
      <c r="I12" s="72">
        <f>IF(RES_hh_fec_in!I12=0,0,1000*11630*RES_hh_fec_in!I12/RES_hh_num_in!I12)</f>
        <v>3340.0472415646359</v>
      </c>
      <c r="J12" s="72">
        <f>IF(RES_hh_fec_in!J12=0,0,1000*11630*RES_hh_fec_in!J12/RES_hh_num_in!J12)</f>
        <v>3317.577486861549</v>
      </c>
      <c r="K12" s="72">
        <f>IF(RES_hh_fec_in!K12=0,0,1000*11630*RES_hh_fec_in!K12/RES_hh_num_in!K12)</f>
        <v>3095.2667210148156</v>
      </c>
      <c r="L12" s="72">
        <f>IF(RES_hh_fec_in!L12=0,0,1000*11630*RES_hh_fec_in!L12/RES_hh_num_in!L12)</f>
        <v>3224.4345505533629</v>
      </c>
      <c r="M12" s="72">
        <f>IF(RES_hh_fec_in!M12=0,0,1000*11630*RES_hh_fec_in!M12/RES_hh_num_in!M12)</f>
        <v>2596.7527967052647</v>
      </c>
      <c r="N12" s="72">
        <f>IF(RES_hh_fec_in!N12=0,0,1000*11630*RES_hh_fec_in!N12/RES_hh_num_in!N12)</f>
        <v>2531.7772430264017</v>
      </c>
      <c r="O12" s="72">
        <f>IF(RES_hh_fec_in!O12=0,0,1000*11630*RES_hh_fec_in!O12/RES_hh_num_in!O12)</f>
        <v>2557.2447635297308</v>
      </c>
      <c r="P12" s="72">
        <f>IF(RES_hh_fec_in!P12=0,0,1000*11630*RES_hh_fec_in!P12/RES_hh_num_in!P12)</f>
        <v>2051.0450078170857</v>
      </c>
      <c r="Q12" s="72">
        <f>IF(RES_hh_fec_in!Q12=0,0,1000*11630*RES_hh_fec_in!Q12/RES_hh_num_in!Q12)</f>
        <v>1968.0602205857788</v>
      </c>
      <c r="R12" s="72">
        <f>IF(RES_hh_fec_in!R12=0,0,1000*11630*RES_hh_fec_in!R12/RES_hh_num_in!R12)</f>
        <v>1908.5849272925566</v>
      </c>
      <c r="S12" s="72">
        <f>IF(RES_hh_fec_in!S12=0,0,1000*11630*RES_hh_fec_in!S12/RES_hh_num_in!S12)</f>
        <v>1753.4066482701833</v>
      </c>
      <c r="T12" s="72">
        <f>IF(RES_hh_fec_in!T12=0,0,1000*11630*RES_hh_fec_in!T12/RES_hh_num_in!T12)</f>
        <v>1740.8001496047186</v>
      </c>
      <c r="U12" s="72">
        <f>IF(RES_hh_fec_in!U12=0,0,1000*11630*RES_hh_fec_in!U12/RES_hh_num_in!U12)</f>
        <v>1587.4749039285689</v>
      </c>
      <c r="V12" s="72">
        <f>IF(RES_hh_fec_in!V12=0,0,1000*11630*RES_hh_fec_in!V12/RES_hh_num_in!V12)</f>
        <v>1500.6012707148323</v>
      </c>
      <c r="W12" s="72">
        <f>IF(RES_hh_fec_in!W12=0,0,1000*11630*RES_hh_fec_in!W12/RES_hh_num_in!W12)</f>
        <v>1649.0881488520245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8961.6259651539403</v>
      </c>
      <c r="D13" s="74">
        <f>IF(RES_hh_fec_in!D13=0,0,1000*11630*RES_hh_fec_in!D13/RES_hh_num_in!D13)</f>
        <v>9472.8728214476505</v>
      </c>
      <c r="E13" s="74">
        <f>IF(RES_hh_fec_in!E13=0,0,1000*11630*RES_hh_fec_in!E13/RES_hh_num_in!E13)</f>
        <v>9211.8872267578136</v>
      </c>
      <c r="F13" s="74">
        <f>IF(RES_hh_fec_in!F13=0,0,1000*11630*RES_hh_fec_in!F13/RES_hh_num_in!F13)</f>
        <v>8941.2142909607173</v>
      </c>
      <c r="G13" s="74">
        <f>IF(RES_hh_fec_in!G13=0,0,1000*11630*RES_hh_fec_in!G13/RES_hh_num_in!G13)</f>
        <v>7738.1008606719115</v>
      </c>
      <c r="H13" s="74">
        <f>IF(RES_hh_fec_in!H13=0,0,1000*11630*RES_hh_fec_in!H13/RES_hh_num_in!H13)</f>
        <v>8244.3479933982799</v>
      </c>
      <c r="I13" s="74">
        <f>IF(RES_hh_fec_in!I13=0,0,1000*11630*RES_hh_fec_in!I13/RES_hh_num_in!I13)</f>
        <v>8142.5383593421893</v>
      </c>
      <c r="J13" s="74">
        <f>IF(RES_hh_fec_in!J13=0,0,1000*11630*RES_hh_fec_in!J13/RES_hh_num_in!J13)</f>
        <v>9120.3786433730074</v>
      </c>
      <c r="K13" s="74">
        <f>IF(RES_hh_fec_in!K13=0,0,1000*11630*RES_hh_fec_in!K13/RES_hh_num_in!K13)</f>
        <v>8558.7153066139726</v>
      </c>
      <c r="L13" s="74">
        <f>IF(RES_hh_fec_in!L13=0,0,1000*11630*RES_hh_fec_in!L13/RES_hh_num_in!L13)</f>
        <v>9660.9428394297902</v>
      </c>
      <c r="M13" s="74">
        <f>IF(RES_hh_fec_in!M13=0,0,1000*11630*RES_hh_fec_in!M13/RES_hh_num_in!M13)</f>
        <v>8868.7866609548455</v>
      </c>
      <c r="N13" s="74">
        <f>IF(RES_hh_fec_in!N13=0,0,1000*11630*RES_hh_fec_in!N13/RES_hh_num_in!N13)</f>
        <v>9799.66225432797</v>
      </c>
      <c r="O13" s="74">
        <f>IF(RES_hh_fec_in!O13=0,0,1000*11630*RES_hh_fec_in!O13/RES_hh_num_in!O13)</f>
        <v>11443.127429096363</v>
      </c>
      <c r="P13" s="74">
        <f>IF(RES_hh_fec_in!P13=0,0,1000*11630*RES_hh_fec_in!P13/RES_hh_num_in!P13)</f>
        <v>8301.5052465399349</v>
      </c>
      <c r="Q13" s="74">
        <f>IF(RES_hh_fec_in!Q13=0,0,1000*11630*RES_hh_fec_in!Q13/RES_hh_num_in!Q13)</f>
        <v>8785.7847681103831</v>
      </c>
      <c r="R13" s="74">
        <f>IF(RES_hh_fec_in!R13=0,0,1000*11630*RES_hh_fec_in!R13/RES_hh_num_in!R13)</f>
        <v>7808.0646535886244</v>
      </c>
      <c r="S13" s="74">
        <f>IF(RES_hh_fec_in!S13=0,0,1000*11630*RES_hh_fec_in!S13/RES_hh_num_in!S13)</f>
        <v>7066.8704303152663</v>
      </c>
      <c r="T13" s="74">
        <f>IF(RES_hh_fec_in!T13=0,0,1000*11630*RES_hh_fec_in!T13/RES_hh_num_in!T13)</f>
        <v>6584.0293484270596</v>
      </c>
      <c r="U13" s="74">
        <f>IF(RES_hh_fec_in!U13=0,0,1000*11630*RES_hh_fec_in!U13/RES_hh_num_in!U13)</f>
        <v>5661.0047870046174</v>
      </c>
      <c r="V13" s="74">
        <f>IF(RES_hh_fec_in!V13=0,0,1000*11630*RES_hh_fec_in!V13/RES_hh_num_in!V13)</f>
        <v>5236.8604232923399</v>
      </c>
      <c r="W13" s="74">
        <f>IF(RES_hh_fec_in!W13=0,0,1000*11630*RES_hh_fec_in!W13/RES_hh_num_in!W13)</f>
        <v>5923.2582427274565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139.45913170298152</v>
      </c>
      <c r="D14" s="76">
        <f>IF(RES_hh_fec_in!D14=0,0,1000*11630*RES_hh_fec_in!D14/RES_hh_num_in!D14)</f>
        <v>125.39499198653307</v>
      </c>
      <c r="E14" s="76">
        <f>IF(RES_hh_fec_in!E14=0,0,1000*11630*RES_hh_fec_in!E14/RES_hh_num_in!E14)</f>
        <v>123.51451373033349</v>
      </c>
      <c r="F14" s="76">
        <f>IF(RES_hh_fec_in!F14=0,0,1000*11630*RES_hh_fec_in!F14/RES_hh_num_in!F14)</f>
        <v>117.93873290656595</v>
      </c>
      <c r="G14" s="76">
        <f>IF(RES_hh_fec_in!G14=0,0,1000*11630*RES_hh_fec_in!G14/RES_hh_num_in!G14)</f>
        <v>112.14654475990055</v>
      </c>
      <c r="H14" s="76">
        <f>IF(RES_hh_fec_in!H14=0,0,1000*11630*RES_hh_fec_in!H14/RES_hh_num_in!H14)</f>
        <v>104.84034245526554</v>
      </c>
      <c r="I14" s="76">
        <f>IF(RES_hh_fec_in!I14=0,0,1000*11630*RES_hh_fec_in!I14/RES_hh_num_in!I14)</f>
        <v>87.970461254863793</v>
      </c>
      <c r="J14" s="76">
        <f>IF(RES_hh_fec_in!J14=0,0,1000*11630*RES_hh_fec_in!J14/RES_hh_num_in!J14)</f>
        <v>98.233643705454213</v>
      </c>
      <c r="K14" s="76">
        <f>IF(RES_hh_fec_in!K14=0,0,1000*11630*RES_hh_fec_in!K14/RES_hh_num_in!K14)</f>
        <v>98.120749424774942</v>
      </c>
      <c r="L14" s="76">
        <f>IF(RES_hh_fec_in!L14=0,0,1000*11630*RES_hh_fec_in!L14/RES_hh_num_in!L14)</f>
        <v>110.79986130581405</v>
      </c>
      <c r="M14" s="76">
        <f>IF(RES_hh_fec_in!M14=0,0,1000*11630*RES_hh_fec_in!M14/RES_hh_num_in!M14)</f>
        <v>91.864078240012986</v>
      </c>
      <c r="N14" s="76">
        <f>IF(RES_hh_fec_in!N14=0,0,1000*11630*RES_hh_fec_in!N14/RES_hh_num_in!N14)</f>
        <v>96.074013160479666</v>
      </c>
      <c r="O14" s="76">
        <f>IF(RES_hh_fec_in!O14=0,0,1000*11630*RES_hh_fec_in!O14/RES_hh_num_in!O14)</f>
        <v>100.92355636094868</v>
      </c>
      <c r="P14" s="76">
        <f>IF(RES_hh_fec_in!P14=0,0,1000*11630*RES_hh_fec_in!P14/RES_hh_num_in!P14)</f>
        <v>80.435016358398428</v>
      </c>
      <c r="Q14" s="76">
        <f>IF(RES_hh_fec_in!Q14=0,0,1000*11630*RES_hh_fec_in!Q14/RES_hh_num_in!Q14)</f>
        <v>86.579029588786511</v>
      </c>
      <c r="R14" s="76">
        <f>IF(RES_hh_fec_in!R14=0,0,1000*11630*RES_hh_fec_in!R14/RES_hh_num_in!R14)</f>
        <v>82.294908727691478</v>
      </c>
      <c r="S14" s="76">
        <f>IF(RES_hh_fec_in!S14=0,0,1000*11630*RES_hh_fec_in!S14/RES_hh_num_in!S14)</f>
        <v>74.804438785534757</v>
      </c>
      <c r="T14" s="76">
        <f>IF(RES_hh_fec_in!T14=0,0,1000*11630*RES_hh_fec_in!T14/RES_hh_num_in!T14)</f>
        <v>73.30393711459287</v>
      </c>
      <c r="U14" s="76">
        <f>IF(RES_hh_fec_in!U14=0,0,1000*11630*RES_hh_fec_in!U14/RES_hh_num_in!U14)</f>
        <v>67.38047744123368</v>
      </c>
      <c r="V14" s="76">
        <f>IF(RES_hh_fec_in!V14=0,0,1000*11630*RES_hh_fec_in!V14/RES_hh_num_in!V14)</f>
        <v>65.904049045632547</v>
      </c>
      <c r="W14" s="76">
        <f>IF(RES_hh_fec_in!W14=0,0,1000*11630*RES_hh_fec_in!W14/RES_hh_num_in!W14)</f>
        <v>61.001810347924518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32.701943281500704</v>
      </c>
      <c r="D15" s="69">
        <f t="shared" si="0"/>
        <v>38.839431966227359</v>
      </c>
      <c r="E15" s="69">
        <f t="shared" si="0"/>
        <v>102.63357032128424</v>
      </c>
      <c r="F15" s="69">
        <f t="shared" si="0"/>
        <v>50.861107108044159</v>
      </c>
      <c r="G15" s="69">
        <f t="shared" si="0"/>
        <v>60.187254428495748</v>
      </c>
      <c r="H15" s="69">
        <f t="shared" si="0"/>
        <v>67.135127098627066</v>
      </c>
      <c r="I15" s="69">
        <f t="shared" si="0"/>
        <v>60.98603717130829</v>
      </c>
      <c r="J15" s="69">
        <f t="shared" si="0"/>
        <v>54.330881494686047</v>
      </c>
      <c r="K15" s="69">
        <f t="shared" si="0"/>
        <v>63.679485519258492</v>
      </c>
      <c r="L15" s="69">
        <f t="shared" si="0"/>
        <v>55.933091272462711</v>
      </c>
      <c r="M15" s="69">
        <f t="shared" si="0"/>
        <v>51.37219132879747</v>
      </c>
      <c r="N15" s="69">
        <f t="shared" si="0"/>
        <v>73.924022992398278</v>
      </c>
      <c r="O15" s="69">
        <f t="shared" si="0"/>
        <v>45.527055486323626</v>
      </c>
      <c r="P15" s="69">
        <f t="shared" si="0"/>
        <v>29.315688454074568</v>
      </c>
      <c r="Q15" s="69">
        <f t="shared" si="0"/>
        <v>34.828749049868129</v>
      </c>
      <c r="R15" s="69">
        <f t="shared" si="0"/>
        <v>49.641115513209186</v>
      </c>
      <c r="S15" s="69">
        <f t="shared" si="0"/>
        <v>54.932408765913038</v>
      </c>
      <c r="T15" s="69">
        <f t="shared" si="0"/>
        <v>59.533370119935149</v>
      </c>
      <c r="U15" s="69">
        <f t="shared" si="0"/>
        <v>59.953925185220236</v>
      </c>
      <c r="V15" s="69">
        <f t="shared" si="0"/>
        <v>55.91289744269632</v>
      </c>
      <c r="W15" s="69">
        <f t="shared" si="0"/>
        <v>62.681566777540361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32.701943281500704</v>
      </c>
      <c r="D16" s="72">
        <f>IF(RES_hh_fec_in!D16=0,0,1000*11630*RES_hh_fec_in!D16/RES_hh_num_in!D$3)</f>
        <v>38.839431966227359</v>
      </c>
      <c r="E16" s="72">
        <f>IF(RES_hh_fec_in!E16=0,0,1000*11630*RES_hh_fec_in!E16/RES_hh_num_in!E$3)</f>
        <v>102.63357032128424</v>
      </c>
      <c r="F16" s="72">
        <f>IF(RES_hh_fec_in!F16=0,0,1000*11630*RES_hh_fec_in!F16/RES_hh_num_in!F$3)</f>
        <v>50.861107108044159</v>
      </c>
      <c r="G16" s="72">
        <f>IF(RES_hh_fec_in!G16=0,0,1000*11630*RES_hh_fec_in!G16/RES_hh_num_in!G$3)</f>
        <v>60.187254428495748</v>
      </c>
      <c r="H16" s="72">
        <f>IF(RES_hh_fec_in!H16=0,0,1000*11630*RES_hh_fec_in!H16/RES_hh_num_in!H$3)</f>
        <v>67.135127098627066</v>
      </c>
      <c r="I16" s="72">
        <f>IF(RES_hh_fec_in!I16=0,0,1000*11630*RES_hh_fec_in!I16/RES_hh_num_in!I$3)</f>
        <v>60.98603717130829</v>
      </c>
      <c r="J16" s="72">
        <f>IF(RES_hh_fec_in!J16=0,0,1000*11630*RES_hh_fec_in!J16/RES_hh_num_in!J$3)</f>
        <v>54.330881494686047</v>
      </c>
      <c r="K16" s="72">
        <f>IF(RES_hh_fec_in!K16=0,0,1000*11630*RES_hh_fec_in!K16/RES_hh_num_in!K$3)</f>
        <v>63.679485519258492</v>
      </c>
      <c r="L16" s="72">
        <f>IF(RES_hh_fec_in!L16=0,0,1000*11630*RES_hh_fec_in!L16/RES_hh_num_in!L$3)</f>
        <v>55.933091272462711</v>
      </c>
      <c r="M16" s="72">
        <f>IF(RES_hh_fec_in!M16=0,0,1000*11630*RES_hh_fec_in!M16/RES_hh_num_in!M$3)</f>
        <v>51.37219132879747</v>
      </c>
      <c r="N16" s="72">
        <f>IF(RES_hh_fec_in!N16=0,0,1000*11630*RES_hh_fec_in!N16/RES_hh_num_in!N$3)</f>
        <v>73.924022992398278</v>
      </c>
      <c r="O16" s="72">
        <f>IF(RES_hh_fec_in!O16=0,0,1000*11630*RES_hh_fec_in!O16/RES_hh_num_in!O$3)</f>
        <v>45.527055486323626</v>
      </c>
      <c r="P16" s="72">
        <f>IF(RES_hh_fec_in!P16=0,0,1000*11630*RES_hh_fec_in!P16/RES_hh_num_in!P$3)</f>
        <v>29.315688454074568</v>
      </c>
      <c r="Q16" s="72">
        <f>IF(RES_hh_fec_in!Q16=0,0,1000*11630*RES_hh_fec_in!Q16/RES_hh_num_in!Q$3)</f>
        <v>34.828749049868129</v>
      </c>
      <c r="R16" s="72">
        <f>IF(RES_hh_fec_in!R16=0,0,1000*11630*RES_hh_fec_in!R16/RES_hh_num_in!R$3)</f>
        <v>49.641115513209186</v>
      </c>
      <c r="S16" s="72">
        <f>IF(RES_hh_fec_in!S16=0,0,1000*11630*RES_hh_fec_in!S16/RES_hh_num_in!S$3)</f>
        <v>54.932408765913038</v>
      </c>
      <c r="T16" s="72">
        <f>IF(RES_hh_fec_in!T16=0,0,1000*11630*RES_hh_fec_in!T16/RES_hh_num_in!T$3)</f>
        <v>59.533370119935149</v>
      </c>
      <c r="U16" s="72">
        <f>IF(RES_hh_fec_in!U16=0,0,1000*11630*RES_hh_fec_in!U16/RES_hh_num_in!U$3)</f>
        <v>59.953925185220236</v>
      </c>
      <c r="V16" s="72">
        <f>IF(RES_hh_fec_in!V16=0,0,1000*11630*RES_hh_fec_in!V16/RES_hh_num_in!V$3)</f>
        <v>55.91289744269632</v>
      </c>
      <c r="W16" s="72">
        <f>IF(RES_hh_fec_in!W16=0,0,1000*11630*RES_hh_fec_in!W16/RES_hh_num_in!W$3)</f>
        <v>62.681566777540361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1650.3105271086101</v>
      </c>
      <c r="D17" s="69">
        <f>IF(RES_hh_fec_in!D17=0,0,1000*11630*RES_hh_fec_in!D17/RES_hh_num_in!D17)</f>
        <v>1691.9778348676441</v>
      </c>
      <c r="E17" s="69">
        <f>IF(RES_hh_fec_in!E17=0,0,1000*11630*RES_hh_fec_in!E17/RES_hh_num_in!E17)</f>
        <v>1691.9132921589335</v>
      </c>
      <c r="F17" s="69">
        <f>IF(RES_hh_fec_in!F17=0,0,1000*11630*RES_hh_fec_in!F17/RES_hh_num_in!F17)</f>
        <v>1665.6689703459563</v>
      </c>
      <c r="G17" s="69">
        <f>IF(RES_hh_fec_in!G17=0,0,1000*11630*RES_hh_fec_in!G17/RES_hh_num_in!G17)</f>
        <v>1711.0660749443362</v>
      </c>
      <c r="H17" s="69">
        <f>IF(RES_hh_fec_in!H17=0,0,1000*11630*RES_hh_fec_in!H17/RES_hh_num_in!H17)</f>
        <v>1684.2137033435947</v>
      </c>
      <c r="I17" s="69">
        <f>IF(RES_hh_fec_in!I17=0,0,1000*11630*RES_hh_fec_in!I17/RES_hh_num_in!I17)</f>
        <v>1643.2372443204335</v>
      </c>
      <c r="J17" s="69">
        <f>IF(RES_hh_fec_in!J17=0,0,1000*11630*RES_hh_fec_in!J17/RES_hh_num_in!J17)</f>
        <v>1617.3728635455975</v>
      </c>
      <c r="K17" s="69">
        <f>IF(RES_hh_fec_in!K17=0,0,1000*11630*RES_hh_fec_in!K17/RES_hh_num_in!K17)</f>
        <v>1599.6210122125137</v>
      </c>
      <c r="L17" s="69">
        <f>IF(RES_hh_fec_in!L17=0,0,1000*11630*RES_hh_fec_in!L17/RES_hh_num_in!L17)</f>
        <v>1671.7086746263965</v>
      </c>
      <c r="M17" s="69">
        <f>IF(RES_hh_fec_in!M17=0,0,1000*11630*RES_hh_fec_in!M17/RES_hh_num_in!M17)</f>
        <v>1650.9356837747548</v>
      </c>
      <c r="N17" s="69">
        <f>IF(RES_hh_fec_in!N17=0,0,1000*11630*RES_hh_fec_in!N17/RES_hh_num_in!N17)</f>
        <v>1632.9943579590977</v>
      </c>
      <c r="O17" s="69">
        <f>IF(RES_hh_fec_in!O17=0,0,1000*11630*RES_hh_fec_in!O17/RES_hh_num_in!O17)</f>
        <v>1564.4957086230606</v>
      </c>
      <c r="P17" s="69">
        <f>IF(RES_hh_fec_in!P17=0,0,1000*11630*RES_hh_fec_in!P17/RES_hh_num_in!P17)</f>
        <v>1483.5263942852798</v>
      </c>
      <c r="Q17" s="69">
        <f>IF(RES_hh_fec_in!Q17=0,0,1000*11630*RES_hh_fec_in!Q17/RES_hh_num_in!Q17)</f>
        <v>1502.9359226648803</v>
      </c>
      <c r="R17" s="69">
        <f>IF(RES_hh_fec_in!R17=0,0,1000*11630*RES_hh_fec_in!R17/RES_hh_num_in!R17)</f>
        <v>1502.7636939825204</v>
      </c>
      <c r="S17" s="69">
        <f>IF(RES_hh_fec_in!S17=0,0,1000*11630*RES_hh_fec_in!S17/RES_hh_num_in!S17)</f>
        <v>1529.5017485461815</v>
      </c>
      <c r="T17" s="69">
        <f>IF(RES_hh_fec_in!T17=0,0,1000*11630*RES_hh_fec_in!T17/RES_hh_num_in!T17)</f>
        <v>1552.9223466494172</v>
      </c>
      <c r="U17" s="69">
        <f>IF(RES_hh_fec_in!U17=0,0,1000*11630*RES_hh_fec_in!U17/RES_hh_num_in!U17)</f>
        <v>1485.1146239331747</v>
      </c>
      <c r="V17" s="69">
        <f>IF(RES_hh_fec_in!V17=0,0,1000*11630*RES_hh_fec_in!V17/RES_hh_num_in!V17)</f>
        <v>1457.7243310108886</v>
      </c>
      <c r="W17" s="69">
        <f>IF(RES_hh_fec_in!W17=0,0,1000*11630*RES_hh_fec_in!W17/RES_hh_num_in!W17)</f>
        <v>1478.5621295507522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1099.8767787570243</v>
      </c>
      <c r="D18" s="72">
        <f>IF(RES_hh_fec_in!D18=0,0,1000*11630*RES_hh_fec_in!D18/RES_hh_num_in!D18)</f>
        <v>1200.8873631875301</v>
      </c>
      <c r="E18" s="72">
        <f>IF(RES_hh_fec_in!E18=0,0,1000*11630*RES_hh_fec_in!E18/RES_hh_num_in!E18)</f>
        <v>1214.0704874341452</v>
      </c>
      <c r="F18" s="72">
        <f>IF(RES_hh_fec_in!F18=0,0,1000*11630*RES_hh_fec_in!F18/RES_hh_num_in!F18)</f>
        <v>1273.7551720200925</v>
      </c>
      <c r="G18" s="72">
        <f>IF(RES_hh_fec_in!G18=0,0,1000*11630*RES_hh_fec_in!G18/RES_hh_num_in!G18)</f>
        <v>1303.3018425101188</v>
      </c>
      <c r="H18" s="72">
        <f>IF(RES_hh_fec_in!H18=0,0,1000*11630*RES_hh_fec_in!H18/RES_hh_num_in!H18)</f>
        <v>1358.6722981840041</v>
      </c>
      <c r="I18" s="72">
        <f>IF(RES_hh_fec_in!I18=0,0,1000*11630*RES_hh_fec_in!I18/RES_hh_num_in!I18)</f>
        <v>1357.519826095368</v>
      </c>
      <c r="J18" s="72">
        <f>IF(RES_hh_fec_in!J18=0,0,1000*11630*RES_hh_fec_in!J18/RES_hh_num_in!J18)</f>
        <v>1479.8017612483141</v>
      </c>
      <c r="K18" s="72">
        <f>IF(RES_hh_fec_in!K18=0,0,1000*11630*RES_hh_fec_in!K18/RES_hh_num_in!K18)</f>
        <v>1554.0191623527228</v>
      </c>
      <c r="L18" s="72">
        <f>IF(RES_hh_fec_in!L18=0,0,1000*11630*RES_hh_fec_in!L18/RES_hh_num_in!L18)</f>
        <v>1545.5614120808782</v>
      </c>
      <c r="M18" s="72">
        <f>IF(RES_hh_fec_in!M18=0,0,1000*11630*RES_hh_fec_in!M18/RES_hh_num_in!M18)</f>
        <v>1517.0262635832373</v>
      </c>
      <c r="N18" s="72">
        <f>IF(RES_hh_fec_in!N18=0,0,1000*11630*RES_hh_fec_in!N18/RES_hh_num_in!N18)</f>
        <v>1483.0894119557968</v>
      </c>
      <c r="O18" s="72">
        <f>IF(RES_hh_fec_in!O18=0,0,1000*11630*RES_hh_fec_in!O18/RES_hh_num_in!O18)</f>
        <v>1477.5063725298896</v>
      </c>
      <c r="P18" s="72">
        <f>IF(RES_hh_fec_in!P18=0,0,1000*11630*RES_hh_fec_in!P18/RES_hh_num_in!P18)</f>
        <v>1486.3907930027258</v>
      </c>
      <c r="Q18" s="72">
        <f>IF(RES_hh_fec_in!Q18=0,0,1000*11630*RES_hh_fec_in!Q18/RES_hh_num_in!Q18)</f>
        <v>1444.8291507450101</v>
      </c>
      <c r="R18" s="72">
        <f>IF(RES_hh_fec_in!R18=0,0,1000*11630*RES_hh_fec_in!R18/RES_hh_num_in!R18)</f>
        <v>1439.8504813497509</v>
      </c>
      <c r="S18" s="72">
        <f>IF(RES_hh_fec_in!S18=0,0,1000*11630*RES_hh_fec_in!S18/RES_hh_num_in!S18)</f>
        <v>1468.7280029229528</v>
      </c>
      <c r="T18" s="72">
        <f>IF(RES_hh_fec_in!T18=0,0,1000*11630*RES_hh_fec_in!T18/RES_hh_num_in!T18)</f>
        <v>1378.5916574184159</v>
      </c>
      <c r="U18" s="72">
        <f>IF(RES_hh_fec_in!U18=0,0,1000*11630*RES_hh_fec_in!U18/RES_hh_num_in!U18)</f>
        <v>1272.1058918313147</v>
      </c>
      <c r="V18" s="72">
        <f>IF(RES_hh_fec_in!V18=0,0,1000*11630*RES_hh_fec_in!V18/RES_hh_num_in!V18)</f>
        <v>1388.6360892683292</v>
      </c>
      <c r="W18" s="72">
        <f>IF(RES_hh_fec_in!W18=0,0,1000*11630*RES_hh_fec_in!W18/RES_hh_num_in!W18)</f>
        <v>1443.6987512621495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1508.4775379234889</v>
      </c>
      <c r="D19" s="72">
        <f>IF(RES_hh_fec_in!D19=0,0,1000*11630*RES_hh_fec_in!D19/RES_hh_num_in!D19)</f>
        <v>1517.8066434368789</v>
      </c>
      <c r="E19" s="72">
        <f>IF(RES_hh_fec_in!E19=0,0,1000*11630*RES_hh_fec_in!E19/RES_hh_num_in!E19)</f>
        <v>1471.3740016470354</v>
      </c>
      <c r="F19" s="72">
        <f>IF(RES_hh_fec_in!F19=0,0,1000*11630*RES_hh_fec_in!F19/RES_hh_num_in!F19)</f>
        <v>1504.4786596290924</v>
      </c>
      <c r="G19" s="72">
        <f>IF(RES_hh_fec_in!G19=0,0,1000*11630*RES_hh_fec_in!G19/RES_hh_num_in!G19)</f>
        <v>1679.0353133200788</v>
      </c>
      <c r="H19" s="72">
        <f>IF(RES_hh_fec_in!H19=0,0,1000*11630*RES_hh_fec_in!H19/RES_hh_num_in!H19)</f>
        <v>1490.8272229554734</v>
      </c>
      <c r="I19" s="72">
        <f>IF(RES_hh_fec_in!I19=0,0,1000*11630*RES_hh_fec_in!I19/RES_hh_num_in!I19)</f>
        <v>1464.4518621807406</v>
      </c>
      <c r="J19" s="72">
        <f>IF(RES_hh_fec_in!J19=0,0,1000*11630*RES_hh_fec_in!J19/RES_hh_num_in!J19)</f>
        <v>1414.4338839857362</v>
      </c>
      <c r="K19" s="72">
        <f>IF(RES_hh_fec_in!K19=0,0,1000*11630*RES_hh_fec_in!K19/RES_hh_num_in!K19)</f>
        <v>1411.6516197980714</v>
      </c>
      <c r="L19" s="72">
        <f>IF(RES_hh_fec_in!L19=0,0,1000*11630*RES_hh_fec_in!L19/RES_hh_num_in!L19)</f>
        <v>1472.1168024510416</v>
      </c>
      <c r="M19" s="72">
        <f>IF(RES_hh_fec_in!M19=0,0,1000*11630*RES_hh_fec_in!M19/RES_hh_num_in!M19)</f>
        <v>1428.7477294429975</v>
      </c>
      <c r="N19" s="72">
        <f>IF(RES_hh_fec_in!N19=0,0,1000*11630*RES_hh_fec_in!N19/RES_hh_num_in!N19)</f>
        <v>1334.3682030920991</v>
      </c>
      <c r="O19" s="72">
        <f>IF(RES_hh_fec_in!O19=0,0,1000*11630*RES_hh_fec_in!O19/RES_hh_num_in!O19)</f>
        <v>1317.3501625965951</v>
      </c>
      <c r="P19" s="72">
        <f>IF(RES_hh_fec_in!P19=0,0,1000*11630*RES_hh_fec_in!P19/RES_hh_num_in!P19)</f>
        <v>1310.6566900163491</v>
      </c>
      <c r="Q19" s="72">
        <f>IF(RES_hh_fec_in!Q19=0,0,1000*11630*RES_hh_fec_in!Q19/RES_hh_num_in!Q19)</f>
        <v>1261.6124577302082</v>
      </c>
      <c r="R19" s="72">
        <f>IF(RES_hh_fec_in!R19=0,0,1000*11630*RES_hh_fec_in!R19/RES_hh_num_in!R19)</f>
        <v>1277.7947353304535</v>
      </c>
      <c r="S19" s="72">
        <f>IF(RES_hh_fec_in!S19=0,0,1000*11630*RES_hh_fec_in!S19/RES_hh_num_in!S19)</f>
        <v>1268.0747510023932</v>
      </c>
      <c r="T19" s="72">
        <f>IF(RES_hh_fec_in!T19=0,0,1000*11630*RES_hh_fec_in!T19/RES_hh_num_in!T19)</f>
        <v>1379.9679665701428</v>
      </c>
      <c r="U19" s="72">
        <f>IF(RES_hh_fec_in!U19=0,0,1000*11630*RES_hh_fec_in!U19/RES_hh_num_in!U19)</f>
        <v>1238.5811071280359</v>
      </c>
      <c r="V19" s="72">
        <f>IF(RES_hh_fec_in!V19=0,0,1000*11630*RES_hh_fec_in!V19/RES_hh_num_in!V19)</f>
        <v>1236.479256646151</v>
      </c>
      <c r="W19" s="72">
        <f>IF(RES_hh_fec_in!W19=0,0,1000*11630*RES_hh_fec_in!W19/RES_hh_num_in!W19)</f>
        <v>1229.095292514703</v>
      </c>
      <c r="DA19" s="89" t="s">
        <v>798</v>
      </c>
    </row>
    <row r="20" spans="1:105" ht="12" customHeight="1" x14ac:dyDescent="0.25">
      <c r="A20" s="28" t="s">
        <v>206</v>
      </c>
      <c r="B20" s="72"/>
      <c r="C20" s="72">
        <f>IF(RES_hh_fec_in!C20=0,0,1000*11630*RES_hh_fec_in!C20/RES_hh_num_in!C20)</f>
        <v>2507.5873581313299</v>
      </c>
      <c r="D20" s="72">
        <f>IF(RES_hh_fec_in!D20=0,0,1000*11630*RES_hh_fec_in!D20/RES_hh_num_in!D20)</f>
        <v>2460.5343194485558</v>
      </c>
      <c r="E20" s="72">
        <f>IF(RES_hh_fec_in!E20=0,0,1000*11630*RES_hh_fec_in!E20/RES_hh_num_in!E20)</f>
        <v>2406.4480794801484</v>
      </c>
      <c r="F20" s="72">
        <f>IF(RES_hh_fec_in!F20=0,0,1000*11630*RES_hh_fec_in!F20/RES_hh_num_in!F20)</f>
        <v>2408.8364027939706</v>
      </c>
      <c r="G20" s="72">
        <f>IF(RES_hh_fec_in!G20=0,0,1000*11630*RES_hh_fec_in!G20/RES_hh_num_in!G20)</f>
        <v>2495.5952882651322</v>
      </c>
      <c r="H20" s="72">
        <f>IF(RES_hh_fec_in!H20=0,0,1000*11630*RES_hh_fec_in!H20/RES_hh_num_in!H20)</f>
        <v>2633.7587942939854</v>
      </c>
      <c r="I20" s="72">
        <f>IF(RES_hh_fec_in!I20=0,0,1000*11630*RES_hh_fec_in!I20/RES_hh_num_in!I20)</f>
        <v>2056.4014080104348</v>
      </c>
      <c r="J20" s="72">
        <f>IF(RES_hh_fec_in!J20=0,0,1000*11630*RES_hh_fec_in!J20/RES_hh_num_in!J20)</f>
        <v>2419.4634828212756</v>
      </c>
      <c r="K20" s="72">
        <f>IF(RES_hh_fec_in!K20=0,0,1000*11630*RES_hh_fec_in!K20/RES_hh_num_in!K20)</f>
        <v>2360.2743421141058</v>
      </c>
      <c r="L20" s="72">
        <f>IF(RES_hh_fec_in!L20=0,0,1000*11630*RES_hh_fec_in!L20/RES_hh_num_in!L20)</f>
        <v>2399.6186167376436</v>
      </c>
      <c r="M20" s="72">
        <f>IF(RES_hh_fec_in!M20=0,0,1000*11630*RES_hh_fec_in!M20/RES_hh_num_in!M20)</f>
        <v>2372.7005804057517</v>
      </c>
      <c r="N20" s="72">
        <f>IF(RES_hh_fec_in!N20=0,0,1000*11630*RES_hh_fec_in!N20/RES_hh_num_in!N20)</f>
        <v>2273.3127297662431</v>
      </c>
      <c r="O20" s="72">
        <f>IF(RES_hh_fec_in!O20=0,0,1000*11630*RES_hh_fec_in!O20/RES_hh_num_in!O20)</f>
        <v>1886.7743276719475</v>
      </c>
      <c r="P20" s="72">
        <f>IF(RES_hh_fec_in!P20=0,0,1000*11630*RES_hh_fec_in!P20/RES_hh_num_in!P20)</f>
        <v>1905.2296073012385</v>
      </c>
      <c r="Q20" s="72">
        <f>IF(RES_hh_fec_in!Q20=0,0,1000*11630*RES_hh_fec_in!Q20/RES_hh_num_in!Q20)</f>
        <v>1950.0419841878759</v>
      </c>
      <c r="R20" s="72">
        <f>IF(RES_hh_fec_in!R20=0,0,1000*11630*RES_hh_fec_in!R20/RES_hh_num_in!R20)</f>
        <v>2141.4361738378016</v>
      </c>
      <c r="S20" s="72">
        <f>IF(RES_hh_fec_in!S20=0,0,1000*11630*RES_hh_fec_in!S20/RES_hh_num_in!S20)</f>
        <v>2090.3385916097363</v>
      </c>
      <c r="T20" s="72">
        <f>IF(RES_hh_fec_in!T20=0,0,1000*11630*RES_hh_fec_in!T20/RES_hh_num_in!T20)</f>
        <v>1952.7266479313853</v>
      </c>
      <c r="U20" s="72">
        <f>IF(RES_hh_fec_in!U20=0,0,1000*11630*RES_hh_fec_in!U20/RES_hh_num_in!U20)</f>
        <v>2059.4343677860024</v>
      </c>
      <c r="V20" s="72">
        <f>IF(RES_hh_fec_in!V20=0,0,1000*11630*RES_hh_fec_in!V20/RES_hh_num_in!V20)</f>
        <v>2097.7419333303169</v>
      </c>
      <c r="W20" s="72">
        <f>IF(RES_hh_fec_in!W20=0,0,1000*11630*RES_hh_fec_in!W20/RES_hh_num_in!W20)</f>
        <v>1795.0870380418362</v>
      </c>
      <c r="DA20" s="89" t="s">
        <v>799</v>
      </c>
    </row>
    <row r="21" spans="1:105" ht="12" customHeight="1" x14ac:dyDescent="0.25">
      <c r="A21" s="28" t="s">
        <v>193</v>
      </c>
      <c r="B21" s="72"/>
      <c r="C21" s="72">
        <f>IF(RES_hh_fec_in!C21=0,0,1000*11630*RES_hh_fec_in!C21/RES_hh_num_in!C21)</f>
        <v>1810.967763766919</v>
      </c>
      <c r="D21" s="72">
        <f>IF(RES_hh_fec_in!D21=0,0,1000*11630*RES_hh_fec_in!D21/RES_hh_num_in!D21)</f>
        <v>1844.0153688690632</v>
      </c>
      <c r="E21" s="72">
        <f>IF(RES_hh_fec_in!E21=0,0,1000*11630*RES_hh_fec_in!E21/RES_hh_num_in!E21)</f>
        <v>1840.6452516554332</v>
      </c>
      <c r="F21" s="72">
        <f>IF(RES_hh_fec_in!F21=0,0,1000*11630*RES_hh_fec_in!F21/RES_hh_num_in!F21)</f>
        <v>1771.0481986009493</v>
      </c>
      <c r="G21" s="72">
        <f>IF(RES_hh_fec_in!G21=0,0,1000*11630*RES_hh_fec_in!G21/RES_hh_num_in!G21)</f>
        <v>1827.4123360995491</v>
      </c>
      <c r="H21" s="72">
        <f>IF(RES_hh_fec_in!H21=0,0,1000*11630*RES_hh_fec_in!H21/RES_hh_num_in!H21)</f>
        <v>1743.084483108137</v>
      </c>
      <c r="I21" s="72">
        <f>IF(RES_hh_fec_in!I21=0,0,1000*11630*RES_hh_fec_in!I21/RES_hh_num_in!I21)</f>
        <v>1782.8484121611202</v>
      </c>
      <c r="J21" s="72">
        <f>IF(RES_hh_fec_in!J21=0,0,1000*11630*RES_hh_fec_in!J21/RES_hh_num_in!J21)</f>
        <v>1708.3340533079956</v>
      </c>
      <c r="K21" s="72">
        <f>IF(RES_hh_fec_in!K21=0,0,1000*11630*RES_hh_fec_in!K21/RES_hh_num_in!K21)</f>
        <v>1706.8495487468258</v>
      </c>
      <c r="L21" s="72">
        <f>IF(RES_hh_fec_in!L21=0,0,1000*11630*RES_hh_fec_in!L21/RES_hh_num_in!L21)</f>
        <v>1817.4534419173588</v>
      </c>
      <c r="M21" s="72">
        <f>IF(RES_hh_fec_in!M21=0,0,1000*11630*RES_hh_fec_in!M21/RES_hh_num_in!M21)</f>
        <v>1685.9424974665515</v>
      </c>
      <c r="N21" s="72">
        <f>IF(RES_hh_fec_in!N21=0,0,1000*11630*RES_hh_fec_in!N21/RES_hh_num_in!N21)</f>
        <v>1729.8015186770685</v>
      </c>
      <c r="O21" s="72">
        <f>IF(RES_hh_fec_in!O21=0,0,1000*11630*RES_hh_fec_in!O21/RES_hh_num_in!O21)</f>
        <v>1644.8264713490685</v>
      </c>
      <c r="P21" s="72">
        <f>IF(RES_hh_fec_in!P21=0,0,1000*11630*RES_hh_fec_in!P21/RES_hh_num_in!P21)</f>
        <v>1507.414746903584</v>
      </c>
      <c r="Q21" s="72">
        <f>IF(RES_hh_fec_in!Q21=0,0,1000*11630*RES_hh_fec_in!Q21/RES_hh_num_in!Q21)</f>
        <v>1567.9812021388318</v>
      </c>
      <c r="R21" s="72">
        <f>IF(RES_hh_fec_in!R21=0,0,1000*11630*RES_hh_fec_in!R21/RES_hh_num_in!R21)</f>
        <v>1533.3179762219745</v>
      </c>
      <c r="S21" s="72">
        <f>IF(RES_hh_fec_in!S21=0,0,1000*11630*RES_hh_fec_in!S21/RES_hh_num_in!S21)</f>
        <v>1522.692845711794</v>
      </c>
      <c r="T21" s="72">
        <f>IF(RES_hh_fec_in!T21=0,0,1000*11630*RES_hh_fec_in!T21/RES_hh_num_in!T21)</f>
        <v>1535.8399884302141</v>
      </c>
      <c r="U21" s="72">
        <f>IF(RES_hh_fec_in!U21=0,0,1000*11630*RES_hh_fec_in!U21/RES_hh_num_in!U21)</f>
        <v>1452.3773213928368</v>
      </c>
      <c r="V21" s="72">
        <f>IF(RES_hh_fec_in!V21=0,0,1000*11630*RES_hh_fec_in!V21/RES_hh_num_in!V21)</f>
        <v>1391.6145231538098</v>
      </c>
      <c r="W21" s="72">
        <f>IF(RES_hh_fec_in!W21=0,0,1000*11630*RES_hh_fec_in!W21/RES_hh_num_in!W21)</f>
        <v>1512.7182730310335</v>
      </c>
      <c r="DA21" s="89" t="s">
        <v>800</v>
      </c>
    </row>
    <row r="22" spans="1:105" ht="12" customHeight="1" x14ac:dyDescent="0.25">
      <c r="A22" s="28" t="s">
        <v>208</v>
      </c>
      <c r="B22" s="72"/>
      <c r="C22" s="72">
        <f>IF(RES_hh_fec_in!C22=0,0,1000*11630*RES_hh_fec_in!C22/RES_hh_num_in!C22)</f>
        <v>1563.4907072862384</v>
      </c>
      <c r="D22" s="72">
        <f>IF(RES_hh_fec_in!D22=0,0,1000*11630*RES_hh_fec_in!D22/RES_hh_num_in!D22)</f>
        <v>1569.2844700769922</v>
      </c>
      <c r="E22" s="72">
        <f>IF(RES_hh_fec_in!E22=0,0,1000*11630*RES_hh_fec_in!E22/RES_hh_num_in!E22)</f>
        <v>1629.9435288025013</v>
      </c>
      <c r="F22" s="72">
        <f>IF(RES_hh_fec_in!F22=0,0,1000*11630*RES_hh_fec_in!F22/RES_hh_num_in!F22)</f>
        <v>1490.7320714100647</v>
      </c>
      <c r="G22" s="72">
        <f>IF(RES_hh_fec_in!G22=0,0,1000*11630*RES_hh_fec_in!G22/RES_hh_num_in!G22)</f>
        <v>1656.7575831952324</v>
      </c>
      <c r="H22" s="72">
        <f>IF(RES_hh_fec_in!H22=0,0,1000*11630*RES_hh_fec_in!H22/RES_hh_num_in!H22)</f>
        <v>1680.9448291110841</v>
      </c>
      <c r="I22" s="72">
        <f>IF(RES_hh_fec_in!I22=0,0,1000*11630*RES_hh_fec_in!I22/RES_hh_num_in!I22)</f>
        <v>1781.8818122982682</v>
      </c>
      <c r="J22" s="72">
        <f>IF(RES_hh_fec_in!J22=0,0,1000*11630*RES_hh_fec_in!J22/RES_hh_num_in!J22)</f>
        <v>1675.9369506587889</v>
      </c>
      <c r="K22" s="72">
        <f>IF(RES_hh_fec_in!K22=0,0,1000*11630*RES_hh_fec_in!K22/RES_hh_num_in!K22)</f>
        <v>1543.4942823667452</v>
      </c>
      <c r="L22" s="72">
        <f>IF(RES_hh_fec_in!L22=0,0,1000*11630*RES_hh_fec_in!L22/RES_hh_num_in!L22)</f>
        <v>1587.4803347672264</v>
      </c>
      <c r="M22" s="72">
        <f>IF(RES_hh_fec_in!M22=0,0,1000*11630*RES_hh_fec_in!M22/RES_hh_num_in!M22)</f>
        <v>1648.1219610149114</v>
      </c>
      <c r="N22" s="72">
        <f>IF(RES_hh_fec_in!N22=0,0,1000*11630*RES_hh_fec_in!N22/RES_hh_num_in!N22)</f>
        <v>1585.0728997722106</v>
      </c>
      <c r="O22" s="72">
        <f>IF(RES_hh_fec_in!O22=0,0,1000*11630*RES_hh_fec_in!O22/RES_hh_num_in!O22)</f>
        <v>1576.7379119972068</v>
      </c>
      <c r="P22" s="72">
        <f>IF(RES_hh_fec_in!P22=0,0,1000*11630*RES_hh_fec_in!P22/RES_hh_num_in!P22)</f>
        <v>1444.7952206220821</v>
      </c>
      <c r="Q22" s="72">
        <f>IF(RES_hh_fec_in!Q22=0,0,1000*11630*RES_hh_fec_in!Q22/RES_hh_num_in!Q22)</f>
        <v>1448.9447943328221</v>
      </c>
      <c r="R22" s="72">
        <f>IF(RES_hh_fec_in!R22=0,0,1000*11630*RES_hh_fec_in!R22/RES_hh_num_in!R22)</f>
        <v>1396.5779551262845</v>
      </c>
      <c r="S22" s="72">
        <f>IF(RES_hh_fec_in!S22=0,0,1000*11630*RES_hh_fec_in!S22/RES_hh_num_in!S22)</f>
        <v>1354.4803203548497</v>
      </c>
      <c r="T22" s="72">
        <f>IF(RES_hh_fec_in!T22=0,0,1000*11630*RES_hh_fec_in!T22/RES_hh_num_in!T22)</f>
        <v>1662.7021501991239</v>
      </c>
      <c r="U22" s="72">
        <f>IF(RES_hh_fec_in!U22=0,0,1000*11630*RES_hh_fec_in!U22/RES_hh_num_in!U22)</f>
        <v>1490.7002456182383</v>
      </c>
      <c r="V22" s="72">
        <f>IF(RES_hh_fec_in!V22=0,0,1000*11630*RES_hh_fec_in!V22/RES_hh_num_in!V22)</f>
        <v>1458.4390910796681</v>
      </c>
      <c r="W22" s="72">
        <f>IF(RES_hh_fec_in!W22=0,0,1000*11630*RES_hh_fec_in!W22/RES_hh_num_in!W22)</f>
        <v>1563.6454476732097</v>
      </c>
      <c r="DA22" s="89" t="s">
        <v>801</v>
      </c>
    </row>
    <row r="23" spans="1:105" ht="12" customHeight="1" x14ac:dyDescent="0.25">
      <c r="A23" s="28" t="s">
        <v>203</v>
      </c>
      <c r="B23" s="72"/>
      <c r="C23" s="72">
        <f>IF(RES_hh_fec_in!C23=0,0,1000*11630*RES_hh_fec_in!C23/RES_hh_num_in!C23)</f>
        <v>589.31598484443703</v>
      </c>
      <c r="D23" s="72">
        <f>IF(RES_hh_fec_in!D23=0,0,1000*11630*RES_hh_fec_in!D23/RES_hh_num_in!D23)</f>
        <v>1108.1913861556886</v>
      </c>
      <c r="E23" s="72">
        <f>IF(RES_hh_fec_in!E23=0,0,1000*11630*RES_hh_fec_in!E23/RES_hh_num_in!E23)</f>
        <v>1187.6692208639906</v>
      </c>
      <c r="F23" s="72">
        <f>IF(RES_hh_fec_in!F23=0,0,1000*11630*RES_hh_fec_in!F23/RES_hh_num_in!F23)</f>
        <v>1210.2902207042509</v>
      </c>
      <c r="G23" s="72">
        <f>IF(RES_hh_fec_in!G23=0,0,1000*11630*RES_hh_fec_in!G23/RES_hh_num_in!G23)</f>
        <v>1252.9429319931342</v>
      </c>
      <c r="H23" s="72">
        <f>IF(RES_hh_fec_in!H23=0,0,1000*11630*RES_hh_fec_in!H23/RES_hh_num_in!H23)</f>
        <v>1128.4177921708401</v>
      </c>
      <c r="I23" s="72">
        <f>IF(RES_hh_fec_in!I23=0,0,1000*11630*RES_hh_fec_in!I23/RES_hh_num_in!I23)</f>
        <v>1145.4332344134666</v>
      </c>
      <c r="J23" s="72">
        <f>IF(RES_hh_fec_in!J23=0,0,1000*11630*RES_hh_fec_in!J23/RES_hh_num_in!J23)</f>
        <v>1022.1720246486192</v>
      </c>
      <c r="K23" s="72">
        <f>IF(RES_hh_fec_in!K23=0,0,1000*11630*RES_hh_fec_in!K23/RES_hh_num_in!K23)</f>
        <v>1161.3330487216103</v>
      </c>
      <c r="L23" s="72">
        <f>IF(RES_hh_fec_in!L23=0,0,1000*11630*RES_hh_fec_in!L23/RES_hh_num_in!L23)</f>
        <v>1401.3808288065077</v>
      </c>
      <c r="M23" s="72">
        <f>IF(RES_hh_fec_in!M23=0,0,1000*11630*RES_hh_fec_in!M23/RES_hh_num_in!M23)</f>
        <v>1592.742417590752</v>
      </c>
      <c r="N23" s="72">
        <f>IF(RES_hh_fec_in!N23=0,0,1000*11630*RES_hh_fec_in!N23/RES_hh_num_in!N23)</f>
        <v>1578.9065252723592</v>
      </c>
      <c r="O23" s="72">
        <f>IF(RES_hh_fec_in!O23=0,0,1000*11630*RES_hh_fec_in!O23/RES_hh_num_in!O23)</f>
        <v>1335.9985242778214</v>
      </c>
      <c r="P23" s="72">
        <f>IF(RES_hh_fec_in!P23=0,0,1000*11630*RES_hh_fec_in!P23/RES_hh_num_in!P23)</f>
        <v>1373.4131943606208</v>
      </c>
      <c r="Q23" s="72">
        <f>IF(RES_hh_fec_in!Q23=0,0,1000*11630*RES_hh_fec_in!Q23/RES_hh_num_in!Q23)</f>
        <v>1395.9902690476461</v>
      </c>
      <c r="R23" s="72">
        <f>IF(RES_hh_fec_in!R23=0,0,1000*11630*RES_hh_fec_in!R23/RES_hh_num_in!R23)</f>
        <v>1353.2001453113562</v>
      </c>
      <c r="S23" s="72">
        <f>IF(RES_hh_fec_in!S23=0,0,1000*11630*RES_hh_fec_in!S23/RES_hh_num_in!S23)</f>
        <v>1303.7705369405489</v>
      </c>
      <c r="T23" s="72">
        <f>IF(RES_hh_fec_in!T23=0,0,1000*11630*RES_hh_fec_in!T23/RES_hh_num_in!T23)</f>
        <v>1303.9952077859666</v>
      </c>
      <c r="U23" s="72">
        <f>IF(RES_hh_fec_in!U23=0,0,1000*11630*RES_hh_fec_in!U23/RES_hh_num_in!U23)</f>
        <v>1386.2831757499405</v>
      </c>
      <c r="V23" s="72">
        <f>IF(RES_hh_fec_in!V23=0,0,1000*11630*RES_hh_fec_in!V23/RES_hh_num_in!V23)</f>
        <v>1332.8482207336676</v>
      </c>
      <c r="W23" s="72">
        <f>IF(RES_hh_fec_in!W23=0,0,1000*11630*RES_hh_fec_in!W23/RES_hh_num_in!W23)</f>
        <v>1741.0275288546686</v>
      </c>
      <c r="DA23" s="89" t="s">
        <v>802</v>
      </c>
    </row>
    <row r="24" spans="1:105" ht="12" customHeight="1" x14ac:dyDescent="0.25">
      <c r="A24" s="28" t="s">
        <v>204</v>
      </c>
      <c r="B24" s="72"/>
      <c r="C24" s="72">
        <f>IF(RES_hh_fec_in!C24=0,0,1000*11630*RES_hh_fec_in!C24/RES_hh_num_in!C24)</f>
        <v>1082.9374707211839</v>
      </c>
      <c r="D24" s="72">
        <f>IF(RES_hh_fec_in!D24=0,0,1000*11630*RES_hh_fec_in!D24/RES_hh_num_in!D24)</f>
        <v>1167.6625670809942</v>
      </c>
      <c r="E24" s="72">
        <f>IF(RES_hh_fec_in!E24=0,0,1000*11630*RES_hh_fec_in!E24/RES_hh_num_in!E24)</f>
        <v>1176.2228453653356</v>
      </c>
      <c r="F24" s="72">
        <f>IF(RES_hh_fec_in!F24=0,0,1000*11630*RES_hh_fec_in!F24/RES_hh_num_in!F24)</f>
        <v>1324.8423239258825</v>
      </c>
      <c r="G24" s="72">
        <f>IF(RES_hh_fec_in!G24=0,0,1000*11630*RES_hh_fec_in!G24/RES_hh_num_in!G24)</f>
        <v>1195.2847161917655</v>
      </c>
      <c r="H24" s="72">
        <f>IF(RES_hh_fec_in!H24=0,0,1000*11630*RES_hh_fec_in!H24/RES_hh_num_in!H24)</f>
        <v>1234.4656365970402</v>
      </c>
      <c r="I24" s="72">
        <f>IF(RES_hh_fec_in!I24=0,0,1000*11630*RES_hh_fec_in!I24/RES_hh_num_in!I24)</f>
        <v>1310.9871141890897</v>
      </c>
      <c r="J24" s="72">
        <f>IF(RES_hh_fec_in!J24=0,0,1000*11630*RES_hh_fec_in!J24/RES_hh_num_in!J24)</f>
        <v>1222.5987088090503</v>
      </c>
      <c r="K24" s="72">
        <f>IF(RES_hh_fec_in!K24=0,0,1000*11630*RES_hh_fec_in!K24/RES_hh_num_in!K24)</f>
        <v>1264.6897486799096</v>
      </c>
      <c r="L24" s="72">
        <f>IF(RES_hh_fec_in!L24=0,0,1000*11630*RES_hh_fec_in!L24/RES_hh_num_in!L24)</f>
        <v>1295.3187056066988</v>
      </c>
      <c r="M24" s="72">
        <f>IF(RES_hh_fec_in!M24=0,0,1000*11630*RES_hh_fec_in!M24/RES_hh_num_in!M24)</f>
        <v>1386.7098131711134</v>
      </c>
      <c r="N24" s="72">
        <f>IF(RES_hh_fec_in!N24=0,0,1000*11630*RES_hh_fec_in!N24/RES_hh_num_in!N24)</f>
        <v>1287.4106607877684</v>
      </c>
      <c r="O24" s="72">
        <f>IF(RES_hh_fec_in!O24=0,0,1000*11630*RES_hh_fec_in!O24/RES_hh_num_in!O24)</f>
        <v>1277.1287363849181</v>
      </c>
      <c r="P24" s="72">
        <f>IF(RES_hh_fec_in!P24=0,0,1000*11630*RES_hh_fec_in!P24/RES_hh_num_in!P24)</f>
        <v>1299.3143743299265</v>
      </c>
      <c r="Q24" s="72">
        <f>IF(RES_hh_fec_in!Q24=0,0,1000*11630*RES_hh_fec_in!Q24/RES_hh_num_in!Q24)</f>
        <v>1289.921485996774</v>
      </c>
      <c r="R24" s="72">
        <f>IF(RES_hh_fec_in!R24=0,0,1000*11630*RES_hh_fec_in!R24/RES_hh_num_in!R24)</f>
        <v>1295.1695544791708</v>
      </c>
      <c r="S24" s="72">
        <f>IF(RES_hh_fec_in!S24=0,0,1000*11630*RES_hh_fec_in!S24/RES_hh_num_in!S24)</f>
        <v>1297.3542090004262</v>
      </c>
      <c r="T24" s="72">
        <f>IF(RES_hh_fec_in!T24=0,0,1000*11630*RES_hh_fec_in!T24/RES_hh_num_in!T24)</f>
        <v>1270.7269244672075</v>
      </c>
      <c r="U24" s="72">
        <f>IF(RES_hh_fec_in!U24=0,0,1000*11630*RES_hh_fec_in!U24/RES_hh_num_in!U24)</f>
        <v>1271.6550481857714</v>
      </c>
      <c r="V24" s="72">
        <f>IF(RES_hh_fec_in!V24=0,0,1000*11630*RES_hh_fec_in!V24/RES_hh_num_in!V24)</f>
        <v>1273.3361587748313</v>
      </c>
      <c r="W24" s="72">
        <f>IF(RES_hh_fec_in!W24=0,0,1000*11630*RES_hh_fec_in!W24/RES_hh_num_in!W24)</f>
        <v>1348.772583499564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1439.7217269365119</v>
      </c>
      <c r="D25" s="74">
        <f>IF(RES_hh_fec_in!D25=0,0,1000*11630*RES_hh_fec_in!D25/RES_hh_num_in!D25)</f>
        <v>1485.2938529330311</v>
      </c>
      <c r="E25" s="74">
        <f>IF(RES_hh_fec_in!E25=0,0,1000*11630*RES_hh_fec_in!E25/RES_hh_num_in!E25)</f>
        <v>1436.6515402287184</v>
      </c>
      <c r="F25" s="74">
        <f>IF(RES_hh_fec_in!F25=0,0,1000*11630*RES_hh_fec_in!F25/RES_hh_num_in!F25)</f>
        <v>1519.3172577973405</v>
      </c>
      <c r="G25" s="74">
        <f>IF(RES_hh_fec_in!G25=0,0,1000*11630*RES_hh_fec_in!G25/RES_hh_num_in!G25)</f>
        <v>1460.6802309283687</v>
      </c>
      <c r="H25" s="74">
        <f>IF(RES_hh_fec_in!H25=0,0,1000*11630*RES_hh_fec_in!H25/RES_hh_num_in!H25)</f>
        <v>1452.472012611873</v>
      </c>
      <c r="I25" s="74">
        <f>IF(RES_hh_fec_in!I25=0,0,1000*11630*RES_hh_fec_in!I25/RES_hh_num_in!I25)</f>
        <v>1314.4927742453067</v>
      </c>
      <c r="J25" s="74">
        <f>IF(RES_hh_fec_in!J25=0,0,1000*11630*RES_hh_fec_in!J25/RES_hh_num_in!J25)</f>
        <v>1209.144573726747</v>
      </c>
      <c r="K25" s="74">
        <f>IF(RES_hh_fec_in!K25=0,0,1000*11630*RES_hh_fec_in!K25/RES_hh_num_in!K25)</f>
        <v>1161.3587233539943</v>
      </c>
      <c r="L25" s="74">
        <f>IF(RES_hh_fec_in!L25=0,0,1000*11630*RES_hh_fec_in!L25/RES_hh_num_in!L25)</f>
        <v>1274.4634504772955</v>
      </c>
      <c r="M25" s="74">
        <f>IF(RES_hh_fec_in!M25=0,0,1000*11630*RES_hh_fec_in!M25/RES_hh_num_in!M25)</f>
        <v>1341.3503740130959</v>
      </c>
      <c r="N25" s="74">
        <f>IF(RES_hh_fec_in!N25=0,0,1000*11630*RES_hh_fec_in!N25/RES_hh_num_in!N25)</f>
        <v>1330.4394103606407</v>
      </c>
      <c r="O25" s="74">
        <f>IF(RES_hh_fec_in!O25=0,0,1000*11630*RES_hh_fec_in!O25/RES_hh_num_in!O25)</f>
        <v>1258.7957137533303</v>
      </c>
      <c r="P25" s="74">
        <f>IF(RES_hh_fec_in!P25=0,0,1000*11630*RES_hh_fec_in!P25/RES_hh_num_in!P25)</f>
        <v>1117.6079995452046</v>
      </c>
      <c r="Q25" s="74">
        <f>IF(RES_hh_fec_in!Q25=0,0,1000*11630*RES_hh_fec_in!Q25/RES_hh_num_in!Q25)</f>
        <v>1134.4924860673204</v>
      </c>
      <c r="R25" s="74">
        <f>IF(RES_hh_fec_in!R25=0,0,1000*11630*RES_hh_fec_in!R25/RES_hh_num_in!R25)</f>
        <v>1152.1832834048021</v>
      </c>
      <c r="S25" s="74">
        <f>IF(RES_hh_fec_in!S25=0,0,1000*11630*RES_hh_fec_in!S25/RES_hh_num_in!S25)</f>
        <v>1199.406395744498</v>
      </c>
      <c r="T25" s="74">
        <f>IF(RES_hh_fec_in!T25=0,0,1000*11630*RES_hh_fec_in!T25/RES_hh_num_in!T25)</f>
        <v>1173.3520631402537</v>
      </c>
      <c r="U25" s="74">
        <f>IF(RES_hh_fec_in!U25=0,0,1000*11630*RES_hh_fec_in!U25/RES_hh_num_in!U25)</f>
        <v>1159.4814216389004</v>
      </c>
      <c r="V25" s="74">
        <f>IF(RES_hh_fec_in!V25=0,0,1000*11630*RES_hh_fec_in!V25/RES_hh_num_in!V25)</f>
        <v>1154.6115447771435</v>
      </c>
      <c r="W25" s="74">
        <f>IF(RES_hh_fec_in!W25=0,0,1000*11630*RES_hh_fec_in!W25/RES_hh_num_in!W25)</f>
        <v>1106.1543185525973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859.00196252159469</v>
      </c>
      <c r="D26" s="77">
        <f>IF(RES_hh_fec_in!D26=0,0,1000*11630*RES_hh_fec_in!D26/RES_hh_num_in!D26)</f>
        <v>881.44150000241575</v>
      </c>
      <c r="E26" s="77">
        <f>IF(RES_hh_fec_in!E26=0,0,1000*11630*RES_hh_fec_in!E26/RES_hh_num_in!E26)</f>
        <v>892.960270236778</v>
      </c>
      <c r="F26" s="77">
        <f>IF(RES_hh_fec_in!F26=0,0,1000*11630*RES_hh_fec_in!F26/RES_hh_num_in!F26)</f>
        <v>865.20762795199676</v>
      </c>
      <c r="G26" s="77">
        <f>IF(RES_hh_fec_in!G26=0,0,1000*11630*RES_hh_fec_in!G26/RES_hh_num_in!G26)</f>
        <v>893.86264468055322</v>
      </c>
      <c r="H26" s="77">
        <f>IF(RES_hh_fec_in!H26=0,0,1000*11630*RES_hh_fec_in!H26/RES_hh_num_in!H26)</f>
        <v>896.08682648827175</v>
      </c>
      <c r="I26" s="77">
        <f>IF(RES_hh_fec_in!I26=0,0,1000*11630*RES_hh_fec_in!I26/RES_hh_num_in!I26)</f>
        <v>825.60489584880509</v>
      </c>
      <c r="J26" s="77">
        <f>IF(RES_hh_fec_in!J26=0,0,1000*11630*RES_hh_fec_in!J26/RES_hh_num_in!J26)</f>
        <v>829.0426862329482</v>
      </c>
      <c r="K26" s="77">
        <f>IF(RES_hh_fec_in!K26=0,0,1000*11630*RES_hh_fec_in!K26/RES_hh_num_in!K26)</f>
        <v>844.95389464820607</v>
      </c>
      <c r="L26" s="77">
        <f>IF(RES_hh_fec_in!L26=0,0,1000*11630*RES_hh_fec_in!L26/RES_hh_num_in!L26)</f>
        <v>799.11580820766983</v>
      </c>
      <c r="M26" s="77">
        <f>IF(RES_hh_fec_in!M26=0,0,1000*11630*RES_hh_fec_in!M26/RES_hh_num_in!M26)</f>
        <v>914.46613389914944</v>
      </c>
      <c r="N26" s="77">
        <f>IF(RES_hh_fec_in!N26=0,0,1000*11630*RES_hh_fec_in!N26/RES_hh_num_in!N26)</f>
        <v>884.36693230478159</v>
      </c>
      <c r="O26" s="77">
        <f>IF(RES_hh_fec_in!O26=0,0,1000*11630*RES_hh_fec_in!O26/RES_hh_num_in!O26)</f>
        <v>849.20889431881255</v>
      </c>
      <c r="P26" s="77">
        <f>IF(RES_hh_fec_in!P26=0,0,1000*11630*RES_hh_fec_in!P26/RES_hh_num_in!P26)</f>
        <v>834.58415635867993</v>
      </c>
      <c r="Q26" s="77">
        <f>IF(RES_hh_fec_in!Q26=0,0,1000*11630*RES_hh_fec_in!Q26/RES_hh_num_in!Q26)</f>
        <v>853.24658474274645</v>
      </c>
      <c r="R26" s="77">
        <f>IF(RES_hh_fec_in!R26=0,0,1000*11630*RES_hh_fec_in!R26/RES_hh_num_in!R26)</f>
        <v>881.64463580517793</v>
      </c>
      <c r="S26" s="77">
        <f>IF(RES_hh_fec_in!S26=0,0,1000*11630*RES_hh_fec_in!S26/RES_hh_num_in!S26)</f>
        <v>902.70426888936254</v>
      </c>
      <c r="T26" s="77">
        <f>IF(RES_hh_fec_in!T26=0,0,1000*11630*RES_hh_fec_in!T26/RES_hh_num_in!T26)</f>
        <v>899.6157330248966</v>
      </c>
      <c r="U26" s="77">
        <f>IF(RES_hh_fec_in!U26=0,0,1000*11630*RES_hh_fec_in!U26/RES_hh_num_in!U26)</f>
        <v>887.89770222927166</v>
      </c>
      <c r="V26" s="77">
        <f>IF(RES_hh_fec_in!V26=0,0,1000*11630*RES_hh_fec_in!V26/RES_hh_num_in!V26)</f>
        <v>897.88761414634382</v>
      </c>
      <c r="W26" s="77">
        <f>IF(RES_hh_fec_in!W26=0,0,1000*11630*RES_hh_fec_in!W26/RES_hh_num_in!W26)</f>
        <v>883.61084614355786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738.03941198450673</v>
      </c>
      <c r="D27" s="69">
        <f>IF(RES_hh_fec_in!D27=0,0,1000*11630*RES_hh_fec_in!D27/RES_hh_num_in!D27)</f>
        <v>753.76756298533405</v>
      </c>
      <c r="E27" s="69">
        <f>IF(RES_hh_fec_in!E27=0,0,1000*11630*RES_hh_fec_in!E27/RES_hh_num_in!E27)</f>
        <v>782.54353934312371</v>
      </c>
      <c r="F27" s="69">
        <f>IF(RES_hh_fec_in!F27=0,0,1000*11630*RES_hh_fec_in!F27/RES_hh_num_in!F27)</f>
        <v>773.50563919145645</v>
      </c>
      <c r="G27" s="69">
        <f>IF(RES_hh_fec_in!G27=0,0,1000*11630*RES_hh_fec_in!G27/RES_hh_num_in!G27)</f>
        <v>797.46013852167516</v>
      </c>
      <c r="H27" s="69">
        <f>IF(RES_hh_fec_in!H27=0,0,1000*11630*RES_hh_fec_in!H27/RES_hh_num_in!H27)</f>
        <v>796.91845612441352</v>
      </c>
      <c r="I27" s="69">
        <f>IF(RES_hh_fec_in!I27=0,0,1000*11630*RES_hh_fec_in!I27/RES_hh_num_in!I27)</f>
        <v>768.50923943374085</v>
      </c>
      <c r="J27" s="69">
        <f>IF(RES_hh_fec_in!J27=0,0,1000*11630*RES_hh_fec_in!J27/RES_hh_num_in!J27)</f>
        <v>733.43156415271631</v>
      </c>
      <c r="K27" s="69">
        <f>IF(RES_hh_fec_in!K27=0,0,1000*11630*RES_hh_fec_in!K27/RES_hh_num_in!K27)</f>
        <v>713.74441019268954</v>
      </c>
      <c r="L27" s="69">
        <f>IF(RES_hh_fec_in!L27=0,0,1000*11630*RES_hh_fec_in!L27/RES_hh_num_in!L27)</f>
        <v>756.74615906161762</v>
      </c>
      <c r="M27" s="69">
        <f>IF(RES_hh_fec_in!M27=0,0,1000*11630*RES_hh_fec_in!M27/RES_hh_num_in!M27)</f>
        <v>731.7631784871943</v>
      </c>
      <c r="N27" s="69">
        <f>IF(RES_hh_fec_in!N27=0,0,1000*11630*RES_hh_fec_in!N27/RES_hh_num_in!N27)</f>
        <v>715.75585421979235</v>
      </c>
      <c r="O27" s="69">
        <f>IF(RES_hh_fec_in!O27=0,0,1000*11630*RES_hh_fec_in!O27/RES_hh_num_in!O27)</f>
        <v>681.35481869305943</v>
      </c>
      <c r="P27" s="69">
        <f>IF(RES_hh_fec_in!P27=0,0,1000*11630*RES_hh_fec_in!P27/RES_hh_num_in!P27)</f>
        <v>665.99470641939081</v>
      </c>
      <c r="Q27" s="69">
        <f>IF(RES_hh_fec_in!Q27=0,0,1000*11630*RES_hh_fec_in!Q27/RES_hh_num_in!Q27)</f>
        <v>666.50422208346322</v>
      </c>
      <c r="R27" s="69">
        <f>IF(RES_hh_fec_in!R27=0,0,1000*11630*RES_hh_fec_in!R27/RES_hh_num_in!R27)</f>
        <v>658.52927687711247</v>
      </c>
      <c r="S27" s="69">
        <f>IF(RES_hh_fec_in!S27=0,0,1000*11630*RES_hh_fec_in!S27/RES_hh_num_in!S27)</f>
        <v>685.64350618742344</v>
      </c>
      <c r="T27" s="69">
        <f>IF(RES_hh_fec_in!T27=0,0,1000*11630*RES_hh_fec_in!T27/RES_hh_num_in!T27)</f>
        <v>681.25307800619123</v>
      </c>
      <c r="U27" s="69">
        <f>IF(RES_hh_fec_in!U27=0,0,1000*11630*RES_hh_fec_in!U27/RES_hh_num_in!U27)</f>
        <v>667.66411146408927</v>
      </c>
      <c r="V27" s="69">
        <f>IF(RES_hh_fec_in!V27=0,0,1000*11630*RES_hh_fec_in!V27/RES_hh_num_in!V27)</f>
        <v>674.77412508362249</v>
      </c>
      <c r="W27" s="69">
        <f>IF(RES_hh_fec_in!W27=0,0,1000*11630*RES_hh_fec_in!W27/RES_hh_num_in!W27)</f>
        <v>675.88149270402289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602.293741156539</v>
      </c>
      <c r="D28" s="72">
        <f>IF(RES_hh_fec_in!D28=0,0,1000*11630*RES_hh_fec_in!D28/RES_hh_num_in!D28)</f>
        <v>736.192482628113</v>
      </c>
      <c r="E28" s="72">
        <f>IF(RES_hh_fec_in!E28=0,0,1000*11630*RES_hh_fec_in!E28/RES_hh_num_in!E28)</f>
        <v>873.80695484120679</v>
      </c>
      <c r="F28" s="72">
        <f>IF(RES_hh_fec_in!F28=0,0,1000*11630*RES_hh_fec_in!F28/RES_hh_num_in!F28)</f>
        <v>873.42404063069637</v>
      </c>
      <c r="G28" s="72">
        <f>IF(RES_hh_fec_in!G28=0,0,1000*11630*RES_hh_fec_in!G28/RES_hh_num_in!G28)</f>
        <v>886.94926385333849</v>
      </c>
      <c r="H28" s="72">
        <f>IF(RES_hh_fec_in!H28=0,0,1000*11630*RES_hh_fec_in!H28/RES_hh_num_in!H28)</f>
        <v>930.89727778259396</v>
      </c>
      <c r="I28" s="72">
        <f>IF(RES_hh_fec_in!I28=0,0,1000*11630*RES_hh_fec_in!I28/RES_hh_num_in!I28)</f>
        <v>856.16513809574792</v>
      </c>
      <c r="J28" s="72">
        <f>IF(RES_hh_fec_in!J28=0,0,1000*11630*RES_hh_fec_in!J28/RES_hh_num_in!J28)</f>
        <v>916.17860437321599</v>
      </c>
      <c r="K28" s="72">
        <f>IF(RES_hh_fec_in!K28=0,0,1000*11630*RES_hh_fec_in!K28/RES_hh_num_in!K28)</f>
        <v>942.00528916974372</v>
      </c>
      <c r="L28" s="72">
        <f>IF(RES_hh_fec_in!L28=0,0,1000*11630*RES_hh_fec_in!L28/RES_hh_num_in!L28)</f>
        <v>982.53587839097042</v>
      </c>
      <c r="M28" s="72">
        <f>IF(RES_hh_fec_in!M28=0,0,1000*11630*RES_hh_fec_in!M28/RES_hh_num_in!M28)</f>
        <v>930.97438569997871</v>
      </c>
      <c r="N28" s="72">
        <f>IF(RES_hh_fec_in!N28=0,0,1000*11630*RES_hh_fec_in!N28/RES_hh_num_in!N28)</f>
        <v>909.22038595479034</v>
      </c>
      <c r="O28" s="72">
        <f>IF(RES_hh_fec_in!O28=0,0,1000*11630*RES_hh_fec_in!O28/RES_hh_num_in!O28)</f>
        <v>796.80434360585696</v>
      </c>
      <c r="P28" s="72">
        <f>IF(RES_hh_fec_in!P28=0,0,1000*11630*RES_hh_fec_in!P28/RES_hh_num_in!P28)</f>
        <v>827.72474839060965</v>
      </c>
      <c r="Q28" s="72">
        <f>IF(RES_hh_fec_in!Q28=0,0,1000*11630*RES_hh_fec_in!Q28/RES_hh_num_in!Q28)</f>
        <v>892.12870958450799</v>
      </c>
      <c r="R28" s="72">
        <f>IF(RES_hh_fec_in!R28=0,0,1000*11630*RES_hh_fec_in!R28/RES_hh_num_in!R28)</f>
        <v>854.93672509257965</v>
      </c>
      <c r="S28" s="72">
        <f>IF(RES_hh_fec_in!S28=0,0,1000*11630*RES_hh_fec_in!S28/RES_hh_num_in!S28)</f>
        <v>881.4844194735872</v>
      </c>
      <c r="T28" s="72">
        <f>IF(RES_hh_fec_in!T28=0,0,1000*11630*RES_hh_fec_in!T28/RES_hh_num_in!T28)</f>
        <v>693.90388692599663</v>
      </c>
      <c r="U28" s="72">
        <f>IF(RES_hh_fec_in!U28=0,0,1000*11630*RES_hh_fec_in!U28/RES_hh_num_in!U28)</f>
        <v>810.93526561397778</v>
      </c>
      <c r="V28" s="72">
        <f>IF(RES_hh_fec_in!V28=0,0,1000*11630*RES_hh_fec_in!V28/RES_hh_num_in!V28)</f>
        <v>896.43146926198631</v>
      </c>
      <c r="W28" s="72">
        <f>IF(RES_hh_fec_in!W28=0,0,1000*11630*RES_hh_fec_in!W28/RES_hh_num_in!W28)</f>
        <v>884.681175249087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868.00351903708156</v>
      </c>
      <c r="D29" s="72">
        <f>IF(RES_hh_fec_in!D29=0,0,1000*11630*RES_hh_fec_in!D29/RES_hh_num_in!D29)</f>
        <v>914.39141497862715</v>
      </c>
      <c r="E29" s="72">
        <f>IF(RES_hh_fec_in!E29=0,0,1000*11630*RES_hh_fec_in!E29/RES_hh_num_in!E29)</f>
        <v>996.59019440370639</v>
      </c>
      <c r="F29" s="72">
        <f>IF(RES_hh_fec_in!F29=0,0,1000*11630*RES_hh_fec_in!F29/RES_hh_num_in!F29)</f>
        <v>911.75596938458318</v>
      </c>
      <c r="G29" s="72">
        <f>IF(RES_hh_fec_in!G29=0,0,1000*11630*RES_hh_fec_in!G29/RES_hh_num_in!G29)</f>
        <v>984.87169840525496</v>
      </c>
      <c r="H29" s="72">
        <f>IF(RES_hh_fec_in!H29=0,0,1000*11630*RES_hh_fec_in!H29/RES_hh_num_in!H29)</f>
        <v>917.99320577251683</v>
      </c>
      <c r="I29" s="72">
        <f>IF(RES_hh_fec_in!I29=0,0,1000*11630*RES_hh_fec_in!I29/RES_hh_num_in!I29)</f>
        <v>931.85870072557043</v>
      </c>
      <c r="J29" s="72">
        <f>IF(RES_hh_fec_in!J29=0,0,1000*11630*RES_hh_fec_in!J29/RES_hh_num_in!J29)</f>
        <v>851.11185888436103</v>
      </c>
      <c r="K29" s="72">
        <f>IF(RES_hh_fec_in!K29=0,0,1000*11630*RES_hh_fec_in!K29/RES_hh_num_in!K29)</f>
        <v>904.14496964308319</v>
      </c>
      <c r="L29" s="72">
        <f>IF(RES_hh_fec_in!L29=0,0,1000*11630*RES_hh_fec_in!L29/RES_hh_num_in!L29)</f>
        <v>905.94808387005492</v>
      </c>
      <c r="M29" s="72">
        <f>IF(RES_hh_fec_in!M29=0,0,1000*11630*RES_hh_fec_in!M29/RES_hh_num_in!M29)</f>
        <v>942.16777888995557</v>
      </c>
      <c r="N29" s="72">
        <f>IF(RES_hh_fec_in!N29=0,0,1000*11630*RES_hh_fec_in!N29/RES_hh_num_in!N29)</f>
        <v>884.03136531525206</v>
      </c>
      <c r="O29" s="72">
        <f>IF(RES_hh_fec_in!O29=0,0,1000*11630*RES_hh_fec_in!O29/RES_hh_num_in!O29)</f>
        <v>832.3598064508019</v>
      </c>
      <c r="P29" s="72">
        <f>IF(RES_hh_fec_in!P29=0,0,1000*11630*RES_hh_fec_in!P29/RES_hh_num_in!P29)</f>
        <v>846.30214588979413</v>
      </c>
      <c r="Q29" s="72">
        <f>IF(RES_hh_fec_in!Q29=0,0,1000*11630*RES_hh_fec_in!Q29/RES_hh_num_in!Q29)</f>
        <v>841.60184183599551</v>
      </c>
      <c r="R29" s="72">
        <f>IF(RES_hh_fec_in!R29=0,0,1000*11630*RES_hh_fec_in!R29/RES_hh_num_in!R29)</f>
        <v>813.28764609858831</v>
      </c>
      <c r="S29" s="72">
        <f>IF(RES_hh_fec_in!S29=0,0,1000*11630*RES_hh_fec_in!S29/RES_hh_num_in!S29)</f>
        <v>886.59783108958061</v>
      </c>
      <c r="T29" s="72">
        <f>IF(RES_hh_fec_in!T29=0,0,1000*11630*RES_hh_fec_in!T29/RES_hh_num_in!T29)</f>
        <v>905.12617006329197</v>
      </c>
      <c r="U29" s="72">
        <f>IF(RES_hh_fec_in!U29=0,0,1000*11630*RES_hh_fec_in!U29/RES_hh_num_in!U29)</f>
        <v>924.03288608589605</v>
      </c>
      <c r="V29" s="72">
        <f>IF(RES_hh_fec_in!V29=0,0,1000*11630*RES_hh_fec_in!V29/RES_hh_num_in!V29)</f>
        <v>914.22743707004611</v>
      </c>
      <c r="W29" s="72">
        <f>IF(RES_hh_fec_in!W29=0,0,1000*11630*RES_hh_fec_in!W29/RES_hh_num_in!W29)</f>
        <v>862.48093938849172</v>
      </c>
      <c r="DA29" s="89" t="s">
        <v>808</v>
      </c>
    </row>
    <row r="30" spans="1:105" ht="12" customHeight="1" x14ac:dyDescent="0.25">
      <c r="A30" s="28" t="s">
        <v>193</v>
      </c>
      <c r="B30" s="72"/>
      <c r="C30" s="72">
        <f>IF(RES_hh_fec_in!C30=0,0,1000*11630*RES_hh_fec_in!C30/RES_hh_num_in!C30)</f>
        <v>817.59260417602263</v>
      </c>
      <c r="D30" s="72">
        <f>IF(RES_hh_fec_in!D30=0,0,1000*11630*RES_hh_fec_in!D30/RES_hh_num_in!D30)</f>
        <v>844.73273372889082</v>
      </c>
      <c r="E30" s="72">
        <f>IF(RES_hh_fec_in!E30=0,0,1000*11630*RES_hh_fec_in!E30/RES_hh_num_in!E30)</f>
        <v>866.44423245252926</v>
      </c>
      <c r="F30" s="72">
        <f>IF(RES_hh_fec_in!F30=0,0,1000*11630*RES_hh_fec_in!F30/RES_hh_num_in!F30)</f>
        <v>828.13876102751851</v>
      </c>
      <c r="G30" s="72">
        <f>IF(RES_hh_fec_in!G30=0,0,1000*11630*RES_hh_fec_in!G30/RES_hh_num_in!G30)</f>
        <v>876.4836987983108</v>
      </c>
      <c r="H30" s="72">
        <f>IF(RES_hh_fec_in!H30=0,0,1000*11630*RES_hh_fec_in!H30/RES_hh_num_in!H30)</f>
        <v>841.92353529359502</v>
      </c>
      <c r="I30" s="72">
        <f>IF(RES_hh_fec_in!I30=0,0,1000*11630*RES_hh_fec_in!I30/RES_hh_num_in!I30)</f>
        <v>800.08242874538507</v>
      </c>
      <c r="J30" s="72">
        <f>IF(RES_hh_fec_in!J30=0,0,1000*11630*RES_hh_fec_in!J30/RES_hh_num_in!J30)</f>
        <v>788.50531292308096</v>
      </c>
      <c r="K30" s="72">
        <f>IF(RES_hh_fec_in!K30=0,0,1000*11630*RES_hh_fec_in!K30/RES_hh_num_in!K30)</f>
        <v>767.39088632018274</v>
      </c>
      <c r="L30" s="72">
        <f>IF(RES_hh_fec_in!L30=0,0,1000*11630*RES_hh_fec_in!L30/RES_hh_num_in!L30)</f>
        <v>821.60775293982499</v>
      </c>
      <c r="M30" s="72">
        <f>IF(RES_hh_fec_in!M30=0,0,1000*11630*RES_hh_fec_in!M30/RES_hh_num_in!M30)</f>
        <v>788.1632508263184</v>
      </c>
      <c r="N30" s="72">
        <f>IF(RES_hh_fec_in!N30=0,0,1000*11630*RES_hh_fec_in!N30/RES_hh_num_in!N30)</f>
        <v>726.94195926285272</v>
      </c>
      <c r="O30" s="72">
        <f>IF(RES_hh_fec_in!O30=0,0,1000*11630*RES_hh_fec_in!O30/RES_hh_num_in!O30)</f>
        <v>703.80515134468396</v>
      </c>
      <c r="P30" s="72">
        <f>IF(RES_hh_fec_in!P30=0,0,1000*11630*RES_hh_fec_in!P30/RES_hh_num_in!P30)</f>
        <v>698.51867824449596</v>
      </c>
      <c r="Q30" s="72">
        <f>IF(RES_hh_fec_in!Q30=0,0,1000*11630*RES_hh_fec_in!Q30/RES_hh_num_in!Q30)</f>
        <v>726.28770929862708</v>
      </c>
      <c r="R30" s="72">
        <f>IF(RES_hh_fec_in!R30=0,0,1000*11630*RES_hh_fec_in!R30/RES_hh_num_in!R30)</f>
        <v>737.5267047347204</v>
      </c>
      <c r="S30" s="72">
        <f>IF(RES_hh_fec_in!S30=0,0,1000*11630*RES_hh_fec_in!S30/RES_hh_num_in!S30)</f>
        <v>775.19813241155953</v>
      </c>
      <c r="T30" s="72">
        <f>IF(RES_hh_fec_in!T30=0,0,1000*11630*RES_hh_fec_in!T30/RES_hh_num_in!T30)</f>
        <v>776.03323962339005</v>
      </c>
      <c r="U30" s="72">
        <f>IF(RES_hh_fec_in!U30=0,0,1000*11630*RES_hh_fec_in!U30/RES_hh_num_in!U30)</f>
        <v>776.14643756422515</v>
      </c>
      <c r="V30" s="72">
        <f>IF(RES_hh_fec_in!V30=0,0,1000*11630*RES_hh_fec_in!V30/RES_hh_num_in!V30)</f>
        <v>789.61322399856215</v>
      </c>
      <c r="W30" s="72">
        <f>IF(RES_hh_fec_in!W30=0,0,1000*11630*RES_hh_fec_in!W30/RES_hh_num_in!W30)</f>
        <v>794.11196320850172</v>
      </c>
      <c r="DA30" s="89" t="s">
        <v>809</v>
      </c>
    </row>
    <row r="31" spans="1:105" ht="12" customHeight="1" x14ac:dyDescent="0.25">
      <c r="A31" s="28" t="s">
        <v>208</v>
      </c>
      <c r="B31" s="72"/>
      <c r="C31" s="72">
        <f>IF(RES_hh_fec_in!C31=0,0,1000*11630*RES_hh_fec_in!C31/RES_hh_num_in!C31)</f>
        <v>1189.5869314957865</v>
      </c>
      <c r="D31" s="72">
        <f>IF(RES_hh_fec_in!D31=0,0,1000*11630*RES_hh_fec_in!D31/RES_hh_num_in!D31)</f>
        <v>1119.3523032482697</v>
      </c>
      <c r="E31" s="72">
        <f>IF(RES_hh_fec_in!E31=0,0,1000*11630*RES_hh_fec_in!E31/RES_hh_num_in!E31)</f>
        <v>1086.7009346224147</v>
      </c>
      <c r="F31" s="72">
        <f>IF(RES_hh_fec_in!F31=0,0,1000*11630*RES_hh_fec_in!F31/RES_hh_num_in!F31)</f>
        <v>962.2816208872531</v>
      </c>
      <c r="G31" s="72">
        <f>IF(RES_hh_fec_in!G31=0,0,1000*11630*RES_hh_fec_in!G31/RES_hh_num_in!G31)</f>
        <v>1170.5056566146893</v>
      </c>
      <c r="H31" s="72">
        <f>IF(RES_hh_fec_in!H31=0,0,1000*11630*RES_hh_fec_in!H31/RES_hh_num_in!H31)</f>
        <v>1158.0454874694656</v>
      </c>
      <c r="I31" s="72">
        <f>IF(RES_hh_fec_in!I31=0,0,1000*11630*RES_hh_fec_in!I31/RES_hh_num_in!I31)</f>
        <v>1318.9002129098676</v>
      </c>
      <c r="J31" s="72">
        <f>IF(RES_hh_fec_in!J31=0,0,1000*11630*RES_hh_fec_in!J31/RES_hh_num_in!J31)</f>
        <v>1166.1061317043434</v>
      </c>
      <c r="K31" s="72">
        <f>IF(RES_hh_fec_in!K31=0,0,1000*11630*RES_hh_fec_in!K31/RES_hh_num_in!K31)</f>
        <v>1147.1189043950001</v>
      </c>
      <c r="L31" s="72">
        <f>IF(RES_hh_fec_in!L31=0,0,1000*11630*RES_hh_fec_in!L31/RES_hh_num_in!L31)</f>
        <v>969.07674603652197</v>
      </c>
      <c r="M31" s="72">
        <f>IF(RES_hh_fec_in!M31=0,0,1000*11630*RES_hh_fec_in!M31/RES_hh_num_in!M31)</f>
        <v>1287.7206357588343</v>
      </c>
      <c r="N31" s="72">
        <f>IF(RES_hh_fec_in!N31=0,0,1000*11630*RES_hh_fec_in!N31/RES_hh_num_in!N31)</f>
        <v>1263.307112771482</v>
      </c>
      <c r="O31" s="72">
        <f>IF(RES_hh_fec_in!O31=0,0,1000*11630*RES_hh_fec_in!O31/RES_hh_num_in!O31)</f>
        <v>1136.3509083957454</v>
      </c>
      <c r="P31" s="72">
        <f>IF(RES_hh_fec_in!P31=0,0,1000*11630*RES_hh_fec_in!P31/RES_hh_num_in!P31)</f>
        <v>1000.5963779227048</v>
      </c>
      <c r="Q31" s="72">
        <f>IF(RES_hh_fec_in!Q31=0,0,1000*11630*RES_hh_fec_in!Q31/RES_hh_num_in!Q31)</f>
        <v>1095.728497771657</v>
      </c>
      <c r="R31" s="72">
        <f>IF(RES_hh_fec_in!R31=0,0,1000*11630*RES_hh_fec_in!R31/RES_hh_num_in!R31)</f>
        <v>1001.5714131166766</v>
      </c>
      <c r="S31" s="72">
        <f>IF(RES_hh_fec_in!S31=0,0,1000*11630*RES_hh_fec_in!S31/RES_hh_num_in!S31)</f>
        <v>1024.3470283326521</v>
      </c>
      <c r="T31" s="72">
        <f>IF(RES_hh_fec_in!T31=0,0,1000*11630*RES_hh_fec_in!T31/RES_hh_num_in!T31)</f>
        <v>1141.8777465181965</v>
      </c>
      <c r="U31" s="72">
        <f>IF(RES_hh_fec_in!U31=0,0,1000*11630*RES_hh_fec_in!U31/RES_hh_num_in!U31)</f>
        <v>1095.3449057268108</v>
      </c>
      <c r="V31" s="72">
        <f>IF(RES_hh_fec_in!V31=0,0,1000*11630*RES_hh_fec_in!V31/RES_hh_num_in!V31)</f>
        <v>1071.8846369782659</v>
      </c>
      <c r="W31" s="72">
        <f>IF(RES_hh_fec_in!W31=0,0,1000*11630*RES_hh_fec_in!W31/RES_hh_num_in!W31)</f>
        <v>1162.0217231871957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670.48017998615467</v>
      </c>
      <c r="D32" s="77">
        <f>IF(RES_hh_fec_in!D32=0,0,1000*11630*RES_hh_fec_in!D32/RES_hh_num_in!D32)</f>
        <v>669.58329173935169</v>
      </c>
      <c r="E32" s="77">
        <f>IF(RES_hh_fec_in!E32=0,0,1000*11630*RES_hh_fec_in!E32/RES_hh_num_in!E32)</f>
        <v>690.50196699067146</v>
      </c>
      <c r="F32" s="77">
        <f>IF(RES_hh_fec_in!F32=0,0,1000*11630*RES_hh_fec_in!F32/RES_hh_num_in!F32)</f>
        <v>707.6578159161877</v>
      </c>
      <c r="G32" s="77">
        <f>IF(RES_hh_fec_in!G32=0,0,1000*11630*RES_hh_fec_in!G32/RES_hh_num_in!G32)</f>
        <v>702.68552365295284</v>
      </c>
      <c r="H32" s="77">
        <f>IF(RES_hh_fec_in!H32=0,0,1000*11630*RES_hh_fec_in!H32/RES_hh_num_in!H32)</f>
        <v>743.47035352096066</v>
      </c>
      <c r="I32" s="77">
        <f>IF(RES_hh_fec_in!I32=0,0,1000*11630*RES_hh_fec_in!I32/RES_hh_num_in!I32)</f>
        <v>698.93037523994087</v>
      </c>
      <c r="J32" s="77">
        <f>IF(RES_hh_fec_in!J32=0,0,1000*11630*RES_hh_fec_in!J32/RES_hh_num_in!J32)</f>
        <v>671.76800919609559</v>
      </c>
      <c r="K32" s="77">
        <f>IF(RES_hh_fec_in!K32=0,0,1000*11630*RES_hh_fec_in!K32/RES_hh_num_in!K32)</f>
        <v>626.28961109057479</v>
      </c>
      <c r="L32" s="77">
        <f>IF(RES_hh_fec_in!L32=0,0,1000*11630*RES_hh_fec_in!L32/RES_hh_num_in!L32)</f>
        <v>687.60354144331848</v>
      </c>
      <c r="M32" s="77">
        <f>IF(RES_hh_fec_in!M32=0,0,1000*11630*RES_hh_fec_in!M32/RES_hh_num_in!M32)</f>
        <v>634.05685813045034</v>
      </c>
      <c r="N32" s="77">
        <f>IF(RES_hh_fec_in!N32=0,0,1000*11630*RES_hh_fec_in!N32/RES_hh_num_in!N32)</f>
        <v>647.05608733500412</v>
      </c>
      <c r="O32" s="77">
        <f>IF(RES_hh_fec_in!O32=0,0,1000*11630*RES_hh_fec_in!O32/RES_hh_num_in!O32)</f>
        <v>619.24989282258991</v>
      </c>
      <c r="P32" s="77">
        <f>IF(RES_hh_fec_in!P32=0,0,1000*11630*RES_hh_fec_in!P32/RES_hh_num_in!P32)</f>
        <v>597.41889091286851</v>
      </c>
      <c r="Q32" s="77">
        <f>IF(RES_hh_fec_in!Q32=0,0,1000*11630*RES_hh_fec_in!Q32/RES_hh_num_in!Q32)</f>
        <v>601.56549111721858</v>
      </c>
      <c r="R32" s="77">
        <f>IF(RES_hh_fec_in!R32=0,0,1000*11630*RES_hh_fec_in!R32/RES_hh_num_in!R32)</f>
        <v>587.40867313873946</v>
      </c>
      <c r="S32" s="77">
        <f>IF(RES_hh_fec_in!S32=0,0,1000*11630*RES_hh_fec_in!S32/RES_hh_num_in!S32)</f>
        <v>605.21323460425867</v>
      </c>
      <c r="T32" s="77">
        <f>IF(RES_hh_fec_in!T32=0,0,1000*11630*RES_hh_fec_in!T32/RES_hh_num_in!T32)</f>
        <v>584.46470473930651</v>
      </c>
      <c r="U32" s="77">
        <f>IF(RES_hh_fec_in!U32=0,0,1000*11630*RES_hh_fec_in!U32/RES_hh_num_in!U32)</f>
        <v>567.69425123351141</v>
      </c>
      <c r="V32" s="77">
        <f>IF(RES_hh_fec_in!V32=0,0,1000*11630*RES_hh_fec_in!V32/RES_hh_num_in!V32)</f>
        <v>572.38732950437304</v>
      </c>
      <c r="W32" s="77">
        <f>IF(RES_hh_fec_in!W32=0,0,1000*11630*RES_hh_fec_in!W32/RES_hh_num_in!W32)</f>
        <v>586.09416597405402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9613.8986913303615</v>
      </c>
      <c r="D3" s="65">
        <f>IF(RES_hh_tes_in!D3=0,0,1000*11630*RES_hh_tes_in!D3/RES_hh_num_in!D3)</f>
        <v>9224.2348758121352</v>
      </c>
      <c r="E3" s="65">
        <f>IF(RES_hh_tes_in!E3=0,0,1000*11630*RES_hh_tes_in!E3/RES_hh_num_in!E3)</f>
        <v>9540.2334655999275</v>
      </c>
      <c r="F3" s="65">
        <f>IF(RES_hh_tes_in!F3=0,0,1000*11630*RES_hh_tes_in!F3/RES_hh_num_in!F3)</f>
        <v>9265.3718180942451</v>
      </c>
      <c r="G3" s="65">
        <f>IF(RES_hh_tes_in!G3=0,0,1000*11630*RES_hh_tes_in!G3/RES_hh_num_in!G3)</f>
        <v>9280.7168116121666</v>
      </c>
      <c r="H3" s="65">
        <f>IF(RES_hh_tes_in!H3=0,0,1000*11630*RES_hh_tes_in!H3/RES_hh_num_in!H3)</f>
        <v>8950.1694441102518</v>
      </c>
      <c r="I3" s="65">
        <f>IF(RES_hh_tes_in!I3=0,0,1000*11630*RES_hh_tes_in!I3/RES_hh_num_in!I3)</f>
        <v>8441.2735902935474</v>
      </c>
      <c r="J3" s="65">
        <f>IF(RES_hh_tes_in!J3=0,0,1000*11630*RES_hh_tes_in!J3/RES_hh_num_in!J3)</f>
        <v>8607.8123702612556</v>
      </c>
      <c r="K3" s="65">
        <f>IF(RES_hh_tes_in!K3=0,0,1000*11630*RES_hh_tes_in!K3/RES_hh_num_in!K3)</f>
        <v>8773.5621070615762</v>
      </c>
      <c r="L3" s="65">
        <f>IF(RES_hh_tes_in!L3=0,0,1000*11630*RES_hh_tes_in!L3/RES_hh_num_in!L3)</f>
        <v>9693.7738047356233</v>
      </c>
      <c r="M3" s="65">
        <f>IF(RES_hh_tes_in!M3=0,0,1000*11630*RES_hh_tes_in!M3/RES_hh_num_in!M3)</f>
        <v>8709.4678270277473</v>
      </c>
      <c r="N3" s="65">
        <f>IF(RES_hh_tes_in!N3=0,0,1000*11630*RES_hh_tes_in!N3/RES_hh_num_in!N3)</f>
        <v>9128.1656171580544</v>
      </c>
      <c r="O3" s="65">
        <f>IF(RES_hh_tes_in!O3=0,0,1000*11630*RES_hh_tes_in!O3/RES_hh_num_in!O3)</f>
        <v>9308.5600356531304</v>
      </c>
      <c r="P3" s="65">
        <f>IF(RES_hh_tes_in!P3=0,0,1000*11630*RES_hh_tes_in!P3/RES_hh_num_in!P3)</f>
        <v>7872.2107661392938</v>
      </c>
      <c r="Q3" s="65">
        <f>IF(RES_hh_tes_in!Q3=0,0,1000*11630*RES_hh_tes_in!Q3/RES_hh_num_in!Q3)</f>
        <v>8163.7518111638337</v>
      </c>
      <c r="R3" s="65">
        <f>IF(RES_hh_tes_in!R3=0,0,1000*11630*RES_hh_tes_in!R3/RES_hh_num_in!R3)</f>
        <v>7923.0972198864447</v>
      </c>
      <c r="S3" s="65">
        <f>IF(RES_hh_tes_in!S3=0,0,1000*11630*RES_hh_tes_in!S3/RES_hh_num_in!S3)</f>
        <v>7643.6544110926243</v>
      </c>
      <c r="T3" s="65">
        <f>IF(RES_hh_tes_in!T3=0,0,1000*11630*RES_hh_tes_in!T3/RES_hh_num_in!T3)</f>
        <v>7671.5021594960572</v>
      </c>
      <c r="U3" s="65">
        <f>IF(RES_hh_tes_in!U3=0,0,1000*11630*RES_hh_tes_in!U3/RES_hh_num_in!U3)</f>
        <v>7315.8439712225936</v>
      </c>
      <c r="V3" s="65">
        <f>IF(RES_hh_tes_in!V3=0,0,1000*11630*RES_hh_tes_in!V3/RES_hh_num_in!V3)</f>
        <v>7082.6118148674796</v>
      </c>
      <c r="W3" s="65">
        <f>IF(RES_hh_tes_in!W3=0,0,1000*11630*RES_hh_tes_in!W3/RES_hh_num_in!W3)</f>
        <v>7255.2371446701163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7932.4098305481775</v>
      </c>
      <c r="D4" s="69">
        <f>IF(RES_hh_tes_in!D4=0,0,1000*11630*RES_hh_tes_in!D4/RES_hh_num_in!D4)</f>
        <v>7493.0123777681729</v>
      </c>
      <c r="E4" s="69">
        <f>IF(RES_hh_tes_in!E4=0,0,1000*11630*RES_hh_tes_in!E4/RES_hh_num_in!E4)</f>
        <v>7623.6185250929911</v>
      </c>
      <c r="F4" s="69">
        <f>IF(RES_hh_tes_in!F4=0,0,1000*11630*RES_hh_tes_in!F4/RES_hh_num_in!F4)</f>
        <v>7482.2216682312728</v>
      </c>
      <c r="G4" s="69">
        <f>IF(RES_hh_tes_in!G4=0,0,1000*11630*RES_hh_tes_in!G4/RES_hh_num_in!G4)</f>
        <v>7426.2866977152444</v>
      </c>
      <c r="H4" s="69">
        <f>IF(RES_hh_tes_in!H4=0,0,1000*11630*RES_hh_tes_in!H4/RES_hh_num_in!H4)</f>
        <v>7060.4468961423299</v>
      </c>
      <c r="I4" s="69">
        <f>IF(RES_hh_tes_in!I4=0,0,1000*11630*RES_hh_tes_in!I4/RES_hh_num_in!I4)</f>
        <v>6591.0613068974071</v>
      </c>
      <c r="J4" s="69">
        <f>IF(RES_hh_tes_in!J4=0,0,1000*11630*RES_hh_tes_in!J4/RES_hh_num_in!J4)</f>
        <v>6808.3244803543867</v>
      </c>
      <c r="K4" s="69">
        <f>IF(RES_hh_tes_in!K4=0,0,1000*11630*RES_hh_tes_in!K4/RES_hh_num_in!K4)</f>
        <v>6970.1885091204258</v>
      </c>
      <c r="L4" s="69">
        <f>IF(RES_hh_tes_in!L4=0,0,1000*11630*RES_hh_tes_in!L4/RES_hh_num_in!L4)</f>
        <v>7809.0041096986979</v>
      </c>
      <c r="M4" s="69">
        <f>IF(RES_hh_tes_in!M4=0,0,1000*11630*RES_hh_tes_in!M4/RES_hh_num_in!M4)</f>
        <v>6857.1095150629681</v>
      </c>
      <c r="N4" s="69">
        <f>IF(RES_hh_tes_in!N4=0,0,1000*11630*RES_hh_tes_in!N4/RES_hh_num_in!N4)</f>
        <v>7193.9130405789529</v>
      </c>
      <c r="O4" s="69">
        <f>IF(RES_hh_tes_in!O4=0,0,1000*11630*RES_hh_tes_in!O4/RES_hh_num_in!O4)</f>
        <v>7494.1293300247335</v>
      </c>
      <c r="P4" s="69">
        <f>IF(RES_hh_tes_in!P4=0,0,1000*11630*RES_hh_tes_in!P4/RES_hh_num_in!P4)</f>
        <v>6136.5188520227894</v>
      </c>
      <c r="Q4" s="69">
        <f>IF(RES_hh_tes_in!Q4=0,0,1000*11630*RES_hh_tes_in!Q4/RES_hh_num_in!Q4)</f>
        <v>6352.2474142123856</v>
      </c>
      <c r="R4" s="69">
        <f>IF(RES_hh_tes_in!R4=0,0,1000*11630*RES_hh_tes_in!R4/RES_hh_num_in!R4)</f>
        <v>6043.6080701174578</v>
      </c>
      <c r="S4" s="69">
        <f>IF(RES_hh_tes_in!S4=0,0,1000*11630*RES_hh_tes_in!S4/RES_hh_num_in!S4)</f>
        <v>5675.4958825457716</v>
      </c>
      <c r="T4" s="69">
        <f>IF(RES_hh_tes_in!T4=0,0,1000*11630*RES_hh_tes_in!T4/RES_hh_num_in!T4)</f>
        <v>5649.2365002771885</v>
      </c>
      <c r="U4" s="69">
        <f>IF(RES_hh_tes_in!U4=0,0,1000*11630*RES_hh_tes_in!U4/RES_hh_num_in!U4)</f>
        <v>5337.7335001624961</v>
      </c>
      <c r="V4" s="69">
        <f>IF(RES_hh_tes_in!V4=0,0,1000*11630*RES_hh_tes_in!V4/RES_hh_num_in!V4)</f>
        <v>5121.0310333733132</v>
      </c>
      <c r="W4" s="69">
        <f>IF(RES_hh_tes_in!W4=0,0,1000*11630*RES_hh_tes_in!W4/RES_hh_num_in!W4)</f>
        <v>5218.7266620424689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7266.6867563721726</v>
      </c>
      <c r="D5" s="72">
        <f>IF(RES_hh_tes_in!D5=0,0,1000*11630*RES_hh_tes_in!D5/RES_hh_num_in!D5)</f>
        <v>7469.6361359500997</v>
      </c>
      <c r="E5" s="72">
        <f>IF(RES_hh_tes_in!E5=0,0,1000*11630*RES_hh_tes_in!E5/RES_hh_num_in!E5)</f>
        <v>7099.193313743428</v>
      </c>
      <c r="F5" s="72">
        <f>IF(RES_hh_tes_in!F5=0,0,1000*11630*RES_hh_tes_in!F5/RES_hh_num_in!F5)</f>
        <v>6893.0337857804425</v>
      </c>
      <c r="G5" s="72">
        <f>IF(RES_hh_tes_in!G5=0,0,1000*11630*RES_hh_tes_in!G5/RES_hh_num_in!G5)</f>
        <v>7270.4906695596173</v>
      </c>
      <c r="H5" s="72">
        <f>IF(RES_hh_tes_in!H5=0,0,1000*11630*RES_hh_tes_in!H5/RES_hh_num_in!H5)</f>
        <v>7883.0751932152398</v>
      </c>
      <c r="I5" s="72">
        <f>IF(RES_hh_tes_in!I5=0,0,1000*11630*RES_hh_tes_in!I5/RES_hh_num_in!I5)</f>
        <v>7292.1830587276954</v>
      </c>
      <c r="J5" s="72">
        <f>IF(RES_hh_tes_in!J5=0,0,1000*11630*RES_hh_tes_in!J5/RES_hh_num_in!J5)</f>
        <v>7328.0429755456335</v>
      </c>
      <c r="K5" s="72">
        <f>IF(RES_hh_tes_in!K5=0,0,1000*11630*RES_hh_tes_in!K5/RES_hh_num_in!K5)</f>
        <v>7644.0335930588399</v>
      </c>
      <c r="L5" s="72">
        <f>IF(RES_hh_tes_in!L5=0,0,1000*11630*RES_hh_tes_in!L5/RES_hh_num_in!L5)</f>
        <v>8721.2322412008743</v>
      </c>
      <c r="M5" s="72">
        <f>IF(RES_hh_tes_in!M5=0,0,1000*11630*RES_hh_tes_in!M5/RES_hh_num_in!M5)</f>
        <v>7591.012212929525</v>
      </c>
      <c r="N5" s="72">
        <f>IF(RES_hh_tes_in!N5=0,0,1000*11630*RES_hh_tes_in!N5/RES_hh_num_in!N5)</f>
        <v>7446.4078442663204</v>
      </c>
      <c r="O5" s="72">
        <f>IF(RES_hh_tes_in!O5=0,0,1000*11630*RES_hh_tes_in!O5/RES_hh_num_in!O5)</f>
        <v>7202.44716971251</v>
      </c>
      <c r="P5" s="72">
        <f>IF(RES_hh_tes_in!P5=0,0,1000*11630*RES_hh_tes_in!P5/RES_hh_num_in!P5)</f>
        <v>6472.8476252572418</v>
      </c>
      <c r="Q5" s="72">
        <f>IF(RES_hh_tes_in!Q5=0,0,1000*11630*RES_hh_tes_in!Q5/RES_hh_num_in!Q5)</f>
        <v>5787.4636065725399</v>
      </c>
      <c r="R5" s="72">
        <f>IF(RES_hh_tes_in!R5=0,0,1000*11630*RES_hh_tes_in!R5/RES_hh_num_in!R5)</f>
        <v>5611.1755791997102</v>
      </c>
      <c r="S5" s="72">
        <f>IF(RES_hh_tes_in!S5=0,0,1000*11630*RES_hh_tes_in!S5/RES_hh_num_in!S5)</f>
        <v>5713.2172374993343</v>
      </c>
      <c r="T5" s="72">
        <f>IF(RES_hh_tes_in!T5=0,0,1000*11630*RES_hh_tes_in!T5/RES_hh_num_in!T5)</f>
        <v>5084.2922738816787</v>
      </c>
      <c r="U5" s="72">
        <f>IF(RES_hh_tes_in!U5=0,0,1000*11630*RES_hh_tes_in!U5/RES_hh_num_in!U5)</f>
        <v>5183.7189066295841</v>
      </c>
      <c r="V5" s="72">
        <f>IF(RES_hh_tes_in!V5=0,0,1000*11630*RES_hh_tes_in!V5/RES_hh_num_in!V5)</f>
        <v>5337.8424584756385</v>
      </c>
      <c r="W5" s="72">
        <f>IF(RES_hh_tes_in!W5=0,0,1000*11630*RES_hh_tes_in!W5/RES_hh_num_in!W5)</f>
        <v>4763.4157090163835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6725.4791447358275</v>
      </c>
      <c r="D6" s="72">
        <f>IF(RES_hh_tes_in!D6=0,0,1000*11630*RES_hh_tes_in!D6/RES_hh_num_in!D6)</f>
        <v>5099.7633985619877</v>
      </c>
      <c r="E6" s="72">
        <f>IF(RES_hh_tes_in!E6=0,0,1000*11630*RES_hh_tes_in!E6/RES_hh_num_in!E6)</f>
        <v>4854.3059060751202</v>
      </c>
      <c r="F6" s="72">
        <f>IF(RES_hh_tes_in!F6=0,0,1000*11630*RES_hh_tes_in!F6/RES_hh_num_in!F6)</f>
        <v>5506.3971822447975</v>
      </c>
      <c r="G6" s="72">
        <f>IF(RES_hh_tes_in!G6=0,0,1000*11630*RES_hh_tes_in!G6/RES_hh_num_in!G6)</f>
        <v>6191.4516870124471</v>
      </c>
      <c r="H6" s="72">
        <f>IF(RES_hh_tes_in!H6=0,0,1000*11630*RES_hh_tes_in!H6/RES_hh_num_in!H6)</f>
        <v>5801.319484267854</v>
      </c>
      <c r="I6" s="72">
        <f>IF(RES_hh_tes_in!I6=0,0,1000*11630*RES_hh_tes_in!I6/RES_hh_num_in!I6)</f>
        <v>5002.3440584791797</v>
      </c>
      <c r="J6" s="72">
        <f>IF(RES_hh_tes_in!J6=0,0,1000*11630*RES_hh_tes_in!J6/RES_hh_num_in!J6)</f>
        <v>5227.4139111057402</v>
      </c>
      <c r="K6" s="72">
        <f>IF(RES_hh_tes_in!K6=0,0,1000*11630*RES_hh_tes_in!K6/RES_hh_num_in!K6)</f>
        <v>5601.9893927398389</v>
      </c>
      <c r="L6" s="72">
        <f>IF(RES_hh_tes_in!L6=0,0,1000*11630*RES_hh_tes_in!L6/RES_hh_num_in!L6)</f>
        <v>6332.2888009503995</v>
      </c>
      <c r="M6" s="72">
        <f>IF(RES_hh_tes_in!M6=0,0,1000*11630*RES_hh_tes_in!M6/RES_hh_num_in!M6)</f>
        <v>5190.3393916070527</v>
      </c>
      <c r="N6" s="72">
        <f>IF(RES_hh_tes_in!N6=0,0,1000*11630*RES_hh_tes_in!N6/RES_hh_num_in!N6)</f>
        <v>5034.8215929145545</v>
      </c>
      <c r="O6" s="72">
        <f>IF(RES_hh_tes_in!O6=0,0,1000*11630*RES_hh_tes_in!O6/RES_hh_num_in!O6)</f>
        <v>5672.5190212849539</v>
      </c>
      <c r="P6" s="72">
        <f>IF(RES_hh_tes_in!P6=0,0,1000*11630*RES_hh_tes_in!P6/RES_hh_num_in!P6)</f>
        <v>6095.3035279939431</v>
      </c>
      <c r="Q6" s="72">
        <f>IF(RES_hh_tes_in!Q6=0,0,1000*11630*RES_hh_tes_in!Q6/RES_hh_num_in!Q6)</f>
        <v>5123.8543452481545</v>
      </c>
      <c r="R6" s="72">
        <f>IF(RES_hh_tes_in!R6=0,0,1000*11630*RES_hh_tes_in!R6/RES_hh_num_in!R6)</f>
        <v>5668.7450750768849</v>
      </c>
      <c r="S6" s="72">
        <f>IF(RES_hh_tes_in!S6=0,0,1000*11630*RES_hh_tes_in!S6/RES_hh_num_in!S6)</f>
        <v>4386.9134728676217</v>
      </c>
      <c r="T6" s="72">
        <f>IF(RES_hh_tes_in!T6=0,0,1000*11630*RES_hh_tes_in!T6/RES_hh_num_in!T6)</f>
        <v>5053.3888646762289</v>
      </c>
      <c r="U6" s="72">
        <f>IF(RES_hh_tes_in!U6=0,0,1000*11630*RES_hh_tes_in!U6/RES_hh_num_in!U6)</f>
        <v>4766.7852736301311</v>
      </c>
      <c r="V6" s="72">
        <f>IF(RES_hh_tes_in!V6=0,0,1000*11630*RES_hh_tes_in!V6/RES_hh_num_in!V6)</f>
        <v>4505.0627982268461</v>
      </c>
      <c r="W6" s="72">
        <f>IF(RES_hh_tes_in!W6=0,0,1000*11630*RES_hh_tes_in!W6/RES_hh_num_in!W6)</f>
        <v>4138.9831632376918</v>
      </c>
      <c r="DA6" s="89" t="s">
        <v>816</v>
      </c>
    </row>
    <row r="7" spans="1:105" ht="12" customHeight="1" x14ac:dyDescent="0.25">
      <c r="A7" s="28" t="s">
        <v>206</v>
      </c>
      <c r="B7" s="72"/>
      <c r="C7" s="72">
        <f>IF(RES_hh_tes_in!C7=0,0,1000*11630*RES_hh_tes_in!C7/RES_hh_num_in!C7)</f>
        <v>8576.56427905495</v>
      </c>
      <c r="D7" s="72">
        <f>IF(RES_hh_tes_in!D7=0,0,1000*11630*RES_hh_tes_in!D7/RES_hh_num_in!D7)</f>
        <v>7426.4736975006663</v>
      </c>
      <c r="E7" s="72">
        <f>IF(RES_hh_tes_in!E7=0,0,1000*11630*RES_hh_tes_in!E7/RES_hh_num_in!E7)</f>
        <v>7670.9831877790684</v>
      </c>
      <c r="F7" s="72">
        <f>IF(RES_hh_tes_in!F7=0,0,1000*11630*RES_hh_tes_in!F7/RES_hh_num_in!F7)</f>
        <v>7296.6158111916338</v>
      </c>
      <c r="G7" s="72">
        <f>IF(RES_hh_tes_in!G7=0,0,1000*11630*RES_hh_tes_in!G7/RES_hh_num_in!G7)</f>
        <v>8177.3441347575708</v>
      </c>
      <c r="H7" s="72">
        <f>IF(RES_hh_tes_in!H7=0,0,1000*11630*RES_hh_tes_in!H7/RES_hh_num_in!H7)</f>
        <v>8196.7895299329557</v>
      </c>
      <c r="I7" s="72">
        <f>IF(RES_hh_tes_in!I7=0,0,1000*11630*RES_hh_tes_in!I7/RES_hh_num_in!I7)</f>
        <v>6265.0647207617967</v>
      </c>
      <c r="J7" s="72">
        <f>IF(RES_hh_tes_in!J7=0,0,1000*11630*RES_hh_tes_in!J7/RES_hh_num_in!J7)</f>
        <v>7053.4503405605765</v>
      </c>
      <c r="K7" s="72">
        <f>IF(RES_hh_tes_in!K7=0,0,1000*11630*RES_hh_tes_in!K7/RES_hh_num_in!K7)</f>
        <v>6967.9988442129943</v>
      </c>
      <c r="L7" s="72">
        <f>IF(RES_hh_tes_in!L7=0,0,1000*11630*RES_hh_tes_in!L7/RES_hh_num_in!L7)</f>
        <v>7522.9670175202027</v>
      </c>
      <c r="M7" s="72">
        <f>IF(RES_hh_tes_in!M7=0,0,1000*11630*RES_hh_tes_in!M7/RES_hh_num_in!M7)</f>
        <v>6748.9192266796899</v>
      </c>
      <c r="N7" s="72">
        <f>IF(RES_hh_tes_in!N7=0,0,1000*11630*RES_hh_tes_in!N7/RES_hh_num_in!N7)</f>
        <v>6959.156873749077</v>
      </c>
      <c r="O7" s="72">
        <f>IF(RES_hh_tes_in!O7=0,0,1000*11630*RES_hh_tes_in!O7/RES_hh_num_in!O7)</f>
        <v>7155.900644995957</v>
      </c>
      <c r="P7" s="72">
        <f>IF(RES_hh_tes_in!P7=0,0,1000*11630*RES_hh_tes_in!P7/RES_hh_num_in!P7)</f>
        <v>5815.5387449039454</v>
      </c>
      <c r="Q7" s="72">
        <f>IF(RES_hh_tes_in!Q7=0,0,1000*11630*RES_hh_tes_in!Q7/RES_hh_num_in!Q7)</f>
        <v>5291.180121841955</v>
      </c>
      <c r="R7" s="72">
        <f>IF(RES_hh_tes_in!R7=0,0,1000*11630*RES_hh_tes_in!R7/RES_hh_num_in!R7)</f>
        <v>4895.3524244458531</v>
      </c>
      <c r="S7" s="72">
        <f>IF(RES_hh_tes_in!S7=0,0,1000*11630*RES_hh_tes_in!S7/RES_hh_num_in!S7)</f>
        <v>5302.260091836567</v>
      </c>
      <c r="T7" s="72">
        <f>IF(RES_hh_tes_in!T7=0,0,1000*11630*RES_hh_tes_in!T7/RES_hh_num_in!T7)</f>
        <v>5110.9460845515177</v>
      </c>
      <c r="U7" s="72">
        <f>IF(RES_hh_tes_in!U7=0,0,1000*11630*RES_hh_tes_in!U7/RES_hh_num_in!U7)</f>
        <v>5194.2436526888014</v>
      </c>
      <c r="V7" s="72">
        <f>IF(RES_hh_tes_in!V7=0,0,1000*11630*RES_hh_tes_in!V7/RES_hh_num_in!V7)</f>
        <v>5388.8220048067788</v>
      </c>
      <c r="W7" s="72">
        <f>IF(RES_hh_tes_in!W7=0,0,1000*11630*RES_hh_tes_in!W7/RES_hh_num_in!W7)</f>
        <v>4337.5232519372239</v>
      </c>
      <c r="DA7" s="89" t="s">
        <v>817</v>
      </c>
    </row>
    <row r="8" spans="1:105" ht="12" customHeight="1" x14ac:dyDescent="0.25">
      <c r="A8" s="28" t="s">
        <v>193</v>
      </c>
      <c r="B8" s="72"/>
      <c r="C8" s="72">
        <f>IF(RES_hh_tes_in!C8=0,0,1000*11630*RES_hh_tes_in!C8/RES_hh_num_in!C8)</f>
        <v>7806.0074337420292</v>
      </c>
      <c r="D8" s="72">
        <f>IF(RES_hh_tes_in!D8=0,0,1000*11630*RES_hh_tes_in!D8/RES_hh_num_in!D8)</f>
        <v>7306.5398960825532</v>
      </c>
      <c r="E8" s="72">
        <f>IF(RES_hh_tes_in!E8=0,0,1000*11630*RES_hh_tes_in!E8/RES_hh_num_in!E8)</f>
        <v>7306.1130682084222</v>
      </c>
      <c r="F8" s="72">
        <f>IF(RES_hh_tes_in!F8=0,0,1000*11630*RES_hh_tes_in!F8/RES_hh_num_in!F8)</f>
        <v>7413.1822971789461</v>
      </c>
      <c r="G8" s="72">
        <f>IF(RES_hh_tes_in!G8=0,0,1000*11630*RES_hh_tes_in!G8/RES_hh_num_in!G8)</f>
        <v>7420.9847427921586</v>
      </c>
      <c r="H8" s="72">
        <f>IF(RES_hh_tes_in!H8=0,0,1000*11630*RES_hh_tes_in!H8/RES_hh_num_in!H8)</f>
        <v>6932.9827129078567</v>
      </c>
      <c r="I8" s="72">
        <f>IF(RES_hh_tes_in!I8=0,0,1000*11630*RES_hh_tes_in!I8/RES_hh_num_in!I8)</f>
        <v>6254.5617452706883</v>
      </c>
      <c r="J8" s="72">
        <f>IF(RES_hh_tes_in!J8=0,0,1000*11630*RES_hh_tes_in!J8/RES_hh_num_in!J8)</f>
        <v>6292.4182129127421</v>
      </c>
      <c r="K8" s="72">
        <f>IF(RES_hh_tes_in!K8=0,0,1000*11630*RES_hh_tes_in!K8/RES_hh_num_in!K8)</f>
        <v>6771.490319639569</v>
      </c>
      <c r="L8" s="72">
        <f>IF(RES_hh_tes_in!L8=0,0,1000*11630*RES_hh_tes_in!L8/RES_hh_num_in!L8)</f>
        <v>7607.2893759304416</v>
      </c>
      <c r="M8" s="72">
        <f>IF(RES_hh_tes_in!M8=0,0,1000*11630*RES_hh_tes_in!M8/RES_hh_num_in!M8)</f>
        <v>6691.1057574892066</v>
      </c>
      <c r="N8" s="72">
        <f>IF(RES_hh_tes_in!N8=0,0,1000*11630*RES_hh_tes_in!N8/RES_hh_num_in!N8)</f>
        <v>7248.1134278682521</v>
      </c>
      <c r="O8" s="72">
        <f>IF(RES_hh_tes_in!O8=0,0,1000*11630*RES_hh_tes_in!O8/RES_hh_num_in!O8)</f>
        <v>7528.8271980479249</v>
      </c>
      <c r="P8" s="72">
        <f>IF(RES_hh_tes_in!P8=0,0,1000*11630*RES_hh_tes_in!P8/RES_hh_num_in!P8)</f>
        <v>5754.0569067479955</v>
      </c>
      <c r="Q8" s="72">
        <f>IF(RES_hh_tes_in!Q8=0,0,1000*11630*RES_hh_tes_in!Q8/RES_hh_num_in!Q8)</f>
        <v>6329.5938432624689</v>
      </c>
      <c r="R8" s="72">
        <f>IF(RES_hh_tes_in!R8=0,0,1000*11630*RES_hh_tes_in!R8/RES_hh_num_in!R8)</f>
        <v>5774.0424025401007</v>
      </c>
      <c r="S8" s="72">
        <f>IF(RES_hh_tes_in!S8=0,0,1000*11630*RES_hh_tes_in!S8/RES_hh_num_in!S8)</f>
        <v>5348.297023381444</v>
      </c>
      <c r="T8" s="72">
        <f>IF(RES_hh_tes_in!T8=0,0,1000*11630*RES_hh_tes_in!T8/RES_hh_num_in!T8)</f>
        <v>5123.5183252695597</v>
      </c>
      <c r="U8" s="72">
        <f>IF(RES_hh_tes_in!U8=0,0,1000*11630*RES_hh_tes_in!U8/RES_hh_num_in!U8)</f>
        <v>4999.0193900350887</v>
      </c>
      <c r="V8" s="72">
        <f>IF(RES_hh_tes_in!V8=0,0,1000*11630*RES_hh_tes_in!V8/RES_hh_num_in!V8)</f>
        <v>4928.4116377483406</v>
      </c>
      <c r="W8" s="72">
        <f>IF(RES_hh_tes_in!W8=0,0,1000*11630*RES_hh_tes_in!W8/RES_hh_num_in!W8)</f>
        <v>4993.0934802755464</v>
      </c>
      <c r="DA8" s="89" t="s">
        <v>818</v>
      </c>
    </row>
    <row r="9" spans="1:105" ht="12" customHeight="1" x14ac:dyDescent="0.25">
      <c r="A9" s="28" t="s">
        <v>208</v>
      </c>
      <c r="B9" s="72"/>
      <c r="C9" s="72">
        <f>IF(RES_hh_tes_in!C9=0,0,1000*11630*RES_hh_tes_in!C9/RES_hh_num_in!C9)</f>
        <v>6426.0851642767384</v>
      </c>
      <c r="D9" s="72">
        <f>IF(RES_hh_tes_in!D9=0,0,1000*11630*RES_hh_tes_in!D9/RES_hh_num_in!D9)</f>
        <v>6575.641903116205</v>
      </c>
      <c r="E9" s="72">
        <f>IF(RES_hh_tes_in!E9=0,0,1000*11630*RES_hh_tes_in!E9/RES_hh_num_in!E9)</f>
        <v>7353.4778116443395</v>
      </c>
      <c r="F9" s="72">
        <f>IF(RES_hh_tes_in!F9=0,0,1000*11630*RES_hh_tes_in!F9/RES_hh_num_in!F9)</f>
        <v>6764.1950048118006</v>
      </c>
      <c r="G9" s="72">
        <f>IF(RES_hh_tes_in!G9=0,0,1000*11630*RES_hh_tes_in!G9/RES_hh_num_in!G9)</f>
        <v>6714.044036806049</v>
      </c>
      <c r="H9" s="72">
        <f>IF(RES_hh_tes_in!H9=0,0,1000*11630*RES_hh_tes_in!H9/RES_hh_num_in!H9)</f>
        <v>6304.8903005956754</v>
      </c>
      <c r="I9" s="72">
        <f>IF(RES_hh_tes_in!I9=0,0,1000*11630*RES_hh_tes_in!I9/RES_hh_num_in!I9)</f>
        <v>6365.2134097000135</v>
      </c>
      <c r="J9" s="72">
        <f>IF(RES_hh_tes_in!J9=0,0,1000*11630*RES_hh_tes_in!J9/RES_hh_num_in!J9)</f>
        <v>6385.1328787531356</v>
      </c>
      <c r="K9" s="72">
        <f>IF(RES_hh_tes_in!K9=0,0,1000*11630*RES_hh_tes_in!K9/RES_hh_num_in!K9)</f>
        <v>6313.1747258653031</v>
      </c>
      <c r="L9" s="72">
        <f>IF(RES_hh_tes_in!L9=0,0,1000*11630*RES_hh_tes_in!L9/RES_hh_num_in!L9)</f>
        <v>7355.5873203892006</v>
      </c>
      <c r="M9" s="72">
        <f>IF(RES_hh_tes_in!M9=0,0,1000*11630*RES_hh_tes_in!M9/RES_hh_num_in!M9)</f>
        <v>6184.9771429421089</v>
      </c>
      <c r="N9" s="72">
        <f>IF(RES_hh_tes_in!N9=0,0,1000*11630*RES_hh_tes_in!N9/RES_hh_num_in!N9)</f>
        <v>6491.7272165934701</v>
      </c>
      <c r="O9" s="72">
        <f>IF(RES_hh_tes_in!O9=0,0,1000*11630*RES_hh_tes_in!O9/RES_hh_num_in!O9)</f>
        <v>6550.4335168072403</v>
      </c>
      <c r="P9" s="72">
        <f>IF(RES_hh_tes_in!P9=0,0,1000*11630*RES_hh_tes_in!P9/RES_hh_num_in!P9)</f>
        <v>5716.6745472227876</v>
      </c>
      <c r="Q9" s="72">
        <f>IF(RES_hh_tes_in!Q9=0,0,1000*11630*RES_hh_tes_in!Q9/RES_hh_num_in!Q9)</f>
        <v>5604.7286148579178</v>
      </c>
      <c r="R9" s="72">
        <f>IF(RES_hh_tes_in!R9=0,0,1000*11630*RES_hh_tes_in!R9/RES_hh_num_in!R9)</f>
        <v>5843.9795727711007</v>
      </c>
      <c r="S9" s="72">
        <f>IF(RES_hh_tes_in!S9=0,0,1000*11630*RES_hh_tes_in!S9/RES_hh_num_in!S9)</f>
        <v>5469.9709044722158</v>
      </c>
      <c r="T9" s="72">
        <f>IF(RES_hh_tes_in!T9=0,0,1000*11630*RES_hh_tes_in!T9/RES_hh_num_in!T9)</f>
        <v>5985.4401180145524</v>
      </c>
      <c r="U9" s="72">
        <f>IF(RES_hh_tes_in!U9=0,0,1000*11630*RES_hh_tes_in!U9/RES_hh_num_in!U9)</f>
        <v>5331.010354209031</v>
      </c>
      <c r="V9" s="72">
        <f>IF(RES_hh_tes_in!V9=0,0,1000*11630*RES_hh_tes_in!V9/RES_hh_num_in!V9)</f>
        <v>4824.3454104462862</v>
      </c>
      <c r="W9" s="72">
        <f>IF(RES_hh_tes_in!W9=0,0,1000*11630*RES_hh_tes_in!W9/RES_hh_num_in!W9)</f>
        <v>4948.2493211284036</v>
      </c>
      <c r="DA9" s="89" t="s">
        <v>819</v>
      </c>
    </row>
    <row r="10" spans="1:105" ht="12" customHeight="1" x14ac:dyDescent="0.25">
      <c r="A10" s="28" t="s">
        <v>203</v>
      </c>
      <c r="B10" s="72"/>
      <c r="C10" s="72">
        <f>IF(RES_hh_tes_in!C10=0,0,1000*11630*RES_hh_tes_in!C10/RES_hh_num_in!C10)</f>
        <v>4015.391256735174</v>
      </c>
      <c r="D10" s="72">
        <f>IF(RES_hh_tes_in!D10=0,0,1000*11630*RES_hh_tes_in!D10/RES_hh_num_in!D10)</f>
        <v>7252.1172102274159</v>
      </c>
      <c r="E10" s="72">
        <f>IF(RES_hh_tes_in!E10=0,0,1000*11630*RES_hh_tes_in!E10/RES_hh_num_in!E10)</f>
        <v>7210.2273548520616</v>
      </c>
      <c r="F10" s="72">
        <f>IF(RES_hh_tes_in!F10=0,0,1000*11630*RES_hh_tes_in!F10/RES_hh_num_in!F10)</f>
        <v>8133.9923126035665</v>
      </c>
      <c r="G10" s="72">
        <f>IF(RES_hh_tes_in!G10=0,0,1000*11630*RES_hh_tes_in!G10/RES_hh_num_in!G10)</f>
        <v>8070.2458752100356</v>
      </c>
      <c r="H10" s="72">
        <f>IF(RES_hh_tes_in!H10=0,0,1000*11630*RES_hh_tes_in!H10/RES_hh_num_in!H10)</f>
        <v>6839.8681155748691</v>
      </c>
      <c r="I10" s="72">
        <f>IF(RES_hh_tes_in!I10=0,0,1000*11630*RES_hh_tes_in!I10/RES_hh_num_in!I10)</f>
        <v>5591.2386000256183</v>
      </c>
      <c r="J10" s="72">
        <f>IF(RES_hh_tes_in!J10=0,0,1000*11630*RES_hh_tes_in!J10/RES_hh_num_in!J10)</f>
        <v>5833.4399087503152</v>
      </c>
      <c r="K10" s="72">
        <f>IF(RES_hh_tes_in!K10=0,0,1000*11630*RES_hh_tes_in!K10/RES_hh_num_in!K10)</f>
        <v>6697.8761922092017</v>
      </c>
      <c r="L10" s="72">
        <f>IF(RES_hh_tes_in!L10=0,0,1000*11630*RES_hh_tes_in!L10/RES_hh_num_in!L10)</f>
        <v>8618.7132520349478</v>
      </c>
      <c r="M10" s="72">
        <f>IF(RES_hh_tes_in!M10=0,0,1000*11630*RES_hh_tes_in!M10/RES_hh_num_in!M10)</f>
        <v>8208.3792333801539</v>
      </c>
      <c r="N10" s="72">
        <f>IF(RES_hh_tes_in!N10=0,0,1000*11630*RES_hh_tes_in!N10/RES_hh_num_in!N10)</f>
        <v>8724.5365321062454</v>
      </c>
      <c r="O10" s="72">
        <f>IF(RES_hh_tes_in!O10=0,0,1000*11630*RES_hh_tes_in!O10/RES_hh_num_in!O10)</f>
        <v>8104.1599469804914</v>
      </c>
      <c r="P10" s="72">
        <f>IF(RES_hh_tes_in!P10=0,0,1000*11630*RES_hh_tes_in!P10/RES_hh_num_in!P10)</f>
        <v>7264.2260015349048</v>
      </c>
      <c r="Q10" s="72">
        <f>IF(RES_hh_tes_in!Q10=0,0,1000*11630*RES_hh_tes_in!Q10/RES_hh_num_in!Q10)</f>
        <v>7202.1091172091874</v>
      </c>
      <c r="R10" s="72">
        <f>IF(RES_hh_tes_in!R10=0,0,1000*11630*RES_hh_tes_in!R10/RES_hh_num_in!R10)</f>
        <v>6706.8845546506827</v>
      </c>
      <c r="S10" s="72">
        <f>IF(RES_hh_tes_in!S10=0,0,1000*11630*RES_hh_tes_in!S10/RES_hh_num_in!S10)</f>
        <v>5988.0343311084571</v>
      </c>
      <c r="T10" s="72">
        <f>IF(RES_hh_tes_in!T10=0,0,1000*11630*RES_hh_tes_in!T10/RES_hh_num_in!T10)</f>
        <v>5407.1473570369426</v>
      </c>
      <c r="U10" s="72">
        <f>IF(RES_hh_tes_in!U10=0,0,1000*11630*RES_hh_tes_in!U10/RES_hh_num_in!U10)</f>
        <v>5695.6923469558133</v>
      </c>
      <c r="V10" s="72">
        <f>IF(RES_hh_tes_in!V10=0,0,1000*11630*RES_hh_tes_in!V10/RES_hh_num_in!V10)</f>
        <v>5401.8108581867873</v>
      </c>
      <c r="W10" s="72">
        <f>IF(RES_hh_tes_in!W10=0,0,1000*11630*RES_hh_tes_in!W10/RES_hh_num_in!W10)</f>
        <v>5881.1154376134509</v>
      </c>
      <c r="DA10" s="89" t="s">
        <v>820</v>
      </c>
    </row>
    <row r="11" spans="1:105" ht="12" customHeight="1" x14ac:dyDescent="0.25">
      <c r="A11" s="28" t="s">
        <v>204</v>
      </c>
      <c r="B11" s="72"/>
      <c r="C11" s="72">
        <f>IF(RES_hh_tes_in!C11=0,0,1000*11630*RES_hh_tes_in!C11/RES_hh_num_in!C11)</f>
        <v>8926.043831230787</v>
      </c>
      <c r="D11" s="72">
        <f>IF(RES_hh_tes_in!D11=0,0,1000*11630*RES_hh_tes_in!D11/RES_hh_num_in!D11)</f>
        <v>9583.6530251716449</v>
      </c>
      <c r="E11" s="72">
        <f>IF(RES_hh_tes_in!E11=0,0,1000*11630*RES_hh_tes_in!E11/RES_hh_num_in!E11)</f>
        <v>9239.9547556826292</v>
      </c>
      <c r="F11" s="72">
        <f>IF(RES_hh_tes_in!F11=0,0,1000*11630*RES_hh_tes_in!F11/RES_hh_num_in!F11)</f>
        <v>9179.0508765740997</v>
      </c>
      <c r="G11" s="72">
        <f>IF(RES_hh_tes_in!G11=0,0,1000*11630*RES_hh_tes_in!G11/RES_hh_num_in!G11)</f>
        <v>8735.3242756252785</v>
      </c>
      <c r="H11" s="72">
        <f>IF(RES_hh_tes_in!H11=0,0,1000*11630*RES_hh_tes_in!H11/RES_hh_num_in!H11)</f>
        <v>8361.2498115688068</v>
      </c>
      <c r="I11" s="72">
        <f>IF(RES_hh_tes_in!I11=0,0,1000*11630*RES_hh_tes_in!I11/RES_hh_num_in!I11)</f>
        <v>7878.4682935338606</v>
      </c>
      <c r="J11" s="72">
        <f>IF(RES_hh_tes_in!J11=0,0,1000*11630*RES_hh_tes_in!J11/RES_hh_num_in!J11)</f>
        <v>8262.4101935564631</v>
      </c>
      <c r="K11" s="72">
        <f>IF(RES_hh_tes_in!K11=0,0,1000*11630*RES_hh_tes_in!K11/RES_hh_num_in!K11)</f>
        <v>8032.5671247828914</v>
      </c>
      <c r="L11" s="72">
        <f>IF(RES_hh_tes_in!L11=0,0,1000*11630*RES_hh_tes_in!L11/RES_hh_num_in!L11)</f>
        <v>8732.6838098847602</v>
      </c>
      <c r="M11" s="72">
        <f>IF(RES_hh_tes_in!M11=0,0,1000*11630*RES_hh_tes_in!M11/RES_hh_num_in!M11)</f>
        <v>7949.877041856249</v>
      </c>
      <c r="N11" s="72">
        <f>IF(RES_hh_tes_in!N11=0,0,1000*11630*RES_hh_tes_in!N11/RES_hh_num_in!N11)</f>
        <v>7870.8164971695614</v>
      </c>
      <c r="O11" s="72">
        <f>IF(RES_hh_tes_in!O11=0,0,1000*11630*RES_hh_tes_in!O11/RES_hh_num_in!O11)</f>
        <v>8388.5660979465665</v>
      </c>
      <c r="P11" s="72">
        <f>IF(RES_hh_tes_in!P11=0,0,1000*11630*RES_hh_tes_in!P11/RES_hh_num_in!P11)</f>
        <v>7277.8051577933256</v>
      </c>
      <c r="Q11" s="72">
        <f>IF(RES_hh_tes_in!Q11=0,0,1000*11630*RES_hh_tes_in!Q11/RES_hh_num_in!Q11)</f>
        <v>7358.9399013915736</v>
      </c>
      <c r="R11" s="72">
        <f>IF(RES_hh_tes_in!R11=0,0,1000*11630*RES_hh_tes_in!R11/RES_hh_num_in!R11)</f>
        <v>7031.1331859098109</v>
      </c>
      <c r="S11" s="72">
        <f>IF(RES_hh_tes_in!S11=0,0,1000*11630*RES_hh_tes_in!S11/RES_hh_num_in!S11)</f>
        <v>6953.7988226283451</v>
      </c>
      <c r="T11" s="72">
        <f>IF(RES_hh_tes_in!T11=0,0,1000*11630*RES_hh_tes_in!T11/RES_hh_num_in!T11)</f>
        <v>7010.4172803190804</v>
      </c>
      <c r="U11" s="72">
        <f>IF(RES_hh_tes_in!U11=0,0,1000*11630*RES_hh_tes_in!U11/RES_hh_num_in!U11)</f>
        <v>6325.4283154726354</v>
      </c>
      <c r="V11" s="72">
        <f>IF(RES_hh_tes_in!V11=0,0,1000*11630*RES_hh_tes_in!V11/RES_hh_num_in!V11)</f>
        <v>5951.5047763411303</v>
      </c>
      <c r="W11" s="72">
        <f>IF(RES_hh_tes_in!W11=0,0,1000*11630*RES_hh_tes_in!W11/RES_hh_num_in!W11)</f>
        <v>5834.6204875327885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8722.3353353149723</v>
      </c>
      <c r="D12" s="72">
        <f>IF(RES_hh_tes_in!D12=0,0,1000*11630*RES_hh_tes_in!D12/RES_hh_num_in!D12)</f>
        <v>7946.7679642770872</v>
      </c>
      <c r="E12" s="72">
        <f>IF(RES_hh_tes_in!E12=0,0,1000*11630*RES_hh_tes_in!E12/RES_hh_num_in!E12)</f>
        <v>8227.4855648677894</v>
      </c>
      <c r="F12" s="72">
        <f>IF(RES_hh_tes_in!F12=0,0,1000*11630*RES_hh_tes_in!F12/RES_hh_num_in!F12)</f>
        <v>7745.5024181907029</v>
      </c>
      <c r="G12" s="72">
        <f>IF(RES_hh_tes_in!G12=0,0,1000*11630*RES_hh_tes_in!G12/RES_hh_num_in!G12)</f>
        <v>8000.3389500114099</v>
      </c>
      <c r="H12" s="72">
        <f>IF(RES_hh_tes_in!H12=0,0,1000*11630*RES_hh_tes_in!H12/RES_hh_num_in!H12)</f>
        <v>7772.7846370144789</v>
      </c>
      <c r="I12" s="72">
        <f>IF(RES_hh_tes_in!I12=0,0,1000*11630*RES_hh_tes_in!I12/RES_hh_num_in!I12)</f>
        <v>7466.1482848025871</v>
      </c>
      <c r="J12" s="72">
        <f>IF(RES_hh_tes_in!J12=0,0,1000*11630*RES_hh_tes_in!J12/RES_hh_num_in!J12)</f>
        <v>7760.6751227623145</v>
      </c>
      <c r="K12" s="72">
        <f>IF(RES_hh_tes_in!K12=0,0,1000*11630*RES_hh_tes_in!K12/RES_hh_num_in!K12)</f>
        <v>7664.6937270188118</v>
      </c>
      <c r="L12" s="72">
        <f>IF(RES_hh_tes_in!L12=0,0,1000*11630*RES_hh_tes_in!L12/RES_hh_num_in!L12)</f>
        <v>8441.9973042722668</v>
      </c>
      <c r="M12" s="72">
        <f>IF(RES_hh_tes_in!M12=0,0,1000*11630*RES_hh_tes_in!M12/RES_hh_num_in!M12)</f>
        <v>7174.7604848381452</v>
      </c>
      <c r="N12" s="72">
        <f>IF(RES_hh_tes_in!N12=0,0,1000*11630*RES_hh_tes_in!N12/RES_hh_num_in!N12)</f>
        <v>7366.4163049594663</v>
      </c>
      <c r="O12" s="72">
        <f>IF(RES_hh_tes_in!O12=0,0,1000*11630*RES_hh_tes_in!O12/RES_hh_num_in!O12)</f>
        <v>7831.0804852470046</v>
      </c>
      <c r="P12" s="72">
        <f>IF(RES_hh_tes_in!P12=0,0,1000*11630*RES_hh_tes_in!P12/RES_hh_num_in!P12)</f>
        <v>6657.0291447239752</v>
      </c>
      <c r="Q12" s="72">
        <f>IF(RES_hh_tes_in!Q12=0,0,1000*11630*RES_hh_tes_in!Q12/RES_hh_num_in!Q12)</f>
        <v>6650.0072308817171</v>
      </c>
      <c r="R12" s="72">
        <f>IF(RES_hh_tes_in!R12=0,0,1000*11630*RES_hh_tes_in!R12/RES_hh_num_in!R12)</f>
        <v>6572.9910382697863</v>
      </c>
      <c r="S12" s="72">
        <f>IF(RES_hh_tes_in!S12=0,0,1000*11630*RES_hh_tes_in!S12/RES_hh_num_in!S12)</f>
        <v>6101.7979197421746</v>
      </c>
      <c r="T12" s="72">
        <f>IF(RES_hh_tes_in!T12=0,0,1000*11630*RES_hh_tes_in!T12/RES_hh_num_in!T12)</f>
        <v>6094.9186598022061</v>
      </c>
      <c r="U12" s="72">
        <f>IF(RES_hh_tes_in!U12=0,0,1000*11630*RES_hh_tes_in!U12/RES_hh_num_in!U12)</f>
        <v>5605.882546708096</v>
      </c>
      <c r="V12" s="72">
        <f>IF(RES_hh_tes_in!V12=0,0,1000*11630*RES_hh_tes_in!V12/RES_hh_num_in!V12)</f>
        <v>5332.9356751430978</v>
      </c>
      <c r="W12" s="72">
        <f>IF(RES_hh_tes_in!W12=0,0,1000*11630*RES_hh_tes_in!W12/RES_hh_num_in!W12)</f>
        <v>5928.5394812788154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6595.3074546346688</v>
      </c>
      <c r="D13" s="74">
        <f>IF(RES_hh_tes_in!D13=0,0,1000*11630*RES_hh_tes_in!D13/RES_hh_num_in!D13)</f>
        <v>7077.2166613552645</v>
      </c>
      <c r="E13" s="74">
        <f>IF(RES_hh_tes_in!E13=0,0,1000*11630*RES_hh_tes_in!E13/RES_hh_num_in!E13)</f>
        <v>6910.8614032475725</v>
      </c>
      <c r="F13" s="74">
        <f>IF(RES_hh_tes_in!F13=0,0,1000*11630*RES_hh_tes_in!F13/RES_hh_num_in!F13)</f>
        <v>6669.4588364706951</v>
      </c>
      <c r="G13" s="74">
        <f>IF(RES_hh_tes_in!G13=0,0,1000*11630*RES_hh_tes_in!G13/RES_hh_num_in!G13)</f>
        <v>5702.3187461268089</v>
      </c>
      <c r="H13" s="74">
        <f>IF(RES_hh_tes_in!H13=0,0,1000*11630*RES_hh_tes_in!H13/RES_hh_num_in!H13)</f>
        <v>6115.70153584336</v>
      </c>
      <c r="I13" s="74">
        <f>IF(RES_hh_tes_in!I13=0,0,1000*11630*RES_hh_tes_in!I13/RES_hh_num_in!I13)</f>
        <v>6100.4771379877229</v>
      </c>
      <c r="J13" s="74">
        <f>IF(RES_hh_tes_in!J13=0,0,1000*11630*RES_hh_tes_in!J13/RES_hh_num_in!J13)</f>
        <v>6912.2391073557947</v>
      </c>
      <c r="K13" s="74">
        <f>IF(RES_hh_tes_in!K13=0,0,1000*11630*RES_hh_tes_in!K13/RES_hh_num_in!K13)</f>
        <v>6465.4108192505182</v>
      </c>
      <c r="L13" s="74">
        <f>IF(RES_hh_tes_in!L13=0,0,1000*11630*RES_hh_tes_in!L13/RES_hh_num_in!L13)</f>
        <v>7413.702388533412</v>
      </c>
      <c r="M13" s="74">
        <f>IF(RES_hh_tes_in!M13=0,0,1000*11630*RES_hh_tes_in!M13/RES_hh_num_in!M13)</f>
        <v>6828.4270708308241</v>
      </c>
      <c r="N13" s="74">
        <f>IF(RES_hh_tes_in!N13=0,0,1000*11630*RES_hh_tes_in!N13/RES_hh_num_in!N13)</f>
        <v>7684.681710804768</v>
      </c>
      <c r="O13" s="74">
        <f>IF(RES_hh_tes_in!O13=0,0,1000*11630*RES_hh_tes_in!O13/RES_hh_num_in!O13)</f>
        <v>9188.1570479604652</v>
      </c>
      <c r="P13" s="74">
        <f>IF(RES_hh_tes_in!P13=0,0,1000*11630*RES_hh_tes_in!P13/RES_hh_num_in!P13)</f>
        <v>6775.7914393798928</v>
      </c>
      <c r="Q13" s="74">
        <f>IF(RES_hh_tes_in!Q13=0,0,1000*11630*RES_hh_tes_in!Q13/RES_hh_num_in!Q13)</f>
        <v>7346.4887573849537</v>
      </c>
      <c r="R13" s="74">
        <f>IF(RES_hh_tes_in!R13=0,0,1000*11630*RES_hh_tes_in!R13/RES_hh_num_in!R13)</f>
        <v>6628.8625449418223</v>
      </c>
      <c r="S13" s="74">
        <f>IF(RES_hh_tes_in!S13=0,0,1000*11630*RES_hh_tes_in!S13/RES_hh_num_in!S13)</f>
        <v>6097.7517158051114</v>
      </c>
      <c r="T13" s="74">
        <f>IF(RES_hh_tes_in!T13=0,0,1000*11630*RES_hh_tes_in!T13/RES_hh_num_in!T13)</f>
        <v>5721.8953573470944</v>
      </c>
      <c r="U13" s="74">
        <f>IF(RES_hh_tes_in!U13=0,0,1000*11630*RES_hh_tes_in!U13/RES_hh_num_in!U13)</f>
        <v>4978.2126100196292</v>
      </c>
      <c r="V13" s="74">
        <f>IF(RES_hh_tes_in!V13=0,0,1000*11630*RES_hh_tes_in!V13/RES_hh_num_in!V13)</f>
        <v>4667.6039957889107</v>
      </c>
      <c r="W13" s="74">
        <f>IF(RES_hh_tes_in!W13=0,0,1000*11630*RES_hh_tes_in!W13/RES_hh_num_in!W13)</f>
        <v>5427.1558165010301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139.45913170298152</v>
      </c>
      <c r="D14" s="76">
        <f>IF(RES_hh_tes_in!D14=0,0,1000*11630*RES_hh_tes_in!D14/RES_hh_num_in!D14)</f>
        <v>125.39499198653307</v>
      </c>
      <c r="E14" s="76">
        <f>IF(RES_hh_tes_in!E14=0,0,1000*11630*RES_hh_tes_in!E14/RES_hh_num_in!E14)</f>
        <v>123.51451373033349</v>
      </c>
      <c r="F14" s="76">
        <f>IF(RES_hh_tes_in!F14=0,0,1000*11630*RES_hh_tes_in!F14/RES_hh_num_in!F14)</f>
        <v>117.93873290656595</v>
      </c>
      <c r="G14" s="76">
        <f>IF(RES_hh_tes_in!G14=0,0,1000*11630*RES_hh_tes_in!G14/RES_hh_num_in!G14)</f>
        <v>112.14654475990055</v>
      </c>
      <c r="H14" s="76">
        <f>IF(RES_hh_tes_in!H14=0,0,1000*11630*RES_hh_tes_in!H14/RES_hh_num_in!H14)</f>
        <v>104.84034245526554</v>
      </c>
      <c r="I14" s="76">
        <f>IF(RES_hh_tes_in!I14=0,0,1000*11630*RES_hh_tes_in!I14/RES_hh_num_in!I14)</f>
        <v>87.970461254863793</v>
      </c>
      <c r="J14" s="76">
        <f>IF(RES_hh_tes_in!J14=0,0,1000*11630*RES_hh_tes_in!J14/RES_hh_num_in!J14)</f>
        <v>98.233643705454213</v>
      </c>
      <c r="K14" s="76">
        <f>IF(RES_hh_tes_in!K14=0,0,1000*11630*RES_hh_tes_in!K14/RES_hh_num_in!K14)</f>
        <v>98.120749424774942</v>
      </c>
      <c r="L14" s="76">
        <f>IF(RES_hh_tes_in!L14=0,0,1000*11630*RES_hh_tes_in!L14/RES_hh_num_in!L14)</f>
        <v>110.79986130581405</v>
      </c>
      <c r="M14" s="76">
        <f>IF(RES_hh_tes_in!M14=0,0,1000*11630*RES_hh_tes_in!M14/RES_hh_num_in!M14)</f>
        <v>91.864078240012986</v>
      </c>
      <c r="N14" s="76">
        <f>IF(RES_hh_tes_in!N14=0,0,1000*11630*RES_hh_tes_in!N14/RES_hh_num_in!N14)</f>
        <v>96.074013160479666</v>
      </c>
      <c r="O14" s="76">
        <f>IF(RES_hh_tes_in!O14=0,0,1000*11630*RES_hh_tes_in!O14/RES_hh_num_in!O14)</f>
        <v>100.92355636094868</v>
      </c>
      <c r="P14" s="76">
        <f>IF(RES_hh_tes_in!P14=0,0,1000*11630*RES_hh_tes_in!P14/RES_hh_num_in!P14)</f>
        <v>80.435016358398428</v>
      </c>
      <c r="Q14" s="76">
        <f>IF(RES_hh_tes_in!Q14=0,0,1000*11630*RES_hh_tes_in!Q14/RES_hh_num_in!Q14)</f>
        <v>86.579029588786511</v>
      </c>
      <c r="R14" s="76">
        <f>IF(RES_hh_tes_in!R14=0,0,1000*11630*RES_hh_tes_in!R14/RES_hh_num_in!R14)</f>
        <v>82.294908727691478</v>
      </c>
      <c r="S14" s="76">
        <f>IF(RES_hh_tes_in!S14=0,0,1000*11630*RES_hh_tes_in!S14/RES_hh_num_in!S14)</f>
        <v>74.804438785534757</v>
      </c>
      <c r="T14" s="76">
        <f>IF(RES_hh_tes_in!T14=0,0,1000*11630*RES_hh_tes_in!T14/RES_hh_num_in!T14)</f>
        <v>73.30393711459287</v>
      </c>
      <c r="U14" s="76">
        <f>IF(RES_hh_tes_in!U14=0,0,1000*11630*RES_hh_tes_in!U14/RES_hh_num_in!U14)</f>
        <v>67.38047744123368</v>
      </c>
      <c r="V14" s="76">
        <f>IF(RES_hh_tes_in!V14=0,0,1000*11630*RES_hh_tes_in!V14/RES_hh_num_in!V14)</f>
        <v>65.904049045632547</v>
      </c>
      <c r="W14" s="76">
        <f>IF(RES_hh_tes_in!W14=0,0,1000*11630*RES_hh_tes_in!W14/RES_hh_num_in!W14)</f>
        <v>61.001810347924518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73.407862909090838</v>
      </c>
      <c r="D15" s="69">
        <f t="shared" si="0"/>
        <v>90.958204835053209</v>
      </c>
      <c r="E15" s="69">
        <f t="shared" si="0"/>
        <v>249.48996797963468</v>
      </c>
      <c r="F15" s="69">
        <f t="shared" si="0"/>
        <v>127.12435380273949</v>
      </c>
      <c r="G15" s="69">
        <f t="shared" si="0"/>
        <v>154.94637068595057</v>
      </c>
      <c r="H15" s="69">
        <f t="shared" si="0"/>
        <v>180.22372373858909</v>
      </c>
      <c r="I15" s="69">
        <f t="shared" si="0"/>
        <v>167.64924569613532</v>
      </c>
      <c r="J15" s="69">
        <f t="shared" si="0"/>
        <v>155.21684716653184</v>
      </c>
      <c r="K15" s="69">
        <f t="shared" si="0"/>
        <v>185.29010834671479</v>
      </c>
      <c r="L15" s="69">
        <f t="shared" si="0"/>
        <v>167.34714325508153</v>
      </c>
      <c r="M15" s="69">
        <f t="shared" si="0"/>
        <v>160.06612183085932</v>
      </c>
      <c r="N15" s="69">
        <f t="shared" si="0"/>
        <v>236.39567259303226</v>
      </c>
      <c r="O15" s="69">
        <f t="shared" si="0"/>
        <v>155.13412255235414</v>
      </c>
      <c r="P15" s="69">
        <f t="shared" si="0"/>
        <v>104.27924101576721</v>
      </c>
      <c r="Q15" s="69">
        <f t="shared" si="0"/>
        <v>127.34365486918458</v>
      </c>
      <c r="R15" s="69">
        <f t="shared" si="0"/>
        <v>185.59244833916753</v>
      </c>
      <c r="S15" s="69">
        <f t="shared" si="0"/>
        <v>208.88729125515971</v>
      </c>
      <c r="T15" s="69">
        <f t="shared" si="0"/>
        <v>230.66567050290681</v>
      </c>
      <c r="U15" s="69">
        <f t="shared" si="0"/>
        <v>236.92974332098618</v>
      </c>
      <c r="V15" s="69">
        <f t="shared" si="0"/>
        <v>225.86044187279487</v>
      </c>
      <c r="W15" s="69">
        <f t="shared" si="0"/>
        <v>255.13249537330864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73.407862909090838</v>
      </c>
      <c r="D16" s="72">
        <f>IF(RES_hh_tes_in!D16=0,0,1000*11630*RES_hh_tes_in!D16/RES_hh_num_in!D$3)</f>
        <v>90.958204835053209</v>
      </c>
      <c r="E16" s="72">
        <f>IF(RES_hh_tes_in!E16=0,0,1000*11630*RES_hh_tes_in!E16/RES_hh_num_in!E$3)</f>
        <v>249.48996797963468</v>
      </c>
      <c r="F16" s="72">
        <f>IF(RES_hh_tes_in!F16=0,0,1000*11630*RES_hh_tes_in!F16/RES_hh_num_in!F$3)</f>
        <v>127.12435380273949</v>
      </c>
      <c r="G16" s="72">
        <f>IF(RES_hh_tes_in!G16=0,0,1000*11630*RES_hh_tes_in!G16/RES_hh_num_in!G$3)</f>
        <v>154.94637068595057</v>
      </c>
      <c r="H16" s="72">
        <f>IF(RES_hh_tes_in!H16=0,0,1000*11630*RES_hh_tes_in!H16/RES_hh_num_in!H$3)</f>
        <v>180.22372373858909</v>
      </c>
      <c r="I16" s="72">
        <f>IF(RES_hh_tes_in!I16=0,0,1000*11630*RES_hh_tes_in!I16/RES_hh_num_in!I$3)</f>
        <v>167.64924569613532</v>
      </c>
      <c r="J16" s="72">
        <f>IF(RES_hh_tes_in!J16=0,0,1000*11630*RES_hh_tes_in!J16/RES_hh_num_in!J$3)</f>
        <v>155.21684716653184</v>
      </c>
      <c r="K16" s="72">
        <f>IF(RES_hh_tes_in!K16=0,0,1000*11630*RES_hh_tes_in!K16/RES_hh_num_in!K$3)</f>
        <v>185.29010834671479</v>
      </c>
      <c r="L16" s="72">
        <f>IF(RES_hh_tes_in!L16=0,0,1000*11630*RES_hh_tes_in!L16/RES_hh_num_in!L$3)</f>
        <v>167.34714325508153</v>
      </c>
      <c r="M16" s="72">
        <f>IF(RES_hh_tes_in!M16=0,0,1000*11630*RES_hh_tes_in!M16/RES_hh_num_in!M$3)</f>
        <v>160.06612183085932</v>
      </c>
      <c r="N16" s="72">
        <f>IF(RES_hh_tes_in!N16=0,0,1000*11630*RES_hh_tes_in!N16/RES_hh_num_in!N$3)</f>
        <v>236.39567259303226</v>
      </c>
      <c r="O16" s="72">
        <f>IF(RES_hh_tes_in!O16=0,0,1000*11630*RES_hh_tes_in!O16/RES_hh_num_in!O$3)</f>
        <v>155.13412255235414</v>
      </c>
      <c r="P16" s="72">
        <f>IF(RES_hh_tes_in!P16=0,0,1000*11630*RES_hh_tes_in!P16/RES_hh_num_in!P$3)</f>
        <v>104.27924101576721</v>
      </c>
      <c r="Q16" s="72">
        <f>IF(RES_hh_tes_in!Q16=0,0,1000*11630*RES_hh_tes_in!Q16/RES_hh_num_in!Q$3)</f>
        <v>127.34365486918458</v>
      </c>
      <c r="R16" s="72">
        <f>IF(RES_hh_tes_in!R16=0,0,1000*11630*RES_hh_tes_in!R16/RES_hh_num_in!R$3)</f>
        <v>185.59244833916753</v>
      </c>
      <c r="S16" s="72">
        <f>IF(RES_hh_tes_in!S16=0,0,1000*11630*RES_hh_tes_in!S16/RES_hh_num_in!S$3)</f>
        <v>208.88729125515971</v>
      </c>
      <c r="T16" s="72">
        <f>IF(RES_hh_tes_in!T16=0,0,1000*11630*RES_hh_tes_in!T16/RES_hh_num_in!T$3)</f>
        <v>230.66567050290681</v>
      </c>
      <c r="U16" s="72">
        <f>IF(RES_hh_tes_in!U16=0,0,1000*11630*RES_hh_tes_in!U16/RES_hh_num_in!U$3)</f>
        <v>236.92974332098618</v>
      </c>
      <c r="V16" s="72">
        <f>IF(RES_hh_tes_in!V16=0,0,1000*11630*RES_hh_tes_in!V16/RES_hh_num_in!V$3)</f>
        <v>225.86044187279487</v>
      </c>
      <c r="W16" s="72">
        <f>IF(RES_hh_tes_in!W16=0,0,1000*11630*RES_hh_tes_in!W16/RES_hh_num_in!W$3)</f>
        <v>255.13249537330864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1097.8131752719942</v>
      </c>
      <c r="D17" s="69">
        <f>IF(RES_hh_tes_in!D17=0,0,1000*11630*RES_hh_tes_in!D17/RES_hh_num_in!D17)</f>
        <v>1121.7955110320704</v>
      </c>
      <c r="E17" s="69">
        <f>IF(RES_hh_tes_in!E17=0,0,1000*11630*RES_hh_tes_in!E17/RES_hh_num_in!E17)</f>
        <v>1128.4101331042662</v>
      </c>
      <c r="F17" s="69">
        <f>IF(RES_hh_tes_in!F17=0,0,1000*11630*RES_hh_tes_in!F17/RES_hh_num_in!F17)</f>
        <v>1121.636579611936</v>
      </c>
      <c r="G17" s="69">
        <f>IF(RES_hh_tes_in!G17=0,0,1000*11630*RES_hh_tes_in!G17/RES_hh_num_in!G17)</f>
        <v>1149.7373410561263</v>
      </c>
      <c r="H17" s="69">
        <f>IF(RES_hh_tes_in!H17=0,0,1000*11630*RES_hh_tes_in!H17/RES_hh_num_in!H17)</f>
        <v>1150.1904890573967</v>
      </c>
      <c r="I17" s="69">
        <f>IF(RES_hh_tes_in!I17=0,0,1000*11630*RES_hh_tes_in!I17/RES_hh_num_in!I17)</f>
        <v>1145.4385813595848</v>
      </c>
      <c r="J17" s="69">
        <f>IF(RES_hh_tes_in!J17=0,0,1000*11630*RES_hh_tes_in!J17/RES_hh_num_in!J17)</f>
        <v>1130.5886068047439</v>
      </c>
      <c r="K17" s="69">
        <f>IF(RES_hh_tes_in!K17=0,0,1000*11630*RES_hh_tes_in!K17/RES_hh_num_in!K17)</f>
        <v>1125.1120090307345</v>
      </c>
      <c r="L17" s="69">
        <f>IF(RES_hh_tes_in!L17=0,0,1000*11630*RES_hh_tes_in!L17/RES_hh_num_in!L17)</f>
        <v>1188.1665622227804</v>
      </c>
      <c r="M17" s="69">
        <f>IF(RES_hh_tes_in!M17=0,0,1000*11630*RES_hh_tes_in!M17/RES_hh_num_in!M17)</f>
        <v>1184.8766073695961</v>
      </c>
      <c r="N17" s="69">
        <f>IF(RES_hh_tes_in!N17=0,0,1000*11630*RES_hh_tes_in!N17/RES_hh_num_in!N17)</f>
        <v>1195.5432133665538</v>
      </c>
      <c r="O17" s="69">
        <f>IF(RES_hh_tes_in!O17=0,0,1000*11630*RES_hh_tes_in!O17/RES_hh_num_in!O17)</f>
        <v>1177.5402654703678</v>
      </c>
      <c r="P17" s="69">
        <f>IF(RES_hh_tes_in!P17=0,0,1000*11630*RES_hh_tes_in!P17/RES_hh_num_in!P17)</f>
        <v>1157.9042349820604</v>
      </c>
      <c r="Q17" s="69">
        <f>IF(RES_hh_tes_in!Q17=0,0,1000*11630*RES_hh_tes_in!Q17/RES_hh_num_in!Q17)</f>
        <v>1204.2798047090275</v>
      </c>
      <c r="R17" s="69">
        <f>IF(RES_hh_tes_in!R17=0,0,1000*11630*RES_hh_tes_in!R17/RES_hh_num_in!R17)</f>
        <v>1219.6368225131223</v>
      </c>
      <c r="S17" s="69">
        <f>IF(RES_hh_tes_in!S17=0,0,1000*11630*RES_hh_tes_in!S17/RES_hh_num_in!S17)</f>
        <v>1258.1289143241597</v>
      </c>
      <c r="T17" s="69">
        <f>IF(RES_hh_tes_in!T17=0,0,1000*11630*RES_hh_tes_in!T17/RES_hh_num_in!T17)</f>
        <v>1290.9271796363189</v>
      </c>
      <c r="U17" s="69">
        <f>IF(RES_hh_tes_in!U17=0,0,1000*11630*RES_hh_tes_in!U17/RES_hh_num_in!U17)</f>
        <v>1243.5821222892657</v>
      </c>
      <c r="V17" s="69">
        <f>IF(RES_hh_tes_in!V17=0,0,1000*11630*RES_hh_tes_in!V17/RES_hh_num_in!V17)</f>
        <v>1229.7770080747525</v>
      </c>
      <c r="W17" s="69">
        <f>IF(RES_hh_tes_in!W17=0,0,1000*11630*RES_hh_tes_in!W17/RES_hh_num_in!W17)</f>
        <v>1265.863324692318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720.0507753389511</v>
      </c>
      <c r="D18" s="72">
        <f>IF(RES_hh_tes_in!D18=0,0,1000*11630*RES_hh_tes_in!D18/RES_hh_num_in!D18)</f>
        <v>791.07874296611396</v>
      </c>
      <c r="E18" s="72">
        <f>IF(RES_hh_tes_in!E18=0,0,1000*11630*RES_hh_tes_in!E18/RES_hh_num_in!E18)</f>
        <v>805.39870618297834</v>
      </c>
      <c r="F18" s="72">
        <f>IF(RES_hh_tes_in!F18=0,0,1000*11630*RES_hh_tes_in!F18/RES_hh_num_in!F18)</f>
        <v>851.11355144941479</v>
      </c>
      <c r="G18" s="72">
        <f>IF(RES_hh_tes_in!G18=0,0,1000*11630*RES_hh_tes_in!G18/RES_hh_num_in!G18)</f>
        <v>878.77909752860774</v>
      </c>
      <c r="H18" s="72">
        <f>IF(RES_hh_tes_in!H18=0,0,1000*11630*RES_hh_tes_in!H18/RES_hh_num_in!H18)</f>
        <v>923.08174292035619</v>
      </c>
      <c r="I18" s="72">
        <f>IF(RES_hh_tes_in!I18=0,0,1000*11630*RES_hh_tes_in!I18/RES_hh_num_in!I18)</f>
        <v>932.74332119494954</v>
      </c>
      <c r="J18" s="72">
        <f>IF(RES_hh_tes_in!J18=0,0,1000*11630*RES_hh_tes_in!J18/RES_hh_num_in!J18)</f>
        <v>1018.4912730142621</v>
      </c>
      <c r="K18" s="72">
        <f>IF(RES_hh_tes_in!K18=0,0,1000*11630*RES_hh_tes_in!K18/RES_hh_num_in!K18)</f>
        <v>1082.4048101067965</v>
      </c>
      <c r="L18" s="72">
        <f>IF(RES_hh_tes_in!L18=0,0,1000*11630*RES_hh_tes_in!L18/RES_hh_num_in!L18)</f>
        <v>1084.373898773933</v>
      </c>
      <c r="M18" s="72">
        <f>IF(RES_hh_tes_in!M18=0,0,1000*11630*RES_hh_tes_in!M18/RES_hh_num_in!M18)</f>
        <v>1070.1567592221375</v>
      </c>
      <c r="N18" s="72">
        <f>IF(RES_hh_tes_in!N18=0,0,1000*11630*RES_hh_tes_in!N18/RES_hh_num_in!N18)</f>
        <v>1056.9944973612276</v>
      </c>
      <c r="O18" s="72">
        <f>IF(RES_hh_tes_in!O18=0,0,1000*11630*RES_hh_tes_in!O18/RES_hh_num_in!O18)</f>
        <v>1062.1739017360346</v>
      </c>
      <c r="P18" s="72">
        <f>IF(RES_hh_tes_in!P18=0,0,1000*11630*RES_hh_tes_in!P18/RES_hh_num_in!P18)</f>
        <v>1069.545943806181</v>
      </c>
      <c r="Q18" s="72">
        <f>IF(RES_hh_tes_in!Q18=0,0,1000*11630*RES_hh_tes_in!Q18/RES_hh_num_in!Q18)</f>
        <v>1057.272611815134</v>
      </c>
      <c r="R18" s="72">
        <f>IF(RES_hh_tes_in!R18=0,0,1000*11630*RES_hh_tes_in!R18/RES_hh_num_in!R18)</f>
        <v>1075.2155229949219</v>
      </c>
      <c r="S18" s="72">
        <f>IF(RES_hh_tes_in!S18=0,0,1000*11630*RES_hh_tes_in!S18/RES_hh_num_in!S18)</f>
        <v>1123.0713587216967</v>
      </c>
      <c r="T18" s="72">
        <f>IF(RES_hh_tes_in!T18=0,0,1000*11630*RES_hh_tes_in!T18/RES_hh_num_in!T18)</f>
        <v>1047.603039171647</v>
      </c>
      <c r="U18" s="72">
        <f>IF(RES_hh_tes_in!U18=0,0,1000*11630*RES_hh_tes_in!U18/RES_hh_num_in!U18)</f>
        <v>1023.3162480115648</v>
      </c>
      <c r="V18" s="72">
        <f>IF(RES_hh_tes_in!V18=0,0,1000*11630*RES_hh_tes_in!V18/RES_hh_num_in!V18)</f>
        <v>1135.7198582579013</v>
      </c>
      <c r="W18" s="72">
        <f>IF(RES_hh_tes_in!W18=0,0,1000*11630*RES_hh_tes_in!W18/RES_hh_num_in!W18)</f>
        <v>1202.4221438956799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879.10219893970191</v>
      </c>
      <c r="D19" s="72">
        <f>IF(RES_hh_tes_in!D19=0,0,1000*11630*RES_hh_tes_in!D19/RES_hh_num_in!D19)</f>
        <v>881.04686351611463</v>
      </c>
      <c r="E19" s="72">
        <f>IF(RES_hh_tes_in!E19=0,0,1000*11630*RES_hh_tes_in!E19/RES_hh_num_in!E19)</f>
        <v>853.27760536457242</v>
      </c>
      <c r="F19" s="72">
        <f>IF(RES_hh_tes_in!F19=0,0,1000*11630*RES_hh_tes_in!F19/RES_hh_num_in!F19)</f>
        <v>883.55760037814468</v>
      </c>
      <c r="G19" s="72">
        <f>IF(RES_hh_tes_in!G19=0,0,1000*11630*RES_hh_tes_in!G19/RES_hh_num_in!G19)</f>
        <v>969.94589410291553</v>
      </c>
      <c r="H19" s="72">
        <f>IF(RES_hh_tes_in!H19=0,0,1000*11630*RES_hh_tes_in!H19/RES_hh_num_in!H19)</f>
        <v>884.83872821169894</v>
      </c>
      <c r="I19" s="72">
        <f>IF(RES_hh_tes_in!I19=0,0,1000*11630*RES_hh_tes_in!I19/RES_hh_num_in!I19)</f>
        <v>869.88235887527696</v>
      </c>
      <c r="J19" s="72">
        <f>IF(RES_hh_tes_in!J19=0,0,1000*11630*RES_hh_tes_in!J19/RES_hh_num_in!J19)</f>
        <v>845.0371717287311</v>
      </c>
      <c r="K19" s="72">
        <f>IF(RES_hh_tes_in!K19=0,0,1000*11630*RES_hh_tes_in!K19/RES_hh_num_in!K19)</f>
        <v>849.54014826030584</v>
      </c>
      <c r="L19" s="72">
        <f>IF(RES_hh_tes_in!L19=0,0,1000*11630*RES_hh_tes_in!L19/RES_hh_num_in!L19)</f>
        <v>894.76128202323366</v>
      </c>
      <c r="M19" s="72">
        <f>IF(RES_hh_tes_in!M19=0,0,1000*11630*RES_hh_tes_in!M19/RES_hh_num_in!M19)</f>
        <v>879.26093194911346</v>
      </c>
      <c r="N19" s="72">
        <f>IF(RES_hh_tes_in!N19=0,0,1000*11630*RES_hh_tes_in!N19/RES_hh_num_in!N19)</f>
        <v>841.36955192449398</v>
      </c>
      <c r="O19" s="72">
        <f>IF(RES_hh_tes_in!O19=0,0,1000*11630*RES_hh_tes_in!O19/RES_hh_num_in!O19)</f>
        <v>864.10723442209394</v>
      </c>
      <c r="P19" s="72">
        <f>IF(RES_hh_tes_in!P19=0,0,1000*11630*RES_hh_tes_in!P19/RES_hh_num_in!P19)</f>
        <v>920.4063736796619</v>
      </c>
      <c r="Q19" s="72">
        <f>IF(RES_hh_tes_in!Q19=0,0,1000*11630*RES_hh_tes_in!Q19/RES_hh_num_in!Q19)</f>
        <v>922.98579688746634</v>
      </c>
      <c r="R19" s="72">
        <f>IF(RES_hh_tes_in!R19=0,0,1000*11630*RES_hh_tes_in!R19/RES_hh_num_in!R19)</f>
        <v>951.8208485358457</v>
      </c>
      <c r="S19" s="72">
        <f>IF(RES_hh_tes_in!S19=0,0,1000*11630*RES_hh_tes_in!S19/RES_hh_num_in!S19)</f>
        <v>969.09364427149194</v>
      </c>
      <c r="T19" s="72">
        <f>IF(RES_hh_tes_in!T19=0,0,1000*11630*RES_hh_tes_in!T19/RES_hh_num_in!T19)</f>
        <v>1093.6299404752569</v>
      </c>
      <c r="U19" s="72">
        <f>IF(RES_hh_tes_in!U19=0,0,1000*11630*RES_hh_tes_in!U19/RES_hh_num_in!U19)</f>
        <v>990.04509013732797</v>
      </c>
      <c r="V19" s="72">
        <f>IF(RES_hh_tes_in!V19=0,0,1000*11630*RES_hh_tes_in!V19/RES_hh_num_in!V19)</f>
        <v>998.11421069189714</v>
      </c>
      <c r="W19" s="72">
        <f>IF(RES_hh_tes_in!W19=0,0,1000*11630*RES_hh_tes_in!W19/RES_hh_num_in!W19)</f>
        <v>994.52510066119248</v>
      </c>
      <c r="DA19" s="89" t="s">
        <v>829</v>
      </c>
    </row>
    <row r="20" spans="1:105" ht="12" customHeight="1" x14ac:dyDescent="0.25">
      <c r="A20" s="28" t="s">
        <v>206</v>
      </c>
      <c r="B20" s="72"/>
      <c r="C20" s="72">
        <f>IF(RES_hh_tes_in!C20=0,0,1000*11630*RES_hh_tes_in!C20/RES_hh_num_in!C20)</f>
        <v>1504.8103220773826</v>
      </c>
      <c r="D20" s="72">
        <f>IF(RES_hh_tes_in!D20=0,0,1000*11630*RES_hh_tes_in!D20/RES_hh_num_in!D20)</f>
        <v>1468.3489267306477</v>
      </c>
      <c r="E20" s="72">
        <f>IF(RES_hh_tes_in!E20=0,0,1000*11630*RES_hh_tes_in!E20/RES_hh_num_in!E20)</f>
        <v>1439.5409185070077</v>
      </c>
      <c r="F20" s="72">
        <f>IF(RES_hh_tes_in!F20=0,0,1000*11630*RES_hh_tes_in!F20/RES_hh_num_in!F20)</f>
        <v>1457.3765127029505</v>
      </c>
      <c r="G20" s="72">
        <f>IF(RES_hh_tes_in!G20=0,0,1000*11630*RES_hh_tes_in!G20/RES_hh_num_in!G20)</f>
        <v>1510.5925321246427</v>
      </c>
      <c r="H20" s="72">
        <f>IF(RES_hh_tes_in!H20=0,0,1000*11630*RES_hh_tes_in!H20/RES_hh_num_in!H20)</f>
        <v>1630.1692250521889</v>
      </c>
      <c r="I20" s="72">
        <f>IF(RES_hh_tes_in!I20=0,0,1000*11630*RES_hh_tes_in!I20/RES_hh_num_in!I20)</f>
        <v>1233.8266896619111</v>
      </c>
      <c r="J20" s="72">
        <f>IF(RES_hh_tes_in!J20=0,0,1000*11630*RES_hh_tes_in!J20/RES_hh_num_in!J20)</f>
        <v>1469.6900917092078</v>
      </c>
      <c r="K20" s="72">
        <f>IF(RES_hh_tes_in!K20=0,0,1000*11630*RES_hh_tes_in!K20/RES_hh_num_in!K20)</f>
        <v>1426.5095303972687</v>
      </c>
      <c r="L20" s="72">
        <f>IF(RES_hh_tes_in!L20=0,0,1000*11630*RES_hh_tes_in!L20/RES_hh_num_in!L20)</f>
        <v>1487.307667417889</v>
      </c>
      <c r="M20" s="72">
        <f>IF(RES_hh_tes_in!M20=0,0,1000*11630*RES_hh_tes_in!M20/RES_hh_num_in!M20)</f>
        <v>1480.4433531350576</v>
      </c>
      <c r="N20" s="72">
        <f>IF(RES_hh_tes_in!N20=0,0,1000*11630*RES_hh_tes_in!N20/RES_hh_num_in!N20)</f>
        <v>1467.3324572397819</v>
      </c>
      <c r="O20" s="72">
        <f>IF(RES_hh_tes_in!O20=0,0,1000*11630*RES_hh_tes_in!O20/RES_hh_num_in!O20)</f>
        <v>1224.5232195009462</v>
      </c>
      <c r="P20" s="72">
        <f>IF(RES_hh_tes_in!P20=0,0,1000*11630*RES_hh_tes_in!P20/RES_hh_num_in!P20)</f>
        <v>1320.4769967934974</v>
      </c>
      <c r="Q20" s="72">
        <f>IF(RES_hh_tes_in!Q20=0,0,1000*11630*RES_hh_tes_in!Q20/RES_hh_num_in!Q20)</f>
        <v>1404.6584137237771</v>
      </c>
      <c r="R20" s="72">
        <f>IF(RES_hh_tes_in!R20=0,0,1000*11630*RES_hh_tes_in!R20/RES_hh_num_in!R20)</f>
        <v>1605.6866519166715</v>
      </c>
      <c r="S20" s="72">
        <f>IF(RES_hh_tes_in!S20=0,0,1000*11630*RES_hh_tes_in!S20/RES_hh_num_in!S20)</f>
        <v>1629.8572509765434</v>
      </c>
      <c r="T20" s="72">
        <f>IF(RES_hh_tes_in!T20=0,0,1000*11630*RES_hh_tes_in!T20/RES_hh_num_in!T20)</f>
        <v>1556.1632441602962</v>
      </c>
      <c r="U20" s="72">
        <f>IF(RES_hh_tes_in!U20=0,0,1000*11630*RES_hh_tes_in!U20/RES_hh_num_in!U20)</f>
        <v>1682.035567693136</v>
      </c>
      <c r="V20" s="72">
        <f>IF(RES_hh_tes_in!V20=0,0,1000*11630*RES_hh_tes_in!V20/RES_hh_num_in!V20)</f>
        <v>1695.2304944758307</v>
      </c>
      <c r="W20" s="72">
        <f>IF(RES_hh_tes_in!W20=0,0,1000*11630*RES_hh_tes_in!W20/RES_hh_num_in!W20)</f>
        <v>1420.0624526844492</v>
      </c>
      <c r="DA20" s="89" t="s">
        <v>830</v>
      </c>
    </row>
    <row r="21" spans="1:105" ht="12" customHeight="1" x14ac:dyDescent="0.25">
      <c r="A21" s="28" t="s">
        <v>193</v>
      </c>
      <c r="B21" s="72"/>
      <c r="C21" s="72">
        <f>IF(RES_hh_tes_in!C21=0,0,1000*11630*RES_hh_tes_in!C21/RES_hh_num_in!C21)</f>
        <v>1125.6874883422327</v>
      </c>
      <c r="D21" s="72">
        <f>IF(RES_hh_tes_in!D21=0,0,1000*11630*RES_hh_tes_in!D21/RES_hh_num_in!D21)</f>
        <v>1168.5552381240861</v>
      </c>
      <c r="E21" s="72">
        <f>IF(RES_hh_tes_in!E21=0,0,1000*11630*RES_hh_tes_in!E21/RES_hh_num_in!E21)</f>
        <v>1169.363443935179</v>
      </c>
      <c r="F21" s="72">
        <f>IF(RES_hh_tes_in!F21=0,0,1000*11630*RES_hh_tes_in!F21/RES_hh_num_in!F21)</f>
        <v>1136.3577132855444</v>
      </c>
      <c r="G21" s="72">
        <f>IF(RES_hh_tes_in!G21=0,0,1000*11630*RES_hh_tes_in!G21/RES_hh_num_in!G21)</f>
        <v>1174.5560666568497</v>
      </c>
      <c r="H21" s="72">
        <f>IF(RES_hh_tes_in!H21=0,0,1000*11630*RES_hh_tes_in!H21/RES_hh_num_in!H21)</f>
        <v>1139.196467214676</v>
      </c>
      <c r="I21" s="72">
        <f>IF(RES_hh_tes_in!I21=0,0,1000*11630*RES_hh_tes_in!I21/RES_hh_num_in!I21)</f>
        <v>1184.7597028306654</v>
      </c>
      <c r="J21" s="72">
        <f>IF(RES_hh_tes_in!J21=0,0,1000*11630*RES_hh_tes_in!J21/RES_hh_num_in!J21)</f>
        <v>1135.7785912991787</v>
      </c>
      <c r="K21" s="72">
        <f>IF(RES_hh_tes_in!K21=0,0,1000*11630*RES_hh_tes_in!K21/RES_hh_num_in!K21)</f>
        <v>1137.8875858321546</v>
      </c>
      <c r="L21" s="72">
        <f>IF(RES_hh_tes_in!L21=0,0,1000*11630*RES_hh_tes_in!L21/RES_hh_num_in!L21)</f>
        <v>1238.0146244295784</v>
      </c>
      <c r="M21" s="72">
        <f>IF(RES_hh_tes_in!M21=0,0,1000*11630*RES_hh_tes_in!M21/RES_hh_num_in!M21)</f>
        <v>1158.981029581855</v>
      </c>
      <c r="N21" s="72">
        <f>IF(RES_hh_tes_in!N21=0,0,1000*11630*RES_hh_tes_in!N21/RES_hh_num_in!N21)</f>
        <v>1228.3216643835144</v>
      </c>
      <c r="O21" s="72">
        <f>IF(RES_hh_tes_in!O21=0,0,1000*11630*RES_hh_tes_in!O21/RES_hh_num_in!O21)</f>
        <v>1203.6952841895338</v>
      </c>
      <c r="P21" s="72">
        <f>IF(RES_hh_tes_in!P21=0,0,1000*11630*RES_hh_tes_in!P21/RES_hh_num_in!P21)</f>
        <v>1153.8611558437565</v>
      </c>
      <c r="Q21" s="72">
        <f>IF(RES_hh_tes_in!Q21=0,0,1000*11630*RES_hh_tes_in!Q21/RES_hh_num_in!Q21)</f>
        <v>1266.2554536568739</v>
      </c>
      <c r="R21" s="72">
        <f>IF(RES_hh_tes_in!R21=0,0,1000*11630*RES_hh_tes_in!R21/RES_hh_num_in!R21)</f>
        <v>1251.1996649929538</v>
      </c>
      <c r="S21" s="72">
        <f>IF(RES_hh_tes_in!S21=0,0,1000*11630*RES_hh_tes_in!S21/RES_hh_num_in!S21)</f>
        <v>1264.2918750619519</v>
      </c>
      <c r="T21" s="72">
        <f>IF(RES_hh_tes_in!T21=0,0,1000*11630*RES_hh_tes_in!T21/RES_hh_num_in!T21)</f>
        <v>1297.2375871406039</v>
      </c>
      <c r="U21" s="72">
        <f>IF(RES_hh_tes_in!U21=0,0,1000*11630*RES_hh_tes_in!U21/RES_hh_num_in!U21)</f>
        <v>1237.7791121224961</v>
      </c>
      <c r="V21" s="72">
        <f>IF(RES_hh_tes_in!V21=0,0,1000*11630*RES_hh_tes_in!V21/RES_hh_num_in!V21)</f>
        <v>1193.2717533641478</v>
      </c>
      <c r="W21" s="72">
        <f>IF(RES_hh_tes_in!W21=0,0,1000*11630*RES_hh_tes_in!W21/RES_hh_num_in!W21)</f>
        <v>1321.6635780702711</v>
      </c>
      <c r="DA21" s="89" t="s">
        <v>831</v>
      </c>
    </row>
    <row r="22" spans="1:105" ht="12" customHeight="1" x14ac:dyDescent="0.25">
      <c r="A22" s="28" t="s">
        <v>208</v>
      </c>
      <c r="B22" s="72"/>
      <c r="C22" s="72">
        <f>IF(RES_hh_tes_in!C22=0,0,1000*11630*RES_hh_tes_in!C22/RES_hh_num_in!C22)</f>
        <v>935.83215125199808</v>
      </c>
      <c r="D22" s="72">
        <f>IF(RES_hh_tes_in!D22=0,0,1000*11630*RES_hh_tes_in!D22/RES_hh_num_in!D22)</f>
        <v>952.87254451061619</v>
      </c>
      <c r="E22" s="72">
        <f>IF(RES_hh_tes_in!E22=0,0,1000*11630*RES_hh_tes_in!E22/RES_hh_num_in!E22)</f>
        <v>1007.3572558809183</v>
      </c>
      <c r="F22" s="72">
        <f>IF(RES_hh_tes_in!F22=0,0,1000*11630*RES_hh_tes_in!F22/RES_hh_num_in!F22)</f>
        <v>936.42032626330672</v>
      </c>
      <c r="G22" s="72">
        <f>IF(RES_hh_tes_in!G22=0,0,1000*11630*RES_hh_tes_in!G22/RES_hh_num_in!G22)</f>
        <v>1080.3897248672695</v>
      </c>
      <c r="H22" s="72">
        <f>IF(RES_hh_tes_in!H22=0,0,1000*11630*RES_hh_tes_in!H22/RES_hh_num_in!H22)</f>
        <v>1142.6225142680078</v>
      </c>
      <c r="I22" s="72">
        <f>IF(RES_hh_tes_in!I22=0,0,1000*11630*RES_hh_tes_in!I22/RES_hh_num_in!I22)</f>
        <v>1247.5133277684849</v>
      </c>
      <c r="J22" s="72">
        <f>IF(RES_hh_tes_in!J22=0,0,1000*11630*RES_hh_tes_in!J22/RES_hh_num_in!J22)</f>
        <v>1201.3345050816504</v>
      </c>
      <c r="K22" s="72">
        <f>IF(RES_hh_tes_in!K22=0,0,1000*11630*RES_hh_tes_in!K22/RES_hh_num_in!K22)</f>
        <v>1100.9342704292242</v>
      </c>
      <c r="L22" s="72">
        <f>IF(RES_hh_tes_in!L22=0,0,1000*11630*RES_hh_tes_in!L22/RES_hh_num_in!L22)</f>
        <v>1172.9559524225119</v>
      </c>
      <c r="M22" s="72">
        <f>IF(RES_hh_tes_in!M22=0,0,1000*11630*RES_hh_tes_in!M22/RES_hh_num_in!M22)</f>
        <v>1244.6532560356584</v>
      </c>
      <c r="N22" s="72">
        <f>IF(RES_hh_tes_in!N22=0,0,1000*11630*RES_hh_tes_in!N22/RES_hh_num_in!N22)</f>
        <v>1212.8024850624349</v>
      </c>
      <c r="O22" s="72">
        <f>IF(RES_hh_tes_in!O22=0,0,1000*11630*RES_hh_tes_in!O22/RES_hh_num_in!O22)</f>
        <v>1227.1605052423376</v>
      </c>
      <c r="P22" s="72">
        <f>IF(RES_hh_tes_in!P22=0,0,1000*11630*RES_hh_tes_in!P22/RES_hh_num_in!P22)</f>
        <v>1077.5386579581998</v>
      </c>
      <c r="Q22" s="72">
        <f>IF(RES_hh_tes_in!Q22=0,0,1000*11630*RES_hh_tes_in!Q22/RES_hh_num_in!Q22)</f>
        <v>1122.0056888204635</v>
      </c>
      <c r="R22" s="72">
        <f>IF(RES_hh_tes_in!R22=0,0,1000*11630*RES_hh_tes_in!R22/RES_hh_num_in!R22)</f>
        <v>1106.9453881583988</v>
      </c>
      <c r="S22" s="72">
        <f>IF(RES_hh_tes_in!S22=0,0,1000*11630*RES_hh_tes_in!S22/RES_hh_num_in!S22)</f>
        <v>1095.7665397945018</v>
      </c>
      <c r="T22" s="72">
        <f>IF(RES_hh_tes_in!T22=0,0,1000*11630*RES_hh_tes_in!T22/RES_hh_num_in!T22)</f>
        <v>1368.573976373159</v>
      </c>
      <c r="U22" s="72">
        <f>IF(RES_hh_tes_in!U22=0,0,1000*11630*RES_hh_tes_in!U22/RES_hh_num_in!U22)</f>
        <v>1249.8856517286231</v>
      </c>
      <c r="V22" s="72">
        <f>IF(RES_hh_tes_in!V22=0,0,1000*11630*RES_hh_tes_in!V22/RES_hh_num_in!V22)</f>
        <v>1238.1153771952017</v>
      </c>
      <c r="W22" s="72">
        <f>IF(RES_hh_tes_in!W22=0,0,1000*11630*RES_hh_tes_in!W22/RES_hh_num_in!W22)</f>
        <v>1350.7556667181877</v>
      </c>
      <c r="DA22" s="89" t="s">
        <v>832</v>
      </c>
    </row>
    <row r="23" spans="1:105" ht="12" customHeight="1" x14ac:dyDescent="0.25">
      <c r="A23" s="28" t="s">
        <v>203</v>
      </c>
      <c r="B23" s="72"/>
      <c r="C23" s="72">
        <f>IF(RES_hh_tes_in!C23=0,0,1000*11630*RES_hh_tes_in!C23/RES_hh_num_in!C23)</f>
        <v>484.13321888818575</v>
      </c>
      <c r="D23" s="72">
        <f>IF(RES_hh_tes_in!D23=0,0,1000*11630*RES_hh_tes_in!D23/RES_hh_num_in!D23)</f>
        <v>916.37845994763086</v>
      </c>
      <c r="E23" s="72">
        <f>IF(RES_hh_tes_in!E23=0,0,1000*11630*RES_hh_tes_in!E23/RES_hh_num_in!E23)</f>
        <v>987.83873883618139</v>
      </c>
      <c r="F23" s="72">
        <f>IF(RES_hh_tes_in!F23=0,0,1000*11630*RES_hh_tes_in!F23/RES_hh_num_in!F23)</f>
        <v>1011.6151332769756</v>
      </c>
      <c r="G23" s="72">
        <f>IF(RES_hh_tes_in!G23=0,0,1000*11630*RES_hh_tes_in!G23/RES_hh_num_in!G23)</f>
        <v>1053.2366983966481</v>
      </c>
      <c r="H23" s="72">
        <f>IF(RES_hh_tes_in!H23=0,0,1000*11630*RES_hh_tes_in!H23/RES_hh_num_in!H23)</f>
        <v>953.73316133445292</v>
      </c>
      <c r="I23" s="72">
        <f>IF(RES_hh_tes_in!I23=0,0,1000*11630*RES_hh_tes_in!I23/RES_hh_num_in!I23)</f>
        <v>969.06807591461745</v>
      </c>
      <c r="J23" s="72">
        <f>IF(RES_hh_tes_in!J23=0,0,1000*11630*RES_hh_tes_in!J23/RES_hh_num_in!J23)</f>
        <v>871.47716877192715</v>
      </c>
      <c r="K23" s="72">
        <f>IF(RES_hh_tes_in!K23=0,0,1000*11630*RES_hh_tes_in!K23/RES_hh_num_in!K23)</f>
        <v>999.51394648863766</v>
      </c>
      <c r="L23" s="72">
        <f>IF(RES_hh_tes_in!L23=0,0,1000*11630*RES_hh_tes_in!L23/RES_hh_num_in!L23)</f>
        <v>1213.530081729584</v>
      </c>
      <c r="M23" s="72">
        <f>IF(RES_hh_tes_in!M23=0,0,1000*11630*RES_hh_tes_in!M23/RES_hh_num_in!M23)</f>
        <v>1383.9928660621686</v>
      </c>
      <c r="N23" s="72">
        <f>IF(RES_hh_tes_in!N23=0,0,1000*11630*RES_hh_tes_in!N23/RES_hh_num_in!N23)</f>
        <v>1377.8652748576824</v>
      </c>
      <c r="O23" s="72">
        <f>IF(RES_hh_tes_in!O23=0,0,1000*11630*RES_hh_tes_in!O23/RES_hh_num_in!O23)</f>
        <v>1172.2054064375079</v>
      </c>
      <c r="P23" s="72">
        <f>IF(RES_hh_tes_in!P23=0,0,1000*11630*RES_hh_tes_in!P23/RES_hh_num_in!P23)</f>
        <v>1215.4529610238842</v>
      </c>
      <c r="Q23" s="72">
        <f>IF(RES_hh_tes_in!Q23=0,0,1000*11630*RES_hh_tes_in!Q23/RES_hh_num_in!Q23)</f>
        <v>1241.7553711337953</v>
      </c>
      <c r="R23" s="72">
        <f>IF(RES_hh_tes_in!R23=0,0,1000*11630*RES_hh_tes_in!R23/RES_hh_num_in!R23)</f>
        <v>1206.5067600897007</v>
      </c>
      <c r="S23" s="72">
        <f>IF(RES_hh_tes_in!S23=0,0,1000*11630*RES_hh_tes_in!S23/RES_hh_num_in!S23)</f>
        <v>1166.5336231575884</v>
      </c>
      <c r="T23" s="72">
        <f>IF(RES_hh_tes_in!T23=0,0,1000*11630*RES_hh_tes_in!T23/RES_hh_num_in!T23)</f>
        <v>1169.7856928075619</v>
      </c>
      <c r="U23" s="72">
        <f>IF(RES_hh_tes_in!U23=0,0,1000*11630*RES_hh_tes_in!U23/RES_hh_num_in!U23)</f>
        <v>1249.3195831418079</v>
      </c>
      <c r="V23" s="72">
        <f>IF(RES_hh_tes_in!V23=0,0,1000*11630*RES_hh_tes_in!V23/RES_hh_num_in!V23)</f>
        <v>1205.438592992175</v>
      </c>
      <c r="W23" s="72">
        <f>IF(RES_hh_tes_in!W23=0,0,1000*11630*RES_hh_tes_in!W23/RES_hh_num_in!W23)</f>
        <v>1582.9048485111753</v>
      </c>
      <c r="DA23" s="89" t="s">
        <v>833</v>
      </c>
    </row>
    <row r="24" spans="1:105" ht="12" customHeight="1" x14ac:dyDescent="0.25">
      <c r="A24" s="28" t="s">
        <v>204</v>
      </c>
      <c r="B24" s="72"/>
      <c r="C24" s="72">
        <f>IF(RES_hh_tes_in!C24=0,0,1000*11630*RES_hh_tes_in!C24/RES_hh_num_in!C24)</f>
        <v>875.22261112624835</v>
      </c>
      <c r="D24" s="72">
        <f>IF(RES_hh_tes_in!D24=0,0,1000*11630*RES_hh_tes_in!D24/RES_hh_num_in!D24)</f>
        <v>970.82647377247395</v>
      </c>
      <c r="E24" s="72">
        <f>IF(RES_hh_tes_in!E24=0,0,1000*11630*RES_hh_tes_in!E24/RES_hh_num_in!E24)</f>
        <v>976.13600711932747</v>
      </c>
      <c r="F24" s="72">
        <f>IF(RES_hh_tes_in!F24=0,0,1000*11630*RES_hh_tes_in!F24/RES_hh_num_in!F24)</f>
        <v>1095.5589739568081</v>
      </c>
      <c r="G24" s="72">
        <f>IF(RES_hh_tes_in!G24=0,0,1000*11630*RES_hh_tes_in!G24/RES_hh_num_in!G24)</f>
        <v>982.15468483648783</v>
      </c>
      <c r="H24" s="72">
        <f>IF(RES_hh_tes_in!H24=0,0,1000*11630*RES_hh_tes_in!H24/RES_hh_num_in!H24)</f>
        <v>1016.4044232921983</v>
      </c>
      <c r="I24" s="72">
        <f>IF(RES_hh_tes_in!I24=0,0,1000*11630*RES_hh_tes_in!I24/RES_hh_num_in!I24)</f>
        <v>1094.1972661991351</v>
      </c>
      <c r="J24" s="72">
        <f>IF(RES_hh_tes_in!J24=0,0,1000*11630*RES_hh_tes_in!J24/RES_hh_num_in!J24)</f>
        <v>1025.317205504907</v>
      </c>
      <c r="K24" s="72">
        <f>IF(RES_hh_tes_in!K24=0,0,1000*11630*RES_hh_tes_in!K24/RES_hh_num_in!K24)</f>
        <v>1061.7405275544236</v>
      </c>
      <c r="L24" s="72">
        <f>IF(RES_hh_tes_in!L24=0,0,1000*11630*RES_hh_tes_in!L24/RES_hh_num_in!L24)</f>
        <v>1096.4699275498554</v>
      </c>
      <c r="M24" s="72">
        <f>IF(RES_hh_tes_in!M24=0,0,1000*11630*RES_hh_tes_in!M24/RES_hh_num_in!M24)</f>
        <v>1171.8144077010038</v>
      </c>
      <c r="N24" s="72">
        <f>IF(RES_hh_tes_in!N24=0,0,1000*11630*RES_hh_tes_in!N24/RES_hh_num_in!N24)</f>
        <v>1091.4109362454208</v>
      </c>
      <c r="O24" s="72">
        <f>IF(RES_hh_tes_in!O24=0,0,1000*11630*RES_hh_tes_in!O24/RES_hh_num_in!O24)</f>
        <v>1091.4314308631654</v>
      </c>
      <c r="P24" s="72">
        <f>IF(RES_hh_tes_in!P24=0,0,1000*11630*RES_hh_tes_in!P24/RES_hh_num_in!P24)</f>
        <v>1126.4654176462293</v>
      </c>
      <c r="Q24" s="72">
        <f>IF(RES_hh_tes_in!Q24=0,0,1000*11630*RES_hh_tes_in!Q24/RES_hh_num_in!Q24)</f>
        <v>1132.837260061815</v>
      </c>
      <c r="R24" s="72">
        <f>IF(RES_hh_tes_in!R24=0,0,1000*11630*RES_hh_tes_in!R24/RES_hh_num_in!R24)</f>
        <v>1150.2475507169611</v>
      </c>
      <c r="S24" s="72">
        <f>IF(RES_hh_tes_in!S24=0,0,1000*11630*RES_hh_tes_in!S24/RES_hh_num_in!S24)</f>
        <v>1156.4004424400327</v>
      </c>
      <c r="T24" s="72">
        <f>IF(RES_hh_tes_in!T24=0,0,1000*11630*RES_hh_tes_in!T24/RES_hh_num_in!T24)</f>
        <v>1133.8070773968511</v>
      </c>
      <c r="U24" s="72">
        <f>IF(RES_hh_tes_in!U24=0,0,1000*11630*RES_hh_tes_in!U24/RES_hh_num_in!U24)</f>
        <v>1138.8874092356245</v>
      </c>
      <c r="V24" s="72">
        <f>IF(RES_hh_tes_in!V24=0,0,1000*11630*RES_hh_tes_in!V24/RES_hh_num_in!V24)</f>
        <v>1142.0590531739808</v>
      </c>
      <c r="W24" s="72">
        <f>IF(RES_hh_tes_in!W24=0,0,1000*11630*RES_hh_tes_in!W24/RES_hh_num_in!W24)</f>
        <v>1224.658793917207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985.69039395067193</v>
      </c>
      <c r="D25" s="74">
        <f>IF(RES_hh_tes_in!D25=0,0,1000*11630*RES_hh_tes_in!D25/RES_hh_num_in!D25)</f>
        <v>1008.2049213339517</v>
      </c>
      <c r="E25" s="74">
        <f>IF(RES_hh_tes_in!E25=0,0,1000*11630*RES_hh_tes_in!E25/RES_hh_num_in!E25)</f>
        <v>971.54474100277412</v>
      </c>
      <c r="F25" s="74">
        <f>IF(RES_hh_tes_in!F25=0,0,1000*11630*RES_hh_tes_in!F25/RES_hh_num_in!F25)</f>
        <v>1037.9371388803115</v>
      </c>
      <c r="G25" s="74">
        <f>IF(RES_hh_tes_in!G25=0,0,1000*11630*RES_hh_tes_in!G25/RES_hh_num_in!G25)</f>
        <v>1001.6458593345014</v>
      </c>
      <c r="H25" s="74">
        <f>IF(RES_hh_tes_in!H25=0,0,1000*11630*RES_hh_tes_in!H25/RES_hh_num_in!H25)</f>
        <v>1001.1385614298588</v>
      </c>
      <c r="I25" s="74">
        <f>IF(RES_hh_tes_in!I25=0,0,1000*11630*RES_hh_tes_in!I25/RES_hh_num_in!I25)</f>
        <v>901.90258173154461</v>
      </c>
      <c r="J25" s="74">
        <f>IF(RES_hh_tes_in!J25=0,0,1000*11630*RES_hh_tes_in!J25/RES_hh_num_in!J25)</f>
        <v>837.58599679623512</v>
      </c>
      <c r="K25" s="74">
        <f>IF(RES_hh_tes_in!K25=0,0,1000*11630*RES_hh_tes_in!K25/RES_hh_num_in!K25)</f>
        <v>797.87817471990513</v>
      </c>
      <c r="L25" s="74">
        <f>IF(RES_hh_tes_in!L25=0,0,1000*11630*RES_hh_tes_in!L25/RES_hh_num_in!L25)</f>
        <v>894.08980536080958</v>
      </c>
      <c r="M25" s="74">
        <f>IF(RES_hh_tes_in!M25=0,0,1000*11630*RES_hh_tes_in!M25/RES_hh_num_in!M25)</f>
        <v>930.42624402525223</v>
      </c>
      <c r="N25" s="74">
        <f>IF(RES_hh_tes_in!N25=0,0,1000*11630*RES_hh_tes_in!N25/RES_hh_num_in!N25)</f>
        <v>943.62048286411698</v>
      </c>
      <c r="O25" s="74">
        <f>IF(RES_hh_tes_in!O25=0,0,1000*11630*RES_hh_tes_in!O25/RES_hh_num_in!O25)</f>
        <v>903.20722516318324</v>
      </c>
      <c r="P25" s="74">
        <f>IF(RES_hh_tes_in!P25=0,0,1000*11630*RES_hh_tes_in!P25/RES_hh_num_in!P25)</f>
        <v>814.7428789265507</v>
      </c>
      <c r="Q25" s="74">
        <f>IF(RES_hh_tes_in!Q25=0,0,1000*11630*RES_hh_tes_in!Q25/RES_hh_num_in!Q25)</f>
        <v>835.9675304297715</v>
      </c>
      <c r="R25" s="74">
        <f>IF(RES_hh_tes_in!R25=0,0,1000*11630*RES_hh_tes_in!R25/RES_hh_num_in!R25)</f>
        <v>866.80884421417466</v>
      </c>
      <c r="S25" s="74">
        <f>IF(RES_hh_tes_in!S25=0,0,1000*11630*RES_hh_tes_in!S25/RES_hh_num_in!S25)</f>
        <v>922.15475337460532</v>
      </c>
      <c r="T25" s="74">
        <f>IF(RES_hh_tes_in!T25=0,0,1000*11630*RES_hh_tes_in!T25/RES_hh_num_in!T25)</f>
        <v>905.43803575363779</v>
      </c>
      <c r="U25" s="74">
        <f>IF(RES_hh_tes_in!U25=0,0,1000*11630*RES_hh_tes_in!U25/RES_hh_num_in!U25)</f>
        <v>898.63948102102108</v>
      </c>
      <c r="V25" s="74">
        <f>IF(RES_hh_tes_in!V25=0,0,1000*11630*RES_hh_tes_in!V25/RES_hh_num_in!V25)</f>
        <v>907.60510248469109</v>
      </c>
      <c r="W25" s="74">
        <f>IF(RES_hh_tes_in!W25=0,0,1000*11630*RES_hh_tes_in!W25/RES_hh_num_in!W25)</f>
        <v>869.34641864781497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859.00196252159469</v>
      </c>
      <c r="D26" s="77">
        <f>IF(RES_hh_tes_in!D26=0,0,1000*11630*RES_hh_tes_in!D26/RES_hh_num_in!D26)</f>
        <v>881.44150000241575</v>
      </c>
      <c r="E26" s="77">
        <f>IF(RES_hh_tes_in!E26=0,0,1000*11630*RES_hh_tes_in!E26/RES_hh_num_in!E26)</f>
        <v>892.960270236778</v>
      </c>
      <c r="F26" s="77">
        <f>IF(RES_hh_tes_in!F26=0,0,1000*11630*RES_hh_tes_in!F26/RES_hh_num_in!F26)</f>
        <v>865.20762795199676</v>
      </c>
      <c r="G26" s="77">
        <f>IF(RES_hh_tes_in!G26=0,0,1000*11630*RES_hh_tes_in!G26/RES_hh_num_in!G26)</f>
        <v>893.86264468055322</v>
      </c>
      <c r="H26" s="77">
        <f>IF(RES_hh_tes_in!H26=0,0,1000*11630*RES_hh_tes_in!H26/RES_hh_num_in!H26)</f>
        <v>896.08682648827175</v>
      </c>
      <c r="I26" s="77">
        <f>IF(RES_hh_tes_in!I26=0,0,1000*11630*RES_hh_tes_in!I26/RES_hh_num_in!I26)</f>
        <v>825.60489584880509</v>
      </c>
      <c r="J26" s="77">
        <f>IF(RES_hh_tes_in!J26=0,0,1000*11630*RES_hh_tes_in!J26/RES_hh_num_in!J26)</f>
        <v>829.0426862329482</v>
      </c>
      <c r="K26" s="77">
        <f>IF(RES_hh_tes_in!K26=0,0,1000*11630*RES_hh_tes_in!K26/RES_hh_num_in!K26)</f>
        <v>844.95389464820607</v>
      </c>
      <c r="L26" s="77">
        <f>IF(RES_hh_tes_in!L26=0,0,1000*11630*RES_hh_tes_in!L26/RES_hh_num_in!L26)</f>
        <v>799.11580820766983</v>
      </c>
      <c r="M26" s="77">
        <f>IF(RES_hh_tes_in!M26=0,0,1000*11630*RES_hh_tes_in!M26/RES_hh_num_in!M26)</f>
        <v>914.46613389914944</v>
      </c>
      <c r="N26" s="77">
        <f>IF(RES_hh_tes_in!N26=0,0,1000*11630*RES_hh_tes_in!N26/RES_hh_num_in!N26)</f>
        <v>884.36693230478159</v>
      </c>
      <c r="O26" s="77">
        <f>IF(RES_hh_tes_in!O26=0,0,1000*11630*RES_hh_tes_in!O26/RES_hh_num_in!O26)</f>
        <v>849.20889431881255</v>
      </c>
      <c r="P26" s="77">
        <f>IF(RES_hh_tes_in!P26=0,0,1000*11630*RES_hh_tes_in!P26/RES_hh_num_in!P26)</f>
        <v>834.58415635867993</v>
      </c>
      <c r="Q26" s="77">
        <f>IF(RES_hh_tes_in!Q26=0,0,1000*11630*RES_hh_tes_in!Q26/RES_hh_num_in!Q26)</f>
        <v>853.24658474274645</v>
      </c>
      <c r="R26" s="77">
        <f>IF(RES_hh_tes_in!R26=0,0,1000*11630*RES_hh_tes_in!R26/RES_hh_num_in!R26)</f>
        <v>881.64463580517793</v>
      </c>
      <c r="S26" s="77">
        <f>IF(RES_hh_tes_in!S26=0,0,1000*11630*RES_hh_tes_in!S26/RES_hh_num_in!S26)</f>
        <v>902.70426888936254</v>
      </c>
      <c r="T26" s="77">
        <f>IF(RES_hh_tes_in!T26=0,0,1000*11630*RES_hh_tes_in!T26/RES_hh_num_in!T26)</f>
        <v>899.6157330248966</v>
      </c>
      <c r="U26" s="77">
        <f>IF(RES_hh_tes_in!U26=0,0,1000*11630*RES_hh_tes_in!U26/RES_hh_num_in!U26)</f>
        <v>887.89770222927166</v>
      </c>
      <c r="V26" s="77">
        <f>IF(RES_hh_tes_in!V26=0,0,1000*11630*RES_hh_tes_in!V26/RES_hh_num_in!V26)</f>
        <v>897.88761414634382</v>
      </c>
      <c r="W26" s="77">
        <f>IF(RES_hh_tes_in!W26=0,0,1000*11630*RES_hh_tes_in!W26/RES_hh_num_in!W26)</f>
        <v>883.61084614355786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510.26782260110019</v>
      </c>
      <c r="D27" s="69">
        <f>IF(RES_hh_tes_in!D27=0,0,1000*11630*RES_hh_tes_in!D27/RES_hh_num_in!D27)</f>
        <v>518.4687821768382</v>
      </c>
      <c r="E27" s="69">
        <f>IF(RES_hh_tes_in!E27=0,0,1000*11630*RES_hh_tes_in!E27/RES_hh_num_in!E27)</f>
        <v>538.71483942303564</v>
      </c>
      <c r="F27" s="69">
        <f>IF(RES_hh_tes_in!F27=0,0,1000*11630*RES_hh_tes_in!F27/RES_hh_num_in!F27)</f>
        <v>534.38921644829907</v>
      </c>
      <c r="G27" s="69">
        <f>IF(RES_hh_tes_in!G27=0,0,1000*11630*RES_hh_tes_in!G27/RES_hh_num_in!G27)</f>
        <v>549.74640215484567</v>
      </c>
      <c r="H27" s="69">
        <f>IF(RES_hh_tes_in!H27=0,0,1000*11630*RES_hh_tes_in!H27/RES_hh_num_in!H27)</f>
        <v>559.30833517193548</v>
      </c>
      <c r="I27" s="69">
        <f>IF(RES_hh_tes_in!I27=0,0,1000*11630*RES_hh_tes_in!I27/RES_hh_num_in!I27)</f>
        <v>537.12445634042183</v>
      </c>
      <c r="J27" s="69">
        <f>IF(RES_hh_tes_in!J27=0,0,1000*11630*RES_hh_tes_in!J27/RES_hh_num_in!J27)</f>
        <v>513.68243593559271</v>
      </c>
      <c r="K27" s="69">
        <f>IF(RES_hh_tes_in!K27=0,0,1000*11630*RES_hh_tes_in!K27/RES_hh_num_in!K27)</f>
        <v>492.97148056370207</v>
      </c>
      <c r="L27" s="69">
        <f>IF(RES_hh_tes_in!L27=0,0,1000*11630*RES_hh_tes_in!L27/RES_hh_num_in!L27)</f>
        <v>529.25598955906264</v>
      </c>
      <c r="M27" s="69">
        <f>IF(RES_hh_tes_in!M27=0,0,1000*11630*RES_hh_tes_in!M27/RES_hh_num_in!M27)</f>
        <v>507.41558276432437</v>
      </c>
      <c r="N27" s="69">
        <f>IF(RES_hh_tes_in!N27=0,0,1000*11630*RES_hh_tes_in!N27/RES_hh_num_in!N27)</f>
        <v>502.31369061951432</v>
      </c>
      <c r="O27" s="69">
        <f>IF(RES_hh_tes_in!O27=0,0,1000*11630*RES_hh_tes_in!O27/RES_hh_num_in!O27)</f>
        <v>481.75631760567262</v>
      </c>
      <c r="P27" s="69">
        <f>IF(RES_hh_tes_in!P27=0,0,1000*11630*RES_hh_tes_in!P27/RES_hh_num_in!P27)</f>
        <v>473.50843811867611</v>
      </c>
      <c r="Q27" s="69">
        <f>IF(RES_hh_tes_in!Q27=0,0,1000*11630*RES_hh_tes_in!Q27/RES_hh_num_in!Q27)</f>
        <v>479.88093737323504</v>
      </c>
      <c r="R27" s="69">
        <f>IF(RES_hh_tes_in!R27=0,0,1000*11630*RES_hh_tes_in!R27/RES_hh_num_in!R27)</f>
        <v>474.25987891669627</v>
      </c>
      <c r="S27" s="69">
        <f>IF(RES_hh_tes_in!S27=0,0,1000*11630*RES_hh_tes_in!S27/RES_hh_num_in!S27)</f>
        <v>501.14232296753335</v>
      </c>
      <c r="T27" s="69">
        <f>IF(RES_hh_tes_in!T27=0,0,1000*11630*RES_hh_tes_in!T27/RES_hh_num_in!T27)</f>
        <v>500.67280907964363</v>
      </c>
      <c r="U27" s="69">
        <f>IF(RES_hh_tes_in!U27=0,0,1000*11630*RES_hh_tes_in!U27/RES_hh_num_in!U27)</f>
        <v>497.59860544984519</v>
      </c>
      <c r="V27" s="69">
        <f>IF(RES_hh_tes_in!V27=0,0,1000*11630*RES_hh_tes_in!V27/RES_hh_num_in!V27)</f>
        <v>505.94333154661848</v>
      </c>
      <c r="W27" s="69">
        <f>IF(RES_hh_tes_in!W27=0,0,1000*11630*RES_hh_tes_in!W27/RES_hh_num_in!W27)</f>
        <v>515.51466256201991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352.59521074196186</v>
      </c>
      <c r="D28" s="72">
        <f>IF(RES_hh_tes_in!D28=0,0,1000*11630*RES_hh_tes_in!D28/RES_hh_num_in!D28)</f>
        <v>430.17600140516947</v>
      </c>
      <c r="E28" s="72">
        <f>IF(RES_hh_tes_in!E28=0,0,1000*11630*RES_hh_tes_in!E28/RES_hh_num_in!E28)</f>
        <v>511.06543238173384</v>
      </c>
      <c r="F28" s="72">
        <f>IF(RES_hh_tes_in!F28=0,0,1000*11630*RES_hh_tes_in!F28/RES_hh_num_in!F28)</f>
        <v>511.49621676212632</v>
      </c>
      <c r="G28" s="72">
        <f>IF(RES_hh_tes_in!G28=0,0,1000*11630*RES_hh_tes_in!G28/RES_hh_num_in!G28)</f>
        <v>520.29187020486359</v>
      </c>
      <c r="H28" s="72">
        <f>IF(RES_hh_tes_in!H28=0,0,1000*11630*RES_hh_tes_in!H28/RES_hh_num_in!H28)</f>
        <v>546.20126402708536</v>
      </c>
      <c r="I28" s="72">
        <f>IF(RES_hh_tes_in!I28=0,0,1000*11630*RES_hh_tes_in!I28/RES_hh_num_in!I28)</f>
        <v>501.49931801386919</v>
      </c>
      <c r="J28" s="72">
        <f>IF(RES_hh_tes_in!J28=0,0,1000*11630*RES_hh_tes_in!J28/RES_hh_num_in!J28)</f>
        <v>536.95781381015559</v>
      </c>
      <c r="K28" s="72">
        <f>IF(RES_hh_tes_in!K28=0,0,1000*11630*RES_hh_tes_in!K28/RES_hh_num_in!K28)</f>
        <v>552.37414557435454</v>
      </c>
      <c r="L28" s="72">
        <f>IF(RES_hh_tes_in!L28=0,0,1000*11630*RES_hh_tes_in!L28/RES_hh_num_in!L28)</f>
        <v>576.05415383428374</v>
      </c>
      <c r="M28" s="72">
        <f>IF(RES_hh_tes_in!M28=0,0,1000*11630*RES_hh_tes_in!M28/RES_hh_num_in!M28)</f>
        <v>545.66685420529541</v>
      </c>
      <c r="N28" s="72">
        <f>IF(RES_hh_tes_in!N28=0,0,1000*11630*RES_hh_tes_in!N28/RES_hh_num_in!N28)</f>
        <v>533.78506071158699</v>
      </c>
      <c r="O28" s="72">
        <f>IF(RES_hh_tes_in!O28=0,0,1000*11630*RES_hh_tes_in!O28/RES_hh_num_in!O28)</f>
        <v>468.64061217261684</v>
      </c>
      <c r="P28" s="72">
        <f>IF(RES_hh_tes_in!P28=0,0,1000*11630*RES_hh_tes_in!P28/RES_hh_num_in!P28)</f>
        <v>486.54375008273843</v>
      </c>
      <c r="Q28" s="72">
        <f>IF(RES_hh_tes_in!Q28=0,0,1000*11630*RES_hh_tes_in!Q28/RES_hh_num_in!Q28)</f>
        <v>524.64506500355981</v>
      </c>
      <c r="R28" s="72">
        <f>IF(RES_hh_tes_in!R28=0,0,1000*11630*RES_hh_tes_in!R28/RES_hh_num_in!R28)</f>
        <v>503.15821706712251</v>
      </c>
      <c r="S28" s="72">
        <f>IF(RES_hh_tes_in!S28=0,0,1000*11630*RES_hh_tes_in!S28/RES_hh_num_in!S28)</f>
        <v>518.9190555860373</v>
      </c>
      <c r="T28" s="72">
        <f>IF(RES_hh_tes_in!T28=0,0,1000*11630*RES_hh_tes_in!T28/RES_hh_num_in!T28)</f>
        <v>408.20444061795467</v>
      </c>
      <c r="U28" s="72">
        <f>IF(RES_hh_tes_in!U28=0,0,1000*11630*RES_hh_tes_in!U28/RES_hh_num_in!U28)</f>
        <v>480.00356005198029</v>
      </c>
      <c r="V28" s="72">
        <f>IF(RES_hh_tes_in!V28=0,0,1000*11630*RES_hh_tes_in!V28/RES_hh_num_in!V28)</f>
        <v>531.87936307510165</v>
      </c>
      <c r="W28" s="72">
        <f>IF(RES_hh_tes_in!W28=0,0,1000*11630*RES_hh_tes_in!W28/RES_hh_num_in!W28)</f>
        <v>525.87003414087076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514.5112538555253</v>
      </c>
      <c r="D29" s="72">
        <f>IF(RES_hh_tes_in!D29=0,0,1000*11630*RES_hh_tes_in!D29/RES_hh_num_in!D29)</f>
        <v>544.63772192569161</v>
      </c>
      <c r="E29" s="72">
        <f>IF(RES_hh_tes_in!E29=0,0,1000*11630*RES_hh_tes_in!E29/RES_hh_num_in!E29)</f>
        <v>591.67954613981283</v>
      </c>
      <c r="F29" s="72">
        <f>IF(RES_hh_tes_in!F29=0,0,1000*11630*RES_hh_tes_in!F29/RES_hh_num_in!F29)</f>
        <v>542.64984434217365</v>
      </c>
      <c r="G29" s="72">
        <f>IF(RES_hh_tes_in!G29=0,0,1000*11630*RES_hh_tes_in!G29/RES_hh_num_in!G29)</f>
        <v>586.11026524349131</v>
      </c>
      <c r="H29" s="72">
        <f>IF(RES_hh_tes_in!H29=0,0,1000*11630*RES_hh_tes_in!H29/RES_hh_num_in!H29)</f>
        <v>550.50987862068916</v>
      </c>
      <c r="I29" s="72">
        <f>IF(RES_hh_tes_in!I29=0,0,1000*11630*RES_hh_tes_in!I29/RES_hh_num_in!I29)</f>
        <v>558.42023024468483</v>
      </c>
      <c r="J29" s="72">
        <f>IF(RES_hh_tes_in!J29=0,0,1000*11630*RES_hh_tes_in!J29/RES_hh_num_in!J29)</f>
        <v>511.18497056608203</v>
      </c>
      <c r="K29" s="72">
        <f>IF(RES_hh_tes_in!K29=0,0,1000*11630*RES_hh_tes_in!K29/RES_hh_num_in!K29)</f>
        <v>539.62406788823557</v>
      </c>
      <c r="L29" s="72">
        <f>IF(RES_hh_tes_in!L29=0,0,1000*11630*RES_hh_tes_in!L29/RES_hh_num_in!L29)</f>
        <v>543.17970106284008</v>
      </c>
      <c r="M29" s="72">
        <f>IF(RES_hh_tes_in!M29=0,0,1000*11630*RES_hh_tes_in!M29/RES_hh_num_in!M29)</f>
        <v>561.988656958923</v>
      </c>
      <c r="N29" s="72">
        <f>IF(RES_hh_tes_in!N29=0,0,1000*11630*RES_hh_tes_in!N29/RES_hh_num_in!N29)</f>
        <v>529.26555686281586</v>
      </c>
      <c r="O29" s="72">
        <f>IF(RES_hh_tes_in!O29=0,0,1000*11630*RES_hh_tes_in!O29/RES_hh_num_in!O29)</f>
        <v>500.05215183979891</v>
      </c>
      <c r="P29" s="72">
        <f>IF(RES_hh_tes_in!P29=0,0,1000*11630*RES_hh_tes_in!P29/RES_hh_num_in!P29)</f>
        <v>511.47350917841868</v>
      </c>
      <c r="Q29" s="72">
        <f>IF(RES_hh_tes_in!Q29=0,0,1000*11630*RES_hh_tes_in!Q29/RES_hh_num_in!Q29)</f>
        <v>506.90270820142774</v>
      </c>
      <c r="R29" s="72">
        <f>IF(RES_hh_tes_in!R29=0,0,1000*11630*RES_hh_tes_in!R29/RES_hh_num_in!R29)</f>
        <v>490.72395259271178</v>
      </c>
      <c r="S29" s="72">
        <f>IF(RES_hh_tes_in!S29=0,0,1000*11630*RES_hh_tes_in!S29/RES_hh_num_in!S29)</f>
        <v>535.41508250570826</v>
      </c>
      <c r="T29" s="72">
        <f>IF(RES_hh_tes_in!T29=0,0,1000*11630*RES_hh_tes_in!T29/RES_hh_num_in!T29)</f>
        <v>549.68585344613859</v>
      </c>
      <c r="U29" s="72">
        <f>IF(RES_hh_tes_in!U29=0,0,1000*11630*RES_hh_tes_in!U29/RES_hh_num_in!U29)</f>
        <v>563.52887683291192</v>
      </c>
      <c r="V29" s="72">
        <f>IF(RES_hh_tes_in!V29=0,0,1000*11630*RES_hh_tes_in!V29/RES_hh_num_in!V29)</f>
        <v>560.35495206665439</v>
      </c>
      <c r="W29" s="72">
        <f>IF(RES_hh_tes_in!W29=0,0,1000*11630*RES_hh_tes_in!W29/RES_hh_num_in!W29)</f>
        <v>531.37428274254285</v>
      </c>
      <c r="DA29" s="89" t="s">
        <v>839</v>
      </c>
    </row>
    <row r="30" spans="1:105" ht="12" customHeight="1" x14ac:dyDescent="0.25">
      <c r="A30" s="28" t="s">
        <v>193</v>
      </c>
      <c r="B30" s="72"/>
      <c r="C30" s="72">
        <f>IF(RES_hh_tes_in!C30=0,0,1000*11630*RES_hh_tes_in!C30/RES_hh_num_in!C30)</f>
        <v>494.84128283644964</v>
      </c>
      <c r="D30" s="72">
        <f>IF(RES_hh_tes_in!D30=0,0,1000*11630*RES_hh_tes_in!D30/RES_hh_num_in!D30)</f>
        <v>509.51291842656434</v>
      </c>
      <c r="E30" s="72">
        <f>IF(RES_hh_tes_in!E30=0,0,1000*11630*RES_hh_tes_in!E30/RES_hh_num_in!E30)</f>
        <v>522.78333120393336</v>
      </c>
      <c r="F30" s="72">
        <f>IF(RES_hh_tes_in!F30=0,0,1000*11630*RES_hh_tes_in!F30/RES_hh_num_in!F30)</f>
        <v>502.04298683634926</v>
      </c>
      <c r="G30" s="72">
        <f>IF(RES_hh_tes_in!G30=0,0,1000*11630*RES_hh_tes_in!G30/RES_hh_num_in!G30)</f>
        <v>531.85404165734269</v>
      </c>
      <c r="H30" s="72">
        <f>IF(RES_hh_tes_in!H30=0,0,1000*11630*RES_hh_tes_in!H30/RES_hh_num_in!H30)</f>
        <v>507.93400150075331</v>
      </c>
      <c r="I30" s="72">
        <f>IF(RES_hh_tes_in!I30=0,0,1000*11630*RES_hh_tes_in!I30/RES_hh_num_in!I30)</f>
        <v>484.11666179251364</v>
      </c>
      <c r="J30" s="72">
        <f>IF(RES_hh_tes_in!J30=0,0,1000*11630*RES_hh_tes_in!J30/RES_hh_num_in!J30)</f>
        <v>479.9937106857422</v>
      </c>
      <c r="K30" s="72">
        <f>IF(RES_hh_tes_in!K30=0,0,1000*11630*RES_hh_tes_in!K30/RES_hh_num_in!K30)</f>
        <v>469.23294161527798</v>
      </c>
      <c r="L30" s="72">
        <f>IF(RES_hh_tes_in!L30=0,0,1000*11630*RES_hh_tes_in!L30/RES_hh_num_in!L30)</f>
        <v>501.63662558848358</v>
      </c>
      <c r="M30" s="72">
        <f>IF(RES_hh_tes_in!M30=0,0,1000*11630*RES_hh_tes_in!M30/RES_hh_num_in!M30)</f>
        <v>482.98465087104807</v>
      </c>
      <c r="N30" s="72">
        <f>IF(RES_hh_tes_in!N30=0,0,1000*11630*RES_hh_tes_in!N30/RES_hh_num_in!N30)</f>
        <v>444.29417506483111</v>
      </c>
      <c r="O30" s="72">
        <f>IF(RES_hh_tes_in!O30=0,0,1000*11630*RES_hh_tes_in!O30/RES_hh_num_in!O30)</f>
        <v>430.56181037452762</v>
      </c>
      <c r="P30" s="72">
        <f>IF(RES_hh_tes_in!P30=0,0,1000*11630*RES_hh_tes_in!P30/RES_hh_num_in!P30)</f>
        <v>427.10147697623711</v>
      </c>
      <c r="Q30" s="72">
        <f>IF(RES_hh_tes_in!Q30=0,0,1000*11630*RES_hh_tes_in!Q30/RES_hh_num_in!Q30)</f>
        <v>440.65874991312944</v>
      </c>
      <c r="R30" s="72">
        <f>IF(RES_hh_tes_in!R30=0,0,1000*11630*RES_hh_tes_in!R30/RES_hh_num_in!R30)</f>
        <v>447.93020188461264</v>
      </c>
      <c r="S30" s="72">
        <f>IF(RES_hh_tes_in!S30=0,0,1000*11630*RES_hh_tes_in!S30/RES_hh_num_in!S30)</f>
        <v>473.40633635507976</v>
      </c>
      <c r="T30" s="72">
        <f>IF(RES_hh_tes_in!T30=0,0,1000*11630*RES_hh_tes_in!T30/RES_hh_num_in!T30)</f>
        <v>476.52363150592117</v>
      </c>
      <c r="U30" s="72">
        <f>IF(RES_hh_tes_in!U30=0,0,1000*11630*RES_hh_tes_in!U30/RES_hh_num_in!U30)</f>
        <v>478.1718177843959</v>
      </c>
      <c r="V30" s="72">
        <f>IF(RES_hh_tes_in!V30=0,0,1000*11630*RES_hh_tes_in!V30/RES_hh_num_in!V30)</f>
        <v>489.16581711209636</v>
      </c>
      <c r="W30" s="72">
        <f>IF(RES_hh_tes_in!W30=0,0,1000*11630*RES_hh_tes_in!W30/RES_hh_num_in!W30)</f>
        <v>493.19682209871212</v>
      </c>
      <c r="DA30" s="89" t="s">
        <v>840</v>
      </c>
    </row>
    <row r="31" spans="1:105" ht="12" customHeight="1" x14ac:dyDescent="0.25">
      <c r="A31" s="28" t="s">
        <v>208</v>
      </c>
      <c r="B31" s="72"/>
      <c r="C31" s="72">
        <f>IF(RES_hh_tes_in!C31=0,0,1000*11630*RES_hh_tes_in!C31/RES_hh_num_in!C31)</f>
        <v>680.3195286796024</v>
      </c>
      <c r="D31" s="72">
        <f>IF(RES_hh_tes_in!D31=0,0,1000*11630*RES_hh_tes_in!D31/RES_hh_num_in!D31)</f>
        <v>643.10707675189417</v>
      </c>
      <c r="E31" s="72">
        <f>IF(RES_hh_tes_in!E31=0,0,1000*11630*RES_hh_tes_in!E31/RES_hh_num_in!E31)</f>
        <v>624.05656061575644</v>
      </c>
      <c r="F31" s="72">
        <f>IF(RES_hh_tes_in!F31=0,0,1000*11630*RES_hh_tes_in!F31/RES_hh_num_in!F31)</f>
        <v>553.08552196937728</v>
      </c>
      <c r="G31" s="72">
        <f>IF(RES_hh_tes_in!G31=0,0,1000*11630*RES_hh_tes_in!G31/RES_hh_num_in!G31)</f>
        <v>672.86006813870745</v>
      </c>
      <c r="H31" s="72">
        <f>IF(RES_hh_tes_in!H31=0,0,1000*11630*RES_hh_tes_in!H31/RES_hh_num_in!H31)</f>
        <v>665.58945167728245</v>
      </c>
      <c r="I31" s="72">
        <f>IF(RES_hh_tes_in!I31=0,0,1000*11630*RES_hh_tes_in!I31/RES_hh_num_in!I31)</f>
        <v>758.56246415505655</v>
      </c>
      <c r="J31" s="72">
        <f>IF(RES_hh_tes_in!J31=0,0,1000*11630*RES_hh_tes_in!J31/RES_hh_num_in!J31)</f>
        <v>668.21975633252089</v>
      </c>
      <c r="K31" s="72">
        <f>IF(RES_hh_tes_in!K31=0,0,1000*11630*RES_hh_tes_in!K31/RES_hh_num_in!K31)</f>
        <v>658.55212913251523</v>
      </c>
      <c r="L31" s="72">
        <f>IF(RES_hh_tes_in!L31=0,0,1000*11630*RES_hh_tes_in!L31/RES_hh_num_in!L31)</f>
        <v>557.75220762013407</v>
      </c>
      <c r="M31" s="72">
        <f>IF(RES_hh_tes_in!M31=0,0,1000*11630*RES_hh_tes_in!M31/RES_hh_num_in!M31)</f>
        <v>737.20156673298993</v>
      </c>
      <c r="N31" s="72">
        <f>IF(RES_hh_tes_in!N31=0,0,1000*11630*RES_hh_tes_in!N31/RES_hh_num_in!N31)</f>
        <v>722.91504642754046</v>
      </c>
      <c r="O31" s="72">
        <f>IF(RES_hh_tes_in!O31=0,0,1000*11630*RES_hh_tes_in!O31/RES_hh_num_in!O31)</f>
        <v>651.46062922850285</v>
      </c>
      <c r="P31" s="72">
        <f>IF(RES_hh_tes_in!P31=0,0,1000*11630*RES_hh_tes_in!P31/RES_hh_num_in!P31)</f>
        <v>576.76204921590897</v>
      </c>
      <c r="Q31" s="72">
        <f>IF(RES_hh_tes_in!Q31=0,0,1000*11630*RES_hh_tes_in!Q31/RES_hh_num_in!Q31)</f>
        <v>630.41149808997875</v>
      </c>
      <c r="R31" s="72">
        <f>IF(RES_hh_tes_in!R31=0,0,1000*11630*RES_hh_tes_in!R31/RES_hh_num_in!R31)</f>
        <v>577.89215184590728</v>
      </c>
      <c r="S31" s="72">
        <f>IF(RES_hh_tes_in!S31=0,0,1000*11630*RES_hh_tes_in!S31/RES_hh_num_in!S31)</f>
        <v>591.64810106418452</v>
      </c>
      <c r="T31" s="72">
        <f>IF(RES_hh_tes_in!T31=0,0,1000*11630*RES_hh_tes_in!T31/RES_hh_num_in!T31)</f>
        <v>663.64650385609082</v>
      </c>
      <c r="U31" s="72">
        <f>IF(RES_hh_tes_in!U31=0,0,1000*11630*RES_hh_tes_in!U31/RES_hh_num_in!U31)</f>
        <v>636.95043851995308</v>
      </c>
      <c r="V31" s="72">
        <f>IF(RES_hh_tes_in!V31=0,0,1000*11630*RES_hh_tes_in!V31/RES_hh_num_in!V31)</f>
        <v>623.87683791333734</v>
      </c>
      <c r="W31" s="72">
        <f>IF(RES_hh_tes_in!W31=0,0,1000*11630*RES_hh_tes_in!W31/RES_hh_num_in!W31)</f>
        <v>678.80181014248433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513.42842005200021</v>
      </c>
      <c r="D32" s="77">
        <f>IF(RES_hh_tes_in!D32=0,0,1000*11630*RES_hh_tes_in!D32/RES_hh_num_in!D32)</f>
        <v>513.78505295898265</v>
      </c>
      <c r="E32" s="77">
        <f>IF(RES_hh_tes_in!E32=0,0,1000*11630*RES_hh_tes_in!E32/RES_hh_num_in!E32)</f>
        <v>529.85567684117166</v>
      </c>
      <c r="F32" s="77">
        <f>IF(RES_hh_tes_in!F32=0,0,1000*11630*RES_hh_tes_in!F32/RES_hh_num_in!F32)</f>
        <v>544.15212356340896</v>
      </c>
      <c r="G32" s="77">
        <f>IF(RES_hh_tes_in!G32=0,0,1000*11630*RES_hh_tes_in!G32/RES_hh_num_in!G32)</f>
        <v>541.77204041107768</v>
      </c>
      <c r="H32" s="77">
        <f>IF(RES_hh_tes_in!H32=0,0,1000*11630*RES_hh_tes_in!H32/RES_hh_num_in!H32)</f>
        <v>574.40909884927521</v>
      </c>
      <c r="I32" s="77">
        <f>IF(RES_hh_tes_in!I32=0,0,1000*11630*RES_hh_tes_in!I32/RES_hh_num_in!I32)</f>
        <v>541.02488474863662</v>
      </c>
      <c r="J32" s="77">
        <f>IF(RES_hh_tes_in!J32=0,0,1000*11630*RES_hh_tes_in!J32/RES_hh_num_in!J32)</f>
        <v>520.6467945082394</v>
      </c>
      <c r="K32" s="77">
        <f>IF(RES_hh_tes_in!K32=0,0,1000*11630*RES_hh_tes_in!K32/RES_hh_num_in!K32)</f>
        <v>485.58196332523323</v>
      </c>
      <c r="L32" s="77">
        <f>IF(RES_hh_tes_in!L32=0,0,1000*11630*RES_hh_tes_in!L32/RES_hh_num_in!L32)</f>
        <v>535.53669653502527</v>
      </c>
      <c r="M32" s="77">
        <f>IF(RES_hh_tes_in!M32=0,0,1000*11630*RES_hh_tes_in!M32/RES_hh_num_in!M32)</f>
        <v>494.8549049980785</v>
      </c>
      <c r="N32" s="77">
        <f>IF(RES_hh_tes_in!N32=0,0,1000*11630*RES_hh_tes_in!N32/RES_hh_num_in!N32)</f>
        <v>508.05789883773843</v>
      </c>
      <c r="O32" s="77">
        <f>IF(RES_hh_tes_in!O32=0,0,1000*11630*RES_hh_tes_in!O32/RES_hh_num_in!O32)</f>
        <v>489.55598781223745</v>
      </c>
      <c r="P32" s="77">
        <f>IF(RES_hh_tes_in!P32=0,0,1000*11630*RES_hh_tes_in!P32/RES_hh_num_in!P32)</f>
        <v>476.36810988173181</v>
      </c>
      <c r="Q32" s="77">
        <f>IF(RES_hh_tes_in!Q32=0,0,1000*11630*RES_hh_tes_in!Q32/RES_hh_num_in!Q32)</f>
        <v>484.7951929590904</v>
      </c>
      <c r="R32" s="77">
        <f>IF(RES_hh_tes_in!R32=0,0,1000*11630*RES_hh_tes_in!R32/RES_hh_num_in!R32)</f>
        <v>479.44055098613643</v>
      </c>
      <c r="S32" s="77">
        <f>IF(RES_hh_tes_in!S32=0,0,1000*11630*RES_hh_tes_in!S32/RES_hh_num_in!S32)</f>
        <v>502.36386379093818</v>
      </c>
      <c r="T32" s="77">
        <f>IF(RES_hh_tes_in!T32=0,0,1000*11630*RES_hh_tes_in!T32/RES_hh_num_in!T32)</f>
        <v>493.29245725047122</v>
      </c>
      <c r="U32" s="77">
        <f>IF(RES_hh_tes_in!U32=0,0,1000*11630*RES_hh_tes_in!U32/RES_hh_num_in!U32)</f>
        <v>486.76941193733558</v>
      </c>
      <c r="V32" s="77">
        <f>IF(RES_hh_tes_in!V32=0,0,1000*11630*RES_hh_tes_in!V32/RES_hh_num_in!V32)</f>
        <v>497.32539437070636</v>
      </c>
      <c r="W32" s="77">
        <f>IF(RES_hh_tes_in!W32=0,0,1000*11630*RES_hh_tes_in!W32/RES_hh_num_in!W32)</f>
        <v>514.43790796749056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2176.8989052911634</v>
      </c>
      <c r="D3" s="65">
        <f>IF(RES_hh_emi_in!D3=0,0,1000000*RES_hh_emi_in!D3/RES_hh_num_in!D3)</f>
        <v>1988.3750728965142</v>
      </c>
      <c r="E3" s="65">
        <f>IF(RES_hh_emi_in!E3=0,0,1000000*RES_hh_emi_in!E3/RES_hh_num_in!E3)</f>
        <v>1988.0850403192783</v>
      </c>
      <c r="F3" s="65">
        <f>IF(RES_hh_emi_in!F3=0,0,1000000*RES_hh_emi_in!F3/RES_hh_num_in!F3)</f>
        <v>1885.2514965833673</v>
      </c>
      <c r="G3" s="65">
        <f>IF(RES_hh_emi_in!G3=0,0,1000000*RES_hh_emi_in!G3/RES_hh_num_in!G3)</f>
        <v>1774.9366500576252</v>
      </c>
      <c r="H3" s="65">
        <f>IF(RES_hh_emi_in!H3=0,0,1000000*RES_hh_emi_in!H3/RES_hh_num_in!H3)</f>
        <v>1590.3810749816582</v>
      </c>
      <c r="I3" s="65">
        <f>IF(RES_hh_emi_in!I3=0,0,1000000*RES_hh_emi_in!I3/RES_hh_num_in!I3)</f>
        <v>1271.9429621214038</v>
      </c>
      <c r="J3" s="65">
        <f>IF(RES_hh_emi_in!J3=0,0,1000000*RES_hh_emi_in!J3/RES_hh_num_in!J3)</f>
        <v>1549.8485800622036</v>
      </c>
      <c r="K3" s="65">
        <f>IF(RES_hh_emi_in!K3=0,0,1000000*RES_hh_emi_in!K3/RES_hh_num_in!K3)</f>
        <v>1552.7592829168909</v>
      </c>
      <c r="L3" s="65">
        <f>IF(RES_hh_emi_in!L3=0,0,1000000*RES_hh_emi_in!L3/RES_hh_num_in!L3)</f>
        <v>1718.1111020996266</v>
      </c>
      <c r="M3" s="65">
        <f>IF(RES_hh_emi_in!M3=0,0,1000000*RES_hh_emi_in!M3/RES_hh_num_in!M3)</f>
        <v>1495.6916071931141</v>
      </c>
      <c r="N3" s="65">
        <f>IF(RES_hh_emi_in!N3=0,0,1000000*RES_hh_emi_in!N3/RES_hh_num_in!N3)</f>
        <v>1560.8509847907278</v>
      </c>
      <c r="O3" s="65">
        <f>IF(RES_hh_emi_in!O3=0,0,1000000*RES_hh_emi_in!O3/RES_hh_num_in!O3)</f>
        <v>1526.6844624092034</v>
      </c>
      <c r="P3" s="65">
        <f>IF(RES_hh_emi_in!P3=0,0,1000000*RES_hh_emi_in!P3/RES_hh_num_in!P3)</f>
        <v>1100.8960070227577</v>
      </c>
      <c r="Q3" s="65">
        <f>IF(RES_hh_emi_in!Q3=0,0,1000000*RES_hh_emi_in!Q3/RES_hh_num_in!Q3)</f>
        <v>1195.6669160968356</v>
      </c>
      <c r="R3" s="65">
        <f>IF(RES_hh_emi_in!R3=0,0,1000000*RES_hh_emi_in!R3/RES_hh_num_in!R3)</f>
        <v>1126.1032082301067</v>
      </c>
      <c r="S3" s="65">
        <f>IF(RES_hh_emi_in!S3=0,0,1000000*RES_hh_emi_in!S3/RES_hh_num_in!S3)</f>
        <v>1069.9969676227647</v>
      </c>
      <c r="T3" s="65">
        <f>IF(RES_hh_emi_in!T3=0,0,1000000*RES_hh_emi_in!T3/RES_hh_num_in!T3)</f>
        <v>946.98189803969115</v>
      </c>
      <c r="U3" s="65">
        <f>IF(RES_hh_emi_in!U3=0,0,1000000*RES_hh_emi_in!U3/RES_hh_num_in!U3)</f>
        <v>908.14763250041972</v>
      </c>
      <c r="V3" s="65">
        <f>IF(RES_hh_emi_in!V3=0,0,1000000*RES_hh_emi_in!V3/RES_hh_num_in!V3)</f>
        <v>910.27585997632514</v>
      </c>
      <c r="W3" s="65">
        <f>IF(RES_hh_emi_in!W3=0,0,1000000*RES_hh_emi_in!W3/RES_hh_num_in!W3)</f>
        <v>778.27643253562928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1909.9366725786256</v>
      </c>
      <c r="D4" s="69">
        <f>IF(RES_hh_emi_in!D4=0,0,1000000*RES_hh_emi_in!D4/RES_hh_num_in!D4)</f>
        <v>1706.9415029082982</v>
      </c>
      <c r="E4" s="69">
        <f>IF(RES_hh_emi_in!E4=0,0,1000000*RES_hh_emi_in!E4/RES_hh_num_in!E4)</f>
        <v>1712.1371096798218</v>
      </c>
      <c r="F4" s="69">
        <f>IF(RES_hh_emi_in!F4=0,0,1000000*RES_hh_emi_in!F4/RES_hh_num_in!F4)</f>
        <v>1631.2179260270516</v>
      </c>
      <c r="G4" s="69">
        <f>IF(RES_hh_emi_in!G4=0,0,1000000*RES_hh_emi_in!G4/RES_hh_num_in!G4)</f>
        <v>1493.9970494635072</v>
      </c>
      <c r="H4" s="69">
        <f>IF(RES_hh_emi_in!H4=0,0,1000000*RES_hh_emi_in!H4/RES_hh_num_in!H4)</f>
        <v>1336.8504114984416</v>
      </c>
      <c r="I4" s="69">
        <f>IF(RES_hh_emi_in!I4=0,0,1000000*RES_hh_emi_in!I4/RES_hh_num_in!I4)</f>
        <v>1035.3437665933498</v>
      </c>
      <c r="J4" s="69">
        <f>IF(RES_hh_emi_in!J4=0,0,1000000*RES_hh_emi_in!J4/RES_hh_num_in!J4)</f>
        <v>1299.2657838657592</v>
      </c>
      <c r="K4" s="69">
        <f>IF(RES_hh_emi_in!K4=0,0,1000000*RES_hh_emi_in!K4/RES_hh_num_in!K4)</f>
        <v>1296.6962027688839</v>
      </c>
      <c r="L4" s="69">
        <f>IF(RES_hh_emi_in!L4=0,0,1000000*RES_hh_emi_in!L4/RES_hh_num_in!L4)</f>
        <v>1453.3338661538767</v>
      </c>
      <c r="M4" s="69">
        <f>IF(RES_hh_emi_in!M4=0,0,1000000*RES_hh_emi_in!M4/RES_hh_num_in!M4)</f>
        <v>1250.5741158340036</v>
      </c>
      <c r="N4" s="69">
        <f>IF(RES_hh_emi_in!N4=0,0,1000000*RES_hh_emi_in!N4/RES_hh_num_in!N4)</f>
        <v>1319.6695246084998</v>
      </c>
      <c r="O4" s="69">
        <f>IF(RES_hh_emi_in!O4=0,0,1000000*RES_hh_emi_in!O4/RES_hh_num_in!O4)</f>
        <v>1311.7925893187526</v>
      </c>
      <c r="P4" s="69">
        <f>IF(RES_hh_emi_in!P4=0,0,1000000*RES_hh_emi_in!P4/RES_hh_num_in!P4)</f>
        <v>907.3454384895457</v>
      </c>
      <c r="Q4" s="69">
        <f>IF(RES_hh_emi_in!Q4=0,0,1000000*RES_hh_emi_in!Q4/RES_hh_num_in!Q4)</f>
        <v>986.38395058606488</v>
      </c>
      <c r="R4" s="69">
        <f>IF(RES_hh_emi_in!R4=0,0,1000000*RES_hh_emi_in!R4/RES_hh_num_in!R4)</f>
        <v>905.59704465094751</v>
      </c>
      <c r="S4" s="69">
        <f>IF(RES_hh_emi_in!S4=0,0,1000000*RES_hh_emi_in!S4/RES_hh_num_in!S4)</f>
        <v>839.2175555709432</v>
      </c>
      <c r="T4" s="69">
        <f>IF(RES_hh_emi_in!T4=0,0,1000000*RES_hh_emi_in!T4/RES_hh_num_in!T4)</f>
        <v>728.62864463602955</v>
      </c>
      <c r="U4" s="69">
        <f>IF(RES_hh_emi_in!U4=0,0,1000000*RES_hh_emi_in!U4/RES_hh_num_in!U4)</f>
        <v>695.41568810563194</v>
      </c>
      <c r="V4" s="69">
        <f>IF(RES_hh_emi_in!V4=0,0,1000000*RES_hh_emi_in!V4/RES_hh_num_in!V4)</f>
        <v>708.70215375974124</v>
      </c>
      <c r="W4" s="69">
        <f>IF(RES_hh_emi_in!W4=0,0,1000000*RES_hh_emi_in!W4/RES_hh_num_in!W4)</f>
        <v>588.50718223687204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4038.9444485760428</v>
      </c>
      <c r="D5" s="72">
        <f>IF(RES_hh_emi_in!D5=0,0,1000000*RES_hh_emi_in!D5/RES_hh_num_in!D5)</f>
        <v>4140.3903146359862</v>
      </c>
      <c r="E5" s="72">
        <f>IF(RES_hh_emi_in!E5=0,0,1000000*RES_hh_emi_in!E5/RES_hh_num_in!E5)</f>
        <v>3889.4705972342858</v>
      </c>
      <c r="F5" s="72">
        <f>IF(RES_hh_emi_in!F5=0,0,1000000*RES_hh_emi_in!F5/RES_hh_num_in!F5)</f>
        <v>3748.9702551141609</v>
      </c>
      <c r="G5" s="72">
        <f>IF(RES_hh_emi_in!G5=0,0,1000000*RES_hh_emi_in!G5/RES_hh_num_in!G5)</f>
        <v>3889.4453161592737</v>
      </c>
      <c r="H5" s="72">
        <f>IF(RES_hh_emi_in!H5=0,0,1000000*RES_hh_emi_in!H5/RES_hh_num_in!H5)</f>
        <v>4163.238976774669</v>
      </c>
      <c r="I5" s="72">
        <f>IF(RES_hh_emi_in!I5=0,0,1000000*RES_hh_emi_in!I5/RES_hh_num_in!I5)</f>
        <v>3788.2852140331643</v>
      </c>
      <c r="J5" s="72">
        <f>IF(RES_hh_emi_in!J5=0,0,1000000*RES_hh_emi_in!J5/RES_hh_num_in!J5)</f>
        <v>3815.0720890374969</v>
      </c>
      <c r="K5" s="72">
        <f>IF(RES_hh_emi_in!K5=0,0,1000000*RES_hh_emi_in!K5/RES_hh_num_in!K5)</f>
        <v>3944.0521299470702</v>
      </c>
      <c r="L5" s="72">
        <f>IF(RES_hh_emi_in!L5=0,0,1000000*RES_hh_emi_in!L5/RES_hh_num_in!L5)</f>
        <v>4459.76731753068</v>
      </c>
      <c r="M5" s="72">
        <f>IF(RES_hh_emi_in!M5=0,0,1000000*RES_hh_emi_in!M5/RES_hh_num_in!M5)</f>
        <v>3884.0727452161145</v>
      </c>
      <c r="N5" s="72">
        <f>IF(RES_hh_emi_in!N5=0,0,1000000*RES_hh_emi_in!N5/RES_hh_num_in!N5)</f>
        <v>3794.4432843947925</v>
      </c>
      <c r="O5" s="72">
        <f>IF(RES_hh_emi_in!O5=0,0,1000000*RES_hh_emi_in!O5/RES_hh_num_in!O5)</f>
        <v>3668.8992905036694</v>
      </c>
      <c r="P5" s="72">
        <f>IF(RES_hh_emi_in!P5=0,0,1000000*RES_hh_emi_in!P5/RES_hh_num_in!P5)</f>
        <v>3230.9919258645386</v>
      </c>
      <c r="Q5" s="72">
        <f>IF(RES_hh_emi_in!Q5=0,0,1000000*RES_hh_emi_in!Q5/RES_hh_num_in!Q5)</f>
        <v>2842.1698937163069</v>
      </c>
      <c r="R5" s="72">
        <f>IF(RES_hh_emi_in!R5=0,0,1000000*RES_hh_emi_in!R5/RES_hh_num_in!R5)</f>
        <v>2714.3361885528043</v>
      </c>
      <c r="S5" s="72">
        <f>IF(RES_hh_emi_in!S5=0,0,1000000*RES_hh_emi_in!S5/RES_hh_num_in!S5)</f>
        <v>2724.496573555477</v>
      </c>
      <c r="T5" s="72">
        <f>IF(RES_hh_emi_in!T5=0,0,1000000*RES_hh_emi_in!T5/RES_hh_num_in!T5)</f>
        <v>2454.3419642441731</v>
      </c>
      <c r="U5" s="72">
        <f>IF(RES_hh_emi_in!U5=0,0,1000000*RES_hh_emi_in!U5/RES_hh_num_in!U5)</f>
        <v>2298.4616456100807</v>
      </c>
      <c r="V5" s="72">
        <f>IF(RES_hh_emi_in!V5=0,0,1000000*RES_hh_emi_in!V5/RES_hh_num_in!V5)</f>
        <v>2318.2908854714892</v>
      </c>
      <c r="W5" s="72">
        <f>IF(RES_hh_emi_in!W5=0,0,1000000*RES_hh_emi_in!W5/RES_hh_num_in!W5)</f>
        <v>2044.7400843904843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2669.0814552072516</v>
      </c>
      <c r="D6" s="72">
        <f>IF(RES_hh_emi_in!D6=0,0,1000000*RES_hh_emi_in!D6/RES_hh_num_in!D6)</f>
        <v>2049.7870207094825</v>
      </c>
      <c r="E6" s="72">
        <f>IF(RES_hh_emi_in!E6=0,0,1000000*RES_hh_emi_in!E6/RES_hh_num_in!E6)</f>
        <v>1953.2841735073407</v>
      </c>
      <c r="F6" s="72">
        <f>IF(RES_hh_emi_in!F6=0,0,1000000*RES_hh_emi_in!F6/RES_hh_num_in!F6)</f>
        <v>2186.9283683470394</v>
      </c>
      <c r="G6" s="72">
        <f>IF(RES_hh_emi_in!G6=0,0,1000000*RES_hh_emi_in!G6/RES_hh_num_in!G6)</f>
        <v>2438.0791943502536</v>
      </c>
      <c r="H6" s="72">
        <f>IF(RES_hh_emi_in!H6=0,0,1000000*RES_hh_emi_in!H6/RES_hh_num_in!H6)</f>
        <v>2257.6797567014064</v>
      </c>
      <c r="I6" s="72">
        <f>IF(RES_hh_emi_in!I6=0,0,1000000*RES_hh_emi_in!I6/RES_hh_num_in!I6)</f>
        <v>1959.2116706794266</v>
      </c>
      <c r="J6" s="72">
        <f>IF(RES_hh_emi_in!J6=0,0,1000000*RES_hh_emi_in!J6/RES_hh_num_in!J6)</f>
        <v>2020.8483233510751</v>
      </c>
      <c r="K6" s="72">
        <f>IF(RES_hh_emi_in!K6=0,0,1000000*RES_hh_emi_in!K6/RES_hh_num_in!K6)</f>
        <v>2112.5735324042585</v>
      </c>
      <c r="L6" s="72">
        <f>IF(RES_hh_emi_in!L6=0,0,1000000*RES_hh_emi_in!L6/RES_hh_num_in!L6)</f>
        <v>2327.4526238848402</v>
      </c>
      <c r="M6" s="72">
        <f>IF(RES_hh_emi_in!M6=0,0,1000000*RES_hh_emi_in!M6/RES_hh_num_in!M6)</f>
        <v>1887.4547591615528</v>
      </c>
      <c r="N6" s="72">
        <f>IF(RES_hh_emi_in!N6=0,0,1000000*RES_hh_emi_in!N6/RES_hh_num_in!N6)</f>
        <v>1794.5296063707733</v>
      </c>
      <c r="O6" s="72">
        <f>IF(RES_hh_emi_in!O6=0,0,1000000*RES_hh_emi_in!O6/RES_hh_num_in!O6)</f>
        <v>1931.9226009733295</v>
      </c>
      <c r="P6" s="72">
        <f>IF(RES_hh_emi_in!P6=0,0,1000000*RES_hh_emi_in!P6/RES_hh_num_in!P6)</f>
        <v>1964.3971956558057</v>
      </c>
      <c r="Q6" s="72">
        <f>IF(RES_hh_emi_in!Q6=0,0,1000000*RES_hh_emi_in!Q6/RES_hh_num_in!Q6)</f>
        <v>1597.7507430136027</v>
      </c>
      <c r="R6" s="72">
        <f>IF(RES_hh_emi_in!R6=0,0,1000000*RES_hh_emi_in!R6/RES_hh_num_in!R6)</f>
        <v>1733.1336483709254</v>
      </c>
      <c r="S6" s="72">
        <f>IF(RES_hh_emi_in!S6=0,0,1000000*RES_hh_emi_in!S6/RES_hh_num_in!S6)</f>
        <v>1336.5213595138684</v>
      </c>
      <c r="T6" s="72">
        <f>IF(RES_hh_emi_in!T6=0,0,1000000*RES_hh_emi_in!T6/RES_hh_num_in!T6)</f>
        <v>1513.4385030908199</v>
      </c>
      <c r="U6" s="72">
        <f>IF(RES_hh_emi_in!U6=0,0,1000000*RES_hh_emi_in!U6/RES_hh_num_in!U6)</f>
        <v>1416.9463759904365</v>
      </c>
      <c r="V6" s="72">
        <f>IF(RES_hh_emi_in!V6=0,0,1000000*RES_hh_emi_in!V6/RES_hh_num_in!V6)</f>
        <v>1341.1460077160236</v>
      </c>
      <c r="W6" s="72">
        <f>IF(RES_hh_emi_in!W6=0,0,1000000*RES_hh_emi_in!W6/RES_hh_num_in!W6)</f>
        <v>1242.724394808313</v>
      </c>
      <c r="DA6" s="89" t="s">
        <v>847</v>
      </c>
    </row>
    <row r="7" spans="1:105" ht="12" customHeight="1" x14ac:dyDescent="0.25">
      <c r="A7" s="28" t="s">
        <v>206</v>
      </c>
      <c r="B7" s="72"/>
      <c r="C7" s="72">
        <f>IF(RES_hh_emi_in!C7=0,0,1000000*RES_hh_emi_in!C7/RES_hh_num_in!C7)</f>
        <v>4173.2645823105158</v>
      </c>
      <c r="D7" s="72">
        <f>IF(RES_hh_emi_in!D7=0,0,1000000*RES_hh_emi_in!D7/RES_hh_num_in!D7)</f>
        <v>3623.9299818978716</v>
      </c>
      <c r="E7" s="72">
        <f>IF(RES_hh_emi_in!E7=0,0,1000000*RES_hh_emi_in!E7/RES_hh_num_in!E7)</f>
        <v>3727.8952917238043</v>
      </c>
      <c r="F7" s="72">
        <f>IF(RES_hh_emi_in!F7=0,0,1000000*RES_hh_emi_in!F7/RES_hh_num_in!F7)</f>
        <v>3543.1839411766969</v>
      </c>
      <c r="G7" s="72">
        <f>IF(RES_hh_emi_in!G7=0,0,1000000*RES_hh_emi_in!G7/RES_hh_num_in!G7)</f>
        <v>3848.8016306102959</v>
      </c>
      <c r="H7" s="72">
        <f>IF(RES_hh_emi_in!H7=0,0,1000000*RES_hh_emi_in!H7/RES_hh_num_in!H7)</f>
        <v>3740.4954592454924</v>
      </c>
      <c r="I7" s="72">
        <f>IF(RES_hh_emi_in!I7=0,0,1000000*RES_hh_emi_in!I7/RES_hh_num_in!I7)</f>
        <v>2909.2177331062153</v>
      </c>
      <c r="J7" s="72">
        <f>IF(RES_hh_emi_in!J7=0,0,1000000*RES_hh_emi_in!J7/RES_hh_num_in!J7)</f>
        <v>3214.3002708240824</v>
      </c>
      <c r="K7" s="72">
        <f>IF(RES_hh_emi_in!K7=0,0,1000000*RES_hh_emi_in!K7/RES_hh_num_in!K7)</f>
        <v>3153.4968959548437</v>
      </c>
      <c r="L7" s="72">
        <f>IF(RES_hh_emi_in!L7=0,0,1000000*RES_hh_emi_in!L7/RES_hh_num_in!L7)</f>
        <v>3311.0805650366574</v>
      </c>
      <c r="M7" s="72">
        <f>IF(RES_hh_emi_in!M7=0,0,1000000*RES_hh_emi_in!M7/RES_hh_num_in!M7)</f>
        <v>2923.7190581869249</v>
      </c>
      <c r="N7" s="72">
        <f>IF(RES_hh_emi_in!N7=0,0,1000000*RES_hh_emi_in!N7/RES_hh_num_in!N7)</f>
        <v>2904.6707025396613</v>
      </c>
      <c r="O7" s="72">
        <f>IF(RES_hh_emi_in!O7=0,0,1000000*RES_hh_emi_in!O7/RES_hh_num_in!O7)</f>
        <v>2878.6329751571216</v>
      </c>
      <c r="P7" s="72">
        <f>IF(RES_hh_emi_in!P7=0,0,1000000*RES_hh_emi_in!P7/RES_hh_num_in!P7)</f>
        <v>2238.1497622637844</v>
      </c>
      <c r="Q7" s="72">
        <f>IF(RES_hh_emi_in!Q7=0,0,1000000*RES_hh_emi_in!Q7/RES_hh_num_in!Q7)</f>
        <v>2000.4066317122431</v>
      </c>
      <c r="R7" s="72">
        <f>IF(RES_hh_emi_in!R7=0,0,1000000*RES_hh_emi_in!R7/RES_hh_num_in!R7)</f>
        <v>1830.6292749598801</v>
      </c>
      <c r="S7" s="72">
        <f>IF(RES_hh_emi_in!S7=0,0,1000000*RES_hh_emi_in!S7/RES_hh_num_in!S7)</f>
        <v>1931.2369589678015</v>
      </c>
      <c r="T7" s="72">
        <f>IF(RES_hh_emi_in!T7=0,0,1000000*RES_hh_emi_in!T7/RES_hh_num_in!T7)</f>
        <v>1839.4555774482963</v>
      </c>
      <c r="U7" s="72">
        <f>IF(RES_hh_emi_in!U7=0,0,1000000*RES_hh_emi_in!U7/RES_hh_num_in!U7)</f>
        <v>1859.3436115276445</v>
      </c>
      <c r="V7" s="72">
        <f>IF(RES_hh_emi_in!V7=0,0,1000000*RES_hh_emi_in!V7/RES_hh_num_in!V7)</f>
        <v>1929.7486368802954</v>
      </c>
      <c r="W7" s="72">
        <f>IF(RES_hh_emi_in!W7=0,0,1000000*RES_hh_emi_in!W7/RES_hh_num_in!W7)</f>
        <v>1573.4157215164096</v>
      </c>
      <c r="DA7" s="89" t="s">
        <v>848</v>
      </c>
    </row>
    <row r="8" spans="1:105" ht="12" customHeight="1" x14ac:dyDescent="0.25">
      <c r="A8" s="28" t="s">
        <v>193</v>
      </c>
      <c r="B8" s="72"/>
      <c r="C8" s="72">
        <f>IF(RES_hh_emi_in!C8=0,0,1000000*RES_hh_emi_in!C8/RES_hh_num_in!C8)</f>
        <v>2508.0117783804408</v>
      </c>
      <c r="D8" s="72">
        <f>IF(RES_hh_emi_in!D8=0,0,1000000*RES_hh_emi_in!D8/RES_hh_num_in!D8)</f>
        <v>2328.4376108063648</v>
      </c>
      <c r="E8" s="72">
        <f>IF(RES_hh_emi_in!E8=0,0,1000000*RES_hh_emi_in!E8/RES_hh_num_in!E8)</f>
        <v>2310.7158810437368</v>
      </c>
      <c r="F8" s="72">
        <f>IF(RES_hh_emi_in!F8=0,0,1000000*RES_hh_emi_in!F8/RES_hh_num_in!F8)</f>
        <v>2319.5656550169556</v>
      </c>
      <c r="G8" s="72">
        <f>IF(RES_hh_emi_in!G8=0,0,1000000*RES_hh_emi_in!G8/RES_hh_num_in!G8)</f>
        <v>2288.3273831827883</v>
      </c>
      <c r="H8" s="72">
        <f>IF(RES_hh_emi_in!H8=0,0,1000000*RES_hh_emi_in!H8/RES_hh_num_in!H8)</f>
        <v>2107.7274384270668</v>
      </c>
      <c r="I8" s="72">
        <f>IF(RES_hh_emi_in!I8=0,0,1000000*RES_hh_emi_in!I8/RES_hh_num_in!I8)</f>
        <v>1875.0133201128792</v>
      </c>
      <c r="J8" s="72">
        <f>IF(RES_hh_emi_in!J8=0,0,1000000*RES_hh_emi_in!J8/RES_hh_num_in!J8)</f>
        <v>1861.7412781217577</v>
      </c>
      <c r="K8" s="72">
        <f>IF(RES_hh_emi_in!K8=0,0,1000000*RES_hh_emi_in!K8/RES_hh_num_in!K8)</f>
        <v>1980.993472306475</v>
      </c>
      <c r="L8" s="72">
        <f>IF(RES_hh_emi_in!L8=0,0,1000000*RES_hh_emi_in!L8/RES_hh_num_in!L8)</f>
        <v>2188.3963039335208</v>
      </c>
      <c r="M8" s="72">
        <f>IF(RES_hh_emi_in!M8=0,0,1000000*RES_hh_emi_in!M8/RES_hh_num_in!M8)</f>
        <v>1920.2476046475983</v>
      </c>
      <c r="N8" s="72">
        <f>IF(RES_hh_emi_in!N8=0,0,1000000*RES_hh_emi_in!N8/RES_hh_num_in!N8)</f>
        <v>2019.3653041578348</v>
      </c>
      <c r="O8" s="72">
        <f>IF(RES_hh_emi_in!O8=0,0,1000000*RES_hh_emi_in!O8/RES_hh_num_in!O8)</f>
        <v>2054.9812320446381</v>
      </c>
      <c r="P8" s="72">
        <f>IF(RES_hh_emi_in!P8=0,0,1000000*RES_hh_emi_in!P8/RES_hh_num_in!P8)</f>
        <v>1520.451968283036</v>
      </c>
      <c r="Q8" s="72">
        <f>IF(RES_hh_emi_in!Q8=0,0,1000000*RES_hh_emi_in!Q8/RES_hh_num_in!Q8)</f>
        <v>1619.5526871138088</v>
      </c>
      <c r="R8" s="72">
        <f>IF(RES_hh_emi_in!R8=0,0,1000000*RES_hh_emi_in!R8/RES_hh_num_in!R8)</f>
        <v>1470.9672068861439</v>
      </c>
      <c r="S8" s="72">
        <f>IF(RES_hh_emi_in!S8=0,0,1000000*RES_hh_emi_in!S8/RES_hh_num_in!S8)</f>
        <v>1353.7482732445683</v>
      </c>
      <c r="T8" s="72">
        <f>IF(RES_hh_emi_in!T8=0,0,1000000*RES_hh_emi_in!T8/RES_hh_num_in!T8)</f>
        <v>1288.5287191441009</v>
      </c>
      <c r="U8" s="72">
        <f>IF(RES_hh_emi_in!U8=0,0,1000000*RES_hh_emi_in!U8/RES_hh_num_in!U8)</f>
        <v>1250.4328025983241</v>
      </c>
      <c r="V8" s="72">
        <f>IF(RES_hh_emi_in!V8=0,0,1000000*RES_hh_emi_in!V8/RES_hh_num_in!V8)</f>
        <v>1224.4152065691105</v>
      </c>
      <c r="W8" s="72">
        <f>IF(RES_hh_emi_in!W8=0,0,1000000*RES_hh_emi_in!W8/RES_hh_num_in!W8)</f>
        <v>1235.5651476610658</v>
      </c>
      <c r="DA8" s="89" t="s">
        <v>849</v>
      </c>
    </row>
    <row r="9" spans="1:105" ht="12" customHeight="1" x14ac:dyDescent="0.25">
      <c r="A9" s="28" t="s">
        <v>208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203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204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197.92832054460561</v>
      </c>
      <c r="D17" s="69">
        <f>IF(RES_hh_emi_in!D17=0,0,1000000*RES_hh_emi_in!D17/RES_hh_num_in!D17)</f>
        <v>207.22611192684354</v>
      </c>
      <c r="E17" s="69">
        <f>IF(RES_hh_emi_in!E17=0,0,1000000*RES_hh_emi_in!E17/RES_hh_num_in!E17)</f>
        <v>199.95145377667552</v>
      </c>
      <c r="F17" s="69">
        <f>IF(RES_hh_emi_in!F17=0,0,1000000*RES_hh_emi_in!F17/RES_hh_num_in!F17)</f>
        <v>179.61449912943922</v>
      </c>
      <c r="G17" s="69">
        <f>IF(RES_hh_emi_in!G17=0,0,1000000*RES_hh_emi_in!G17/RES_hh_num_in!G17)</f>
        <v>202.53393742845515</v>
      </c>
      <c r="H17" s="69">
        <f>IF(RES_hh_emi_in!H17=0,0,1000000*RES_hh_emi_in!H17/RES_hh_num_in!H17)</f>
        <v>187.47872618576011</v>
      </c>
      <c r="I17" s="69">
        <f>IF(RES_hh_emi_in!I17=0,0,1000000*RES_hh_emi_in!I17/RES_hh_num_in!I17)</f>
        <v>169.77615468876169</v>
      </c>
      <c r="J17" s="69">
        <f>IF(RES_hh_emi_in!J17=0,0,1000000*RES_hh_emi_in!J17/RES_hh_num_in!J17)</f>
        <v>187.89841333280697</v>
      </c>
      <c r="K17" s="69">
        <f>IF(RES_hh_emi_in!K17=0,0,1000000*RES_hh_emi_in!K17/RES_hh_num_in!K17)</f>
        <v>184.51986410768956</v>
      </c>
      <c r="L17" s="69">
        <f>IF(RES_hh_emi_in!L17=0,0,1000000*RES_hh_emi_in!L17/RES_hh_num_in!L17)</f>
        <v>193.90139936079748</v>
      </c>
      <c r="M17" s="69">
        <f>IF(RES_hh_emi_in!M17=0,0,1000000*RES_hh_emi_in!M17/RES_hh_num_in!M17)</f>
        <v>173.23340812195377</v>
      </c>
      <c r="N17" s="69">
        <f>IF(RES_hh_emi_in!N17=0,0,1000000*RES_hh_emi_in!N17/RES_hh_num_in!N17)</f>
        <v>176.68393206243101</v>
      </c>
      <c r="O17" s="69">
        <f>IF(RES_hh_emi_in!O17=0,0,1000000*RES_hh_emi_in!O17/RES_hh_num_in!O17)</f>
        <v>153.98891582647516</v>
      </c>
      <c r="P17" s="69">
        <f>IF(RES_hh_emi_in!P17=0,0,1000000*RES_hh_emi_in!P17/RES_hh_num_in!P17)</f>
        <v>132.70520498678428</v>
      </c>
      <c r="Q17" s="69">
        <f>IF(RES_hh_emi_in!Q17=0,0,1000000*RES_hh_emi_in!Q17/RES_hh_num_in!Q17)</f>
        <v>152.72111256586521</v>
      </c>
      <c r="R17" s="69">
        <f>IF(RES_hh_emi_in!R17=0,0,1000000*RES_hh_emi_in!R17/RES_hh_num_in!R17)</f>
        <v>161.10567677997847</v>
      </c>
      <c r="S17" s="69">
        <f>IF(RES_hh_emi_in!S17=0,0,1000000*RES_hh_emi_in!S17/RES_hh_num_in!S17)</f>
        <v>170.65112279833096</v>
      </c>
      <c r="T17" s="69">
        <f>IF(RES_hh_emi_in!T17=0,0,1000000*RES_hh_emi_in!T17/RES_hh_num_in!T17)</f>
        <v>158.17188475124601</v>
      </c>
      <c r="U17" s="69">
        <f>IF(RES_hh_emi_in!U17=0,0,1000000*RES_hh_emi_in!U17/RES_hh_num_in!U17)</f>
        <v>152.57443128813455</v>
      </c>
      <c r="V17" s="69">
        <f>IF(RES_hh_emi_in!V17=0,0,1000000*RES_hh_emi_in!V17/RES_hh_num_in!V17)</f>
        <v>138.54619663541899</v>
      </c>
      <c r="W17" s="69">
        <f>IF(RES_hh_emi_in!W17=0,0,1000000*RES_hh_emi_in!W17/RES_hh_num_in!W17)</f>
        <v>131.05421571297555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379.72956027547025</v>
      </c>
      <c r="D18" s="72">
        <f>IF(RES_hh_emi_in!D18=0,0,1000000*RES_hh_emi_in!D18/RES_hh_num_in!D18)</f>
        <v>413.54702676518843</v>
      </c>
      <c r="E18" s="72">
        <f>IF(RES_hh_emi_in!E18=0,0,1000000*RES_hh_emi_in!E18/RES_hh_num_in!E18)</f>
        <v>417.96835926861201</v>
      </c>
      <c r="F18" s="72">
        <f>IF(RES_hh_emi_in!F18=0,0,1000000*RES_hh_emi_in!F18/RES_hh_num_in!F18)</f>
        <v>437.90300600264197</v>
      </c>
      <c r="G18" s="72">
        <f>IF(RES_hh_emi_in!G18=0,0,1000000*RES_hh_emi_in!G18/RES_hh_num_in!G18)</f>
        <v>446.07175614360438</v>
      </c>
      <c r="H18" s="72">
        <f>IF(RES_hh_emi_in!H18=0,0,1000000*RES_hh_emi_in!H18/RES_hh_num_in!H18)</f>
        <v>464.93936367392865</v>
      </c>
      <c r="I18" s="72">
        <f>IF(RES_hh_emi_in!I18=0,0,1000000*RES_hh_emi_in!I18/RES_hh_num_in!I18)</f>
        <v>468.89164892536087</v>
      </c>
      <c r="J18" s="72">
        <f>IF(RES_hh_emi_in!J18=0,0,1000000*RES_hh_emi_in!J18/RES_hh_num_in!J18)</f>
        <v>511.57268020356742</v>
      </c>
      <c r="K18" s="72">
        <f>IF(RES_hh_emi_in!K18=0,0,1000000*RES_hh_emi_in!K18/RES_hh_num_in!K18)</f>
        <v>539.03093112572969</v>
      </c>
      <c r="L18" s="72">
        <f>IF(RES_hh_emi_in!L18=0,0,1000000*RES_hh_emi_in!L18/RES_hh_num_in!L18)</f>
        <v>534.49342308816767</v>
      </c>
      <c r="M18" s="72">
        <f>IF(RES_hh_emi_in!M18=0,0,1000000*RES_hh_emi_in!M18/RES_hh_num_in!M18)</f>
        <v>525.24962900104117</v>
      </c>
      <c r="N18" s="72">
        <f>IF(RES_hh_emi_in!N18=0,0,1000000*RES_hh_emi_in!N18/RES_hh_num_in!N18)</f>
        <v>510.89049609336911</v>
      </c>
      <c r="O18" s="72">
        <f>IF(RES_hh_emi_in!O18=0,0,1000000*RES_hh_emi_in!O18/RES_hh_num_in!O18)</f>
        <v>510.66348199494877</v>
      </c>
      <c r="P18" s="72">
        <f>IF(RES_hh_emi_in!P18=0,0,1000000*RES_hh_emi_in!P18/RES_hh_num_in!P18)</f>
        <v>510.5789983088651</v>
      </c>
      <c r="Q18" s="72">
        <f>IF(RES_hh_emi_in!Q18=0,0,1000000*RES_hh_emi_in!Q18/RES_hh_num_in!Q18)</f>
        <v>495.04444839526809</v>
      </c>
      <c r="R18" s="72">
        <f>IF(RES_hh_emi_in!R18=0,0,1000000*RES_hh_emi_in!R18/RES_hh_num_in!R18)</f>
        <v>493.80333021852744</v>
      </c>
      <c r="S18" s="72">
        <f>IF(RES_hh_emi_in!S18=0,0,1000000*RES_hh_emi_in!S18/RES_hh_num_in!S18)</f>
        <v>504.04508848004696</v>
      </c>
      <c r="T18" s="72">
        <f>IF(RES_hh_emi_in!T18=0,0,1000000*RES_hh_emi_in!T18/RES_hh_num_in!T18)</f>
        <v>484.67561406912432</v>
      </c>
      <c r="U18" s="72">
        <f>IF(RES_hh_emi_in!U18=0,0,1000000*RES_hh_emi_in!U18/RES_hh_num_in!U18)</f>
        <v>436.1286587462925</v>
      </c>
      <c r="V18" s="72">
        <f>IF(RES_hh_emi_in!V18=0,0,1000000*RES_hh_emi_in!V18/RES_hh_num_in!V18)</f>
        <v>475.45635750754855</v>
      </c>
      <c r="W18" s="72">
        <f>IF(RES_hh_emi_in!W18=0,0,1000000*RES_hh_emi_in!W18/RES_hh_num_in!W18)</f>
        <v>498.89773508806792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342.66575751469975</v>
      </c>
      <c r="D19" s="72">
        <f>IF(RES_hh_emi_in!D19=0,0,1000000*RES_hh_emi_in!D19/RES_hh_num_in!D19)</f>
        <v>344.78495712312139</v>
      </c>
      <c r="E19" s="72">
        <f>IF(RES_hh_emi_in!E19=0,0,1000000*RES_hh_emi_in!E19/RES_hh_num_in!E19)</f>
        <v>334.2373182141406</v>
      </c>
      <c r="F19" s="72">
        <f>IF(RES_hh_emi_in!F19=0,0,1000000*RES_hh_emi_in!F19/RES_hh_num_in!F19)</f>
        <v>341.75737232134469</v>
      </c>
      <c r="G19" s="72">
        <f>IF(RES_hh_emi_in!G19=0,0,1000000*RES_hh_emi_in!G19/RES_hh_num_in!G19)</f>
        <v>381.40966177378903</v>
      </c>
      <c r="H19" s="72">
        <f>IF(RES_hh_emi_in!H19=0,0,1000000*RES_hh_emi_in!H19/RES_hh_num_in!H19)</f>
        <v>338.6563119665654</v>
      </c>
      <c r="I19" s="72">
        <f>IF(RES_hh_emi_in!I19=0,0,1000000*RES_hh_emi_in!I19/RES_hh_num_in!I19)</f>
        <v>332.66488501297715</v>
      </c>
      <c r="J19" s="72">
        <f>IF(RES_hh_emi_in!J19=0,0,1000000*RES_hh_emi_in!J19/RES_hh_num_in!J19)</f>
        <v>321.30280108619979</v>
      </c>
      <c r="K19" s="72">
        <f>IF(RES_hh_emi_in!K19=0,0,1000000*RES_hh_emi_in!K19/RES_hh_num_in!K19)</f>
        <v>320.67078195332988</v>
      </c>
      <c r="L19" s="72">
        <f>IF(RES_hh_emi_in!L19=0,0,1000000*RES_hh_emi_in!L19/RES_hh_num_in!L19)</f>
        <v>334.40605284477874</v>
      </c>
      <c r="M19" s="72">
        <f>IF(RES_hh_emi_in!M19=0,0,1000000*RES_hh_emi_in!M19/RES_hh_num_in!M19)</f>
        <v>324.55433422027141</v>
      </c>
      <c r="N19" s="72">
        <f>IF(RES_hh_emi_in!N19=0,0,1000000*RES_hh_emi_in!N19/RES_hh_num_in!N19)</f>
        <v>303.1150810144012</v>
      </c>
      <c r="O19" s="72">
        <f>IF(RES_hh_emi_in!O19=0,0,1000000*RES_hh_emi_in!O19/RES_hh_num_in!O19)</f>
        <v>299.24926293544246</v>
      </c>
      <c r="P19" s="72">
        <f>IF(RES_hh_emi_in!P19=0,0,1000000*RES_hh_emi_in!P19/RES_hh_num_in!P19)</f>
        <v>297.72877370411391</v>
      </c>
      <c r="Q19" s="72">
        <f>IF(RES_hh_emi_in!Q19=0,0,1000000*RES_hh_emi_in!Q19/RES_hh_num_in!Q19)</f>
        <v>286.58788589799406</v>
      </c>
      <c r="R19" s="72">
        <f>IF(RES_hh_emi_in!R19=0,0,1000000*RES_hh_emi_in!R19/RES_hh_num_in!R19)</f>
        <v>290.26385207766583</v>
      </c>
      <c r="S19" s="72">
        <f>IF(RES_hh_emi_in!S19=0,0,1000000*RES_hh_emi_in!S19/RES_hh_num_in!S19)</f>
        <v>288.05586043770376</v>
      </c>
      <c r="T19" s="72">
        <f>IF(RES_hh_emi_in!T19=0,0,1000000*RES_hh_emi_in!T19/RES_hh_num_in!T19)</f>
        <v>313.47352328607371</v>
      </c>
      <c r="U19" s="72">
        <f>IF(RES_hh_emi_in!U19=0,0,1000000*RES_hh_emi_in!U19/RES_hh_num_in!U19)</f>
        <v>281.35608429520471</v>
      </c>
      <c r="V19" s="72">
        <f>IF(RES_hh_emi_in!V19=0,0,1000000*RES_hh_emi_in!V19/RES_hh_num_in!V19)</f>
        <v>280.87862793973966</v>
      </c>
      <c r="W19" s="72">
        <f>IF(RES_hh_emi_in!W19=0,0,1000000*RES_hh_emi_in!W19/RES_hh_num_in!W19)</f>
        <v>279.20128664763996</v>
      </c>
      <c r="DA19" s="89" t="s">
        <v>860</v>
      </c>
    </row>
    <row r="20" spans="1:105" ht="12" customHeight="1" x14ac:dyDescent="0.25">
      <c r="A20" s="28" t="s">
        <v>206</v>
      </c>
      <c r="B20" s="72"/>
      <c r="C20" s="72">
        <f>IF(RES_hh_emi_in!C20=0,0,1000000*RES_hh_emi_in!C20/RES_hh_num_in!C20)</f>
        <v>669.35185464123924</v>
      </c>
      <c r="D20" s="72">
        <f>IF(RES_hh_emi_in!D20=0,0,1000000*RES_hh_emi_in!D20/RES_hh_num_in!D20)</f>
        <v>656.22761465710732</v>
      </c>
      <c r="E20" s="72">
        <f>IF(RES_hh_emi_in!E20=0,0,1000000*RES_hh_emi_in!E20/RES_hh_num_in!E20)</f>
        <v>641.91735908413693</v>
      </c>
      <c r="F20" s="72">
        <f>IF(RES_hh_emi_in!F20=0,0,1000000*RES_hh_emi_in!F20/RES_hh_num_in!F20)</f>
        <v>642.00446794710206</v>
      </c>
      <c r="G20" s="72">
        <f>IF(RES_hh_emi_in!G20=0,0,1000000*RES_hh_emi_in!G20/RES_hh_num_in!G20)</f>
        <v>664.99993796585761</v>
      </c>
      <c r="H20" s="72">
        <f>IF(RES_hh_emi_in!H20=0,0,1000000*RES_hh_emi_in!H20/RES_hh_num_in!H20)</f>
        <v>701.92221369379297</v>
      </c>
      <c r="I20" s="72">
        <f>IF(RES_hh_emi_in!I20=0,0,1000000*RES_hh_emi_in!I20/RES_hh_num_in!I20)</f>
        <v>547.52188395091332</v>
      </c>
      <c r="J20" s="72">
        <f>IF(RES_hh_emi_in!J20=0,0,1000000*RES_hh_emi_in!J20/RES_hh_num_in!J20)</f>
        <v>644.57599422309374</v>
      </c>
      <c r="K20" s="72">
        <f>IF(RES_hh_emi_in!K20=0,0,1000000*RES_hh_emi_in!K20/RES_hh_num_in!K20)</f>
        <v>627.91065375248706</v>
      </c>
      <c r="L20" s="72">
        <f>IF(RES_hh_emi_in!L20=0,0,1000000*RES_hh_emi_in!L20/RES_hh_num_in!L20)</f>
        <v>638.60066667962599</v>
      </c>
      <c r="M20" s="72">
        <f>IF(RES_hh_emi_in!M20=0,0,1000000*RES_hh_emi_in!M20/RES_hh_num_in!M20)</f>
        <v>631.69213914881163</v>
      </c>
      <c r="N20" s="72">
        <f>IF(RES_hh_emi_in!N20=0,0,1000000*RES_hh_emi_in!N20/RES_hh_num_in!N20)</f>
        <v>605.22948993515524</v>
      </c>
      <c r="O20" s="72">
        <f>IF(RES_hh_emi_in!O20=0,0,1000000*RES_hh_emi_in!O20/RES_hh_num_in!O20)</f>
        <v>501.89299796741824</v>
      </c>
      <c r="P20" s="72">
        <f>IF(RES_hh_emi_in!P20=0,0,1000000*RES_hh_emi_in!P20/RES_hh_num_in!P20)</f>
        <v>506.51191667185492</v>
      </c>
      <c r="Q20" s="72">
        <f>IF(RES_hh_emi_in!Q20=0,0,1000000*RES_hh_emi_in!Q20/RES_hh_num_in!Q20)</f>
        <v>517.30791464160188</v>
      </c>
      <c r="R20" s="72">
        <f>IF(RES_hh_emi_in!R20=0,0,1000000*RES_hh_emi_in!R20/RES_hh_num_in!R20)</f>
        <v>567.50917609831754</v>
      </c>
      <c r="S20" s="72">
        <f>IF(RES_hh_emi_in!S20=0,0,1000000*RES_hh_emi_in!S20/RES_hh_num_in!S20)</f>
        <v>555.49228487507082</v>
      </c>
      <c r="T20" s="72">
        <f>IF(RES_hh_emi_in!T20=0,0,1000000*RES_hh_emi_in!T20/RES_hh_num_in!T20)</f>
        <v>518.80430821910545</v>
      </c>
      <c r="U20" s="72">
        <f>IF(RES_hh_emi_in!U20=0,0,1000000*RES_hh_emi_in!U20/RES_hh_num_in!U20)</f>
        <v>547.69855790408337</v>
      </c>
      <c r="V20" s="72">
        <f>IF(RES_hh_emi_in!V20=0,0,1000000*RES_hh_emi_in!V20/RES_hh_num_in!V20)</f>
        <v>556.10408477423266</v>
      </c>
      <c r="W20" s="72">
        <f>IF(RES_hh_emi_in!W20=0,0,1000000*RES_hh_emi_in!W20/RES_hh_num_in!W20)</f>
        <v>475.84863840343849</v>
      </c>
      <c r="DA20" s="89" t="s">
        <v>861</v>
      </c>
    </row>
    <row r="21" spans="1:105" ht="12" customHeight="1" x14ac:dyDescent="0.25">
      <c r="A21" s="28" t="s">
        <v>193</v>
      </c>
      <c r="B21" s="72"/>
      <c r="C21" s="72">
        <f>IF(RES_hh_emi_in!C21=0,0,1000000*RES_hh_emi_in!C21/RES_hh_num_in!C21)</f>
        <v>365.66054119594287</v>
      </c>
      <c r="D21" s="72">
        <f>IF(RES_hh_emi_in!D21=0,0,1000000*RES_hh_emi_in!D21/RES_hh_num_in!D21)</f>
        <v>372.34811648388859</v>
      </c>
      <c r="E21" s="72">
        <f>IF(RES_hh_emi_in!E21=0,0,1000000*RES_hh_emi_in!E21/RES_hh_num_in!E21)</f>
        <v>371.65598441212001</v>
      </c>
      <c r="F21" s="72">
        <f>IF(RES_hh_emi_in!F21=0,0,1000000*RES_hh_emi_in!F21/RES_hh_num_in!F21)</f>
        <v>357.59789251190756</v>
      </c>
      <c r="G21" s="72">
        <f>IF(RES_hh_emi_in!G21=0,0,1000000*RES_hh_emi_in!G21/RES_hh_num_in!G21)</f>
        <v>368.95885315439739</v>
      </c>
      <c r="H21" s="72">
        <f>IF(RES_hh_emi_in!H21=0,0,1000000*RES_hh_emi_in!H21/RES_hh_num_in!H21)</f>
        <v>351.83582513388797</v>
      </c>
      <c r="I21" s="72">
        <f>IF(RES_hh_emi_in!I21=0,0,1000000*RES_hh_emi_in!I21/RES_hh_num_in!I21)</f>
        <v>359.52969851353299</v>
      </c>
      <c r="J21" s="72">
        <f>IF(RES_hh_emi_in!J21=0,0,1000000*RES_hh_emi_in!J21/RES_hh_num_in!J21)</f>
        <v>344.0219064174662</v>
      </c>
      <c r="K21" s="72">
        <f>IF(RES_hh_emi_in!K21=0,0,1000000*RES_hh_emi_in!K21/RES_hh_num_in!K21)</f>
        <v>343.86998708101027</v>
      </c>
      <c r="L21" s="72">
        <f>IF(RES_hh_emi_in!L21=0,0,1000000*RES_hh_emi_in!L21/RES_hh_num_in!L21)</f>
        <v>366.41088231663218</v>
      </c>
      <c r="M21" s="72">
        <f>IF(RES_hh_emi_in!M21=0,0,1000000*RES_hh_emi_in!M21/RES_hh_num_in!M21)</f>
        <v>339.84272101675191</v>
      </c>
      <c r="N21" s="72">
        <f>IF(RES_hh_emi_in!N21=0,0,1000000*RES_hh_emi_in!N21/RES_hh_num_in!N21)</f>
        <v>348.39769449460988</v>
      </c>
      <c r="O21" s="72">
        <f>IF(RES_hh_emi_in!O21=0,0,1000000*RES_hh_emi_in!O21/RES_hh_num_in!O21)</f>
        <v>331.3841132754423</v>
      </c>
      <c r="P21" s="72">
        <f>IF(RES_hh_emi_in!P21=0,0,1000000*RES_hh_emi_in!P21/RES_hh_num_in!P21)</f>
        <v>303.00386786572608</v>
      </c>
      <c r="Q21" s="72">
        <f>IF(RES_hh_emi_in!Q21=0,0,1000000*RES_hh_emi_in!Q21/RES_hh_num_in!Q21)</f>
        <v>314.51770043471288</v>
      </c>
      <c r="R21" s="72">
        <f>IF(RES_hh_emi_in!R21=0,0,1000000*RES_hh_emi_in!R21/RES_hh_num_in!R21)</f>
        <v>308.04923868148813</v>
      </c>
      <c r="S21" s="72">
        <f>IF(RES_hh_emi_in!S21=0,0,1000000*RES_hh_emi_in!S21/RES_hh_num_in!S21)</f>
        <v>305.85581048518088</v>
      </c>
      <c r="T21" s="72">
        <f>IF(RES_hh_emi_in!T21=0,0,1000000*RES_hh_emi_in!T21/RES_hh_num_in!T21)</f>
        <v>308.6620903154078</v>
      </c>
      <c r="U21" s="72">
        <f>IF(RES_hh_emi_in!U21=0,0,1000000*RES_hh_emi_in!U21/RES_hh_num_in!U21)</f>
        <v>292.08945654747095</v>
      </c>
      <c r="V21" s="72">
        <f>IF(RES_hh_emi_in!V21=0,0,1000000*RES_hh_emi_in!V21/RES_hh_num_in!V21)</f>
        <v>279.98167711970547</v>
      </c>
      <c r="W21" s="72">
        <f>IF(RES_hh_emi_in!W21=0,0,1000000*RES_hh_emi_in!W21/RES_hh_num_in!W21)</f>
        <v>304.18586885802114</v>
      </c>
      <c r="DA21" s="89" t="s">
        <v>862</v>
      </c>
    </row>
    <row r="22" spans="1:105" ht="12" customHeight="1" x14ac:dyDescent="0.25">
      <c r="A22" s="28" t="s">
        <v>208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203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204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69.033912167932414</v>
      </c>
      <c r="D27" s="69">
        <f>IF(RES_hh_emi_in!D27=0,0,1000000*RES_hh_emi_in!D27/RES_hh_num_in!D27)</f>
        <v>74.20745806137262</v>
      </c>
      <c r="E27" s="69">
        <f>IF(RES_hh_emi_in!E27=0,0,1000000*RES_hh_emi_in!E27/RES_hh_num_in!E27)</f>
        <v>75.996476862780739</v>
      </c>
      <c r="F27" s="69">
        <f>IF(RES_hh_emi_in!F27=0,0,1000000*RES_hh_emi_in!F27/RES_hh_num_in!F27)</f>
        <v>74.419071426876656</v>
      </c>
      <c r="G27" s="69">
        <f>IF(RES_hh_emi_in!G27=0,0,1000000*RES_hh_emi_in!G27/RES_hh_num_in!G27)</f>
        <v>78.405663165662745</v>
      </c>
      <c r="H27" s="69">
        <f>IF(RES_hh_emi_in!H27=0,0,1000000*RES_hh_emi_in!H27/RES_hh_num_in!H27)</f>
        <v>66.051937297456647</v>
      </c>
      <c r="I27" s="69">
        <f>IF(RES_hh_emi_in!I27=0,0,1000000*RES_hh_emi_in!I27/RES_hh_num_in!I27)</f>
        <v>66.82304083929219</v>
      </c>
      <c r="J27" s="69">
        <f>IF(RES_hh_emi_in!J27=0,0,1000000*RES_hh_emi_in!J27/RES_hh_num_in!J27)</f>
        <v>62.684382863637445</v>
      </c>
      <c r="K27" s="69">
        <f>IF(RES_hh_emi_in!K27=0,0,1000000*RES_hh_emi_in!K27/RES_hh_num_in!K27)</f>
        <v>71.543216040317603</v>
      </c>
      <c r="L27" s="69">
        <f>IF(RES_hh_emi_in!L27=0,0,1000000*RES_hh_emi_in!L27/RES_hh_num_in!L27)</f>
        <v>70.875836584952253</v>
      </c>
      <c r="M27" s="69">
        <f>IF(RES_hh_emi_in!M27=0,0,1000000*RES_hh_emi_in!M27/RES_hh_num_in!M27)</f>
        <v>71.884083237156801</v>
      </c>
      <c r="N27" s="69">
        <f>IF(RES_hh_emi_in!N27=0,0,1000000*RES_hh_emi_in!N27/RES_hh_num_in!N27)</f>
        <v>64.497528119797025</v>
      </c>
      <c r="O27" s="69">
        <f>IF(RES_hh_emi_in!O27=0,0,1000000*RES_hh_emi_in!O27/RES_hh_num_in!O27)</f>
        <v>60.902957263975829</v>
      </c>
      <c r="P27" s="69">
        <f>IF(RES_hh_emi_in!P27=0,0,1000000*RES_hh_emi_in!P27/RES_hh_num_in!P27)</f>
        <v>60.84536354642789</v>
      </c>
      <c r="Q27" s="69">
        <f>IF(RES_hh_emi_in!Q27=0,0,1000000*RES_hh_emi_in!Q27/RES_hh_num_in!Q27)</f>
        <v>56.561852944905688</v>
      </c>
      <c r="R27" s="69">
        <f>IF(RES_hh_emi_in!R27=0,0,1000000*RES_hh_emi_in!R27/RES_hh_num_in!R27)</f>
        <v>59.400486799180662</v>
      </c>
      <c r="S27" s="69">
        <f>IF(RES_hh_emi_in!S27=0,0,1000000*RES_hh_emi_in!S27/RES_hh_num_in!S27)</f>
        <v>60.128289253490479</v>
      </c>
      <c r="T27" s="69">
        <f>IF(RES_hh_emi_in!T27=0,0,1000000*RES_hh_emi_in!T27/RES_hh_num_in!T27)</f>
        <v>60.1813686524155</v>
      </c>
      <c r="U27" s="69">
        <f>IF(RES_hh_emi_in!U27=0,0,1000000*RES_hh_emi_in!U27/RES_hh_num_in!U27)</f>
        <v>60.157513106653013</v>
      </c>
      <c r="V27" s="69">
        <f>IF(RES_hh_emi_in!V27=0,0,1000000*RES_hh_emi_in!V27/RES_hh_num_in!V27)</f>
        <v>63.027509581164878</v>
      </c>
      <c r="W27" s="69">
        <f>IF(RES_hh_emi_in!W27=0,0,1000000*RES_hh_emi_in!W27/RES_hh_num_in!W27)</f>
        <v>58.715034585781723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209.08664776281361</v>
      </c>
      <c r="D28" s="72">
        <f>IF(RES_hh_emi_in!D28=0,0,1000000*RES_hh_emi_in!D28/RES_hh_num_in!D28)</f>
        <v>256.16057023006738</v>
      </c>
      <c r="E28" s="72">
        <f>IF(RES_hh_emi_in!E28=0,0,1000000*RES_hh_emi_in!E28/RES_hh_num_in!E28)</f>
        <v>303.08276413597275</v>
      </c>
      <c r="F28" s="72">
        <f>IF(RES_hh_emi_in!F28=0,0,1000000*RES_hh_emi_in!F28/RES_hh_num_in!F28)</f>
        <v>302.94910602604148</v>
      </c>
      <c r="G28" s="72">
        <f>IF(RES_hh_emi_in!G28=0,0,1000000*RES_hh_emi_in!G28/RES_hh_num_in!G28)</f>
        <v>305.5590601777717</v>
      </c>
      <c r="H28" s="72">
        <f>IF(RES_hh_emi_in!H28=0,0,1000000*RES_hh_emi_in!H28/RES_hh_num_in!H28)</f>
        <v>320.74827636562867</v>
      </c>
      <c r="I28" s="72">
        <f>IF(RES_hh_emi_in!I28=0,0,1000000*RES_hh_emi_in!I28/RES_hh_num_in!I28)</f>
        <v>296.66827649780311</v>
      </c>
      <c r="J28" s="72">
        <f>IF(RES_hh_emi_in!J28=0,0,1000000*RES_hh_emi_in!J28/RES_hh_num_in!J28)</f>
        <v>315.7130582663126</v>
      </c>
      <c r="K28" s="72">
        <f>IF(RES_hh_emi_in!K28=0,0,1000000*RES_hh_emi_in!K28/RES_hh_num_in!K28)</f>
        <v>325.98523753877947</v>
      </c>
      <c r="L28" s="72">
        <f>IF(RES_hh_emi_in!L28=0,0,1000000*RES_hh_emi_in!L28/RES_hh_num_in!L28)</f>
        <v>339.83848055634752</v>
      </c>
      <c r="M28" s="72">
        <f>IF(RES_hh_emi_in!M28=0,0,1000000*RES_hh_emi_in!M28/RES_hh_num_in!M28)</f>
        <v>323.5220250580353</v>
      </c>
      <c r="N28" s="72">
        <f>IF(RES_hh_emi_in!N28=0,0,1000000*RES_hh_emi_in!N28/RES_hh_num_in!N28)</f>
        <v>315.0021539380935</v>
      </c>
      <c r="O28" s="72">
        <f>IF(RES_hh_emi_in!O28=0,0,1000000*RES_hh_emi_in!O28/RES_hh_num_in!O28)</f>
        <v>274.8959994052239</v>
      </c>
      <c r="P28" s="72">
        <f>IF(RES_hh_emi_in!P28=0,0,1000000*RES_hh_emi_in!P28/RES_hh_num_in!P28)</f>
        <v>284.82888906490581</v>
      </c>
      <c r="Q28" s="72">
        <f>IF(RES_hh_emi_in!Q28=0,0,1000000*RES_hh_emi_in!Q28/RES_hh_num_in!Q28)</f>
        <v>307.00154272237148</v>
      </c>
      <c r="R28" s="72">
        <f>IF(RES_hh_emi_in!R28=0,0,1000000*RES_hh_emi_in!R28/RES_hh_num_in!R28)</f>
        <v>295.12324868109101</v>
      </c>
      <c r="S28" s="72">
        <f>IF(RES_hh_emi_in!S28=0,0,1000000*RES_hh_emi_in!S28/RES_hh_num_in!S28)</f>
        <v>309.40640570115573</v>
      </c>
      <c r="T28" s="72">
        <f>IF(RES_hh_emi_in!T28=0,0,1000000*RES_hh_emi_in!T28/RES_hh_num_in!T28)</f>
        <v>253.0256514760585</v>
      </c>
      <c r="U28" s="72">
        <f>IF(RES_hh_emi_in!U28=0,0,1000000*RES_hh_emi_in!U28/RES_hh_num_in!U28)</f>
        <v>281.66181225526861</v>
      </c>
      <c r="V28" s="72">
        <f>IF(RES_hh_emi_in!V28=0,0,1000000*RES_hh_emi_in!V28/RES_hh_num_in!V28)</f>
        <v>306.40229559245671</v>
      </c>
      <c r="W28" s="72">
        <f>IF(RES_hh_emi_in!W28=0,0,1000000*RES_hh_emi_in!W28/RES_hh_num_in!W28)</f>
        <v>302.33747471015482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197.17567938446351</v>
      </c>
      <c r="D29" s="72">
        <f>IF(RES_hh_emi_in!D29=0,0,1000000*RES_hh_emi_in!D29/RES_hh_num_in!D29)</f>
        <v>207.71315382654495</v>
      </c>
      <c r="E29" s="72">
        <f>IF(RES_hh_emi_in!E29=0,0,1000000*RES_hh_emi_in!E29/RES_hh_num_in!E29)</f>
        <v>226.38542856074599</v>
      </c>
      <c r="F29" s="72">
        <f>IF(RES_hh_emi_in!F29=0,0,1000000*RES_hh_emi_in!F29/RES_hh_num_in!F29)</f>
        <v>207.11448600540191</v>
      </c>
      <c r="G29" s="72">
        <f>IF(RES_hh_emi_in!G29=0,0,1000000*RES_hh_emi_in!G29/RES_hh_num_in!G29)</f>
        <v>223.72345500973776</v>
      </c>
      <c r="H29" s="72">
        <f>IF(RES_hh_emi_in!H29=0,0,1000000*RES_hh_emi_in!H29/RES_hh_num_in!H29)</f>
        <v>208.53133662328494</v>
      </c>
      <c r="I29" s="72">
        <f>IF(RES_hh_emi_in!I29=0,0,1000000*RES_hh_emi_in!I29/RES_hh_num_in!I29)</f>
        <v>211.68102245682056</v>
      </c>
      <c r="J29" s="72">
        <f>IF(RES_hh_emi_in!J29=0,0,1000000*RES_hh_emi_in!J29/RES_hh_num_in!J29)</f>
        <v>193.33856986417146</v>
      </c>
      <c r="K29" s="72">
        <f>IF(RES_hh_emi_in!K29=0,0,1000000*RES_hh_emi_in!K29/RES_hh_num_in!K29)</f>
        <v>205.38557130412281</v>
      </c>
      <c r="L29" s="72">
        <f>IF(RES_hh_emi_in!L29=0,0,1000000*RES_hh_emi_in!L29/RES_hh_num_in!L29)</f>
        <v>205.79516673192168</v>
      </c>
      <c r="M29" s="72">
        <f>IF(RES_hh_emi_in!M29=0,0,1000000*RES_hh_emi_in!M29/RES_hh_num_in!M29)</f>
        <v>214.02283265264231</v>
      </c>
      <c r="N29" s="72">
        <f>IF(RES_hh_emi_in!N29=0,0,1000000*RES_hh_emi_in!N29/RES_hh_num_in!N29)</f>
        <v>200.81656494501271</v>
      </c>
      <c r="O29" s="72">
        <f>IF(RES_hh_emi_in!O29=0,0,1000000*RES_hh_emi_in!O29/RES_hh_num_in!O29)</f>
        <v>189.07885363336419</v>
      </c>
      <c r="P29" s="72">
        <f>IF(RES_hh_emi_in!P29=0,0,1000000*RES_hh_emi_in!P29/RES_hh_num_in!P29)</f>
        <v>192.24599546032567</v>
      </c>
      <c r="Q29" s="72">
        <f>IF(RES_hh_emi_in!Q29=0,0,1000000*RES_hh_emi_in!Q29/RES_hh_num_in!Q29)</f>
        <v>191.17827439146473</v>
      </c>
      <c r="R29" s="72">
        <f>IF(RES_hh_emi_in!R29=0,0,1000000*RES_hh_emi_in!R29/RES_hh_num_in!R29)</f>
        <v>184.74642168775534</v>
      </c>
      <c r="S29" s="72">
        <f>IF(RES_hh_emi_in!S29=0,0,1000000*RES_hh_emi_in!S29/RES_hh_num_in!S29)</f>
        <v>201.39956331030919</v>
      </c>
      <c r="T29" s="72">
        <f>IF(RES_hh_emi_in!T29=0,0,1000000*RES_hh_emi_in!T29/RES_hh_num_in!T29)</f>
        <v>205.60846079157744</v>
      </c>
      <c r="U29" s="72">
        <f>IF(RES_hh_emi_in!U29=0,0,1000000*RES_hh_emi_in!U29/RES_hh_num_in!U29)</f>
        <v>209.90331040327223</v>
      </c>
      <c r="V29" s="72">
        <f>IF(RES_hh_emi_in!V29=0,0,1000000*RES_hh_emi_in!V29/RES_hh_num_in!V29)</f>
        <v>207.67590460483169</v>
      </c>
      <c r="W29" s="72">
        <f>IF(RES_hh_emi_in!W29=0,0,1000000*RES_hh_emi_in!W29/RES_hh_num_in!W29)</f>
        <v>195.92117019148978</v>
      </c>
      <c r="DA29" s="89" t="s">
        <v>870</v>
      </c>
    </row>
    <row r="30" spans="1:105" ht="12" customHeight="1" x14ac:dyDescent="0.25">
      <c r="A30" s="28" t="s">
        <v>193</v>
      </c>
      <c r="B30" s="72"/>
      <c r="C30" s="72">
        <f>IF(RES_hh_emi_in!C30=0,0,1000000*RES_hh_emi_in!C30/RES_hh_num_in!C30)</f>
        <v>165.0473013406521</v>
      </c>
      <c r="D30" s="72">
        <f>IF(RES_hh_emi_in!D30=0,0,1000000*RES_hh_emi_in!D30/RES_hh_num_in!D30)</f>
        <v>170.56190869648489</v>
      </c>
      <c r="E30" s="72">
        <f>IF(RES_hh_emi_in!E30=0,0,1000000*RES_hh_emi_in!E30/RES_hh_num_in!E30)</f>
        <v>174.94639144845766</v>
      </c>
      <c r="F30" s="72">
        <f>IF(RES_hh_emi_in!F30=0,0,1000000*RES_hh_emi_in!F30/RES_hh_num_in!F30)</f>
        <v>167.21865184868813</v>
      </c>
      <c r="G30" s="72">
        <f>IF(RES_hh_emi_in!G30=0,0,1000000*RES_hh_emi_in!G30/RES_hh_num_in!G30)</f>
        <v>176.97104406027603</v>
      </c>
      <c r="H30" s="72">
        <f>IF(RES_hh_emi_in!H30=0,0,1000000*RES_hh_emi_in!H30/RES_hh_num_in!H30)</f>
        <v>169.98020685755964</v>
      </c>
      <c r="I30" s="72">
        <f>IF(RES_hh_emi_in!I30=0,0,1000000*RES_hh_emi_in!I30/RES_hh_num_in!I30)</f>
        <v>161.53049948366132</v>
      </c>
      <c r="J30" s="72">
        <f>IF(RES_hh_emi_in!J30=0,0,1000000*RES_hh_emi_in!J30/RES_hh_num_in!J30)</f>
        <v>159.04713342962529</v>
      </c>
      <c r="K30" s="72">
        <f>IF(RES_hh_emi_in!K30=0,0,1000000*RES_hh_emi_in!K30/RES_hh_num_in!K30)</f>
        <v>154.85183982766466</v>
      </c>
      <c r="L30" s="72">
        <f>IF(RES_hh_emi_in!L30=0,0,1000000*RES_hh_emi_in!L30/RES_hh_num_in!L30)</f>
        <v>165.90809502652303</v>
      </c>
      <c r="M30" s="72">
        <f>IF(RES_hh_emi_in!M30=0,0,1000000*RES_hh_emi_in!M30/RES_hh_num_in!M30)</f>
        <v>159.16111272930178</v>
      </c>
      <c r="N30" s="72">
        <f>IF(RES_hh_emi_in!N30=0,0,1000000*RES_hh_emi_in!N30/RES_hh_num_in!N30)</f>
        <v>146.78887382668364</v>
      </c>
      <c r="O30" s="72">
        <f>IF(RES_hh_emi_in!O30=0,0,1000000*RES_hh_emi_in!O30/RES_hh_num_in!O30)</f>
        <v>142.11932762580997</v>
      </c>
      <c r="P30" s="72">
        <f>IF(RES_hh_emi_in!P30=0,0,1000000*RES_hh_emi_in!P30/RES_hh_num_in!P30)</f>
        <v>141.02765591315446</v>
      </c>
      <c r="Q30" s="72">
        <f>IF(RES_hh_emi_in!Q30=0,0,1000000*RES_hh_emi_in!Q30/RES_hh_num_in!Q30)</f>
        <v>146.64208825097819</v>
      </c>
      <c r="R30" s="72">
        <f>IF(RES_hh_emi_in!R30=0,0,1000000*RES_hh_emi_in!R30/RES_hh_num_in!R30)</f>
        <v>148.92244431857245</v>
      </c>
      <c r="S30" s="72">
        <f>IF(RES_hh_emi_in!S30=0,0,1000000*RES_hh_emi_in!S30/RES_hh_num_in!S30)</f>
        <v>156.51141442312559</v>
      </c>
      <c r="T30" s="72">
        <f>IF(RES_hh_emi_in!T30=0,0,1000000*RES_hh_emi_in!T30/RES_hh_num_in!T30)</f>
        <v>156.67857406838934</v>
      </c>
      <c r="U30" s="72">
        <f>IF(RES_hh_emi_in!U30=0,0,1000000*RES_hh_emi_in!U30/RES_hh_num_in!U30)</f>
        <v>156.70120544374456</v>
      </c>
      <c r="V30" s="72">
        <f>IF(RES_hh_emi_in!V30=0,0,1000000*RES_hh_emi_in!V30/RES_hh_num_in!V30)</f>
        <v>159.43629072456025</v>
      </c>
      <c r="W30" s="72">
        <f>IF(RES_hh_emi_in!W30=0,0,1000000*RES_hh_emi_in!W30/RES_hh_num_in!W30)</f>
        <v>160.34853518542656</v>
      </c>
      <c r="DA30" s="89" t="s">
        <v>871</v>
      </c>
    </row>
    <row r="31" spans="1:105" ht="12" customHeight="1" x14ac:dyDescent="0.25">
      <c r="A31" s="28" t="s">
        <v>208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154.50521891957109</v>
      </c>
      <c r="D3" s="65">
        <f>IF(RES_hh_fech_in!D3=0,0,RES_hh_fech_in!D3/RES_summary!D$21)</f>
        <v>148.56941940835421</v>
      </c>
      <c r="E3" s="65">
        <f>IF(RES_hh_fech_in!E3=0,0,RES_hh_fech_in!E3/RES_summary!E$21)</f>
        <v>149.03841610349826</v>
      </c>
      <c r="F3" s="65">
        <f>IF(RES_hh_fech_in!F3=0,0,RES_hh_fech_in!F3/RES_summary!F$21)</f>
        <v>142.810744420693</v>
      </c>
      <c r="G3" s="65">
        <f>IF(RES_hh_fech_in!G3=0,0,RES_hh_fech_in!G3/RES_summary!G$21)</f>
        <v>141.91764006181663</v>
      </c>
      <c r="H3" s="65">
        <f>IF(RES_hh_fech_in!H3=0,0,RES_hh_fech_in!H3/RES_summary!H$21)</f>
        <v>135.12896149911828</v>
      </c>
      <c r="I3" s="65">
        <f>IF(RES_hh_fech_in!I3=0,0,RES_hh_fech_in!I3/RES_summary!I$21)</f>
        <v>123.61351100564136</v>
      </c>
      <c r="J3" s="65">
        <f>IF(RES_hh_fech_in!J3=0,0,RES_hh_fech_in!J3/RES_summary!J$21)</f>
        <v>127.00011817974914</v>
      </c>
      <c r="K3" s="65">
        <f>IF(RES_hh_fech_in!K3=0,0,RES_hh_fech_in!K3/RES_summary!K$21)</f>
        <v>120.93264600528249</v>
      </c>
      <c r="L3" s="65">
        <f>IF(RES_hh_fech_in!L3=0,0,RES_hh_fech_in!L3/RES_summary!L$21)</f>
        <v>128.5000493421727</v>
      </c>
      <c r="M3" s="65">
        <f>IF(RES_hh_fech_in!M3=0,0,RES_hh_fech_in!M3/RES_summary!M$21)</f>
        <v>112.13715422018288</v>
      </c>
      <c r="N3" s="65">
        <f>IF(RES_hh_fech_in!N3=0,0,RES_hh_fech_in!N3/RES_summary!N$21)</f>
        <v>115.05889338760494</v>
      </c>
      <c r="O3" s="65">
        <f>IF(RES_hh_fech_in!O3=0,0,RES_hh_fech_in!O3/RES_summary!O$21)</f>
        <v>112.4018930670299</v>
      </c>
      <c r="P3" s="65">
        <f>IF(RES_hh_fech_in!P3=0,0,RES_hh_fech_in!P3/RES_summary!P$21)</f>
        <v>88.057237567973274</v>
      </c>
      <c r="Q3" s="65">
        <f>IF(RES_hh_fech_in!Q3=0,0,RES_hh_fech_in!Q3/RES_summary!Q$21)</f>
        <v>89.608353607713653</v>
      </c>
      <c r="R3" s="65">
        <f>IF(RES_hh_fech_in!R3=0,0,RES_hh_fech_in!R3/RES_summary!R$21)</f>
        <v>91.117833007046031</v>
      </c>
      <c r="S3" s="65">
        <f>IF(RES_hh_fech_in!S3=0,0,RES_hh_fech_in!S3/RES_summary!S$21)</f>
        <v>89.011892077620757</v>
      </c>
      <c r="T3" s="65">
        <f>IF(RES_hh_fech_in!T3=0,0,RES_hh_fech_in!T3/RES_summary!T$21)</f>
        <v>85.747897536915644</v>
      </c>
      <c r="U3" s="65">
        <f>IF(RES_hh_fech_in!U3=0,0,RES_hh_fech_in!U3/RES_summary!U$21)</f>
        <v>77.902328250875797</v>
      </c>
      <c r="V3" s="65">
        <f>IF(RES_hh_fech_in!V3=0,0,RES_hh_fech_in!V3/RES_summary!V$21)</f>
        <v>71.401345447523539</v>
      </c>
      <c r="W3" s="65">
        <f>IF(RES_hh_fech_in!W3=0,0,RES_hh_fech_in!W3/RES_summary!W$21)</f>
        <v>71.346337507093693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128.98994444794496</v>
      </c>
      <c r="D4" s="69">
        <f>IF(RES_hh_fech_in!D4=0,0,RES_hh_fech_in!D4/RES_summary!D$21)</f>
        <v>122.0733134727306</v>
      </c>
      <c r="E4" s="69">
        <f>IF(RES_hh_fech_in!E4=0,0,RES_hh_fech_in!E4/RES_summary!E$21)</f>
        <v>121.9524471795507</v>
      </c>
      <c r="F4" s="69">
        <f>IF(RES_hh_fech_in!F4=0,0,RES_hh_fech_in!F4/RES_summary!F$21)</f>
        <v>116.8702429241681</v>
      </c>
      <c r="G4" s="69">
        <f>IF(RES_hh_fech_in!G4=0,0,RES_hh_fech_in!G4/RES_summary!G$21)</f>
        <v>115.16809763418154</v>
      </c>
      <c r="H4" s="69">
        <f>IF(RES_hh_fech_in!H4=0,0,RES_hh_fech_in!H4/RES_summary!H$21)</f>
        <v>108.21592214251095</v>
      </c>
      <c r="I4" s="69">
        <f>IF(RES_hh_fech_in!I4=0,0,RES_hh_fech_in!I4/RES_summary!I$21)</f>
        <v>97.77507156104582</v>
      </c>
      <c r="J4" s="69">
        <f>IF(RES_hh_fech_in!J4=0,0,RES_hh_fech_in!J4/RES_summary!J$21)</f>
        <v>101.41953154012968</v>
      </c>
      <c r="K4" s="69">
        <f>IF(RES_hh_fech_in!K4=0,0,RES_hh_fech_in!K4/RES_summary!K$21)</f>
        <v>96.943148245149786</v>
      </c>
      <c r="L4" s="69">
        <f>IF(RES_hh_fech_in!L4=0,0,RES_hh_fech_in!L4/RES_summary!L$21)</f>
        <v>104.23028028424062</v>
      </c>
      <c r="M4" s="69">
        <f>IF(RES_hh_fech_in!M4=0,0,RES_hh_fech_in!M4/RES_summary!M$21)</f>
        <v>89.025640775703948</v>
      </c>
      <c r="N4" s="69">
        <f>IF(RES_hh_fech_in!N4=0,0,RES_hh_fech_in!N4/RES_summary!N$21)</f>
        <v>92.00743035166856</v>
      </c>
      <c r="O4" s="69">
        <f>IF(RES_hh_fech_in!O4=0,0,RES_hh_fech_in!O4/RES_summary!O$21)</f>
        <v>91.032161219860271</v>
      </c>
      <c r="P4" s="69">
        <f>IF(RES_hh_fech_in!P4=0,0,RES_hh_fech_in!P4/RES_summary!P$21)</f>
        <v>67.97183355451574</v>
      </c>
      <c r="Q4" s="69">
        <f>IF(RES_hh_fech_in!Q4=0,0,RES_hh_fech_in!Q4/RES_summary!Q$21)</f>
        <v>69.252261746351451</v>
      </c>
      <c r="R4" s="69">
        <f>IF(RES_hh_fech_in!R4=0,0,RES_hh_fech_in!R4/RES_summary!R$21)</f>
        <v>69.468872848875819</v>
      </c>
      <c r="S4" s="69">
        <f>IF(RES_hh_fech_in!S4=0,0,RES_hh_fech_in!S4/RES_summary!S$21)</f>
        <v>66.431041112443381</v>
      </c>
      <c r="T4" s="69">
        <f>IF(RES_hh_fech_in!T4=0,0,RES_hh_fech_in!T4/RES_summary!T$21)</f>
        <v>63.40863207064573</v>
      </c>
      <c r="U4" s="69">
        <f>IF(RES_hh_fech_in!U4=0,0,RES_hh_fech_in!U4/RES_summary!U$21)</f>
        <v>56.918763707264233</v>
      </c>
      <c r="V4" s="69">
        <f>IF(RES_hh_fech_in!V4=0,0,RES_hh_fech_in!V4/RES_summary!V$21)</f>
        <v>51.555666314679769</v>
      </c>
      <c r="W4" s="69">
        <f>IF(RES_hh_fech_in!W4=0,0,RES_hh_fech_in!W4/RES_summary!W$21)</f>
        <v>51.18272863535816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122.55119227808312</v>
      </c>
      <c r="D5" s="72">
        <f>IF(RES_hh_fech_in!D5=0,0,RES_hh_fech_in!D5/RES_summary!D$21)</f>
        <v>127.61274480493657</v>
      </c>
      <c r="E5" s="72">
        <f>IF(RES_hh_fech_in!E5=0,0,RES_hh_fech_in!E5/RES_summary!E$21)</f>
        <v>117.99961784301493</v>
      </c>
      <c r="F5" s="72">
        <f>IF(RES_hh_fech_in!F5=0,0,RES_hh_fech_in!F5/RES_summary!F$21)</f>
        <v>112.68501016472136</v>
      </c>
      <c r="G5" s="72">
        <f>IF(RES_hh_fech_in!G5=0,0,RES_hh_fech_in!G5/RES_summary!G$21)</f>
        <v>117.33672901164597</v>
      </c>
      <c r="H5" s="72">
        <f>IF(RES_hh_fech_in!H5=0,0,RES_hh_fech_in!H5/RES_summary!H$21)</f>
        <v>127.10108451573097</v>
      </c>
      <c r="I5" s="72">
        <f>IF(RES_hh_fech_in!I5=0,0,RES_hh_fech_in!I5/RES_summary!I$21)</f>
        <v>113.71046442492975</v>
      </c>
      <c r="J5" s="72">
        <f>IF(RES_hh_fech_in!J5=0,0,RES_hh_fech_in!J5/RES_summary!J$21)</f>
        <v>116.73101114706995</v>
      </c>
      <c r="K5" s="72">
        <f>IF(RES_hh_fech_in!K5=0,0,RES_hh_fech_in!K5/RES_summary!K$21)</f>
        <v>114.21492898268018</v>
      </c>
      <c r="L5" s="72">
        <f>IF(RES_hh_fech_in!L5=0,0,RES_hh_fech_in!L5/RES_summary!L$21)</f>
        <v>125.56548453846267</v>
      </c>
      <c r="M5" s="72">
        <f>IF(RES_hh_fech_in!M5=0,0,RES_hh_fech_in!M5/RES_summary!M$21)</f>
        <v>105.76336327265625</v>
      </c>
      <c r="N5" s="72">
        <f>IF(RES_hh_fech_in!N5=0,0,RES_hh_fech_in!N5/RES_summary!N$21)</f>
        <v>104.12740866263958</v>
      </c>
      <c r="O5" s="72">
        <f>IF(RES_hh_fech_in!O5=0,0,RES_hh_fech_in!O5/RES_summary!O$21)</f>
        <v>98.574179962827088</v>
      </c>
      <c r="P5" s="72">
        <f>IF(RES_hh_fech_in!P5=0,0,RES_hh_fech_in!P5/RES_summary!P$21)</f>
        <v>86.431785259529832</v>
      </c>
      <c r="Q5" s="72">
        <f>IF(RES_hh_fech_in!Q5=0,0,RES_hh_fech_in!Q5/RES_summary!Q$21)</f>
        <v>76.403551425854403</v>
      </c>
      <c r="R5" s="72">
        <f>IF(RES_hh_fech_in!R5=0,0,RES_hh_fech_in!R5/RES_summary!R$21)</f>
        <v>77.232666296276733</v>
      </c>
      <c r="S5" s="72">
        <f>IF(RES_hh_fech_in!S5=0,0,RES_hh_fech_in!S5/RES_summary!S$21)</f>
        <v>78.003513509321138</v>
      </c>
      <c r="T5" s="72">
        <f>IF(RES_hh_fech_in!T5=0,0,RES_hh_fech_in!T5/RES_summary!T$21)</f>
        <v>66.708001376477583</v>
      </c>
      <c r="U5" s="72">
        <f>IF(RES_hh_fech_in!U5=0,0,RES_hh_fech_in!U5/RES_summary!U$21)</f>
        <v>63.435099557239973</v>
      </c>
      <c r="V5" s="72">
        <f>IF(RES_hh_fech_in!V5=0,0,RES_hh_fech_in!V5/RES_summary!V$21)</f>
        <v>61.356760952815698</v>
      </c>
      <c r="W5" s="72">
        <f>IF(RES_hh_fech_in!W5=0,0,RES_hh_fech_in!W5/RES_summary!W$21)</f>
        <v>53.466137890328589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123.83006928983845</v>
      </c>
      <c r="D6" s="72">
        <f>IF(RES_hh_fech_in!D6=0,0,RES_hh_fech_in!D6/RES_summary!D$21)</f>
        <v>96.228806879964026</v>
      </c>
      <c r="E6" s="72">
        <f>IF(RES_hh_fech_in!E6=0,0,RES_hh_fech_in!E6/RES_summary!E$21)</f>
        <v>90.374996526107111</v>
      </c>
      <c r="F6" s="72">
        <f>IF(RES_hh_fech_in!F6=0,0,RES_hh_fech_in!F6/RES_summary!F$21)</f>
        <v>100.29412399772957</v>
      </c>
      <c r="G6" s="72">
        <f>IF(RES_hh_fech_in!G6=0,0,RES_hh_fech_in!G6/RES_summary!G$21)</f>
        <v>111.76778470737989</v>
      </c>
      <c r="H6" s="72">
        <f>IF(RES_hh_fech_in!H6=0,0,RES_hh_fech_in!H6/RES_summary!H$21)</f>
        <v>104.9659030351185</v>
      </c>
      <c r="I6" s="72">
        <f>IF(RES_hh_fech_in!I6=0,0,RES_hh_fech_in!I6/RES_summary!I$21)</f>
        <v>90.123622270624836</v>
      </c>
      <c r="J6" s="72">
        <f>IF(RES_hh_fech_in!J6=0,0,RES_hh_fech_in!J6/RES_summary!J$21)</f>
        <v>94.617799627974932</v>
      </c>
      <c r="K6" s="72">
        <f>IF(RES_hh_fech_in!K6=0,0,RES_hh_fech_in!K6/RES_summary!K$21)</f>
        <v>93.856367861661283</v>
      </c>
      <c r="L6" s="72">
        <f>IF(RES_hh_fech_in!L6=0,0,RES_hh_fech_in!L6/RES_summary!L$21)</f>
        <v>100.09104500282901</v>
      </c>
      <c r="M6" s="72">
        <f>IF(RES_hh_fech_in!M6=0,0,RES_hh_fech_in!M6/RES_summary!M$21)</f>
        <v>78.893245970997825</v>
      </c>
      <c r="N6" s="72">
        <f>IF(RES_hh_fech_in!N6=0,0,RES_hh_fech_in!N6/RES_summary!N$21)</f>
        <v>75.166138800590943</v>
      </c>
      <c r="O6" s="72">
        <f>IF(RES_hh_fech_in!O6=0,0,RES_hh_fech_in!O6/RES_summary!O$21)</f>
        <v>79.315903514551223</v>
      </c>
      <c r="P6" s="72">
        <f>IF(RES_hh_fech_in!P6=0,0,RES_hh_fech_in!P6/RES_summary!P$21)</f>
        <v>79.717435255871308</v>
      </c>
      <c r="Q6" s="72">
        <f>IF(RES_hh_fech_in!Q6=0,0,RES_hh_fech_in!Q6/RES_summary!Q$21)</f>
        <v>64.954164105252516</v>
      </c>
      <c r="R6" s="72">
        <f>IF(RES_hh_fech_in!R6=0,0,RES_hh_fech_in!R6/RES_summary!R$21)</f>
        <v>74.70702460685051</v>
      </c>
      <c r="S6" s="72">
        <f>IF(RES_hh_fech_in!S6=0,0,RES_hh_fech_in!S6/RES_summary!S$21)</f>
        <v>58.525297865466065</v>
      </c>
      <c r="T6" s="72">
        <f>IF(RES_hh_fech_in!T6=0,0,RES_hh_fech_in!T6/RES_summary!T$21)</f>
        <v>64.887871419772708</v>
      </c>
      <c r="U6" s="72">
        <f>IF(RES_hh_fech_in!U6=0,0,RES_hh_fech_in!U6/RES_summary!U$21)</f>
        <v>59.152332391193298</v>
      </c>
      <c r="V6" s="72">
        <f>IF(RES_hh_fech_in!V6=0,0,RES_hh_fech_in!V6/RES_summary!V$21)</f>
        <v>53.540350165859294</v>
      </c>
      <c r="W6" s="72">
        <f>IF(RES_hh_fech_in!W6=0,0,RES_hh_fech_in!W6/RES_summary!W$21)</f>
        <v>49.753199245158086</v>
      </c>
      <c r="DA6" s="89" t="s">
        <v>878</v>
      </c>
    </row>
    <row r="7" spans="1:105" ht="12" customHeight="1" x14ac:dyDescent="0.25">
      <c r="A7" s="28" t="s">
        <v>206</v>
      </c>
      <c r="B7" s="72"/>
      <c r="C7" s="72">
        <f>IF(RES_hh_fech_in!C7=0,0,RES_hh_fech_in!C7/RES_summary!C$21)</f>
        <v>164.72553988424863</v>
      </c>
      <c r="D7" s="72">
        <f>IF(RES_hh_fech_in!D7=0,0,RES_hh_fech_in!D7/RES_summary!D$21)</f>
        <v>144.82165203875914</v>
      </c>
      <c r="E7" s="72">
        <f>IF(RES_hh_fech_in!E7=0,0,RES_hh_fech_in!E7/RES_summary!E$21)</f>
        <v>146.80176995501017</v>
      </c>
      <c r="F7" s="72">
        <f>IF(RES_hh_fech_in!F7=0,0,RES_hh_fech_in!F7/RES_summary!F$21)</f>
        <v>138.82616246585189</v>
      </c>
      <c r="G7" s="72">
        <f>IF(RES_hh_fech_in!G7=0,0,RES_hh_fech_in!G7/RES_summary!G$21)</f>
        <v>150.30744248811683</v>
      </c>
      <c r="H7" s="72">
        <f>IF(RES_hh_fech_in!H7=0,0,RES_hh_fech_in!H7/RES_summary!H$21)</f>
        <v>148.17941500921208</v>
      </c>
      <c r="I7" s="72">
        <f>IF(RES_hh_fech_in!I7=0,0,RES_hh_fech_in!I7/RES_summary!I$21)</f>
        <v>114.10642052716844</v>
      </c>
      <c r="J7" s="72">
        <f>IF(RES_hh_fech_in!J7=0,0,RES_hh_fech_in!J7/RES_summary!J$21)</f>
        <v>128.26538574871648</v>
      </c>
      <c r="K7" s="72">
        <f>IF(RES_hh_fech_in!K7=0,0,RES_hh_fech_in!K7/RES_summary!K$21)</f>
        <v>119.53889360755576</v>
      </c>
      <c r="L7" s="72">
        <f>IF(RES_hh_fech_in!L7=0,0,RES_hh_fech_in!L7/RES_summary!L$21)</f>
        <v>121.54147838090614</v>
      </c>
      <c r="M7" s="72">
        <f>IF(RES_hh_fech_in!M7=0,0,RES_hh_fech_in!M7/RES_summary!M$21)</f>
        <v>104.29081362442543</v>
      </c>
      <c r="N7" s="72">
        <f>IF(RES_hh_fech_in!N7=0,0,RES_hh_fech_in!N7/RES_summary!N$21)</f>
        <v>103.82759220671467</v>
      </c>
      <c r="O7" s="72">
        <f>IF(RES_hh_fech_in!O7=0,0,RES_hh_fech_in!O7/RES_summary!O$21)</f>
        <v>100.86390208133628</v>
      </c>
      <c r="P7" s="72">
        <f>IF(RES_hh_fech_in!P7=0,0,RES_hh_fech_in!P7/RES_summary!P$21)</f>
        <v>77.439225352850599</v>
      </c>
      <c r="Q7" s="72">
        <f>IF(RES_hh_fech_in!Q7=0,0,RES_hh_fech_in!Q7/RES_summary!Q$21)</f>
        <v>69.367994424435466</v>
      </c>
      <c r="R7" s="72">
        <f>IF(RES_hh_fech_in!R7=0,0,RES_hh_fech_in!R7/RES_summary!R$21)</f>
        <v>67.435318233141473</v>
      </c>
      <c r="S7" s="72">
        <f>IF(RES_hh_fech_in!S7=0,0,RES_hh_fech_in!S7/RES_summary!S$21)</f>
        <v>72.203946139432347</v>
      </c>
      <c r="T7" s="72">
        <f>IF(RES_hh_fech_in!T7=0,0,RES_hh_fech_in!T7/RES_summary!T$21)</f>
        <v>67.344957219821126</v>
      </c>
      <c r="U7" s="72">
        <f>IF(RES_hh_fech_in!U7=0,0,RES_hh_fech_in!U7/RES_summary!U$21)</f>
        <v>66.196574612023255</v>
      </c>
      <c r="V7" s="72">
        <f>IF(RES_hh_fech_in!V7=0,0,RES_hh_fech_in!V7/RES_summary!V$21)</f>
        <v>65.826419370797836</v>
      </c>
      <c r="W7" s="72">
        <f>IF(RES_hh_fech_in!W7=0,0,RES_hh_fech_in!W7/RES_summary!W$21)</f>
        <v>54.00773393173597</v>
      </c>
      <c r="DA7" s="89" t="s">
        <v>879</v>
      </c>
    </row>
    <row r="8" spans="1:105" ht="12" customHeight="1" x14ac:dyDescent="0.25">
      <c r="A8" s="28" t="s">
        <v>193</v>
      </c>
      <c r="B8" s="72"/>
      <c r="C8" s="72">
        <f>IF(RES_hh_fech_in!C8=0,0,RES_hh_fech_in!C8/RES_summary!C$21)</f>
        <v>130.89182511188946</v>
      </c>
      <c r="D8" s="72">
        <f>IF(RES_hh_fech_in!D8=0,0,RES_hh_fech_in!D8/RES_summary!D$21)</f>
        <v>122.963684808141</v>
      </c>
      <c r="E8" s="72">
        <f>IF(RES_hh_fech_in!E8=0,0,RES_hh_fech_in!E8/RES_summary!E$21)</f>
        <v>120.27104133275809</v>
      </c>
      <c r="F8" s="72">
        <f>IF(RES_hh_fech_in!F8=0,0,RES_hh_fech_in!F8/RES_summary!F$21)</f>
        <v>119.66815629302624</v>
      </c>
      <c r="G8" s="72">
        <f>IF(RES_hh_fech_in!G8=0,0,RES_hh_fech_in!G8/RES_summary!G$21)</f>
        <v>118.01898378225441</v>
      </c>
      <c r="H8" s="72">
        <f>IF(RES_hh_fech_in!H8=0,0,RES_hh_fech_in!H8/RES_summary!H$21)</f>
        <v>110.2688250880896</v>
      </c>
      <c r="I8" s="72">
        <f>IF(RES_hh_fech_in!I8=0,0,RES_hh_fech_in!I8/RES_summary!I$21)</f>
        <v>97.122122502681634</v>
      </c>
      <c r="J8" s="72">
        <f>IF(RES_hh_fech_in!J8=0,0,RES_hh_fech_in!J8/RES_summary!J$21)</f>
        <v>98.506572616936452</v>
      </c>
      <c r="K8" s="72">
        <f>IF(RES_hh_fech_in!K8=0,0,RES_hh_fech_in!K8/RES_summary!K$21)</f>
        <v>99.361009811259308</v>
      </c>
      <c r="L8" s="72">
        <f>IF(RES_hh_fech_in!L8=0,0,RES_hh_fech_in!L8/RES_summary!L$21)</f>
        <v>106.03489228243517</v>
      </c>
      <c r="M8" s="72">
        <f>IF(RES_hh_fech_in!M8=0,0,RES_hh_fech_in!M8/RES_summary!M$21)</f>
        <v>90.420674265673227</v>
      </c>
      <c r="N8" s="72">
        <f>IF(RES_hh_fech_in!N8=0,0,RES_hh_fech_in!N8/RES_summary!N$21)</f>
        <v>95.364548675532546</v>
      </c>
      <c r="O8" s="72">
        <f>IF(RES_hh_fech_in!O8=0,0,RES_hh_fech_in!O8/RES_summary!O$21)</f>
        <v>95.102067361912503</v>
      </c>
      <c r="P8" s="72">
        <f>IF(RES_hh_fech_in!P8=0,0,RES_hh_fech_in!P8/RES_summary!P$21)</f>
        <v>69.707242505345121</v>
      </c>
      <c r="Q8" s="72">
        <f>IF(RES_hh_fech_in!Q8=0,0,RES_hh_fech_in!Q8/RES_summary!Q$21)</f>
        <v>74.483272033310655</v>
      </c>
      <c r="R8" s="72">
        <f>IF(RES_hh_fech_in!R8=0,0,RES_hh_fech_in!R8/RES_summary!R$21)</f>
        <v>71.617135855523927</v>
      </c>
      <c r="S8" s="72">
        <f>IF(RES_hh_fech_in!S8=0,0,RES_hh_fech_in!S8/RES_summary!S$21)</f>
        <v>66.953030009798425</v>
      </c>
      <c r="T8" s="72">
        <f>IF(RES_hh_fech_in!T8=0,0,RES_hh_fech_in!T8/RES_summary!T$21)</f>
        <v>62.363051309764799</v>
      </c>
      <c r="U8" s="72">
        <f>IF(RES_hh_fech_in!U8=0,0,RES_hh_fech_in!U8/RES_summary!U$21)</f>
        <v>58.909635914384708</v>
      </c>
      <c r="V8" s="72">
        <f>IF(RES_hh_fech_in!V8=0,0,RES_hh_fech_in!V8/RES_summary!V$21)</f>
        <v>55.1764393077341</v>
      </c>
      <c r="W8" s="72">
        <f>IF(RES_hh_fech_in!W8=0,0,RES_hh_fech_in!W8/RES_summary!W$21)</f>
        <v>55.803289236575893</v>
      </c>
      <c r="DA8" s="89" t="s">
        <v>880</v>
      </c>
    </row>
    <row r="9" spans="1:105" ht="12" customHeight="1" x14ac:dyDescent="0.25">
      <c r="A9" s="28" t="s">
        <v>208</v>
      </c>
      <c r="B9" s="72"/>
      <c r="C9" s="72">
        <f>IF(RES_hh_fech_in!C9=0,0,RES_hh_fech_in!C9/RES_summary!C$21)</f>
        <v>116.62692448386713</v>
      </c>
      <c r="D9" s="72">
        <f>IF(RES_hh_fech_in!D9=0,0,RES_hh_fech_in!D9/RES_summary!D$21)</f>
        <v>118.48444060575052</v>
      </c>
      <c r="E9" s="72">
        <f>IF(RES_hh_fech_in!E9=0,0,RES_hh_fech_in!E9/RES_summary!E$21)</f>
        <v>128.66199005684433</v>
      </c>
      <c r="F9" s="72">
        <f>IF(RES_hh_fech_in!F9=0,0,RES_hh_fech_in!F9/RES_summary!F$21)</f>
        <v>116.16490458781507</v>
      </c>
      <c r="G9" s="72">
        <f>IF(RES_hh_fech_in!G9=0,0,RES_hh_fech_in!G9/RES_summary!G$21)</f>
        <v>114.02994169037183</v>
      </c>
      <c r="H9" s="72">
        <f>IF(RES_hh_fech_in!H9=0,0,RES_hh_fech_in!H9/RES_summary!H$21)</f>
        <v>105.11650194490817</v>
      </c>
      <c r="I9" s="72">
        <f>IF(RES_hh_fech_in!I9=0,0,RES_hh_fech_in!I9/RES_summary!I$21)</f>
        <v>103.63098625108582</v>
      </c>
      <c r="J9" s="72">
        <f>IF(RES_hh_fech_in!J9=0,0,RES_hh_fech_in!J9/RES_summary!J$21)</f>
        <v>104.0797380760973</v>
      </c>
      <c r="K9" s="72">
        <f>IF(RES_hh_fech_in!K9=0,0,RES_hh_fech_in!K9/RES_summary!K$21)</f>
        <v>97.029202247513425</v>
      </c>
      <c r="L9" s="72">
        <f>IF(RES_hh_fech_in!L9=0,0,RES_hh_fech_in!L9/RES_summary!L$21)</f>
        <v>106.33731208700789</v>
      </c>
      <c r="M9" s="72">
        <f>IF(RES_hh_fech_in!M9=0,0,RES_hh_fech_in!M9/RES_summary!M$21)</f>
        <v>86.510478297988499</v>
      </c>
      <c r="N9" s="72">
        <f>IF(RES_hh_fech_in!N9=0,0,RES_hh_fech_in!N9/RES_summary!N$21)</f>
        <v>89.212557831961547</v>
      </c>
      <c r="O9" s="72">
        <f>IF(RES_hh_fech_in!O9=0,0,RES_hh_fech_in!O9/RES_summary!O$21)</f>
        <v>87.098622066141616</v>
      </c>
      <c r="P9" s="72">
        <f>IF(RES_hh_fech_in!P9=0,0,RES_hh_fech_in!P9/RES_summary!P$21)</f>
        <v>75.483837734579907</v>
      </c>
      <c r="Q9" s="72">
        <f>IF(RES_hh_fech_in!Q9=0,0,RES_hh_fech_in!Q9/RES_summary!Q$21)</f>
        <v>73.289894741359774</v>
      </c>
      <c r="R9" s="72">
        <f>IF(RES_hh_fech_in!R9=0,0,RES_hh_fech_in!R9/RES_summary!R$21)</f>
        <v>78.850539624894424</v>
      </c>
      <c r="S9" s="72">
        <f>IF(RES_hh_fech_in!S9=0,0,RES_hh_fech_in!S9/RES_summary!S$21)</f>
        <v>72.830529302378366</v>
      </c>
      <c r="T9" s="72">
        <f>IF(RES_hh_fech_in!T9=0,0,RES_hh_fech_in!T9/RES_summary!T$21)</f>
        <v>77.315807199395508</v>
      </c>
      <c r="U9" s="72">
        <f>IF(RES_hh_fech_in!U9=0,0,RES_hh_fech_in!U9/RES_summary!U$21)</f>
        <v>65.547763789935445</v>
      </c>
      <c r="V9" s="72">
        <f>IF(RES_hh_fech_in!V9=0,0,RES_hh_fech_in!V9/RES_summary!V$21)</f>
        <v>56.31043105458123</v>
      </c>
      <c r="W9" s="72">
        <f>IF(RES_hh_fech_in!W9=0,0,RES_hh_fech_in!W9/RES_summary!W$21)</f>
        <v>56.812971606408027</v>
      </c>
      <c r="DA9" s="89" t="s">
        <v>881</v>
      </c>
    </row>
    <row r="10" spans="1:105" ht="12" customHeight="1" x14ac:dyDescent="0.25">
      <c r="A10" s="28" t="s">
        <v>203</v>
      </c>
      <c r="B10" s="72"/>
      <c r="C10" s="72">
        <f>IF(RES_hh_fech_in!C10=0,0,RES_hh_fech_in!C10/RES_summary!C$21)</f>
        <v>59.241766391277032</v>
      </c>
      <c r="D10" s="72">
        <f>IF(RES_hh_fech_in!D10=0,0,RES_hh_fech_in!D10/RES_summary!D$21)</f>
        <v>107.3647742742928</v>
      </c>
      <c r="E10" s="72">
        <f>IF(RES_hh_fech_in!E10=0,0,RES_hh_fech_in!E10/RES_summary!E$21)</f>
        <v>97.145598707123682</v>
      </c>
      <c r="F10" s="72">
        <f>IF(RES_hh_fech_in!F10=0,0,RES_hh_fech_in!F10/RES_summary!F$21)</f>
        <v>106.01432202190161</v>
      </c>
      <c r="G10" s="72">
        <f>IF(RES_hh_fech_in!G10=0,0,RES_hh_fech_in!G10/RES_summary!G$21)</f>
        <v>105.93292661810385</v>
      </c>
      <c r="H10" s="72">
        <f>IF(RES_hh_fech_in!H10=0,0,RES_hh_fech_in!H10/RES_summary!H$21)</f>
        <v>92.939344158077645</v>
      </c>
      <c r="I10" s="72">
        <f>IF(RES_hh_fech_in!I10=0,0,RES_hh_fech_in!I10/RES_summary!I$21)</f>
        <v>75.809013664777154</v>
      </c>
      <c r="J10" s="72">
        <f>IF(RES_hh_fech_in!J10=0,0,RES_hh_fech_in!J10/RES_summary!J$21)</f>
        <v>78.817231030172962</v>
      </c>
      <c r="K10" s="72">
        <f>IF(RES_hh_fech_in!K10=0,0,RES_hh_fech_in!K10/RES_summary!K$21)</f>
        <v>84.618587150286999</v>
      </c>
      <c r="L10" s="72">
        <f>IF(RES_hh_fech_in!L10=0,0,RES_hh_fech_in!L10/RES_summary!L$21)</f>
        <v>102.27760744004466</v>
      </c>
      <c r="M10" s="72">
        <f>IF(RES_hh_fech_in!M10=0,0,RES_hh_fech_in!M10/RES_summary!M$21)</f>
        <v>90.260305595740803</v>
      </c>
      <c r="N10" s="72">
        <f>IF(RES_hh_fech_in!N10=0,0,RES_hh_fech_in!N10/RES_summary!N$21)</f>
        <v>96.188265653458956</v>
      </c>
      <c r="O10" s="72">
        <f>IF(RES_hh_fech_in!O10=0,0,RES_hh_fech_in!O10/RES_summary!O$21)</f>
        <v>88.364424219957371</v>
      </c>
      <c r="P10" s="72">
        <f>IF(RES_hh_fech_in!P10=0,0,RES_hh_fech_in!P10/RES_summary!P$21)</f>
        <v>77.263827917153577</v>
      </c>
      <c r="Q10" s="72">
        <f>IF(RES_hh_fech_in!Q10=0,0,RES_hh_fech_in!Q10/RES_summary!Q$21)</f>
        <v>75.823830956484557</v>
      </c>
      <c r="R10" s="72">
        <f>IF(RES_hh_fech_in!R10=0,0,RES_hh_fech_in!R10/RES_summary!R$21)</f>
        <v>74.671712038045641</v>
      </c>
      <c r="S10" s="72">
        <f>IF(RES_hh_fech_in!S10=0,0,RES_hh_fech_in!S10/RES_summary!S$21)</f>
        <v>68.971042887052008</v>
      </c>
      <c r="T10" s="72">
        <f>IF(RES_hh_fech_in!T10=0,0,RES_hh_fech_in!T10/RES_summary!T$21)</f>
        <v>60.095892984972245</v>
      </c>
      <c r="U10" s="72">
        <f>IF(RES_hh_fech_in!U10=0,0,RES_hh_fech_in!U10/RES_summary!U$21)</f>
        <v>61.098699321667816</v>
      </c>
      <c r="V10" s="72">
        <f>IF(RES_hh_fech_in!V10=0,0,RES_hh_fech_in!V10/RES_summary!V$21)</f>
        <v>55.007752687525375</v>
      </c>
      <c r="W10" s="72">
        <f>IF(RES_hh_fech_in!W10=0,0,RES_hh_fech_in!W10/RES_summary!W$21)</f>
        <v>59.8576384296585</v>
      </c>
      <c r="DA10" s="89" t="s">
        <v>882</v>
      </c>
    </row>
    <row r="11" spans="1:105" ht="12" customHeight="1" x14ac:dyDescent="0.25">
      <c r="A11" s="28" t="s">
        <v>204</v>
      </c>
      <c r="B11" s="72"/>
      <c r="C11" s="72">
        <f>IF(RES_hh_fech_in!C11=0,0,RES_hh_fech_in!C11/RES_summary!C$21)</f>
        <v>117.68406921429252</v>
      </c>
      <c r="D11" s="72">
        <f>IF(RES_hh_fech_in!D11=0,0,RES_hh_fech_in!D11/RES_summary!D$21)</f>
        <v>124.64044759154245</v>
      </c>
      <c r="E11" s="72">
        <f>IF(RES_hh_fech_in!E11=0,0,RES_hh_fech_in!E11/RES_summary!E$21)</f>
        <v>119.20360817594423</v>
      </c>
      <c r="F11" s="72">
        <f>IF(RES_hh_fech_in!F11=0,0,RES_hh_fech_in!F11/RES_summary!F$21)</f>
        <v>116.35565513745699</v>
      </c>
      <c r="G11" s="72">
        <f>IF(RES_hh_fech_in!G11=0,0,RES_hh_fech_in!G11/RES_summary!G$21)</f>
        <v>110.87377490608056</v>
      </c>
      <c r="H11" s="72">
        <f>IF(RES_hh_fech_in!H11=0,0,RES_hh_fech_in!H11/RES_summary!H$21)</f>
        <v>108.46482773896157</v>
      </c>
      <c r="I11" s="72">
        <f>IF(RES_hh_fech_in!I11=0,0,RES_hh_fech_in!I11/RES_summary!I$21)</f>
        <v>101.58956842161275</v>
      </c>
      <c r="J11" s="72">
        <f>IF(RES_hh_fech_in!J11=0,0,RES_hh_fech_in!J11/RES_summary!J$21)</f>
        <v>109.69914006401402</v>
      </c>
      <c r="K11" s="72">
        <f>IF(RES_hh_fech_in!K11=0,0,RES_hh_fech_in!K11/RES_summary!K$21)</f>
        <v>100.08833230439222</v>
      </c>
      <c r="L11" s="72">
        <f>IF(RES_hh_fech_in!L11=0,0,RES_hh_fech_in!L11/RES_summary!L$21)</f>
        <v>103.74778246053818</v>
      </c>
      <c r="M11" s="72">
        <f>IF(RES_hh_fech_in!M11=0,0,RES_hh_fech_in!M11/RES_summary!M$21)</f>
        <v>92.339051855228888</v>
      </c>
      <c r="N11" s="72">
        <f>IF(RES_hh_fech_in!N11=0,0,RES_hh_fech_in!N11/RES_summary!N$21)</f>
        <v>91.284061045230416</v>
      </c>
      <c r="O11" s="72">
        <f>IF(RES_hh_fech_in!O11=0,0,RES_hh_fech_in!O11/RES_summary!O$21)</f>
        <v>94.478185636881463</v>
      </c>
      <c r="P11" s="72">
        <f>IF(RES_hh_fech_in!P11=0,0,RES_hh_fech_in!P11/RES_summary!P$21)</f>
        <v>78.379518963635363</v>
      </c>
      <c r="Q11" s="72">
        <f>IF(RES_hh_fech_in!Q11=0,0,RES_hh_fech_in!Q11/RES_summary!Q$21)</f>
        <v>78.016134542937962</v>
      </c>
      <c r="R11" s="72">
        <f>IF(RES_hh_fech_in!R11=0,0,RES_hh_fech_in!R11/RES_summary!R$21)</f>
        <v>79.980395559665979</v>
      </c>
      <c r="S11" s="72">
        <f>IF(RES_hh_fech_in!S11=0,0,RES_hh_fech_in!S11/RES_summary!S$21)</f>
        <v>80.351842564150672</v>
      </c>
      <c r="T11" s="72">
        <f>IF(RES_hh_fech_in!T11=0,0,RES_hh_fech_in!T11/RES_summary!T$21)</f>
        <v>80.132995995069564</v>
      </c>
      <c r="U11" s="72">
        <f>IF(RES_hh_fech_in!U11=0,0,RES_hh_fech_in!U11/RES_summary!U$21)</f>
        <v>69.823302885181263</v>
      </c>
      <c r="V11" s="72">
        <f>IF(RES_hh_fech_in!V11=0,0,RES_hh_fech_in!V11/RES_summary!V$21)</f>
        <v>62.778621191996734</v>
      </c>
      <c r="W11" s="72">
        <f>IF(RES_hh_fech_in!W11=0,0,RES_hh_fech_in!W11/RES_summary!W$21)</f>
        <v>61.424728222652469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60.068957060402852</v>
      </c>
      <c r="D12" s="72">
        <f>IF(RES_hh_fech_in!D12=0,0,RES_hh_fech_in!D12/RES_summary!D$21)</f>
        <v>51.964912348111092</v>
      </c>
      <c r="E12" s="72">
        <f>IF(RES_hh_fech_in!E12=0,0,RES_hh_fech_in!E12/RES_summary!E$21)</f>
        <v>50.091978810582312</v>
      </c>
      <c r="F12" s="72">
        <f>IF(RES_hh_fech_in!F12=0,0,RES_hh_fech_in!F12/RES_summary!F$21)</f>
        <v>44.222784466222095</v>
      </c>
      <c r="G12" s="72">
        <f>IF(RES_hh_fech_in!G12=0,0,RES_hh_fech_in!G12/RES_summary!G$21)</f>
        <v>42.577334013212507</v>
      </c>
      <c r="H12" s="72">
        <f>IF(RES_hh_fech_in!H12=0,0,RES_hh_fech_in!H12/RES_summary!H$21)</f>
        <v>39.085255120654253</v>
      </c>
      <c r="I12" s="72">
        <f>IF(RES_hh_fech_in!I12=0,0,RES_hh_fech_in!I12/RES_summary!I$21)</f>
        <v>34.901311671573602</v>
      </c>
      <c r="J12" s="72">
        <f>IF(RES_hh_fech_in!J12=0,0,RES_hh_fech_in!J12/RES_summary!J$21)</f>
        <v>35.28515755930087</v>
      </c>
      <c r="K12" s="72">
        <f>IF(RES_hh_fech_in!K12=0,0,RES_hh_fech_in!K12/RES_summary!K$21)</f>
        <v>31.23790123747964</v>
      </c>
      <c r="L12" s="72">
        <f>IF(RES_hh_fech_in!L12=0,0,RES_hh_fech_in!L12/RES_summary!L$21)</f>
        <v>31.499220028447077</v>
      </c>
      <c r="M12" s="72">
        <f>IF(RES_hh_fech_in!M12=0,0,RES_hh_fech_in!M12/RES_summary!M$21)</f>
        <v>24.656177182875549</v>
      </c>
      <c r="N12" s="72">
        <f>IF(RES_hh_fech_in!N12=0,0,RES_hh_fech_in!N12/RES_summary!N$21)</f>
        <v>24.089565442017332</v>
      </c>
      <c r="O12" s="72">
        <f>IF(RES_hh_fech_in!O12=0,0,RES_hh_fech_in!O12/RES_summary!O$21)</f>
        <v>23.849249147917767</v>
      </c>
      <c r="P12" s="72">
        <f>IF(RES_hh_fech_in!P12=0,0,RES_hh_fech_in!P12/RES_summary!P$21)</f>
        <v>18.907367379131323</v>
      </c>
      <c r="Q12" s="72">
        <f>IF(RES_hh_fech_in!Q12=0,0,RES_hh_fech_in!Q12/RES_summary!Q$21)</f>
        <v>18.174740274044055</v>
      </c>
      <c r="R12" s="72">
        <f>IF(RES_hh_fech_in!R12=0,0,RES_hh_fech_in!R12/RES_summary!R$21)</f>
        <v>18.688426445686861</v>
      </c>
      <c r="S12" s="72">
        <f>IF(RES_hh_fech_in!S12=0,0,RES_hh_fech_in!S12/RES_summary!S$21)</f>
        <v>17.441435966073325</v>
      </c>
      <c r="T12" s="72">
        <f>IF(RES_hh_fech_in!T12=0,0,RES_hh_fech_in!T12/RES_summary!T$21)</f>
        <v>16.954286766619678</v>
      </c>
      <c r="U12" s="72">
        <f>IF(RES_hh_fech_in!U12=0,0,RES_hh_fech_in!U12/RES_summary!U$21)</f>
        <v>15.054182866889976</v>
      </c>
      <c r="V12" s="72">
        <f>IF(RES_hh_fech_in!V12=0,0,RES_hh_fech_in!V12/RES_summary!V$21)</f>
        <v>13.608251152969487</v>
      </c>
      <c r="W12" s="72">
        <f>IF(RES_hh_fech_in!W12=0,0,RES_hh_fech_in!W12/RES_summary!W$21)</f>
        <v>14.99760527414313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94.445867879824917</v>
      </c>
      <c r="D13" s="74">
        <f>IF(RES_hh_fech_in!D13=0,0,RES_hh_fech_in!D13/RES_summary!D$21)</f>
        <v>101.02059659199907</v>
      </c>
      <c r="E13" s="74">
        <f>IF(RES_hh_fech_in!E13=0,0,RES_hh_fech_in!E13/RES_summary!E$21)</f>
        <v>96.819611364171038</v>
      </c>
      <c r="F13" s="74">
        <f>IF(RES_hh_fech_in!F13=0,0,RES_hh_fech_in!F13/RES_summary!F$21)</f>
        <v>93.147090680242357</v>
      </c>
      <c r="G13" s="74">
        <f>IF(RES_hh_fech_in!G13=0,0,RES_hh_fech_in!G13/RES_summary!G$21)</f>
        <v>80.581450546730935</v>
      </c>
      <c r="H13" s="74">
        <f>IF(RES_hh_fech_in!H13=0,0,RES_hh_fech_in!H13/RES_summary!H$21)</f>
        <v>87.071110313095019</v>
      </c>
      <c r="I13" s="74">
        <f>IF(RES_hh_fech_in!I13=0,0,RES_hh_fech_in!I13/RES_summary!I$21)</f>
        <v>85.08420645691811</v>
      </c>
      <c r="J13" s="74">
        <f>IF(RES_hh_fech_in!J13=0,0,RES_hh_fech_in!J13/RES_summary!J$21)</f>
        <v>97.002707157968317</v>
      </c>
      <c r="K13" s="74">
        <f>IF(RES_hh_fech_in!K13=0,0,RES_hh_fech_in!K13/RES_summary!K$21)</f>
        <v>86.375853057360104</v>
      </c>
      <c r="L13" s="74">
        <f>IF(RES_hh_fech_in!L13=0,0,RES_hh_fech_in!L13/RES_summary!L$21)</f>
        <v>94.376908388239585</v>
      </c>
      <c r="M13" s="74">
        <f>IF(RES_hh_fech_in!M13=0,0,RES_hh_fech_in!M13/RES_summary!M$21)</f>
        <v>84.209161375342617</v>
      </c>
      <c r="N13" s="74">
        <f>IF(RES_hh_fech_in!N13=0,0,RES_hh_fech_in!N13/RES_summary!N$21)</f>
        <v>93.242644405441865</v>
      </c>
      <c r="O13" s="74">
        <f>IF(RES_hh_fech_in!O13=0,0,RES_hh_fech_in!O13/RES_summary!O$21)</f>
        <v>106.72032688462595</v>
      </c>
      <c r="P13" s="74">
        <f>IF(RES_hh_fech_in!P13=0,0,RES_hh_fech_in!P13/RES_summary!P$21)</f>
        <v>76.526652949058303</v>
      </c>
      <c r="Q13" s="74">
        <f>IF(RES_hh_fech_in!Q13=0,0,RES_hh_fech_in!Q13/RES_summary!Q$21)</f>
        <v>81.135401546062042</v>
      </c>
      <c r="R13" s="74">
        <f>IF(RES_hh_fech_in!R13=0,0,RES_hh_fech_in!R13/RES_summary!R$21)</f>
        <v>76.454780646704279</v>
      </c>
      <c r="S13" s="74">
        <f>IF(RES_hh_fech_in!S13=0,0,RES_hh_fech_in!S13/RES_summary!S$21)</f>
        <v>70.295369424131508</v>
      </c>
      <c r="T13" s="74">
        <f>IF(RES_hh_fech_in!T13=0,0,RES_hh_fech_in!T13/RES_summary!T$21)</f>
        <v>64.124260144634974</v>
      </c>
      <c r="U13" s="74">
        <f>IF(RES_hh_fech_in!U13=0,0,RES_hh_fech_in!U13/RES_summary!U$21)</f>
        <v>53.683873088643011</v>
      </c>
      <c r="V13" s="74">
        <f>IF(RES_hh_fech_in!V13=0,0,RES_hh_fech_in!V13/RES_summary!V$21)</f>
        <v>47.490638108856473</v>
      </c>
      <c r="W13" s="74">
        <f>IF(RES_hh_fech_in!W13=0,0,RES_hh_fech_in!W13/RES_summary!W$21)</f>
        <v>53.868975483864418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1.4697487686575905</v>
      </c>
      <c r="D14" s="76">
        <f>IF(RES_hh_fech_in!D14=0,0,RES_hh_fech_in!D14/RES_summary!D$21)</f>
        <v>1.337237091523906</v>
      </c>
      <c r="E14" s="76">
        <f>IF(RES_hh_fech_in!E14=0,0,RES_hh_fech_in!E14/RES_summary!E$21)</f>
        <v>1.2981734277498724</v>
      </c>
      <c r="F14" s="76">
        <f>IF(RES_hh_fech_in!F14=0,0,RES_hh_fech_in!F14/RES_summary!F$21)</f>
        <v>1.2286530096775472</v>
      </c>
      <c r="G14" s="76">
        <f>IF(RES_hh_fech_in!G14=0,0,RES_hh_fech_in!G14/RES_summary!G$21)</f>
        <v>1.1678487284245584</v>
      </c>
      <c r="H14" s="76">
        <f>IF(RES_hh_fech_in!H14=0,0,RES_hh_fech_in!H14/RES_summary!H$21)</f>
        <v>1.1072512987679375</v>
      </c>
      <c r="I14" s="76">
        <f>IF(RES_hh_fech_in!I14=0,0,RES_hh_fech_in!I14/RES_summary!I$21)</f>
        <v>0.91923385033016014</v>
      </c>
      <c r="J14" s="76">
        <f>IF(RES_hh_fech_in!J14=0,0,RES_hh_fech_in!J14/RES_summary!J$21)</f>
        <v>1.0447953693615806</v>
      </c>
      <c r="K14" s="76">
        <f>IF(RES_hh_fech_in!K14=0,0,RES_hh_fech_in!K14/RES_summary!K$21)</f>
        <v>0.99024948611655872</v>
      </c>
      <c r="L14" s="76">
        <f>IF(RES_hh_fech_in!L14=0,0,RES_hh_fech_in!L14/RES_summary!L$21)</f>
        <v>1.0823941859183648</v>
      </c>
      <c r="M14" s="76">
        <f>IF(RES_hh_fech_in!M14=0,0,RES_hh_fech_in!M14/RES_summary!M$21)</f>
        <v>0.87224975465555843</v>
      </c>
      <c r="N14" s="76">
        <f>IF(RES_hh_fech_in!N14=0,0,RES_hh_fech_in!N14/RES_summary!N$21)</f>
        <v>0.91413303981675564</v>
      </c>
      <c r="O14" s="76">
        <f>IF(RES_hh_fech_in!O14=0,0,RES_hh_fech_in!O14/RES_summary!O$21)</f>
        <v>0.9412282605376826</v>
      </c>
      <c r="P14" s="76">
        <f>IF(RES_hh_fech_in!P14=0,0,RES_hh_fech_in!P14/RES_summary!P$21)</f>
        <v>0.74148270693156071</v>
      </c>
      <c r="Q14" s="76">
        <f>IF(RES_hh_fech_in!Q14=0,0,RES_hh_fech_in!Q14/RES_summary!Q$21)</f>
        <v>0.79954432262576502</v>
      </c>
      <c r="R14" s="76">
        <f>IF(RES_hh_fech_in!R14=0,0,RES_hh_fech_in!R14/RES_summary!R$21)</f>
        <v>0.80581289657027133</v>
      </c>
      <c r="S14" s="76">
        <f>IF(RES_hh_fech_in!S14=0,0,RES_hh_fech_in!S14/RES_summary!S$21)</f>
        <v>0.74409255282743458</v>
      </c>
      <c r="T14" s="76">
        <f>IF(RES_hh_fech_in!T14=0,0,RES_hh_fech_in!T14/RES_summary!T$21)</f>
        <v>0.71393374549356947</v>
      </c>
      <c r="U14" s="76">
        <f>IF(RES_hh_fech_in!U14=0,0,RES_hh_fech_in!U14/RES_summary!U$21)</f>
        <v>0.63897578887604856</v>
      </c>
      <c r="V14" s="76">
        <f>IF(RES_hh_fech_in!V14=0,0,RES_hh_fech_in!V14/RES_summary!V$21)</f>
        <v>0.59765300010932632</v>
      </c>
      <c r="W14" s="76">
        <f>IF(RES_hh_fech_in!W14=0,0,RES_hh_fech_in!W14/RES_summary!W$21)</f>
        <v>0.55477996930799944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0.34464319606593724</v>
      </c>
      <c r="D15" s="69">
        <f>IF(RES_hh_fech_in!D15=0,0,RES_hh_fech_in!D15/RES_summary!D$21)</f>
        <v>0.41419141399631321</v>
      </c>
      <c r="E15" s="69">
        <f>IF(RES_hh_fech_in!E15=0,0,RES_hh_fech_in!E15/RES_summary!E$21)</f>
        <v>1.0787086453425281</v>
      </c>
      <c r="F15" s="69">
        <f>IF(RES_hh_fech_in!F15=0,0,RES_hh_fech_in!F15/RES_summary!F$21)</f>
        <v>0.52985690776699479</v>
      </c>
      <c r="G15" s="69">
        <f>IF(RES_hh_fech_in!G15=0,0,RES_hh_fech_in!G15/RES_summary!G$21)</f>
        <v>0.62676570822730415</v>
      </c>
      <c r="H15" s="69">
        <f>IF(RES_hh_fech_in!H15=0,0,RES_hh_fech_in!H15/RES_summary!H$21)</f>
        <v>0.70903485177591496</v>
      </c>
      <c r="I15" s="69">
        <f>IF(RES_hh_fech_in!I15=0,0,RES_hh_fech_in!I15/RES_summary!I$21)</f>
        <v>0.6372642471766109</v>
      </c>
      <c r="J15" s="69">
        <f>IF(RES_hh_fech_in!J15=0,0,RES_hh_fech_in!J15/RES_summary!J$21)</f>
        <v>0.57785348540246639</v>
      </c>
      <c r="K15" s="69">
        <f>IF(RES_hh_fech_in!K15=0,0,RES_hh_fech_in!K15/RES_summary!K$21)</f>
        <v>0.64266302674295128</v>
      </c>
      <c r="L15" s="69">
        <f>IF(RES_hh_fech_in!L15=0,0,RES_hh_fech_in!L15/RES_summary!L$21)</f>
        <v>0.54640549257238147</v>
      </c>
      <c r="M15" s="69">
        <f>IF(RES_hh_fech_in!M15=0,0,RES_hh_fech_in!M15/RES_summary!M$21)</f>
        <v>0.4877791421973306</v>
      </c>
      <c r="N15" s="69">
        <f>IF(RES_hh_fech_in!N15=0,0,RES_hh_fech_in!N15/RES_summary!N$21)</f>
        <v>0.70337846448286523</v>
      </c>
      <c r="O15" s="69">
        <f>IF(RES_hh_fech_in!O15=0,0,RES_hh_fech_in!O15/RES_summary!O$21)</f>
        <v>0.42459216448476078</v>
      </c>
      <c r="P15" s="69">
        <f>IF(RES_hh_fech_in!P15=0,0,RES_hh_fech_in!P15/RES_summary!P$21)</f>
        <v>0.27024394367789401</v>
      </c>
      <c r="Q15" s="69">
        <f>IF(RES_hh_fech_in!Q15=0,0,RES_hh_fech_in!Q15/RES_summary!Q$21)</f>
        <v>0.32163826158876535</v>
      </c>
      <c r="R15" s="69">
        <f>IF(RES_hh_fech_in!R15=0,0,RES_hh_fech_in!R15/RES_summary!R$21)</f>
        <v>0.48607443278223611</v>
      </c>
      <c r="S15" s="69">
        <f>IF(RES_hh_fech_in!S15=0,0,RES_hh_fech_in!S15/RES_summary!S$21)</f>
        <v>0.54642206980226027</v>
      </c>
      <c r="T15" s="69">
        <f>IF(RES_hh_fech_in!T15=0,0,RES_hh_fech_in!T15/RES_summary!T$21)</f>
        <v>0.57981717742032512</v>
      </c>
      <c r="U15" s="69">
        <f>IF(RES_hh_fech_in!U15=0,0,RES_hh_fech_in!U15/RES_summary!U$21)</f>
        <v>0.56854905302286152</v>
      </c>
      <c r="V15" s="69">
        <f>IF(RES_hh_fech_in!V15=0,0,RES_hh_fech_in!V15/RES_summary!V$21)</f>
        <v>0.50704791868394372</v>
      </c>
      <c r="W15" s="69">
        <f>IF(RES_hh_fech_in!W15=0,0,RES_hh_fech_in!W15/RES_summary!W$21)</f>
        <v>0.57005648676136866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0.34464319606593724</v>
      </c>
      <c r="D16" s="72">
        <f>IF(RES_hh_fech_in!D16=0,0,RES_hh_fech_in!D16/RES_summary!D$21)</f>
        <v>0.41419141399631321</v>
      </c>
      <c r="E16" s="72">
        <f>IF(RES_hh_fech_in!E16=0,0,RES_hh_fech_in!E16/RES_summary!E$21)</f>
        <v>1.0787086453425281</v>
      </c>
      <c r="F16" s="72">
        <f>IF(RES_hh_fech_in!F16=0,0,RES_hh_fech_in!F16/RES_summary!F$21)</f>
        <v>0.52985690776699479</v>
      </c>
      <c r="G16" s="72">
        <f>IF(RES_hh_fech_in!G16=0,0,RES_hh_fech_in!G16/RES_summary!G$21)</f>
        <v>0.62676570822730415</v>
      </c>
      <c r="H16" s="72">
        <f>IF(RES_hh_fech_in!H16=0,0,RES_hh_fech_in!H16/RES_summary!H$21)</f>
        <v>0.70903485177591496</v>
      </c>
      <c r="I16" s="72">
        <f>IF(RES_hh_fech_in!I16=0,0,RES_hh_fech_in!I16/RES_summary!I$21)</f>
        <v>0.6372642471766109</v>
      </c>
      <c r="J16" s="72">
        <f>IF(RES_hh_fech_in!J16=0,0,RES_hh_fech_in!J16/RES_summary!J$21)</f>
        <v>0.57785348540246639</v>
      </c>
      <c r="K16" s="72">
        <f>IF(RES_hh_fech_in!K16=0,0,RES_hh_fech_in!K16/RES_summary!K$21)</f>
        <v>0.64266302674295128</v>
      </c>
      <c r="L16" s="72">
        <f>IF(RES_hh_fech_in!L16=0,0,RES_hh_fech_in!L16/RES_summary!L$21)</f>
        <v>0.54640549257238147</v>
      </c>
      <c r="M16" s="72">
        <f>IF(RES_hh_fech_in!M16=0,0,RES_hh_fech_in!M16/RES_summary!M$21)</f>
        <v>0.4877791421973306</v>
      </c>
      <c r="N16" s="72">
        <f>IF(RES_hh_fech_in!N16=0,0,RES_hh_fech_in!N16/RES_summary!N$21)</f>
        <v>0.70337846448286523</v>
      </c>
      <c r="O16" s="72">
        <f>IF(RES_hh_fech_in!O16=0,0,RES_hh_fech_in!O16/RES_summary!O$21)</f>
        <v>0.42459216448476078</v>
      </c>
      <c r="P16" s="72">
        <f>IF(RES_hh_fech_in!P16=0,0,RES_hh_fech_in!P16/RES_summary!P$21)</f>
        <v>0.27024394367789401</v>
      </c>
      <c r="Q16" s="72">
        <f>IF(RES_hh_fech_in!Q16=0,0,RES_hh_fech_in!Q16/RES_summary!Q$21)</f>
        <v>0.32163826158876535</v>
      </c>
      <c r="R16" s="72">
        <f>IF(RES_hh_fech_in!R16=0,0,RES_hh_fech_in!R16/RES_summary!R$21)</f>
        <v>0.48607443278223611</v>
      </c>
      <c r="S16" s="72">
        <f>IF(RES_hh_fech_in!S16=0,0,RES_hh_fech_in!S16/RES_summary!S$21)</f>
        <v>0.54642206980226027</v>
      </c>
      <c r="T16" s="72">
        <f>IF(RES_hh_fech_in!T16=0,0,RES_hh_fech_in!T16/RES_summary!T$21)</f>
        <v>0.57981717742032512</v>
      </c>
      <c r="U16" s="72">
        <f>IF(RES_hh_fech_in!U16=0,0,RES_hh_fech_in!U16/RES_summary!U$21)</f>
        <v>0.56854905302286152</v>
      </c>
      <c r="V16" s="72">
        <f>IF(RES_hh_fech_in!V16=0,0,RES_hh_fech_in!V16/RES_summary!V$21)</f>
        <v>0.50704791868394372</v>
      </c>
      <c r="W16" s="72">
        <f>IF(RES_hh_fech_in!W16=0,0,RES_hh_fech_in!W16/RES_summary!W$21)</f>
        <v>0.57005648676136866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17.392492234115082</v>
      </c>
      <c r="D17" s="69">
        <f>IF(RES_hh_fech_in!D17=0,0,RES_hh_fech_in!D17/RES_summary!D$21)</f>
        <v>18.043587570581096</v>
      </c>
      <c r="E17" s="69">
        <f>IF(RES_hh_fech_in!E17=0,0,RES_hh_fech_in!E17/RES_summary!E$21)</f>
        <v>17.782500303833757</v>
      </c>
      <c r="F17" s="69">
        <f>IF(RES_hh_fech_in!F17=0,0,RES_hh_fech_in!F17/RES_summary!F$21)</f>
        <v>17.352477367747987</v>
      </c>
      <c r="G17" s="69">
        <f>IF(RES_hh_fech_in!G17=0,0,RES_hh_fech_in!G17/RES_summary!G$21)</f>
        <v>17.818349590282242</v>
      </c>
      <c r="H17" s="69">
        <f>IF(RES_hh_fech_in!H17=0,0,RES_hh_fech_in!H17/RES_summary!H$21)</f>
        <v>17.787502088956522</v>
      </c>
      <c r="I17" s="69">
        <f>IF(RES_hh_fech_in!I17=0,0,RES_hh_fech_in!I17/RES_summary!I$21)</f>
        <v>17.170755700898173</v>
      </c>
      <c r="J17" s="69">
        <f>IF(RES_hh_fech_in!J17=0,0,RES_hh_fech_in!J17/RES_summary!J$21)</f>
        <v>17.20208692889701</v>
      </c>
      <c r="K17" s="69">
        <f>IF(RES_hh_fech_in!K17=0,0,RES_hh_fech_in!K17/RES_summary!K$21)</f>
        <v>16.143617885216987</v>
      </c>
      <c r="L17" s="69">
        <f>IF(RES_hh_fech_in!L17=0,0,RES_hh_fech_in!L17/RES_summary!L$21)</f>
        <v>16.330776308200662</v>
      </c>
      <c r="M17" s="69">
        <f>IF(RES_hh_fech_in!M17=0,0,RES_hh_fech_in!M17/RES_summary!M$21)</f>
        <v>15.67564027978683</v>
      </c>
      <c r="N17" s="69">
        <f>IF(RES_hh_fech_in!N17=0,0,RES_hh_fech_in!N17/RES_summary!N$21)</f>
        <v>15.537751024840276</v>
      </c>
      <c r="O17" s="69">
        <f>IF(RES_hh_fech_in!O17=0,0,RES_hh_fech_in!O17/RES_summary!O$21)</f>
        <v>14.590722201459593</v>
      </c>
      <c r="P17" s="69">
        <f>IF(RES_hh_fech_in!P17=0,0,RES_hh_fech_in!P17/RES_summary!P$21)</f>
        <v>13.675749896509</v>
      </c>
      <c r="Q17" s="69">
        <f>IF(RES_hh_fech_in!Q17=0,0,RES_hh_fech_in!Q17/RES_summary!Q$21)</f>
        <v>13.879387305960948</v>
      </c>
      <c r="R17" s="69">
        <f>IF(RES_hh_fech_in!R17=0,0,RES_hh_fech_in!R17/RES_summary!R$21)</f>
        <v>14.714717882677757</v>
      </c>
      <c r="S17" s="69">
        <f>IF(RES_hh_fech_in!S17=0,0,RES_hh_fech_in!S17/RES_summary!S$21)</f>
        <v>15.21421561483368</v>
      </c>
      <c r="T17" s="69">
        <f>IF(RES_hh_fech_in!T17=0,0,RES_hh_fech_in!T17/RES_summary!T$21)</f>
        <v>15.12447640664818</v>
      </c>
      <c r="U17" s="69">
        <f>IF(RES_hh_fech_in!U17=0,0,RES_hh_fech_in!U17/RES_summary!U$21)</f>
        <v>14.083490121106538</v>
      </c>
      <c r="V17" s="69">
        <f>IF(RES_hh_fech_in!V17=0,0,RES_hh_fech_in!V17/RES_summary!V$21)</f>
        <v>13.219420238622703</v>
      </c>
      <c r="W17" s="69">
        <f>IF(RES_hh_fech_in!W17=0,0,RES_hh_fech_in!W17/RES_summary!W$21)</f>
        <v>13.446759172779943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11.591514456694794</v>
      </c>
      <c r="D18" s="72">
        <f>IF(RES_hh_fech_in!D18=0,0,RES_hh_fech_in!D18/RES_summary!D$21)</f>
        <v>12.806501275339366</v>
      </c>
      <c r="E18" s="72">
        <f>IF(RES_hh_fech_in!E18=0,0,RES_hh_fech_in!E18/RES_summary!E$21)</f>
        <v>12.76023358391185</v>
      </c>
      <c r="F18" s="72">
        <f>IF(RES_hh_fech_in!F18=0,0,RES_hh_fech_in!F18/RES_summary!F$21)</f>
        <v>13.269628112205204</v>
      </c>
      <c r="G18" s="72">
        <f>IF(RES_hh_fech_in!G18=0,0,RES_hh_fech_in!G18/RES_summary!G$21)</f>
        <v>13.572057906799268</v>
      </c>
      <c r="H18" s="72">
        <f>IF(RES_hh_fech_in!H18=0,0,RES_hh_fech_in!H18/RES_summary!H$21)</f>
        <v>14.349358572594969</v>
      </c>
      <c r="I18" s="72">
        <f>IF(RES_hh_fech_in!I18=0,0,RES_hh_fech_in!I18/RES_summary!I$21)</f>
        <v>14.185195335351056</v>
      </c>
      <c r="J18" s="72">
        <f>IF(RES_hh_fech_in!J18=0,0,RES_hh_fech_in!J18/RES_summary!J$21)</f>
        <v>15.738905423901185</v>
      </c>
      <c r="K18" s="72">
        <f>IF(RES_hh_fech_in!K18=0,0,RES_hh_fech_in!K18/RES_summary!K$21)</f>
        <v>15.683397099558979</v>
      </c>
      <c r="L18" s="72">
        <f>IF(RES_hh_fech_in!L18=0,0,RES_hh_fech_in!L18/RES_summary!L$21)</f>
        <v>15.098454697509062</v>
      </c>
      <c r="M18" s="72">
        <f>IF(RES_hh_fech_in!M18=0,0,RES_hh_fech_in!M18/RES_summary!M$21)</f>
        <v>14.404169851455206</v>
      </c>
      <c r="N18" s="72">
        <f>IF(RES_hh_fech_in!N18=0,0,RES_hh_fech_in!N18/RES_summary!N$21)</f>
        <v>14.111422931886905</v>
      </c>
      <c r="O18" s="72">
        <f>IF(RES_hh_fech_in!O18=0,0,RES_hh_fech_in!O18/RES_summary!O$21)</f>
        <v>13.779446574157339</v>
      </c>
      <c r="P18" s="72">
        <f>IF(RES_hh_fech_in!P18=0,0,RES_hh_fech_in!P18/RES_summary!P$21)</f>
        <v>13.702155089308111</v>
      </c>
      <c r="Q18" s="72">
        <f>IF(RES_hh_fech_in!Q18=0,0,RES_hh_fech_in!Q18/RES_summary!Q$21)</f>
        <v>13.342780002606977</v>
      </c>
      <c r="R18" s="72">
        <f>IF(RES_hh_fech_in!R18=0,0,RES_hh_fech_in!R18/RES_summary!R$21)</f>
        <v>14.098686114881476</v>
      </c>
      <c r="S18" s="72">
        <f>IF(RES_hh_fech_in!S18=0,0,RES_hh_fech_in!S18/RES_summary!S$21)</f>
        <v>14.609688767766176</v>
      </c>
      <c r="T18" s="72">
        <f>IF(RES_hh_fech_in!T18=0,0,RES_hh_fech_in!T18/RES_summary!T$21)</f>
        <v>13.426606321954088</v>
      </c>
      <c r="U18" s="72">
        <f>IF(RES_hh_fech_in!U18=0,0,RES_hh_fech_in!U18/RES_summary!U$21)</f>
        <v>12.063507066653118</v>
      </c>
      <c r="V18" s="72">
        <f>IF(RES_hh_fech_in!V18=0,0,RES_hh_fech_in!V18/RES_summary!V$21)</f>
        <v>12.592891284064406</v>
      </c>
      <c r="W18" s="72">
        <f>IF(RES_hh_fech_in!W18=0,0,RES_hh_fech_in!W18/RES_summary!W$21)</f>
        <v>13.129694747534042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15.897725569040539</v>
      </c>
      <c r="D19" s="72">
        <f>IF(RES_hh_fech_in!D19=0,0,RES_hh_fech_in!D19/RES_summary!D$21)</f>
        <v>16.186191403745791</v>
      </c>
      <c r="E19" s="72">
        <f>IF(RES_hh_fech_in!E19=0,0,RES_hh_fech_in!E19/RES_summary!E$21)</f>
        <v>15.4645682805379</v>
      </c>
      <c r="F19" s="72">
        <f>IF(RES_hh_fech_in!F19=0,0,RES_hh_fech_in!F19/RES_summary!F$21)</f>
        <v>15.673241416060838</v>
      </c>
      <c r="G19" s="72">
        <f>IF(RES_hh_fech_in!G19=0,0,RES_hh_fech_in!G19/RES_summary!G$21)</f>
        <v>17.484794202432838</v>
      </c>
      <c r="H19" s="72">
        <f>IF(RES_hh_fech_in!H19=0,0,RES_hh_fech_in!H19/RES_summary!H$21)</f>
        <v>15.745087627507449</v>
      </c>
      <c r="I19" s="72">
        <f>IF(RES_hh_fech_in!I19=0,0,RES_hh_fech_in!I19/RES_summary!I$21)</f>
        <v>15.302565255347536</v>
      </c>
      <c r="J19" s="72">
        <f>IF(RES_hh_fech_in!J19=0,0,RES_hh_fech_in!J19/RES_summary!J$21)</f>
        <v>15.043664436264425</v>
      </c>
      <c r="K19" s="72">
        <f>IF(RES_hh_fech_in!K19=0,0,RES_hh_fech_in!K19/RES_summary!K$21)</f>
        <v>14.24660226583725</v>
      </c>
      <c r="L19" s="72">
        <f>IF(RES_hh_fech_in!L19=0,0,RES_hh_fech_in!L19/RES_summary!L$21)</f>
        <v>14.380980708701752</v>
      </c>
      <c r="M19" s="72">
        <f>IF(RES_hh_fech_in!M19=0,0,RES_hh_fech_in!M19/RES_summary!M$21)</f>
        <v>13.565964850976167</v>
      </c>
      <c r="N19" s="72">
        <f>IF(RES_hh_fech_in!N19=0,0,RES_hh_fech_in!N19/RES_summary!N$21)</f>
        <v>12.696357959877195</v>
      </c>
      <c r="O19" s="72">
        <f>IF(RES_hh_fech_in!O19=0,0,RES_hh_fech_in!O19/RES_summary!O$21)</f>
        <v>12.285805680739998</v>
      </c>
      <c r="P19" s="72">
        <f>IF(RES_hh_fech_in!P19=0,0,RES_hh_fech_in!P19/RES_summary!P$21)</f>
        <v>12.082166628039863</v>
      </c>
      <c r="Q19" s="72">
        <f>IF(RES_hh_fech_in!Q19=0,0,RES_hh_fech_in!Q19/RES_summary!Q$21)</f>
        <v>11.650801386006433</v>
      </c>
      <c r="R19" s="72">
        <f>IF(RES_hh_fech_in!R19=0,0,RES_hh_fech_in!R19/RES_summary!R$21)</f>
        <v>12.511873368812713</v>
      </c>
      <c r="S19" s="72">
        <f>IF(RES_hh_fech_in!S19=0,0,RES_hh_fech_in!S19/RES_summary!S$21)</f>
        <v>12.613756535953655</v>
      </c>
      <c r="T19" s="72">
        <f>IF(RES_hh_fech_in!T19=0,0,RES_hh_fech_in!T19/RES_summary!T$21)</f>
        <v>13.440010698121679</v>
      </c>
      <c r="U19" s="72">
        <f>IF(RES_hh_fech_in!U19=0,0,RES_hh_fech_in!U19/RES_summary!U$21)</f>
        <v>11.74558818916579</v>
      </c>
      <c r="V19" s="72">
        <f>IF(RES_hh_fech_in!V19=0,0,RES_hh_fech_in!V19/RES_summary!V$21)</f>
        <v>11.213052126673455</v>
      </c>
      <c r="W19" s="72">
        <f>IF(RES_hh_fech_in!W19=0,0,RES_hh_fech_in!W19/RES_summary!W$21)</f>
        <v>11.17798709200297</v>
      </c>
      <c r="DA19" s="89" t="s">
        <v>891</v>
      </c>
    </row>
    <row r="20" spans="1:105" ht="12" customHeight="1" x14ac:dyDescent="0.25">
      <c r="A20" s="28" t="s">
        <v>206</v>
      </c>
      <c r="B20" s="72"/>
      <c r="C20" s="72">
        <f>IF(RES_hh_fech_in!C20=0,0,RES_hh_fech_in!C20/RES_summary!C$21)</f>
        <v>26.427265012406991</v>
      </c>
      <c r="D20" s="72">
        <f>IF(RES_hh_fech_in!D20=0,0,RES_hh_fech_in!D20/RES_summary!D$21)</f>
        <v>26.239626517839785</v>
      </c>
      <c r="E20" s="72">
        <f>IF(RES_hh_fech_in!E20=0,0,RES_hh_fech_in!E20/RES_summary!E$21)</f>
        <v>25.292468534194882</v>
      </c>
      <c r="F20" s="72">
        <f>IF(RES_hh_fech_in!F20=0,0,RES_hh_fech_in!F20/RES_summary!F$21)</f>
        <v>25.094589565061188</v>
      </c>
      <c r="G20" s="72">
        <f>IF(RES_hh_fech_in!G20=0,0,RES_hh_fech_in!G20/RES_summary!G$21)</f>
        <v>25.988119297856986</v>
      </c>
      <c r="H20" s="72">
        <f>IF(RES_hh_fech_in!H20=0,0,RES_hh_fech_in!H20/RES_summary!H$21)</f>
        <v>27.81594162445457</v>
      </c>
      <c r="I20" s="72">
        <f>IF(RES_hh_fech_in!I20=0,0,RES_hh_fech_in!I20/RES_summary!I$21)</f>
        <v>21.4880512975062</v>
      </c>
      <c r="J20" s="72">
        <f>IF(RES_hh_fech_in!J20=0,0,RES_hh_fech_in!J20/RES_summary!J$21)</f>
        <v>25.732978517733205</v>
      </c>
      <c r="K20" s="72">
        <f>IF(RES_hh_fech_in!K20=0,0,RES_hh_fech_in!K20/RES_summary!K$21)</f>
        <v>23.820246666220903</v>
      </c>
      <c r="L20" s="72">
        <f>IF(RES_hh_fech_in!L20=0,0,RES_hh_fech_in!L20/RES_summary!L$21)</f>
        <v>23.441665075820843</v>
      </c>
      <c r="M20" s="72">
        <f>IF(RES_hh_fech_in!M20=0,0,RES_hh_fech_in!M20/RES_summary!M$21)</f>
        <v>22.528800579948271</v>
      </c>
      <c r="N20" s="72">
        <f>IF(RES_hh_fech_in!N20=0,0,RES_hh_fech_in!N20/RES_summary!N$21)</f>
        <v>21.63030571694885</v>
      </c>
      <c r="O20" s="72">
        <f>IF(RES_hh_fech_in!O20=0,0,RES_hh_fech_in!O20/RES_summary!O$21)</f>
        <v>17.596341057487578</v>
      </c>
      <c r="P20" s="72">
        <f>IF(RES_hh_fech_in!P20=0,0,RES_hh_fech_in!P20/RES_summary!P$21)</f>
        <v>17.56318169008955</v>
      </c>
      <c r="Q20" s="72">
        <f>IF(RES_hh_fech_in!Q20=0,0,RES_hh_fech_in!Q20/RES_summary!Q$21)</f>
        <v>18.008344569632765</v>
      </c>
      <c r="R20" s="72">
        <f>IF(RES_hh_fech_in!R20=0,0,RES_hh_fech_in!R20/RES_summary!R$21)</f>
        <v>20.968452517159797</v>
      </c>
      <c r="S20" s="72">
        <f>IF(RES_hh_fech_in!S20=0,0,RES_hh_fech_in!S20/RES_summary!S$21)</f>
        <v>20.792955660879418</v>
      </c>
      <c r="T20" s="72">
        <f>IF(RES_hh_fech_in!T20=0,0,RES_hh_fech_in!T20/RES_summary!T$21)</f>
        <v>19.018316130870204</v>
      </c>
      <c r="U20" s="72">
        <f>IF(RES_hh_fech_in!U20=0,0,RES_hh_fech_in!U20/RES_summary!U$21)</f>
        <v>19.529821541294403</v>
      </c>
      <c r="V20" s="72">
        <f>IF(RES_hh_fech_in!V20=0,0,RES_hh_fech_in!V20/RES_summary!V$21)</f>
        <v>19.023440563445718</v>
      </c>
      <c r="W20" s="72">
        <f>IF(RES_hh_fech_in!W20=0,0,RES_hh_fech_in!W20/RES_summary!W$21)</f>
        <v>16.325389790729719</v>
      </c>
      <c r="DA20" s="89" t="s">
        <v>892</v>
      </c>
    </row>
    <row r="21" spans="1:105" ht="12" customHeight="1" x14ac:dyDescent="0.25">
      <c r="A21" s="28" t="s">
        <v>193</v>
      </c>
      <c r="B21" s="72"/>
      <c r="C21" s="72">
        <f>IF(RES_hh_fech_in!C21=0,0,RES_hh_fech_in!C21/RES_summary!C$21)</f>
        <v>19.085646155777084</v>
      </c>
      <c r="D21" s="72">
        <f>IF(RES_hh_fech_in!D21=0,0,RES_hh_fech_in!D21/RES_summary!D$21)</f>
        <v>19.66494601998679</v>
      </c>
      <c r="E21" s="72">
        <f>IF(RES_hh_fech_in!E21=0,0,RES_hh_fech_in!E21/RES_summary!E$21)</f>
        <v>19.345716413780746</v>
      </c>
      <c r="F21" s="72">
        <f>IF(RES_hh_fech_in!F21=0,0,RES_hh_fech_in!F21/RES_summary!F$21)</f>
        <v>18.450288941283947</v>
      </c>
      <c r="G21" s="72">
        <f>IF(RES_hh_fech_in!G21=0,0,RES_hh_fech_in!G21/RES_summary!G$21)</f>
        <v>19.029932465510072</v>
      </c>
      <c r="H21" s="72">
        <f>IF(RES_hh_fech_in!H21=0,0,RES_hh_fech_in!H21/RES_summary!H$21)</f>
        <v>18.409254611193699</v>
      </c>
      <c r="I21" s="72">
        <f>IF(RES_hh_fech_in!I21=0,0,RES_hh_fech_in!I21/RES_summary!I$21)</f>
        <v>18.629601198950954</v>
      </c>
      <c r="J21" s="72">
        <f>IF(RES_hh_fech_in!J21=0,0,RES_hh_fech_in!J21/RES_summary!J$21)</f>
        <v>18.169533785905905</v>
      </c>
      <c r="K21" s="72">
        <f>IF(RES_hh_fech_in!K21=0,0,RES_hh_fech_in!K21/RES_summary!K$21)</f>
        <v>17.225784540309029</v>
      </c>
      <c r="L21" s="72">
        <f>IF(RES_hh_fech_in!L21=0,0,RES_hh_fech_in!L21/RES_summary!L$21)</f>
        <v>17.75454423430261</v>
      </c>
      <c r="M21" s="72">
        <f>IF(RES_hh_fech_in!M21=0,0,RES_hh_fech_in!M21/RES_summary!M$21)</f>
        <v>16.008030102217361</v>
      </c>
      <c r="N21" s="72">
        <f>IF(RES_hh_fech_in!N21=0,0,RES_hh_fech_in!N21/RES_summary!N$21)</f>
        <v>16.458859878233635</v>
      </c>
      <c r="O21" s="72">
        <f>IF(RES_hh_fech_in!O21=0,0,RES_hh_fech_in!O21/RES_summary!O$21)</f>
        <v>15.339898972419302</v>
      </c>
      <c r="P21" s="72">
        <f>IF(RES_hh_fech_in!P21=0,0,RES_hh_fech_in!P21/RES_summary!P$21)</f>
        <v>13.895962450263351</v>
      </c>
      <c r="Q21" s="72">
        <f>IF(RES_hh_fech_in!Q21=0,0,RES_hh_fech_in!Q21/RES_summary!Q$21)</f>
        <v>14.480070683494899</v>
      </c>
      <c r="R21" s="72">
        <f>IF(RES_hh_fech_in!R21=0,0,RES_hh_fech_in!R21/RES_summary!R$21)</f>
        <v>15.013898415892388</v>
      </c>
      <c r="S21" s="72">
        <f>IF(RES_hh_fech_in!S21=0,0,RES_hh_fech_in!S21/RES_summary!S$21)</f>
        <v>15.146486293228596</v>
      </c>
      <c r="T21" s="72">
        <f>IF(RES_hh_fech_in!T21=0,0,RES_hh_fech_in!T21/RES_summary!T$21)</f>
        <v>14.958105097475064</v>
      </c>
      <c r="U21" s="72">
        <f>IF(RES_hh_fech_in!U21=0,0,RES_hh_fech_in!U21/RES_summary!U$21)</f>
        <v>13.773039015522871</v>
      </c>
      <c r="V21" s="72">
        <f>IF(RES_hh_fech_in!V21=0,0,RES_hh_fech_in!V21/RES_summary!V$21)</f>
        <v>12.61990130807753</v>
      </c>
      <c r="W21" s="72">
        <f>IF(RES_hh_fech_in!W21=0,0,RES_hh_fech_in!W21/RES_summary!W$21)</f>
        <v>13.757391662596122</v>
      </c>
      <c r="DA21" s="89" t="s">
        <v>893</v>
      </c>
    </row>
    <row r="22" spans="1:105" ht="12" customHeight="1" x14ac:dyDescent="0.25">
      <c r="A22" s="28" t="s">
        <v>208</v>
      </c>
      <c r="B22" s="72"/>
      <c r="C22" s="72">
        <f>IF(RES_hh_fech_in!C22=0,0,RES_hh_fech_in!C22/RES_summary!C$21)</f>
        <v>16.477505013695751</v>
      </c>
      <c r="D22" s="72">
        <f>IF(RES_hh_fech_in!D22=0,0,RES_hh_fech_in!D22/RES_summary!D$21)</f>
        <v>16.735161167877919</v>
      </c>
      <c r="E22" s="72">
        <f>IF(RES_hh_fech_in!E22=0,0,RES_hh_fech_in!E22/RES_summary!E$21)</f>
        <v>17.131180084989619</v>
      </c>
      <c r="F22" s="72">
        <f>IF(RES_hh_fech_in!F22=0,0,RES_hh_fech_in!F22/RES_summary!F$21)</f>
        <v>15.530033272545452</v>
      </c>
      <c r="G22" s="72">
        <f>IF(RES_hh_fech_in!G22=0,0,RES_hh_fech_in!G22/RES_summary!G$21)</f>
        <v>17.252802937305695</v>
      </c>
      <c r="H22" s="72">
        <f>IF(RES_hh_fech_in!H22=0,0,RES_hh_fech_in!H22/RES_summary!H$21)</f>
        <v>17.752978496657111</v>
      </c>
      <c r="I22" s="72">
        <f>IF(RES_hh_fech_in!I22=0,0,RES_hh_fech_in!I22/RES_summary!I$21)</f>
        <v>18.619500861849346</v>
      </c>
      <c r="J22" s="72">
        <f>IF(RES_hh_fech_in!J22=0,0,RES_hh_fech_in!J22/RES_summary!J$21)</f>
        <v>17.824964028012015</v>
      </c>
      <c r="K22" s="72">
        <f>IF(RES_hh_fech_in!K22=0,0,RES_hh_fech_in!K22/RES_summary!K$21)</f>
        <v>15.577178414330294</v>
      </c>
      <c r="L22" s="72">
        <f>IF(RES_hh_fech_in!L22=0,0,RES_hh_fech_in!L22/RES_summary!L$21)</f>
        <v>15.507956998874162</v>
      </c>
      <c r="M22" s="72">
        <f>IF(RES_hh_fech_in!M22=0,0,RES_hh_fech_in!M22/RES_summary!M$21)</f>
        <v>15.648923972020373</v>
      </c>
      <c r="N22" s="72">
        <f>IF(RES_hh_fech_in!N22=0,0,RES_hh_fech_in!N22/RES_summary!N$21)</f>
        <v>15.081783934429914</v>
      </c>
      <c r="O22" s="72">
        <f>IF(RES_hh_fech_in!O22=0,0,RES_hh_fech_in!O22/RES_summary!O$21)</f>
        <v>14.704894830749287</v>
      </c>
      <c r="P22" s="72">
        <f>IF(RES_hh_fech_in!P22=0,0,RES_hh_fech_in!P22/RES_summary!P$21)</f>
        <v>13.318710179348233</v>
      </c>
      <c r="Q22" s="72">
        <f>IF(RES_hh_fech_in!Q22=0,0,RES_hh_fech_in!Q22/RES_summary!Q$21)</f>
        <v>13.380787352426157</v>
      </c>
      <c r="R22" s="72">
        <f>IF(RES_hh_fech_in!R22=0,0,RES_hh_fech_in!R22/RES_summary!R$21)</f>
        <v>13.67497144969574</v>
      </c>
      <c r="S22" s="72">
        <f>IF(RES_hh_fech_in!S22=0,0,RES_hh_fech_in!S22/RES_summary!S$21)</f>
        <v>13.47324751966798</v>
      </c>
      <c r="T22" s="72">
        <f>IF(RES_hh_fech_in!T22=0,0,RES_hh_fech_in!T22/RES_summary!T$21)</f>
        <v>16.193661902173055</v>
      </c>
      <c r="U22" s="72">
        <f>IF(RES_hh_fech_in!U22=0,0,RES_hh_fech_in!U22/RES_summary!U$21)</f>
        <v>14.136459128719899</v>
      </c>
      <c r="V22" s="72">
        <f>IF(RES_hh_fech_in!V22=0,0,RES_hh_fech_in!V22/RES_summary!V$21)</f>
        <v>13.225902063421794</v>
      </c>
      <c r="W22" s="72">
        <f>IF(RES_hh_fech_in!W22=0,0,RES_hh_fech_in!W22/RES_summary!W$21)</f>
        <v>14.220548021789172</v>
      </c>
      <c r="DA22" s="89" t="s">
        <v>894</v>
      </c>
    </row>
    <row r="23" spans="1:105" ht="12" customHeight="1" x14ac:dyDescent="0.25">
      <c r="A23" s="28" t="s">
        <v>203</v>
      </c>
      <c r="B23" s="72"/>
      <c r="C23" s="72">
        <f>IF(RES_hh_fech_in!C23=0,0,RES_hh_fech_in!C23/RES_summary!C$21)</f>
        <v>6.2107545952606058</v>
      </c>
      <c r="D23" s="72">
        <f>IF(RES_hh_fech_in!D23=0,0,RES_hh_fech_in!D23/RES_summary!D$21)</f>
        <v>11.817972971630564</v>
      </c>
      <c r="E23" s="72">
        <f>IF(RES_hh_fech_in!E23=0,0,RES_hh_fech_in!E23/RES_summary!E$21)</f>
        <v>12.482748601093197</v>
      </c>
      <c r="F23" s="72">
        <f>IF(RES_hh_fech_in!F23=0,0,RES_hh_fech_in!F23/RES_summary!F$21)</f>
        <v>12.60846785109724</v>
      </c>
      <c r="G23" s="72">
        <f>IF(RES_hh_fech_in!G23=0,0,RES_hh_fech_in!G23/RES_summary!G$21)</f>
        <v>13.047640594272886</v>
      </c>
      <c r="H23" s="72">
        <f>IF(RES_hh_fech_in!H23=0,0,RES_hh_fech_in!H23/RES_summary!H$21)</f>
        <v>11.917569483971661</v>
      </c>
      <c r="I23" s="72">
        <f>IF(RES_hh_fech_in!I23=0,0,RES_hh_fech_in!I23/RES_summary!I$21)</f>
        <v>11.969029005265162</v>
      </c>
      <c r="J23" s="72">
        <f>IF(RES_hh_fech_in!J23=0,0,RES_hh_fech_in!J23/RES_summary!J$21)</f>
        <v>10.871637839740771</v>
      </c>
      <c r="K23" s="72">
        <f>IF(RES_hh_fech_in!K23=0,0,RES_hh_fech_in!K23/RES_summary!K$21)</f>
        <v>11.720349278298317</v>
      </c>
      <c r="L23" s="72">
        <f>IF(RES_hh_fech_in!L23=0,0,RES_hh_fech_in!L23/RES_summary!L$21)</f>
        <v>13.689967148704628</v>
      </c>
      <c r="M23" s="72">
        <f>IF(RES_hh_fech_in!M23=0,0,RES_hh_fech_in!M23/RES_summary!M$21)</f>
        <v>15.123095007205048</v>
      </c>
      <c r="N23" s="72">
        <f>IF(RES_hh_fech_in!N23=0,0,RES_hh_fech_in!N23/RES_summary!N$21)</f>
        <v>15.023111599625061</v>
      </c>
      <c r="O23" s="72">
        <f>IF(RES_hh_fech_in!O23=0,0,RES_hh_fech_in!O23/RES_summary!O$21)</f>
        <v>12.459723105571154</v>
      </c>
      <c r="P23" s="72">
        <f>IF(RES_hh_fech_in!P23=0,0,RES_hh_fech_in!P23/RES_summary!P$21)</f>
        <v>12.660681618469079</v>
      </c>
      <c r="Q23" s="72">
        <f>IF(RES_hh_fech_in!Q23=0,0,RES_hh_fech_in!Q23/RES_summary!Q$21)</f>
        <v>12.891760272194379</v>
      </c>
      <c r="R23" s="72">
        <f>IF(RES_hh_fech_in!R23=0,0,RES_hh_fech_in!R23/RES_summary!R$21)</f>
        <v>13.250225871697671</v>
      </c>
      <c r="S23" s="72">
        <f>IF(RES_hh_fech_in!S23=0,0,RES_hh_fech_in!S23/RES_summary!S$21)</f>
        <v>12.96882862679648</v>
      </c>
      <c r="T23" s="72">
        <f>IF(RES_hh_fech_in!T23=0,0,RES_hh_fech_in!T23/RES_summary!T$21)</f>
        <v>12.700084326234229</v>
      </c>
      <c r="U23" s="72">
        <f>IF(RES_hh_fech_in!U23=0,0,RES_hh_fech_in!U23/RES_summary!U$21)</f>
        <v>13.146261639403928</v>
      </c>
      <c r="V23" s="72">
        <f>IF(RES_hh_fech_in!V23=0,0,RES_hh_fech_in!V23/RES_summary!V$21)</f>
        <v>12.086977194076413</v>
      </c>
      <c r="W23" s="72">
        <f>IF(RES_hh_fech_in!W23=0,0,RES_hh_fech_in!W23/RES_summary!W$21)</f>
        <v>15.833746466103653</v>
      </c>
      <c r="DA23" s="89" t="s">
        <v>895</v>
      </c>
    </row>
    <row r="24" spans="1:105" ht="12" customHeight="1" x14ac:dyDescent="0.25">
      <c r="A24" s="28" t="s">
        <v>204</v>
      </c>
      <c r="B24" s="72"/>
      <c r="C24" s="72">
        <f>IF(RES_hh_fech_in!C24=0,0,RES_hh_fech_in!C24/RES_summary!C$21)</f>
        <v>11.412992427885577</v>
      </c>
      <c r="D24" s="72">
        <f>IF(RES_hh_fech_in!D24=0,0,RES_hh_fech_in!D24/RES_summary!D$21)</f>
        <v>12.452185452927971</v>
      </c>
      <c r="E24" s="72">
        <f>IF(RES_hh_fech_in!E24=0,0,RES_hh_fech_in!E24/RES_summary!E$21)</f>
        <v>12.362443868737264</v>
      </c>
      <c r="F24" s="72">
        <f>IF(RES_hh_fech_in!F24=0,0,RES_hh_fech_in!F24/RES_summary!F$21)</f>
        <v>13.801839891982674</v>
      </c>
      <c r="G24" s="72">
        <f>IF(RES_hh_fech_in!G24=0,0,RES_hh_fech_in!G24/RES_summary!G$21)</f>
        <v>12.447211270738935</v>
      </c>
      <c r="H24" s="72">
        <f>IF(RES_hh_fech_in!H24=0,0,RES_hh_fech_in!H24/RES_summary!H$21)</f>
        <v>13.03757358470753</v>
      </c>
      <c r="I24" s="72">
        <f>IF(RES_hh_fech_in!I24=0,0,RES_hh_fech_in!I24/RES_summary!I$21)</f>
        <v>13.698958895053348</v>
      </c>
      <c r="J24" s="72">
        <f>IF(RES_hh_fech_in!J24=0,0,RES_hh_fech_in!J24/RES_summary!J$21)</f>
        <v>13.00334001028428</v>
      </c>
      <c r="K24" s="72">
        <f>IF(RES_hh_fech_in!K24=0,0,RES_hh_fech_in!K24/RES_summary!K$21)</f>
        <v>12.76344077138639</v>
      </c>
      <c r="L24" s="72">
        <f>IF(RES_hh_fech_in!L24=0,0,RES_hh_fech_in!L24/RES_summary!L$21)</f>
        <v>12.653855513322947</v>
      </c>
      <c r="M24" s="72">
        <f>IF(RES_hh_fech_in!M24=0,0,RES_hh_fech_in!M24/RES_summary!M$21)</f>
        <v>13.166814684154915</v>
      </c>
      <c r="N24" s="72">
        <f>IF(RES_hh_fech_in!N24=0,0,RES_hh_fech_in!N24/RES_summary!N$21)</f>
        <v>12.24956241676524</v>
      </c>
      <c r="O24" s="72">
        <f>IF(RES_hh_fech_in!O24=0,0,RES_hh_fech_in!O24/RES_summary!O$21)</f>
        <v>11.910694612575043</v>
      </c>
      <c r="P24" s="72">
        <f>IF(RES_hh_fech_in!P24=0,0,RES_hh_fech_in!P24/RES_summary!P$21)</f>
        <v>11.977608547258633</v>
      </c>
      <c r="Q24" s="72">
        <f>IF(RES_hh_fech_in!Q24=0,0,RES_hh_fech_in!Q24/RES_summary!Q$21)</f>
        <v>11.912231006286175</v>
      </c>
      <c r="R24" s="72">
        <f>IF(RES_hh_fech_in!R24=0,0,RES_hh_fech_in!R24/RES_summary!R$21)</f>
        <v>12.682003618205668</v>
      </c>
      <c r="S24" s="72">
        <f>IF(RES_hh_fech_in!S24=0,0,RES_hh_fech_in!S24/RES_summary!S$21)</f>
        <v>12.905004314840447</v>
      </c>
      <c r="T24" s="72">
        <f>IF(RES_hh_fech_in!T24=0,0,RES_hh_fech_in!T24/RES_summary!T$21)</f>
        <v>12.376072396577934</v>
      </c>
      <c r="U24" s="72">
        <f>IF(RES_hh_fech_in!U24=0,0,RES_hh_fech_in!U24/RES_summary!U$21)</f>
        <v>12.059231671390121</v>
      </c>
      <c r="V24" s="72">
        <f>IF(RES_hh_fech_in!V24=0,0,RES_hh_fech_in!V24/RES_summary!V$21)</f>
        <v>11.547290135580761</v>
      </c>
      <c r="W24" s="72">
        <f>IF(RES_hh_fech_in!W24=0,0,RES_hh_fech_in!W24/RES_summary!W$21)</f>
        <v>12.266390263003364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15.173113510280654</v>
      </c>
      <c r="D25" s="74">
        <f>IF(RES_hh_fech_in!D25=0,0,RES_hh_fech_in!D25/RES_summary!D$21)</f>
        <v>15.839468550449062</v>
      </c>
      <c r="E25" s="74">
        <f>IF(RES_hh_fech_in!E25=0,0,RES_hh_fech_in!E25/RES_summary!E$21)</f>
        <v>15.099625122054176</v>
      </c>
      <c r="F25" s="74">
        <f>IF(RES_hh_fech_in!F25=0,0,RES_hh_fech_in!F25/RES_summary!F$21)</f>
        <v>15.82782581636347</v>
      </c>
      <c r="G25" s="74">
        <f>IF(RES_hh_fech_in!G25=0,0,RES_hh_fech_in!G25/RES_summary!G$21)</f>
        <v>15.210932748545417</v>
      </c>
      <c r="H25" s="74">
        <f>IF(RES_hh_fech_in!H25=0,0,RES_hh_fech_in!H25/RES_summary!H$21)</f>
        <v>15.340006382321798</v>
      </c>
      <c r="I25" s="74">
        <f>IF(RES_hh_fech_in!I25=0,0,RES_hh_fech_in!I25/RES_summary!I$21)</f>
        <v>13.73559075244567</v>
      </c>
      <c r="J25" s="74">
        <f>IF(RES_hh_fech_in!J25=0,0,RES_hh_fech_in!J25/RES_summary!J$21)</f>
        <v>12.860244248969511</v>
      </c>
      <c r="K25" s="74">
        <f>IF(RES_hh_fech_in!K25=0,0,RES_hh_fech_in!K25/RES_summary!K$21)</f>
        <v>11.720608390582655</v>
      </c>
      <c r="L25" s="74">
        <f>IF(RES_hh_fech_in!L25=0,0,RES_hh_fech_in!L25/RES_summary!L$21)</f>
        <v>12.450122344058359</v>
      </c>
      <c r="M25" s="74">
        <f>IF(RES_hh_fech_in!M25=0,0,RES_hh_fech_in!M25/RES_summary!M$21)</f>
        <v>12.736126645534162</v>
      </c>
      <c r="N25" s="74">
        <f>IF(RES_hh_fech_in!N25=0,0,RES_hh_fech_in!N25/RES_summary!N$21)</f>
        <v>12.658975954855515</v>
      </c>
      <c r="O25" s="74">
        <f>IF(RES_hh_fech_in!O25=0,0,RES_hh_fech_in!O25/RES_summary!O$21)</f>
        <v>11.739718087132225</v>
      </c>
      <c r="P25" s="74">
        <f>IF(RES_hh_fech_in!P25=0,0,RES_hh_fech_in!P25/RES_summary!P$21)</f>
        <v>10.302565254648815</v>
      </c>
      <c r="Q25" s="74">
        <f>IF(RES_hh_fech_in!Q25=0,0,RES_hh_fech_in!Q25/RES_summary!Q$21)</f>
        <v>10.476867557940359</v>
      </c>
      <c r="R25" s="74">
        <f>IF(RES_hh_fech_in!R25=0,0,RES_hh_fech_in!R25/RES_summary!R$21)</f>
        <v>11.281914802924577</v>
      </c>
      <c r="S25" s="74">
        <f>IF(RES_hh_fech_in!S25=0,0,RES_hh_fech_in!S25/RES_summary!S$21)</f>
        <v>11.930700655957013</v>
      </c>
      <c r="T25" s="74">
        <f>IF(RES_hh_fech_in!T25=0,0,RES_hh_fech_in!T25/RES_summary!T$21)</f>
        <v>11.427703152025726</v>
      </c>
      <c r="U25" s="74">
        <f>IF(RES_hh_fech_in!U25=0,0,RES_hh_fech_in!U25/RES_summary!U$21)</f>
        <v>10.995477981363406</v>
      </c>
      <c r="V25" s="74">
        <f>IF(RES_hh_fech_in!V25=0,0,RES_hh_fech_in!V25/RES_summary!V$21)</f>
        <v>10.470632133984999</v>
      </c>
      <c r="W25" s="74">
        <f>IF(RES_hh_fech_in!W25=0,0,RES_hh_fech_in!W25/RES_summary!W$21)</f>
        <v>10.059902409394642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9.0529538028349545</v>
      </c>
      <c r="D26" s="77">
        <f>IF(RES_hh_fech_in!D26=0,0,RES_hh_fech_in!D26/RES_summary!D$21)</f>
        <v>9.399867164856845</v>
      </c>
      <c r="E26" s="77">
        <f>IF(RES_hh_fech_in!E26=0,0,RES_hh_fech_in!E26/RES_summary!E$21)</f>
        <v>9.3852718992087354</v>
      </c>
      <c r="F26" s="77">
        <f>IF(RES_hh_fech_in!F26=0,0,RES_hh_fech_in!F26/RES_summary!F$21)</f>
        <v>9.013493106809614</v>
      </c>
      <c r="G26" s="77">
        <f>IF(RES_hh_fech_in!G26=0,0,RES_hh_fech_in!G26/RES_summary!G$21)</f>
        <v>9.3083238115924161</v>
      </c>
      <c r="H26" s="77">
        <f>IF(RES_hh_fech_in!H26=0,0,RES_hh_fech_in!H26/RES_summary!H$21)</f>
        <v>9.4638502622341072</v>
      </c>
      <c r="I26" s="77">
        <f>IF(RES_hh_fech_in!I26=0,0,RES_hh_fech_in!I26/RES_summary!I$21)</f>
        <v>8.6270318063220106</v>
      </c>
      <c r="J26" s="77">
        <f>IF(RES_hh_fech_in!J26=0,0,RES_hh_fech_in!J26/RES_summary!J$21)</f>
        <v>8.8175489262766433</v>
      </c>
      <c r="K26" s="77">
        <f>IF(RES_hh_fech_in!K26=0,0,RES_hh_fech_in!K26/RES_summary!K$21)</f>
        <v>8.5274028671075861</v>
      </c>
      <c r="L26" s="77">
        <f>IF(RES_hh_fech_in!L26=0,0,RES_hh_fech_in!L26/RES_summary!L$21)</f>
        <v>7.8064926660160872</v>
      </c>
      <c r="M26" s="77">
        <f>IF(RES_hh_fech_in!M26=0,0,RES_hh_fech_in!M26/RES_summary!M$21)</f>
        <v>8.6828592439620547</v>
      </c>
      <c r="N26" s="77">
        <f>IF(RES_hh_fech_in!N26=0,0,RES_hh_fech_in!N26/RES_summary!N$21)</f>
        <v>8.4146483065176945</v>
      </c>
      <c r="O26" s="77">
        <f>IF(RES_hh_fech_in!O26=0,0,RES_hh_fech_in!O26/RES_summary!O$21)</f>
        <v>7.9198498274690738</v>
      </c>
      <c r="P26" s="77">
        <f>IF(RES_hh_fech_in!P26=0,0,RES_hh_fech_in!P26/RES_summary!P$21)</f>
        <v>7.6935363158462673</v>
      </c>
      <c r="Q26" s="77">
        <f>IF(RES_hh_fech_in!Q26=0,0,RES_hh_fech_in!Q26/RES_summary!Q$21)</f>
        <v>7.87960393955772</v>
      </c>
      <c r="R26" s="77">
        <f>IF(RES_hh_fech_in!R26=0,0,RES_hh_fech_in!R26/RES_summary!R$21)</f>
        <v>8.6328623326458072</v>
      </c>
      <c r="S26" s="77">
        <f>IF(RES_hh_fech_in!S26=0,0,RES_hh_fech_in!S26/RES_summary!S$21)</f>
        <v>8.9793538296820596</v>
      </c>
      <c r="T26" s="77">
        <f>IF(RES_hh_fech_in!T26=0,0,RES_hh_fech_in!T26/RES_summary!T$21)</f>
        <v>8.7616853209314094</v>
      </c>
      <c r="U26" s="77">
        <f>IF(RES_hh_fech_in!U26=0,0,RES_hh_fech_in!U26/RES_summary!U$21)</f>
        <v>8.4200224793300613</v>
      </c>
      <c r="V26" s="77">
        <f>IF(RES_hh_fech_in!V26=0,0,RES_hh_fech_in!V26/RES_summary!V$21)</f>
        <v>8.142522866599645</v>
      </c>
      <c r="W26" s="77">
        <f>IF(RES_hh_fech_in!W26=0,0,RES_hh_fech_in!W26/RES_summary!W$21)</f>
        <v>8.0359844291148477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7.7781390414451446</v>
      </c>
      <c r="D27" s="69">
        <f>IF(RES_hh_fech_in!D27=0,0,RES_hh_fech_in!D27/RES_summary!D$21)</f>
        <v>8.0383269510461979</v>
      </c>
      <c r="E27" s="69">
        <f>IF(RES_hh_fech_in!E27=0,0,RES_hh_fech_in!E27/RES_summary!E$21)</f>
        <v>8.2247599747712421</v>
      </c>
      <c r="F27" s="69">
        <f>IF(RES_hh_fech_in!F27=0,0,RES_hh_fech_in!F27/RES_summary!F$21)</f>
        <v>8.0581672210099562</v>
      </c>
      <c r="G27" s="69">
        <f>IF(RES_hh_fech_in!G27=0,0,RES_hh_fech_in!G27/RES_summary!G$21)</f>
        <v>8.3044271291255463</v>
      </c>
      <c r="H27" s="69">
        <f>IF(RES_hh_fech_in!H27=0,0,RES_hh_fech_in!H27/RES_summary!H$21)</f>
        <v>8.4165024158749215</v>
      </c>
      <c r="I27" s="69">
        <f>IF(RES_hh_fech_in!I27=0,0,RES_hh_fech_in!I27/RES_summary!I$21)</f>
        <v>8.0304194965207394</v>
      </c>
      <c r="J27" s="69">
        <f>IF(RES_hh_fech_in!J27=0,0,RES_hh_fech_in!J27/RES_summary!J$21)</f>
        <v>7.8006462253199782</v>
      </c>
      <c r="K27" s="69">
        <f>IF(RES_hh_fech_in!K27=0,0,RES_hh_fech_in!K27/RES_summary!K$21)</f>
        <v>7.2032168481727661</v>
      </c>
      <c r="L27" s="69">
        <f>IF(RES_hh_fech_in!L27=0,0,RES_hh_fech_in!L27/RES_summary!L$21)</f>
        <v>7.3925872571590325</v>
      </c>
      <c r="M27" s="69">
        <f>IF(RES_hh_fech_in!M27=0,0,RES_hh_fech_in!M27/RES_summary!M$21)</f>
        <v>6.9480940224947778</v>
      </c>
      <c r="N27" s="69">
        <f>IF(RES_hh_fech_in!N27=0,0,RES_hh_fech_in!N27/RES_summary!N$21)</f>
        <v>6.810333546613248</v>
      </c>
      <c r="O27" s="69">
        <f>IF(RES_hh_fech_in!O27=0,0,RES_hh_fech_in!O27/RES_summary!O$21)</f>
        <v>6.3544174812252736</v>
      </c>
      <c r="P27" s="69">
        <f>IF(RES_hh_fech_in!P27=0,0,RES_hh_fech_in!P27/RES_summary!P$21)</f>
        <v>6.1394101732706181</v>
      </c>
      <c r="Q27" s="69">
        <f>IF(RES_hh_fech_in!Q27=0,0,RES_hh_fech_in!Q27/RES_summary!Q$21)</f>
        <v>6.1550662938125011</v>
      </c>
      <c r="R27" s="69">
        <f>IF(RES_hh_fech_in!R27=0,0,RES_hh_fech_in!R27/RES_summary!R$21)</f>
        <v>6.4481678427102125</v>
      </c>
      <c r="S27" s="69">
        <f>IF(RES_hh_fech_in!S27=0,0,RES_hh_fech_in!S27/RES_summary!S$21)</f>
        <v>6.8202132805414335</v>
      </c>
      <c r="T27" s="69">
        <f>IF(RES_hh_fech_in!T27=0,0,RES_hh_fech_in!T27/RES_summary!T$21)</f>
        <v>6.6349718822013948</v>
      </c>
      <c r="U27" s="69">
        <f>IF(RES_hh_fech_in!U27=0,0,RES_hh_fech_in!U27/RES_summary!U$21)</f>
        <v>6.3315253694821747</v>
      </c>
      <c r="V27" s="69">
        <f>IF(RES_hh_fech_in!V27=0,0,RES_hh_fech_in!V27/RES_summary!V$21)</f>
        <v>6.1192109755371416</v>
      </c>
      <c r="W27" s="69">
        <f>IF(RES_hh_fech_in!W27=0,0,RES_hh_fech_in!W27/RES_summary!W$21)</f>
        <v>6.1467932121942379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6.3475261435036696</v>
      </c>
      <c r="D28" s="72">
        <f>IF(RES_hh_fech_in!D28=0,0,RES_hh_fech_in!D28/RES_summary!D$21)</f>
        <v>7.8509028046120779</v>
      </c>
      <c r="E28" s="72">
        <f>IF(RES_hh_fech_in!E28=0,0,RES_hh_fech_in!E28/RES_summary!E$21)</f>
        <v>9.1839649892035773</v>
      </c>
      <c r="F28" s="72">
        <f>IF(RES_hh_fech_in!F28=0,0,RES_hh_fech_in!F28/RES_summary!F$21)</f>
        <v>9.0990894153135784</v>
      </c>
      <c r="G28" s="72">
        <f>IF(RES_hh_fech_in!G28=0,0,RES_hh_fech_in!G28/RES_summary!G$21)</f>
        <v>9.2363306616878607</v>
      </c>
      <c r="H28" s="72">
        <f>IF(RES_hh_fech_in!H28=0,0,RES_hh_fech_in!H28/RES_summary!H$21)</f>
        <v>9.8314942101998675</v>
      </c>
      <c r="I28" s="72">
        <f>IF(RES_hh_fech_in!I28=0,0,RES_hh_fech_in!I28/RES_summary!I$21)</f>
        <v>8.9463663732545715</v>
      </c>
      <c r="J28" s="72">
        <f>IF(RES_hh_fech_in!J28=0,0,RES_hh_fech_in!J28/RES_summary!J$21)</f>
        <v>9.7443108822007805</v>
      </c>
      <c r="K28" s="72">
        <f>IF(RES_hh_fech_in!K28=0,0,RES_hh_fech_in!K28/RES_summary!K$21)</f>
        <v>9.5068602613412878</v>
      </c>
      <c r="L28" s="72">
        <f>IF(RES_hh_fech_in!L28=0,0,RES_hh_fech_in!L28/RES_summary!L$21)</f>
        <v>9.5983073416606786</v>
      </c>
      <c r="M28" s="72">
        <f>IF(RES_hh_fech_in!M28=0,0,RES_hh_fech_in!M28/RES_summary!M$21)</f>
        <v>8.8396051544303926</v>
      </c>
      <c r="N28" s="72">
        <f>IF(RES_hh_fech_in!N28=0,0,RES_hh_fech_in!N28/RES_summary!N$21)</f>
        <v>8.6511260218503256</v>
      </c>
      <c r="O28" s="72">
        <f>IF(RES_hh_fech_in!O28=0,0,RES_hh_fech_in!O28/RES_summary!O$21)</f>
        <v>7.4311171084653305</v>
      </c>
      <c r="P28" s="72">
        <f>IF(RES_hh_fech_in!P28=0,0,RES_hh_fech_in!P28/RES_summary!P$21)</f>
        <v>7.6303035023480996</v>
      </c>
      <c r="Q28" s="72">
        <f>IF(RES_hh_fech_in!Q28=0,0,RES_hh_fech_in!Q28/RES_summary!Q$21)</f>
        <v>8.238674517231221</v>
      </c>
      <c r="R28" s="72">
        <f>IF(RES_hh_fech_in!R28=0,0,RES_hh_fech_in!R28/RES_summary!R$21)</f>
        <v>8.3713445884087658</v>
      </c>
      <c r="S28" s="72">
        <f>IF(RES_hh_fech_in!S28=0,0,RES_hh_fech_in!S28/RES_summary!S$21)</f>
        <v>8.7682763564900359</v>
      </c>
      <c r="T28" s="72">
        <f>IF(RES_hh_fech_in!T28=0,0,RES_hh_fech_in!T28/RES_summary!T$21)</f>
        <v>6.7581827184968732</v>
      </c>
      <c r="U28" s="72">
        <f>IF(RES_hh_fech_in!U28=0,0,RES_hh_fech_in!U28/RES_summary!U$21)</f>
        <v>7.6901800157920066</v>
      </c>
      <c r="V28" s="72">
        <f>IF(RES_hh_fech_in!V28=0,0,RES_hh_fech_in!V28/RES_summary!V$21)</f>
        <v>8.1293177696240786</v>
      </c>
      <c r="W28" s="72">
        <f>IF(RES_hh_fech_in!W28=0,0,RES_hh_fech_in!W28/RES_summary!W$21)</f>
        <v>8.0457185197086876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9.1478204956293414</v>
      </c>
      <c r="D29" s="72">
        <f>IF(RES_hh_fech_in!D29=0,0,RES_hh_fech_in!D29/RES_summary!D$21)</f>
        <v>9.7512516003172429</v>
      </c>
      <c r="E29" s="72">
        <f>IF(RES_hh_fech_in!E29=0,0,RES_hh_fech_in!E29/RES_summary!E$21)</f>
        <v>10.474452512970098</v>
      </c>
      <c r="F29" s="72">
        <f>IF(RES_hh_fech_in!F29=0,0,RES_hh_fech_in!F29/RES_summary!F$21)</f>
        <v>9.4984208178946066</v>
      </c>
      <c r="G29" s="72">
        <f>IF(RES_hh_fech_in!G29=0,0,RES_hh_fech_in!G29/RES_summary!G$21)</f>
        <v>10.256055263284173</v>
      </c>
      <c r="H29" s="72">
        <f>IF(RES_hh_fech_in!H29=0,0,RES_hh_fech_in!H29/RES_summary!H$21)</f>
        <v>9.6952103126281912</v>
      </c>
      <c r="I29" s="72">
        <f>IF(RES_hh_fech_in!I29=0,0,RES_hh_fech_in!I29/RES_summary!I$21)</f>
        <v>9.7373146532668233</v>
      </c>
      <c r="J29" s="72">
        <f>IF(RES_hh_fech_in!J29=0,0,RES_hh_fech_in!J29/RES_summary!J$21)</f>
        <v>9.0522726779576281</v>
      </c>
      <c r="K29" s="72">
        <f>IF(RES_hh_fech_in!K29=0,0,RES_hh_fech_in!K29/RES_summary!K$21)</f>
        <v>9.1247681740379072</v>
      </c>
      <c r="L29" s="72">
        <f>IF(RES_hh_fech_in!L29=0,0,RES_hh_fech_in!L29/RES_summary!L$21)</f>
        <v>8.8501278536652421</v>
      </c>
      <c r="M29" s="72">
        <f>IF(RES_hh_fech_in!M29=0,0,RES_hh_fech_in!M29/RES_summary!M$21)</f>
        <v>8.9458864631941033</v>
      </c>
      <c r="N29" s="72">
        <f>IF(RES_hh_fech_in!N29=0,0,RES_hh_fech_in!N29/RES_summary!N$21)</f>
        <v>8.4114554257155945</v>
      </c>
      <c r="O29" s="72">
        <f>IF(RES_hh_fech_in!O29=0,0,RES_hh_fech_in!O29/RES_summary!O$21)</f>
        <v>7.7627127007418322</v>
      </c>
      <c r="P29" s="72">
        <f>IF(RES_hh_fech_in!P29=0,0,RES_hh_fech_in!P29/RES_summary!P$21)</f>
        <v>7.8015575109761546</v>
      </c>
      <c r="Q29" s="72">
        <f>IF(RES_hh_fech_in!Q29=0,0,RES_hh_fech_in!Q29/RES_summary!Q$21)</f>
        <v>7.7720664893951321</v>
      </c>
      <c r="R29" s="72">
        <f>IF(RES_hh_fech_in!R29=0,0,RES_hh_fech_in!R29/RES_summary!R$21)</f>
        <v>7.9635263466426247</v>
      </c>
      <c r="S29" s="72">
        <f>IF(RES_hh_fech_in!S29=0,0,RES_hh_fech_in!S29/RES_summary!S$21)</f>
        <v>8.8191403368202756</v>
      </c>
      <c r="T29" s="72">
        <f>IF(RES_hh_fech_in!T29=0,0,RES_hh_fech_in!T29/RES_summary!T$21)</f>
        <v>8.8153534744983606</v>
      </c>
      <c r="U29" s="72">
        <f>IF(RES_hh_fech_in!U29=0,0,RES_hh_fech_in!U29/RES_summary!U$21)</f>
        <v>8.7626960323796865</v>
      </c>
      <c r="V29" s="72">
        <f>IF(RES_hh_fech_in!V29=0,0,RES_hh_fech_in!V29/RES_summary!V$21)</f>
        <v>8.2907010792136244</v>
      </c>
      <c r="W29" s="72">
        <f>IF(RES_hh_fech_in!W29=0,0,RES_hh_fech_in!W29/RES_summary!W$21)</f>
        <v>7.8438188367464017</v>
      </c>
      <c r="DA29" s="89" t="s">
        <v>901</v>
      </c>
    </row>
    <row r="30" spans="1:105" ht="12" customHeight="1" x14ac:dyDescent="0.25">
      <c r="A30" s="28" t="s">
        <v>193</v>
      </c>
      <c r="B30" s="72"/>
      <c r="C30" s="72">
        <f>IF(RES_hh_fech_in!C30=0,0,RES_hh_fech_in!C30/RES_summary!C$21)</f>
        <v>8.6165438474874119</v>
      </c>
      <c r="D30" s="72">
        <f>IF(RES_hh_fech_in!D30=0,0,RES_hh_fech_in!D30/RES_summary!D$21)</f>
        <v>9.0083975928478512</v>
      </c>
      <c r="E30" s="72">
        <f>IF(RES_hh_fech_in!E30=0,0,RES_hh_fech_in!E30/RES_summary!E$21)</f>
        <v>9.1065806375819687</v>
      </c>
      <c r="F30" s="72">
        <f>IF(RES_hh_fech_in!F30=0,0,RES_hh_fech_in!F30/RES_summary!F$21)</f>
        <v>8.6273199320632106</v>
      </c>
      <c r="G30" s="72">
        <f>IF(RES_hh_fech_in!G30=0,0,RES_hh_fech_in!G30/RES_summary!G$21)</f>
        <v>9.1273465028987903</v>
      </c>
      <c r="H30" s="72">
        <f>IF(RES_hh_fech_in!H30=0,0,RES_hh_fech_in!H30/RES_summary!H$21)</f>
        <v>8.8918149834821172</v>
      </c>
      <c r="I30" s="72">
        <f>IF(RES_hh_fech_in!I30=0,0,RES_hh_fech_in!I30/RES_summary!I$21)</f>
        <v>8.3603386985363048</v>
      </c>
      <c r="J30" s="72">
        <f>IF(RES_hh_fech_in!J30=0,0,RES_hh_fech_in!J30/RES_summary!J$21)</f>
        <v>8.3864007134787553</v>
      </c>
      <c r="K30" s="72">
        <f>IF(RES_hh_fech_in!K30=0,0,RES_hh_fech_in!K30/RES_summary!K$21)</f>
        <v>7.7446252223305869</v>
      </c>
      <c r="L30" s="72">
        <f>IF(RES_hh_fech_in!L30=0,0,RES_hh_fech_in!L30/RES_summary!L$21)</f>
        <v>8.0262145133285845</v>
      </c>
      <c r="M30" s="72">
        <f>IF(RES_hh_fech_in!M30=0,0,RES_hh_fech_in!M30/RES_summary!M$21)</f>
        <v>7.4836129130433253</v>
      </c>
      <c r="N30" s="72">
        <f>IF(RES_hh_fech_in!N30=0,0,RES_hh_fech_in!N30/RES_summary!N$21)</f>
        <v>6.9167680325927368</v>
      </c>
      <c r="O30" s="72">
        <f>IF(RES_hh_fech_in!O30=0,0,RES_hh_fech_in!O30/RES_summary!O$21)</f>
        <v>6.5637926589549132</v>
      </c>
      <c r="P30" s="72">
        <f>IF(RES_hh_fech_in!P30=0,0,RES_hh_fech_in!P30/RES_summary!P$21)</f>
        <v>6.4392293783987684</v>
      </c>
      <c r="Q30" s="72">
        <f>IF(RES_hh_fech_in!Q30=0,0,RES_hh_fech_in!Q30/RES_summary!Q$21)</f>
        <v>6.7071578108540031</v>
      </c>
      <c r="R30" s="72">
        <f>IF(RES_hh_fech_in!R30=0,0,RES_hh_fech_in!R30/RES_summary!R$21)</f>
        <v>7.2216925618903201</v>
      </c>
      <c r="S30" s="72">
        <f>IF(RES_hh_fech_in!S30=0,0,RES_hh_fech_in!S30/RES_summary!S$21)</f>
        <v>7.7110284718120079</v>
      </c>
      <c r="T30" s="72">
        <f>IF(RES_hh_fech_in!T30=0,0,RES_hh_fech_in!T30/RES_summary!T$21)</f>
        <v>7.558070401126403</v>
      </c>
      <c r="U30" s="72">
        <f>IF(RES_hh_fech_in!U30=0,0,RES_hh_fech_in!U30/RES_summary!U$21)</f>
        <v>7.3602740891599012</v>
      </c>
      <c r="V30" s="72">
        <f>IF(RES_hh_fech_in!V30=0,0,RES_hh_fech_in!V30/RES_summary!V$21)</f>
        <v>7.1606330579473232</v>
      </c>
      <c r="W30" s="72">
        <f>IF(RES_hh_fech_in!W30=0,0,RES_hh_fech_in!W30/RES_summary!W$21)</f>
        <v>7.2220382979325288</v>
      </c>
      <c r="DA30" s="89" t="s">
        <v>902</v>
      </c>
    </row>
    <row r="31" spans="1:105" ht="12" customHeight="1" x14ac:dyDescent="0.25">
      <c r="A31" s="28" t="s">
        <v>208</v>
      </c>
      <c r="B31" s="72"/>
      <c r="C31" s="72">
        <f>IF(RES_hh_fech_in!C31=0,0,RES_hh_fech_in!C31/RES_summary!C$21)</f>
        <v>12.536962667319651</v>
      </c>
      <c r="D31" s="72">
        <f>IF(RES_hh_fech_in!D31=0,0,RES_hh_fech_in!D31/RES_summary!D$21)</f>
        <v>11.936995207488478</v>
      </c>
      <c r="E31" s="72">
        <f>IF(RES_hh_fech_in!E31=0,0,RES_hh_fech_in!E31/RES_summary!E$21)</f>
        <v>11.421542575294248</v>
      </c>
      <c r="F31" s="72">
        <f>IF(RES_hh_fech_in!F31=0,0,RES_hh_fech_in!F31/RES_summary!F$21)</f>
        <v>10.02478304220182</v>
      </c>
      <c r="G31" s="72">
        <f>IF(RES_hh_fech_in!G31=0,0,RES_hh_fech_in!G31/RES_summary!G$21)</f>
        <v>12.189172173051174</v>
      </c>
      <c r="H31" s="72">
        <f>IF(RES_hh_fech_in!H31=0,0,RES_hh_fech_in!H31/RES_summary!H$21)</f>
        <v>12.23047674209991</v>
      </c>
      <c r="I31" s="72">
        <f>IF(RES_hh_fech_in!I31=0,0,RES_hh_fech_in!I31/RES_summary!I$21)</f>
        <v>13.781645607176745</v>
      </c>
      <c r="J31" s="72">
        <f>IF(RES_hh_fech_in!J31=0,0,RES_hh_fech_in!J31/RES_summary!J$21)</f>
        <v>12.402495119105488</v>
      </c>
      <c r="K31" s="72">
        <f>IF(RES_hh_fech_in!K31=0,0,RES_hh_fech_in!K31/RES_summary!K$21)</f>
        <v>11.576897977757614</v>
      </c>
      <c r="L31" s="72">
        <f>IF(RES_hh_fech_in!L31=0,0,RES_hh_fech_in!L31/RES_summary!L$21)</f>
        <v>9.4668262510142576</v>
      </c>
      <c r="M31" s="72">
        <f>IF(RES_hh_fech_in!M31=0,0,RES_hh_fech_in!M31/RES_summary!M$21)</f>
        <v>12.226912087126431</v>
      </c>
      <c r="N31" s="72">
        <f>IF(RES_hh_fech_in!N31=0,0,RES_hh_fech_in!N31/RES_summary!N$21)</f>
        <v>12.02021996615175</v>
      </c>
      <c r="O31" s="72">
        <f>IF(RES_hh_fech_in!O31=0,0,RES_hh_fech_in!O31/RES_summary!O$21)</f>
        <v>10.597779422719592</v>
      </c>
      <c r="P31" s="72">
        <f>IF(RES_hh_fech_in!P31=0,0,RES_hh_fech_in!P31/RES_summary!P$21)</f>
        <v>9.2239045186764077</v>
      </c>
      <c r="Q31" s="72">
        <f>IF(RES_hh_fech_in!Q31=0,0,RES_hh_fech_in!Q31/RES_summary!Q$21)</f>
        <v>10.118887953510333</v>
      </c>
      <c r="R31" s="72">
        <f>IF(RES_hh_fech_in!R31=0,0,RES_hh_fech_in!R31/RES_summary!R$21)</f>
        <v>9.8071578667898116</v>
      </c>
      <c r="S31" s="72">
        <f>IF(RES_hh_fech_in!S31=0,0,RES_hh_fech_in!S31/RES_summary!S$21)</f>
        <v>10.189355172872856</v>
      </c>
      <c r="T31" s="72">
        <f>IF(RES_hh_fech_in!T31=0,0,RES_hh_fech_in!T31/RES_summary!T$21)</f>
        <v>11.121163317504854</v>
      </c>
      <c r="U31" s="72">
        <f>IF(RES_hh_fech_in!U31=0,0,RES_hh_fech_in!U31/RES_summary!U$21)</f>
        <v>10.38726500325812</v>
      </c>
      <c r="V31" s="72">
        <f>IF(RES_hh_fech_in!V31=0,0,RES_hh_fech_in!V31/RES_summary!V$21)</f>
        <v>9.7204204952200914</v>
      </c>
      <c r="W31" s="72">
        <f>IF(RES_hh_fech_in!W31=0,0,RES_hh_fech_in!W31/RES_summary!W$21)</f>
        <v>10.56798760968173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7.0661376340901354</v>
      </c>
      <c r="D32" s="77">
        <f>IF(RES_hh_fech_in!D32=0,0,RES_hh_fech_in!D32/RES_summary!D$21)</f>
        <v>7.1405691678236662</v>
      </c>
      <c r="E32" s="77">
        <f>IF(RES_hh_fech_in!E32=0,0,RES_hh_fech_in!E32/RES_summary!E$21)</f>
        <v>7.2573763056978109</v>
      </c>
      <c r="F32" s="77">
        <f>IF(RES_hh_fech_in!F32=0,0,RES_hh_fech_in!F32/RES_summary!F$21)</f>
        <v>7.3721828607068103</v>
      </c>
      <c r="G32" s="77">
        <f>IF(RES_hh_fech_in!G32=0,0,RES_hh_fech_in!G32/RES_summary!G$21)</f>
        <v>7.3174826477032306</v>
      </c>
      <c r="H32" s="77">
        <f>IF(RES_hh_fech_in!H32=0,0,RES_hh_fech_in!H32/RES_summary!H$21)</f>
        <v>7.8520204651448671</v>
      </c>
      <c r="I32" s="77">
        <f>IF(RES_hh_fech_in!I32=0,0,RES_hh_fech_in!I32/RES_summary!I$21)</f>
        <v>7.3033658205241299</v>
      </c>
      <c r="J32" s="77">
        <f>IF(RES_hh_fech_in!J32=0,0,RES_hh_fech_in!J32/RES_summary!J$21)</f>
        <v>7.1448037435911491</v>
      </c>
      <c r="K32" s="77">
        <f>IF(RES_hh_fech_in!K32=0,0,RES_hh_fech_in!K32/RES_summary!K$21)</f>
        <v>6.3206097505201928</v>
      </c>
      <c r="L32" s="77">
        <f>IF(RES_hh_fech_in!L32=0,0,RES_hh_fech_in!L32/RES_summary!L$21)</f>
        <v>6.7171390532785047</v>
      </c>
      <c r="M32" s="77">
        <f>IF(RES_hh_fech_in!M32=0,0,RES_hh_fech_in!M32/RES_summary!M$21)</f>
        <v>6.0203721578416323</v>
      </c>
      <c r="N32" s="77">
        <f>IF(RES_hh_fech_in!N32=0,0,RES_hh_fech_in!N32/RES_summary!N$21)</f>
        <v>6.1566632702171411</v>
      </c>
      <c r="O32" s="77">
        <f>IF(RES_hh_fech_in!O32=0,0,RES_hh_fech_in!O32/RES_summary!O$21)</f>
        <v>5.7752176050455013</v>
      </c>
      <c r="P32" s="77">
        <f>IF(RES_hh_fech_in!P32=0,0,RES_hh_fech_in!P32/RES_summary!P$21)</f>
        <v>5.5072504048775794</v>
      </c>
      <c r="Q32" s="77">
        <f>IF(RES_hh_fech_in!Q32=0,0,RES_hh_fech_in!Q32/RES_summary!Q$21)</f>
        <v>5.5553668757295389</v>
      </c>
      <c r="R32" s="77">
        <f>IF(RES_hh_fech_in!R32=0,0,RES_hh_fech_in!R32/RES_summary!R$21)</f>
        <v>5.7517711811150276</v>
      </c>
      <c r="S32" s="77">
        <f>IF(RES_hh_fech_in!S32=0,0,RES_hh_fech_in!S32/RES_summary!S$21)</f>
        <v>6.0201596062066169</v>
      </c>
      <c r="T32" s="77">
        <f>IF(RES_hh_fech_in!T32=0,0,RES_hh_fech_in!T32/RES_summary!T$21)</f>
        <v>5.692314658502279</v>
      </c>
      <c r="U32" s="77">
        <f>IF(RES_hh_fech_in!U32=0,0,RES_hh_fech_in!U32/RES_summary!U$21)</f>
        <v>5.383501212776344</v>
      </c>
      <c r="V32" s="77">
        <f>IF(RES_hh_fech_in!V32=0,0,RES_hh_fech_in!V32/RES_summary!V$21)</f>
        <v>5.1907130086345461</v>
      </c>
      <c r="W32" s="77">
        <f>IF(RES_hh_fech_in!W32=0,0,RES_hh_fech_in!W32/RES_summary!W$21)</f>
        <v>5.3302238336234229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101.32011859700637</v>
      </c>
      <c r="D3" s="65">
        <f>IF(RES_hh_tesh_in!D3=0,0,RES_hh_tesh_in!D3/RES_summary!D$21)</f>
        <v>98.369072173066755</v>
      </c>
      <c r="E3" s="65">
        <f>IF(RES_hh_tesh_in!E3=0,0,RES_hh_tesh_in!E3/RES_summary!E$21)</f>
        <v>100.27062573886282</v>
      </c>
      <c r="F3" s="65">
        <f>IF(RES_hh_tesh_in!F3=0,0,RES_hh_tesh_in!F3/RES_summary!F$21)</f>
        <v>96.524073894380891</v>
      </c>
      <c r="G3" s="65">
        <f>IF(RES_hh_tesh_in!G3=0,0,RES_hh_tesh_in!G3/RES_summary!G$21)</f>
        <v>96.645628721903591</v>
      </c>
      <c r="H3" s="65">
        <f>IF(RES_hh_tesh_in!H3=0,0,RES_hh_tesh_in!H3/RES_summary!H$21)</f>
        <v>94.525509065489103</v>
      </c>
      <c r="I3" s="65">
        <f>IF(RES_hh_tesh_in!I3=0,0,RES_hh_tesh_in!I3/RES_summary!I$21)</f>
        <v>88.205794461113143</v>
      </c>
      <c r="J3" s="65">
        <f>IF(RES_hh_tesh_in!J3=0,0,RES_hh_tesh_in!J3/RES_summary!J$21)</f>
        <v>91.551144450553977</v>
      </c>
      <c r="K3" s="65">
        <f>IF(RES_hh_tesh_in!K3=0,0,RES_hh_tesh_in!K3/RES_summary!K$21)</f>
        <v>88.544119555366564</v>
      </c>
      <c r="L3" s="65">
        <f>IF(RES_hh_tesh_in!L3=0,0,RES_hh_tesh_in!L3/RES_summary!L$21)</f>
        <v>94.697631226213545</v>
      </c>
      <c r="M3" s="65">
        <f>IF(RES_hh_tesh_in!M3=0,0,RES_hh_tesh_in!M3/RES_summary!M$21)</f>
        <v>82.696428471825683</v>
      </c>
      <c r="N3" s="65">
        <f>IF(RES_hh_tesh_in!N3=0,0,RES_hh_tesh_in!N3/RES_summary!N$21)</f>
        <v>86.853432151577479</v>
      </c>
      <c r="O3" s="65">
        <f>IF(RES_hh_tesh_in!O3=0,0,RES_hh_tesh_in!O3/RES_summary!O$21)</f>
        <v>86.813030439923622</v>
      </c>
      <c r="P3" s="65">
        <f>IF(RES_hh_tesh_in!P3=0,0,RES_hh_tesh_in!P3/RES_summary!P$21)</f>
        <v>72.569241764109762</v>
      </c>
      <c r="Q3" s="65">
        <f>IF(RES_hh_tesh_in!Q3=0,0,RES_hh_tesh_in!Q3/RES_summary!Q$21)</f>
        <v>75.391020700320325</v>
      </c>
      <c r="R3" s="65">
        <f>IF(RES_hh_tesh_in!R3=0,0,RES_hh_tesh_in!R3/RES_summary!R$21)</f>
        <v>77.581153187623912</v>
      </c>
      <c r="S3" s="65">
        <f>IF(RES_hh_tesh_in!S3=0,0,RES_hh_tesh_in!S3/RES_summary!S$21)</f>
        <v>76.032738377825027</v>
      </c>
      <c r="T3" s="65">
        <f>IF(RES_hh_tesh_in!T3=0,0,RES_hh_tesh_in!T3/RES_summary!T$21)</f>
        <v>74.715553978078376</v>
      </c>
      <c r="U3" s="65">
        <f>IF(RES_hh_tesh_in!U3=0,0,RES_hh_tesh_in!U3/RES_summary!U$21)</f>
        <v>69.376878145202582</v>
      </c>
      <c r="V3" s="65">
        <f>IF(RES_hh_tesh_in!V3=0,0,RES_hh_tesh_in!V3/RES_summary!V$21)</f>
        <v>64.228894295013362</v>
      </c>
      <c r="W3" s="65">
        <f>IF(RES_hh_tesh_in!W3=0,0,RES_hh_tesh_in!W3/RES_summary!W$21)</f>
        <v>65.982635883842917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83.599040368084388</v>
      </c>
      <c r="D4" s="69">
        <f>IF(RES_hh_tesh_in!D4=0,0,RES_hh_tesh_in!D4/RES_summary!D$21)</f>
        <v>79.906971722406908</v>
      </c>
      <c r="E4" s="69">
        <f>IF(RES_hh_tesh_in!E4=0,0,RES_hh_tesh_in!E4/RES_summary!E$21)</f>
        <v>80.126445821458788</v>
      </c>
      <c r="F4" s="69">
        <f>IF(RES_hh_tesh_in!F4=0,0,RES_hh_tesh_in!F4/RES_summary!F$21)</f>
        <v>77.947710181267439</v>
      </c>
      <c r="G4" s="69">
        <f>IF(RES_hh_tesh_in!G4=0,0,RES_hh_tesh_in!G4/RES_summary!G$21)</f>
        <v>77.334344053228691</v>
      </c>
      <c r="H4" s="69">
        <f>IF(RES_hh_tesh_in!H4=0,0,RES_hh_tesh_in!H4/RES_summary!H$21)</f>
        <v>74.5675644752056</v>
      </c>
      <c r="I4" s="69">
        <f>IF(RES_hh_tesh_in!I4=0,0,RES_hh_tesh_in!I4/RES_summary!I$21)</f>
        <v>68.872284815563134</v>
      </c>
      <c r="J4" s="69">
        <f>IF(RES_hh_tesh_in!J4=0,0,RES_hh_tesh_in!J4/RES_summary!J$21)</f>
        <v>72.412114850529576</v>
      </c>
      <c r="K4" s="69">
        <f>IF(RES_hh_tesh_in!K4=0,0,RES_hh_tesh_in!K4/RES_summary!K$21)</f>
        <v>70.344199669853623</v>
      </c>
      <c r="L4" s="69">
        <f>IF(RES_hh_tesh_in!L4=0,0,RES_hh_tesh_in!L4/RES_summary!L$21)</f>
        <v>76.285480383601893</v>
      </c>
      <c r="M4" s="69">
        <f>IF(RES_hh_tesh_in!M4=0,0,RES_hh_tesh_in!M4/RES_summary!M$21)</f>
        <v>65.10827960993781</v>
      </c>
      <c r="N4" s="69">
        <f>IF(RES_hh_tesh_in!N4=0,0,RES_hh_tesh_in!N4/RES_summary!N$21)</f>
        <v>68.449244281875949</v>
      </c>
      <c r="O4" s="69">
        <f>IF(RES_hh_tesh_in!O4=0,0,RES_hh_tesh_in!O4/RES_summary!O$21)</f>
        <v>69.891376878519907</v>
      </c>
      <c r="P4" s="69">
        <f>IF(RES_hh_tesh_in!P4=0,0,RES_hh_tesh_in!P4/RES_summary!P$21)</f>
        <v>56.56892750863873</v>
      </c>
      <c r="Q4" s="69">
        <f>IF(RES_hh_tesh_in!Q4=0,0,RES_hh_tesh_in!Q4/RES_summary!Q$21)</f>
        <v>58.6620499221386</v>
      </c>
      <c r="R4" s="69">
        <f>IF(RES_hh_tesh_in!R4=0,0,RES_hh_tesh_in!R4/RES_summary!R$21)</f>
        <v>59.177625931044993</v>
      </c>
      <c r="S4" s="69">
        <f>IF(RES_hh_tesh_in!S4=0,0,RES_hh_tesh_in!S4/RES_summary!S$21)</f>
        <v>56.455128711181693</v>
      </c>
      <c r="T4" s="69">
        <f>IF(RES_hh_tesh_in!T4=0,0,RES_hh_tesh_in!T4/RES_summary!T$21)</f>
        <v>55.019972085769155</v>
      </c>
      <c r="U4" s="69">
        <f>IF(RES_hh_tesh_in!U4=0,0,RES_hh_tesh_in!U4/RES_summary!U$21)</f>
        <v>50.618259228737159</v>
      </c>
      <c r="V4" s="69">
        <f>IF(RES_hh_tesh_in!V4=0,0,RES_hh_tesh_in!V4/RES_summary!V$21)</f>
        <v>46.440235540449692</v>
      </c>
      <c r="W4" s="69">
        <f>IF(RES_hh_tesh_in!W4=0,0,RES_hh_tesh_in!W4/RES_summary!W$21)</f>
        <v>47.461624513792231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76.583037496210707</v>
      </c>
      <c r="D5" s="72">
        <f>IF(RES_hh_tesh_in!D5=0,0,RES_hh_tesh_in!D5/RES_summary!D$21)</f>
        <v>79.657682838342723</v>
      </c>
      <c r="E5" s="72">
        <f>IF(RES_hh_tesh_in!E5=0,0,RES_hh_tesh_in!E5/RES_summary!E$21)</f>
        <v>74.614584472901186</v>
      </c>
      <c r="F5" s="72">
        <f>IF(RES_hh_tesh_in!F5=0,0,RES_hh_tesh_in!F5/RES_summary!F$21)</f>
        <v>71.809714230333739</v>
      </c>
      <c r="G5" s="72">
        <f>IF(RES_hh_tesh_in!G5=0,0,RES_hh_tesh_in!G5/RES_summary!G$21)</f>
        <v>75.711947270834003</v>
      </c>
      <c r="H5" s="72">
        <f>IF(RES_hh_tesh_in!H5=0,0,RES_hh_tesh_in!H5/RES_summary!H$21)</f>
        <v>83.255596477064898</v>
      </c>
      <c r="I5" s="72">
        <f>IF(RES_hh_tesh_in!I5=0,0,RES_hh_tesh_in!I5/RES_summary!I$21)</f>
        <v>76.198549089862937</v>
      </c>
      <c r="J5" s="72">
        <f>IF(RES_hh_tesh_in!J5=0,0,RES_hh_tesh_in!J5/RES_summary!J$21)</f>
        <v>77.939747305816738</v>
      </c>
      <c r="K5" s="72">
        <f>IF(RES_hh_tesh_in!K5=0,0,RES_hh_tesh_in!K5/RES_summary!K$21)</f>
        <v>77.144746465552075</v>
      </c>
      <c r="L5" s="72">
        <f>IF(RES_hh_tesh_in!L5=0,0,RES_hh_tesh_in!L5/RES_summary!L$21)</f>
        <v>85.196957475110835</v>
      </c>
      <c r="M5" s="72">
        <f>IF(RES_hh_tesh_in!M5=0,0,RES_hh_tesh_in!M5/RES_summary!M$21)</f>
        <v>72.076688376666496</v>
      </c>
      <c r="N5" s="72">
        <f>IF(RES_hh_tesh_in!N5=0,0,RES_hh_tesh_in!N5/RES_summary!N$21)</f>
        <v>70.85170291600339</v>
      </c>
      <c r="O5" s="72">
        <f>IF(RES_hh_tesh_in!O5=0,0,RES_hh_tesh_in!O5/RES_summary!O$21)</f>
        <v>67.17110519686544</v>
      </c>
      <c r="P5" s="72">
        <f>IF(RES_hh_tesh_in!P5=0,0,RES_hh_tesh_in!P5/RES_summary!P$21)</f>
        <v>59.669342980498257</v>
      </c>
      <c r="Q5" s="72">
        <f>IF(RES_hh_tesh_in!Q5=0,0,RES_hh_tesh_in!Q5/RES_summary!Q$21)</f>
        <v>53.446356363846661</v>
      </c>
      <c r="R5" s="72">
        <f>IF(RES_hh_tesh_in!R5=0,0,RES_hh_tesh_in!R5/RES_summary!R$21)</f>
        <v>54.943346028863459</v>
      </c>
      <c r="S5" s="72">
        <f>IF(RES_hh_tesh_in!S5=0,0,RES_hh_tesh_in!S5/RES_summary!S$21)</f>
        <v>56.830349483627806</v>
      </c>
      <c r="T5" s="72">
        <f>IF(RES_hh_tesh_in!T5=0,0,RES_hh_tesh_in!T5/RES_summary!T$21)</f>
        <v>49.517774476451109</v>
      </c>
      <c r="U5" s="72">
        <f>IF(RES_hh_tesh_in!U5=0,0,RES_hh_tesh_in!U5/RES_summary!U$21)</f>
        <v>49.157723475084374</v>
      </c>
      <c r="V5" s="72">
        <f>IF(RES_hh_tesh_in!V5=0,0,RES_hh_tesh_in!V5/RES_summary!V$21)</f>
        <v>48.406396960678393</v>
      </c>
      <c r="W5" s="72">
        <f>IF(RES_hh_tesh_in!W5=0,0,RES_hh_tesh_in!W5/RES_summary!W$21)</f>
        <v>43.320806477332077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70.8792932445632</v>
      </c>
      <c r="D6" s="72">
        <f>IF(RES_hh_tesh_in!D6=0,0,RES_hh_tesh_in!D6/RES_summary!D$21)</f>
        <v>54.384889432310821</v>
      </c>
      <c r="E6" s="72">
        <f>IF(RES_hh_tesh_in!E6=0,0,RES_hh_tesh_in!E6/RES_summary!E$21)</f>
        <v>51.020165542605127</v>
      </c>
      <c r="F6" s="72">
        <f>IF(RES_hh_tesh_in!F6=0,0,RES_hh_tesh_in!F6/RES_summary!F$21)</f>
        <v>57.364118671724228</v>
      </c>
      <c r="G6" s="72">
        <f>IF(RES_hh_tesh_in!G6=0,0,RES_hh_tesh_in!G6/RES_summary!G$21)</f>
        <v>64.475272022513494</v>
      </c>
      <c r="H6" s="72">
        <f>IF(RES_hh_tesh_in!H6=0,0,RES_hh_tesh_in!H6/RES_summary!H$21)</f>
        <v>61.269530250382211</v>
      </c>
      <c r="I6" s="72">
        <f>IF(RES_hh_tesh_in!I6=0,0,RES_hh_tesh_in!I6/RES_summary!I$21)</f>
        <v>52.271227454747262</v>
      </c>
      <c r="J6" s="72">
        <f>IF(RES_hh_tesh_in!J6=0,0,RES_hh_tesh_in!J6/RES_summary!J$21)</f>
        <v>55.597834326859484</v>
      </c>
      <c r="K6" s="72">
        <f>IF(RES_hh_tesh_in!K6=0,0,RES_hh_tesh_in!K6/RES_summary!K$21)</f>
        <v>56.536126659366495</v>
      </c>
      <c r="L6" s="72">
        <f>IF(RES_hh_tesh_in!L6=0,0,RES_hh_tesh_in!L6/RES_summary!L$21)</f>
        <v>61.859577267765331</v>
      </c>
      <c r="M6" s="72">
        <f>IF(RES_hh_tesh_in!M6=0,0,RES_hh_tesh_in!M6/RES_summary!M$21)</f>
        <v>49.28229126819236</v>
      </c>
      <c r="N6" s="72">
        <f>IF(RES_hh_tesh_in!N6=0,0,RES_hh_tesh_in!N6/RES_summary!N$21)</f>
        <v>47.90574075403849</v>
      </c>
      <c r="O6" s="72">
        <f>IF(RES_hh_tesh_in!O6=0,0,RES_hh_tesh_in!O6/RES_summary!O$21)</f>
        <v>52.902765259041921</v>
      </c>
      <c r="P6" s="72">
        <f>IF(RES_hh_tesh_in!P6=0,0,RES_hh_tesh_in!P6/RES_summary!P$21)</f>
        <v>56.188987882695216</v>
      </c>
      <c r="Q6" s="72">
        <f>IF(RES_hh_tesh_in!Q6=0,0,RES_hh_tesh_in!Q6/RES_summary!Q$21)</f>
        <v>47.318024597438068</v>
      </c>
      <c r="R6" s="72">
        <f>IF(RES_hh_tesh_in!R6=0,0,RES_hh_tesh_in!R6/RES_summary!R$21)</f>
        <v>55.507053346170039</v>
      </c>
      <c r="S6" s="72">
        <f>IF(RES_hh_tesh_in!S6=0,0,RES_hh_tesh_in!S6/RES_summary!S$21)</f>
        <v>43.637378985194132</v>
      </c>
      <c r="T6" s="72">
        <f>IF(RES_hh_tesh_in!T6=0,0,RES_hh_tesh_in!T6/RES_summary!T$21)</f>
        <v>49.2167949172212</v>
      </c>
      <c r="U6" s="72">
        <f>IF(RES_hh_tesh_in!U6=0,0,RES_hh_tesh_in!U6/RES_summary!U$21)</f>
        <v>45.203900243613006</v>
      </c>
      <c r="V6" s="72">
        <f>IF(RES_hh_tesh_in!V6=0,0,RES_hh_tesh_in!V6/RES_summary!V$21)</f>
        <v>40.854307679591962</v>
      </c>
      <c r="W6" s="72">
        <f>IF(RES_hh_tesh_in!W6=0,0,RES_hh_tesh_in!W6/RES_summary!W$21)</f>
        <v>37.641914873850261</v>
      </c>
      <c r="DA6" s="89" t="s">
        <v>909</v>
      </c>
    </row>
    <row r="7" spans="1:105" ht="12" customHeight="1" x14ac:dyDescent="0.25">
      <c r="A7" s="28" t="s">
        <v>206</v>
      </c>
      <c r="B7" s="72"/>
      <c r="C7" s="72">
        <f>IF(RES_hh_tesh_in!C7=0,0,RES_hh_tesh_in!C7/RES_summary!C$21)</f>
        <v>90.38773319842916</v>
      </c>
      <c r="D7" s="72">
        <f>IF(RES_hh_tesh_in!D7=0,0,RES_hh_tesh_in!D7/RES_summary!D$21)</f>
        <v>79.197390024883333</v>
      </c>
      <c r="E7" s="72">
        <f>IF(RES_hh_tesh_in!E7=0,0,RES_hh_tesh_in!E7/RES_summary!E$21)</f>
        <v>80.62426218859153</v>
      </c>
      <c r="F7" s="72">
        <f>IF(RES_hh_tesh_in!F7=0,0,RES_hh_tesh_in!F7/RES_summary!F$21)</f>
        <v>76.014119839524525</v>
      </c>
      <c r="G7" s="72">
        <f>IF(RES_hh_tesh_in!G7=0,0,RES_hh_tesh_in!G7/RES_summary!G$21)</f>
        <v>85.155552229562232</v>
      </c>
      <c r="H7" s="72">
        <f>IF(RES_hh_tesh_in!H7=0,0,RES_hh_tesh_in!H7/RES_summary!H$21)</f>
        <v>86.568830663809649</v>
      </c>
      <c r="I7" s="72">
        <f>IF(RES_hh_tesh_in!I7=0,0,RES_hh_tesh_in!I7/RES_summary!I$21)</f>
        <v>65.465833459127211</v>
      </c>
      <c r="J7" s="72">
        <f>IF(RES_hh_tesh_in!J7=0,0,RES_hh_tesh_in!J7/RES_summary!J$21)</f>
        <v>75.019229419364223</v>
      </c>
      <c r="K7" s="72">
        <f>IF(RES_hh_tesh_in!K7=0,0,RES_hh_tesh_in!K7/RES_summary!K$21)</f>
        <v>70.322101239480205</v>
      </c>
      <c r="L7" s="72">
        <f>IF(RES_hh_tesh_in!L7=0,0,RES_hh_tesh_in!L7/RES_summary!L$21)</f>
        <v>73.491208965910573</v>
      </c>
      <c r="M7" s="72">
        <f>IF(RES_hh_tesh_in!M7=0,0,RES_hh_tesh_in!M7/RES_summary!M$21)</f>
        <v>64.081012431009924</v>
      </c>
      <c r="N7" s="72">
        <f>IF(RES_hh_tesh_in!N7=0,0,RES_hh_tesh_in!N7/RES_summary!N$21)</f>
        <v>66.215566710382561</v>
      </c>
      <c r="O7" s="72">
        <f>IF(RES_hh_tesh_in!O7=0,0,RES_hh_tesh_in!O7/RES_summary!O$21)</f>
        <v>66.737005309061757</v>
      </c>
      <c r="P7" s="72">
        <f>IF(RES_hh_tesh_in!P7=0,0,RES_hh_tesh_in!P7/RES_summary!P$21)</f>
        <v>53.610002285857789</v>
      </c>
      <c r="Q7" s="72">
        <f>IF(RES_hh_tesh_in!Q7=0,0,RES_hh_tesh_in!Q7/RES_summary!Q$21)</f>
        <v>48.863252989809048</v>
      </c>
      <c r="R7" s="72">
        <f>IF(RES_hh_tesh_in!R7=0,0,RES_hh_tesh_in!R7/RES_summary!R$21)</f>
        <v>47.93416965717644</v>
      </c>
      <c r="S7" s="72">
        <f>IF(RES_hh_tesh_in!S7=0,0,RES_hh_tesh_in!S7/RES_summary!S$21)</f>
        <v>52.742488434424715</v>
      </c>
      <c r="T7" s="72">
        <f>IF(RES_hh_tesh_in!T7=0,0,RES_hh_tesh_in!T7/RES_summary!T$21)</f>
        <v>49.777365647569887</v>
      </c>
      <c r="U7" s="72">
        <f>IF(RES_hh_tesh_in!U7=0,0,RES_hh_tesh_in!U7/RES_summary!U$21)</f>
        <v>49.257530691822694</v>
      </c>
      <c r="V7" s="72">
        <f>IF(RES_hh_tesh_in!V7=0,0,RES_hh_tesh_in!V7/RES_summary!V$21)</f>
        <v>48.868706625262462</v>
      </c>
      <c r="W7" s="72">
        <f>IF(RES_hh_tesh_in!W7=0,0,RES_hh_tesh_in!W7/RES_summary!W$21)</f>
        <v>39.447534472464049</v>
      </c>
      <c r="DA7" s="89" t="s">
        <v>910</v>
      </c>
    </row>
    <row r="8" spans="1:105" ht="12" customHeight="1" x14ac:dyDescent="0.25">
      <c r="A8" s="28" t="s">
        <v>193</v>
      </c>
      <c r="B8" s="72"/>
      <c r="C8" s="72">
        <f>IF(RES_hh_tesh_in!C8=0,0,RES_hh_tesh_in!C8/RES_summary!C$21)</f>
        <v>82.266895496733284</v>
      </c>
      <c r="D8" s="72">
        <f>IF(RES_hh_tesh_in!D8=0,0,RES_hh_tesh_in!D8/RES_summary!D$21)</f>
        <v>77.918392153891901</v>
      </c>
      <c r="E8" s="72">
        <f>IF(RES_hh_tesh_in!E8=0,0,RES_hh_tesh_in!E8/RES_summary!E$21)</f>
        <v>76.789371215044298</v>
      </c>
      <c r="F8" s="72">
        <f>IF(RES_hh_tesh_in!F8=0,0,RES_hh_tesh_in!F8/RES_summary!F$21)</f>
        <v>77.22847716138341</v>
      </c>
      <c r="G8" s="72">
        <f>IF(RES_hh_tesh_in!G8=0,0,RES_hh_tesh_in!G8/RES_summary!G$21)</f>
        <v>77.279131640502598</v>
      </c>
      <c r="H8" s="72">
        <f>IF(RES_hh_tesh_in!H8=0,0,RES_hh_tesh_in!H8/RES_summary!H$21)</f>
        <v>73.22137579318192</v>
      </c>
      <c r="I8" s="72">
        <f>IF(RES_hh_tesh_in!I8=0,0,RES_hh_tesh_in!I8/RES_summary!I$21)</f>
        <v>65.356084226681517</v>
      </c>
      <c r="J8" s="72">
        <f>IF(RES_hh_tesh_in!J8=0,0,RES_hh_tesh_in!J8/RES_summary!J$21)</f>
        <v>66.925028564044624</v>
      </c>
      <c r="K8" s="72">
        <f>IF(RES_hh_tesh_in!K8=0,0,RES_hh_tesh_in!K8/RES_summary!K$21)</f>
        <v>68.338907403139359</v>
      </c>
      <c r="L8" s="72">
        <f>IF(RES_hh_tesh_in!L8=0,0,RES_hh_tesh_in!L8/RES_summary!L$21)</f>
        <v>74.314946734266229</v>
      </c>
      <c r="M8" s="72">
        <f>IF(RES_hh_tesh_in!M8=0,0,RES_hh_tesh_in!M8/RES_summary!M$21)</f>
        <v>63.532073332253248</v>
      </c>
      <c r="N8" s="72">
        <f>IF(RES_hh_tesh_in!N8=0,0,RES_hh_tesh_in!N8/RES_summary!N$21)</f>
        <v>68.964954651018658</v>
      </c>
      <c r="O8" s="72">
        <f>IF(RES_hh_tesh_in!O8=0,0,RES_hh_tesh_in!O8/RES_summary!O$21)</f>
        <v>70.214974412548855</v>
      </c>
      <c r="P8" s="72">
        <f>IF(RES_hh_tesh_in!P8=0,0,RES_hh_tesh_in!P8/RES_summary!P$21)</f>
        <v>53.043237686968737</v>
      </c>
      <c r="Q8" s="72">
        <f>IF(RES_hh_tesh_in!Q8=0,0,RES_hh_tesh_in!Q8/RES_summary!Q$21)</f>
        <v>58.452847599980075</v>
      </c>
      <c r="R8" s="72">
        <f>IF(RES_hh_tesh_in!R8=0,0,RES_hh_tesh_in!R8/RES_summary!R$21)</f>
        <v>56.538100658282687</v>
      </c>
      <c r="S8" s="72">
        <f>IF(RES_hh_tesh_in!S8=0,0,RES_hh_tesh_in!S8/RES_summary!S$21)</f>
        <v>53.20042567015188</v>
      </c>
      <c r="T8" s="72">
        <f>IF(RES_hh_tesh_in!T8=0,0,RES_hh_tesh_in!T8/RES_summary!T$21)</f>
        <v>49.899811279528883</v>
      </c>
      <c r="U8" s="72">
        <f>IF(RES_hh_tesh_in!U8=0,0,RES_hh_tesh_in!U8/RES_summary!U$21)</f>
        <v>47.406199535172803</v>
      </c>
      <c r="V8" s="72">
        <f>IF(RES_hh_tesh_in!V8=0,0,RES_hh_tesh_in!V8/RES_summary!V$21)</f>
        <v>44.693460321907345</v>
      </c>
      <c r="W8" s="72">
        <f>IF(RES_hh_tesh_in!W8=0,0,RES_hh_tesh_in!W8/RES_summary!W$21)</f>
        <v>45.409607222148388</v>
      </c>
      <c r="DA8" s="89" t="s">
        <v>911</v>
      </c>
    </row>
    <row r="9" spans="1:105" ht="12" customHeight="1" x14ac:dyDescent="0.25">
      <c r="A9" s="28" t="s">
        <v>208</v>
      </c>
      <c r="B9" s="72"/>
      <c r="C9" s="72">
        <f>IF(RES_hh_tesh_in!C9=0,0,RES_hh_tesh_in!C9/RES_summary!C$21)</f>
        <v>67.724003743260255</v>
      </c>
      <c r="D9" s="72">
        <f>IF(RES_hh_tesh_in!D9=0,0,RES_hh_tesh_in!D9/RES_summary!D$21)</f>
        <v>70.12395083824552</v>
      </c>
      <c r="E9" s="72">
        <f>IF(RES_hh_tesh_in!E9=0,0,RES_hh_tesh_in!E9/RES_summary!E$21)</f>
        <v>77.287188430881315</v>
      </c>
      <c r="F9" s="72">
        <f>IF(RES_hh_tesh_in!F9=0,0,RES_hh_tesh_in!F9/RES_summary!F$21)</f>
        <v>70.46750754302164</v>
      </c>
      <c r="G9" s="72">
        <f>IF(RES_hh_tesh_in!G9=0,0,RES_hh_tesh_in!G9/RES_summary!G$21)</f>
        <v>69.917337246167932</v>
      </c>
      <c r="H9" s="72">
        <f>IF(RES_hh_tesh_in!H9=0,0,RES_hh_tesh_in!H9/RES_summary!H$21)</f>
        <v>66.587897468025787</v>
      </c>
      <c r="I9" s="72">
        <f>IF(RES_hh_tesh_in!I9=0,0,RES_hh_tesh_in!I9/RES_summary!I$21)</f>
        <v>66.512321832894884</v>
      </c>
      <c r="J9" s="72">
        <f>IF(RES_hh_tesh_in!J9=0,0,RES_hh_tesh_in!J9/RES_summary!J$21)</f>
        <v>67.911125077296234</v>
      </c>
      <c r="K9" s="72">
        <f>IF(RES_hh_tesh_in!K9=0,0,RES_hh_tesh_in!K9/RES_summary!K$21)</f>
        <v>63.713516913616886</v>
      </c>
      <c r="L9" s="72">
        <f>IF(RES_hh_tesh_in!L9=0,0,RES_hh_tesh_in!L9/RES_summary!L$21)</f>
        <v>71.856091296265376</v>
      </c>
      <c r="M9" s="72">
        <f>IF(RES_hh_tesh_in!M9=0,0,RES_hh_tesh_in!M9/RES_summary!M$21)</f>
        <v>58.726380309247723</v>
      </c>
      <c r="N9" s="72">
        <f>IF(RES_hh_tesh_in!N9=0,0,RES_hh_tesh_in!N9/RES_summary!N$21)</f>
        <v>61.768027991640594</v>
      </c>
      <c r="O9" s="72">
        <f>IF(RES_hh_tesh_in!O9=0,0,RES_hh_tesh_in!O9/RES_summary!O$21)</f>
        <v>61.090327839238448</v>
      </c>
      <c r="P9" s="72">
        <f>IF(RES_hh_tesh_in!P9=0,0,RES_hh_tesh_in!P9/RES_summary!P$21)</f>
        <v>52.698631887316331</v>
      </c>
      <c r="Q9" s="72">
        <f>IF(RES_hh_tesh_in!Q9=0,0,RES_hh_tesh_in!Q9/RES_summary!Q$21)</f>
        <v>51.758826186338005</v>
      </c>
      <c r="R9" s="72">
        <f>IF(RES_hh_tesh_in!R9=0,0,RES_hh_tesh_in!R9/RES_summary!R$21)</f>
        <v>57.222909410039733</v>
      </c>
      <c r="S9" s="72">
        <f>IF(RES_hh_tesh_in!S9=0,0,RES_hh_tesh_in!S9/RES_summary!S$21)</f>
        <v>54.410736585695588</v>
      </c>
      <c r="T9" s="72">
        <f>IF(RES_hh_tesh_in!T9=0,0,RES_hh_tesh_in!T9/RES_summary!T$21)</f>
        <v>58.294381585554966</v>
      </c>
      <c r="U9" s="72">
        <f>IF(RES_hh_tesh_in!U9=0,0,RES_hh_tesh_in!U9/RES_summary!U$21)</f>
        <v>50.554502965016837</v>
      </c>
      <c r="V9" s="72">
        <f>IF(RES_hh_tesh_in!V9=0,0,RES_hh_tesh_in!V9/RES_summary!V$21)</f>
        <v>43.74973237411362</v>
      </c>
      <c r="W9" s="72">
        <f>IF(RES_hh_tesh_in!W9=0,0,RES_hh_tesh_in!W9/RES_summary!W$21)</f>
        <v>45.001772748164761</v>
      </c>
      <c r="DA9" s="89" t="s">
        <v>912</v>
      </c>
    </row>
    <row r="10" spans="1:105" ht="12" customHeight="1" x14ac:dyDescent="0.25">
      <c r="A10" s="28" t="s">
        <v>203</v>
      </c>
      <c r="B10" s="72"/>
      <c r="C10" s="72">
        <f>IF(RES_hh_tesh_in!C10=0,0,RES_hh_tesh_in!C10/RES_summary!C$21)</f>
        <v>42.317891149890222</v>
      </c>
      <c r="D10" s="72">
        <f>IF(RES_hh_tesh_in!D10=0,0,RES_hh_tesh_in!D10/RES_summary!D$21)</f>
        <v>77.338017826393568</v>
      </c>
      <c r="E10" s="72">
        <f>IF(RES_hh_tesh_in!E10=0,0,RES_hh_tesh_in!E10/RES_summary!E$21)</f>
        <v>75.781584507064096</v>
      </c>
      <c r="F10" s="72">
        <f>IF(RES_hh_tesh_in!F10=0,0,RES_hh_tesh_in!F10/RES_summary!F$21)</f>
        <v>84.737675988869483</v>
      </c>
      <c r="G10" s="72">
        <f>IF(RES_hh_tesh_in!G10=0,0,RES_hh_tesh_in!G10/RES_summary!G$21)</f>
        <v>84.040274300163247</v>
      </c>
      <c r="H10" s="72">
        <f>IF(RES_hh_tesh_in!H10=0,0,RES_hh_tesh_in!H10/RES_summary!H$21)</f>
        <v>72.237963717098737</v>
      </c>
      <c r="I10" s="72">
        <f>IF(RES_hh_tesh_in!I10=0,0,RES_hh_tesh_in!I10/RES_summary!I$21)</f>
        <v>58.424790697934391</v>
      </c>
      <c r="J10" s="72">
        <f>IF(RES_hh_tesh_in!J10=0,0,RES_hh_tesh_in!J10/RES_summary!J$21)</f>
        <v>62.043417857796236</v>
      </c>
      <c r="K10" s="72">
        <f>IF(RES_hh_tesh_in!K10=0,0,RES_hh_tesh_in!K10/RES_summary!K$21)</f>
        <v>67.595982463346417</v>
      </c>
      <c r="L10" s="72">
        <f>IF(RES_hh_tesh_in!L10=0,0,RES_hh_tesh_in!L10/RES_summary!L$21)</f>
        <v>84.195458407227036</v>
      </c>
      <c r="M10" s="72">
        <f>IF(RES_hh_tesh_in!M10=0,0,RES_hh_tesh_in!M10/RES_summary!M$21)</f>
        <v>77.938590465462966</v>
      </c>
      <c r="N10" s="72">
        <f>IF(RES_hh_tesh_in!N10=0,0,RES_hh_tesh_in!N10/RES_summary!N$21)</f>
        <v>83.012948441788595</v>
      </c>
      <c r="O10" s="72">
        <f>IF(RES_hh_tesh_in!O10=0,0,RES_hh_tesh_in!O10/RES_summary!O$21)</f>
        <v>75.580614130707829</v>
      </c>
      <c r="P10" s="72">
        <f>IF(RES_hh_tesh_in!P10=0,0,RES_hh_tesh_in!P10/RES_summary!P$21)</f>
        <v>66.964590836666517</v>
      </c>
      <c r="Q10" s="72">
        <f>IF(RES_hh_tesh_in!Q10=0,0,RES_hh_tesh_in!Q10/RES_summary!Q$21)</f>
        <v>66.510394987629653</v>
      </c>
      <c r="R10" s="72">
        <f>IF(RES_hh_tesh_in!R10=0,0,RES_hh_tesh_in!R10/RES_summary!R$21)</f>
        <v>65.672277343773501</v>
      </c>
      <c r="S10" s="72">
        <f>IF(RES_hh_tesh_in!S10=0,0,RES_hh_tesh_in!S10/RES_summary!S$21)</f>
        <v>59.564002139327847</v>
      </c>
      <c r="T10" s="72">
        <f>IF(RES_hh_tesh_in!T10=0,0,RES_hh_tesh_in!T10/RES_summary!T$21)</f>
        <v>52.662177735560498</v>
      </c>
      <c r="U10" s="72">
        <f>IF(RES_hh_tesh_in!U10=0,0,RES_hh_tesh_in!U10/RES_summary!U$21)</f>
        <v>54.012818679794862</v>
      </c>
      <c r="V10" s="72">
        <f>IF(RES_hh_tesh_in!V10=0,0,RES_hh_tesh_in!V10/RES_summary!V$21)</f>
        <v>48.986496462198993</v>
      </c>
      <c r="W10" s="72">
        <f>IF(RES_hh_tesh_in!W10=0,0,RES_hh_tesh_in!W10/RES_summary!W$21)</f>
        <v>53.485708430077771</v>
      </c>
      <c r="DA10" s="89" t="s">
        <v>913</v>
      </c>
    </row>
    <row r="11" spans="1:105" ht="12" customHeight="1" x14ac:dyDescent="0.25">
      <c r="A11" s="28" t="s">
        <v>204</v>
      </c>
      <c r="B11" s="72"/>
      <c r="C11" s="72">
        <f>IF(RES_hh_tesh_in!C11=0,0,RES_hh_tesh_in!C11/RES_summary!C$21)</f>
        <v>94.070870582185449</v>
      </c>
      <c r="D11" s="72">
        <f>IF(RES_hh_tesh_in!D11=0,0,RES_hh_tesh_in!D11/RES_summary!D$21)</f>
        <v>102.20197867974792</v>
      </c>
      <c r="E11" s="72">
        <f>IF(RES_hh_tesh_in!E11=0,0,RES_hh_tesh_in!E11/RES_summary!E$21)</f>
        <v>97.11460924848727</v>
      </c>
      <c r="F11" s="72">
        <f>IF(RES_hh_tesh_in!F11=0,0,RES_hh_tesh_in!F11/RES_summary!F$21)</f>
        <v>95.624806266323972</v>
      </c>
      <c r="G11" s="72">
        <f>IF(RES_hh_tesh_in!G11=0,0,RES_hh_tesh_in!G11/RES_summary!G$21)</f>
        <v>90.966131587077214</v>
      </c>
      <c r="H11" s="72">
        <f>IF(RES_hh_tesh_in!H11=0,0,RES_hh_tesh_in!H11/RES_summary!H$21)</f>
        <v>88.305746589229656</v>
      </c>
      <c r="I11" s="72">
        <f>IF(RES_hh_tesh_in!I11=0,0,RES_hh_tesh_in!I11/RES_summary!I$21)</f>
        <v>82.32484678223517</v>
      </c>
      <c r="J11" s="72">
        <f>IF(RES_hh_tesh_in!J11=0,0,RES_hh_tesh_in!J11/RES_summary!J$21)</f>
        <v>87.877509011858137</v>
      </c>
      <c r="K11" s="72">
        <f>IF(RES_hh_tesh_in!K11=0,0,RES_hh_tesh_in!K11/RES_summary!K$21)</f>
        <v>81.065885800344475</v>
      </c>
      <c r="L11" s="72">
        <f>IF(RES_hh_tesh_in!L11=0,0,RES_hh_tesh_in!L11/RES_summary!L$21)</f>
        <v>85.308826851272514</v>
      </c>
      <c r="M11" s="72">
        <f>IF(RES_hh_tesh_in!M11=0,0,RES_hh_tesh_in!M11/RES_summary!M$21)</f>
        <v>75.484111223364181</v>
      </c>
      <c r="N11" s="72">
        <f>IF(RES_hh_tesh_in!N11=0,0,RES_hh_tesh_in!N11/RES_summary!N$21)</f>
        <v>74.889901792477147</v>
      </c>
      <c r="O11" s="72">
        <f>IF(RES_hh_tesh_in!O11=0,0,RES_hh_tesh_in!O11/RES_summary!O$21)</f>
        <v>78.233028655247878</v>
      </c>
      <c r="P11" s="72">
        <f>IF(RES_hh_tesh_in!P11=0,0,RES_hh_tesh_in!P11/RES_summary!P$21)</f>
        <v>67.089769023931083</v>
      </c>
      <c r="Q11" s="72">
        <f>IF(RES_hh_tesh_in!Q11=0,0,RES_hh_tesh_in!Q11/RES_summary!Q$21)</f>
        <v>67.958703702817829</v>
      </c>
      <c r="R11" s="72">
        <f>IF(RES_hh_tesh_in!R11=0,0,RES_hh_tesh_in!R11/RES_summary!R$21)</f>
        <v>68.847245671746677</v>
      </c>
      <c r="S11" s="72">
        <f>IF(RES_hh_tesh_in!S11=0,0,RES_hh_tesh_in!S11/RES_summary!S$21)</f>
        <v>69.170626794121532</v>
      </c>
      <c r="T11" s="72">
        <f>IF(RES_hh_tesh_in!T11=0,0,RES_hh_tesh_in!T11/RES_summary!T$21)</f>
        <v>68.277007530809499</v>
      </c>
      <c r="U11" s="72">
        <f>IF(RES_hh_tesh_in!U11=0,0,RES_hh_tesh_in!U11/RES_summary!U$21)</f>
        <v>59.98466768632057</v>
      </c>
      <c r="V11" s="72">
        <f>IF(RES_hh_tesh_in!V11=0,0,RES_hh_tesh_in!V11/RES_summary!V$21)</f>
        <v>53.971413536100158</v>
      </c>
      <c r="W11" s="72">
        <f>IF(RES_hh_tesh_in!W11=0,0,RES_hh_tesh_in!W11/RES_summary!W$21)</f>
        <v>53.062860864872611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91.924002841211575</v>
      </c>
      <c r="D12" s="72">
        <f>IF(RES_hh_tesh_in!D12=0,0,RES_hh_tesh_in!D12/RES_summary!D$21)</f>
        <v>84.745911389399907</v>
      </c>
      <c r="E12" s="72">
        <f>IF(RES_hh_tesh_in!E12=0,0,RES_hh_tesh_in!E12/RES_summary!E$21)</f>
        <v>86.473263869426361</v>
      </c>
      <c r="F12" s="72">
        <f>IF(RES_hh_tesh_in!F12=0,0,RES_hh_tesh_in!F12/RES_summary!F$21)</f>
        <v>80.690496014688975</v>
      </c>
      <c r="G12" s="72">
        <f>IF(RES_hh_tesh_in!G12=0,0,RES_hh_tesh_in!G12/RES_summary!G$21)</f>
        <v>83.312291874346442</v>
      </c>
      <c r="H12" s="72">
        <f>IF(RES_hh_tesh_in!H12=0,0,RES_hh_tesh_in!H12/RES_summary!H$21)</f>
        <v>82.090783784400926</v>
      </c>
      <c r="I12" s="72">
        <f>IF(RES_hh_tesh_in!I12=0,0,RES_hh_tesh_in!I12/RES_summary!I$21)</f>
        <v>78.016372053472068</v>
      </c>
      <c r="J12" s="72">
        <f>IF(RES_hh_tesh_in!J12=0,0,RES_hh_tesh_in!J12/RES_summary!J$21)</f>
        <v>82.541145024548086</v>
      </c>
      <c r="K12" s="72">
        <f>IF(RES_hh_tesh_in!K12=0,0,RES_hh_tesh_in!K12/RES_summary!K$21)</f>
        <v>77.353251671198166</v>
      </c>
      <c r="L12" s="72">
        <f>IF(RES_hh_tesh_in!L12=0,0,RES_hh_tesh_in!L12/RES_summary!L$21)</f>
        <v>82.469135719065491</v>
      </c>
      <c r="M12" s="72">
        <f>IF(RES_hh_tesh_in!M12=0,0,RES_hh_tesh_in!M12/RES_summary!M$21)</f>
        <v>68.124376715147918</v>
      </c>
      <c r="N12" s="72">
        <f>IF(RES_hh_tesh_in!N12=0,0,RES_hh_tesh_in!N12/RES_summary!N$21)</f>
        <v>70.090592740829862</v>
      </c>
      <c r="O12" s="72">
        <f>IF(RES_hh_tesh_in!O12=0,0,RES_hh_tesh_in!O12/RES_summary!O$21)</f>
        <v>73.033834012925226</v>
      </c>
      <c r="P12" s="72">
        <f>IF(RES_hh_tesh_in!P12=0,0,RES_hh_tesh_in!P12/RES_summary!P$21)</f>
        <v>61.367203163834965</v>
      </c>
      <c r="Q12" s="72">
        <f>IF(RES_hh_tesh_in!Q12=0,0,RES_hh_tesh_in!Q12/RES_summary!Q$21)</f>
        <v>61.411817066154811</v>
      </c>
      <c r="R12" s="72">
        <f>IF(RES_hh_tesh_in!R12=0,0,RES_hh_tesh_in!R12/RES_summary!R$21)</f>
        <v>64.361222699750741</v>
      </c>
      <c r="S12" s="72">
        <f>IF(RES_hh_tesh_in!S12=0,0,RES_hh_tesh_in!S12/RES_summary!S$21)</f>
        <v>60.695628022224547</v>
      </c>
      <c r="T12" s="72">
        <f>IF(RES_hh_tesh_in!T12=0,0,RES_hh_tesh_in!T12/RES_summary!T$21)</f>
        <v>59.360632983040603</v>
      </c>
      <c r="U12" s="72">
        <f>IF(RES_hh_tesh_in!U12=0,0,RES_hh_tesh_in!U12/RES_summary!U$21)</f>
        <v>53.161143385387291</v>
      </c>
      <c r="V12" s="72">
        <f>IF(RES_hh_tesh_in!V12=0,0,RES_hh_tesh_in!V12/RES_summary!V$21)</f>
        <v>48.361899637341722</v>
      </c>
      <c r="W12" s="72">
        <f>IF(RES_hh_tesh_in!W12=0,0,RES_hh_tesh_in!W12/RES_summary!W$21)</f>
        <v>53.917005621736074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69.507424089033634</v>
      </c>
      <c r="D13" s="74">
        <f>IF(RES_hh_tesh_in!D13=0,0,RES_hh_tesh_in!D13/RES_summary!D$21)</f>
        <v>75.47284364699054</v>
      </c>
      <c r="E13" s="74">
        <f>IF(RES_hh_tesh_in!E13=0,0,RES_hh_tesh_in!E13/RES_summary!E$21)</f>
        <v>72.635161371767737</v>
      </c>
      <c r="F13" s="74">
        <f>IF(RES_hh_tesh_in!F13=0,0,RES_hh_tesh_in!F13/RES_summary!F$21)</f>
        <v>69.480572415866831</v>
      </c>
      <c r="G13" s="74">
        <f>IF(RES_hh_tesh_in!G13=0,0,RES_hh_tesh_in!G13/RES_summary!G$21)</f>
        <v>59.381639541309234</v>
      </c>
      <c r="H13" s="74">
        <f>IF(RES_hh_tesh_in!H13=0,0,RES_hh_tesh_in!H13/RES_summary!H$21)</f>
        <v>64.589816380359693</v>
      </c>
      <c r="I13" s="74">
        <f>IF(RES_hh_tesh_in!I13=0,0,RES_hh_tesh_in!I13/RES_summary!I$21)</f>
        <v>63.746000741737873</v>
      </c>
      <c r="J13" s="74">
        <f>IF(RES_hh_tesh_in!J13=0,0,RES_hh_tesh_in!J13/RES_summary!J$21)</f>
        <v>73.517332136631111</v>
      </c>
      <c r="K13" s="74">
        <f>IF(RES_hh_tesh_in!K13=0,0,RES_hh_tesh_in!K13/RES_summary!K$21)</f>
        <v>65.249906659179075</v>
      </c>
      <c r="L13" s="74">
        <f>IF(RES_hh_tesh_in!L13=0,0,RES_hh_tesh_in!L13/RES_summary!L$21)</f>
        <v>72.423812330680093</v>
      </c>
      <c r="M13" s="74">
        <f>IF(RES_hh_tesh_in!M13=0,0,RES_hh_tesh_in!M13/RES_summary!M$21)</f>
        <v>64.835939698367099</v>
      </c>
      <c r="N13" s="74">
        <f>IF(RES_hh_tesh_in!N13=0,0,RES_hh_tesh_in!N13/RES_summary!N$21)</f>
        <v>73.118850990309937</v>
      </c>
      <c r="O13" s="74">
        <f>IF(RES_hh_tesh_in!O13=0,0,RES_hh_tesh_in!O13/RES_summary!O$21)</f>
        <v>85.690134074042504</v>
      </c>
      <c r="P13" s="74">
        <f>IF(RES_hh_tesh_in!P13=0,0,RES_hh_tesh_in!P13/RES_summary!P$21)</f>
        <v>62.462002316115843</v>
      </c>
      <c r="Q13" s="74">
        <f>IF(RES_hh_tesh_in!Q13=0,0,RES_hh_tesh_in!Q13/RES_summary!Q$21)</f>
        <v>67.8437192597261</v>
      </c>
      <c r="R13" s="74">
        <f>IF(RES_hh_tesh_in!R13=0,0,RES_hh_tesh_in!R13/RES_summary!R$21)</f>
        <v>64.908303695685902</v>
      </c>
      <c r="S13" s="74">
        <f>IF(RES_hh_tesh_in!S13=0,0,RES_hh_tesh_in!S13/RES_summary!S$21)</f>
        <v>60.655379739292812</v>
      </c>
      <c r="T13" s="74">
        <f>IF(RES_hh_tesh_in!T13=0,0,RES_hh_tesh_in!T13/RES_summary!T$21)</f>
        <v>55.72762316172853</v>
      </c>
      <c r="U13" s="74">
        <f>IF(RES_hh_tesh_in!U13=0,0,RES_hh_tesh_in!U13/RES_summary!U$21)</f>
        <v>47.208886764779571</v>
      </c>
      <c r="V13" s="74">
        <f>IF(RES_hh_tesh_in!V13=0,0,RES_hh_tesh_in!V13/RES_summary!V$21)</f>
        <v>42.328317786270958</v>
      </c>
      <c r="W13" s="74">
        <f>IF(RES_hh_tesh_in!W13=0,0,RES_hh_tesh_in!W13/RES_summary!W$21)</f>
        <v>49.357180059667066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1.4697487686575905</v>
      </c>
      <c r="D14" s="76">
        <f>IF(RES_hh_tesh_in!D14=0,0,RES_hh_tesh_in!D14/RES_summary!D$21)</f>
        <v>1.337237091523906</v>
      </c>
      <c r="E14" s="76">
        <f>IF(RES_hh_tesh_in!E14=0,0,RES_hh_tesh_in!E14/RES_summary!E$21)</f>
        <v>1.2981734277498724</v>
      </c>
      <c r="F14" s="76">
        <f>IF(RES_hh_tesh_in!F14=0,0,RES_hh_tesh_in!F14/RES_summary!F$21)</f>
        <v>1.2286530096775472</v>
      </c>
      <c r="G14" s="76">
        <f>IF(RES_hh_tesh_in!G14=0,0,RES_hh_tesh_in!G14/RES_summary!G$21)</f>
        <v>1.1678487284245584</v>
      </c>
      <c r="H14" s="76">
        <f>IF(RES_hh_tesh_in!H14=0,0,RES_hh_tesh_in!H14/RES_summary!H$21)</f>
        <v>1.1072512987679375</v>
      </c>
      <c r="I14" s="76">
        <f>IF(RES_hh_tesh_in!I14=0,0,RES_hh_tesh_in!I14/RES_summary!I$21)</f>
        <v>0.91923385033016014</v>
      </c>
      <c r="J14" s="76">
        <f>IF(RES_hh_tesh_in!J14=0,0,RES_hh_tesh_in!J14/RES_summary!J$21)</f>
        <v>1.0447953693615806</v>
      </c>
      <c r="K14" s="76">
        <f>IF(RES_hh_tesh_in!K14=0,0,RES_hh_tesh_in!K14/RES_summary!K$21)</f>
        <v>0.99024948611655872</v>
      </c>
      <c r="L14" s="76">
        <f>IF(RES_hh_tesh_in!L14=0,0,RES_hh_tesh_in!L14/RES_summary!L$21)</f>
        <v>1.0823941859183648</v>
      </c>
      <c r="M14" s="76">
        <f>IF(RES_hh_tesh_in!M14=0,0,RES_hh_tesh_in!M14/RES_summary!M$21)</f>
        <v>0.87224975465555843</v>
      </c>
      <c r="N14" s="76">
        <f>IF(RES_hh_tesh_in!N14=0,0,RES_hh_tesh_in!N14/RES_summary!N$21)</f>
        <v>0.91413303981675564</v>
      </c>
      <c r="O14" s="76">
        <f>IF(RES_hh_tesh_in!O14=0,0,RES_hh_tesh_in!O14/RES_summary!O$21)</f>
        <v>0.9412282605376826</v>
      </c>
      <c r="P14" s="76">
        <f>IF(RES_hh_tesh_in!P14=0,0,RES_hh_tesh_in!P14/RES_summary!P$21)</f>
        <v>0.74148270693156071</v>
      </c>
      <c r="Q14" s="76">
        <f>IF(RES_hh_tesh_in!Q14=0,0,RES_hh_tesh_in!Q14/RES_summary!Q$21)</f>
        <v>0.79954432262576502</v>
      </c>
      <c r="R14" s="76">
        <f>IF(RES_hh_tesh_in!R14=0,0,RES_hh_tesh_in!R14/RES_summary!R$21)</f>
        <v>0.80581289657027133</v>
      </c>
      <c r="S14" s="76">
        <f>IF(RES_hh_tesh_in!S14=0,0,RES_hh_tesh_in!S14/RES_summary!S$21)</f>
        <v>0.74409255282743458</v>
      </c>
      <c r="T14" s="76">
        <f>IF(RES_hh_tesh_in!T14=0,0,RES_hh_tesh_in!T14/RES_summary!T$21)</f>
        <v>0.71393374549356947</v>
      </c>
      <c r="U14" s="76">
        <f>IF(RES_hh_tesh_in!U14=0,0,RES_hh_tesh_in!U14/RES_summary!U$21)</f>
        <v>0.63897578887604856</v>
      </c>
      <c r="V14" s="76">
        <f>IF(RES_hh_tesh_in!V14=0,0,RES_hh_tesh_in!V14/RES_summary!V$21)</f>
        <v>0.59765300010932632</v>
      </c>
      <c r="W14" s="76">
        <f>IF(RES_hh_tesh_in!W14=0,0,RES_hh_tesh_in!W14/RES_summary!W$21)</f>
        <v>0.55477996930799944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0.77363966635190828</v>
      </c>
      <c r="D15" s="69">
        <f>IF(RES_hh_tesh_in!D15=0,0,RES_hh_tesh_in!D15/RES_summary!D$21)</f>
        <v>0.96999635597030154</v>
      </c>
      <c r="E15" s="69">
        <f>IF(RES_hh_tesh_in!E15=0,0,RES_hh_tesh_in!E15/RES_summary!E$21)</f>
        <v>2.6222120554063064</v>
      </c>
      <c r="F15" s="69">
        <f>IF(RES_hh_tesh_in!F15=0,0,RES_hh_tesh_in!F15/RES_summary!F$21)</f>
        <v>1.3243462605858947</v>
      </c>
      <c r="G15" s="69">
        <f>IF(RES_hh_tesh_in!G15=0,0,RES_hh_tesh_in!G15/RES_summary!G$21)</f>
        <v>1.6135487933845829</v>
      </c>
      <c r="H15" s="69">
        <f>IF(RES_hh_tesh_in!H15=0,0,RES_hh_tesh_in!H15/RES_summary!H$21)</f>
        <v>1.9033985153519908</v>
      </c>
      <c r="I15" s="69">
        <f>IF(RES_hh_tesh_in!I15=0,0,RES_hh_tesh_in!I15/RES_summary!I$21)</f>
        <v>1.7518250947864047</v>
      </c>
      <c r="J15" s="69">
        <f>IF(RES_hh_tesh_in!J15=0,0,RES_hh_tesh_in!J15/RES_summary!J$21)</f>
        <v>1.6508584742387247</v>
      </c>
      <c r="K15" s="69">
        <f>IF(RES_hh_tesh_in!K15=0,0,RES_hh_tesh_in!K15/RES_summary!K$21)</f>
        <v>1.8699758781753377</v>
      </c>
      <c r="L15" s="69">
        <f>IF(RES_hh_tesh_in!L15=0,0,RES_hh_tesh_in!L15/RES_summary!L$21)</f>
        <v>1.6347996536692702</v>
      </c>
      <c r="M15" s="69">
        <f>IF(RES_hh_tesh_in!M15=0,0,RES_hh_tesh_in!M15/RES_summary!M$21)</f>
        <v>1.5198284048619659</v>
      </c>
      <c r="N15" s="69">
        <f>IF(RES_hh_tesh_in!N15=0,0,RES_hh_tesh_in!N15/RES_summary!N$21)</f>
        <v>2.2492772777799113</v>
      </c>
      <c r="O15" s="69">
        <f>IF(RES_hh_tesh_in!O15=0,0,RES_hh_tesh_in!O15/RES_summary!O$21)</f>
        <v>1.4468041514289283</v>
      </c>
      <c r="P15" s="69">
        <f>IF(RES_hh_tesh_in!P15=0,0,RES_hh_tesh_in!P15/RES_summary!P$21)</f>
        <v>0.96128847118791427</v>
      </c>
      <c r="Q15" s="69">
        <f>IF(RES_hh_tesh_in!Q15=0,0,RES_hh_tesh_in!Q15/RES_summary!Q$21)</f>
        <v>1.1759995088494091</v>
      </c>
      <c r="R15" s="69">
        <f>IF(RES_hh_tesh_in!R15=0,0,RES_hh_tesh_in!R15/RES_summary!R$21)</f>
        <v>1.8172787440911262</v>
      </c>
      <c r="S15" s="69">
        <f>IF(RES_hh_tesh_in!S15=0,0,RES_hh_tesh_in!S15/RES_summary!S$21)</f>
        <v>2.0778376300487138</v>
      </c>
      <c r="T15" s="69">
        <f>IF(RES_hh_tesh_in!T15=0,0,RES_hh_tesh_in!T15/RES_summary!T$21)</f>
        <v>2.2465369880677581</v>
      </c>
      <c r="U15" s="69">
        <f>IF(RES_hh_tesh_in!U15=0,0,RES_hh_tesh_in!U15/RES_summary!U$21)</f>
        <v>2.2468283900001254</v>
      </c>
      <c r="V15" s="69">
        <f>IF(RES_hh_tesh_in!V15=0,0,RES_hh_tesh_in!V15/RES_summary!V$21)</f>
        <v>2.0482227214571949</v>
      </c>
      <c r="W15" s="69">
        <f>IF(RES_hh_tesh_in!W15=0,0,RES_hh_tesh_in!W15/RES_summary!W$21)</f>
        <v>2.3202983181218522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0.77363966635190828</v>
      </c>
      <c r="D16" s="72">
        <f>IF(RES_hh_tesh_in!D16=0,0,RES_hh_tesh_in!D16/RES_summary!D$21)</f>
        <v>0.96999635597030154</v>
      </c>
      <c r="E16" s="72">
        <f>IF(RES_hh_tesh_in!E16=0,0,RES_hh_tesh_in!E16/RES_summary!E$21)</f>
        <v>2.6222120554063064</v>
      </c>
      <c r="F16" s="72">
        <f>IF(RES_hh_tesh_in!F16=0,0,RES_hh_tesh_in!F16/RES_summary!F$21)</f>
        <v>1.3243462605858947</v>
      </c>
      <c r="G16" s="72">
        <f>IF(RES_hh_tesh_in!G16=0,0,RES_hh_tesh_in!G16/RES_summary!G$21)</f>
        <v>1.6135487933845829</v>
      </c>
      <c r="H16" s="72">
        <f>IF(RES_hh_tesh_in!H16=0,0,RES_hh_tesh_in!H16/RES_summary!H$21)</f>
        <v>1.9033985153519908</v>
      </c>
      <c r="I16" s="72">
        <f>IF(RES_hh_tesh_in!I16=0,0,RES_hh_tesh_in!I16/RES_summary!I$21)</f>
        <v>1.7518250947864047</v>
      </c>
      <c r="J16" s="72">
        <f>IF(RES_hh_tesh_in!J16=0,0,RES_hh_tesh_in!J16/RES_summary!J$21)</f>
        <v>1.6508584742387247</v>
      </c>
      <c r="K16" s="72">
        <f>IF(RES_hh_tesh_in!K16=0,0,RES_hh_tesh_in!K16/RES_summary!K$21)</f>
        <v>1.8699758781753377</v>
      </c>
      <c r="L16" s="72">
        <f>IF(RES_hh_tesh_in!L16=0,0,RES_hh_tesh_in!L16/RES_summary!L$21)</f>
        <v>1.6347996536692702</v>
      </c>
      <c r="M16" s="72">
        <f>IF(RES_hh_tesh_in!M16=0,0,RES_hh_tesh_in!M16/RES_summary!M$21)</f>
        <v>1.5198284048619659</v>
      </c>
      <c r="N16" s="72">
        <f>IF(RES_hh_tesh_in!N16=0,0,RES_hh_tesh_in!N16/RES_summary!N$21)</f>
        <v>2.2492772777799113</v>
      </c>
      <c r="O16" s="72">
        <f>IF(RES_hh_tesh_in!O16=0,0,RES_hh_tesh_in!O16/RES_summary!O$21)</f>
        <v>1.4468041514289283</v>
      </c>
      <c r="P16" s="72">
        <f>IF(RES_hh_tesh_in!P16=0,0,RES_hh_tesh_in!P16/RES_summary!P$21)</f>
        <v>0.96128847118791427</v>
      </c>
      <c r="Q16" s="72">
        <f>IF(RES_hh_tesh_in!Q16=0,0,RES_hh_tesh_in!Q16/RES_summary!Q$21)</f>
        <v>1.1759995088494091</v>
      </c>
      <c r="R16" s="72">
        <f>IF(RES_hh_tesh_in!R16=0,0,RES_hh_tesh_in!R16/RES_summary!R$21)</f>
        <v>1.8172787440911262</v>
      </c>
      <c r="S16" s="72">
        <f>IF(RES_hh_tesh_in!S16=0,0,RES_hh_tesh_in!S16/RES_summary!S$21)</f>
        <v>2.0778376300487138</v>
      </c>
      <c r="T16" s="72">
        <f>IF(RES_hh_tesh_in!T16=0,0,RES_hh_tesh_in!T16/RES_summary!T$21)</f>
        <v>2.2465369880677581</v>
      </c>
      <c r="U16" s="72">
        <f>IF(RES_hh_tesh_in!U16=0,0,RES_hh_tesh_in!U16/RES_summary!U$21)</f>
        <v>2.2468283900001254</v>
      </c>
      <c r="V16" s="72">
        <f>IF(RES_hh_tesh_in!V16=0,0,RES_hh_tesh_in!V16/RES_summary!V$21)</f>
        <v>2.0482227214571949</v>
      </c>
      <c r="W16" s="72">
        <f>IF(RES_hh_tesh_in!W16=0,0,RES_hh_tesh_in!W16/RES_summary!W$21)</f>
        <v>2.3202983181218522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11.56976630263644</v>
      </c>
      <c r="D17" s="69">
        <f>IF(RES_hh_tesh_in!D17=0,0,RES_hh_tesh_in!D17/RES_summary!D$21)</f>
        <v>11.963050060390014</v>
      </c>
      <c r="E17" s="69">
        <f>IF(RES_hh_tesh_in!E17=0,0,RES_hh_tesh_in!E17/RES_summary!E$21)</f>
        <v>11.859918370385829</v>
      </c>
      <c r="F17" s="69">
        <f>IF(RES_hh_tesh_in!F17=0,0,RES_hh_tesh_in!F17/RES_summary!F$21)</f>
        <v>11.684898805860518</v>
      </c>
      <c r="G17" s="69">
        <f>IF(RES_hh_tesh_in!G17=0,0,RES_hh_tesh_in!G17/RES_summary!G$21)</f>
        <v>11.972899340316873</v>
      </c>
      <c r="H17" s="69">
        <f>IF(RES_hh_tesh_in!H17=0,0,RES_hh_tesh_in!H17/RES_summary!H$21)</f>
        <v>12.147517673196692</v>
      </c>
      <c r="I17" s="69">
        <f>IF(RES_hh_tesh_in!I17=0,0,RES_hh_tesh_in!I17/RES_summary!I$21)</f>
        <v>11.969084877359016</v>
      </c>
      <c r="J17" s="69">
        <f>IF(RES_hh_tesh_in!J17=0,0,RES_hh_tesh_in!J17/RES_summary!J$21)</f>
        <v>12.024737111293488</v>
      </c>
      <c r="K17" s="69">
        <f>IF(RES_hh_tesh_in!K17=0,0,RES_hh_tesh_in!K17/RES_summary!K$21)</f>
        <v>11.354801051743081</v>
      </c>
      <c r="L17" s="69">
        <f>IF(RES_hh_tesh_in!L17=0,0,RES_hh_tesh_in!L17/RES_summary!L$21)</f>
        <v>11.607095565787178</v>
      </c>
      <c r="M17" s="69">
        <f>IF(RES_hh_tesh_in!M17=0,0,RES_hh_tesh_in!M17/RES_summary!M$21)</f>
        <v>11.250407666149947</v>
      </c>
      <c r="N17" s="69">
        <f>IF(RES_hh_tesh_in!N17=0,0,RES_hh_tesh_in!N17/RES_summary!N$21)</f>
        <v>11.375454359770844</v>
      </c>
      <c r="O17" s="69">
        <f>IF(RES_hh_tesh_in!O17=0,0,RES_hh_tesh_in!O17/RES_summary!O$21)</f>
        <v>10.981917559641346</v>
      </c>
      <c r="P17" s="69">
        <f>IF(RES_hh_tesh_in!P17=0,0,RES_hh_tesh_in!P17/RES_summary!P$21)</f>
        <v>10.674032348006987</v>
      </c>
      <c r="Q17" s="69">
        <f>IF(RES_hh_tesh_in!Q17=0,0,RES_hh_tesh_in!Q17/RES_summary!Q$21)</f>
        <v>11.121342954306767</v>
      </c>
      <c r="R17" s="69">
        <f>IF(RES_hh_tesh_in!R17=0,0,RES_hh_tesh_in!R17/RES_summary!R$21)</f>
        <v>11.942404407605329</v>
      </c>
      <c r="S17" s="69">
        <f>IF(RES_hh_tesh_in!S17=0,0,RES_hh_tesh_in!S17/RES_summary!S$21)</f>
        <v>12.514823596624625</v>
      </c>
      <c r="T17" s="69">
        <f>IF(RES_hh_tesh_in!T17=0,0,RES_hh_tesh_in!T17/RES_summary!T$21)</f>
        <v>12.572810039881661</v>
      </c>
      <c r="U17" s="69">
        <f>IF(RES_hh_tesh_in!U17=0,0,RES_hh_tesh_in!U17/RES_summary!U$21)</f>
        <v>11.793013314798284</v>
      </c>
      <c r="V17" s="69">
        <f>IF(RES_hh_tesh_in!V17=0,0,RES_hh_tesh_in!V17/RES_summary!V$21)</f>
        <v>11.152272568752799</v>
      </c>
      <c r="W17" s="69">
        <f>IF(RES_hh_tesh_in!W17=0,0,RES_hh_tesh_in!W17/RES_summary!W$21)</f>
        <v>11.512373360978785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7.5885582213383396</v>
      </c>
      <c r="D18" s="72">
        <f>IF(RES_hh_tesh_in!D18=0,0,RES_hh_tesh_in!D18/RES_summary!D$21)</f>
        <v>8.4362207824376583</v>
      </c>
      <c r="E18" s="72">
        <f>IF(RES_hh_tesh_in!E18=0,0,RES_hh_tesh_in!E18/RES_summary!E$21)</f>
        <v>8.4649744190677811</v>
      </c>
      <c r="F18" s="72">
        <f>IF(RES_hh_tesh_in!F18=0,0,RES_hh_tesh_in!F18/RES_summary!F$21)</f>
        <v>8.8666649267303725</v>
      </c>
      <c r="G18" s="72">
        <f>IF(RES_hh_tesh_in!G18=0,0,RES_hh_tesh_in!G18/RES_summary!G$21)</f>
        <v>9.1512498562668654</v>
      </c>
      <c r="H18" s="72">
        <f>IF(RES_hh_tesh_in!H18=0,0,RES_hh_tesh_in!H18/RES_summary!H$21)</f>
        <v>9.7489519280581316</v>
      </c>
      <c r="I18" s="72">
        <f>IF(RES_hh_tesh_in!I18=0,0,RES_hh_tesh_in!I18/RES_summary!I$21)</f>
        <v>9.7465583592625471</v>
      </c>
      <c r="J18" s="72">
        <f>IF(RES_hh_tesh_in!J18=0,0,RES_hh_tesh_in!J18/RES_summary!J$21)</f>
        <v>10.832490027257329</v>
      </c>
      <c r="K18" s="72">
        <f>IF(RES_hh_tesh_in!K18=0,0,RES_hh_tesh_in!K18/RES_summary!K$21)</f>
        <v>10.923793522389365</v>
      </c>
      <c r="L18" s="72">
        <f>IF(RES_hh_tesh_in!L18=0,0,RES_hh_tesh_in!L18/RES_summary!L$21)</f>
        <v>10.593154084868385</v>
      </c>
      <c r="M18" s="72">
        <f>IF(RES_hh_tesh_in!M18=0,0,RES_hh_tesh_in!M18/RES_summary!M$21)</f>
        <v>10.161142293679699</v>
      </c>
      <c r="N18" s="72">
        <f>IF(RES_hh_tesh_in!N18=0,0,RES_hh_tesh_in!N18/RES_summary!N$21)</f>
        <v>10.057179471918486</v>
      </c>
      <c r="O18" s="72">
        <f>IF(RES_hh_tesh_in!O18=0,0,RES_hh_tesh_in!O18/RES_summary!O$21)</f>
        <v>9.9059935060549797</v>
      </c>
      <c r="P18" s="72">
        <f>IF(RES_hh_tesh_in!P18=0,0,RES_hh_tesh_in!P18/RES_summary!P$21)</f>
        <v>9.8595096701099081</v>
      </c>
      <c r="Q18" s="72">
        <f>IF(RES_hh_tesh_in!Q18=0,0,RES_hh_tesh_in!Q18/RES_summary!Q$21)</f>
        <v>9.7637536278645296</v>
      </c>
      <c r="R18" s="72">
        <f>IF(RES_hh_tesh_in!R18=0,0,RES_hh_tesh_in!R18/RES_summary!R$21)</f>
        <v>10.528264122496244</v>
      </c>
      <c r="S18" s="72">
        <f>IF(RES_hh_tesh_in!S18=0,0,RES_hh_tesh_in!S18/RES_summary!S$21)</f>
        <v>11.171382980553817</v>
      </c>
      <c r="T18" s="72">
        <f>IF(RES_hh_tesh_in!T18=0,0,RES_hh_tesh_in!T18/RES_summary!T$21)</f>
        <v>10.202987601840142</v>
      </c>
      <c r="U18" s="72">
        <f>IF(RES_hh_tesh_in!U18=0,0,RES_hh_tesh_in!U18/RES_summary!U$21)</f>
        <v>9.7042100571808572</v>
      </c>
      <c r="V18" s="72">
        <f>IF(RES_hh_tesh_in!V18=0,0,RES_hh_tesh_in!V18/RES_summary!V$21)</f>
        <v>10.299312263827517</v>
      </c>
      <c r="W18" s="72">
        <f>IF(RES_hh_tesh_in!W18=0,0,RES_hh_tesh_in!W18/RES_summary!W$21)</f>
        <v>10.935408576909561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9.2647886060815328</v>
      </c>
      <c r="D19" s="72">
        <f>IF(RES_hh_tesh_in!D19=0,0,RES_hh_tesh_in!D19/RES_summary!D$21)</f>
        <v>9.3956586830124724</v>
      </c>
      <c r="E19" s="72">
        <f>IF(RES_hh_tesh_in!E19=0,0,RES_hh_tesh_in!E19/RES_summary!E$21)</f>
        <v>8.9681955611852366</v>
      </c>
      <c r="F19" s="72">
        <f>IF(RES_hh_tesh_in!F19=0,0,RES_hh_tesh_in!F19/RES_summary!F$21)</f>
        <v>9.2046580302682042</v>
      </c>
      <c r="G19" s="72">
        <f>IF(RES_hh_tesh_in!G19=0,0,RES_hh_tesh_in!G19/RES_summary!G$21)</f>
        <v>10.100623978151672</v>
      </c>
      <c r="H19" s="72">
        <f>IF(RES_hh_tesh_in!H19=0,0,RES_hh_tesh_in!H19/RES_summary!H$21)</f>
        <v>9.3450556156912565</v>
      </c>
      <c r="I19" s="72">
        <f>IF(RES_hh_tesh_in!I19=0,0,RES_hh_tesh_in!I19/RES_summary!I$21)</f>
        <v>9.0897023691460141</v>
      </c>
      <c r="J19" s="72">
        <f>IF(RES_hh_tesh_in!J19=0,0,RES_hh_tesh_in!J19/RES_summary!J$21)</f>
        <v>8.987663397764857</v>
      </c>
      <c r="K19" s="72">
        <f>IF(RES_hh_tesh_in!K19=0,0,RES_hh_tesh_in!K19/RES_summary!K$21)</f>
        <v>8.5736880342022772</v>
      </c>
      <c r="L19" s="72">
        <f>IF(RES_hh_tesh_in!L19=0,0,RES_hh_tesh_in!L19/RES_summary!L$21)</f>
        <v>8.7408449616533126</v>
      </c>
      <c r="M19" s="72">
        <f>IF(RES_hh_tesh_in!M19=0,0,RES_hh_tesh_in!M19/RES_summary!M$21)</f>
        <v>8.3485857243030601</v>
      </c>
      <c r="N19" s="72">
        <f>IF(RES_hh_tesh_in!N19=0,0,RES_hh_tesh_in!N19/RES_summary!N$21)</f>
        <v>8.0055332426394425</v>
      </c>
      <c r="O19" s="72">
        <f>IF(RES_hh_tesh_in!O19=0,0,RES_hh_tesh_in!O19/RES_summary!O$21)</f>
        <v>8.0587939872463874</v>
      </c>
      <c r="P19" s="72">
        <f>IF(RES_hh_tesh_in!P19=0,0,RES_hh_tesh_in!P19/RES_summary!P$21)</f>
        <v>8.4846804331108867</v>
      </c>
      <c r="Q19" s="72">
        <f>IF(RES_hh_tesh_in!Q19=0,0,RES_hh_tesh_in!Q19/RES_summary!Q$21)</f>
        <v>8.5236350796564118</v>
      </c>
      <c r="R19" s="72">
        <f>IF(RES_hh_tesh_in!R19=0,0,RES_hh_tesh_in!R19/RES_summary!R$21)</f>
        <v>9.3200117338067887</v>
      </c>
      <c r="S19" s="72">
        <f>IF(RES_hh_tesh_in!S19=0,0,RES_hh_tesh_in!S19/RES_summary!S$21)</f>
        <v>9.6397403068848018</v>
      </c>
      <c r="T19" s="72">
        <f>IF(RES_hh_tesh_in!T19=0,0,RES_hh_tesh_in!T19/RES_summary!T$21)</f>
        <v>10.65126035954728</v>
      </c>
      <c r="U19" s="72">
        <f>IF(RES_hh_tesh_in!U19=0,0,RES_hh_tesh_in!U19/RES_summary!U$21)</f>
        <v>9.3886963482129797</v>
      </c>
      <c r="V19" s="72">
        <f>IF(RES_hh_tesh_in!V19=0,0,RES_hh_tesh_in!V19/RES_summary!V$21)</f>
        <v>9.0514309987042623</v>
      </c>
      <c r="W19" s="72">
        <f>IF(RES_hh_tesh_in!W19=0,0,RES_hh_tesh_in!W19/RES_summary!W$21)</f>
        <v>9.0446923078836701</v>
      </c>
      <c r="DA19" s="89" t="s">
        <v>922</v>
      </c>
    </row>
    <row r="20" spans="1:105" ht="12" customHeight="1" x14ac:dyDescent="0.25">
      <c r="A20" s="28" t="s">
        <v>206</v>
      </c>
      <c r="B20" s="72"/>
      <c r="C20" s="72">
        <f>IF(RES_hh_tesh_in!C20=0,0,RES_hh_tesh_in!C20/RES_summary!C$21)</f>
        <v>15.859077071029699</v>
      </c>
      <c r="D20" s="72">
        <f>IF(RES_hh_tesh_in!D20=0,0,RES_hh_tesh_in!D20/RES_summary!D$21)</f>
        <v>15.658764493038253</v>
      </c>
      <c r="E20" s="72">
        <f>IF(RES_hh_tesh_in!E20=0,0,RES_hh_tesh_in!E20/RES_summary!E$21)</f>
        <v>15.129993327298315</v>
      </c>
      <c r="F20" s="72">
        <f>IF(RES_hh_tesh_in!F20=0,0,RES_hh_tesh_in!F20/RES_summary!F$21)</f>
        <v>15.182544312939287</v>
      </c>
      <c r="G20" s="72">
        <f>IF(RES_hh_tesh_in!G20=0,0,RES_hh_tesh_in!G20/RES_summary!G$21)</f>
        <v>15.730699252360651</v>
      </c>
      <c r="H20" s="72">
        <f>IF(RES_hh_tesh_in!H20=0,0,RES_hh_tesh_in!H20/RES_summary!H$21)</f>
        <v>17.216721630041786</v>
      </c>
      <c r="I20" s="72">
        <f>IF(RES_hh_tesh_in!I20=0,0,RES_hh_tesh_in!I20/RES_summary!I$21)</f>
        <v>12.892682866492608</v>
      </c>
      <c r="J20" s="72">
        <f>IF(RES_hh_tesh_in!J20=0,0,RES_hh_tesh_in!J20/RES_summary!J$21)</f>
        <v>15.63135952503735</v>
      </c>
      <c r="K20" s="72">
        <f>IF(RES_hh_tesh_in!K20=0,0,RES_hh_tesh_in!K20/RES_summary!K$21)</f>
        <v>14.396550553247151</v>
      </c>
      <c r="L20" s="72">
        <f>IF(RES_hh_tesh_in!L20=0,0,RES_hh_tesh_in!L20/RES_summary!L$21)</f>
        <v>14.52937894427178</v>
      </c>
      <c r="M20" s="72">
        <f>IF(RES_hh_tesh_in!M20=0,0,RES_hh_tesh_in!M20/RES_summary!M$21)</f>
        <v>14.056814984630751</v>
      </c>
      <c r="N20" s="72">
        <f>IF(RES_hh_tesh_in!N20=0,0,RES_hh_tesh_in!N20/RES_summary!N$21)</f>
        <v>13.961497343905629</v>
      </c>
      <c r="O20" s="72">
        <f>IF(RES_hh_tesh_in!O20=0,0,RES_hh_tesh_in!O20/RES_summary!O$21)</f>
        <v>11.420087652845021</v>
      </c>
      <c r="P20" s="72">
        <f>IF(RES_hh_tesh_in!P20=0,0,RES_hh_tesh_in!P20/RES_summary!P$21)</f>
        <v>12.17269421144425</v>
      </c>
      <c r="Q20" s="72">
        <f>IF(RES_hh_tesh_in!Q20=0,0,RES_hh_tesh_in!Q20/RES_summary!Q$21)</f>
        <v>12.971809285176121</v>
      </c>
      <c r="R20" s="72">
        <f>IF(RES_hh_tesh_in!R20=0,0,RES_hh_tesh_in!R20/RES_summary!R$21)</f>
        <v>15.722515912212373</v>
      </c>
      <c r="S20" s="72">
        <f>IF(RES_hh_tesh_in!S20=0,0,RES_hh_tesh_in!S20/RES_summary!S$21)</f>
        <v>16.21246896992907</v>
      </c>
      <c r="T20" s="72">
        <f>IF(RES_hh_tesh_in!T20=0,0,RES_hh_tesh_in!T20/RES_summary!T$21)</f>
        <v>15.156040688046675</v>
      </c>
      <c r="U20" s="72">
        <f>IF(RES_hh_tesh_in!U20=0,0,RES_hh_tesh_in!U20/RES_summary!U$21)</f>
        <v>15.950911073933396</v>
      </c>
      <c r="V20" s="72">
        <f>IF(RES_hh_tesh_in!V20=0,0,RES_hh_tesh_in!V20/RES_summary!V$21)</f>
        <v>15.373252562961286</v>
      </c>
      <c r="W20" s="72">
        <f>IF(RES_hh_tesh_in!W20=0,0,RES_hh_tesh_in!W20/RES_summary!W$21)</f>
        <v>12.914734815612327</v>
      </c>
      <c r="DA20" s="89" t="s">
        <v>923</v>
      </c>
    </row>
    <row r="21" spans="1:105" ht="12" customHeight="1" x14ac:dyDescent="0.25">
      <c r="A21" s="28" t="s">
        <v>193</v>
      </c>
      <c r="B21" s="72"/>
      <c r="C21" s="72">
        <f>IF(RES_hh_tesh_in!C21=0,0,RES_hh_tesh_in!C21/RES_summary!C$21)</f>
        <v>11.863531485395594</v>
      </c>
      <c r="D21" s="72">
        <f>IF(RES_hh_tesh_in!D21=0,0,RES_hh_tesh_in!D21/RES_summary!D$21)</f>
        <v>12.461705074169942</v>
      </c>
      <c r="E21" s="72">
        <f>IF(RES_hh_tesh_in!E21=0,0,RES_hh_tesh_in!E21/RES_summary!E$21)</f>
        <v>12.290349566634919</v>
      </c>
      <c r="F21" s="72">
        <f>IF(RES_hh_tesh_in!F21=0,0,RES_hh_tesh_in!F21/RES_summary!F$21)</f>
        <v>11.838259493636208</v>
      </c>
      <c r="G21" s="72">
        <f>IF(RES_hh_tesh_in!G21=0,0,RES_hh_tesh_in!G21/RES_summary!G$21)</f>
        <v>12.231351503920994</v>
      </c>
      <c r="H21" s="72">
        <f>IF(RES_hh_tesh_in!H21=0,0,RES_hh_tesh_in!H21/RES_summary!H$21)</f>
        <v>12.031406406493899</v>
      </c>
      <c r="I21" s="72">
        <f>IF(RES_hh_tesh_in!I21=0,0,RES_hh_tesh_in!I21/RES_summary!I$21)</f>
        <v>12.379964908832797</v>
      </c>
      <c r="J21" s="72">
        <f>IF(RES_hh_tesh_in!J21=0,0,RES_hh_tesh_in!J21/RES_summary!J$21)</f>
        <v>12.079936853075466</v>
      </c>
      <c r="K21" s="72">
        <f>IF(RES_hh_tesh_in!K21=0,0,RES_hh_tesh_in!K21/RES_summary!K$21)</f>
        <v>11.483734110618133</v>
      </c>
      <c r="L21" s="72">
        <f>IF(RES_hh_tesh_in!L21=0,0,RES_hh_tesh_in!L21/RES_summary!L$21)</f>
        <v>12.094056939890486</v>
      </c>
      <c r="M21" s="72">
        <f>IF(RES_hh_tesh_in!M21=0,0,RES_hh_tesh_in!M21/RES_summary!M$21)</f>
        <v>11.004529061533601</v>
      </c>
      <c r="N21" s="72">
        <f>IF(RES_hh_tesh_in!N21=0,0,RES_hh_tesh_in!N21/RES_summary!N$21)</f>
        <v>11.687337501558289</v>
      </c>
      <c r="O21" s="72">
        <f>IF(RES_hh_tesh_in!O21=0,0,RES_hh_tesh_in!O21/RES_summary!O$21)</f>
        <v>11.225843196638584</v>
      </c>
      <c r="P21" s="72">
        <f>IF(RES_hh_tesh_in!P21=0,0,RES_hh_tesh_in!P21/RES_summary!P$21)</f>
        <v>10.636761599525377</v>
      </c>
      <c r="Q21" s="72">
        <f>IF(RES_hh_tesh_in!Q21=0,0,RES_hh_tesh_in!Q21/RES_summary!Q$21)</f>
        <v>11.693678755396826</v>
      </c>
      <c r="R21" s="72">
        <f>IF(RES_hh_tesh_in!R21=0,0,RES_hh_tesh_in!R21/RES_summary!R$21)</f>
        <v>12.251460531682493</v>
      </c>
      <c r="S21" s="72">
        <f>IF(RES_hh_tesh_in!S21=0,0,RES_hh_tesh_in!S21/RES_summary!S$21)</f>
        <v>12.576127621663924</v>
      </c>
      <c r="T21" s="72">
        <f>IF(RES_hh_tesh_in!T21=0,0,RES_hh_tesh_in!T21/RES_summary!T$21)</f>
        <v>12.634269397215798</v>
      </c>
      <c r="U21" s="72">
        <f>IF(RES_hh_tesh_in!U21=0,0,RES_hh_tesh_in!U21/RES_summary!U$21)</f>
        <v>11.737982790528086</v>
      </c>
      <c r="V21" s="72">
        <f>IF(RES_hh_tesh_in!V21=0,0,RES_hh_tesh_in!V21/RES_summary!V$21)</f>
        <v>10.821223485828602</v>
      </c>
      <c r="W21" s="72">
        <f>IF(RES_hh_tesh_in!W21=0,0,RES_hh_tesh_in!W21/RES_summary!W$21)</f>
        <v>12.019847855257506</v>
      </c>
      <c r="DA21" s="89" t="s">
        <v>924</v>
      </c>
    </row>
    <row r="22" spans="1:105" ht="12" customHeight="1" x14ac:dyDescent="0.25">
      <c r="A22" s="28" t="s">
        <v>208</v>
      </c>
      <c r="B22" s="72"/>
      <c r="C22" s="72">
        <f>IF(RES_hh_tesh_in!C22=0,0,RES_hh_tesh_in!C22/RES_summary!C$21)</f>
        <v>9.8626610905781398</v>
      </c>
      <c r="D22" s="72">
        <f>IF(RES_hh_tesh_in!D22=0,0,RES_hh_tesh_in!D22/RES_summary!D$21)</f>
        <v>10.161622006014451</v>
      </c>
      <c r="E22" s="72">
        <f>IF(RES_hh_tesh_in!E22=0,0,RES_hh_tesh_in!E22/RES_summary!E$21)</f>
        <v>10.587617457578814</v>
      </c>
      <c r="F22" s="72">
        <f>IF(RES_hh_tesh_in!F22=0,0,RES_hh_tesh_in!F22/RES_summary!F$21)</f>
        <v>9.7553672473158244</v>
      </c>
      <c r="G22" s="72">
        <f>IF(RES_hh_tesh_in!G22=0,0,RES_hh_tesh_in!G22/RES_summary!G$21)</f>
        <v>11.250741332160487</v>
      </c>
      <c r="H22" s="72">
        <f>IF(RES_hh_tesh_in!H22=0,0,RES_hh_tesh_in!H22/RES_summary!H$21)</f>
        <v>12.067589949590014</v>
      </c>
      <c r="I22" s="72">
        <f>IF(RES_hh_tesh_in!I22=0,0,RES_hh_tesh_in!I22/RES_summary!I$21)</f>
        <v>13.035699293430868</v>
      </c>
      <c r="J22" s="72">
        <f>IF(RES_hh_tesh_in!J22=0,0,RES_hh_tesh_in!J22/RES_summary!J$21)</f>
        <v>12.777177763323719</v>
      </c>
      <c r="K22" s="72">
        <f>IF(RES_hh_tesh_in!K22=0,0,RES_hh_tesh_in!K22/RES_summary!K$21)</f>
        <v>11.110795646505512</v>
      </c>
      <c r="L22" s="72">
        <f>IF(RES_hh_tesh_in!L22=0,0,RES_hh_tesh_in!L22/RES_summary!L$21)</f>
        <v>11.458504444660752</v>
      </c>
      <c r="M22" s="72">
        <f>IF(RES_hh_tesh_in!M22=0,0,RES_hh_tesh_in!M22/RES_summary!M$21)</f>
        <v>11.81798716111726</v>
      </c>
      <c r="N22" s="72">
        <f>IF(RES_hh_tesh_in!N22=0,0,RES_hh_tesh_in!N22/RES_summary!N$21)</f>
        <v>11.539674318752105</v>
      </c>
      <c r="O22" s="72">
        <f>IF(RES_hh_tesh_in!O22=0,0,RES_hh_tesh_in!O22/RES_summary!O$21)</f>
        <v>11.444683376186685</v>
      </c>
      <c r="P22" s="72">
        <f>IF(RES_hh_tesh_in!P22=0,0,RES_hh_tesh_in!P22/RES_summary!P$21)</f>
        <v>9.9331897611135851</v>
      </c>
      <c r="Q22" s="72">
        <f>IF(RES_hh_tesh_in!Q22=0,0,RES_hh_tesh_in!Q22/RES_summary!Q$21)</f>
        <v>10.361553862534878</v>
      </c>
      <c r="R22" s="72">
        <f>IF(RES_hh_tesh_in!R22=0,0,RES_hh_tesh_in!R22/RES_summary!R$21)</f>
        <v>10.838955694435031</v>
      </c>
      <c r="S22" s="72">
        <f>IF(RES_hh_tesh_in!S22=0,0,RES_hh_tesh_in!S22/RES_summary!S$21)</f>
        <v>10.899777274396762</v>
      </c>
      <c r="T22" s="72">
        <f>IF(RES_hh_tesh_in!T22=0,0,RES_hh_tesh_in!T22/RES_summary!T$21)</f>
        <v>13.329040477180703</v>
      </c>
      <c r="U22" s="72">
        <f>IF(RES_hh_tesh_in!U22=0,0,RES_hh_tesh_in!U22/RES_summary!U$21)</f>
        <v>11.852790313257959</v>
      </c>
      <c r="V22" s="72">
        <f>IF(RES_hh_tesh_in!V22=0,0,RES_hh_tesh_in!V22/RES_summary!V$21)</f>
        <v>11.227889338784712</v>
      </c>
      <c r="W22" s="72">
        <f>IF(RES_hh_tesh_in!W22=0,0,RES_hh_tesh_in!W22/RES_summary!W$21)</f>
        <v>12.284425380992296</v>
      </c>
      <c r="DA22" s="89" t="s">
        <v>925</v>
      </c>
    </row>
    <row r="23" spans="1:105" ht="12" customHeight="1" x14ac:dyDescent="0.25">
      <c r="A23" s="28" t="s">
        <v>203</v>
      </c>
      <c r="B23" s="72"/>
      <c r="C23" s="72">
        <f>IF(RES_hh_tesh_in!C23=0,0,RES_hh_tesh_in!C23/RES_summary!C$21)</f>
        <v>5.1022417366157624</v>
      </c>
      <c r="D23" s="72">
        <f>IF(RES_hh_tesh_in!D23=0,0,RES_hh_tesh_in!D23/RES_summary!D$21)</f>
        <v>9.7724418423913679</v>
      </c>
      <c r="E23" s="72">
        <f>IF(RES_hh_tesh_in!E23=0,0,RES_hh_tesh_in!E23/RES_summary!E$21)</f>
        <v>10.382472172127736</v>
      </c>
      <c r="F23" s="72">
        <f>IF(RES_hh_tesh_in!F23=0,0,RES_hh_tesh_in!F23/RES_summary!F$21)</f>
        <v>10.538725891864424</v>
      </c>
      <c r="G23" s="72">
        <f>IF(RES_hh_tesh_in!G23=0,0,RES_hh_tesh_in!G23/RES_summary!G$21)</f>
        <v>10.96798070405122</v>
      </c>
      <c r="H23" s="72">
        <f>IF(RES_hh_tesh_in!H23=0,0,RES_hh_tesh_in!H23/RES_summary!H$21)</f>
        <v>10.072671042792704</v>
      </c>
      <c r="I23" s="72">
        <f>IF(RES_hh_tesh_in!I23=0,0,RES_hh_tesh_in!I23/RES_summary!I$21)</f>
        <v>10.126128315665531</v>
      </c>
      <c r="J23" s="72">
        <f>IF(RES_hh_tesh_in!J23=0,0,RES_hh_tesh_in!J23/RES_summary!J$21)</f>
        <v>9.2688744516833559</v>
      </c>
      <c r="K23" s="72">
        <f>IF(RES_hh_tesh_in!K23=0,0,RES_hh_tesh_in!K23/RES_summary!K$21)</f>
        <v>10.087246353897049</v>
      </c>
      <c r="L23" s="72">
        <f>IF(RES_hh_tesh_in!L23=0,0,RES_hh_tesh_in!L23/RES_summary!L$21)</f>
        <v>11.854869576738496</v>
      </c>
      <c r="M23" s="72">
        <f>IF(RES_hh_tesh_in!M23=0,0,RES_hh_tesh_in!M23/RES_summary!M$21)</f>
        <v>13.141017261543242</v>
      </c>
      <c r="N23" s="72">
        <f>IF(RES_hh_tesh_in!N23=0,0,RES_hh_tesh_in!N23/RES_summary!N$21)</f>
        <v>13.110227529058015</v>
      </c>
      <c r="O23" s="72">
        <f>IF(RES_hh_tesh_in!O23=0,0,RES_hh_tesh_in!O23/RES_summary!O$21)</f>
        <v>10.932163862201731</v>
      </c>
      <c r="P23" s="72">
        <f>IF(RES_hh_tesh_in!P23=0,0,RES_hh_tesh_in!P23/RES_summary!P$21)</f>
        <v>11.204539919184958</v>
      </c>
      <c r="Q23" s="72">
        <f>IF(RES_hh_tesh_in!Q23=0,0,RES_hh_tesh_in!Q23/RES_summary!Q$21)</f>
        <v>11.467424176450525</v>
      </c>
      <c r="R23" s="72">
        <f>IF(RES_hh_tesh_in!R23=0,0,RES_hh_tesh_in!R23/RES_summary!R$21)</f>
        <v>11.813837843802755</v>
      </c>
      <c r="S23" s="72">
        <f>IF(RES_hh_tesh_in!S23=0,0,RES_hh_tesh_in!S23/RES_summary!S$21)</f>
        <v>11.603709561981461</v>
      </c>
      <c r="T23" s="72">
        <f>IF(RES_hh_tesh_in!T23=0,0,RES_hh_tesh_in!T23/RES_summary!T$21)</f>
        <v>11.392968972257789</v>
      </c>
      <c r="U23" s="72">
        <f>IF(RES_hh_tesh_in!U23=0,0,RES_hh_tesh_in!U23/RES_summary!U$21)</f>
        <v>11.847422228383024</v>
      </c>
      <c r="V23" s="72">
        <f>IF(RES_hh_tesh_in!V23=0,0,RES_hh_tesh_in!V23/RES_summary!V$21)</f>
        <v>10.931558864471342</v>
      </c>
      <c r="W23" s="72">
        <f>IF(RES_hh_tesh_in!W23=0,0,RES_hh_tesh_in!W23/RES_summary!W$21)</f>
        <v>14.395702328601322</v>
      </c>
      <c r="DA23" s="89" t="s">
        <v>926</v>
      </c>
    </row>
    <row r="24" spans="1:105" ht="12" customHeight="1" x14ac:dyDescent="0.25">
      <c r="A24" s="28" t="s">
        <v>204</v>
      </c>
      <c r="B24" s="72"/>
      <c r="C24" s="72">
        <f>IF(RES_hh_tesh_in!C24=0,0,RES_hh_tesh_in!C24/RES_summary!C$21)</f>
        <v>9.2239019366889075</v>
      </c>
      <c r="D24" s="72">
        <f>IF(RES_hh_tesh_in!D24=0,0,RES_hh_tesh_in!D24/RES_summary!D$21)</f>
        <v>10.353086272387474</v>
      </c>
      <c r="E24" s="72">
        <f>IF(RES_hh_tesh_in!E24=0,0,RES_hh_tesh_in!E24/RES_summary!E$21)</f>
        <v>10.259473061431528</v>
      </c>
      <c r="F24" s="72">
        <f>IF(RES_hh_tesh_in!F24=0,0,RES_hh_tesh_in!F24/RES_summary!F$21)</f>
        <v>11.413229542644503</v>
      </c>
      <c r="G24" s="72">
        <f>IF(RES_hh_tesh_in!G24=0,0,RES_hh_tesh_in!G24/RES_summary!G$21)</f>
        <v>10.227761383627067</v>
      </c>
      <c r="H24" s="72">
        <f>IF(RES_hh_tesh_in!H24=0,0,RES_hh_tesh_in!H24/RES_summary!H$21)</f>
        <v>10.734561633504468</v>
      </c>
      <c r="I24" s="72">
        <f>IF(RES_hh_tesh_in!I24=0,0,RES_hh_tesh_in!I24/RES_summary!I$21)</f>
        <v>11.433646609115117</v>
      </c>
      <c r="J24" s="72">
        <f>IF(RES_hh_tesh_in!J24=0,0,RES_hh_tesh_in!J24/RES_summary!J$21)</f>
        <v>10.905089417738907</v>
      </c>
      <c r="K24" s="72">
        <f>IF(RES_hh_tesh_in!K24=0,0,RES_hh_tesh_in!K24/RES_summary!K$21)</f>
        <v>10.715246448519503</v>
      </c>
      <c r="L24" s="72">
        <f>IF(RES_hh_tesh_in!L24=0,0,RES_hh_tesh_in!L24/RES_summary!L$21)</f>
        <v>10.711319135487203</v>
      </c>
      <c r="M24" s="72">
        <f>IF(RES_hh_tesh_in!M24=0,0,RES_hh_tesh_in!M24/RES_summary!M$21)</f>
        <v>11.126382033122598</v>
      </c>
      <c r="N24" s="72">
        <f>IF(RES_hh_tesh_in!N24=0,0,RES_hh_tesh_in!N24/RES_summary!N$21)</f>
        <v>10.384647877389622</v>
      </c>
      <c r="O24" s="72">
        <f>IF(RES_hh_tesh_in!O24=0,0,RES_hh_tesh_in!O24/RES_summary!O$21)</f>
        <v>10.178853621581144</v>
      </c>
      <c r="P24" s="72">
        <f>IF(RES_hh_tesh_in!P24=0,0,RES_hh_tesh_in!P24/RES_summary!P$21)</f>
        <v>10.38421653847163</v>
      </c>
      <c r="Q24" s="72">
        <f>IF(RES_hh_tesh_in!Q24=0,0,RES_hh_tesh_in!Q24/RES_summary!Q$21)</f>
        <v>10.461581794613489</v>
      </c>
      <c r="R24" s="72">
        <f>IF(RES_hh_tesh_in!R24=0,0,RES_hh_tesh_in!R24/RES_summary!R$21)</f>
        <v>11.262960551825808</v>
      </c>
      <c r="S24" s="72">
        <f>IF(RES_hh_tesh_in!S24=0,0,RES_hh_tesh_in!S24/RES_summary!S$21)</f>
        <v>11.502913079435752</v>
      </c>
      <c r="T24" s="72">
        <f>IF(RES_hh_tesh_in!T24=0,0,RES_hh_tesh_in!T24/RES_summary!T$21)</f>
        <v>11.042560131083446</v>
      </c>
      <c r="U24" s="72">
        <f>IF(RES_hh_tesh_in!U24=0,0,RES_hh_tesh_in!U24/RES_summary!U$21)</f>
        <v>10.800182907460389</v>
      </c>
      <c r="V24" s="72">
        <f>IF(RES_hh_tesh_in!V24=0,0,RES_hh_tesh_in!V24/RES_summary!V$21)</f>
        <v>10.356799457933747</v>
      </c>
      <c r="W24" s="72">
        <f>IF(RES_hh_tesh_in!W24=0,0,RES_hh_tesh_in!W24/RES_summary!W$21)</f>
        <v>11.137639427864547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10.388113170474034</v>
      </c>
      <c r="D25" s="74">
        <f>IF(RES_hh_tesh_in!D25=0,0,RES_hh_tesh_in!D25/RES_summary!D$21)</f>
        <v>10.751697458615368</v>
      </c>
      <c r="E25" s="74">
        <f>IF(RES_hh_tesh_in!E25=0,0,RES_hh_tesh_in!E25/RES_summary!E$21)</f>
        <v>10.211217520505782</v>
      </c>
      <c r="F25" s="74">
        <f>IF(RES_hh_tesh_in!F25=0,0,RES_hh_tesh_in!F25/RES_summary!F$21)</f>
        <v>10.812941245957713</v>
      </c>
      <c r="G25" s="74">
        <f>IF(RES_hh_tesh_in!G25=0,0,RES_hh_tesh_in!G25/RES_summary!G$21)</f>
        <v>10.43073458624994</v>
      </c>
      <c r="H25" s="74">
        <f>IF(RES_hh_tesh_in!H25=0,0,RES_hh_tesh_in!H25/RES_summary!H$21)</f>
        <v>10.573334142463986</v>
      </c>
      <c r="I25" s="74">
        <f>IF(RES_hh_tesh_in!I25=0,0,RES_hh_tesh_in!I25/RES_summary!I$21)</f>
        <v>9.4242927796625811</v>
      </c>
      <c r="J25" s="74">
        <f>IF(RES_hh_tesh_in!J25=0,0,RES_hh_tesh_in!J25/RES_summary!J$21)</f>
        <v>8.9084140411074024</v>
      </c>
      <c r="K25" s="74">
        <f>IF(RES_hh_tesh_in!K25=0,0,RES_hh_tesh_in!K25/RES_summary!K$21)</f>
        <v>8.0523075611620669</v>
      </c>
      <c r="L25" s="74">
        <f>IF(RES_hh_tesh_in!L25=0,0,RES_hh_tesh_in!L25/RES_summary!L$21)</f>
        <v>8.7342853646752818</v>
      </c>
      <c r="M25" s="74">
        <f>IF(RES_hh_tesh_in!M25=0,0,RES_hh_tesh_in!M25/RES_summary!M$21)</f>
        <v>8.8344005472492544</v>
      </c>
      <c r="N25" s="74">
        <f>IF(RES_hh_tesh_in!N25=0,0,RES_hh_tesh_in!N25/RES_summary!N$21)</f>
        <v>8.9784389353349177</v>
      </c>
      <c r="O25" s="74">
        <f>IF(RES_hh_tesh_in!O25=0,0,RES_hh_tesh_in!O25/RES_summary!O$21)</f>
        <v>8.4234463796041652</v>
      </c>
      <c r="P25" s="74">
        <f>IF(RES_hh_tesh_in!P25=0,0,RES_hh_tesh_in!P25/RES_summary!P$21)</f>
        <v>7.5106313477686522</v>
      </c>
      <c r="Q25" s="74">
        <f>IF(RES_hh_tesh_in!Q25=0,0,RES_hh_tesh_in!Q25/RES_summary!Q$21)</f>
        <v>7.7200344705777786</v>
      </c>
      <c r="R25" s="74">
        <f>IF(RES_hh_tesh_in!R25=0,0,RES_hh_tesh_in!R25/RES_summary!R$21)</f>
        <v>8.4875936595324166</v>
      </c>
      <c r="S25" s="74">
        <f>IF(RES_hh_tesh_in!S25=0,0,RES_hh_tesh_in!S25/RES_summary!S$21)</f>
        <v>9.1728311271436294</v>
      </c>
      <c r="T25" s="74">
        <f>IF(RES_hh_tesh_in!T25=0,0,RES_hh_tesh_in!T25/RES_summary!T$21)</f>
        <v>8.8183908480578665</v>
      </c>
      <c r="U25" s="74">
        <f>IF(RES_hh_tesh_in!U25=0,0,RES_hh_tesh_in!U25/RES_summary!U$21)</f>
        <v>8.5218878391203106</v>
      </c>
      <c r="V25" s="74">
        <f>IF(RES_hh_tesh_in!V25=0,0,RES_hh_tesh_in!V25/RES_summary!V$21)</f>
        <v>8.2306462238598233</v>
      </c>
      <c r="W25" s="74">
        <f>IF(RES_hh_tesh_in!W25=0,0,RES_hh_tesh_in!W25/RES_summary!W$21)</f>
        <v>7.9062568258986641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9.0529538028349545</v>
      </c>
      <c r="D26" s="77">
        <f>IF(RES_hh_tesh_in!D26=0,0,RES_hh_tesh_in!D26/RES_summary!D$21)</f>
        <v>9.399867164856845</v>
      </c>
      <c r="E26" s="77">
        <f>IF(RES_hh_tesh_in!E26=0,0,RES_hh_tesh_in!E26/RES_summary!E$21)</f>
        <v>9.3852718992087354</v>
      </c>
      <c r="F26" s="77">
        <f>IF(RES_hh_tesh_in!F26=0,0,RES_hh_tesh_in!F26/RES_summary!F$21)</f>
        <v>9.013493106809614</v>
      </c>
      <c r="G26" s="77">
        <f>IF(RES_hh_tesh_in!G26=0,0,RES_hh_tesh_in!G26/RES_summary!G$21)</f>
        <v>9.3083238115924161</v>
      </c>
      <c r="H26" s="77">
        <f>IF(RES_hh_tesh_in!H26=0,0,RES_hh_tesh_in!H26/RES_summary!H$21)</f>
        <v>9.4638502622341072</v>
      </c>
      <c r="I26" s="77">
        <f>IF(RES_hh_tesh_in!I26=0,0,RES_hh_tesh_in!I26/RES_summary!I$21)</f>
        <v>8.6270318063220106</v>
      </c>
      <c r="J26" s="77">
        <f>IF(RES_hh_tesh_in!J26=0,0,RES_hh_tesh_in!J26/RES_summary!J$21)</f>
        <v>8.8175489262766433</v>
      </c>
      <c r="K26" s="77">
        <f>IF(RES_hh_tesh_in!K26=0,0,RES_hh_tesh_in!K26/RES_summary!K$21)</f>
        <v>8.5274028671075861</v>
      </c>
      <c r="L26" s="77">
        <f>IF(RES_hh_tesh_in!L26=0,0,RES_hh_tesh_in!L26/RES_summary!L$21)</f>
        <v>7.8064926660160872</v>
      </c>
      <c r="M26" s="77">
        <f>IF(RES_hh_tesh_in!M26=0,0,RES_hh_tesh_in!M26/RES_summary!M$21)</f>
        <v>8.6828592439620547</v>
      </c>
      <c r="N26" s="77">
        <f>IF(RES_hh_tesh_in!N26=0,0,RES_hh_tesh_in!N26/RES_summary!N$21)</f>
        <v>8.4146483065176945</v>
      </c>
      <c r="O26" s="77">
        <f>IF(RES_hh_tesh_in!O26=0,0,RES_hh_tesh_in!O26/RES_summary!O$21)</f>
        <v>7.9198498274690738</v>
      </c>
      <c r="P26" s="77">
        <f>IF(RES_hh_tesh_in!P26=0,0,RES_hh_tesh_in!P26/RES_summary!P$21)</f>
        <v>7.6935363158462673</v>
      </c>
      <c r="Q26" s="77">
        <f>IF(RES_hh_tesh_in!Q26=0,0,RES_hh_tesh_in!Q26/RES_summary!Q$21)</f>
        <v>7.87960393955772</v>
      </c>
      <c r="R26" s="77">
        <f>IF(RES_hh_tesh_in!R26=0,0,RES_hh_tesh_in!R26/RES_summary!R$21)</f>
        <v>8.6328623326458072</v>
      </c>
      <c r="S26" s="77">
        <f>IF(RES_hh_tesh_in!S26=0,0,RES_hh_tesh_in!S26/RES_summary!S$21)</f>
        <v>8.9793538296820596</v>
      </c>
      <c r="T26" s="77">
        <f>IF(RES_hh_tesh_in!T26=0,0,RES_hh_tesh_in!T26/RES_summary!T$21)</f>
        <v>8.7616853209314094</v>
      </c>
      <c r="U26" s="77">
        <f>IF(RES_hh_tesh_in!U26=0,0,RES_hh_tesh_in!U26/RES_summary!U$21)</f>
        <v>8.4200224793300613</v>
      </c>
      <c r="V26" s="77">
        <f>IF(RES_hh_tesh_in!V26=0,0,RES_hh_tesh_in!V26/RES_summary!V$21)</f>
        <v>8.142522866599645</v>
      </c>
      <c r="W26" s="77">
        <f>IF(RES_hh_tesh_in!W26=0,0,RES_hh_tesh_in!W26/RES_summary!W$21)</f>
        <v>8.0359844291148477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5.3776722599336475</v>
      </c>
      <c r="D27" s="69">
        <f>IF(RES_hh_tesh_in!D27=0,0,RES_hh_tesh_in!D27/RES_summary!D$21)</f>
        <v>5.52905403429952</v>
      </c>
      <c r="E27" s="69">
        <f>IF(RES_hh_tesh_in!E27=0,0,RES_hh_tesh_in!E27/RES_summary!E$21)</f>
        <v>5.6620494916118878</v>
      </c>
      <c r="F27" s="69">
        <f>IF(RES_hh_tesh_in!F27=0,0,RES_hh_tesh_in!F27/RES_summary!F$21)</f>
        <v>5.5671186466670566</v>
      </c>
      <c r="G27" s="69">
        <f>IF(RES_hh_tesh_in!G27=0,0,RES_hh_tesh_in!G27/RES_summary!G$21)</f>
        <v>5.724836534973436</v>
      </c>
      <c r="H27" s="69">
        <f>IF(RES_hh_tesh_in!H27=0,0,RES_hh_tesh_in!H27/RES_summary!H$21)</f>
        <v>5.90702840173482</v>
      </c>
      <c r="I27" s="69">
        <f>IF(RES_hh_tesh_in!I27=0,0,RES_hh_tesh_in!I27/RES_summary!I$21)</f>
        <v>5.6125996734045938</v>
      </c>
      <c r="J27" s="69">
        <f>IF(RES_hh_tesh_in!J27=0,0,RES_hh_tesh_in!J27/RES_summary!J$21)</f>
        <v>5.4634340144921785</v>
      </c>
      <c r="K27" s="69">
        <f>IF(RES_hh_tesh_in!K27=0,0,RES_hh_tesh_in!K27/RES_summary!K$21)</f>
        <v>4.9751429555945297</v>
      </c>
      <c r="L27" s="69">
        <f>IF(RES_hh_tesh_in!L27=0,0,RES_hh_tesh_in!L27/RES_summary!L$21)</f>
        <v>5.1702556231551897</v>
      </c>
      <c r="M27" s="69">
        <f>IF(RES_hh_tesh_in!M27=0,0,RES_hh_tesh_in!M27/RES_summary!M$21)</f>
        <v>4.8179127908759662</v>
      </c>
      <c r="N27" s="69">
        <f>IF(RES_hh_tesh_in!N27=0,0,RES_hh_tesh_in!N27/RES_summary!N$21)</f>
        <v>4.779456232150773</v>
      </c>
      <c r="O27" s="69">
        <f>IF(RES_hh_tesh_in!O27=0,0,RES_hh_tesh_in!O27/RES_summary!O$21)</f>
        <v>4.4929318503334228</v>
      </c>
      <c r="P27" s="69">
        <f>IF(RES_hh_tesh_in!P27=0,0,RES_hh_tesh_in!P27/RES_summary!P$21)</f>
        <v>4.3649934362761185</v>
      </c>
      <c r="Q27" s="69">
        <f>IF(RES_hh_tesh_in!Q27=0,0,RES_hh_tesh_in!Q27/RES_summary!Q$21)</f>
        <v>4.4316283150255407</v>
      </c>
      <c r="R27" s="69">
        <f>IF(RES_hh_tesh_in!R27=0,0,RES_hh_tesh_in!R27/RES_summary!R$21)</f>
        <v>4.6438441048824481</v>
      </c>
      <c r="S27" s="69">
        <f>IF(RES_hh_tesh_in!S27=0,0,RES_hh_tesh_in!S27/RES_summary!S$21)</f>
        <v>4.9849484399699966</v>
      </c>
      <c r="T27" s="69">
        <f>IF(RES_hh_tesh_in!T27=0,0,RES_hh_tesh_in!T27/RES_summary!T$21)</f>
        <v>4.8762348643598097</v>
      </c>
      <c r="U27" s="69">
        <f>IF(RES_hh_tesh_in!U27=0,0,RES_hh_tesh_in!U27/RES_summary!U$21)</f>
        <v>4.7187772116670086</v>
      </c>
      <c r="V27" s="69">
        <f>IF(RES_hh_tesh_in!V27=0,0,RES_hh_tesh_in!V27/RES_summary!V$21)</f>
        <v>4.5881634643536771</v>
      </c>
      <c r="W27" s="69">
        <f>IF(RES_hh_tesh_in!W27=0,0,RES_hh_tesh_in!W27/RES_summary!W$21)</f>
        <v>4.688339690950035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3.7159730631786432</v>
      </c>
      <c r="D28" s="72">
        <f>IF(RES_hh_tesh_in!D28=0,0,RES_hh_tesh_in!D28/RES_summary!D$21)</f>
        <v>4.5874822897569292</v>
      </c>
      <c r="E28" s="72">
        <f>IF(RES_hh_tesh_in!E28=0,0,RES_hh_tesh_in!E28/RES_summary!E$21)</f>
        <v>5.371446189781107</v>
      </c>
      <c r="F28" s="72">
        <f>IF(RES_hh_tesh_in!F28=0,0,RES_hh_tesh_in!F28/RES_summary!F$21)</f>
        <v>5.3286257252003946</v>
      </c>
      <c r="G28" s="72">
        <f>IF(RES_hh_tesh_in!G28=0,0,RES_hh_tesh_in!G28/RES_summary!G$21)</f>
        <v>5.4181089602829076</v>
      </c>
      <c r="H28" s="72">
        <f>IF(RES_hh_tesh_in!H28=0,0,RES_hh_tesh_in!H28/RES_summary!H$21)</f>
        <v>5.7686005674841683</v>
      </c>
      <c r="I28" s="72">
        <f>IF(RES_hh_tesh_in!I28=0,0,RES_hh_tesh_in!I28/RES_summary!I$21)</f>
        <v>5.2403402512607666</v>
      </c>
      <c r="J28" s="72">
        <f>IF(RES_hh_tesh_in!J28=0,0,RES_hh_tesh_in!J28/RES_summary!J$21)</f>
        <v>5.7109867480179748</v>
      </c>
      <c r="K28" s="72">
        <f>IF(RES_hh_tesh_in!K28=0,0,RES_hh_tesh_in!K28/RES_summary!K$21)</f>
        <v>5.5746436610579568</v>
      </c>
      <c r="L28" s="72">
        <f>IF(RES_hh_tesh_in!L28=0,0,RES_hh_tesh_in!L28/RES_summary!L$21)</f>
        <v>5.6274228102452861</v>
      </c>
      <c r="M28" s="72">
        <f>IF(RES_hh_tesh_in!M28=0,0,RES_hh_tesh_in!M28/RES_summary!M$21)</f>
        <v>5.1811087513522525</v>
      </c>
      <c r="N28" s="72">
        <f>IF(RES_hh_tesh_in!N28=0,0,RES_hh_tesh_in!N28/RES_summary!N$21)</f>
        <v>5.0789026512506963</v>
      </c>
      <c r="O28" s="72">
        <f>IF(RES_hh_tesh_in!O28=0,0,RES_hh_tesh_in!O28/RES_summary!O$21)</f>
        <v>4.3706128095107939</v>
      </c>
      <c r="P28" s="72">
        <f>IF(RES_hh_tesh_in!P28=0,0,RES_hh_tesh_in!P28/RES_summary!P$21)</f>
        <v>4.4851582455644436</v>
      </c>
      <c r="Q28" s="72">
        <f>IF(RES_hh_tesh_in!Q28=0,0,RES_hh_tesh_in!Q28/RES_summary!Q$21)</f>
        <v>4.8450183041962767</v>
      </c>
      <c r="R28" s="72">
        <f>IF(RES_hh_tesh_in!R28=0,0,RES_hh_tesh_in!R28/RES_summary!R$21)</f>
        <v>4.9268100128721652</v>
      </c>
      <c r="S28" s="72">
        <f>IF(RES_hh_tesh_in!S28=0,0,RES_hh_tesh_in!S28/RES_summary!S$21)</f>
        <v>5.1617766412075836</v>
      </c>
      <c r="T28" s="72">
        <f>IF(RES_hh_tesh_in!T28=0,0,RES_hh_tesh_in!T28/RES_summary!T$21)</f>
        <v>3.9756517410777321</v>
      </c>
      <c r="U28" s="72">
        <f>IF(RES_hh_tesh_in!U28=0,0,RES_hh_tesh_in!U28/RES_summary!U$21)</f>
        <v>4.5519216410276329</v>
      </c>
      <c r="V28" s="72">
        <f>IF(RES_hh_tesh_in!V28=0,0,RES_hh_tesh_in!V28/RES_summary!V$21)</f>
        <v>4.8233652050417977</v>
      </c>
      <c r="W28" s="72">
        <f>IF(RES_hh_tesh_in!W28=0,0,RES_hh_tesh_in!W28/RES_summary!W$21)</f>
        <v>4.78251644888429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5.4223934465989814</v>
      </c>
      <c r="D29" s="72">
        <f>IF(RES_hh_tesh_in!D29=0,0,RES_hh_tesh_in!D29/RES_summary!D$21)</f>
        <v>5.8081248035833468</v>
      </c>
      <c r="E29" s="72">
        <f>IF(RES_hh_tesh_in!E29=0,0,RES_hh_tesh_in!E29/RES_summary!E$21)</f>
        <v>6.2187239486591119</v>
      </c>
      <c r="F29" s="72">
        <f>IF(RES_hh_tesh_in!F29=0,0,RES_hh_tesh_in!F29/RES_summary!F$21)</f>
        <v>5.6531755770198355</v>
      </c>
      <c r="G29" s="72">
        <f>IF(RES_hh_tesh_in!G29=0,0,RES_hh_tesh_in!G29/RES_summary!G$21)</f>
        <v>6.1035150877509654</v>
      </c>
      <c r="H29" s="72">
        <f>IF(RES_hh_tesh_in!H29=0,0,RES_hh_tesh_in!H29/RES_summary!H$21)</f>
        <v>5.814105179477342</v>
      </c>
      <c r="I29" s="72">
        <f>IF(RES_hh_tesh_in!I29=0,0,RES_hh_tesh_in!I29/RES_summary!I$21)</f>
        <v>5.8351265984943934</v>
      </c>
      <c r="J29" s="72">
        <f>IF(RES_hh_tesh_in!J29=0,0,RES_hh_tesh_in!J29/RES_summary!J$21)</f>
        <v>5.4368714219344847</v>
      </c>
      <c r="K29" s="72">
        <f>IF(RES_hh_tesh_in!K29=0,0,RES_hh_tesh_in!K29/RES_summary!K$21)</f>
        <v>5.445967943122219</v>
      </c>
      <c r="L29" s="72">
        <f>IF(RES_hh_tesh_in!L29=0,0,RES_hh_tesh_in!L29/RES_summary!L$21)</f>
        <v>5.3062751470108802</v>
      </c>
      <c r="M29" s="72">
        <f>IF(RES_hh_tesh_in!M29=0,0,RES_hh_tesh_in!M29/RES_summary!M$21)</f>
        <v>5.336084327444051</v>
      </c>
      <c r="N29" s="72">
        <f>IF(RES_hh_tesh_in!N29=0,0,RES_hh_tesh_in!N29/RES_summary!N$21)</f>
        <v>5.0359000987827391</v>
      </c>
      <c r="O29" s="72">
        <f>IF(RES_hh_tesh_in!O29=0,0,RES_hh_tesh_in!O29/RES_summary!O$21)</f>
        <v>4.6635615511902166</v>
      </c>
      <c r="P29" s="72">
        <f>IF(RES_hh_tesh_in!P29=0,0,RES_hh_tesh_in!P29/RES_summary!P$21)</f>
        <v>4.7149709079384055</v>
      </c>
      <c r="Q29" s="72">
        <f>IF(RES_hh_tesh_in!Q29=0,0,RES_hh_tesh_in!Q29/RES_summary!Q$21)</f>
        <v>4.6811703063783083</v>
      </c>
      <c r="R29" s="72">
        <f>IF(RES_hh_tesh_in!R29=0,0,RES_hh_tesh_in!R29/RES_summary!R$21)</f>
        <v>4.8050565432134258</v>
      </c>
      <c r="S29" s="72">
        <f>IF(RES_hh_tesh_in!S29=0,0,RES_hh_tesh_in!S29/RES_summary!S$21)</f>
        <v>5.325865443709791</v>
      </c>
      <c r="T29" s="72">
        <f>IF(RES_hh_tesh_in!T29=0,0,RES_hh_tesh_in!T29/RES_summary!T$21)</f>
        <v>5.3535907570987309</v>
      </c>
      <c r="U29" s="72">
        <f>IF(RES_hh_tesh_in!U29=0,0,RES_hh_tesh_in!U29/RES_summary!U$21)</f>
        <v>5.3440005518332923</v>
      </c>
      <c r="V29" s="72">
        <f>IF(RES_hh_tesh_in!V29=0,0,RES_hh_tesh_in!V29/RES_summary!V$21)</f>
        <v>5.0815970047131325</v>
      </c>
      <c r="W29" s="72">
        <f>IF(RES_hh_tesh_in!W29=0,0,RES_hh_tesh_in!W29/RES_summary!W$21)</f>
        <v>4.8325747480213597</v>
      </c>
      <c r="DA29" s="89" t="s">
        <v>932</v>
      </c>
    </row>
    <row r="30" spans="1:105" ht="12" customHeight="1" x14ac:dyDescent="0.25">
      <c r="A30" s="28" t="s">
        <v>193</v>
      </c>
      <c r="B30" s="72"/>
      <c r="C30" s="72">
        <f>IF(RES_hh_tesh_in!C30=0,0,RES_hh_tesh_in!C30/RES_summary!C$21)</f>
        <v>5.2150931763923021</v>
      </c>
      <c r="D30" s="72">
        <f>IF(RES_hh_tesh_in!D30=0,0,RES_hh_tesh_in!D30/RES_summary!D$21)</f>
        <v>5.4335469250938608</v>
      </c>
      <c r="E30" s="72">
        <f>IF(RES_hh_tesh_in!E30=0,0,RES_hh_tesh_in!E30/RES_summary!E$21)</f>
        <v>5.4946047111614575</v>
      </c>
      <c r="F30" s="72">
        <f>IF(RES_hh_tesh_in!F30=0,0,RES_hh_tesh_in!F30/RES_summary!F$21)</f>
        <v>5.2301445976417211</v>
      </c>
      <c r="G30" s="72">
        <f>IF(RES_hh_tesh_in!G30=0,0,RES_hh_tesh_in!G30/RES_summary!G$21)</f>
        <v>5.5385127342691085</v>
      </c>
      <c r="H30" s="72">
        <f>IF(RES_hh_tesh_in!H30=0,0,RES_hh_tesh_in!H30/RES_summary!H$21)</f>
        <v>5.3644481664115151</v>
      </c>
      <c r="I30" s="72">
        <f>IF(RES_hh_tesh_in!I30=0,0,RES_hh_tesh_in!I30/RES_summary!I$21)</f>
        <v>5.0587028495762469</v>
      </c>
      <c r="J30" s="72">
        <f>IF(RES_hh_tesh_in!J30=0,0,RES_hh_tesh_in!J30/RES_summary!J$21)</f>
        <v>5.1051267908868292</v>
      </c>
      <c r="K30" s="72">
        <f>IF(RES_hh_tesh_in!K30=0,0,RES_hh_tesh_in!K30/RES_summary!K$21)</f>
        <v>4.7355700198735615</v>
      </c>
      <c r="L30" s="72">
        <f>IF(RES_hh_tesh_in!L30=0,0,RES_hh_tesh_in!L30/RES_summary!L$21)</f>
        <v>4.9004444642945675</v>
      </c>
      <c r="M30" s="72">
        <f>IF(RES_hh_tesh_in!M30=0,0,RES_hh_tesh_in!M30/RES_summary!M$21)</f>
        <v>4.5859410043171263</v>
      </c>
      <c r="N30" s="72">
        <f>IF(RES_hh_tesh_in!N30=0,0,RES_hh_tesh_in!N30/RES_summary!N$21)</f>
        <v>4.2274073026019945</v>
      </c>
      <c r="O30" s="72">
        <f>IF(RES_hh_tesh_in!O30=0,0,RES_hh_tesh_in!O30/RES_summary!O$21)</f>
        <v>4.0154841787717874</v>
      </c>
      <c r="P30" s="72">
        <f>IF(RES_hh_tesh_in!P30=0,0,RES_hh_tesh_in!P30/RES_summary!P$21)</f>
        <v>3.9371951871274988</v>
      </c>
      <c r="Q30" s="72">
        <f>IF(RES_hh_tesh_in!Q30=0,0,RES_hh_tesh_in!Q30/RES_summary!Q$21)</f>
        <v>4.0694173101940363</v>
      </c>
      <c r="R30" s="72">
        <f>IF(RES_hh_tesh_in!R30=0,0,RES_hh_tesh_in!R30/RES_summary!R$21)</f>
        <v>4.3860299382103873</v>
      </c>
      <c r="S30" s="72">
        <f>IF(RES_hh_tesh_in!S30=0,0,RES_hh_tesh_in!S30/RES_summary!S$21)</f>
        <v>4.7090538350680342</v>
      </c>
      <c r="T30" s="72">
        <f>IF(RES_hh_tesh_in!T30=0,0,RES_hh_tesh_in!T30/RES_summary!T$21)</f>
        <v>4.6410372273100426</v>
      </c>
      <c r="U30" s="72">
        <f>IF(RES_hh_tesh_in!U30=0,0,RES_hh_tesh_in!U30/RES_summary!U$21)</f>
        <v>4.5345510463851699</v>
      </c>
      <c r="V30" s="72">
        <f>IF(RES_hh_tesh_in!V30=0,0,RES_hh_tesh_in!V30/RES_summary!V$21)</f>
        <v>4.4360160321188715</v>
      </c>
      <c r="W30" s="72">
        <f>IF(RES_hh_tesh_in!W30=0,0,RES_hh_tesh_in!W30/RES_summary!W$21)</f>
        <v>4.4853704548464384</v>
      </c>
      <c r="DA30" s="89" t="s">
        <v>933</v>
      </c>
    </row>
    <row r="31" spans="1:105" ht="12" customHeight="1" x14ac:dyDescent="0.25">
      <c r="A31" s="28" t="s">
        <v>208</v>
      </c>
      <c r="B31" s="72"/>
      <c r="C31" s="72">
        <f>IF(RES_hh_tesh_in!C31=0,0,RES_hh_tesh_in!C31/RES_summary!C$21)</f>
        <v>7.1698337524439131</v>
      </c>
      <c r="D31" s="72">
        <f>IF(RES_hh_tesh_in!D31=0,0,RES_hh_tesh_in!D31/RES_summary!D$21)</f>
        <v>6.858221554386347</v>
      </c>
      <c r="E31" s="72">
        <f>IF(RES_hh_tesh_in!E31=0,0,RES_hh_tesh_in!E31/RES_summary!E$21)</f>
        <v>6.5590157782841567</v>
      </c>
      <c r="F31" s="72">
        <f>IF(RES_hh_tesh_in!F31=0,0,RES_hh_tesh_in!F31/RES_summary!F$21)</f>
        <v>5.7618915722548039</v>
      </c>
      <c r="G31" s="72">
        <f>IF(RES_hh_tesh_in!G31=0,0,RES_hh_tesh_in!G31/RES_summary!G$21)</f>
        <v>7.0068924251371474</v>
      </c>
      <c r="H31" s="72">
        <f>IF(RES_hh_tesh_in!H31=0,0,RES_hh_tesh_in!H31/RES_summary!H$21)</f>
        <v>7.0294961610829443</v>
      </c>
      <c r="I31" s="72">
        <f>IF(RES_hh_tesh_in!I31=0,0,RES_hh_tesh_in!I31/RES_summary!I$21)</f>
        <v>7.9264821929376206</v>
      </c>
      <c r="J31" s="72">
        <f>IF(RES_hh_tesh_in!J31=0,0,RES_hh_tesh_in!J31/RES_summary!J$21)</f>
        <v>7.1070651642068539</v>
      </c>
      <c r="K31" s="72">
        <f>IF(RES_hh_tesh_in!K31=0,0,RES_hh_tesh_in!K31/RES_summary!K$21)</f>
        <v>6.6462079761671626</v>
      </c>
      <c r="L31" s="72">
        <f>IF(RES_hh_tesh_in!L31=0,0,RES_hh_tesh_in!L31/RES_summary!L$21)</f>
        <v>5.4486326931844928</v>
      </c>
      <c r="M31" s="72">
        <f>IF(RES_hh_tesh_in!M31=0,0,RES_hh_tesh_in!M31/RES_summary!M$21)</f>
        <v>6.9997315385293177</v>
      </c>
      <c r="N31" s="72">
        <f>IF(RES_hh_tesh_in!N31=0,0,RES_hh_tesh_in!N31/RES_summary!N$21)</f>
        <v>6.8784524262167208</v>
      </c>
      <c r="O31" s="72">
        <f>IF(RES_hh_tesh_in!O31=0,0,RES_hh_tesh_in!O31/RES_summary!O$21)</f>
        <v>6.075619775670023</v>
      </c>
      <c r="P31" s="72">
        <f>IF(RES_hh_tesh_in!P31=0,0,RES_hh_tesh_in!P31/RES_summary!P$21)</f>
        <v>5.3168272335827433</v>
      </c>
      <c r="Q31" s="72">
        <f>IF(RES_hh_tesh_in!Q31=0,0,RES_hh_tesh_in!Q31/RES_summary!Q$21)</f>
        <v>5.8217554136357288</v>
      </c>
      <c r="R31" s="72">
        <f>IF(RES_hh_tesh_in!R31=0,0,RES_hh_tesh_in!R31/RES_summary!R$21)</f>
        <v>5.6585875843797249</v>
      </c>
      <c r="S31" s="72">
        <f>IF(RES_hh_tesh_in!S31=0,0,RES_hh_tesh_in!S31/RES_summary!S$21)</f>
        <v>5.8852249016736726</v>
      </c>
      <c r="T31" s="72">
        <f>IF(RES_hh_tesh_in!T31=0,0,RES_hh_tesh_in!T31/RES_summary!T$21)</f>
        <v>6.4634950431246425</v>
      </c>
      <c r="U31" s="72">
        <f>IF(RES_hh_tesh_in!U31=0,0,RES_hh_tesh_in!U31/RES_summary!U$21)</f>
        <v>6.0402645452192907</v>
      </c>
      <c r="V31" s="72">
        <f>IF(RES_hh_tesh_in!V31=0,0,RES_hh_tesh_in!V31/RES_summary!V$21)</f>
        <v>5.6576472808135518</v>
      </c>
      <c r="W31" s="72">
        <f>IF(RES_hh_tesh_in!W31=0,0,RES_hh_tesh_in!W31/RES_summary!W$21)</f>
        <v>6.173351991509783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5.4109815467114837</v>
      </c>
      <c r="D32" s="77">
        <f>IF(RES_hh_tesh_in!D32=0,0,RES_hh_tesh_in!D32/RES_summary!D$21)</f>
        <v>5.4791058159731989</v>
      </c>
      <c r="E32" s="77">
        <f>IF(RES_hh_tesh_in!E32=0,0,RES_hh_tesh_in!E32/RES_summary!E$21)</f>
        <v>5.5689371187534142</v>
      </c>
      <c r="F32" s="77">
        <f>IF(RES_hh_tesh_in!F32=0,0,RES_hh_tesh_in!F32/RES_summary!F$21)</f>
        <v>5.6688259052967132</v>
      </c>
      <c r="G32" s="77">
        <f>IF(RES_hh_tesh_in!G32=0,0,RES_hh_tesh_in!G32/RES_summary!G$21)</f>
        <v>5.6417947592112387</v>
      </c>
      <c r="H32" s="77">
        <f>IF(RES_hh_tesh_in!H32=0,0,RES_hh_tesh_in!H32/RES_summary!H$21)</f>
        <v>6.0665122397550606</v>
      </c>
      <c r="I32" s="77">
        <f>IF(RES_hh_tesh_in!I32=0,0,RES_hh_tesh_in!I32/RES_summary!I$21)</f>
        <v>5.6533566021790485</v>
      </c>
      <c r="J32" s="77">
        <f>IF(RES_hh_tesh_in!J32=0,0,RES_hh_tesh_in!J32/RES_summary!J$21)</f>
        <v>5.5375056798891418</v>
      </c>
      <c r="K32" s="77">
        <f>IF(RES_hh_tesh_in!K32=0,0,RES_hh_tesh_in!K32/RES_summary!K$21)</f>
        <v>4.9005668267844538</v>
      </c>
      <c r="L32" s="77">
        <f>IF(RES_hh_tesh_in!L32=0,0,RES_hh_tesh_in!L32/RES_summary!L$21)</f>
        <v>5.2316113020713884</v>
      </c>
      <c r="M32" s="77">
        <f>IF(RES_hh_tesh_in!M32=0,0,RES_hh_tesh_in!M32/RES_summary!M$21)</f>
        <v>4.6986491101226404</v>
      </c>
      <c r="N32" s="77">
        <f>IF(RES_hh_tesh_in!N32=0,0,RES_hh_tesh_in!N32/RES_summary!N$21)</f>
        <v>4.8341117039805432</v>
      </c>
      <c r="O32" s="77">
        <f>IF(RES_hh_tesh_in!O32=0,0,RES_hh_tesh_in!O32/RES_summary!O$21)</f>
        <v>4.565672747364804</v>
      </c>
      <c r="P32" s="77">
        <f>IF(RES_hh_tesh_in!P32=0,0,RES_hh_tesh_in!P32/RES_summary!P$21)</f>
        <v>4.3913550540864303</v>
      </c>
      <c r="Q32" s="77">
        <f>IF(RES_hh_tesh_in!Q32=0,0,RES_hh_tesh_in!Q32/RES_summary!Q$21)</f>
        <v>4.4770107265894543</v>
      </c>
      <c r="R32" s="77">
        <f>IF(RES_hh_tesh_in!R32=0,0,RES_hh_tesh_in!R32/RES_summary!R$21)</f>
        <v>4.6945720591507971</v>
      </c>
      <c r="S32" s="77">
        <f>IF(RES_hh_tesh_in!S32=0,0,RES_hh_tesh_in!S32/RES_summary!S$21)</f>
        <v>4.9970993155654426</v>
      </c>
      <c r="T32" s="77">
        <f>IF(RES_hh_tesh_in!T32=0,0,RES_hh_tesh_in!T32/RES_summary!T$21)</f>
        <v>4.8043549295041359</v>
      </c>
      <c r="U32" s="77">
        <f>IF(RES_hh_tesh_in!U32=0,0,RES_hh_tesh_in!U32/RES_summary!U$21)</f>
        <v>4.6160828893600439</v>
      </c>
      <c r="V32" s="77">
        <f>IF(RES_hh_tesh_in!V32=0,0,RES_hh_tesh_in!V32/RES_summary!V$21)</f>
        <v>4.5100114223695602</v>
      </c>
      <c r="W32" s="77">
        <f>IF(RES_hh_tesh_in!W32=0,0,RES_hh_tesh_in!W32/RES_summary!W$21)</f>
        <v>4.6785471638512783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22.942165539636306</v>
      </c>
      <c r="D3" s="65">
        <f>IF(RES_hh_emih_in!D3=0,0,RES_hh_emih_in!D3/RES_summary!D$21)</f>
        <v>21.204426566128955</v>
      </c>
      <c r="E3" s="65">
        <f>IF(RES_hh_emih_in!E3=0,0,RES_hh_emih_in!E3/RES_summary!E$21)</f>
        <v>20.895351432822682</v>
      </c>
      <c r="F3" s="65">
        <f>IF(RES_hh_emih_in!F3=0,0,RES_hh_emih_in!F3/RES_summary!F$21)</f>
        <v>19.640027225926715</v>
      </c>
      <c r="G3" s="65">
        <f>IF(RES_hh_emih_in!G3=0,0,RES_hh_emih_in!G3/RES_summary!G$21)</f>
        <v>18.483471909382626</v>
      </c>
      <c r="H3" s="65">
        <f>IF(RES_hh_emih_in!H3=0,0,RES_hh_emih_in!H3/RES_summary!H$21)</f>
        <v>16.796506664987021</v>
      </c>
      <c r="I3" s="65">
        <f>IF(RES_hh_emih_in!I3=0,0,RES_hh_emih_in!I3/RES_summary!I$21)</f>
        <v>13.290973012905084</v>
      </c>
      <c r="J3" s="65">
        <f>IF(RES_hh_emih_in!J3=0,0,RES_hh_emih_in!J3/RES_summary!J$21)</f>
        <v>16.48391079247633</v>
      </c>
      <c r="K3" s="65">
        <f>IF(RES_hh_emih_in!K3=0,0,RES_hh_emih_in!K3/RES_summary!K$21)</f>
        <v>15.670682205194481</v>
      </c>
      <c r="L3" s="65">
        <f>IF(RES_hh_emih_in!L3=0,0,RES_hh_emih_in!L3/RES_summary!L$21)</f>
        <v>16.784077576971178</v>
      </c>
      <c r="M3" s="65">
        <f>IF(RES_hh_emih_in!M3=0,0,RES_hh_emih_in!M3/RES_summary!M$21)</f>
        <v>14.201597211980987</v>
      </c>
      <c r="N3" s="65">
        <f>IF(RES_hh_emih_in!N3=0,0,RES_hh_emih_in!N3/RES_summary!N$21)</f>
        <v>14.851315235935761</v>
      </c>
      <c r="O3" s="65">
        <f>IF(RES_hh_emih_in!O3=0,0,RES_hh_emih_in!O3/RES_summary!O$21)</f>
        <v>14.238088834326273</v>
      </c>
      <c r="P3" s="65">
        <f>IF(RES_hh_emih_in!P3=0,0,RES_hh_emih_in!P3/RES_summary!P$21)</f>
        <v>10.148507308063092</v>
      </c>
      <c r="Q3" s="65">
        <f>IF(RES_hh_emih_in!Q3=0,0,RES_hh_emih_in!Q3/RES_summary!Q$21)</f>
        <v>11.041804222768732</v>
      </c>
      <c r="R3" s="65">
        <f>IF(RES_hh_emih_in!R3=0,0,RES_hh_emih_in!R3/RES_summary!R$21)</f>
        <v>11.026544680468628</v>
      </c>
      <c r="S3" s="65">
        <f>IF(RES_hh_emih_in!S3=0,0,RES_hh_emih_in!S3/RES_summary!S$21)</f>
        <v>10.643442930421354</v>
      </c>
      <c r="T3" s="65">
        <f>IF(RES_hh_emih_in!T3=0,0,RES_hh_emih_in!T3/RES_summary!T$21)</f>
        <v>9.2230016557664012</v>
      </c>
      <c r="U3" s="65">
        <f>IF(RES_hh_emih_in!U3=0,0,RES_hh_emih_in!U3/RES_summary!U$21)</f>
        <v>8.6120545880514161</v>
      </c>
      <c r="V3" s="65">
        <f>IF(RES_hh_emih_in!V3=0,0,RES_hh_emih_in!V3/RES_summary!V$21)</f>
        <v>8.2548660745450881</v>
      </c>
      <c r="W3" s="65">
        <f>IF(RES_hh_emih_in!W3=0,0,RES_hh_emih_in!W3/RES_summary!W$21)</f>
        <v>7.0780223224956469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20.128671665007911</v>
      </c>
      <c r="D4" s="69">
        <f>IF(RES_hh_emih_in!D4=0,0,RES_hh_emih_in!D4/RES_summary!D$21)</f>
        <v>18.203163097579512</v>
      </c>
      <c r="E4" s="69">
        <f>IF(RES_hh_emih_in!E4=0,0,RES_hh_emih_in!E4/RES_summary!E$21)</f>
        <v>17.995058502221674</v>
      </c>
      <c r="F4" s="69">
        <f>IF(RES_hh_emih_in!F4=0,0,RES_hh_emih_in!F4/RES_summary!F$21)</f>
        <v>16.993575942865881</v>
      </c>
      <c r="G4" s="69">
        <f>IF(RES_hh_emih_in!G4=0,0,RES_hh_emih_in!G4/RES_summary!G$21)</f>
        <v>15.557880612563121</v>
      </c>
      <c r="H4" s="69">
        <f>IF(RES_hh_emih_in!H4=0,0,RES_hh_emih_in!H4/RES_summary!H$21)</f>
        <v>14.118890874681204</v>
      </c>
      <c r="I4" s="69">
        <f>IF(RES_hh_emih_in!I4=0,0,RES_hh_emih_in!I4/RES_summary!I$21)</f>
        <v>10.818665986343408</v>
      </c>
      <c r="J4" s="69">
        <f>IF(RES_hh_emih_in!J4=0,0,RES_hh_emih_in!J4/RES_summary!J$21)</f>
        <v>13.818757233755333</v>
      </c>
      <c r="K4" s="69">
        <f>IF(RES_hh_emih_in!K4=0,0,RES_hh_emih_in!K4/RES_summary!K$21)</f>
        <v>13.086454760780335</v>
      </c>
      <c r="L4" s="69">
        <f>IF(RES_hh_emih_in!L4=0,0,RES_hh_emih_in!L4/RES_summary!L$21)</f>
        <v>14.197491841451162</v>
      </c>
      <c r="M4" s="69">
        <f>IF(RES_hh_emih_in!M4=0,0,RES_hh_emih_in!M4/RES_summary!M$21)</f>
        <v>11.874205746285702</v>
      </c>
      <c r="N4" s="69">
        <f>IF(RES_hh_emih_in!N4=0,0,RES_hh_emih_in!N4/RES_summary!N$21)</f>
        <v>12.556501746927523</v>
      </c>
      <c r="O4" s="69">
        <f>IF(RES_hh_emih_in!O4=0,0,RES_hh_emih_in!O4/RES_summary!O$21)</f>
        <v>12.233974916766458</v>
      </c>
      <c r="P4" s="69">
        <f>IF(RES_hh_emih_in!P4=0,0,RES_hh_emih_in!P4/RES_summary!P$21)</f>
        <v>8.3642794184996205</v>
      </c>
      <c r="Q4" s="69">
        <f>IF(RES_hh_emih_in!Q4=0,0,RES_hh_emih_in!Q4/RES_summary!Q$21)</f>
        <v>9.1091074982712232</v>
      </c>
      <c r="R4" s="69">
        <f>IF(RES_hh_emih_in!R4=0,0,RES_hh_emih_in!R4/RES_summary!R$21)</f>
        <v>8.8673988337519845</v>
      </c>
      <c r="S4" s="69">
        <f>IF(RES_hh_emih_in!S4=0,0,RES_hh_emih_in!S4/RES_summary!S$21)</f>
        <v>8.3478406287186271</v>
      </c>
      <c r="T4" s="69">
        <f>IF(RES_hh_emih_in!T4=0,0,RES_hh_emih_in!T4/RES_summary!T$21)</f>
        <v>7.0963797827899624</v>
      </c>
      <c r="U4" s="69">
        <f>IF(RES_hh_emih_in!U4=0,0,RES_hh_emih_in!U4/RES_summary!U$21)</f>
        <v>6.5946963390341411</v>
      </c>
      <c r="V4" s="69">
        <f>IF(RES_hh_emih_in!V4=0,0,RES_hh_emih_in!V4/RES_summary!V$21)</f>
        <v>6.4268884008200331</v>
      </c>
      <c r="W4" s="69">
        <f>IF(RES_hh_emih_in!W4=0,0,RES_hh_emih_in!W4/RES_summary!W$21)</f>
        <v>5.3521689706708422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42.566116377477329</v>
      </c>
      <c r="D5" s="72">
        <f>IF(RES_hh_emih_in!D5=0,0,RES_hh_emih_in!D5/RES_summary!D$21)</f>
        <v>44.153944383298771</v>
      </c>
      <c r="E5" s="72">
        <f>IF(RES_hh_emih_in!E5=0,0,RES_hh_emih_in!E5/RES_summary!E$21)</f>
        <v>40.879466103617581</v>
      </c>
      <c r="F5" s="72">
        <f>IF(RES_hh_emih_in!F5=0,0,RES_hh_emih_in!F5/RES_summary!F$21)</f>
        <v>39.055732358823555</v>
      </c>
      <c r="G5" s="72">
        <f>IF(RES_hh_emih_in!G5=0,0,RES_hh_emih_in!G5/RES_summary!G$21)</f>
        <v>40.503109359973919</v>
      </c>
      <c r="H5" s="72">
        <f>IF(RES_hh_emih_in!H5=0,0,RES_hh_emih_in!H5/RES_summary!H$21)</f>
        <v>43.969255118391018</v>
      </c>
      <c r="I5" s="72">
        <f>IF(RES_hh_emih_in!I5=0,0,RES_hh_emih_in!I5/RES_summary!I$21)</f>
        <v>39.585105656723911</v>
      </c>
      <c r="J5" s="72">
        <f>IF(RES_hh_emih_in!J5=0,0,RES_hh_emih_in!J5/RES_summary!J$21)</f>
        <v>40.576420684939698</v>
      </c>
      <c r="K5" s="72">
        <f>IF(RES_hh_emih_in!K5=0,0,RES_hh_emih_in!K5/RES_summary!K$21)</f>
        <v>39.803972327904617</v>
      </c>
      <c r="L5" s="72">
        <f>IF(RES_hh_emih_in!L5=0,0,RES_hh_emih_in!L5/RES_summary!L$21)</f>
        <v>43.567078136682191</v>
      </c>
      <c r="M5" s="72">
        <f>IF(RES_hh_emih_in!M5=0,0,RES_hh_emih_in!M5/RES_summary!M$21)</f>
        <v>36.879284743135287</v>
      </c>
      <c r="N5" s="72">
        <f>IF(RES_hh_emih_in!N5=0,0,RES_hh_emih_in!N5/RES_summary!N$21)</f>
        <v>36.103685688472055</v>
      </c>
      <c r="O5" s="72">
        <f>IF(RES_hh_emih_in!O5=0,0,RES_hh_emih_in!O5/RES_summary!O$21)</f>
        <v>34.216706404382258</v>
      </c>
      <c r="P5" s="72">
        <f>IF(RES_hh_emih_in!P5=0,0,RES_hh_emih_in!P5/RES_summary!P$21)</f>
        <v>29.784598148016794</v>
      </c>
      <c r="Q5" s="72">
        <f>IF(RES_hh_emih_in!Q5=0,0,RES_hh_emih_in!Q5/RES_summary!Q$21)</f>
        <v>26.247011698466387</v>
      </c>
      <c r="R5" s="72">
        <f>IF(RES_hh_emih_in!R5=0,0,RES_hh_emih_in!R5/RES_summary!R$21)</f>
        <v>26.578158238205287</v>
      </c>
      <c r="S5" s="72">
        <f>IF(RES_hh_emih_in!S5=0,0,RES_hh_emih_in!S5/RES_summary!S$21)</f>
        <v>27.101033621797804</v>
      </c>
      <c r="T5" s="72">
        <f>IF(RES_hh_emih_in!T5=0,0,RES_hh_emih_in!T5/RES_summary!T$21)</f>
        <v>23.903730416494408</v>
      </c>
      <c r="U5" s="72">
        <f>IF(RES_hh_emih_in!U5=0,0,RES_hh_emih_in!U5/RES_summary!U$21)</f>
        <v>21.796541060219475</v>
      </c>
      <c r="V5" s="72">
        <f>IF(RES_hh_emih_in!V5=0,0,RES_hh_emih_in!V5/RES_summary!V$21)</f>
        <v>21.02349586849795</v>
      </c>
      <c r="W5" s="72">
        <f>IF(RES_hh_emih_in!W5=0,0,RES_hh_emih_in!W5/RES_summary!W$21)</f>
        <v>18.595855349063168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28.129238539879708</v>
      </c>
      <c r="D6" s="72">
        <f>IF(RES_hh_emih_in!D6=0,0,RES_hh_emih_in!D6/RES_summary!D$21)</f>
        <v>21.859335770852628</v>
      </c>
      <c r="E6" s="72">
        <f>IF(RES_hh_emih_in!E6=0,0,RES_hh_emih_in!E6/RES_summary!E$21)</f>
        <v>20.529584210870492</v>
      </c>
      <c r="F6" s="72">
        <f>IF(RES_hh_emih_in!F6=0,0,RES_hh_emih_in!F6/RES_summary!F$21)</f>
        <v>22.782813207324249</v>
      </c>
      <c r="G6" s="72">
        <f>IF(RES_hh_emih_in!G6=0,0,RES_hh_emih_in!G6/RES_summary!G$21)</f>
        <v>25.389169974128414</v>
      </c>
      <c r="H6" s="72">
        <f>IF(RES_hh_emih_in!H6=0,0,RES_hh_emih_in!H6/RES_summary!H$21)</f>
        <v>23.84405453345752</v>
      </c>
      <c r="I6" s="72">
        <f>IF(RES_hh_emih_in!I6=0,0,RES_hh_emih_in!I6/RES_summary!I$21)</f>
        <v>20.472482034995142</v>
      </c>
      <c r="J6" s="72">
        <f>IF(RES_hh_emih_in!J6=0,0,RES_hh_emih_in!J6/RES_summary!J$21)</f>
        <v>21.493379363490799</v>
      </c>
      <c r="K6" s="72">
        <f>IF(RES_hh_emih_in!K6=0,0,RES_hh_emih_in!K6/RES_summary!K$21)</f>
        <v>21.320412523454983</v>
      </c>
      <c r="L6" s="72">
        <f>IF(RES_hh_emih_in!L6=0,0,RES_hh_emih_in!L6/RES_summary!L$21)</f>
        <v>22.736681782842645</v>
      </c>
      <c r="M6" s="72">
        <f>IF(RES_hh_emih_in!M6=0,0,RES_hh_emih_in!M6/RES_summary!M$21)</f>
        <v>17.921389754771873</v>
      </c>
      <c r="N6" s="72">
        <f>IF(RES_hh_emih_in!N6=0,0,RES_hh_emih_in!N6/RES_summary!N$21)</f>
        <v>17.074740089942242</v>
      </c>
      <c r="O6" s="72">
        <f>IF(RES_hh_emih_in!O6=0,0,RES_hh_emih_in!O6/RES_summary!O$21)</f>
        <v>18.017400642365452</v>
      </c>
      <c r="P6" s="72">
        <f>IF(RES_hh_emih_in!P6=0,0,RES_hh_emih_in!P6/RES_summary!P$21)</f>
        <v>18.108612592723734</v>
      </c>
      <c r="Q6" s="72">
        <f>IF(RES_hh_emih_in!Q6=0,0,RES_hh_emih_in!Q6/RES_summary!Q$21)</f>
        <v>14.754987918149162</v>
      </c>
      <c r="R6" s="72">
        <f>IF(RES_hh_emih_in!R6=0,0,RES_hh_emih_in!R6/RES_summary!R$21)</f>
        <v>16.970447709692163</v>
      </c>
      <c r="S6" s="72">
        <f>IF(RES_hh_emih_in!S6=0,0,RES_hh_emih_in!S6/RES_summary!S$21)</f>
        <v>13.294606663119268</v>
      </c>
      <c r="T6" s="72">
        <f>IF(RES_hh_emih_in!T6=0,0,RES_hh_emih_in!T6/RES_summary!T$21)</f>
        <v>14.739928871715573</v>
      </c>
      <c r="U6" s="72">
        <f>IF(RES_hh_emih_in!U6=0,0,RES_hh_emih_in!U6/RES_summary!U$21)</f>
        <v>13.437043825983466</v>
      </c>
      <c r="V6" s="72">
        <f>IF(RES_hh_emih_in!V6=0,0,RES_hh_emih_in!V6/RES_summary!V$21)</f>
        <v>12.162225943676599</v>
      </c>
      <c r="W6" s="72">
        <f>IF(RES_hh_emih_in!W6=0,0,RES_hh_emih_in!W6/RES_summary!W$21)</f>
        <v>11.301936740530111</v>
      </c>
      <c r="DA6" s="89" t="s">
        <v>940</v>
      </c>
    </row>
    <row r="7" spans="1:105" ht="12" customHeight="1" x14ac:dyDescent="0.25">
      <c r="A7" s="28" t="s">
        <v>206</v>
      </c>
      <c r="B7" s="72"/>
      <c r="C7" s="72">
        <f>IF(RES_hh_emih_in!C7=0,0,RES_hh_emih_in!C7/RES_summary!C$21)</f>
        <v>43.981705652639462</v>
      </c>
      <c r="D7" s="72">
        <f>IF(RES_hh_emih_in!D7=0,0,RES_hh_emih_in!D7/RES_summary!D$21)</f>
        <v>38.646308852588291</v>
      </c>
      <c r="E7" s="72">
        <f>IF(RES_hh_emih_in!E7=0,0,RES_hh_emih_in!E7/RES_summary!E$21)</f>
        <v>39.181262695294059</v>
      </c>
      <c r="F7" s="72">
        <f>IF(RES_hh_emih_in!F7=0,0,RES_hh_emih_in!F7/RES_summary!F$21)</f>
        <v>36.911907614072227</v>
      </c>
      <c r="G7" s="72">
        <f>IF(RES_hh_emih_in!G7=0,0,RES_hh_emih_in!G7/RES_summary!G$21)</f>
        <v>40.079862468253069</v>
      </c>
      <c r="H7" s="72">
        <f>IF(RES_hh_emih_in!H7=0,0,RES_hh_emih_in!H7/RES_summary!H$21)</f>
        <v>39.50453001479233</v>
      </c>
      <c r="I7" s="72">
        <f>IF(RES_hh_emih_in!I7=0,0,RES_hh_emih_in!I7/RES_summary!I$21)</f>
        <v>30.399424762640425</v>
      </c>
      <c r="J7" s="72">
        <f>IF(RES_hh_emih_in!J7=0,0,RES_hh_emih_in!J7/RES_summary!J$21)</f>
        <v>34.186719661587937</v>
      </c>
      <c r="K7" s="72">
        <f>IF(RES_hh_emih_in!K7=0,0,RES_hh_emih_in!K7/RES_summary!K$21)</f>
        <v>31.825568995307432</v>
      </c>
      <c r="L7" s="72">
        <f>IF(RES_hh_emih_in!L7=0,0,RES_hh_emih_in!L7/RES_summary!L$21)</f>
        <v>32.345657390411489</v>
      </c>
      <c r="M7" s="72">
        <f>IF(RES_hh_emih_in!M7=0,0,RES_hh_emih_in!M7/RES_summary!M$21)</f>
        <v>27.760723016480846</v>
      </c>
      <c r="N7" s="72">
        <f>IF(RES_hh_emih_in!N7=0,0,RES_hh_emih_in!N7/RES_summary!N$21)</f>
        <v>27.637603256397526</v>
      </c>
      <c r="O7" s="72">
        <f>IF(RES_hh_emih_in!O7=0,0,RES_hh_emih_in!O7/RES_summary!O$21)</f>
        <v>26.846563930459602</v>
      </c>
      <c r="P7" s="72">
        <f>IF(RES_hh_emih_in!P7=0,0,RES_hh_emih_in!P7/RES_summary!P$21)</f>
        <v>20.632175131873421</v>
      </c>
      <c r="Q7" s="72">
        <f>IF(RES_hh_emih_in!Q7=0,0,RES_hh_emih_in!Q7/RES_summary!Q$21)</f>
        <v>18.473454518085816</v>
      </c>
      <c r="R7" s="72">
        <f>IF(RES_hh_emih_in!R7=0,0,RES_hh_emih_in!R7/RES_summary!R$21)</f>
        <v>17.92510255382766</v>
      </c>
      <c r="S7" s="72">
        <f>IF(RES_hh_emih_in!S7=0,0,RES_hh_emih_in!S7/RES_summary!S$21)</f>
        <v>19.21034449617347</v>
      </c>
      <c r="T7" s="72">
        <f>IF(RES_hh_emih_in!T7=0,0,RES_hh_emih_in!T7/RES_summary!T$21)</f>
        <v>17.91512791494068</v>
      </c>
      <c r="U7" s="72">
        <f>IF(RES_hh_emih_in!U7=0,0,RES_hh_emih_in!U7/RES_summary!U$21)</f>
        <v>17.632340940351831</v>
      </c>
      <c r="V7" s="72">
        <f>IF(RES_hh_emih_in!V7=0,0,RES_hh_emih_in!V7/RES_summary!V$21)</f>
        <v>17.499987921680233</v>
      </c>
      <c r="W7" s="72">
        <f>IF(RES_hh_emih_in!W7=0,0,RES_hh_emih_in!W7/RES_summary!W$21)</f>
        <v>14.309403617909126</v>
      </c>
      <c r="DA7" s="89" t="s">
        <v>941</v>
      </c>
    </row>
    <row r="8" spans="1:105" ht="12" customHeight="1" x14ac:dyDescent="0.25">
      <c r="A8" s="28" t="s">
        <v>193</v>
      </c>
      <c r="B8" s="72"/>
      <c r="C8" s="72">
        <f>IF(RES_hh_emih_in!C8=0,0,RES_hh_emih_in!C8/RES_summary!C$21)</f>
        <v>26.431737943873774</v>
      </c>
      <c r="D8" s="72">
        <f>IF(RES_hh_emih_in!D8=0,0,RES_hh_emih_in!D8/RES_summary!D$21)</f>
        <v>24.830920989284582</v>
      </c>
      <c r="E8" s="72">
        <f>IF(RES_hh_emih_in!E8=0,0,RES_hh_emih_in!E8/RES_summary!E$21)</f>
        <v>24.28629531262872</v>
      </c>
      <c r="F8" s="72">
        <f>IF(RES_hh_emih_in!F8=0,0,RES_hh_emih_in!F8/RES_summary!F$21)</f>
        <v>24.164591673534847</v>
      </c>
      <c r="G8" s="72">
        <f>IF(RES_hh_emih_in!G8=0,0,RES_hh_emih_in!G8/RES_summary!G$21)</f>
        <v>23.829715221192217</v>
      </c>
      <c r="H8" s="72">
        <f>IF(RES_hh_emih_in!H8=0,0,RES_hh_emih_in!H8/RES_summary!H$21)</f>
        <v>22.260361698484463</v>
      </c>
      <c r="I8" s="72">
        <f>IF(RES_hh_emih_in!I8=0,0,RES_hh_emih_in!I8/RES_summary!I$21)</f>
        <v>19.592664277094539</v>
      </c>
      <c r="J8" s="72">
        <f>IF(RES_hh_emih_in!J8=0,0,RES_hh_emih_in!J8/RES_summary!J$21)</f>
        <v>19.801145442220051</v>
      </c>
      <c r="K8" s="72">
        <f>IF(RES_hh_emih_in!K8=0,0,RES_hh_emih_in!K8/RES_summary!K$21)</f>
        <v>19.99248659892962</v>
      </c>
      <c r="L8" s="72">
        <f>IF(RES_hh_emih_in!L8=0,0,RES_hh_emih_in!L8/RES_summary!L$21)</f>
        <v>21.37825271572418</v>
      </c>
      <c r="M8" s="72">
        <f>IF(RES_hh_emih_in!M8=0,0,RES_hh_emih_in!M8/RES_summary!M$21)</f>
        <v>18.232757941093066</v>
      </c>
      <c r="N8" s="72">
        <f>IF(RES_hh_emih_in!N8=0,0,RES_hh_emih_in!N8/RES_summary!N$21)</f>
        <v>19.214025554515228</v>
      </c>
      <c r="O8" s="72">
        <f>IF(RES_hh_emih_in!O8=0,0,RES_hh_emih_in!O8/RES_summary!O$21)</f>
        <v>19.165063937673324</v>
      </c>
      <c r="P8" s="72">
        <f>IF(RES_hh_emih_in!P8=0,0,RES_hh_emih_in!P8/RES_summary!P$21)</f>
        <v>14.01614486131961</v>
      </c>
      <c r="Q8" s="72">
        <f>IF(RES_hh_emih_in!Q8=0,0,RES_hh_emih_in!Q8/RES_summary!Q$21)</f>
        <v>14.956325594377653</v>
      </c>
      <c r="R8" s="72">
        <f>IF(RES_hh_emih_in!R8=0,0,RES_hh_emih_in!R8/RES_summary!R$21)</f>
        <v>14.403373964031806</v>
      </c>
      <c r="S8" s="72">
        <f>IF(RES_hh_emih_in!S8=0,0,RES_hh_emih_in!S8/RES_summary!S$21)</f>
        <v>13.465965721797122</v>
      </c>
      <c r="T8" s="72">
        <f>IF(RES_hh_emih_in!T8=0,0,RES_hh_emih_in!T8/RES_summary!T$21)</f>
        <v>12.549450559476799</v>
      </c>
      <c r="U8" s="72">
        <f>IF(RES_hh_emih_in!U8=0,0,RES_hh_emih_in!U8/RES_summary!U$21)</f>
        <v>11.85797899953443</v>
      </c>
      <c r="V8" s="72">
        <f>IF(RES_hh_emih_in!V8=0,0,RES_hh_emih_in!V8/RES_summary!V$21)</f>
        <v>11.103648898398058</v>
      </c>
      <c r="W8" s="72">
        <f>IF(RES_hh_emih_in!W8=0,0,RES_hh_emih_in!W8/RES_summary!W$21)</f>
        <v>11.236827084112294</v>
      </c>
      <c r="DA8" s="89" t="s">
        <v>942</v>
      </c>
    </row>
    <row r="9" spans="1:105" ht="12" customHeight="1" x14ac:dyDescent="0.25">
      <c r="A9" s="28" t="s">
        <v>208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203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204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2.0859509294985785</v>
      </c>
      <c r="D17" s="69">
        <f>IF(RES_hh_emih_in!D17=0,0,RES_hh_emih_in!D17/RES_summary!D$21)</f>
        <v>2.2099004020082416</v>
      </c>
      <c r="E17" s="69">
        <f>IF(RES_hh_emih_in!E17=0,0,RES_hh_emih_in!E17/RES_summary!E$21)</f>
        <v>2.1015478771956637</v>
      </c>
      <c r="F17" s="69">
        <f>IF(RES_hh_emih_in!F17=0,0,RES_hh_emih_in!F17/RES_summary!F$21)</f>
        <v>1.8711740367088907</v>
      </c>
      <c r="G17" s="69">
        <f>IF(RES_hh_emih_in!G17=0,0,RES_hh_emih_in!G17/RES_summary!G$21)</f>
        <v>2.1091064534804502</v>
      </c>
      <c r="H17" s="69">
        <f>IF(RES_hh_emih_in!H17=0,0,RES_hh_emih_in!H17/RES_summary!H$21)</f>
        <v>1.9800208412054412</v>
      </c>
      <c r="I17" s="69">
        <f>IF(RES_hh_emih_in!I17=0,0,RES_hh_emih_in!I17/RES_summary!I$21)</f>
        <v>1.7740499042815998</v>
      </c>
      <c r="J17" s="69">
        <f>IF(RES_hh_emih_in!J17=0,0,RES_hh_emih_in!J17/RES_summary!J$21)</f>
        <v>1.9984537349458513</v>
      </c>
      <c r="K17" s="69">
        <f>IF(RES_hh_emih_in!K17=0,0,RES_hh_emih_in!K17/RES_summary!K$21)</f>
        <v>1.8622024564847124</v>
      </c>
      <c r="L17" s="69">
        <f>IF(RES_hh_emih_in!L17=0,0,RES_hh_emih_in!L17/RES_summary!L$21)</f>
        <v>1.8942058666507477</v>
      </c>
      <c r="M17" s="69">
        <f>IF(RES_hh_emih_in!M17=0,0,RES_hh_emih_in!M17/RES_summary!M$21)</f>
        <v>1.6448518357494928</v>
      </c>
      <c r="N17" s="69">
        <f>IF(RES_hh_emih_in!N17=0,0,RES_hh_emih_in!N17/RES_summary!N$21)</f>
        <v>1.6811270247784953</v>
      </c>
      <c r="O17" s="69">
        <f>IF(RES_hh_emih_in!O17=0,0,RES_hh_emih_in!O17/RES_summary!O$21)</f>
        <v>1.4361237813208827</v>
      </c>
      <c r="P17" s="69">
        <f>IF(RES_hh_emih_in!P17=0,0,RES_hh_emih_in!P17/RES_summary!P$21)</f>
        <v>1.2233305725838197</v>
      </c>
      <c r="Q17" s="69">
        <f>IF(RES_hh_emih_in!Q17=0,0,RES_hh_emih_in!Q17/RES_summary!Q$21)</f>
        <v>1.4103565156260764</v>
      </c>
      <c r="R17" s="69">
        <f>IF(RES_hh_emih_in!R17=0,0,RES_hh_emih_in!R17/RES_summary!R$21)</f>
        <v>1.5775098856912004</v>
      </c>
      <c r="S17" s="69">
        <f>IF(RES_hh_emih_in!S17=0,0,RES_hh_emih_in!S17/RES_summary!S$21)</f>
        <v>1.6974959195928463</v>
      </c>
      <c r="T17" s="69">
        <f>IF(RES_hh_emih_in!T17=0,0,RES_hh_emih_in!T17/RES_summary!T$21)</f>
        <v>1.5404936018061988</v>
      </c>
      <c r="U17" s="69">
        <f>IF(RES_hh_emih_in!U17=0,0,RES_hh_emih_in!U17/RES_summary!U$21)</f>
        <v>1.4468785514272731</v>
      </c>
      <c r="V17" s="69">
        <f>IF(RES_hh_emih_in!V17=0,0,RES_hh_emih_in!V17/RES_summary!V$21)</f>
        <v>1.2564106647766298</v>
      </c>
      <c r="W17" s="69">
        <f>IF(RES_hh_emih_in!W17=0,0,RES_hh_emih_in!W17/RES_summary!W$21)</f>
        <v>1.1918704273897376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4.0019398286977061</v>
      </c>
      <c r="D18" s="72">
        <f>IF(RES_hh_emih_in!D18=0,0,RES_hh_emih_in!D18/RES_summary!D$21)</f>
        <v>4.4101476025392676</v>
      </c>
      <c r="E18" s="72">
        <f>IF(RES_hh_emih_in!E18=0,0,RES_hh_emih_in!E18/RES_summary!E$21)</f>
        <v>4.3929689010261646</v>
      </c>
      <c r="F18" s="72">
        <f>IF(RES_hh_emih_in!F18=0,0,RES_hh_emih_in!F18/RES_summary!F$21)</f>
        <v>4.5619520662328359</v>
      </c>
      <c r="G18" s="72">
        <f>IF(RES_hh_emih_in!G18=0,0,RES_hh_emih_in!G18/RES_summary!G$21)</f>
        <v>4.6452107313134849</v>
      </c>
      <c r="H18" s="72">
        <f>IF(RES_hh_emih_in!H18=0,0,RES_hh_emih_in!H18/RES_summary!H$21)</f>
        <v>4.9103684919377155</v>
      </c>
      <c r="I18" s="72">
        <f>IF(RES_hh_emih_in!I18=0,0,RES_hh_emih_in!I18/RES_summary!I$21)</f>
        <v>4.8996114113870979</v>
      </c>
      <c r="J18" s="72">
        <f>IF(RES_hh_emih_in!J18=0,0,RES_hh_emih_in!J18/RES_summary!J$21)</f>
        <v>5.4409950319180069</v>
      </c>
      <c r="K18" s="72">
        <f>IF(RES_hh_emih_in!K18=0,0,RES_hh_emih_in!K18/RES_summary!K$21)</f>
        <v>5.439981916948228</v>
      </c>
      <c r="L18" s="72">
        <f>IF(RES_hh_emih_in!L18=0,0,RES_hh_emih_in!L18/RES_summary!L$21)</f>
        <v>5.221419654718285</v>
      </c>
      <c r="M18" s="72">
        <f>IF(RES_hh_emih_in!M18=0,0,RES_hh_emih_in!M18/RES_summary!M$21)</f>
        <v>4.9872471243011569</v>
      </c>
      <c r="N18" s="72">
        <f>IF(RES_hh_emih_in!N18=0,0,RES_hh_emih_in!N18/RES_summary!N$21)</f>
        <v>4.8610635367882464</v>
      </c>
      <c r="O18" s="72">
        <f>IF(RES_hh_emih_in!O18=0,0,RES_hh_emih_in!O18/RES_summary!O$21)</f>
        <v>4.7625244116368126</v>
      </c>
      <c r="P18" s="72">
        <f>IF(RES_hh_emih_in!P18=0,0,RES_hh_emih_in!P18/RES_summary!P$21)</f>
        <v>4.706724942798286</v>
      </c>
      <c r="Q18" s="72">
        <f>IF(RES_hh_emih_in!Q18=0,0,RES_hh_emih_in!Q18/RES_summary!Q$21)</f>
        <v>4.5716610597481724</v>
      </c>
      <c r="R18" s="72">
        <f>IF(RES_hh_emih_in!R18=0,0,RES_hh_emih_in!R18/RES_summary!R$21)</f>
        <v>4.8352091035923799</v>
      </c>
      <c r="S18" s="72">
        <f>IF(RES_hh_emih_in!S18=0,0,RES_hh_emih_in!S18/RES_summary!S$21)</f>
        <v>5.0138227452322575</v>
      </c>
      <c r="T18" s="72">
        <f>IF(RES_hh_emih_in!T18=0,0,RES_hh_emih_in!T18/RES_summary!T$21)</f>
        <v>4.7204323549612051</v>
      </c>
      <c r="U18" s="72">
        <f>IF(RES_hh_emih_in!U18=0,0,RES_hh_emih_in!U18/RES_summary!U$21)</f>
        <v>4.1358515753604443</v>
      </c>
      <c r="V18" s="72">
        <f>IF(RES_hh_emih_in!V18=0,0,RES_hh_emih_in!V18/RES_summary!V$21)</f>
        <v>4.3116913543306774</v>
      </c>
      <c r="W18" s="72">
        <f>IF(RES_hh_emih_in!W18=0,0,RES_hh_emih_in!W18/RES_summary!W$21)</f>
        <v>4.5372173150498254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3.6113273402632493</v>
      </c>
      <c r="D19" s="72">
        <f>IF(RES_hh_emih_in!D19=0,0,RES_hh_emih_in!D19/RES_summary!D$21)</f>
        <v>3.6768552392748943</v>
      </c>
      <c r="E19" s="72">
        <f>IF(RES_hh_emih_in!E19=0,0,RES_hh_emih_in!E19/RES_summary!E$21)</f>
        <v>3.5129313306069898</v>
      </c>
      <c r="F19" s="72">
        <f>IF(RES_hh_emih_in!F19=0,0,RES_hh_emih_in!F19/RES_summary!F$21)</f>
        <v>3.5603335200723807</v>
      </c>
      <c r="G19" s="72">
        <f>IF(RES_hh_emih_in!G19=0,0,RES_hh_emih_in!G19/RES_summary!G$21)</f>
        <v>3.9718458510246428</v>
      </c>
      <c r="H19" s="72">
        <f>IF(RES_hh_emih_in!H19=0,0,RES_hh_emih_in!H19/RES_summary!H$21)</f>
        <v>3.5766541054645926</v>
      </c>
      <c r="I19" s="72">
        <f>IF(RES_hh_emih_in!I19=0,0,RES_hh_emih_in!I19/RES_summary!I$21)</f>
        <v>3.4761307234047476</v>
      </c>
      <c r="J19" s="72">
        <f>IF(RES_hh_emih_in!J19=0,0,RES_hh_emih_in!J19/RES_summary!J$21)</f>
        <v>3.4173188133418266</v>
      </c>
      <c r="K19" s="72">
        <f>IF(RES_hh_emih_in!K19=0,0,RES_hh_emih_in!K19/RES_summary!K$21)</f>
        <v>3.2362581707075897</v>
      </c>
      <c r="L19" s="72">
        <f>IF(RES_hh_emih_in!L19=0,0,RES_hh_emih_in!L19/RES_summary!L$21)</f>
        <v>3.2667835777886913</v>
      </c>
      <c r="M19" s="72">
        <f>IF(RES_hh_emih_in!M19=0,0,RES_hh_emih_in!M19/RES_summary!M$21)</f>
        <v>3.0816445755477471</v>
      </c>
      <c r="N19" s="72">
        <f>IF(RES_hh_emih_in!N19=0,0,RES_hh_emih_in!N19/RES_summary!N$21)</f>
        <v>2.8841046741657035</v>
      </c>
      <c r="O19" s="72">
        <f>IF(RES_hh_emih_in!O19=0,0,RES_hh_emih_in!O19/RES_summary!O$21)</f>
        <v>2.790843618436897</v>
      </c>
      <c r="P19" s="72">
        <f>IF(RES_hh_emih_in!P19=0,0,RES_hh_emih_in!P19/RES_summary!P$21)</f>
        <v>2.7445849712255357</v>
      </c>
      <c r="Q19" s="72">
        <f>IF(RES_hh_emih_in!Q19=0,0,RES_hh_emih_in!Q19/RES_summary!Q$21)</f>
        <v>2.6465960428452213</v>
      </c>
      <c r="R19" s="72">
        <f>IF(RES_hh_emih_in!R19=0,0,RES_hh_emih_in!R19/RES_summary!R$21)</f>
        <v>2.8421971544594964</v>
      </c>
      <c r="S19" s="72">
        <f>IF(RES_hh_emih_in!S19=0,0,RES_hh_emih_in!S19/RES_summary!S$21)</f>
        <v>2.8653409347072336</v>
      </c>
      <c r="T19" s="72">
        <f>IF(RES_hh_emih_in!T19=0,0,RES_hh_emih_in!T19/RES_summary!T$21)</f>
        <v>3.0530328301853209</v>
      </c>
      <c r="U19" s="72">
        <f>IF(RES_hh_emih_in!U19=0,0,RES_hh_emih_in!U19/RES_summary!U$21)</f>
        <v>2.6681278130509019</v>
      </c>
      <c r="V19" s="72">
        <f>IF(RES_hh_emih_in!V19=0,0,RES_hh_emih_in!V19/RES_summary!V$21)</f>
        <v>2.5471569210951421</v>
      </c>
      <c r="W19" s="72">
        <f>IF(RES_hh_emih_in!W19=0,0,RES_hh_emih_in!W19/RES_summary!W$21)</f>
        <v>2.5391915478193949</v>
      </c>
      <c r="DA19" s="89" t="s">
        <v>953</v>
      </c>
    </row>
    <row r="20" spans="1:105" ht="12" customHeight="1" x14ac:dyDescent="0.25">
      <c r="A20" s="28" t="s">
        <v>206</v>
      </c>
      <c r="B20" s="72"/>
      <c r="C20" s="72">
        <f>IF(RES_hh_emih_in!C20=0,0,RES_hh_emih_in!C20/RES_summary!C$21)</f>
        <v>7.0542463024427642</v>
      </c>
      <c r="D20" s="72">
        <f>IF(RES_hh_emih_in!D20=0,0,RES_hh_emih_in!D20/RES_summary!D$21)</f>
        <v>6.998141575669818</v>
      </c>
      <c r="E20" s="72">
        <f>IF(RES_hh_emih_in!E20=0,0,RES_hh_emih_in!E20/RES_summary!E$21)</f>
        <v>6.7467379598301216</v>
      </c>
      <c r="F20" s="72">
        <f>IF(RES_hh_emih_in!F20=0,0,RES_hh_emih_in!F20/RES_summary!F$21)</f>
        <v>6.688224490206685</v>
      </c>
      <c r="G20" s="72">
        <f>IF(RES_hh_emih_in!G20=0,0,RES_hh_emih_in!G20/RES_summary!G$21)</f>
        <v>6.9250402107219209</v>
      </c>
      <c r="H20" s="72">
        <f>IF(RES_hh_emih_in!H20=0,0,RES_hh_emih_in!H20/RES_summary!H$21)</f>
        <v>7.4132177036539559</v>
      </c>
      <c r="I20" s="72">
        <f>IF(RES_hh_emih_in!I20=0,0,RES_hh_emih_in!I20/RES_summary!I$21)</f>
        <v>5.7212459994506872</v>
      </c>
      <c r="J20" s="72">
        <f>IF(RES_hh_emih_in!J20=0,0,RES_hh_emih_in!J20/RES_summary!J$21)</f>
        <v>6.8555943622045792</v>
      </c>
      <c r="K20" s="72">
        <f>IF(RES_hh_emih_in!K20=0,0,RES_hh_emih_in!K20/RES_summary!K$21)</f>
        <v>6.3369695589434079</v>
      </c>
      <c r="L20" s="72">
        <f>IF(RES_hh_emih_in!L20=0,0,RES_hh_emih_in!L20/RES_summary!L$21)</f>
        <v>6.2384342416261518</v>
      </c>
      <c r="M20" s="72">
        <f>IF(RES_hh_emih_in!M20=0,0,RES_hh_emih_in!M20/RES_summary!M$21)</f>
        <v>5.9979191425708027</v>
      </c>
      <c r="N20" s="72">
        <f>IF(RES_hh_emih_in!N20=0,0,RES_hh_emih_in!N20/RES_summary!N$21)</f>
        <v>5.7586880699676364</v>
      </c>
      <c r="O20" s="72">
        <f>IF(RES_hh_emih_in!O20=0,0,RES_hh_emih_in!O20/RES_summary!O$21)</f>
        <v>4.6807295589486824</v>
      </c>
      <c r="P20" s="72">
        <f>IF(RES_hh_emih_in!P20=0,0,RES_hh_emih_in!P20/RES_summary!P$21)</f>
        <v>4.6692329295178396</v>
      </c>
      <c r="Q20" s="72">
        <f>IF(RES_hh_emih_in!Q20=0,0,RES_hh_emih_in!Q20/RES_summary!Q$21)</f>
        <v>4.7772608236144567</v>
      </c>
      <c r="R20" s="72">
        <f>IF(RES_hh_emih_in!R20=0,0,RES_hh_emih_in!R20/RES_summary!R$21)</f>
        <v>5.5569198640852751</v>
      </c>
      <c r="S20" s="72">
        <f>IF(RES_hh_emih_in!S20=0,0,RES_hh_emih_in!S20/RES_summary!S$21)</f>
        <v>5.5255768112060855</v>
      </c>
      <c r="T20" s="72">
        <f>IF(RES_hh_emih_in!T20=0,0,RES_hh_emih_in!T20/RES_summary!T$21)</f>
        <v>5.052824139118866</v>
      </c>
      <c r="U20" s="72">
        <f>IF(RES_hh_emih_in!U20=0,0,RES_hh_emih_in!U20/RES_summary!U$21)</f>
        <v>5.1938800583338258</v>
      </c>
      <c r="V20" s="72">
        <f>IF(RES_hh_emih_in!V20=0,0,RES_hh_emih_in!V20/RES_summary!V$21)</f>
        <v>5.0430478771986245</v>
      </c>
      <c r="W20" s="72">
        <f>IF(RES_hh_emih_in!W20=0,0,RES_hh_emih_in!W20/RES_summary!W$21)</f>
        <v>4.3275976811677488</v>
      </c>
      <c r="DA20" s="89" t="s">
        <v>954</v>
      </c>
    </row>
    <row r="21" spans="1:105" ht="12" customHeight="1" x14ac:dyDescent="0.25">
      <c r="A21" s="28" t="s">
        <v>193</v>
      </c>
      <c r="B21" s="72"/>
      <c r="C21" s="72">
        <f>IF(RES_hh_emih_in!C21=0,0,RES_hh_emih_in!C21/RES_summary!C$21)</f>
        <v>3.8536675483826732</v>
      </c>
      <c r="D21" s="72">
        <f>IF(RES_hh_emih_in!D21=0,0,RES_hh_emih_in!D21/RES_summary!D$21)</f>
        <v>3.9707942433202925</v>
      </c>
      <c r="E21" s="72">
        <f>IF(RES_hh_emih_in!E21=0,0,RES_hh_emih_in!E21/RES_summary!E$21)</f>
        <v>3.9062123847356887</v>
      </c>
      <c r="F21" s="72">
        <f>IF(RES_hh_emih_in!F21=0,0,RES_hh_emih_in!F21/RES_summary!F$21)</f>
        <v>3.7253556661252105</v>
      </c>
      <c r="G21" s="72">
        <f>IF(RES_hh_emih_in!G21=0,0,RES_hh_emih_in!G21/RES_summary!G$21)</f>
        <v>3.8421881692374349</v>
      </c>
      <c r="H21" s="72">
        <f>IF(RES_hh_emih_in!H21=0,0,RES_hh_emih_in!H21/RES_summary!H$21)</f>
        <v>3.7158470223312441</v>
      </c>
      <c r="I21" s="72">
        <f>IF(RES_hh_emih_in!I21=0,0,RES_hh_emih_in!I21/RES_summary!I$21)</f>
        <v>3.7568504741057507</v>
      </c>
      <c r="J21" s="72">
        <f>IF(RES_hh_emih_in!J21=0,0,RES_hh_emih_in!J21/RES_summary!J$21)</f>
        <v>3.6589551321301035</v>
      </c>
      <c r="K21" s="72">
        <f>IF(RES_hh_emih_in!K21=0,0,RES_hh_emih_in!K21/RES_summary!K$21)</f>
        <v>3.4703880677036434</v>
      </c>
      <c r="L21" s="72">
        <f>IF(RES_hh_emih_in!L21=0,0,RES_hh_emih_in!L21/RES_summary!L$21)</f>
        <v>3.5794359668203835</v>
      </c>
      <c r="M21" s="72">
        <f>IF(RES_hh_emih_in!M21=0,0,RES_hh_emih_in!M21/RES_summary!M$21)</f>
        <v>3.2268078633942578</v>
      </c>
      <c r="N21" s="72">
        <f>IF(RES_hh_emih_in!N21=0,0,RES_hh_emih_in!N21/RES_summary!N$21)</f>
        <v>3.3149634646938586</v>
      </c>
      <c r="O21" s="72">
        <f>IF(RES_hh_emih_in!O21=0,0,RES_hh_emih_in!O21/RES_summary!O$21)</f>
        <v>3.090538064201199</v>
      </c>
      <c r="P21" s="72">
        <f>IF(RES_hh_emih_in!P21=0,0,RES_hh_emih_in!P21/RES_summary!P$21)</f>
        <v>2.7932129354549811</v>
      </c>
      <c r="Q21" s="72">
        <f>IF(RES_hh_emih_in!Q21=0,0,RES_hh_emih_in!Q21/RES_summary!Q$21)</f>
        <v>2.9045236813379072</v>
      </c>
      <c r="R21" s="72">
        <f>IF(RES_hh_emih_in!R21=0,0,RES_hh_emih_in!R21/RES_summary!R$21)</f>
        <v>3.0163475863321505</v>
      </c>
      <c r="S21" s="72">
        <f>IF(RES_hh_emih_in!S21=0,0,RES_hh_emih_in!S21/RES_summary!S$21)</f>
        <v>3.0424000836836882</v>
      </c>
      <c r="T21" s="72">
        <f>IF(RES_hh_emih_in!T21=0,0,RES_hh_emih_in!T21/RES_summary!T$21)</f>
        <v>3.0061725318555204</v>
      </c>
      <c r="U21" s="72">
        <f>IF(RES_hh_emih_in!U21=0,0,RES_hh_emih_in!U21/RES_summary!U$21)</f>
        <v>2.7699134527886682</v>
      </c>
      <c r="V21" s="72">
        <f>IF(RES_hh_emih_in!V21=0,0,RES_hh_emih_in!V21/RES_summary!V$21)</f>
        <v>2.5390228935762447</v>
      </c>
      <c r="W21" s="72">
        <f>IF(RES_hh_emih_in!W21=0,0,RES_hh_emih_in!W21/RES_summary!W$21)</f>
        <v>2.766413423248868</v>
      </c>
      <c r="DA21" s="89" t="s">
        <v>955</v>
      </c>
    </row>
    <row r="22" spans="1:105" ht="12" customHeight="1" x14ac:dyDescent="0.25">
      <c r="A22" s="28" t="s">
        <v>208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203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204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0.72754294512982209</v>
      </c>
      <c r="D27" s="69">
        <f>IF(RES_hh_emih_in!D27=0,0,RES_hh_emih_in!D27/RES_summary!D$21)</f>
        <v>0.79136306654120114</v>
      </c>
      <c r="E27" s="69">
        <f>IF(RES_hh_emih_in!E27=0,0,RES_hh_emih_in!E27/RES_summary!E$21)</f>
        <v>0.79874505340534085</v>
      </c>
      <c r="F27" s="69">
        <f>IF(RES_hh_emih_in!F27=0,0,RES_hh_emih_in!F27/RES_summary!F$21)</f>
        <v>0.77527724635194839</v>
      </c>
      <c r="G27" s="69">
        <f>IF(RES_hh_emih_in!G27=0,0,RES_hh_emih_in!G27/RES_summary!G$21)</f>
        <v>0.8164848433390528</v>
      </c>
      <c r="H27" s="69">
        <f>IF(RES_hh_emih_in!H27=0,0,RES_hh_emih_in!H27/RES_summary!H$21)</f>
        <v>0.69759494910037878</v>
      </c>
      <c r="I27" s="69">
        <f>IF(RES_hh_emih_in!I27=0,0,RES_hh_emih_in!I27/RES_summary!I$21)</f>
        <v>0.69825712228007586</v>
      </c>
      <c r="J27" s="69">
        <f>IF(RES_hh_emih_in!J27=0,0,RES_hh_emih_in!J27/RES_summary!J$21)</f>
        <v>0.66669982377514614</v>
      </c>
      <c r="K27" s="69">
        <f>IF(RES_hh_emih_in!K27=0,0,RES_hh_emih_in!K27/RES_summary!K$21)</f>
        <v>0.72202498792943703</v>
      </c>
      <c r="L27" s="69">
        <f>IF(RES_hh_emih_in!L27=0,0,RES_hh_emih_in!L27/RES_summary!L$21)</f>
        <v>0.69237986886926661</v>
      </c>
      <c r="M27" s="69">
        <f>IF(RES_hh_emih_in!M27=0,0,RES_hh_emih_in!M27/RES_summary!M$21)</f>
        <v>0.68253962994579209</v>
      </c>
      <c r="N27" s="69">
        <f>IF(RES_hh_emih_in!N27=0,0,RES_hh_emih_in!N27/RES_summary!N$21)</f>
        <v>0.61368646422974471</v>
      </c>
      <c r="O27" s="69">
        <f>IF(RES_hh_emih_in!O27=0,0,RES_hh_emih_in!O27/RES_summary!O$21)</f>
        <v>0.56799013623893224</v>
      </c>
      <c r="P27" s="69">
        <f>IF(RES_hh_emih_in!P27=0,0,RES_hh_emih_in!P27/RES_summary!P$21)</f>
        <v>0.56089731697965395</v>
      </c>
      <c r="Q27" s="69">
        <f>IF(RES_hh_emih_in!Q27=0,0,RES_hh_emih_in!Q27/RES_summary!Q$21)</f>
        <v>0.52234020887143329</v>
      </c>
      <c r="R27" s="69">
        <f>IF(RES_hh_emih_in!R27=0,0,RES_hh_emih_in!R27/RES_summary!R$21)</f>
        <v>0.58163596102544279</v>
      </c>
      <c r="S27" s="69">
        <f>IF(RES_hh_emih_in!S27=0,0,RES_hh_emih_in!S27/RES_summary!S$21)</f>
        <v>0.59810638210987932</v>
      </c>
      <c r="T27" s="69">
        <f>IF(RES_hh_emih_in!T27=0,0,RES_hh_emih_in!T27/RES_summary!T$21)</f>
        <v>0.58612827117023969</v>
      </c>
      <c r="U27" s="69">
        <f>IF(RES_hh_emih_in!U27=0,0,RES_hh_emih_in!U27/RES_summary!U$21)</f>
        <v>0.5704796975900005</v>
      </c>
      <c r="V27" s="69">
        <f>IF(RES_hh_emih_in!V27=0,0,RES_hh_emih_in!V27/RES_summary!V$21)</f>
        <v>0.57156700894842494</v>
      </c>
      <c r="W27" s="69">
        <f>IF(RES_hh_emih_in!W27=0,0,RES_hh_emih_in!W27/RES_summary!W$21)</f>
        <v>0.53398292443506767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2.2035476582962885</v>
      </c>
      <c r="D28" s="72">
        <f>IF(RES_hh_emih_in!D28=0,0,RES_hh_emih_in!D28/RES_summary!D$21)</f>
        <v>2.731747181213974</v>
      </c>
      <c r="E28" s="72">
        <f>IF(RES_hh_emih_in!E28=0,0,RES_hh_emih_in!E28/RES_summary!E$21)</f>
        <v>3.1854879149613238</v>
      </c>
      <c r="F28" s="72">
        <f>IF(RES_hh_emih_in!F28=0,0,RES_hh_emih_in!F28/RES_summary!F$21)</f>
        <v>3.1560397650948127</v>
      </c>
      <c r="G28" s="72">
        <f>IF(RES_hh_emih_in!G28=0,0,RES_hh_emih_in!G28/RES_summary!G$21)</f>
        <v>3.1819683847701477</v>
      </c>
      <c r="H28" s="72">
        <f>IF(RES_hh_emih_in!H28=0,0,RES_hh_emih_in!H28/RES_summary!H$21)</f>
        <v>3.3875217999689253</v>
      </c>
      <c r="I28" s="72">
        <f>IF(RES_hh_emih_in!I28=0,0,RES_hh_emih_in!I28/RES_summary!I$21)</f>
        <v>3.0999896804657303</v>
      </c>
      <c r="J28" s="72">
        <f>IF(RES_hh_emih_in!J28=0,0,RES_hh_emih_in!J28/RES_summary!J$21)</f>
        <v>3.3578673138977919</v>
      </c>
      <c r="K28" s="72">
        <f>IF(RES_hh_emih_in!K28=0,0,RES_hh_emih_in!K28/RES_summary!K$21)</f>
        <v>3.2898924625707533</v>
      </c>
      <c r="L28" s="72">
        <f>IF(RES_hh_emih_in!L28=0,0,RES_hh_emih_in!L28/RES_summary!L$21)</f>
        <v>3.319852490521304</v>
      </c>
      <c r="M28" s="72">
        <f>IF(RES_hh_emih_in!M28=0,0,RES_hh_emih_in!M28/RES_summary!M$21)</f>
        <v>3.0718427963241361</v>
      </c>
      <c r="N28" s="72">
        <f>IF(RES_hh_emih_in!N28=0,0,RES_hh_emih_in!N28/RES_summary!N$21)</f>
        <v>2.9972087878463443</v>
      </c>
      <c r="O28" s="72">
        <f>IF(RES_hh_emih_in!O28=0,0,RES_hh_emih_in!O28/RES_summary!O$21)</f>
        <v>2.5637214212267239</v>
      </c>
      <c r="P28" s="72">
        <f>IF(RES_hh_emih_in!P28=0,0,RES_hh_emih_in!P28/RES_summary!P$21)</f>
        <v>2.6256685861182656</v>
      </c>
      <c r="Q28" s="72">
        <f>IF(RES_hh_emih_in!Q28=0,0,RES_hh_emih_in!Q28/RES_summary!Q$21)</f>
        <v>2.8351130947858865</v>
      </c>
      <c r="R28" s="72">
        <f>IF(RES_hh_emih_in!R28=0,0,RES_hh_emih_in!R28/RES_summary!R$21)</f>
        <v>2.8897792529529376</v>
      </c>
      <c r="S28" s="72">
        <f>IF(RES_hh_emih_in!S28=0,0,RES_hh_emih_in!S28/RES_summary!S$21)</f>
        <v>3.0777184618602313</v>
      </c>
      <c r="T28" s="72">
        <f>IF(RES_hh_emih_in!T28=0,0,RES_hh_emih_in!T28/RES_summary!T$21)</f>
        <v>2.4643089876858961</v>
      </c>
      <c r="U28" s="72">
        <f>IF(RES_hh_emih_in!U28=0,0,RES_hh_emih_in!U28/RES_summary!U$21)</f>
        <v>2.6710270617929974</v>
      </c>
      <c r="V28" s="72">
        <f>IF(RES_hh_emih_in!V28=0,0,RES_hh_emih_in!V28/RES_summary!V$21)</f>
        <v>2.7786191266400171</v>
      </c>
      <c r="W28" s="72">
        <f>IF(RES_hh_emih_in!W28=0,0,RES_hh_emih_in!W28/RES_summary!W$21)</f>
        <v>2.7496032328172451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2.0780189037871617</v>
      </c>
      <c r="D29" s="72">
        <f>IF(RES_hh_emih_in!D29=0,0,RES_hh_emih_in!D29/RES_summary!D$21)</f>
        <v>2.215094313528065</v>
      </c>
      <c r="E29" s="72">
        <f>IF(RES_hh_emih_in!E29=0,0,RES_hh_emih_in!E29/RES_summary!E$21)</f>
        <v>2.3793766328462875</v>
      </c>
      <c r="F29" s="72">
        <f>IF(RES_hh_emih_in!F29=0,0,RES_hh_emih_in!F29/RES_summary!F$21)</f>
        <v>2.157661272992939</v>
      </c>
      <c r="G29" s="72">
        <f>IF(RES_hh_emih_in!G29=0,0,RES_hh_emih_in!G29/RES_summary!G$21)</f>
        <v>2.3297655136076334</v>
      </c>
      <c r="H29" s="72">
        <f>IF(RES_hh_emih_in!H29=0,0,RES_hh_emih_in!H29/RES_summary!H$21)</f>
        <v>2.2023639746166204</v>
      </c>
      <c r="I29" s="72">
        <f>IF(RES_hh_emih_in!I29=0,0,RES_hh_emih_in!I29/RES_summary!I$21)</f>
        <v>2.2119283966360914</v>
      </c>
      <c r="J29" s="72">
        <f>IF(RES_hh_emih_in!J29=0,0,RES_hh_emih_in!J29/RES_summary!J$21)</f>
        <v>2.0563142615248546</v>
      </c>
      <c r="K29" s="72">
        <f>IF(RES_hh_emih_in!K29=0,0,RES_hh_emih_in!K29/RES_summary!K$21)</f>
        <v>2.0727823384144513</v>
      </c>
      <c r="L29" s="72">
        <f>IF(RES_hh_emih_in!L29=0,0,RES_hh_emih_in!L29/RES_summary!L$21)</f>
        <v>2.0103950432385966</v>
      </c>
      <c r="M29" s="72">
        <f>IF(RES_hh_emih_in!M29=0,0,RES_hh_emih_in!M29/RES_summary!M$21)</f>
        <v>2.0321475689791724</v>
      </c>
      <c r="N29" s="72">
        <f>IF(RES_hh_emih_in!N29=0,0,RES_hh_emih_in!N29/RES_summary!N$21)</f>
        <v>1.9107462145055549</v>
      </c>
      <c r="O29" s="72">
        <f>IF(RES_hh_emih_in!O29=0,0,RES_hh_emih_in!O29/RES_summary!O$21)</f>
        <v>1.763377817100515</v>
      </c>
      <c r="P29" s="72">
        <f>IF(RES_hh_emih_in!P29=0,0,RES_hh_emih_in!P29/RES_summary!P$21)</f>
        <v>1.7722018041933436</v>
      </c>
      <c r="Q29" s="72">
        <f>IF(RES_hh_emih_in!Q29=0,0,RES_hh_emih_in!Q29/RES_summary!Q$21)</f>
        <v>1.7655026237309981</v>
      </c>
      <c r="R29" s="72">
        <f>IF(RES_hh_emih_in!R29=0,0,RES_hh_emih_in!R29/RES_summary!R$21)</f>
        <v>1.8089946449033389</v>
      </c>
      <c r="S29" s="72">
        <f>IF(RES_hh_emih_in!S29=0,0,RES_hh_emih_in!S29/RES_summary!S$21)</f>
        <v>2.0033559189120944</v>
      </c>
      <c r="T29" s="72">
        <f>IF(RES_hh_emih_in!T29=0,0,RES_hh_emih_in!T29/RES_summary!T$21)</f>
        <v>2.0024956952670481</v>
      </c>
      <c r="U29" s="72">
        <f>IF(RES_hh_emih_in!U29=0,0,RES_hh_emih_in!U29/RES_summary!U$21)</f>
        <v>1.9905340307153703</v>
      </c>
      <c r="V29" s="72">
        <f>IF(RES_hh_emih_in!V29=0,0,RES_hh_emih_in!V29/RES_summary!V$21)</f>
        <v>1.8833156571541669</v>
      </c>
      <c r="W29" s="72">
        <f>IF(RES_hh_emih_in!W29=0,0,RES_hh_emih_in!W29/RES_summary!W$21)</f>
        <v>1.7818018869553127</v>
      </c>
      <c r="DA29" s="89" t="s">
        <v>963</v>
      </c>
    </row>
    <row r="30" spans="1:105" ht="12" customHeight="1" x14ac:dyDescent="0.25">
      <c r="A30" s="28" t="s">
        <v>193</v>
      </c>
      <c r="B30" s="72"/>
      <c r="C30" s="72">
        <f>IF(RES_hh_emih_in!C30=0,0,RES_hh_emih_in!C30/RES_summary!C$21)</f>
        <v>1.7394204664368749</v>
      </c>
      <c r="D30" s="72">
        <f>IF(RES_hh_emih_in!D30=0,0,RES_hh_emih_in!D30/RES_summary!D$21)</f>
        <v>1.8189060591394954</v>
      </c>
      <c r="E30" s="72">
        <f>IF(RES_hh_emih_in!E30=0,0,RES_hh_emih_in!E30/RES_summary!E$21)</f>
        <v>1.8387374066416287</v>
      </c>
      <c r="F30" s="72">
        <f>IF(RES_hh_emih_in!F30=0,0,RES_hh_emih_in!F30/RES_summary!F$21)</f>
        <v>1.7420375376669364</v>
      </c>
      <c r="G30" s="72">
        <f>IF(RES_hh_emih_in!G30=0,0,RES_hh_emih_in!G30/RES_summary!G$21)</f>
        <v>1.8429048279306357</v>
      </c>
      <c r="H30" s="72">
        <f>IF(RES_hh_emih_in!H30=0,0,RES_hh_emih_in!H30/RES_summary!H$21)</f>
        <v>1.7952135637880378</v>
      </c>
      <c r="I30" s="72">
        <f>IF(RES_hh_emih_in!I30=0,0,RES_hh_emih_in!I30/RES_summary!I$21)</f>
        <v>1.6878881941511976</v>
      </c>
      <c r="J30" s="72">
        <f>IF(RES_hh_emih_in!J30=0,0,RES_hh_emih_in!J30/RES_summary!J$21)</f>
        <v>1.6915967101429998</v>
      </c>
      <c r="K30" s="72">
        <f>IF(RES_hh_emih_in!K30=0,0,RES_hh_emih_in!K30/RES_summary!K$21)</f>
        <v>1.5627882554149204</v>
      </c>
      <c r="L30" s="72">
        <f>IF(RES_hh_emih_in!L30=0,0,RES_hh_emih_in!L30/RES_summary!L$21)</f>
        <v>1.6207417169761118</v>
      </c>
      <c r="M30" s="72">
        <f>IF(RES_hh_emih_in!M30=0,0,RES_hh_emih_in!M30/RES_summary!M$21)</f>
        <v>1.5112353401742413</v>
      </c>
      <c r="N30" s="72">
        <f>IF(RES_hh_emih_in!N30=0,0,RES_hh_emih_in!N30/RES_summary!N$21)</f>
        <v>1.3966790293055202</v>
      </c>
      <c r="O30" s="72">
        <f>IF(RES_hh_emih_in!O30=0,0,RES_hh_emih_in!O30/RES_summary!O$21)</f>
        <v>1.3254262171619806</v>
      </c>
      <c r="P30" s="72">
        <f>IF(RES_hh_emih_in!P30=0,0,RES_hh_emih_in!P30/RES_summary!P$21)</f>
        <v>1.3000503113316033</v>
      </c>
      <c r="Q30" s="72">
        <f>IF(RES_hh_emih_in!Q30=0,0,RES_hh_emih_in!Q30/RES_summary!Q$21)</f>
        <v>1.3542176399519441</v>
      </c>
      <c r="R30" s="72">
        <f>IF(RES_hh_emih_in!R30=0,0,RES_hh_emih_in!R30/RES_summary!R$21)</f>
        <v>1.4582144640047909</v>
      </c>
      <c r="S30" s="72">
        <f>IF(RES_hh_emih_in!S30=0,0,RES_hh_emih_in!S30/RES_summary!S$21)</f>
        <v>1.5568458208559708</v>
      </c>
      <c r="T30" s="72">
        <f>IF(RES_hh_emih_in!T30=0,0,RES_hh_emih_in!T30/RES_summary!T$21)</f>
        <v>1.5259497051075701</v>
      </c>
      <c r="U30" s="72">
        <f>IF(RES_hh_emih_in!U30=0,0,RES_hh_emih_in!U30/RES_summary!U$21)</f>
        <v>1.4860131623966593</v>
      </c>
      <c r="V30" s="72">
        <f>IF(RES_hh_emih_in!V30=0,0,RES_hh_emih_in!V30/RES_summary!V$21)</f>
        <v>1.4458531586103036</v>
      </c>
      <c r="W30" s="72">
        <f>IF(RES_hh_emih_in!W30=0,0,RES_hh_emih_in!W30/RES_summary!W$21)</f>
        <v>1.4582871380599978</v>
      </c>
      <c r="DA30" s="89" t="s">
        <v>964</v>
      </c>
    </row>
    <row r="31" spans="1:105" ht="12" customHeight="1" x14ac:dyDescent="0.25">
      <c r="A31" s="28" t="s">
        <v>208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29180.457392483135</v>
      </c>
      <c r="C3" s="19">
        <f t="shared" ref="C3:V3" si="0">SUM(C4,C9,C12)</f>
        <v>29793.405796631618</v>
      </c>
      <c r="D3" s="19">
        <f t="shared" si="0"/>
        <v>30450.669600836842</v>
      </c>
      <c r="E3" s="19">
        <f t="shared" si="0"/>
        <v>31236.029994892117</v>
      </c>
      <c r="F3" s="19">
        <f t="shared" si="0"/>
        <v>31925.827543409723</v>
      </c>
      <c r="G3" s="19">
        <f t="shared" si="0"/>
        <v>32566.640546703456</v>
      </c>
      <c r="H3" s="19">
        <f t="shared" si="0"/>
        <v>33204.658540786782</v>
      </c>
      <c r="I3" s="19">
        <f t="shared" si="0"/>
        <v>33778.193487878889</v>
      </c>
      <c r="J3" s="19">
        <f t="shared" si="0"/>
        <v>34307.514369143362</v>
      </c>
      <c r="K3" s="19">
        <f t="shared" si="0"/>
        <v>34722.159383136466</v>
      </c>
      <c r="L3" s="19">
        <f t="shared" si="0"/>
        <v>34973.657232851016</v>
      </c>
      <c r="M3" s="19">
        <f t="shared" si="0"/>
        <v>34742.785145160902</v>
      </c>
      <c r="N3" s="19">
        <f t="shared" si="0"/>
        <v>34664.413169583844</v>
      </c>
      <c r="O3" s="19">
        <f t="shared" si="0"/>
        <v>34621.517210424849</v>
      </c>
      <c r="P3" s="19">
        <f t="shared" si="0"/>
        <v>34562.797388801788</v>
      </c>
      <c r="Q3" s="19">
        <f t="shared" si="0"/>
        <v>34494.451694189949</v>
      </c>
      <c r="R3" s="19">
        <f t="shared" si="0"/>
        <v>34459.250997029456</v>
      </c>
      <c r="S3" s="19">
        <f t="shared" si="0"/>
        <v>34114.25616246408</v>
      </c>
      <c r="T3" s="19">
        <f t="shared" si="0"/>
        <v>34060.51338192165</v>
      </c>
      <c r="U3" s="19">
        <f t="shared" si="0"/>
        <v>33888.609796084354</v>
      </c>
      <c r="V3" s="19">
        <f t="shared" si="0"/>
        <v>34889.015319773644</v>
      </c>
      <c r="W3" s="19">
        <f t="shared" ref="W3" si="1">SUM(W4,W9,W12)</f>
        <v>35516.50450230702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16203.913926968664</v>
      </c>
      <c r="C4" s="22">
        <f t="shared" ref="C4:V4" si="2">SUM(C5:C8)</f>
        <v>16177.499029610568</v>
      </c>
      <c r="D4" s="22">
        <f t="shared" si="2"/>
        <v>16170.435719737823</v>
      </c>
      <c r="E4" s="22">
        <f t="shared" si="2"/>
        <v>16217.544379173869</v>
      </c>
      <c r="F4" s="22">
        <f t="shared" si="2"/>
        <v>16176.602436687213</v>
      </c>
      <c r="G4" s="22">
        <f t="shared" si="2"/>
        <v>16093.340855630911</v>
      </c>
      <c r="H4" s="22">
        <f t="shared" si="2"/>
        <v>15988.26787633946</v>
      </c>
      <c r="I4" s="22">
        <f t="shared" si="2"/>
        <v>15801.629795662582</v>
      </c>
      <c r="J4" s="22">
        <f t="shared" si="2"/>
        <v>15674.870004208507</v>
      </c>
      <c r="K4" s="22">
        <f t="shared" si="2"/>
        <v>15489.034374993298</v>
      </c>
      <c r="L4" s="22">
        <f t="shared" si="2"/>
        <v>15241.532292777969</v>
      </c>
      <c r="M4" s="22">
        <f t="shared" si="2"/>
        <v>14865.867997919895</v>
      </c>
      <c r="N4" s="22">
        <f t="shared" si="2"/>
        <v>14563.022490931737</v>
      </c>
      <c r="O4" s="22">
        <f t="shared" si="2"/>
        <v>14259.242844824341</v>
      </c>
      <c r="P4" s="22">
        <f t="shared" si="2"/>
        <v>13899.005964844338</v>
      </c>
      <c r="Q4" s="22">
        <f t="shared" si="2"/>
        <v>13525.261301783636</v>
      </c>
      <c r="R4" s="22">
        <f t="shared" si="2"/>
        <v>13195.713824750452</v>
      </c>
      <c r="S4" s="22">
        <f t="shared" si="2"/>
        <v>12826.521683227216</v>
      </c>
      <c r="T4" s="22">
        <f t="shared" si="2"/>
        <v>12386.180600592224</v>
      </c>
      <c r="U4" s="22">
        <f t="shared" si="2"/>
        <v>12101.934606783985</v>
      </c>
      <c r="V4" s="22">
        <f t="shared" si="2"/>
        <v>11891.529306659506</v>
      </c>
      <c r="W4" s="22">
        <f t="shared" ref="W4" si="3">SUM(W5:W8)</f>
        <v>11771.806338717908</v>
      </c>
      <c r="DA4" s="57"/>
    </row>
    <row r="5" spans="1:105" ht="12" customHeight="1" x14ac:dyDescent="0.25">
      <c r="A5" s="28" t="s">
        <v>32</v>
      </c>
      <c r="B5" s="29">
        <f>B18*B70/11630</f>
        <v>9694.7439484694114</v>
      </c>
      <c r="C5" s="29">
        <f t="shared" ref="C5:V5" si="4">C18*C70/11630</f>
        <v>9641.3620304897395</v>
      </c>
      <c r="D5" s="29">
        <f t="shared" si="4"/>
        <v>9566.4278200951794</v>
      </c>
      <c r="E5" s="29">
        <f t="shared" si="4"/>
        <v>9487.294425740065</v>
      </c>
      <c r="F5" s="29">
        <f t="shared" si="4"/>
        <v>9399.545931084831</v>
      </c>
      <c r="G5" s="29">
        <f t="shared" si="4"/>
        <v>9267.6536143591857</v>
      </c>
      <c r="H5" s="29">
        <f t="shared" si="4"/>
        <v>9124.1765367150183</v>
      </c>
      <c r="I5" s="29">
        <f t="shared" si="4"/>
        <v>8948.6660958228549</v>
      </c>
      <c r="J5" s="29">
        <f t="shared" si="4"/>
        <v>8826.3042364301109</v>
      </c>
      <c r="K5" s="29">
        <f t="shared" si="4"/>
        <v>8680.4739643581033</v>
      </c>
      <c r="L5" s="29">
        <f t="shared" si="4"/>
        <v>8522.0705175467265</v>
      </c>
      <c r="M5" s="29">
        <f t="shared" si="4"/>
        <v>8295.1667461418601</v>
      </c>
      <c r="N5" s="29">
        <f t="shared" si="4"/>
        <v>8105.7483761821213</v>
      </c>
      <c r="O5" s="29">
        <f t="shared" si="4"/>
        <v>7900.0192017267345</v>
      </c>
      <c r="P5" s="29">
        <f t="shared" si="4"/>
        <v>7682.0553584925547</v>
      </c>
      <c r="Q5" s="29">
        <f t="shared" si="4"/>
        <v>7429.1750199237313</v>
      </c>
      <c r="R5" s="29">
        <f t="shared" si="4"/>
        <v>7160.8813269610919</v>
      </c>
      <c r="S5" s="29">
        <f t="shared" si="4"/>
        <v>6874.2053575619602</v>
      </c>
      <c r="T5" s="29">
        <f t="shared" si="4"/>
        <v>6555.8673950962439</v>
      </c>
      <c r="U5" s="29">
        <f t="shared" si="4"/>
        <v>6382.4562468484146</v>
      </c>
      <c r="V5" s="29">
        <f t="shared" si="4"/>
        <v>6212.1778090705429</v>
      </c>
      <c r="W5" s="29">
        <f t="shared" ref="W5" si="5">W18*W70/11630</f>
        <v>6052.5669834702985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3943.2984255605952</v>
      </c>
      <c r="C6" s="29">
        <f t="shared" ref="C6:V6" si="6">C19*C71/11630</f>
        <v>3881.8269050385061</v>
      </c>
      <c r="D6" s="29">
        <f t="shared" si="6"/>
        <v>3862.3697706882176</v>
      </c>
      <c r="E6" s="29">
        <f t="shared" si="6"/>
        <v>3868.9166887128563</v>
      </c>
      <c r="F6" s="29">
        <f t="shared" si="6"/>
        <v>3849.4684491664088</v>
      </c>
      <c r="G6" s="29">
        <f t="shared" si="6"/>
        <v>3821.3560001388028</v>
      </c>
      <c r="H6" s="29">
        <f t="shared" si="6"/>
        <v>3807.4853794987184</v>
      </c>
      <c r="I6" s="29">
        <f t="shared" si="6"/>
        <v>3746.852150524714</v>
      </c>
      <c r="J6" s="29">
        <f t="shared" si="6"/>
        <v>3678.3130011461599</v>
      </c>
      <c r="K6" s="29">
        <f t="shared" si="6"/>
        <v>3607.5614227229385</v>
      </c>
      <c r="L6" s="29">
        <f t="shared" si="6"/>
        <v>3513.3664821756911</v>
      </c>
      <c r="M6" s="29">
        <f t="shared" si="6"/>
        <v>3395.9500151383641</v>
      </c>
      <c r="N6" s="29">
        <f t="shared" si="6"/>
        <v>3286.9564393622236</v>
      </c>
      <c r="O6" s="29">
        <f t="shared" si="6"/>
        <v>3165.6982898133901</v>
      </c>
      <c r="P6" s="29">
        <f t="shared" si="6"/>
        <v>3030.4450168823796</v>
      </c>
      <c r="Q6" s="29">
        <f t="shared" si="6"/>
        <v>2917.0125867319966</v>
      </c>
      <c r="R6" s="29">
        <f t="shared" si="6"/>
        <v>2850.3445623721555</v>
      </c>
      <c r="S6" s="29">
        <f t="shared" si="6"/>
        <v>2780.4052690622575</v>
      </c>
      <c r="T6" s="29">
        <f t="shared" si="6"/>
        <v>2679.4133073036801</v>
      </c>
      <c r="U6" s="29">
        <f t="shared" si="6"/>
        <v>2584.2936942216743</v>
      </c>
      <c r="V6" s="29">
        <f t="shared" si="6"/>
        <v>2517.8731853528561</v>
      </c>
      <c r="W6" s="29">
        <f t="shared" ref="W6" si="7">W19*W71/11630</f>
        <v>2456.0121165368846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1304.4376806327875</v>
      </c>
      <c r="C7" s="29">
        <f t="shared" ref="C7:V7" si="8">C20*C72/11630</f>
        <v>1344.5555490214933</v>
      </c>
      <c r="D7" s="29">
        <f t="shared" si="8"/>
        <v>1381.3421924354823</v>
      </c>
      <c r="E7" s="29">
        <f t="shared" si="8"/>
        <v>1449.8521834974586</v>
      </c>
      <c r="F7" s="29">
        <f t="shared" si="8"/>
        <v>1474.6229134685827</v>
      </c>
      <c r="G7" s="29">
        <f t="shared" si="8"/>
        <v>1503.8898868379988</v>
      </c>
      <c r="H7" s="29">
        <f t="shared" si="8"/>
        <v>1524.0876860882329</v>
      </c>
      <c r="I7" s="29">
        <f t="shared" si="8"/>
        <v>1541.0153696739799</v>
      </c>
      <c r="J7" s="29">
        <f t="shared" si="8"/>
        <v>1560.8321726964687</v>
      </c>
      <c r="K7" s="29">
        <f t="shared" si="8"/>
        <v>1561.1235133868092</v>
      </c>
      <c r="L7" s="29">
        <f t="shared" si="8"/>
        <v>1553.0453921927237</v>
      </c>
      <c r="M7" s="29">
        <f t="shared" si="8"/>
        <v>1515.2912880499266</v>
      </c>
      <c r="N7" s="29">
        <f t="shared" si="8"/>
        <v>1501.5476105933537</v>
      </c>
      <c r="O7" s="29">
        <f t="shared" si="8"/>
        <v>1504.0432068483306</v>
      </c>
      <c r="P7" s="29">
        <f t="shared" si="8"/>
        <v>1490.028078977507</v>
      </c>
      <c r="Q7" s="29">
        <f t="shared" si="8"/>
        <v>1471.0629784384405</v>
      </c>
      <c r="R7" s="29">
        <f t="shared" si="8"/>
        <v>1472.5771355155778</v>
      </c>
      <c r="S7" s="29">
        <f t="shared" si="8"/>
        <v>1448.8741304350688</v>
      </c>
      <c r="T7" s="29">
        <f t="shared" si="8"/>
        <v>1413.0474809675891</v>
      </c>
      <c r="U7" s="29">
        <f t="shared" si="8"/>
        <v>1377.8380291676094</v>
      </c>
      <c r="V7" s="29">
        <f t="shared" si="8"/>
        <v>1326.391542809326</v>
      </c>
      <c r="W7" s="29">
        <f t="shared" ref="W7" si="9">W20*W72/11630</f>
        <v>1294.795573254883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1261.4338723058697</v>
      </c>
      <c r="C8" s="29">
        <f t="shared" ref="C8:V8" si="10">C21*C73/11630</f>
        <v>1309.7545450608286</v>
      </c>
      <c r="D8" s="29">
        <f t="shared" si="10"/>
        <v>1360.2959365189433</v>
      </c>
      <c r="E8" s="29">
        <f t="shared" si="10"/>
        <v>1411.4810812234894</v>
      </c>
      <c r="F8" s="29">
        <f t="shared" si="10"/>
        <v>1452.9651429673925</v>
      </c>
      <c r="G8" s="29">
        <f t="shared" si="10"/>
        <v>1500.4413542949239</v>
      </c>
      <c r="H8" s="29">
        <f t="shared" si="10"/>
        <v>1532.5182740374912</v>
      </c>
      <c r="I8" s="29">
        <f t="shared" si="10"/>
        <v>1565.0961796410347</v>
      </c>
      <c r="J8" s="29">
        <f t="shared" si="10"/>
        <v>1609.4205939357676</v>
      </c>
      <c r="K8" s="29">
        <f t="shared" si="10"/>
        <v>1639.8754745254478</v>
      </c>
      <c r="L8" s="29">
        <f t="shared" si="10"/>
        <v>1653.0499008628292</v>
      </c>
      <c r="M8" s="29">
        <f t="shared" si="10"/>
        <v>1659.4599485897445</v>
      </c>
      <c r="N8" s="29">
        <f t="shared" si="10"/>
        <v>1668.770064794038</v>
      </c>
      <c r="O8" s="29">
        <f t="shared" si="10"/>
        <v>1689.4821464358868</v>
      </c>
      <c r="P8" s="29">
        <f t="shared" si="10"/>
        <v>1696.4775104918992</v>
      </c>
      <c r="Q8" s="29">
        <f t="shared" si="10"/>
        <v>1708.0107166894691</v>
      </c>
      <c r="R8" s="29">
        <f t="shared" si="10"/>
        <v>1711.9107999016267</v>
      </c>
      <c r="S8" s="29">
        <f t="shared" si="10"/>
        <v>1723.0369261679298</v>
      </c>
      <c r="T8" s="29">
        <f t="shared" si="10"/>
        <v>1737.8524172247119</v>
      </c>
      <c r="U8" s="29">
        <f t="shared" si="10"/>
        <v>1757.3466365462866</v>
      </c>
      <c r="V8" s="29">
        <f t="shared" si="10"/>
        <v>1835.0867694267804</v>
      </c>
      <c r="W8" s="29">
        <f t="shared" ref="W8" si="11">W21*W73/11630</f>
        <v>1968.4316654558402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4954.1302583427423</v>
      </c>
      <c r="C9" s="22">
        <f t="shared" ref="C9:V9" si="12">SUM(C10:C11)</f>
        <v>5365.7822582965318</v>
      </c>
      <c r="D9" s="22">
        <f t="shared" si="12"/>
        <v>5827.6125596344045</v>
      </c>
      <c r="E9" s="22">
        <f t="shared" si="12"/>
        <v>6375.5665473833105</v>
      </c>
      <c r="F9" s="22">
        <f t="shared" si="12"/>
        <v>6925.0052014260409</v>
      </c>
      <c r="G9" s="22">
        <f t="shared" si="12"/>
        <v>7504.0277784381415</v>
      </c>
      <c r="H9" s="22">
        <f t="shared" si="12"/>
        <v>8093.0019089042225</v>
      </c>
      <c r="I9" s="22">
        <f t="shared" si="12"/>
        <v>8697.0867211775258</v>
      </c>
      <c r="J9" s="22">
        <f t="shared" si="12"/>
        <v>9219.1149990373488</v>
      </c>
      <c r="K9" s="22">
        <f t="shared" si="12"/>
        <v>9734.1699343272667</v>
      </c>
      <c r="L9" s="22">
        <f t="shared" si="12"/>
        <v>10210.612238781037</v>
      </c>
      <c r="M9" s="22">
        <f t="shared" si="12"/>
        <v>10499.68443620262</v>
      </c>
      <c r="N9" s="22">
        <f t="shared" si="12"/>
        <v>10833.944892189662</v>
      </c>
      <c r="O9" s="22">
        <f t="shared" si="12"/>
        <v>11168.961908169966</v>
      </c>
      <c r="P9" s="22">
        <f t="shared" si="12"/>
        <v>11578.487290764939</v>
      </c>
      <c r="Q9" s="22">
        <f t="shared" si="12"/>
        <v>12093.568772165981</v>
      </c>
      <c r="R9" s="22">
        <f t="shared" si="12"/>
        <v>12532.366388118713</v>
      </c>
      <c r="S9" s="22">
        <f t="shared" si="12"/>
        <v>12760.668395306586</v>
      </c>
      <c r="T9" s="22">
        <f t="shared" si="12"/>
        <v>13303.794028951248</v>
      </c>
      <c r="U9" s="22">
        <f t="shared" si="12"/>
        <v>13636.531002238429</v>
      </c>
      <c r="V9" s="22">
        <f t="shared" si="12"/>
        <v>14659.381019771026</v>
      </c>
      <c r="W9" s="22">
        <f t="shared" ref="W9" si="13">SUM(W10:W11)</f>
        <v>15233.419856827211</v>
      </c>
      <c r="DA9" s="57"/>
    </row>
    <row r="10" spans="1:105" ht="12" customHeight="1" x14ac:dyDescent="0.25">
      <c r="A10" s="28" t="s">
        <v>28</v>
      </c>
      <c r="B10" s="29">
        <f>B23*B75/11630</f>
        <v>3941.9939894578979</v>
      </c>
      <c r="C10" s="29">
        <f t="shared" ref="C10:V10" si="14">C23*C75/11630</f>
        <v>4265.6587740660943</v>
      </c>
      <c r="D10" s="29">
        <f t="shared" si="14"/>
        <v>4636.1275302253334</v>
      </c>
      <c r="E10" s="29">
        <f t="shared" si="14"/>
        <v>5066.5201368405187</v>
      </c>
      <c r="F10" s="29">
        <f t="shared" si="14"/>
        <v>5473.8575907931072</v>
      </c>
      <c r="G10" s="29">
        <f t="shared" si="14"/>
        <v>5919.2052563632769</v>
      </c>
      <c r="H10" s="29">
        <f t="shared" si="14"/>
        <v>6393.3324840522237</v>
      </c>
      <c r="I10" s="29">
        <f t="shared" si="14"/>
        <v>6853.8582356809929</v>
      </c>
      <c r="J10" s="29">
        <f t="shared" si="14"/>
        <v>7266.3761786002606</v>
      </c>
      <c r="K10" s="29">
        <f t="shared" si="14"/>
        <v>7673.6332056524261</v>
      </c>
      <c r="L10" s="29">
        <f t="shared" si="14"/>
        <v>8033.6244409995343</v>
      </c>
      <c r="M10" s="29">
        <f t="shared" si="14"/>
        <v>8256.195410254506</v>
      </c>
      <c r="N10" s="29">
        <f t="shared" si="14"/>
        <v>8509.1604944973569</v>
      </c>
      <c r="O10" s="29">
        <f t="shared" si="14"/>
        <v>8751.4263883357016</v>
      </c>
      <c r="P10" s="29">
        <f t="shared" si="14"/>
        <v>9024.756452919306</v>
      </c>
      <c r="Q10" s="29">
        <f t="shared" si="14"/>
        <v>9335.5859585318267</v>
      </c>
      <c r="R10" s="29">
        <f t="shared" si="14"/>
        <v>9495.1813516395487</v>
      </c>
      <c r="S10" s="29">
        <f t="shared" si="14"/>
        <v>9482.7776928024614</v>
      </c>
      <c r="T10" s="29">
        <f t="shared" si="14"/>
        <v>9679.2728128442013</v>
      </c>
      <c r="U10" s="29">
        <f t="shared" si="14"/>
        <v>9721.0644398799104</v>
      </c>
      <c r="V10" s="29">
        <f t="shared" si="14"/>
        <v>10253.975752554979</v>
      </c>
      <c r="W10" s="29">
        <f t="shared" ref="W10" si="15">W23*W75/11630</f>
        <v>10477.563402742973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1012.1362688848443</v>
      </c>
      <c r="C11" s="29">
        <f t="shared" ref="C11:V11" si="16">C24*C76/11630</f>
        <v>1100.1234842304375</v>
      </c>
      <c r="D11" s="29">
        <f t="shared" si="16"/>
        <v>1191.4850294090706</v>
      </c>
      <c r="E11" s="29">
        <f t="shared" si="16"/>
        <v>1309.046410542792</v>
      </c>
      <c r="F11" s="29">
        <f t="shared" si="16"/>
        <v>1451.1476106329337</v>
      </c>
      <c r="G11" s="29">
        <f t="shared" si="16"/>
        <v>1584.822522074865</v>
      </c>
      <c r="H11" s="29">
        <f t="shared" si="16"/>
        <v>1699.6694248519989</v>
      </c>
      <c r="I11" s="29">
        <f t="shared" si="16"/>
        <v>1843.228485496533</v>
      </c>
      <c r="J11" s="29">
        <f t="shared" si="16"/>
        <v>1952.738820437088</v>
      </c>
      <c r="K11" s="29">
        <f t="shared" si="16"/>
        <v>2060.5367286748406</v>
      </c>
      <c r="L11" s="29">
        <f t="shared" si="16"/>
        <v>2176.9877977815026</v>
      </c>
      <c r="M11" s="29">
        <f t="shared" si="16"/>
        <v>2243.4890259481153</v>
      </c>
      <c r="N11" s="29">
        <f t="shared" si="16"/>
        <v>2324.7843976923045</v>
      </c>
      <c r="O11" s="29">
        <f t="shared" si="16"/>
        <v>2417.5355198342641</v>
      </c>
      <c r="P11" s="29">
        <f t="shared" si="16"/>
        <v>2553.7308378456332</v>
      </c>
      <c r="Q11" s="29">
        <f t="shared" si="16"/>
        <v>2757.9828136341557</v>
      </c>
      <c r="R11" s="29">
        <f t="shared" si="16"/>
        <v>3037.185036479164</v>
      </c>
      <c r="S11" s="29">
        <f t="shared" si="16"/>
        <v>3277.890702504124</v>
      </c>
      <c r="T11" s="29">
        <f t="shared" si="16"/>
        <v>3624.5212161070476</v>
      </c>
      <c r="U11" s="29">
        <f t="shared" si="16"/>
        <v>3915.4665623585179</v>
      </c>
      <c r="V11" s="29">
        <f t="shared" si="16"/>
        <v>4405.405267216046</v>
      </c>
      <c r="W11" s="29">
        <f t="shared" ref="W11" si="17">W24*W76/11630</f>
        <v>4755.8564540842372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8022.4132071717304</v>
      </c>
      <c r="C12" s="22">
        <f t="shared" ref="C12:V12" si="18">SUM(C13:C14)</f>
        <v>8250.124508724517</v>
      </c>
      <c r="D12" s="22">
        <f t="shared" si="18"/>
        <v>8452.6213214646159</v>
      </c>
      <c r="E12" s="22">
        <f t="shared" si="18"/>
        <v>8642.919068334937</v>
      </c>
      <c r="F12" s="22">
        <f t="shared" si="18"/>
        <v>8824.2199052964679</v>
      </c>
      <c r="G12" s="22">
        <f t="shared" si="18"/>
        <v>8969.2719126344036</v>
      </c>
      <c r="H12" s="22">
        <f t="shared" si="18"/>
        <v>9123.3887555430974</v>
      </c>
      <c r="I12" s="22">
        <f t="shared" si="18"/>
        <v>9279.4769710387809</v>
      </c>
      <c r="J12" s="22">
        <f t="shared" si="18"/>
        <v>9413.5293658975079</v>
      </c>
      <c r="K12" s="22">
        <f t="shared" si="18"/>
        <v>9498.9550738159014</v>
      </c>
      <c r="L12" s="22">
        <f t="shared" si="18"/>
        <v>9521.5127012920075</v>
      </c>
      <c r="M12" s="22">
        <f t="shared" si="18"/>
        <v>9377.2327110383812</v>
      </c>
      <c r="N12" s="22">
        <f t="shared" si="18"/>
        <v>9267.4457864624455</v>
      </c>
      <c r="O12" s="22">
        <f t="shared" si="18"/>
        <v>9193.3124574305421</v>
      </c>
      <c r="P12" s="22">
        <f t="shared" si="18"/>
        <v>9085.3041331925142</v>
      </c>
      <c r="Q12" s="22">
        <f t="shared" si="18"/>
        <v>8875.6216202403339</v>
      </c>
      <c r="R12" s="22">
        <f t="shared" si="18"/>
        <v>8731.1707841602911</v>
      </c>
      <c r="S12" s="22">
        <f t="shared" si="18"/>
        <v>8527.06608393028</v>
      </c>
      <c r="T12" s="22">
        <f t="shared" si="18"/>
        <v>8370.5387523781774</v>
      </c>
      <c r="U12" s="22">
        <f t="shared" si="18"/>
        <v>8150.1441870619374</v>
      </c>
      <c r="V12" s="22">
        <f t="shared" si="18"/>
        <v>8338.104993343115</v>
      </c>
      <c r="W12" s="22">
        <f t="shared" ref="W12" si="19">SUM(W13:W14)</f>
        <v>8511.2783067619039</v>
      </c>
      <c r="DA12" s="57"/>
    </row>
    <row r="13" spans="1:105" ht="12" customHeight="1" x14ac:dyDescent="0.25">
      <c r="A13" s="30" t="s">
        <v>44</v>
      </c>
      <c r="B13" s="31">
        <f>B26*B78/11630</f>
        <v>6014.2016660665186</v>
      </c>
      <c r="C13" s="31">
        <f t="shared" ref="C13:V13" si="20">C26*C78/11630</f>
        <v>6174.1951621062508</v>
      </c>
      <c r="D13" s="31">
        <f t="shared" si="20"/>
        <v>6314.4331736368513</v>
      </c>
      <c r="E13" s="31">
        <f t="shared" si="20"/>
        <v>6438.6838880254063</v>
      </c>
      <c r="F13" s="31">
        <f t="shared" si="20"/>
        <v>6537.8385813605382</v>
      </c>
      <c r="G13" s="31">
        <f t="shared" si="20"/>
        <v>6611.9184329181899</v>
      </c>
      <c r="H13" s="31">
        <f t="shared" si="20"/>
        <v>6692.7940271749503</v>
      </c>
      <c r="I13" s="31">
        <f t="shared" si="20"/>
        <v>6752.6993581862343</v>
      </c>
      <c r="J13" s="31">
        <f t="shared" si="20"/>
        <v>6776.0323772307383</v>
      </c>
      <c r="K13" s="31">
        <f t="shared" si="20"/>
        <v>6730.7949104643776</v>
      </c>
      <c r="L13" s="31">
        <f t="shared" si="20"/>
        <v>6621.8362349658719</v>
      </c>
      <c r="M13" s="31">
        <f t="shared" si="20"/>
        <v>6377.8231321812109</v>
      </c>
      <c r="N13" s="31">
        <f t="shared" si="20"/>
        <v>6162.508061836771</v>
      </c>
      <c r="O13" s="31">
        <f t="shared" si="20"/>
        <v>5991.24658240597</v>
      </c>
      <c r="P13" s="31">
        <f t="shared" si="20"/>
        <v>5788.9789921980928</v>
      </c>
      <c r="Q13" s="31">
        <f t="shared" si="20"/>
        <v>5482.1815201459485</v>
      </c>
      <c r="R13" s="31">
        <f t="shared" si="20"/>
        <v>5201.5934114536831</v>
      </c>
      <c r="S13" s="31">
        <f t="shared" si="20"/>
        <v>4924.1808579382314</v>
      </c>
      <c r="T13" s="31">
        <f t="shared" si="20"/>
        <v>4627.1877458505169</v>
      </c>
      <c r="U13" s="31">
        <f t="shared" si="20"/>
        <v>4311.2079030748482</v>
      </c>
      <c r="V13" s="31">
        <f t="shared" si="20"/>
        <v>4222.0499489542799</v>
      </c>
      <c r="W13" s="31">
        <f t="shared" ref="W13" si="21">W26*W78/11630</f>
        <v>4226.1712070640597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2008.2115411052121</v>
      </c>
      <c r="C14" s="33">
        <f t="shared" ref="C14:V14" si="22">C27*C79/11630</f>
        <v>2075.9293466182667</v>
      </c>
      <c r="D14" s="33">
        <f t="shared" si="22"/>
        <v>2138.1881478277646</v>
      </c>
      <c r="E14" s="33">
        <f t="shared" si="22"/>
        <v>2204.2351803095303</v>
      </c>
      <c r="F14" s="33">
        <f t="shared" si="22"/>
        <v>2286.3813239359306</v>
      </c>
      <c r="G14" s="33">
        <f t="shared" si="22"/>
        <v>2357.3534797162133</v>
      </c>
      <c r="H14" s="33">
        <f t="shared" si="22"/>
        <v>2430.5947283681476</v>
      </c>
      <c r="I14" s="33">
        <f t="shared" si="22"/>
        <v>2526.7776128525475</v>
      </c>
      <c r="J14" s="33">
        <f t="shared" si="22"/>
        <v>2637.4969886667695</v>
      </c>
      <c r="K14" s="33">
        <f t="shared" si="22"/>
        <v>2768.1601633515243</v>
      </c>
      <c r="L14" s="33">
        <f t="shared" si="22"/>
        <v>2899.6764663261361</v>
      </c>
      <c r="M14" s="33">
        <f t="shared" si="22"/>
        <v>2999.4095788571703</v>
      </c>
      <c r="N14" s="33">
        <f t="shared" si="22"/>
        <v>3104.937724625674</v>
      </c>
      <c r="O14" s="33">
        <f t="shared" si="22"/>
        <v>3202.0658750245721</v>
      </c>
      <c r="P14" s="33">
        <f t="shared" si="22"/>
        <v>3296.325140994421</v>
      </c>
      <c r="Q14" s="33">
        <f t="shared" si="22"/>
        <v>3393.4401000943863</v>
      </c>
      <c r="R14" s="33">
        <f t="shared" si="22"/>
        <v>3529.577372706608</v>
      </c>
      <c r="S14" s="33">
        <f t="shared" si="22"/>
        <v>3602.8852259920495</v>
      </c>
      <c r="T14" s="33">
        <f t="shared" si="22"/>
        <v>3743.35100652766</v>
      </c>
      <c r="U14" s="33">
        <f t="shared" si="22"/>
        <v>3838.9362839870892</v>
      </c>
      <c r="V14" s="33">
        <f t="shared" si="22"/>
        <v>4116.0550443888351</v>
      </c>
      <c r="W14" s="33">
        <f t="shared" ref="W14" si="23">W27*W79/11630</f>
        <v>4285.1070996978442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1060943.503938115</v>
      </c>
      <c r="C16" s="19">
        <f t="shared" ref="C16:Q16" si="24">SUM(C17,C22,C25)</f>
        <v>1087049.6484045587</v>
      </c>
      <c r="D16" s="19">
        <f t="shared" si="24"/>
        <v>1112623.1488107932</v>
      </c>
      <c r="E16" s="19">
        <f t="shared" si="24"/>
        <v>1141020.781682112</v>
      </c>
      <c r="F16" s="19">
        <f t="shared" si="24"/>
        <v>1173086.0813173628</v>
      </c>
      <c r="G16" s="19">
        <f t="shared" si="24"/>
        <v>1201758.8176485938</v>
      </c>
      <c r="H16" s="19">
        <f t="shared" si="24"/>
        <v>1231299.0114342393</v>
      </c>
      <c r="I16" s="19">
        <f t="shared" si="24"/>
        <v>1268467.7291877763</v>
      </c>
      <c r="J16" s="19">
        <f t="shared" si="24"/>
        <v>1312039.4808336864</v>
      </c>
      <c r="K16" s="19">
        <f t="shared" si="24"/>
        <v>1362136.7981233357</v>
      </c>
      <c r="L16" s="19">
        <f t="shared" si="24"/>
        <v>1407820.0412023589</v>
      </c>
      <c r="M16" s="19">
        <f t="shared" si="24"/>
        <v>1433207.9559693972</v>
      </c>
      <c r="N16" s="19">
        <f t="shared" si="24"/>
        <v>1463169.932726858</v>
      </c>
      <c r="O16" s="19">
        <f t="shared" si="24"/>
        <v>1491282.6785707592</v>
      </c>
      <c r="P16" s="19">
        <f t="shared" si="24"/>
        <v>1520570.7604634124</v>
      </c>
      <c r="Q16" s="19">
        <f t="shared" si="24"/>
        <v>1547271.5572999709</v>
      </c>
      <c r="R16" s="19">
        <f t="shared" ref="R16" si="25">SUM(R17,R22,R25)</f>
        <v>1564258.6625308231</v>
      </c>
      <c r="S16" s="19">
        <f t="shared" ref="S16" si="26">SUM(S17,S22,S25)</f>
        <v>1579826.3473947132</v>
      </c>
      <c r="T16" s="19">
        <f t="shared" ref="T16" si="27">SUM(T17,T22,T25)</f>
        <v>1600336.9495312702</v>
      </c>
      <c r="U16" s="19">
        <f t="shared" ref="U16" si="28">SUM(U17,U22,U25)</f>
        <v>1620593.0445674472</v>
      </c>
      <c r="V16" s="19">
        <f t="shared" ref="V16:W16" si="29">SUM(V17,V22,V25)</f>
        <v>1636098.0783002055</v>
      </c>
      <c r="W16" s="19">
        <f t="shared" si="29"/>
        <v>1629149.6566577544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207939.26623276176</v>
      </c>
      <c r="C17" s="22">
        <f t="shared" ref="C17:Q17" si="30">SUM(C18:C21)</f>
        <v>211319.67377549995</v>
      </c>
      <c r="D17" s="22">
        <f t="shared" si="30"/>
        <v>214404.75187311313</v>
      </c>
      <c r="E17" s="22">
        <f t="shared" si="30"/>
        <v>217759.0482724591</v>
      </c>
      <c r="F17" s="22">
        <f t="shared" si="30"/>
        <v>219564.92765868347</v>
      </c>
      <c r="G17" s="22">
        <f t="shared" si="30"/>
        <v>221287.13709157897</v>
      </c>
      <c r="H17" s="22">
        <f t="shared" si="30"/>
        <v>222515.25684171481</v>
      </c>
      <c r="I17" s="22">
        <f t="shared" si="30"/>
        <v>223118.04576554894</v>
      </c>
      <c r="J17" s="22">
        <f t="shared" si="30"/>
        <v>224644.72027400366</v>
      </c>
      <c r="K17" s="22">
        <f t="shared" si="30"/>
        <v>224724.67193777947</v>
      </c>
      <c r="L17" s="22">
        <f t="shared" si="30"/>
        <v>223388.33655647218</v>
      </c>
      <c r="M17" s="22">
        <f t="shared" si="30"/>
        <v>220012.07491518464</v>
      </c>
      <c r="N17" s="22">
        <f t="shared" si="30"/>
        <v>216551.3222341722</v>
      </c>
      <c r="O17" s="22">
        <f t="shared" si="30"/>
        <v>212908.16491061728</v>
      </c>
      <c r="P17" s="22">
        <f t="shared" si="30"/>
        <v>208892.60542643021</v>
      </c>
      <c r="Q17" s="22">
        <f t="shared" si="30"/>
        <v>203959.34365333905</v>
      </c>
      <c r="R17" s="22">
        <f t="shared" ref="R17" si="31">SUM(R18:R21)</f>
        <v>199883.90290678683</v>
      </c>
      <c r="S17" s="22">
        <f t="shared" ref="S17" si="32">SUM(S18:S21)</f>
        <v>195667.40606344288</v>
      </c>
      <c r="T17" s="22">
        <f t="shared" ref="T17" si="33">SUM(T18:T21)</f>
        <v>191437.50779957781</v>
      </c>
      <c r="U17" s="22">
        <f t="shared" ref="U17" si="34">SUM(U18:U21)</f>
        <v>188135.04785812547</v>
      </c>
      <c r="V17" s="22">
        <f t="shared" ref="V17:W17" si="35">SUM(V18:V21)</f>
        <v>184723.58503396277</v>
      </c>
      <c r="W17" s="22">
        <f t="shared" si="35"/>
        <v>181276.81937725472</v>
      </c>
      <c r="DA17" s="57"/>
    </row>
    <row r="18" spans="1:105" ht="12" customHeight="1" x14ac:dyDescent="0.25">
      <c r="A18" s="28" t="s">
        <v>32</v>
      </c>
      <c r="B18" s="29">
        <f>B31*B83/1000000</f>
        <v>12870.989968116357</v>
      </c>
      <c r="C18" s="29">
        <f t="shared" ref="C18:Q18" si="36">C31*C83/1000000</f>
        <v>12800.118768789469</v>
      </c>
      <c r="D18" s="29">
        <f t="shared" si="36"/>
        <v>12700.634194943723</v>
      </c>
      <c r="E18" s="29">
        <f t="shared" si="36"/>
        <v>12595.574677095552</v>
      </c>
      <c r="F18" s="29">
        <f t="shared" si="36"/>
        <v>12479.077531794142</v>
      </c>
      <c r="G18" s="29">
        <f t="shared" si="36"/>
        <v>12303.973919520258</v>
      </c>
      <c r="H18" s="29">
        <f t="shared" si="36"/>
        <v>12113.490082419605</v>
      </c>
      <c r="I18" s="29">
        <f t="shared" si="36"/>
        <v>11880.47793315295</v>
      </c>
      <c r="J18" s="29">
        <f t="shared" si="36"/>
        <v>11718.027199735416</v>
      </c>
      <c r="K18" s="29">
        <f t="shared" si="36"/>
        <v>11524.41920153936</v>
      </c>
      <c r="L18" s="29">
        <f t="shared" si="36"/>
        <v>11314.118735053478</v>
      </c>
      <c r="M18" s="29">
        <f t="shared" si="36"/>
        <v>11012.875486030804</v>
      </c>
      <c r="N18" s="29">
        <f t="shared" si="36"/>
        <v>10761.398814497506</v>
      </c>
      <c r="O18" s="29">
        <f t="shared" si="36"/>
        <v>10488.26750183584</v>
      </c>
      <c r="P18" s="29">
        <f t="shared" si="36"/>
        <v>10198.893130053477</v>
      </c>
      <c r="Q18" s="29">
        <f t="shared" si="36"/>
        <v>9863.1627262229485</v>
      </c>
      <c r="R18" s="29">
        <f t="shared" ref="R18:V18" si="37">R31*R83/1000000</f>
        <v>9506.9691589677586</v>
      </c>
      <c r="S18" s="29">
        <f t="shared" si="37"/>
        <v>9126.3708114663968</v>
      </c>
      <c r="T18" s="29">
        <f t="shared" si="37"/>
        <v>8703.7371923480987</v>
      </c>
      <c r="U18" s="29">
        <f t="shared" si="37"/>
        <v>8473.5121176766079</v>
      </c>
      <c r="V18" s="29">
        <f t="shared" si="37"/>
        <v>8247.4461095308707</v>
      </c>
      <c r="W18" s="29">
        <f t="shared" ref="W18" si="38">W31*W83/1000000</f>
        <v>8035.5426960912773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109132.37804512274</v>
      </c>
      <c r="C19" s="29">
        <f t="shared" ref="C19:Q19" si="39">C32*C84/1000000</f>
        <v>109449.12674769133</v>
      </c>
      <c r="D19" s="29">
        <f t="shared" si="39"/>
        <v>109209.0356953742</v>
      </c>
      <c r="E19" s="29">
        <f t="shared" si="39"/>
        <v>109102.73283372661</v>
      </c>
      <c r="F19" s="29">
        <f t="shared" si="39"/>
        <v>108265.16406058405</v>
      </c>
      <c r="G19" s="29">
        <f t="shared" si="39"/>
        <v>107124.3475493069</v>
      </c>
      <c r="H19" s="29">
        <f t="shared" si="39"/>
        <v>106266.32530893119</v>
      </c>
      <c r="I19" s="29">
        <f t="shared" si="39"/>
        <v>104832.49045881818</v>
      </c>
      <c r="J19" s="29">
        <f t="shared" si="39"/>
        <v>103504.70384989856</v>
      </c>
      <c r="K19" s="29">
        <f t="shared" si="39"/>
        <v>101616.29762388063</v>
      </c>
      <c r="L19" s="29">
        <f t="shared" si="39"/>
        <v>99134.76053328735</v>
      </c>
      <c r="M19" s="29">
        <f t="shared" si="39"/>
        <v>95971.730387591888</v>
      </c>
      <c r="N19" s="29">
        <f t="shared" si="39"/>
        <v>92896.735356491772</v>
      </c>
      <c r="O19" s="29">
        <f t="shared" si="39"/>
        <v>89678.952961234245</v>
      </c>
      <c r="P19" s="29">
        <f t="shared" si="39"/>
        <v>86427.752873560865</v>
      </c>
      <c r="Q19" s="29">
        <f t="shared" si="39"/>
        <v>82920.759203819791</v>
      </c>
      <c r="R19" s="29">
        <f t="shared" ref="R19:V19" si="40">R32*R84/1000000</f>
        <v>80323.337044485655</v>
      </c>
      <c r="S19" s="29">
        <f t="shared" si="40"/>
        <v>78126.484258570199</v>
      </c>
      <c r="T19" s="29">
        <f t="shared" si="40"/>
        <v>75714.984816514057</v>
      </c>
      <c r="U19" s="29">
        <f t="shared" si="40"/>
        <v>73779.398109091926</v>
      </c>
      <c r="V19" s="29">
        <f t="shared" si="40"/>
        <v>72058.07847189618</v>
      </c>
      <c r="W19" s="29">
        <f t="shared" ref="W19" si="41">W32*W84/1000000</f>
        <v>70105.651534468881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53949.530393847512</v>
      </c>
      <c r="C20" s="29">
        <f t="shared" ref="C20:Q20" si="43">C33*C85/1000000</f>
        <v>55851.395872473593</v>
      </c>
      <c r="D20" s="29">
        <f t="shared" si="43"/>
        <v>57953.95271839793</v>
      </c>
      <c r="E20" s="29">
        <f t="shared" si="43"/>
        <v>60281.327775694248</v>
      </c>
      <c r="F20" s="29">
        <f t="shared" si="43"/>
        <v>62071.337028072849</v>
      </c>
      <c r="G20" s="29">
        <f t="shared" si="43"/>
        <v>64071.54469286884</v>
      </c>
      <c r="H20" s="29">
        <f t="shared" si="43"/>
        <v>65700.004425540392</v>
      </c>
      <c r="I20" s="29">
        <f t="shared" si="43"/>
        <v>67247.810121015355</v>
      </c>
      <c r="J20" s="29">
        <f t="shared" si="43"/>
        <v>69128.834438311649</v>
      </c>
      <c r="K20" s="29">
        <f t="shared" si="43"/>
        <v>70425.727081874647</v>
      </c>
      <c r="L20" s="29">
        <f t="shared" si="43"/>
        <v>71509.142841042383</v>
      </c>
      <c r="M20" s="29">
        <f t="shared" si="43"/>
        <v>71408.743203400212</v>
      </c>
      <c r="N20" s="29">
        <f t="shared" si="43"/>
        <v>71177.098688747457</v>
      </c>
      <c r="O20" s="29">
        <f t="shared" si="43"/>
        <v>70702.539667816396</v>
      </c>
      <c r="P20" s="29">
        <f t="shared" si="43"/>
        <v>70064.051212035411</v>
      </c>
      <c r="Q20" s="29">
        <f t="shared" si="43"/>
        <v>68838.904390018404</v>
      </c>
      <c r="R20" s="29">
        <f t="shared" ref="R20:V20" si="44">R33*R85/1000000</f>
        <v>67609.884192916346</v>
      </c>
      <c r="S20" s="29">
        <f t="shared" si="44"/>
        <v>66004.09634883434</v>
      </c>
      <c r="T20" s="29">
        <f t="shared" si="44"/>
        <v>64429.595427541921</v>
      </c>
      <c r="U20" s="29">
        <f t="shared" si="44"/>
        <v>62958.948255497548</v>
      </c>
      <c r="V20" s="29">
        <f t="shared" si="44"/>
        <v>61105.688884521245</v>
      </c>
      <c r="W20" s="29">
        <f t="shared" ref="W20" si="45">W33*W85/1000000</f>
        <v>59314.679598220668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31986.367825675141</v>
      </c>
      <c r="C21" s="29">
        <f t="shared" ref="C21:Q21" si="47">C34*C86/1000000</f>
        <v>33219.03238654555</v>
      </c>
      <c r="D21" s="29">
        <f t="shared" si="47"/>
        <v>34541.129264397285</v>
      </c>
      <c r="E21" s="29">
        <f t="shared" si="47"/>
        <v>35779.412985942683</v>
      </c>
      <c r="F21" s="29">
        <f t="shared" si="47"/>
        <v>36749.349038232445</v>
      </c>
      <c r="G21" s="29">
        <f t="shared" si="47"/>
        <v>37787.270929882958</v>
      </c>
      <c r="H21" s="29">
        <f t="shared" si="47"/>
        <v>38435.437024823623</v>
      </c>
      <c r="I21" s="29">
        <f t="shared" si="47"/>
        <v>39157.267252562458</v>
      </c>
      <c r="J21" s="29">
        <f t="shared" si="47"/>
        <v>40293.154786058032</v>
      </c>
      <c r="K21" s="29">
        <f t="shared" si="47"/>
        <v>41158.228030484817</v>
      </c>
      <c r="L21" s="29">
        <f t="shared" si="47"/>
        <v>41430.314447088982</v>
      </c>
      <c r="M21" s="29">
        <f t="shared" si="47"/>
        <v>41618.725838161707</v>
      </c>
      <c r="N21" s="29">
        <f t="shared" si="47"/>
        <v>41716.089374435476</v>
      </c>
      <c r="O21" s="29">
        <f t="shared" si="47"/>
        <v>42038.404779730787</v>
      </c>
      <c r="P21" s="29">
        <f t="shared" si="47"/>
        <v>42201.908210780435</v>
      </c>
      <c r="Q21" s="29">
        <f t="shared" si="47"/>
        <v>42336.517333277901</v>
      </c>
      <c r="R21" s="29">
        <f t="shared" ref="R21:V21" si="48">R34*R86/1000000</f>
        <v>42443.712510417063</v>
      </c>
      <c r="S21" s="29">
        <f t="shared" si="48"/>
        <v>42410.454644571939</v>
      </c>
      <c r="T21" s="29">
        <f t="shared" si="48"/>
        <v>42589.190363173751</v>
      </c>
      <c r="U21" s="29">
        <f t="shared" si="48"/>
        <v>42923.189375859401</v>
      </c>
      <c r="V21" s="29">
        <f t="shared" si="48"/>
        <v>43312.371568014467</v>
      </c>
      <c r="W21" s="29">
        <f t="shared" ref="W21" si="49">W34*W86/1000000</f>
        <v>43820.945548473894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50299.818961693032</v>
      </c>
      <c r="C22" s="22">
        <f t="shared" ref="C22:Q22" si="50">SUM(C23:C24)</f>
        <v>53850.677636138418</v>
      </c>
      <c r="D22" s="22">
        <f t="shared" si="50"/>
        <v>57825.111079762297</v>
      </c>
      <c r="E22" s="22">
        <f t="shared" si="50"/>
        <v>62716.772474926678</v>
      </c>
      <c r="F22" s="22">
        <f t="shared" si="50"/>
        <v>67886.846318516255</v>
      </c>
      <c r="G22" s="22">
        <f t="shared" si="50"/>
        <v>73245.52046226339</v>
      </c>
      <c r="H22" s="22">
        <f t="shared" si="50"/>
        <v>78514.846003783779</v>
      </c>
      <c r="I22" s="22">
        <f t="shared" si="50"/>
        <v>84202.100949440384</v>
      </c>
      <c r="J22" s="22">
        <f t="shared" si="50"/>
        <v>89176.708550133859</v>
      </c>
      <c r="K22" s="22">
        <f t="shared" si="50"/>
        <v>94287.295727922567</v>
      </c>
      <c r="L22" s="22">
        <f t="shared" si="50"/>
        <v>98995.745448762638</v>
      </c>
      <c r="M22" s="22">
        <f t="shared" si="50"/>
        <v>101468.64291886654</v>
      </c>
      <c r="N22" s="22">
        <f t="shared" si="50"/>
        <v>104564.29494385832</v>
      </c>
      <c r="O22" s="22">
        <f t="shared" si="50"/>
        <v>107757.5363585125</v>
      </c>
      <c r="P22" s="22">
        <f t="shared" si="50"/>
        <v>111996.8640617911</v>
      </c>
      <c r="Q22" s="22">
        <f t="shared" si="50"/>
        <v>117405.85898663984</v>
      </c>
      <c r="R22" s="22">
        <f t="shared" ref="R22" si="51">SUM(R23:R24)</f>
        <v>120966.36683705851</v>
      </c>
      <c r="S22" s="22">
        <f t="shared" ref="S22" si="52">SUM(S23:S24)</f>
        <v>124917.23548821366</v>
      </c>
      <c r="T22" s="22">
        <f t="shared" ref="T22" si="53">SUM(T23:T24)</f>
        <v>129982.32346234393</v>
      </c>
      <c r="U22" s="22">
        <f t="shared" ref="U22" si="54">SUM(U23:U24)</f>
        <v>134313.59881237234</v>
      </c>
      <c r="V22" s="22">
        <f t="shared" ref="V22:W22" si="55">SUM(V23:V24)</f>
        <v>138274.37828975669</v>
      </c>
      <c r="W22" s="22">
        <f t="shared" si="55"/>
        <v>139650.40190969739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31855.788338661747</v>
      </c>
      <c r="C23" s="29">
        <f t="shared" ref="C23:Q23" si="57">C36*C88/1000000</f>
        <v>34172.69604275599</v>
      </c>
      <c r="D23" s="29">
        <f t="shared" si="57"/>
        <v>36886.968409226713</v>
      </c>
      <c r="E23" s="29">
        <f t="shared" si="57"/>
        <v>40106.444822035417</v>
      </c>
      <c r="F23" s="29">
        <f t="shared" si="57"/>
        <v>43199.869624748688</v>
      </c>
      <c r="G23" s="29">
        <f t="shared" si="57"/>
        <v>46651.124054364125</v>
      </c>
      <c r="H23" s="29">
        <f t="shared" si="57"/>
        <v>50374.751262725331</v>
      </c>
      <c r="I23" s="29">
        <f t="shared" si="57"/>
        <v>54062.365924739599</v>
      </c>
      <c r="J23" s="29">
        <f t="shared" si="57"/>
        <v>57548.211999702675</v>
      </c>
      <c r="K23" s="29">
        <f t="shared" si="57"/>
        <v>61171.411077537159</v>
      </c>
      <c r="L23" s="29">
        <f t="shared" si="57"/>
        <v>64337.677373041188</v>
      </c>
      <c r="M23" s="29">
        <f t="shared" si="57"/>
        <v>66004.230873491222</v>
      </c>
      <c r="N23" s="29">
        <f t="shared" si="57"/>
        <v>68030.326688821675</v>
      </c>
      <c r="O23" s="29">
        <f t="shared" si="57"/>
        <v>70010.30765945054</v>
      </c>
      <c r="P23" s="29">
        <f t="shared" si="57"/>
        <v>72318.404641977468</v>
      </c>
      <c r="Q23" s="29">
        <f t="shared" si="57"/>
        <v>74843.563365655486</v>
      </c>
      <c r="R23" s="29">
        <f t="shared" ref="R23:V23" si="58">R36*R88/1000000</f>
        <v>74857.708253066114</v>
      </c>
      <c r="S23" s="29">
        <f t="shared" si="58"/>
        <v>74979.357509949346</v>
      </c>
      <c r="T23" s="29">
        <f t="shared" si="58"/>
        <v>75496.387893261111</v>
      </c>
      <c r="U23" s="29">
        <f t="shared" si="58"/>
        <v>75542.657662769605</v>
      </c>
      <c r="V23" s="29">
        <f t="shared" si="58"/>
        <v>75436.812342711579</v>
      </c>
      <c r="W23" s="29">
        <f t="shared" ref="W23" si="59">W36*W88/1000000</f>
        <v>73925.711324391697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18444.030623031282</v>
      </c>
      <c r="C24" s="29">
        <f t="shared" ref="C24:Q24" si="61">C37*C89/1000000</f>
        <v>19677.981593382428</v>
      </c>
      <c r="D24" s="29">
        <f t="shared" si="61"/>
        <v>20938.142670535588</v>
      </c>
      <c r="E24" s="29">
        <f t="shared" si="61"/>
        <v>22610.327652891265</v>
      </c>
      <c r="F24" s="29">
        <f t="shared" si="61"/>
        <v>24686.976693767563</v>
      </c>
      <c r="G24" s="29">
        <f t="shared" si="61"/>
        <v>26594.396407899261</v>
      </c>
      <c r="H24" s="29">
        <f t="shared" si="61"/>
        <v>28140.094741058445</v>
      </c>
      <c r="I24" s="29">
        <f t="shared" si="61"/>
        <v>30139.735024700782</v>
      </c>
      <c r="J24" s="29">
        <f t="shared" si="61"/>
        <v>31628.496550431184</v>
      </c>
      <c r="K24" s="29">
        <f t="shared" si="61"/>
        <v>33115.884650385407</v>
      </c>
      <c r="L24" s="29">
        <f t="shared" si="61"/>
        <v>34658.068075721443</v>
      </c>
      <c r="M24" s="29">
        <f t="shared" si="61"/>
        <v>35464.412045375306</v>
      </c>
      <c r="N24" s="29">
        <f t="shared" si="61"/>
        <v>36533.968255036641</v>
      </c>
      <c r="O24" s="29">
        <f t="shared" si="61"/>
        <v>37747.228699061961</v>
      </c>
      <c r="P24" s="29">
        <f t="shared" si="61"/>
        <v>39678.45941981364</v>
      </c>
      <c r="Q24" s="29">
        <f t="shared" si="61"/>
        <v>42562.295620984354</v>
      </c>
      <c r="R24" s="29">
        <f t="shared" ref="R24:V24" si="62">R37*R89/1000000</f>
        <v>46108.658583992394</v>
      </c>
      <c r="S24" s="29">
        <f t="shared" si="62"/>
        <v>49937.877978264303</v>
      </c>
      <c r="T24" s="29">
        <f t="shared" si="62"/>
        <v>54485.935569082823</v>
      </c>
      <c r="U24" s="29">
        <f t="shared" si="62"/>
        <v>58770.941149602731</v>
      </c>
      <c r="V24" s="29">
        <f t="shared" si="62"/>
        <v>62837.565947045099</v>
      </c>
      <c r="W24" s="29">
        <f t="shared" ref="W24" si="63">W37*W89/1000000</f>
        <v>65724.690585305681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802704.41874366021</v>
      </c>
      <c r="C25" s="22">
        <f t="shared" ref="C25:Q25" si="64">SUM(C26:C27)</f>
        <v>821879.29699292022</v>
      </c>
      <c r="D25" s="22">
        <f t="shared" si="64"/>
        <v>840393.28585791786</v>
      </c>
      <c r="E25" s="22">
        <f t="shared" si="64"/>
        <v>860544.96093472629</v>
      </c>
      <c r="F25" s="22">
        <f t="shared" si="64"/>
        <v>885634.30734016316</v>
      </c>
      <c r="G25" s="22">
        <f t="shared" si="64"/>
        <v>907226.16009475151</v>
      </c>
      <c r="H25" s="22">
        <f t="shared" si="64"/>
        <v>930268.90858874074</v>
      </c>
      <c r="I25" s="22">
        <f t="shared" si="64"/>
        <v>961147.58247278701</v>
      </c>
      <c r="J25" s="22">
        <f t="shared" si="64"/>
        <v>998218.05200954876</v>
      </c>
      <c r="K25" s="22">
        <f t="shared" si="64"/>
        <v>1043124.8304576336</v>
      </c>
      <c r="L25" s="22">
        <f t="shared" si="64"/>
        <v>1085435.959197124</v>
      </c>
      <c r="M25" s="22">
        <f t="shared" si="64"/>
        <v>1111727.238135346</v>
      </c>
      <c r="N25" s="22">
        <f t="shared" si="64"/>
        <v>1142054.3155488274</v>
      </c>
      <c r="O25" s="22">
        <f t="shared" si="64"/>
        <v>1170616.9773016295</v>
      </c>
      <c r="P25" s="22">
        <f t="shared" si="64"/>
        <v>1199681.2909751912</v>
      </c>
      <c r="Q25" s="22">
        <f t="shared" si="64"/>
        <v>1225906.354659992</v>
      </c>
      <c r="R25" s="22">
        <f t="shared" ref="R25" si="65">SUM(R26:R27)</f>
        <v>1243408.3927869778</v>
      </c>
      <c r="S25" s="22">
        <f t="shared" ref="S25" si="66">SUM(S26:S27)</f>
        <v>1259241.7058430566</v>
      </c>
      <c r="T25" s="22">
        <f t="shared" ref="T25" si="67">SUM(T26:T27)</f>
        <v>1278917.1182693485</v>
      </c>
      <c r="U25" s="22">
        <f t="shared" ref="U25" si="68">SUM(U26:U27)</f>
        <v>1298144.3978969492</v>
      </c>
      <c r="V25" s="22">
        <f t="shared" ref="V25:W25" si="69">SUM(V26:V27)</f>
        <v>1313100.1149764862</v>
      </c>
      <c r="W25" s="22">
        <f t="shared" si="69"/>
        <v>1308222.4353708024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139853.19971496961</v>
      </c>
      <c r="C26" s="31">
        <f t="shared" ref="C26:Q26" si="71">C39*C91/1000000</f>
        <v>143173.57760056344</v>
      </c>
      <c r="D26" s="31">
        <f t="shared" si="71"/>
        <v>146128.7545842145</v>
      </c>
      <c r="E26" s="31">
        <f t="shared" si="71"/>
        <v>148748.90008423003</v>
      </c>
      <c r="F26" s="31">
        <f t="shared" si="71"/>
        <v>150721.199567706</v>
      </c>
      <c r="G26" s="31">
        <f t="shared" si="71"/>
        <v>152095.92211692123</v>
      </c>
      <c r="H26" s="31">
        <f t="shared" si="71"/>
        <v>153607.6826610404</v>
      </c>
      <c r="I26" s="31">
        <f t="shared" si="71"/>
        <v>154664.60092323954</v>
      </c>
      <c r="J26" s="31">
        <f t="shared" si="71"/>
        <v>155255.5391984671</v>
      </c>
      <c r="K26" s="31">
        <f t="shared" si="71"/>
        <v>154503.29812777726</v>
      </c>
      <c r="L26" s="31">
        <f t="shared" si="71"/>
        <v>151962.42753732699</v>
      </c>
      <c r="M26" s="31">
        <f t="shared" si="71"/>
        <v>146279.89490630571</v>
      </c>
      <c r="N26" s="31">
        <f t="shared" si="71"/>
        <v>141433.01466363505</v>
      </c>
      <c r="O26" s="31">
        <f t="shared" si="71"/>
        <v>137541.06697096082</v>
      </c>
      <c r="P26" s="31">
        <f t="shared" si="71"/>
        <v>133100.25977152109</v>
      </c>
      <c r="Q26" s="31">
        <f t="shared" si="71"/>
        <v>125992.69246928924</v>
      </c>
      <c r="R26" s="31">
        <f t="shared" ref="R26:V26" si="72">R39*R91/1000000</f>
        <v>118897.844528983</v>
      </c>
      <c r="S26" s="31">
        <f t="shared" si="72"/>
        <v>111981.41496605815</v>
      </c>
      <c r="T26" s="31">
        <f t="shared" si="72"/>
        <v>104656.62035966454</v>
      </c>
      <c r="U26" s="31">
        <f t="shared" si="72"/>
        <v>97378.99208561382</v>
      </c>
      <c r="V26" s="31">
        <f t="shared" si="72"/>
        <v>91362.942725178669</v>
      </c>
      <c r="W26" s="31">
        <f t="shared" ref="W26" si="73">W39*W91/1000000</f>
        <v>87263.376140308566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662851.2190286906</v>
      </c>
      <c r="C27" s="33">
        <f t="shared" ref="C27:Q27" si="75">C40*C92/1000000</f>
        <v>678705.71939235681</v>
      </c>
      <c r="D27" s="33">
        <f t="shared" si="75"/>
        <v>694264.53127370332</v>
      </c>
      <c r="E27" s="33">
        <f t="shared" si="75"/>
        <v>711796.06085049629</v>
      </c>
      <c r="F27" s="33">
        <f t="shared" si="75"/>
        <v>734913.10777245718</v>
      </c>
      <c r="G27" s="33">
        <f t="shared" si="75"/>
        <v>755130.23797783023</v>
      </c>
      <c r="H27" s="33">
        <f t="shared" si="75"/>
        <v>776661.22592770029</v>
      </c>
      <c r="I27" s="33">
        <f t="shared" si="75"/>
        <v>806482.98154954752</v>
      </c>
      <c r="J27" s="33">
        <f t="shared" si="75"/>
        <v>842962.51281108172</v>
      </c>
      <c r="K27" s="33">
        <f t="shared" si="75"/>
        <v>888621.5323298563</v>
      </c>
      <c r="L27" s="33">
        <f t="shared" si="75"/>
        <v>933473.53165979707</v>
      </c>
      <c r="M27" s="33">
        <f t="shared" si="75"/>
        <v>965447.34322904027</v>
      </c>
      <c r="N27" s="33">
        <f t="shared" si="75"/>
        <v>1000621.3008851922</v>
      </c>
      <c r="O27" s="33">
        <f t="shared" si="75"/>
        <v>1033075.9103306687</v>
      </c>
      <c r="P27" s="33">
        <f t="shared" si="75"/>
        <v>1066581.0312036702</v>
      </c>
      <c r="Q27" s="33">
        <f t="shared" si="75"/>
        <v>1099913.6621907027</v>
      </c>
      <c r="R27" s="33">
        <f t="shared" ref="R27:V27" si="76">R40*R92/1000000</f>
        <v>1124510.5482579949</v>
      </c>
      <c r="S27" s="33">
        <f t="shared" si="76"/>
        <v>1147260.2908769983</v>
      </c>
      <c r="T27" s="33">
        <f t="shared" si="76"/>
        <v>1174260.497909684</v>
      </c>
      <c r="U27" s="33">
        <f t="shared" si="76"/>
        <v>1200765.4058113354</v>
      </c>
      <c r="V27" s="33">
        <f t="shared" si="76"/>
        <v>1221737.1722513074</v>
      </c>
      <c r="W27" s="33">
        <f t="shared" ref="W27" si="77">W40*W92/1000000</f>
        <v>1220959.0592304938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257645328.19999999</v>
      </c>
      <c r="C31" s="34">
        <v>259066598.30000001</v>
      </c>
      <c r="D31" s="34">
        <v>260570217.59999999</v>
      </c>
      <c r="E31" s="34">
        <v>262410659.05000001</v>
      </c>
      <c r="F31" s="34">
        <v>264486088.40000001</v>
      </c>
      <c r="G31" s="34">
        <v>265432436.75</v>
      </c>
      <c r="H31" s="34">
        <v>266519586.90000001</v>
      </c>
      <c r="I31" s="34">
        <v>266803000.59999999</v>
      </c>
      <c r="J31" s="34">
        <v>269755753.64999998</v>
      </c>
      <c r="K31" s="34">
        <v>272311827.20000005</v>
      </c>
      <c r="L31" s="34">
        <v>275058066.14999998</v>
      </c>
      <c r="M31" s="34">
        <v>275149153.10000002</v>
      </c>
      <c r="N31" s="34">
        <v>277600130.79999995</v>
      </c>
      <c r="O31" s="34">
        <v>280054298</v>
      </c>
      <c r="P31" s="34">
        <v>282936928.95000005</v>
      </c>
      <c r="Q31" s="34">
        <v>285204514.30000001</v>
      </c>
      <c r="R31" s="34">
        <v>287107563.45000005</v>
      </c>
      <c r="S31" s="34">
        <v>288371379.60000002</v>
      </c>
      <c r="T31" s="34">
        <v>288159228.80000001</v>
      </c>
      <c r="U31" s="34">
        <v>290365316.85000002</v>
      </c>
      <c r="V31" s="34">
        <v>291588765.14999998</v>
      </c>
      <c r="W31" s="34">
        <v>293123390.39999998</v>
      </c>
      <c r="DA31" s="58" t="s">
        <v>984</v>
      </c>
    </row>
    <row r="32" spans="1:105" ht="12" customHeight="1" x14ac:dyDescent="0.25">
      <c r="A32" s="28" t="s">
        <v>47</v>
      </c>
      <c r="B32" s="34">
        <v>154258468</v>
      </c>
      <c r="C32" s="34">
        <v>156350893</v>
      </c>
      <c r="D32" s="34">
        <v>158299354</v>
      </c>
      <c r="E32" s="34">
        <v>160991740</v>
      </c>
      <c r="F32" s="34">
        <v>162744649</v>
      </c>
      <c r="G32" s="34">
        <v>164427034</v>
      </c>
      <c r="H32" s="34">
        <v>167225788</v>
      </c>
      <c r="I32" s="34">
        <v>169372242</v>
      </c>
      <c r="J32" s="34">
        <v>172336543</v>
      </c>
      <c r="K32" s="34">
        <v>174714009</v>
      </c>
      <c r="L32" s="34">
        <v>176435601</v>
      </c>
      <c r="M32" s="34">
        <v>176948937</v>
      </c>
      <c r="N32" s="34">
        <v>178245982</v>
      </c>
      <c r="O32" s="34">
        <v>179694999</v>
      </c>
      <c r="P32" s="34">
        <v>181570838</v>
      </c>
      <c r="Q32" s="34">
        <v>183239871</v>
      </c>
      <c r="R32" s="34">
        <v>184528397</v>
      </c>
      <c r="S32" s="34">
        <v>185814555</v>
      </c>
      <c r="T32" s="34">
        <v>186338702</v>
      </c>
      <c r="U32" s="34">
        <v>187387025</v>
      </c>
      <c r="V32" s="34">
        <v>188558910</v>
      </c>
      <c r="W32" s="34">
        <v>189104592</v>
      </c>
      <c r="DA32" s="58" t="s">
        <v>985</v>
      </c>
    </row>
    <row r="33" spans="1:105" ht="12" customHeight="1" x14ac:dyDescent="0.25">
      <c r="A33" s="28" t="s">
        <v>46</v>
      </c>
      <c r="B33" s="34">
        <v>34784195</v>
      </c>
      <c r="C33" s="34">
        <v>36168630</v>
      </c>
      <c r="D33" s="34">
        <v>37764674</v>
      </c>
      <c r="E33" s="34">
        <v>39564683</v>
      </c>
      <c r="F33" s="34">
        <v>41000617</v>
      </c>
      <c r="G33" s="34">
        <v>42616005</v>
      </c>
      <c r="H33" s="34">
        <v>44055535</v>
      </c>
      <c r="I33" s="34">
        <v>45475757</v>
      </c>
      <c r="J33" s="34">
        <v>47171829</v>
      </c>
      <c r="K33" s="34">
        <v>48512789</v>
      </c>
      <c r="L33" s="34">
        <v>49773371</v>
      </c>
      <c r="M33" s="34">
        <v>50397269</v>
      </c>
      <c r="N33" s="34">
        <v>51282046</v>
      </c>
      <c r="O33" s="34">
        <v>52162478</v>
      </c>
      <c r="P33" s="34">
        <v>53534147</v>
      </c>
      <c r="Q33" s="34">
        <v>55141665</v>
      </c>
      <c r="R33" s="34">
        <v>56794596</v>
      </c>
      <c r="S33" s="34">
        <v>58348271</v>
      </c>
      <c r="T33" s="34">
        <v>59870029</v>
      </c>
      <c r="U33" s="34">
        <v>61677652</v>
      </c>
      <c r="V33" s="34">
        <v>63350497</v>
      </c>
      <c r="W33" s="34">
        <v>64929488</v>
      </c>
      <c r="DA33" s="58" t="s">
        <v>986</v>
      </c>
    </row>
    <row r="34" spans="1:105" ht="12" customHeight="1" x14ac:dyDescent="0.25">
      <c r="A34" s="28" t="s">
        <v>45</v>
      </c>
      <c r="B34" s="34">
        <v>49091049</v>
      </c>
      <c r="C34" s="34">
        <v>51502653</v>
      </c>
      <c r="D34" s="34">
        <v>54290203</v>
      </c>
      <c r="E34" s="34">
        <v>57057152</v>
      </c>
      <c r="F34" s="34">
        <v>59463250</v>
      </c>
      <c r="G34" s="34">
        <v>62134296</v>
      </c>
      <c r="H34" s="34">
        <v>64209335</v>
      </c>
      <c r="I34" s="34">
        <v>66613482</v>
      </c>
      <c r="J34" s="34">
        <v>70020203</v>
      </c>
      <c r="K34" s="34">
        <v>73130315</v>
      </c>
      <c r="L34" s="34">
        <v>75247111</v>
      </c>
      <c r="M34" s="34">
        <v>77402853.900000006</v>
      </c>
      <c r="N34" s="34">
        <v>79522334.400000006</v>
      </c>
      <c r="O34" s="34">
        <v>82471886.599999994</v>
      </c>
      <c r="P34" s="34">
        <v>85325575.200000003</v>
      </c>
      <c r="Q34" s="34">
        <v>88360557.5</v>
      </c>
      <c r="R34" s="34">
        <v>90617986</v>
      </c>
      <c r="S34" s="34">
        <v>92523771.599999994</v>
      </c>
      <c r="T34" s="34">
        <v>94852165.599999994</v>
      </c>
      <c r="U34" s="34">
        <v>97415169.400000006</v>
      </c>
      <c r="V34" s="34">
        <v>100204232.2</v>
      </c>
      <c r="W34" s="34">
        <v>103053739.2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88632414.057494149</v>
      </c>
      <c r="C36" s="34">
        <v>96363390.399508506</v>
      </c>
      <c r="D36" s="34">
        <v>105811196.08652312</v>
      </c>
      <c r="E36" s="34">
        <v>117323732.97851388</v>
      </c>
      <c r="F36" s="34">
        <v>128910074.57310687</v>
      </c>
      <c r="G36" s="34">
        <v>142358935.36258706</v>
      </c>
      <c r="H36" s="34">
        <v>157773785.06626347</v>
      </c>
      <c r="I36" s="34">
        <v>174687561.77907869</v>
      </c>
      <c r="J36" s="34">
        <v>192596277.70808196</v>
      </c>
      <c r="K36" s="34">
        <v>211854782.99347824</v>
      </c>
      <c r="L36" s="34">
        <v>231612654.16117978</v>
      </c>
      <c r="M36" s="34">
        <v>248182352.15712455</v>
      </c>
      <c r="N36" s="34">
        <v>268868633.76383662</v>
      </c>
      <c r="O36" s="34">
        <v>293796375.92497748</v>
      </c>
      <c r="P36" s="34">
        <v>329121771.4088462</v>
      </c>
      <c r="Q36" s="34">
        <v>376653381.47488767</v>
      </c>
      <c r="R36" s="34">
        <v>412839677.62527096</v>
      </c>
      <c r="S36" s="34">
        <v>451379975.93234318</v>
      </c>
      <c r="T36" s="34">
        <v>494084524.20569682</v>
      </c>
      <c r="U36" s="34">
        <v>528373974.21321046</v>
      </c>
      <c r="V36" s="34">
        <v>563045245.36047757</v>
      </c>
      <c r="W36" s="34">
        <v>583739359.22162747</v>
      </c>
      <c r="DA36" s="58" t="s">
        <v>988</v>
      </c>
    </row>
    <row r="37" spans="1:105" ht="12" customHeight="1" x14ac:dyDescent="0.25">
      <c r="A37" s="28" t="s">
        <v>27</v>
      </c>
      <c r="B37" s="34">
        <v>51118019.122996151</v>
      </c>
      <c r="C37" s="34">
        <v>55519302.412579745</v>
      </c>
      <c r="D37" s="34">
        <v>60550199.945410043</v>
      </c>
      <c r="E37" s="34">
        <v>67457529.340440124</v>
      </c>
      <c r="F37" s="34">
        <v>76552450.108029753</v>
      </c>
      <c r="G37" s="34">
        <v>86078843.484703958</v>
      </c>
      <c r="H37" s="34">
        <v>94923744.754056752</v>
      </c>
      <c r="I37" s="34">
        <v>106376785.94999354</v>
      </c>
      <c r="J37" s="34">
        <v>117414689.45260556</v>
      </c>
      <c r="K37" s="34">
        <v>130358862.88142316</v>
      </c>
      <c r="L37" s="34">
        <v>145540500.26731816</v>
      </c>
      <c r="M37" s="34">
        <v>158890080.57113916</v>
      </c>
      <c r="N37" s="34">
        <v>175769155.53888279</v>
      </c>
      <c r="O37" s="34">
        <v>195501441.11883685</v>
      </c>
      <c r="P37" s="34">
        <v>221256292.18488783</v>
      </c>
      <c r="Q37" s="34">
        <v>253014877.52491677</v>
      </c>
      <c r="R37" s="34">
        <v>286219401.24214286</v>
      </c>
      <c r="S37" s="34">
        <v>320338314.63050944</v>
      </c>
      <c r="T37" s="34">
        <v>357098038.69961721</v>
      </c>
      <c r="U37" s="34">
        <v>391191387.99946588</v>
      </c>
      <c r="V37" s="34">
        <v>422900051.00745642</v>
      </c>
      <c r="W37" s="34">
        <v>446903092.7232666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2168583415.3338504</v>
      </c>
      <c r="C39" s="35">
        <v>2232458365.8914089</v>
      </c>
      <c r="D39" s="35">
        <v>2302393260.1450591</v>
      </c>
      <c r="E39" s="35">
        <v>2379158892.7981515</v>
      </c>
      <c r="F39" s="35">
        <v>2456693027.537879</v>
      </c>
      <c r="G39" s="35">
        <v>2532344381.5848036</v>
      </c>
      <c r="H39" s="35">
        <v>2614901763.3390064</v>
      </c>
      <c r="I39" s="35">
        <v>2699472087.5548849</v>
      </c>
      <c r="J39" s="35">
        <v>2793509022.7437711</v>
      </c>
      <c r="K39" s="35">
        <v>2880602556.3787947</v>
      </c>
      <c r="L39" s="35">
        <v>2970968733.5278029</v>
      </c>
      <c r="M39" s="35">
        <v>3018035609.4903316</v>
      </c>
      <c r="N39" s="35">
        <v>3089476510.1239281</v>
      </c>
      <c r="O39" s="35">
        <v>3146074375.2556906</v>
      </c>
      <c r="P39" s="35">
        <v>3217001999.736259</v>
      </c>
      <c r="Q39" s="35">
        <v>3278184099.9859104</v>
      </c>
      <c r="R39" s="35">
        <v>3338353576.7675576</v>
      </c>
      <c r="S39" s="35">
        <v>3390014486.7346129</v>
      </c>
      <c r="T39" s="35">
        <v>3473338074.0922699</v>
      </c>
      <c r="U39" s="35">
        <v>3535380123.3547797</v>
      </c>
      <c r="V39" s="35">
        <v>3600711595.8551507</v>
      </c>
      <c r="W39" s="35">
        <v>3727389422.5674629</v>
      </c>
      <c r="DA39" s="59" t="s">
        <v>990</v>
      </c>
    </row>
    <row r="40" spans="1:105" ht="12" customHeight="1" x14ac:dyDescent="0.25">
      <c r="A40" s="32" t="s">
        <v>25</v>
      </c>
      <c r="B40" s="36">
        <v>77238710.087415218</v>
      </c>
      <c r="C40" s="36">
        <v>79824996.218921721</v>
      </c>
      <c r="D40" s="36">
        <v>82465534.566397786</v>
      </c>
      <c r="E40" s="36">
        <v>85387124.220703274</v>
      </c>
      <c r="F40" s="36">
        <v>89047877.01400888</v>
      </c>
      <c r="G40" s="36">
        <v>92375076.815544069</v>
      </c>
      <c r="H40" s="36">
        <v>95914002.231035501</v>
      </c>
      <c r="I40" s="36">
        <v>100596162.25699577</v>
      </c>
      <c r="J40" s="36">
        <v>106165184.60831431</v>
      </c>
      <c r="K40" s="36">
        <v>112543390.34205972</v>
      </c>
      <c r="L40" s="36">
        <v>119155978.77938543</v>
      </c>
      <c r="M40" s="36">
        <v>124444386.20975764</v>
      </c>
      <c r="N40" s="36">
        <v>130783997.65961187</v>
      </c>
      <c r="O40" s="36">
        <v>136947606.25424317</v>
      </c>
      <c r="P40" s="36">
        <v>143803732.76925302</v>
      </c>
      <c r="Q40" s="36">
        <v>151039784.82517725</v>
      </c>
      <c r="R40" s="36">
        <v>157417432.57296428</v>
      </c>
      <c r="S40" s="36">
        <v>163969237.95026124</v>
      </c>
      <c r="T40" s="36">
        <v>171279105.22931468</v>
      </c>
      <c r="U40" s="36">
        <v>178439071.56357834</v>
      </c>
      <c r="V40" s="36">
        <v>185078479.24286181</v>
      </c>
      <c r="W40" s="36">
        <v>188069902.52276364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14968198.788261162</v>
      </c>
      <c r="D44" s="37">
        <v>15137685.362591421</v>
      </c>
      <c r="E44" s="37">
        <v>15562205.377212875</v>
      </c>
      <c r="F44" s="37">
        <v>15885455.237345073</v>
      </c>
      <c r="G44" s="37">
        <v>14845203.921397286</v>
      </c>
      <c r="H44" s="37">
        <v>15075406.781117676</v>
      </c>
      <c r="I44" s="37">
        <v>14361646.44174337</v>
      </c>
      <c r="J44" s="37">
        <v>17121540.652151611</v>
      </c>
      <c r="K44" s="37">
        <v>16815998.485011749</v>
      </c>
      <c r="L44" s="37">
        <v>17097887.436938349</v>
      </c>
      <c r="M44" s="37">
        <v>14535048.978645129</v>
      </c>
      <c r="N44" s="37">
        <v>16987847.055100072</v>
      </c>
      <c r="O44" s="37">
        <v>17084541.485681355</v>
      </c>
      <c r="P44" s="37">
        <v>17607111.614334393</v>
      </c>
      <c r="Q44" s="37">
        <v>17086777.709729873</v>
      </c>
      <c r="R44" s="37">
        <v>16817562.415422749</v>
      </c>
      <c r="S44" s="37">
        <v>16274263.450012365</v>
      </c>
      <c r="T44" s="37">
        <v>14894847.607303509</v>
      </c>
      <c r="U44" s="37">
        <v>17174286.838261165</v>
      </c>
      <c r="V44" s="37">
        <v>16361133.662591428</v>
      </c>
      <c r="W44" s="37">
        <v>17096830.627212875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11478698.898419319</v>
      </c>
      <c r="D45" s="37">
        <v>11455917.052202042</v>
      </c>
      <c r="E45" s="37">
        <v>12322588.736761756</v>
      </c>
      <c r="F45" s="37">
        <v>11507443.151083848</v>
      </c>
      <c r="G45" s="37">
        <v>11562855.754934113</v>
      </c>
      <c r="H45" s="37">
        <v>12806787.272225639</v>
      </c>
      <c r="I45" s="37">
        <v>12283696.694429014</v>
      </c>
      <c r="J45" s="37">
        <v>13232421.284026727</v>
      </c>
      <c r="K45" s="37">
        <v>12778153.578012027</v>
      </c>
      <c r="L45" s="37">
        <v>12256558.391433071</v>
      </c>
      <c r="M45" s="37">
        <v>11184314.820982711</v>
      </c>
      <c r="N45" s="37">
        <v>12105792.248634726</v>
      </c>
      <c r="O45" s="37">
        <v>12397311.345326973</v>
      </c>
      <c r="P45" s="37">
        <v>12965482.074692011</v>
      </c>
      <c r="Q45" s="37">
        <v>12901849.696836045</v>
      </c>
      <c r="R45" s="37">
        <v>12767224.898419324</v>
      </c>
      <c r="S45" s="37">
        <v>12742075.052202046</v>
      </c>
      <c r="T45" s="37">
        <v>12846735.736761753</v>
      </c>
      <c r="U45" s="37">
        <v>12555766.151083848</v>
      </c>
      <c r="V45" s="37">
        <v>12734740.754934117</v>
      </c>
      <c r="W45" s="37">
        <v>13352469.272225635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3625518.938215761</v>
      </c>
      <c r="D46" s="37">
        <v>3939410.0064754165</v>
      </c>
      <c r="E46" s="37">
        <v>4250325.182568552</v>
      </c>
      <c r="F46" s="37">
        <v>3998081.5168481376</v>
      </c>
      <c r="G46" s="37">
        <v>4294470.7831899291</v>
      </c>
      <c r="H46" s="37">
        <v>4240884.9227697002</v>
      </c>
      <c r="I46" s="37">
        <v>4349429.5080942707</v>
      </c>
      <c r="J46" s="37">
        <v>4758967.2282106904</v>
      </c>
      <c r="K46" s="37">
        <v>4543644.3960601725</v>
      </c>
      <c r="L46" s="37">
        <v>4609435.4789874097</v>
      </c>
      <c r="M46" s="37">
        <v>4125591.6534621231</v>
      </c>
      <c r="N46" s="37">
        <v>4546286.3851178354</v>
      </c>
      <c r="O46" s="37">
        <v>4505950.9382157614</v>
      </c>
      <c r="P46" s="37">
        <v>5311079.0064754169</v>
      </c>
      <c r="Q46" s="37">
        <v>5857843.1825685538</v>
      </c>
      <c r="R46" s="37">
        <v>5651012.5168481376</v>
      </c>
      <c r="S46" s="37">
        <v>5848145.7831899291</v>
      </c>
      <c r="T46" s="37">
        <v>5762642.9227696983</v>
      </c>
      <c r="U46" s="37">
        <v>6157052.5080942689</v>
      </c>
      <c r="V46" s="37">
        <v>6431812.2282106904</v>
      </c>
      <c r="W46" s="37">
        <v>6122635.3960601715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4655306.3865409577</v>
      </c>
      <c r="D47" s="37">
        <v>5147561.3769622687</v>
      </c>
      <c r="E47" s="37">
        <v>5249298.5900353752</v>
      </c>
      <c r="F47" s="37">
        <v>5017127.5684592873</v>
      </c>
      <c r="G47" s="37">
        <v>5417426.0565139307</v>
      </c>
      <c r="H47" s="37">
        <v>4963785.8399173254</v>
      </c>
      <c r="I47" s="37">
        <v>5442640.6292192321</v>
      </c>
      <c r="J47" s="37">
        <v>6602723.9889881555</v>
      </c>
      <c r="K47" s="37">
        <v>6471789.3151655151</v>
      </c>
      <c r="L47" s="37">
        <v>5652735.863083872</v>
      </c>
      <c r="M47" s="37">
        <v>5874978.7287755515</v>
      </c>
      <c r="N47" s="37">
        <v>6031513.9863341162</v>
      </c>
      <c r="O47" s="37">
        <v>7064377.5842343243</v>
      </c>
      <c r="P47" s="37">
        <v>7181818.2036669664</v>
      </c>
      <c r="Q47" s="37">
        <v>7587473.3821031358</v>
      </c>
      <c r="R47" s="37">
        <v>6912734.8865409549</v>
      </c>
      <c r="S47" s="37">
        <v>7053346.9769622693</v>
      </c>
      <c r="T47" s="37">
        <v>7577692.5900353761</v>
      </c>
      <c r="U47" s="37">
        <v>7580131.368459288</v>
      </c>
      <c r="V47" s="37">
        <v>8206488.8565139286</v>
      </c>
      <c r="W47" s="37">
        <v>7813292.8399173254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16147881.995292384</v>
      </c>
      <c r="D49" s="37">
        <v>18514642.448088367</v>
      </c>
      <c r="E49" s="37">
        <v>21279490.71544762</v>
      </c>
      <c r="F49" s="37">
        <v>22107473.661190499</v>
      </c>
      <c r="G49" s="37">
        <v>24782406.740822461</v>
      </c>
      <c r="H49" s="37">
        <v>27623541.982997462</v>
      </c>
      <c r="I49" s="37">
        <v>30065191.79606209</v>
      </c>
      <c r="J49" s="37">
        <v>32075648.368181057</v>
      </c>
      <c r="K49" s="37">
        <v>35406387.280688681</v>
      </c>
      <c r="L49" s="37">
        <v>38272513.615789928</v>
      </c>
      <c r="M49" s="37">
        <v>37849188.71139238</v>
      </c>
      <c r="N49" s="37">
        <v>42793755.267902575</v>
      </c>
      <c r="O49" s="37">
        <v>49710148.901963405</v>
      </c>
      <c r="P49" s="37">
        <v>62948937.466866247</v>
      </c>
      <c r="Q49" s="37">
        <v>77596801.862103418</v>
      </c>
      <c r="R49" s="37">
        <v>68261944.518564329</v>
      </c>
      <c r="S49" s="37">
        <v>73946685.58776094</v>
      </c>
      <c r="T49" s="37">
        <v>80977061.889143482</v>
      </c>
      <c r="U49" s="37">
        <v>72138638.718906105</v>
      </c>
      <c r="V49" s="37">
        <v>77465026.415169582</v>
      </c>
      <c r="W49" s="37">
        <v>70404262.763113365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13937902.574706359</v>
      </c>
      <c r="D50" s="37">
        <v>14899266.414952517</v>
      </c>
      <c r="E50" s="37">
        <v>17118988.420315862</v>
      </c>
      <c r="F50" s="37">
        <v>19661811.942240905</v>
      </c>
      <c r="G50" s="37">
        <v>20460874.132488329</v>
      </c>
      <c r="H50" s="37">
        <v>22782803.844059132</v>
      </c>
      <c r="I50" s="37">
        <v>26352307.610889286</v>
      </c>
      <c r="J50" s="37">
        <v>28156891.922927938</v>
      </c>
      <c r="K50" s="37">
        <v>32605985.371058483</v>
      </c>
      <c r="L50" s="37">
        <v>35642511.518383369</v>
      </c>
      <c r="M50" s="37">
        <v>36132384.1478801</v>
      </c>
      <c r="N50" s="37">
        <v>43231382.578632906</v>
      </c>
      <c r="O50" s="37">
        <v>47889177.502882026</v>
      </c>
      <c r="P50" s="37">
        <v>58360836.437109441</v>
      </c>
      <c r="Q50" s="37">
        <v>67401096.858412325</v>
      </c>
      <c r="R50" s="37">
        <v>69336907.86510618</v>
      </c>
      <c r="S50" s="37">
        <v>77350295.966999516</v>
      </c>
      <c r="T50" s="37">
        <v>84648901.571989834</v>
      </c>
      <c r="U50" s="37">
        <v>92454185.736957967</v>
      </c>
      <c r="V50" s="37">
        <v>99109759.866402894</v>
      </c>
      <c r="W50" s="37">
        <v>93339949.580916435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585882384.39427233</v>
      </c>
      <c r="D52" s="38">
        <v>596921391.79493344</v>
      </c>
      <c r="E52" s="38">
        <v>615095639.36864412</v>
      </c>
      <c r="F52" s="38">
        <v>617893439.02317166</v>
      </c>
      <c r="G52" s="38">
        <v>632526537.13294196</v>
      </c>
      <c r="H52" s="38">
        <v>651659376.21353281</v>
      </c>
      <c r="I52" s="38">
        <v>693223031.21219707</v>
      </c>
      <c r="J52" s="38">
        <v>713756770.97189915</v>
      </c>
      <c r="K52" s="38">
        <v>719436049.96739972</v>
      </c>
      <c r="L52" s="38">
        <v>743239309.35141754</v>
      </c>
      <c r="M52" s="38">
        <v>713802400.88314593</v>
      </c>
      <c r="N52" s="38">
        <v>678808748.43002951</v>
      </c>
      <c r="O52" s="38">
        <v>516286573.71892208</v>
      </c>
      <c r="P52" s="38">
        <v>530766918.9580068</v>
      </c>
      <c r="Q52" s="38">
        <v>603447447.12018275</v>
      </c>
      <c r="R52" s="38">
        <v>508769352.39256215</v>
      </c>
      <c r="S52" s="38">
        <v>410795117.90798545</v>
      </c>
      <c r="T52" s="38">
        <v>424059843.6111061</v>
      </c>
      <c r="U52" s="38">
        <v>356719012.1484611</v>
      </c>
      <c r="V52" s="38">
        <v>311649611.79914683</v>
      </c>
      <c r="W52" s="38">
        <v>332201026.19522578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11673331.240041984</v>
      </c>
      <c r="D53" s="39">
        <v>11884287.442450324</v>
      </c>
      <c r="E53" s="39">
        <v>12324745.059639214</v>
      </c>
      <c r="F53" s="39">
        <v>13226063.433869295</v>
      </c>
      <c r="G53" s="39">
        <v>13057462.006771198</v>
      </c>
      <c r="H53" s="39">
        <v>13436983.736895408</v>
      </c>
      <c r="I53" s="39">
        <v>14750908.068658832</v>
      </c>
      <c r="J53" s="39">
        <v>15811403.619988041</v>
      </c>
      <c r="K53" s="39">
        <v>18051536.973787401</v>
      </c>
      <c r="L53" s="39">
        <v>18496875.879776038</v>
      </c>
      <c r="M53" s="39">
        <v>17613152.490011401</v>
      </c>
      <c r="N53" s="39">
        <v>19565674.883723579</v>
      </c>
      <c r="O53" s="39">
        <v>19221070.601402514</v>
      </c>
      <c r="P53" s="39">
        <v>20293110.251905233</v>
      </c>
      <c r="Q53" s="39">
        <v>21986960.124583054</v>
      </c>
      <c r="R53" s="39">
        <v>22189051.367775075</v>
      </c>
      <c r="S53" s="39">
        <v>24603342.351084366</v>
      </c>
      <c r="T53" s="39">
        <v>25806743.158829469</v>
      </c>
      <c r="U53" s="39">
        <v>24773118.824275058</v>
      </c>
      <c r="V53" s="39">
        <v>26205082.563007031</v>
      </c>
      <c r="W53" s="39">
        <v>22212493.881304432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13546928.688261151</v>
      </c>
      <c r="D57" s="37">
        <v>13634066.062591463</v>
      </c>
      <c r="E57" s="37">
        <v>13721763.927212834</v>
      </c>
      <c r="F57" s="37">
        <v>13810025.887345105</v>
      </c>
      <c r="G57" s="37">
        <v>13898855.571397305</v>
      </c>
      <c r="H57" s="37">
        <v>13988256.631117672</v>
      </c>
      <c r="I57" s="37">
        <v>14078232.741743356</v>
      </c>
      <c r="J57" s="37">
        <v>14168787.602151632</v>
      </c>
      <c r="K57" s="37">
        <v>14259924.935011685</v>
      </c>
      <c r="L57" s="37">
        <v>14351648.486938417</v>
      </c>
      <c r="M57" s="37">
        <v>14443962.028645098</v>
      </c>
      <c r="N57" s="37">
        <v>14536869.355100155</v>
      </c>
      <c r="O57" s="37">
        <v>14630374.285681307</v>
      </c>
      <c r="P57" s="37">
        <v>14724480.664334357</v>
      </c>
      <c r="Q57" s="37">
        <v>14819192.359729886</v>
      </c>
      <c r="R57" s="37">
        <v>14914513.265422702</v>
      </c>
      <c r="S57" s="37">
        <v>15010447.30001241</v>
      </c>
      <c r="T57" s="37">
        <v>15106998.407303512</v>
      </c>
      <c r="U57" s="37">
        <v>14968198.788261175</v>
      </c>
      <c r="V57" s="37">
        <v>15137685.362591505</v>
      </c>
      <c r="W57" s="37">
        <v>15562205.377212882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9386273.8984193206</v>
      </c>
      <c r="D58" s="37">
        <v>9507456.0522020459</v>
      </c>
      <c r="E58" s="37">
        <v>9630202.7367617488</v>
      </c>
      <c r="F58" s="37">
        <v>9754534.1510838568</v>
      </c>
      <c r="G58" s="37">
        <v>9880470.7549341023</v>
      </c>
      <c r="H58" s="37">
        <v>10008033.272225648</v>
      </c>
      <c r="I58" s="37">
        <v>10137242.69442901</v>
      </c>
      <c r="J58" s="37">
        <v>10268120.284026742</v>
      </c>
      <c r="K58" s="37">
        <v>10400687.578012019</v>
      </c>
      <c r="L58" s="37">
        <v>10534966.39143306</v>
      </c>
      <c r="M58" s="37">
        <v>10670978.820982724</v>
      </c>
      <c r="N58" s="37">
        <v>10808747.248634726</v>
      </c>
      <c r="O58" s="37">
        <v>10948294.34532696</v>
      </c>
      <c r="P58" s="37">
        <v>11089643.074692011</v>
      </c>
      <c r="Q58" s="37">
        <v>11232816.696836054</v>
      </c>
      <c r="R58" s="37">
        <v>11478698.898419321</v>
      </c>
      <c r="S58" s="37">
        <v>11455917.052202046</v>
      </c>
      <c r="T58" s="37">
        <v>12322588.736761749</v>
      </c>
      <c r="U58" s="37">
        <v>11507443.151083857</v>
      </c>
      <c r="V58" s="37">
        <v>11562855.754934132</v>
      </c>
      <c r="W58" s="37">
        <v>12806787.272225648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2241083.9382157624</v>
      </c>
      <c r="D59" s="37">
        <v>2343366.0064754188</v>
      </c>
      <c r="E59" s="37">
        <v>2450316.1825685501</v>
      </c>
      <c r="F59" s="37">
        <v>2562147.5168481395</v>
      </c>
      <c r="G59" s="37">
        <v>2679082.78318993</v>
      </c>
      <c r="H59" s="37">
        <v>2801354.922769703</v>
      </c>
      <c r="I59" s="37">
        <v>2929207.5080942735</v>
      </c>
      <c r="J59" s="37">
        <v>3062895.2282106876</v>
      </c>
      <c r="K59" s="37">
        <v>3202684.3960601687</v>
      </c>
      <c r="L59" s="37">
        <v>3348853.4789874107</v>
      </c>
      <c r="M59" s="37">
        <v>3501693.6534621269</v>
      </c>
      <c r="N59" s="37">
        <v>3661509.3851178363</v>
      </c>
      <c r="O59" s="37">
        <v>3625518.9382157624</v>
      </c>
      <c r="P59" s="37">
        <v>3939410.0064754188</v>
      </c>
      <c r="Q59" s="37">
        <v>4250325.1825685501</v>
      </c>
      <c r="R59" s="37">
        <v>3998081.5168481395</v>
      </c>
      <c r="S59" s="37">
        <v>4294470.78318993</v>
      </c>
      <c r="T59" s="37">
        <v>4240884.9227696955</v>
      </c>
      <c r="U59" s="37">
        <v>4349429.5080942661</v>
      </c>
      <c r="V59" s="37">
        <v>4758967.2282106876</v>
      </c>
      <c r="W59" s="37">
        <v>4543644.3960601687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2243702.3865409568</v>
      </c>
      <c r="D60" s="37">
        <v>2360011.3769622669</v>
      </c>
      <c r="E60" s="37">
        <v>2482349.5900353789</v>
      </c>
      <c r="F60" s="37">
        <v>2611029.5684592873</v>
      </c>
      <c r="G60" s="37">
        <v>2746380.0565139279</v>
      </c>
      <c r="H60" s="37">
        <v>2888746.8399173245</v>
      </c>
      <c r="I60" s="37">
        <v>3038493.629219234</v>
      </c>
      <c r="J60" s="37">
        <v>3196002.9889881611</v>
      </c>
      <c r="K60" s="37">
        <v>3361677.3151655197</v>
      </c>
      <c r="L60" s="37">
        <v>3535939.8630838692</v>
      </c>
      <c r="M60" s="37">
        <v>3719235.82877554</v>
      </c>
      <c r="N60" s="37">
        <v>3912033.4863341153</v>
      </c>
      <c r="O60" s="37">
        <v>4114825.384234339</v>
      </c>
      <c r="P60" s="37">
        <v>4328129.6036669612</v>
      </c>
      <c r="Q60" s="37">
        <v>4552491.0821031332</v>
      </c>
      <c r="R60" s="37">
        <v>4655306.3865409493</v>
      </c>
      <c r="S60" s="37">
        <v>5147561.3769622743</v>
      </c>
      <c r="T60" s="37">
        <v>5249298.5900353789</v>
      </c>
      <c r="U60" s="37">
        <v>5017127.5684592724</v>
      </c>
      <c r="V60" s="37">
        <v>5417426.0565139353</v>
      </c>
      <c r="W60" s="37">
        <v>4963785.8399173319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8416905.653278023</v>
      </c>
      <c r="D62" s="37">
        <v>9066836.7610737532</v>
      </c>
      <c r="E62" s="37">
        <v>9766953.8234568536</v>
      </c>
      <c r="F62" s="37">
        <v>10521132.066597506</v>
      </c>
      <c r="G62" s="37">
        <v>11333545.951342255</v>
      </c>
      <c r="H62" s="37">
        <v>12208692.279321045</v>
      </c>
      <c r="I62" s="37">
        <v>13151415.083246857</v>
      </c>
      <c r="J62" s="37">
        <v>14166932.439177781</v>
      </c>
      <c r="K62" s="37">
        <v>16147881.995292395</v>
      </c>
      <c r="L62" s="37">
        <v>18514642.448088378</v>
      </c>
      <c r="M62" s="37">
        <v>21279490.715447634</v>
      </c>
      <c r="N62" s="37">
        <v>22107473.66119051</v>
      </c>
      <c r="O62" s="37">
        <v>24782406.740822554</v>
      </c>
      <c r="P62" s="37">
        <v>27623541.982997537</v>
      </c>
      <c r="Q62" s="37">
        <v>30065191.796061933</v>
      </c>
      <c r="R62" s="37">
        <v>32075648.36818105</v>
      </c>
      <c r="S62" s="37">
        <v>35406387.280688703</v>
      </c>
      <c r="T62" s="37">
        <v>38272513.615789831</v>
      </c>
      <c r="U62" s="37">
        <v>37849188.711392522</v>
      </c>
      <c r="V62" s="37">
        <v>42793755.267902493</v>
      </c>
      <c r="W62" s="37">
        <v>49710148.901963472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9536619.2851227671</v>
      </c>
      <c r="D63" s="37">
        <v>9868368.8821222186</v>
      </c>
      <c r="E63" s="37">
        <v>10211659.02528578</v>
      </c>
      <c r="F63" s="37">
        <v>10566891.17465128</v>
      </c>
      <c r="G63" s="37">
        <v>10934480.75581412</v>
      </c>
      <c r="H63" s="37">
        <v>13937902.574706346</v>
      </c>
      <c r="I63" s="37">
        <v>14899266.414952502</v>
      </c>
      <c r="J63" s="37">
        <v>17118988.420315906</v>
      </c>
      <c r="K63" s="37">
        <v>19661811.942240879</v>
      </c>
      <c r="L63" s="37">
        <v>20460874.13248837</v>
      </c>
      <c r="M63" s="37">
        <v>22782803.84405911</v>
      </c>
      <c r="N63" s="37">
        <v>26352307.610889256</v>
      </c>
      <c r="O63" s="37">
        <v>28156891.922927976</v>
      </c>
      <c r="P63" s="37">
        <v>32605985.371058464</v>
      </c>
      <c r="Q63" s="37">
        <v>35642511.518383384</v>
      </c>
      <c r="R63" s="37">
        <v>36132384.147880077</v>
      </c>
      <c r="S63" s="37">
        <v>43231382.578632951</v>
      </c>
      <c r="T63" s="37">
        <v>47889177.502882063</v>
      </c>
      <c r="U63" s="37">
        <v>58360836.437109292</v>
      </c>
      <c r="V63" s="37">
        <v>67401096.858412385</v>
      </c>
      <c r="W63" s="37">
        <v>69336907.865106225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522007433.83671379</v>
      </c>
      <c r="D65" s="38">
        <v>526986497.54128313</v>
      </c>
      <c r="E65" s="38">
        <v>538330006.71555185</v>
      </c>
      <c r="F65" s="38">
        <v>540359304.2834444</v>
      </c>
      <c r="G65" s="38">
        <v>556875183.08601761</v>
      </c>
      <c r="H65" s="38">
        <v>569101994.45933008</v>
      </c>
      <c r="I65" s="38">
        <v>608652706.99631882</v>
      </c>
      <c r="J65" s="38">
        <v>619719835.78301287</v>
      </c>
      <c r="K65" s="38">
        <v>632342516.332376</v>
      </c>
      <c r="L65" s="38">
        <v>652873132.20240927</v>
      </c>
      <c r="M65" s="38">
        <v>666735524.9206171</v>
      </c>
      <c r="N65" s="38">
        <v>607367847.79643297</v>
      </c>
      <c r="O65" s="38">
        <v>459688708.58715963</v>
      </c>
      <c r="P65" s="38">
        <v>459839294.47743845</v>
      </c>
      <c r="Q65" s="38">
        <v>542265346.87053108</v>
      </c>
      <c r="R65" s="38">
        <v>448599875.61091471</v>
      </c>
      <c r="S65" s="38">
        <v>359134207.94092989</v>
      </c>
      <c r="T65" s="38">
        <v>340736256.25344896</v>
      </c>
      <c r="U65" s="38">
        <v>294676962.88595152</v>
      </c>
      <c r="V65" s="38">
        <v>246318139.29877567</v>
      </c>
      <c r="W65" s="38">
        <v>205523199.48291349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9087045.1085354835</v>
      </c>
      <c r="D66" s="39">
        <v>9243749.0949742645</v>
      </c>
      <c r="E66" s="39">
        <v>9403155.4053337276</v>
      </c>
      <c r="F66" s="39">
        <v>9565310.6405636966</v>
      </c>
      <c r="G66" s="39">
        <v>9730262.2052360028</v>
      </c>
      <c r="H66" s="39">
        <v>9898058.3214039803</v>
      </c>
      <c r="I66" s="39">
        <v>10068748.042698562</v>
      </c>
      <c r="J66" s="39">
        <v>10242381.268669501</v>
      </c>
      <c r="K66" s="39">
        <v>11673331.240041986</v>
      </c>
      <c r="L66" s="39">
        <v>11884287.44245033</v>
      </c>
      <c r="M66" s="39">
        <v>12324745.059639201</v>
      </c>
      <c r="N66" s="39">
        <v>13226063.433869347</v>
      </c>
      <c r="O66" s="39">
        <v>13057462.006771207</v>
      </c>
      <c r="P66" s="39">
        <v>13436983.736895382</v>
      </c>
      <c r="Q66" s="39">
        <v>14750908.068658829</v>
      </c>
      <c r="R66" s="39">
        <v>15811403.619988054</v>
      </c>
      <c r="S66" s="39">
        <v>18051536.973787427</v>
      </c>
      <c r="T66" s="39">
        <v>18496875.879776031</v>
      </c>
      <c r="U66" s="39">
        <v>17613152.490011394</v>
      </c>
      <c r="V66" s="39">
        <v>19565674.883723557</v>
      </c>
      <c r="W66" s="39">
        <v>19221070.601402611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8759.9999999999945</v>
      </c>
      <c r="D70" s="40">
        <v>8759.9999999999945</v>
      </c>
      <c r="E70" s="40">
        <v>8759.9999999999927</v>
      </c>
      <c r="F70" s="40">
        <v>8759.9999999999909</v>
      </c>
      <c r="G70" s="40">
        <v>8759.9999999999891</v>
      </c>
      <c r="H70" s="40">
        <v>8759.9999999999945</v>
      </c>
      <c r="I70" s="40">
        <v>8759.9999999999964</v>
      </c>
      <c r="J70" s="40">
        <v>8759.9999999999945</v>
      </c>
      <c r="K70" s="40">
        <v>8759.9999999999964</v>
      </c>
      <c r="L70" s="40">
        <v>8759.9999999999964</v>
      </c>
      <c r="M70" s="40">
        <v>8759.9999999999982</v>
      </c>
      <c r="N70" s="40">
        <v>8759.9999999999927</v>
      </c>
      <c r="O70" s="40">
        <v>8759.9999999999964</v>
      </c>
      <c r="P70" s="40">
        <v>8759.9999999999945</v>
      </c>
      <c r="Q70" s="40">
        <v>8759.9999999999964</v>
      </c>
      <c r="R70" s="40">
        <v>8759.9999999999927</v>
      </c>
      <c r="S70" s="40">
        <v>8759.9999999999964</v>
      </c>
      <c r="T70" s="40">
        <v>8759.9999999999964</v>
      </c>
      <c r="U70" s="40">
        <v>8759.9999999999982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420.22873056342502</v>
      </c>
      <c r="C71" s="40">
        <v>412.4806496599125</v>
      </c>
      <c r="D71" s="40">
        <v>411.31542044196107</v>
      </c>
      <c r="E71" s="40">
        <v>412.41406077613107</v>
      </c>
      <c r="F71" s="40">
        <v>413.51545025833877</v>
      </c>
      <c r="G71" s="40">
        <v>414.86712683275351</v>
      </c>
      <c r="H71" s="40">
        <v>416.69884448190737</v>
      </c>
      <c r="I71" s="40">
        <v>415.67161401856168</v>
      </c>
      <c r="J71" s="40">
        <v>413.3027641465182</v>
      </c>
      <c r="K71" s="40">
        <v>412.88592801877286</v>
      </c>
      <c r="L71" s="40">
        <v>412.17078618940343</v>
      </c>
      <c r="M71" s="40">
        <v>411.52637882587806</v>
      </c>
      <c r="N71" s="40">
        <v>411.50319484409391</v>
      </c>
      <c r="O71" s="40">
        <v>410.54305268756582</v>
      </c>
      <c r="P71" s="40">
        <v>407.7865543710509</v>
      </c>
      <c r="Q71" s="40">
        <v>409.12380336877516</v>
      </c>
      <c r="R71" s="40">
        <v>412.70082245249478</v>
      </c>
      <c r="S71" s="40">
        <v>413.89438659716598</v>
      </c>
      <c r="T71" s="40">
        <v>411.56419484806133</v>
      </c>
      <c r="U71" s="40">
        <v>407.36759087350583</v>
      </c>
      <c r="V71" s="40">
        <v>406.37865686460833</v>
      </c>
      <c r="W71" s="40">
        <v>407.43392708190117</v>
      </c>
      <c r="DA71" s="58" t="s">
        <v>1009</v>
      </c>
    </row>
    <row r="72" spans="1:105" ht="12" customHeight="1" x14ac:dyDescent="0.25">
      <c r="A72" s="28" t="s">
        <v>46</v>
      </c>
      <c r="B72" s="40">
        <v>281.20004224335935</v>
      </c>
      <c r="C72" s="40">
        <v>279.97833878359279</v>
      </c>
      <c r="D72" s="40">
        <v>277.20300246103312</v>
      </c>
      <c r="E72" s="40">
        <v>279.7181401978707</v>
      </c>
      <c r="F72" s="40">
        <v>276.29281573044398</v>
      </c>
      <c r="G72" s="40">
        <v>272.97983009097936</v>
      </c>
      <c r="H72" s="40">
        <v>269.78901971451967</v>
      </c>
      <c r="I72" s="40">
        <v>266.50694969928315</v>
      </c>
      <c r="J72" s="40">
        <v>262.58909637278231</v>
      </c>
      <c r="K72" s="40">
        <v>257.80161899615428</v>
      </c>
      <c r="L72" s="40">
        <v>252.58193838725211</v>
      </c>
      <c r="M72" s="40">
        <v>246.7882347379209</v>
      </c>
      <c r="N72" s="40">
        <v>245.34575071070529</v>
      </c>
      <c r="O72" s="40">
        <v>247.40302933712587</v>
      </c>
      <c r="P72" s="40">
        <v>247.33120992483626</v>
      </c>
      <c r="Q72" s="40">
        <v>248.52897632286809</v>
      </c>
      <c r="R72" s="40">
        <v>253.30722409136314</v>
      </c>
      <c r="S72" s="40">
        <v>255.29333888467721</v>
      </c>
      <c r="T72" s="40">
        <v>255.06511556687622</v>
      </c>
      <c r="U72" s="40">
        <v>254.51912274948251</v>
      </c>
      <c r="V72" s="40">
        <v>252.44676763279273</v>
      </c>
      <c r="W72" s="40">
        <v>253.87429585653561</v>
      </c>
      <c r="DA72" s="58" t="s">
        <v>1010</v>
      </c>
    </row>
    <row r="73" spans="1:105" ht="12" customHeight="1" x14ac:dyDescent="0.25">
      <c r="A73" s="28" t="s">
        <v>45</v>
      </c>
      <c r="B73" s="40">
        <v>458.64775941022663</v>
      </c>
      <c r="C73" s="40">
        <v>458.54572709429419</v>
      </c>
      <c r="D73" s="40">
        <v>458.0117117948941</v>
      </c>
      <c r="E73" s="40">
        <v>458.79805185956099</v>
      </c>
      <c r="F73" s="40">
        <v>459.81724996355268</v>
      </c>
      <c r="G73" s="40">
        <v>461.79923876561406</v>
      </c>
      <c r="H73" s="40">
        <v>463.71757176963729</v>
      </c>
      <c r="I73" s="40">
        <v>464.84522149676025</v>
      </c>
      <c r="J73" s="40">
        <v>464.53452470665076</v>
      </c>
      <c r="K73" s="40">
        <v>463.37640567531264</v>
      </c>
      <c r="L73" s="40">
        <v>464.03148524462881</v>
      </c>
      <c r="M73" s="40">
        <v>463.72201006697577</v>
      </c>
      <c r="N73" s="40">
        <v>465.23526400938675</v>
      </c>
      <c r="O73" s="40">
        <v>467.39826275527844</v>
      </c>
      <c r="P73" s="40">
        <v>467.51519738106936</v>
      </c>
      <c r="Q73" s="40">
        <v>469.19694595390428</v>
      </c>
      <c r="R73" s="40">
        <v>469.08061112631174</v>
      </c>
      <c r="S73" s="40">
        <v>472.49951973570228</v>
      </c>
      <c r="T73" s="40">
        <v>474.56228775364906</v>
      </c>
      <c r="U73" s="40">
        <v>476.15150878158875</v>
      </c>
      <c r="V73" s="40">
        <v>492.7474150178893</v>
      </c>
      <c r="W73" s="40">
        <v>522.41821765182533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1439.1541533993411</v>
      </c>
      <c r="C75" s="40">
        <v>1451.7324439464307</v>
      </c>
      <c r="D75" s="40">
        <v>1461.7130521095851</v>
      </c>
      <c r="E75" s="40">
        <v>1469.1810618696679</v>
      </c>
      <c r="F75" s="40">
        <v>1473.6378682136863</v>
      </c>
      <c r="G75" s="40">
        <v>1475.6419813439634</v>
      </c>
      <c r="H75" s="40">
        <v>1476.0262815341334</v>
      </c>
      <c r="I75" s="40">
        <v>1474.4151484590043</v>
      </c>
      <c r="J75" s="40">
        <v>1468.4722951524132</v>
      </c>
      <c r="K75" s="40">
        <v>1458.9226014194278</v>
      </c>
      <c r="L75" s="40">
        <v>1452.1980908184621</v>
      </c>
      <c r="M75" s="40">
        <v>1454.7484509788221</v>
      </c>
      <c r="N75" s="40">
        <v>1454.6679601240987</v>
      </c>
      <c r="O75" s="40">
        <v>1453.7729128605718</v>
      </c>
      <c r="P75" s="40">
        <v>1451.3306545831674</v>
      </c>
      <c r="Q75" s="40">
        <v>1450.6640225998044</v>
      </c>
      <c r="R75" s="40">
        <v>1475.1848767029928</v>
      </c>
      <c r="S75" s="40">
        <v>1470.8675591499762</v>
      </c>
      <c r="T75" s="40">
        <v>1491.0639562323508</v>
      </c>
      <c r="U75" s="40">
        <v>1496.5846176672417</v>
      </c>
      <c r="V75" s="40">
        <v>1580.8427516852289</v>
      </c>
      <c r="W75" s="40">
        <v>1648.3312800223971</v>
      </c>
      <c r="DA75" s="58" t="s">
        <v>1012</v>
      </c>
    </row>
    <row r="76" spans="1:105" ht="12" customHeight="1" x14ac:dyDescent="0.25">
      <c r="A76" s="28" t="s">
        <v>27</v>
      </c>
      <c r="B76" s="40">
        <v>638.20891689650364</v>
      </c>
      <c r="C76" s="40">
        <v>650.19047105434174</v>
      </c>
      <c r="D76" s="40">
        <v>661.80516152118844</v>
      </c>
      <c r="E76" s="40">
        <v>673.32990429556628</v>
      </c>
      <c r="F76" s="40">
        <v>683.63359843579883</v>
      </c>
      <c r="G76" s="40">
        <v>693.05900570302197</v>
      </c>
      <c r="H76" s="40">
        <v>702.45518335753957</v>
      </c>
      <c r="I76" s="40">
        <v>711.24537985341817</v>
      </c>
      <c r="J76" s="40">
        <v>718.03452451405656</v>
      </c>
      <c r="K76" s="40">
        <v>723.64191406885755</v>
      </c>
      <c r="L76" s="40">
        <v>730.51873615352542</v>
      </c>
      <c r="M76" s="40">
        <v>735.71718426892824</v>
      </c>
      <c r="N76" s="40">
        <v>740.05764598084954</v>
      </c>
      <c r="O76" s="40">
        <v>744.84774285883373</v>
      </c>
      <c r="P76" s="40">
        <v>748.51418322239408</v>
      </c>
      <c r="Q76" s="40">
        <v>753.60926036966919</v>
      </c>
      <c r="R76" s="40">
        <v>766.07004105115357</v>
      </c>
      <c r="S76" s="40">
        <v>763.38583883591696</v>
      </c>
      <c r="T76" s="40">
        <v>773.65252707974264</v>
      </c>
      <c r="U76" s="40">
        <v>774.81958310510015</v>
      </c>
      <c r="V76" s="40">
        <v>815.35403998461061</v>
      </c>
      <c r="W76" s="40">
        <v>841.54995738185607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500.13275004723982</v>
      </c>
      <c r="C78" s="41">
        <v>501.53031682720984</v>
      </c>
      <c r="D78" s="41">
        <v>502.54898851597795</v>
      </c>
      <c r="E78" s="41">
        <v>503.41141060762885</v>
      </c>
      <c r="F78" s="41">
        <v>504.47490412300675</v>
      </c>
      <c r="G78" s="41">
        <v>505.57970460066343</v>
      </c>
      <c r="H78" s="41">
        <v>506.72722345408158</v>
      </c>
      <c r="I78" s="41">
        <v>507.76902450149208</v>
      </c>
      <c r="J78" s="41">
        <v>507.5841863938569</v>
      </c>
      <c r="K78" s="41">
        <v>506.650315930229</v>
      </c>
      <c r="L78" s="41">
        <v>506.78287166567151</v>
      </c>
      <c r="M78" s="41">
        <v>507.06956738502589</v>
      </c>
      <c r="N78" s="41">
        <v>506.7414346615725</v>
      </c>
      <c r="O78" s="41">
        <v>506.59922369289649</v>
      </c>
      <c r="P78" s="41">
        <v>505.82790593222603</v>
      </c>
      <c r="Q78" s="41">
        <v>506.04340481761164</v>
      </c>
      <c r="R78" s="41">
        <v>508.79418054092599</v>
      </c>
      <c r="S78" s="41">
        <v>511.40828498353744</v>
      </c>
      <c r="T78" s="41">
        <v>514.1977000528284</v>
      </c>
      <c r="U78" s="41">
        <v>514.88875412346522</v>
      </c>
      <c r="V78" s="41">
        <v>537.44373201768769</v>
      </c>
      <c r="W78" s="41">
        <v>563.2416863991989</v>
      </c>
      <c r="DA78" s="59" t="s">
        <v>1014</v>
      </c>
    </row>
    <row r="79" spans="1:105" ht="12" customHeight="1" x14ac:dyDescent="0.25">
      <c r="A79" s="32" t="s">
        <v>25</v>
      </c>
      <c r="B79" s="42">
        <v>35.234905741408475</v>
      </c>
      <c r="C79" s="42">
        <v>35.572203992601757</v>
      </c>
      <c r="D79" s="42">
        <v>35.817944081941604</v>
      </c>
      <c r="E79" s="42">
        <v>36.014887629989566</v>
      </c>
      <c r="F79" s="42">
        <v>36.181984667509596</v>
      </c>
      <c r="G79" s="42">
        <v>36.306347687144878</v>
      </c>
      <c r="H79" s="42">
        <v>36.396585470269144</v>
      </c>
      <c r="I79" s="42">
        <v>36.437747986960751</v>
      </c>
      <c r="J79" s="42">
        <v>36.388439001757803</v>
      </c>
      <c r="K79" s="42">
        <v>36.228812299168915</v>
      </c>
      <c r="L79" s="42">
        <v>36.126613299265294</v>
      </c>
      <c r="M79" s="42">
        <v>36.131575322832816</v>
      </c>
      <c r="N79" s="42">
        <v>36.088004228424651</v>
      </c>
      <c r="O79" s="42">
        <v>36.047715133165696</v>
      </c>
      <c r="P79" s="42">
        <v>35.943130684127617</v>
      </c>
      <c r="Q79" s="42">
        <v>35.880732934522968</v>
      </c>
      <c r="R79" s="42">
        <v>36.503868201296797</v>
      </c>
      <c r="S79" s="42">
        <v>36.523146065010927</v>
      </c>
      <c r="T79" s="42">
        <v>37.074543751930854</v>
      </c>
      <c r="U79" s="42">
        <v>37.181974736024969</v>
      </c>
      <c r="V79" s="42">
        <v>39.181684288145327</v>
      </c>
      <c r="W79" s="42">
        <v>40.816925999873256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49.95623269413646</v>
      </c>
      <c r="C83" s="29">
        <v>49.40860324250248</v>
      </c>
      <c r="D83" s="29">
        <v>48.741695470509995</v>
      </c>
      <c r="E83" s="29">
        <v>47.999478080254271</v>
      </c>
      <c r="F83" s="29">
        <v>47.182358842712354</v>
      </c>
      <c r="G83" s="29">
        <v>46.354447369629014</v>
      </c>
      <c r="H83" s="29">
        <v>45.45065607866438</v>
      </c>
      <c r="I83" s="29">
        <v>44.529026684240939</v>
      </c>
      <c r="J83" s="29">
        <v>43.439396717888755</v>
      </c>
      <c r="K83" s="29">
        <v>42.320670828135654</v>
      </c>
      <c r="L83" s="29">
        <v>41.133564608439606</v>
      </c>
      <c r="M83" s="29">
        <v>40.025111333082286</v>
      </c>
      <c r="N83" s="29">
        <v>38.765827607807125</v>
      </c>
      <c r="O83" s="29">
        <v>37.450835701281903</v>
      </c>
      <c r="P83" s="29">
        <v>36.046525166942068</v>
      </c>
      <c r="Q83" s="29">
        <v>34.582772122071376</v>
      </c>
      <c r="R83" s="29">
        <v>33.112917837232118</v>
      </c>
      <c r="S83" s="29">
        <v>31.647977077772374</v>
      </c>
      <c r="T83" s="29">
        <v>30.204610237866163</v>
      </c>
      <c r="U83" s="29">
        <v>29.182246039577599</v>
      </c>
      <c r="V83" s="29">
        <v>28.284512626157575</v>
      </c>
      <c r="W83" s="29">
        <v>27.413515806861646</v>
      </c>
      <c r="DA83" s="58" t="s">
        <v>1016</v>
      </c>
    </row>
    <row r="84" spans="1:105" ht="12" customHeight="1" x14ac:dyDescent="0.25">
      <c r="A84" s="28" t="s">
        <v>47</v>
      </c>
      <c r="B84" s="29">
        <v>707.46442292634947</v>
      </c>
      <c r="C84" s="29">
        <v>700.02239608373281</v>
      </c>
      <c r="D84" s="29">
        <v>689.88933268403741</v>
      </c>
      <c r="E84" s="29">
        <v>677.69149419545749</v>
      </c>
      <c r="F84" s="29">
        <v>665.2456146842901</v>
      </c>
      <c r="G84" s="29">
        <v>651.50082041440282</v>
      </c>
      <c r="H84" s="29">
        <v>635.46613581471775</v>
      </c>
      <c r="I84" s="29">
        <v>618.94729160412351</v>
      </c>
      <c r="J84" s="29">
        <v>600.59637989778264</v>
      </c>
      <c r="K84" s="29">
        <v>581.61505311162898</v>
      </c>
      <c r="L84" s="29">
        <v>561.87504092945142</v>
      </c>
      <c r="M84" s="29">
        <v>542.36963507495886</v>
      </c>
      <c r="N84" s="29">
        <v>521.17155356967191</v>
      </c>
      <c r="O84" s="29">
        <v>499.0620410155891</v>
      </c>
      <c r="P84" s="29">
        <v>476.00018717521624</v>
      </c>
      <c r="Q84" s="29">
        <v>452.52574535931535</v>
      </c>
      <c r="R84" s="29">
        <v>435.28984346233528</v>
      </c>
      <c r="S84" s="29">
        <v>420.45406108563566</v>
      </c>
      <c r="T84" s="29">
        <v>406.32989284488013</v>
      </c>
      <c r="U84" s="29">
        <v>393.72735710539149</v>
      </c>
      <c r="V84" s="29">
        <v>382.15154336592303</v>
      </c>
      <c r="W84" s="29">
        <v>370.72421559424049</v>
      </c>
      <c r="DA84" s="58" t="s">
        <v>1017</v>
      </c>
    </row>
    <row r="85" spans="1:105" ht="12" customHeight="1" x14ac:dyDescent="0.25">
      <c r="A85" s="28" t="s">
        <v>46</v>
      </c>
      <c r="B85" s="29">
        <v>1550.9782645206396</v>
      </c>
      <c r="C85" s="29">
        <v>1544.1943991927146</v>
      </c>
      <c r="D85" s="29">
        <v>1534.6075202025556</v>
      </c>
      <c r="E85" s="29">
        <v>1523.6145775689456</v>
      </c>
      <c r="F85" s="29">
        <v>1513.9122669318085</v>
      </c>
      <c r="G85" s="29">
        <v>1503.4620136934197</v>
      </c>
      <c r="H85" s="29">
        <v>1491.2996613374548</v>
      </c>
      <c r="I85" s="29">
        <v>1478.7617525754515</v>
      </c>
      <c r="J85" s="29">
        <v>1465.4686049657232</v>
      </c>
      <c r="K85" s="29">
        <v>1451.6940487976201</v>
      </c>
      <c r="L85" s="29">
        <v>1436.6947908961679</v>
      </c>
      <c r="M85" s="29">
        <v>1416.9169207045763</v>
      </c>
      <c r="N85" s="29">
        <v>1387.9535673897929</v>
      </c>
      <c r="O85" s="29">
        <v>1355.4290819507537</v>
      </c>
      <c r="P85" s="29">
        <v>1308.7730941530724</v>
      </c>
      <c r="Q85" s="29">
        <v>1248.4009032012073</v>
      </c>
      <c r="R85" s="29">
        <v>1190.4281208887612</v>
      </c>
      <c r="S85" s="29">
        <v>1131.2091209837963</v>
      </c>
      <c r="T85" s="29">
        <v>1076.1577454312228</v>
      </c>
      <c r="U85" s="29">
        <v>1020.7740764109755</v>
      </c>
      <c r="V85" s="29">
        <v>964.56526433441002</v>
      </c>
      <c r="W85" s="29">
        <v>913.52452368360991</v>
      </c>
      <c r="DA85" s="58" t="s">
        <v>1018</v>
      </c>
    </row>
    <row r="86" spans="1:105" ht="12" customHeight="1" x14ac:dyDescent="0.25">
      <c r="A86" s="28" t="s">
        <v>45</v>
      </c>
      <c r="B86" s="29">
        <v>651.57230243083904</v>
      </c>
      <c r="C86" s="29">
        <v>644.99652836419034</v>
      </c>
      <c r="D86" s="29">
        <v>636.23135217227468</v>
      </c>
      <c r="E86" s="29">
        <v>627.08024729209546</v>
      </c>
      <c r="F86" s="29">
        <v>618.0178351878252</v>
      </c>
      <c r="G86" s="29">
        <v>608.15480921974165</v>
      </c>
      <c r="H86" s="29">
        <v>598.59578089110596</v>
      </c>
      <c r="I86" s="29">
        <v>587.82796030032569</v>
      </c>
      <c r="J86" s="29">
        <v>575.45041373356241</v>
      </c>
      <c r="K86" s="29">
        <v>562.80665590575973</v>
      </c>
      <c r="L86" s="29">
        <v>550.59010102180514</v>
      </c>
      <c r="M86" s="29">
        <v>537.68981040325309</v>
      </c>
      <c r="N86" s="29">
        <v>524.58330969765234</v>
      </c>
      <c r="O86" s="29">
        <v>509.73012153369115</v>
      </c>
      <c r="P86" s="29">
        <v>494.59857858397925</v>
      </c>
      <c r="Q86" s="29">
        <v>479.13366021120794</v>
      </c>
      <c r="R86" s="29">
        <v>468.38066463336605</v>
      </c>
      <c r="S86" s="29">
        <v>458.37360400656149</v>
      </c>
      <c r="T86" s="29">
        <v>449.0059883585173</v>
      </c>
      <c r="U86" s="29">
        <v>440.62120550867098</v>
      </c>
      <c r="V86" s="29">
        <v>432.24094049806473</v>
      </c>
      <c r="W86" s="29">
        <v>425.22421688580408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359.41465295075352</v>
      </c>
      <c r="C88" s="29">
        <v>354.62322258568315</v>
      </c>
      <c r="D88" s="29">
        <v>348.61120347854103</v>
      </c>
      <c r="E88" s="29">
        <v>341.84426120655672</v>
      </c>
      <c r="F88" s="29">
        <v>335.11631862604645</v>
      </c>
      <c r="G88" s="29">
        <v>327.7007090250014</v>
      </c>
      <c r="H88" s="29">
        <v>319.28467230198237</v>
      </c>
      <c r="I88" s="29">
        <v>309.48033949383529</v>
      </c>
      <c r="J88" s="29">
        <v>298.80230648553061</v>
      </c>
      <c r="K88" s="29">
        <v>288.74217618877299</v>
      </c>
      <c r="L88" s="29">
        <v>277.78135700767217</v>
      </c>
      <c r="M88" s="29">
        <v>265.95054120408957</v>
      </c>
      <c r="N88" s="29">
        <v>253.02440725970578</v>
      </c>
      <c r="O88" s="29">
        <v>238.29534125134361</v>
      </c>
      <c r="P88" s="29">
        <v>219.73145177363881</v>
      </c>
      <c r="Q88" s="29">
        <v>198.70673421963019</v>
      </c>
      <c r="R88" s="29">
        <v>181.32391896937159</v>
      </c>
      <c r="S88" s="29">
        <v>166.11139507258051</v>
      </c>
      <c r="T88" s="29">
        <v>152.80055171659359</v>
      </c>
      <c r="U88" s="29">
        <v>142.97195045471051</v>
      </c>
      <c r="V88" s="29">
        <v>133.98001841648585</v>
      </c>
      <c r="W88" s="29">
        <v>126.64164263819056</v>
      </c>
      <c r="DA88" s="58" t="s">
        <v>1020</v>
      </c>
    </row>
    <row r="89" spans="1:105" ht="12" customHeight="1" x14ac:dyDescent="0.25">
      <c r="A89" s="28" t="s">
        <v>27</v>
      </c>
      <c r="B89" s="29">
        <v>360.81270243771979</v>
      </c>
      <c r="C89" s="29">
        <v>354.43495754232902</v>
      </c>
      <c r="D89" s="29">
        <v>345.79807646238476</v>
      </c>
      <c r="E89" s="29">
        <v>335.17870983360484</v>
      </c>
      <c r="F89" s="29">
        <v>322.4844751399811</v>
      </c>
      <c r="G89" s="29">
        <v>308.95392330201361</v>
      </c>
      <c r="H89" s="29">
        <v>296.44947967411309</v>
      </c>
      <c r="I89" s="29">
        <v>283.33000245814077</v>
      </c>
      <c r="J89" s="29">
        <v>269.37427248570992</v>
      </c>
      <c r="K89" s="29">
        <v>254.03631113680569</v>
      </c>
      <c r="L89" s="29">
        <v>238.13349557040161</v>
      </c>
      <c r="M89" s="29">
        <v>223.20091926378615</v>
      </c>
      <c r="N89" s="29">
        <v>207.85198713067024</v>
      </c>
      <c r="O89" s="29">
        <v>193.07903043086549</v>
      </c>
      <c r="P89" s="29">
        <v>179.3325696096237</v>
      </c>
      <c r="Q89" s="29">
        <v>168.22052535939449</v>
      </c>
      <c r="R89" s="29">
        <v>161.0955036027913</v>
      </c>
      <c r="S89" s="29">
        <v>155.89105547946889</v>
      </c>
      <c r="T89" s="29">
        <v>152.57976707879698</v>
      </c>
      <c r="U89" s="29">
        <v>150.23577448919445</v>
      </c>
      <c r="V89" s="29">
        <v>148.58727445728582</v>
      </c>
      <c r="W89" s="29">
        <v>147.0669853385956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64.490578838739026</v>
      </c>
      <c r="C91" s="31">
        <v>64.132697741664259</v>
      </c>
      <c r="D91" s="31">
        <v>63.468199422633766</v>
      </c>
      <c r="E91" s="31">
        <v>62.521633395105042</v>
      </c>
      <c r="F91" s="31">
        <v>61.351254665610462</v>
      </c>
      <c r="G91" s="31">
        <v>60.06131046905076</v>
      </c>
      <c r="H91" s="31">
        <v>58.743194415417157</v>
      </c>
      <c r="I91" s="31">
        <v>57.294387905055501</v>
      </c>
      <c r="J91" s="31">
        <v>55.577246371653331</v>
      </c>
      <c r="K91" s="31">
        <v>53.635756791802386</v>
      </c>
      <c r="L91" s="31">
        <v>51.149117061519185</v>
      </c>
      <c r="M91" s="31">
        <v>48.468578185864608</v>
      </c>
      <c r="N91" s="31">
        <v>45.778957761993709</v>
      </c>
      <c r="O91" s="31">
        <v>43.718313862107109</v>
      </c>
      <c r="P91" s="31">
        <v>41.374005916823521</v>
      </c>
      <c r="Q91" s="31">
        <v>38.433684206396691</v>
      </c>
      <c r="R91" s="31">
        <v>35.615713493149144</v>
      </c>
      <c r="S91" s="31">
        <v>33.03272461054371</v>
      </c>
      <c r="T91" s="31">
        <v>30.131423468478729</v>
      </c>
      <c r="U91" s="31">
        <v>27.544136327046299</v>
      </c>
      <c r="V91" s="31">
        <v>25.373579719727715</v>
      </c>
      <c r="W91" s="31">
        <v>23.411392330506931</v>
      </c>
      <c r="DA91" s="59" t="s">
        <v>1022</v>
      </c>
    </row>
    <row r="92" spans="1:105" ht="12" customHeight="1" x14ac:dyDescent="0.25">
      <c r="A92" s="32" t="s">
        <v>25</v>
      </c>
      <c r="B92" s="33">
        <v>8581.8525228930685</v>
      </c>
      <c r="C92" s="33">
        <v>8502.4209400648415</v>
      </c>
      <c r="D92" s="33">
        <v>8418.8447322161082</v>
      </c>
      <c r="E92" s="33">
        <v>8336.1053243893148</v>
      </c>
      <c r="F92" s="33">
        <v>8253.0109915685207</v>
      </c>
      <c r="G92" s="33">
        <v>8174.6101222268589</v>
      </c>
      <c r="H92" s="33">
        <v>8097.4749031626907</v>
      </c>
      <c r="I92" s="33">
        <v>8017.0352770437039</v>
      </c>
      <c r="J92" s="33">
        <v>7940.1031130978245</v>
      </c>
      <c r="K92" s="33">
        <v>7895.8127139143126</v>
      </c>
      <c r="L92" s="33">
        <v>7834.0469460462573</v>
      </c>
      <c r="M92" s="33">
        <v>7758.0626385325841</v>
      </c>
      <c r="N92" s="33">
        <v>7650.9459780353518</v>
      </c>
      <c r="O92" s="33">
        <v>7543.5850146424891</v>
      </c>
      <c r="P92" s="33">
        <v>7416.9217353704062</v>
      </c>
      <c r="Q92" s="33">
        <v>7282.2777353914425</v>
      </c>
      <c r="R92" s="33">
        <v>7143.4944013381428</v>
      </c>
      <c r="S92" s="33">
        <v>6996.8019929751126</v>
      </c>
      <c r="T92" s="33">
        <v>6855.8304081372999</v>
      </c>
      <c r="U92" s="33">
        <v>6729.2740053486514</v>
      </c>
      <c r="V92" s="33">
        <v>6601.1844124142162</v>
      </c>
      <c r="W92" s="33">
        <v>6492.0491947546534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40.477971403608294</v>
      </c>
      <c r="D96" s="29">
        <v>38.422122604134692</v>
      </c>
      <c r="E96" s="29">
        <v>37.297291727275088</v>
      </c>
      <c r="F96" s="29">
        <v>36.095894821499556</v>
      </c>
      <c r="G96" s="29">
        <v>34.976336706607071</v>
      </c>
      <c r="H96" s="29">
        <v>33.71827861954889</v>
      </c>
      <c r="I96" s="29">
        <v>32.745780465335081</v>
      </c>
      <c r="J96" s="29">
        <v>31.852771202620296</v>
      </c>
      <c r="K96" s="29">
        <v>30.849439628618548</v>
      </c>
      <c r="L96" s="29">
        <v>29.632539501779799</v>
      </c>
      <c r="M96" s="29">
        <v>28.917871534050441</v>
      </c>
      <c r="N96" s="29">
        <v>27.945304374035935</v>
      </c>
      <c r="O96" s="29">
        <v>26.793055578330058</v>
      </c>
      <c r="P96" s="29">
        <v>25.342328733928671</v>
      </c>
      <c r="Q96" s="29">
        <v>23.677993879496778</v>
      </c>
      <c r="R96" s="29">
        <v>23.123406255084046</v>
      </c>
      <c r="S96" s="29">
        <v>22.690246584452854</v>
      </c>
      <c r="T96" s="29">
        <v>22.293286737897642</v>
      </c>
      <c r="U96" s="29">
        <v>21.873237088737572</v>
      </c>
      <c r="V96" s="29">
        <v>21.731745619285515</v>
      </c>
      <c r="W96" s="29">
        <v>21.555147177249601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606.09687658071971</v>
      </c>
      <c r="D97" s="29">
        <v>566.17866798405862</v>
      </c>
      <c r="E97" s="29">
        <v>544.26250063602481</v>
      </c>
      <c r="F97" s="29">
        <v>526.91262701552159</v>
      </c>
      <c r="G97" s="29">
        <v>505.86681643131459</v>
      </c>
      <c r="H97" s="29">
        <v>485.85996713488839</v>
      </c>
      <c r="I97" s="29">
        <v>467.11538435883705</v>
      </c>
      <c r="J97" s="29">
        <v>448.6361985409178</v>
      </c>
      <c r="K97" s="29">
        <v>428.05168806309899</v>
      </c>
      <c r="L97" s="29">
        <v>405.62584285857838</v>
      </c>
      <c r="M97" s="29">
        <v>392.18385731786589</v>
      </c>
      <c r="N97" s="29">
        <v>377.65468048798033</v>
      </c>
      <c r="O97" s="29">
        <v>365.22002389604251</v>
      </c>
      <c r="P97" s="29">
        <v>354.35071555038695</v>
      </c>
      <c r="Q97" s="29">
        <v>344.12309993134596</v>
      </c>
      <c r="R97" s="29">
        <v>341.48230526965301</v>
      </c>
      <c r="S97" s="29">
        <v>336.62045260790734</v>
      </c>
      <c r="T97" s="29">
        <v>334.34357226108909</v>
      </c>
      <c r="U97" s="29">
        <v>328.75973826502599</v>
      </c>
      <c r="V97" s="29">
        <v>324.14836484267818</v>
      </c>
      <c r="W97" s="29">
        <v>319.78192338112945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1483.301576245965</v>
      </c>
      <c r="D98" s="29">
        <v>1456.3263479439627</v>
      </c>
      <c r="E98" s="29">
        <v>1441.7160886405907</v>
      </c>
      <c r="F98" s="29">
        <v>1441.6525369021158</v>
      </c>
      <c r="G98" s="29">
        <v>1433.3330324354458</v>
      </c>
      <c r="H98" s="29">
        <v>1408.5032812430336</v>
      </c>
      <c r="I98" s="29">
        <v>1400.400411471124</v>
      </c>
      <c r="J98" s="29">
        <v>1393.4763415566561</v>
      </c>
      <c r="K98" s="29">
        <v>1378.6700683274123</v>
      </c>
      <c r="L98" s="29">
        <v>1361.8619340172527</v>
      </c>
      <c r="M98" s="29">
        <v>1292.0937299778725</v>
      </c>
      <c r="N98" s="29">
        <v>1198.1816576348679</v>
      </c>
      <c r="O98" s="29">
        <v>1088.1563075286149</v>
      </c>
      <c r="P98" s="29">
        <v>959.98913324146679</v>
      </c>
      <c r="Q98" s="29">
        <v>836.93182334332084</v>
      </c>
      <c r="R98" s="29">
        <v>802.47993627393782</v>
      </c>
      <c r="S98" s="29">
        <v>777.95922929461938</v>
      </c>
      <c r="T98" s="29">
        <v>763.33020573286353</v>
      </c>
      <c r="U98" s="29">
        <v>750.4070648547314</v>
      </c>
      <c r="V98" s="29">
        <v>742.90863946879381</v>
      </c>
      <c r="W98" s="29">
        <v>730.5967045742417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578.82310359397002</v>
      </c>
      <c r="D99" s="29">
        <v>555.5669403576278</v>
      </c>
      <c r="E99" s="29">
        <v>544.01819793294624</v>
      </c>
      <c r="F99" s="29">
        <v>532.41831376156733</v>
      </c>
      <c r="G99" s="29">
        <v>521.90598245891454</v>
      </c>
      <c r="H99" s="29">
        <v>509.77088983507656</v>
      </c>
      <c r="I99" s="29">
        <v>496.38194062396019</v>
      </c>
      <c r="J99" s="29">
        <v>487.42224648097431</v>
      </c>
      <c r="K99" s="29">
        <v>472.11813053598382</v>
      </c>
      <c r="L99" s="29">
        <v>455.70975839747871</v>
      </c>
      <c r="M99" s="29">
        <v>444.55691907766686</v>
      </c>
      <c r="N99" s="29">
        <v>438.75156522010161</v>
      </c>
      <c r="O99" s="29">
        <v>425.15021588094419</v>
      </c>
      <c r="P99" s="29">
        <v>415.43697118462609</v>
      </c>
      <c r="Q99" s="29">
        <v>408.6849551226681</v>
      </c>
      <c r="R99" s="29">
        <v>405.30905842095899</v>
      </c>
      <c r="S99" s="29">
        <v>400.73982860747361</v>
      </c>
      <c r="T99" s="29">
        <v>400.44507505557897</v>
      </c>
      <c r="U99" s="29">
        <v>396.45877710193997</v>
      </c>
      <c r="V99" s="29">
        <v>391.95438107800823</v>
      </c>
      <c r="W99" s="29">
        <v>388.94836879772839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330.82152383475267</v>
      </c>
      <c r="D101" s="29">
        <v>322.61094812176145</v>
      </c>
      <c r="E101" s="29">
        <v>316.26051683497286</v>
      </c>
      <c r="F101" s="29">
        <v>310.97510002453339</v>
      </c>
      <c r="G101" s="29">
        <v>303.63059541039638</v>
      </c>
      <c r="H101" s="29">
        <v>293.64844348739541</v>
      </c>
      <c r="I101" s="29">
        <v>279.87268489911548</v>
      </c>
      <c r="J101" s="29">
        <v>267.41935447440312</v>
      </c>
      <c r="K101" s="29">
        <v>253.21041469573242</v>
      </c>
      <c r="L101" s="29">
        <v>238.79520278089765</v>
      </c>
      <c r="M101" s="29">
        <v>221.83873731420977</v>
      </c>
      <c r="N101" s="29">
        <v>207.99692835288619</v>
      </c>
      <c r="O101" s="29">
        <v>191.20195966003263</v>
      </c>
      <c r="P101" s="29">
        <v>165.52633783417454</v>
      </c>
      <c r="Q101" s="29">
        <v>140.97983951825037</v>
      </c>
      <c r="R101" s="29">
        <v>125.86506477325602</v>
      </c>
      <c r="S101" s="29">
        <v>122.88468632336027</v>
      </c>
      <c r="T101" s="29">
        <v>119.24763393303085</v>
      </c>
      <c r="U101" s="29">
        <v>117.03417407845227</v>
      </c>
      <c r="V101" s="29">
        <v>113.53671115031817</v>
      </c>
      <c r="W101" s="29">
        <v>113.53825113719584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335.4080229560256</v>
      </c>
      <c r="D102" s="29">
        <v>323.5591463299134</v>
      </c>
      <c r="E102" s="29">
        <v>312.90875022057742</v>
      </c>
      <c r="F102" s="29">
        <v>299.53076650657374</v>
      </c>
      <c r="G102" s="29">
        <v>286.04443913259405</v>
      </c>
      <c r="H102" s="29">
        <v>273.03850406091385</v>
      </c>
      <c r="I102" s="29">
        <v>258.81734178709968</v>
      </c>
      <c r="J102" s="29">
        <v>243.11784184524214</v>
      </c>
      <c r="K102" s="29">
        <v>226.23777867696066</v>
      </c>
      <c r="L102" s="29">
        <v>207.4742316324199</v>
      </c>
      <c r="M102" s="29">
        <v>194.47724846469279</v>
      </c>
      <c r="N102" s="29">
        <v>182.50608573798618</v>
      </c>
      <c r="O102" s="29">
        <v>168.2781718460773</v>
      </c>
      <c r="P102" s="29">
        <v>159.48942802942514</v>
      </c>
      <c r="Q102" s="29">
        <v>152.50106260865834</v>
      </c>
      <c r="R102" s="29">
        <v>152.49150759833714</v>
      </c>
      <c r="S102" s="29">
        <v>151.50827366891303</v>
      </c>
      <c r="T102" s="29">
        <v>148.92999906790709</v>
      </c>
      <c r="U102" s="29">
        <v>147.02354355125368</v>
      </c>
      <c r="V102" s="29">
        <v>144.74218995865266</v>
      </c>
      <c r="W102" s="29">
        <v>144.20850141073618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63.126901297921599</v>
      </c>
      <c r="D104" s="31">
        <v>61.884298183564283</v>
      </c>
      <c r="E104" s="31">
        <v>60.660549203852156</v>
      </c>
      <c r="F104" s="31">
        <v>59.278086024556444</v>
      </c>
      <c r="G104" s="31">
        <v>57.859324512106504</v>
      </c>
      <c r="H104" s="31">
        <v>56.43643469975877</v>
      </c>
      <c r="I104" s="31">
        <v>54.917771807844204</v>
      </c>
      <c r="J104" s="31">
        <v>52.473317166474828</v>
      </c>
      <c r="K104" s="31">
        <v>49.991481358782664</v>
      </c>
      <c r="L104" s="31">
        <v>46.285473319988313</v>
      </c>
      <c r="M104" s="31">
        <v>43.410953170958194</v>
      </c>
      <c r="N104" s="31">
        <v>40.553262900861796</v>
      </c>
      <c r="O104" s="31">
        <v>38.004599903557988</v>
      </c>
      <c r="P104" s="31">
        <v>33.783445166342297</v>
      </c>
      <c r="Q104" s="31">
        <v>30.677592362493993</v>
      </c>
      <c r="R104" s="31">
        <v>26.065609438158667</v>
      </c>
      <c r="S104" s="31">
        <v>20.946885797138009</v>
      </c>
      <c r="T104" s="31">
        <v>16.41784413085243</v>
      </c>
      <c r="U104" s="31">
        <v>13.236597413916575</v>
      </c>
      <c r="V104" s="31">
        <v>11.857177528723952</v>
      </c>
      <c r="W104" s="31">
        <v>11.179257984445576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8038.6805980549989</v>
      </c>
      <c r="D105" s="33">
        <v>7984.2652605411458</v>
      </c>
      <c r="E105" s="33">
        <v>7969.9841286686842</v>
      </c>
      <c r="F105" s="33">
        <v>7954.3798274495339</v>
      </c>
      <c r="G105" s="33">
        <v>7943.4123879512535</v>
      </c>
      <c r="H105" s="33">
        <v>7924.0004164620659</v>
      </c>
      <c r="I105" s="33">
        <v>7879.5329666116195</v>
      </c>
      <c r="J105" s="33">
        <v>7866.3564463856455</v>
      </c>
      <c r="K105" s="33">
        <v>7727.7187574295331</v>
      </c>
      <c r="L105" s="33">
        <v>7554.7516029865983</v>
      </c>
      <c r="M105" s="33">
        <v>7392.3072066908153</v>
      </c>
      <c r="N105" s="33">
        <v>7174.7634909271274</v>
      </c>
      <c r="O105" s="33">
        <v>7084.6945900781002</v>
      </c>
      <c r="P105" s="33">
        <v>6897.897062724167</v>
      </c>
      <c r="Q105" s="33">
        <v>6802.3454153748435</v>
      </c>
      <c r="R105" s="33">
        <v>6713.8977863715791</v>
      </c>
      <c r="S105" s="33">
        <v>6594.5082247990649</v>
      </c>
      <c r="T105" s="33">
        <v>6461.0830087879576</v>
      </c>
      <c r="U105" s="33">
        <v>6325.6767586546594</v>
      </c>
      <c r="V105" s="33">
        <v>6157.2351807368823</v>
      </c>
      <c r="W105" s="33">
        <v>6095.5470649971439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1.4929883943182198</v>
      </c>
      <c r="C109" s="43">
        <f>C31/RES_summary!C$6</f>
        <v>1.4914331037097606</v>
      </c>
      <c r="D109" s="43">
        <f>D31/RES_summary!D$6</f>
        <v>1.4905771206951326</v>
      </c>
      <c r="E109" s="43">
        <f>E31/RES_summary!E$6</f>
        <v>1.488614352839654</v>
      </c>
      <c r="F109" s="43">
        <f>F31/RES_summary!F$6</f>
        <v>1.4876746891236177</v>
      </c>
      <c r="G109" s="43">
        <f>G31/RES_summary!G$6</f>
        <v>1.4837225716475522</v>
      </c>
      <c r="H109" s="43">
        <f>H31/RES_summary!H$6</f>
        <v>1.4769264595160125</v>
      </c>
      <c r="I109" s="43">
        <f>I31/RES_summary!I$6</f>
        <v>1.4661011583915236</v>
      </c>
      <c r="J109" s="43">
        <f>J31/RES_summary!J$6</f>
        <v>1.4641682104016784</v>
      </c>
      <c r="K109" s="43">
        <f>K31/RES_summary!K$6</f>
        <v>1.4668566563045082</v>
      </c>
      <c r="L109" s="43">
        <f>L31/RES_summary!L$6</f>
        <v>1.4713566561139884</v>
      </c>
      <c r="M109" s="43">
        <f>M31/RES_summary!M$6</f>
        <v>1.4682659060312586</v>
      </c>
      <c r="N109" s="43">
        <f>N31/RES_summary!N$6</f>
        <v>1.4696818531002218</v>
      </c>
      <c r="O109" s="43">
        <f>O31/RES_summary!O$6</f>
        <v>1.4750076185173211</v>
      </c>
      <c r="P109" s="43">
        <f>P31/RES_summary!P$6</f>
        <v>1.4771952953257348</v>
      </c>
      <c r="Q109" s="43">
        <f>Q31/RES_summary!Q$6</f>
        <v>1.4780098229714289</v>
      </c>
      <c r="R109" s="43">
        <f>R31/RES_summary!R$6</f>
        <v>1.4813368798799473</v>
      </c>
      <c r="S109" s="43">
        <f>S31/RES_summary!S$6</f>
        <v>1.4811265999963432</v>
      </c>
      <c r="T109" s="43">
        <f>T31/RES_summary!T$6</f>
        <v>1.4731545132184685</v>
      </c>
      <c r="U109" s="43">
        <f>U31/RES_summary!U$6</f>
        <v>1.478797868386232</v>
      </c>
      <c r="V109" s="43">
        <f>V31/RES_summary!V$6</f>
        <v>1.481143532325641</v>
      </c>
      <c r="W109" s="43">
        <f>W31/RES_summary!W$6</f>
        <v>1.4856855327489513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0.89388813706930825</v>
      </c>
      <c r="C110" s="43">
        <f>C32/RES_summary!C$6</f>
        <v>0.90010406260382292</v>
      </c>
      <c r="D110" s="43">
        <f>D32/RES_summary!D$6</f>
        <v>0.90554245786998011</v>
      </c>
      <c r="E110" s="43">
        <f>E32/RES_summary!E$6</f>
        <v>0.91328079324310452</v>
      </c>
      <c r="F110" s="43">
        <f>F32/RES_summary!F$6</f>
        <v>0.91540200307793307</v>
      </c>
      <c r="G110" s="43">
        <f>G32/RES_summary!G$6</f>
        <v>0.91911939897774952</v>
      </c>
      <c r="H110" s="43">
        <f>H32/RES_summary!H$6</f>
        <v>0.92668682959982218</v>
      </c>
      <c r="I110" s="43">
        <f>I32/RES_summary!I$6</f>
        <v>0.93071232196467835</v>
      </c>
      <c r="J110" s="43">
        <f>J32/RES_summary!J$6</f>
        <v>0.93540057751098837</v>
      </c>
      <c r="K110" s="43">
        <f>K32/RES_summary!K$6</f>
        <v>0.94112844706913901</v>
      </c>
      <c r="L110" s="43">
        <f>L32/RES_summary!L$6</f>
        <v>0.94379961126190703</v>
      </c>
      <c r="M110" s="43">
        <f>M32/RES_summary!M$6</f>
        <v>0.94424456109864385</v>
      </c>
      <c r="N110" s="43">
        <f>N32/RES_summary!N$6</f>
        <v>0.94367709546276923</v>
      </c>
      <c r="O110" s="43">
        <f>O32/RES_summary!O$6</f>
        <v>0.94642894048518555</v>
      </c>
      <c r="P110" s="43">
        <f>P32/RES_summary!P$6</f>
        <v>0.94796953037314402</v>
      </c>
      <c r="Q110" s="43">
        <f>Q32/RES_summary!Q$6</f>
        <v>0.94960042958204138</v>
      </c>
      <c r="R110" s="43">
        <f>R32/RES_summary!R$6</f>
        <v>0.95207773900680281</v>
      </c>
      <c r="S110" s="43">
        <f>S32/RES_summary!S$6</f>
        <v>0.95437654200889876</v>
      </c>
      <c r="T110" s="43">
        <f>T32/RES_summary!T$6</f>
        <v>0.95261810972257588</v>
      </c>
      <c r="U110" s="43">
        <f>U32/RES_summary!U$6</f>
        <v>0.95434102164615164</v>
      </c>
      <c r="V110" s="43">
        <f>V32/RES_summary!V$6</f>
        <v>0.95779688173240529</v>
      </c>
      <c r="W110" s="43">
        <f>W32/RES_summary!W$6</f>
        <v>0.95846993352323451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0.20156546133989575</v>
      </c>
      <c r="C111" s="43">
        <f>C33/RES_summary!C$6</f>
        <v>0.20822094570201469</v>
      </c>
      <c r="D111" s="43">
        <f>D33/RES_summary!D$6</f>
        <v>0.21603067132300824</v>
      </c>
      <c r="E111" s="43">
        <f>E33/RES_summary!E$6</f>
        <v>0.22444421729122233</v>
      </c>
      <c r="F111" s="43">
        <f>F33/RES_summary!F$6</f>
        <v>0.23061923792794659</v>
      </c>
      <c r="G111" s="43">
        <f>G33/RES_summary!G$6</f>
        <v>0.23821628323255389</v>
      </c>
      <c r="H111" s="43">
        <f>H33/RES_summary!H$6</f>
        <v>0.24413509748552659</v>
      </c>
      <c r="I111" s="43">
        <f>I33/RES_summary!I$6</f>
        <v>0.24989246697561854</v>
      </c>
      <c r="J111" s="43">
        <f>J33/RES_summary!J$6</f>
        <v>0.25603714291083113</v>
      </c>
      <c r="K111" s="43">
        <f>K33/RES_summary!K$6</f>
        <v>0.26132286721531761</v>
      </c>
      <c r="L111" s="43">
        <f>L33/RES_summary!L$6</f>
        <v>0.26625062025319185</v>
      </c>
      <c r="M111" s="43">
        <f>M33/RES_summary!M$6</f>
        <v>0.26893265342122563</v>
      </c>
      <c r="N111" s="43">
        <f>N33/RES_summary!N$6</f>
        <v>0.2714994844521551</v>
      </c>
      <c r="O111" s="43">
        <f>O33/RES_summary!O$6</f>
        <v>0.27473262506666529</v>
      </c>
      <c r="P111" s="43">
        <f>P33/RES_summary!P$6</f>
        <v>0.27949829801698034</v>
      </c>
      <c r="Q111" s="43">
        <f>Q33/RES_summary!Q$6</f>
        <v>0.28575958106775251</v>
      </c>
      <c r="R111" s="43">
        <f>R33/RES_summary!R$6</f>
        <v>0.29303278750904016</v>
      </c>
      <c r="S111" s="43">
        <f>S33/RES_summary!S$6</f>
        <v>0.29968707838402708</v>
      </c>
      <c r="T111" s="43">
        <f>T33/RES_summary!T$6</f>
        <v>0.30607315196934132</v>
      </c>
      <c r="U111" s="43">
        <f>U33/RES_summary!U$6</f>
        <v>0.31411733775279166</v>
      </c>
      <c r="V111" s="43">
        <f>V33/RES_summary!V$6</f>
        <v>0.32179284703543365</v>
      </c>
      <c r="W111" s="43">
        <f>W33/RES_summary!W$6</f>
        <v>0.32909281254818845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0.28446999964623093</v>
      </c>
      <c r="C112" s="43">
        <f>C34/RES_summary!C$6</f>
        <v>0.2964981287326256</v>
      </c>
      <c r="D112" s="43">
        <f>D34/RES_summary!D$6</f>
        <v>0.31056402076587225</v>
      </c>
      <c r="E112" s="43">
        <f>E34/RES_summary!E$6</f>
        <v>0.32367623977945942</v>
      </c>
      <c r="F112" s="43">
        <f>F34/RES_summary!F$6</f>
        <v>0.33446739105704115</v>
      </c>
      <c r="G112" s="43">
        <f>G34/RES_summary!G$6</f>
        <v>0.34732023929486916</v>
      </c>
      <c r="H112" s="43">
        <f>H34/RES_summary!H$6</f>
        <v>0.35581799789074936</v>
      </c>
      <c r="I112" s="43">
        <f>I34/RES_summary!I$6</f>
        <v>0.36604574500686071</v>
      </c>
      <c r="J112" s="43">
        <f>J34/RES_summary!J$6</f>
        <v>0.38005252503896775</v>
      </c>
      <c r="K112" s="43">
        <f>K34/RES_summary!K$6</f>
        <v>0.39392960062880222</v>
      </c>
      <c r="L112" s="43">
        <f>L34/RES_summary!L$6</f>
        <v>0.40251623656373958</v>
      </c>
      <c r="M112" s="43">
        <f>M34/RES_summary!M$6</f>
        <v>0.41304132733268673</v>
      </c>
      <c r="N112" s="43">
        <f>N34/RES_summary!N$6</f>
        <v>0.42101036280868909</v>
      </c>
      <c r="O112" s="43">
        <f>O34/RES_summary!O$6</f>
        <v>0.43436812759965771</v>
      </c>
      <c r="P112" s="43">
        <f>P34/RES_summary!P$6</f>
        <v>0.44547927597912163</v>
      </c>
      <c r="Q112" s="43">
        <f>Q34/RES_summary!Q$6</f>
        <v>0.45790920339661595</v>
      </c>
      <c r="R112" s="43">
        <f>R34/RES_summary!R$6</f>
        <v>0.46754520511133096</v>
      </c>
      <c r="S112" s="43">
        <f>S34/RES_summary!S$6</f>
        <v>0.47521851661851328</v>
      </c>
      <c r="T112" s="43">
        <f>T34/RES_summary!T$6</f>
        <v>0.4849120967739956</v>
      </c>
      <c r="U112" s="43">
        <f>U34/RES_summary!U$6</f>
        <v>0.49612449041778073</v>
      </c>
      <c r="V112" s="43">
        <f>V34/RES_summary!V$6</f>
        <v>0.50899372051710456</v>
      </c>
      <c r="W112" s="43">
        <f>W34/RES_summary!W$6</f>
        <v>0.52232423081690549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0.51360203762563628</v>
      </c>
      <c r="C114" s="43">
        <f>C36/RES_summary!C$6</f>
        <v>0.55475909040619187</v>
      </c>
      <c r="D114" s="43">
        <f>D36/RES_summary!D$6</f>
        <v>0.60528693360525376</v>
      </c>
      <c r="E114" s="43">
        <f>E36/RES_summary!E$6</f>
        <v>0.66555906483686267</v>
      </c>
      <c r="F114" s="43">
        <f>F36/RES_summary!F$6</f>
        <v>0.72509014094311486</v>
      </c>
      <c r="G114" s="43">
        <f>G36/RES_summary!G$6</f>
        <v>0.79576244809946106</v>
      </c>
      <c r="H114" s="43">
        <f>H36/RES_summary!H$6</f>
        <v>0.87430826564273367</v>
      </c>
      <c r="I114" s="43">
        <f>I36/RES_summary!I$6</f>
        <v>0.95992037610126524</v>
      </c>
      <c r="J114" s="43">
        <f>J36/RES_summary!J$6</f>
        <v>1.0453654591098915</v>
      </c>
      <c r="K114" s="43">
        <f>K36/RES_summary!K$6</f>
        <v>1.141193909200616</v>
      </c>
      <c r="L114" s="43">
        <f>L36/RES_summary!L$6</f>
        <v>1.2389559234174059</v>
      </c>
      <c r="M114" s="43">
        <f>M36/RES_summary!M$6</f>
        <v>1.3243641931854788</v>
      </c>
      <c r="N114" s="43">
        <f>N36/RES_summary!N$6</f>
        <v>1.4234552079345069</v>
      </c>
      <c r="O114" s="43">
        <f>O36/RES_summary!O$6</f>
        <v>1.5473852602045075</v>
      </c>
      <c r="P114" s="43">
        <f>P36/RES_summary!P$6</f>
        <v>1.7183233525530195</v>
      </c>
      <c r="Q114" s="43">
        <f>Q36/RES_summary!Q$6</f>
        <v>1.9519235136990565</v>
      </c>
      <c r="R114" s="43">
        <f>R36/RES_summary!R$6</f>
        <v>2.1300540905135881</v>
      </c>
      <c r="S114" s="43">
        <f>S36/RES_summary!S$6</f>
        <v>2.318367689562153</v>
      </c>
      <c r="T114" s="43">
        <f>T36/RES_summary!T$6</f>
        <v>2.5259050344356759</v>
      </c>
      <c r="U114" s="43">
        <f>U36/RES_summary!U$6</f>
        <v>2.6909491644999042</v>
      </c>
      <c r="V114" s="43">
        <f>V36/RES_summary!V$6</f>
        <v>2.8600238529196127</v>
      </c>
      <c r="W114" s="43">
        <f>W36/RES_summary!W$6</f>
        <v>2.9586622879472371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0.29621577004465199</v>
      </c>
      <c r="C115" s="43">
        <f>C37/RES_summary!C$6</f>
        <v>0.31962177315158191</v>
      </c>
      <c r="D115" s="43">
        <f>D37/RES_summary!D$6</f>
        <v>0.34637397751531784</v>
      </c>
      <c r="E115" s="43">
        <f>E37/RES_summary!E$6</f>
        <v>0.38267594291643253</v>
      </c>
      <c r="F115" s="43">
        <f>F37/RES_summary!F$6</f>
        <v>0.43059029344438826</v>
      </c>
      <c r="G115" s="43">
        <f>G37/RES_summary!G$6</f>
        <v>0.4811662228752534</v>
      </c>
      <c r="H115" s="43">
        <f>H37/RES_summary!H$6</f>
        <v>0.52602284092618301</v>
      </c>
      <c r="I115" s="43">
        <f>I37/RES_summary!I$6</f>
        <v>0.58454788273191804</v>
      </c>
      <c r="J115" s="43">
        <f>J37/RES_summary!J$6</f>
        <v>0.63729819810903721</v>
      </c>
      <c r="K115" s="43">
        <f>K37/RES_summary!K$6</f>
        <v>0.70220147135020294</v>
      </c>
      <c r="L115" s="43">
        <f>L37/RES_summary!L$6</f>
        <v>0.77853373580289131</v>
      </c>
      <c r="M115" s="43">
        <f>M37/RES_summary!M$6</f>
        <v>0.8478779072395527</v>
      </c>
      <c r="N115" s="43">
        <f>N37/RES_summary!N$6</f>
        <v>0.93056418052035883</v>
      </c>
      <c r="O115" s="43">
        <f>O37/RES_summary!O$6</f>
        <v>1.0296793055516678</v>
      </c>
      <c r="P115" s="43">
        <f>P37/RES_summary!P$6</f>
        <v>1.1551647043376605</v>
      </c>
      <c r="Q115" s="43">
        <f>Q37/RES_summary!Q$6</f>
        <v>1.3111940926235892</v>
      </c>
      <c r="R115" s="43">
        <f>R37/RES_summary!R$6</f>
        <v>1.4767543902443387</v>
      </c>
      <c r="S115" s="43">
        <f>S37/RES_summary!S$6</f>
        <v>1.6453144533808139</v>
      </c>
      <c r="T115" s="43">
        <f>T37/RES_summary!T$6</f>
        <v>1.8255899336020307</v>
      </c>
      <c r="U115" s="43">
        <f>U37/RES_summary!U$6</f>
        <v>1.9922936974029359</v>
      </c>
      <c r="V115" s="43">
        <f>V37/RES_summary!V$6</f>
        <v>2.1481474948037032</v>
      </c>
      <c r="W115" s="43">
        <f>W37/RES_summary!W$6</f>
        <v>2.2651125128352105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12.566382995662666</v>
      </c>
      <c r="C117" s="44">
        <f>C39/RES_summary!C$6</f>
        <v>12.852148178857853</v>
      </c>
      <c r="D117" s="44">
        <f>D39/RES_summary!D$6</f>
        <v>13.170709791873398</v>
      </c>
      <c r="E117" s="44">
        <f>E39/RES_summary!E$6</f>
        <v>13.496593805782098</v>
      </c>
      <c r="F117" s="44">
        <f>F39/RES_summary!F$6</f>
        <v>13.818345071092114</v>
      </c>
      <c r="G117" s="44">
        <f>G39/RES_summary!G$6</f>
        <v>14.155378160059163</v>
      </c>
      <c r="H117" s="44">
        <f>H39/RES_summary!H$6</f>
        <v>14.49055826714722</v>
      </c>
      <c r="I117" s="44">
        <f>I39/RES_summary!I$6</f>
        <v>14.833788022284338</v>
      </c>
      <c r="J117" s="44">
        <f>J39/RES_summary!J$6</f>
        <v>15.162483288043443</v>
      </c>
      <c r="K117" s="44">
        <f>K39/RES_summary!K$6</f>
        <v>15.516883998169643</v>
      </c>
      <c r="L117" s="44">
        <f>L39/RES_summary!L$6</f>
        <v>15.892479294894802</v>
      </c>
      <c r="M117" s="44">
        <f>M39/RES_summary!M$6</f>
        <v>16.105006098246729</v>
      </c>
      <c r="N117" s="44">
        <f>N39/RES_summary!N$6</f>
        <v>16.356431639363411</v>
      </c>
      <c r="O117" s="44">
        <f>O39/RES_summary!O$6</f>
        <v>16.569942704197544</v>
      </c>
      <c r="P117" s="44">
        <f>P39/RES_summary!P$6</f>
        <v>16.795758110118136</v>
      </c>
      <c r="Q117" s="44">
        <f>Q39/RES_summary!Q$6</f>
        <v>16.988469881621114</v>
      </c>
      <c r="R117" s="44">
        <f>R39/RES_summary!R$6</f>
        <v>17.22429814081206</v>
      </c>
      <c r="S117" s="44">
        <f>S39/RES_summary!S$6</f>
        <v>17.411716230786396</v>
      </c>
      <c r="T117" s="44">
        <f>T39/RES_summary!T$6</f>
        <v>17.756723187699517</v>
      </c>
      <c r="U117" s="44">
        <f>U39/RES_summary!U$6</f>
        <v>18.005292942934005</v>
      </c>
      <c r="V117" s="44">
        <f>V39/RES_summary!V$6</f>
        <v>18.290041762162161</v>
      </c>
      <c r="W117" s="44">
        <f>W39/RES_summary!W$6</f>
        <v>18.892141403226443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0.4475784542970826</v>
      </c>
      <c r="C118" s="45">
        <f>C40/RES_summary!C$6</f>
        <v>0.45954840433169925</v>
      </c>
      <c r="D118" s="45">
        <f>D40/RES_summary!D$6</f>
        <v>0.47173940369218215</v>
      </c>
      <c r="E118" s="45">
        <f>E40/RES_summary!E$6</f>
        <v>0.48438771169894423</v>
      </c>
      <c r="F118" s="45">
        <f>F40/RES_summary!F$6</f>
        <v>0.50087425601600677</v>
      </c>
      <c r="G118" s="45">
        <f>G40/RES_summary!G$6</f>
        <v>0.51636110570009008</v>
      </c>
      <c r="H118" s="45">
        <f>H40/RES_summary!H$6</f>
        <v>0.53151038308582266</v>
      </c>
      <c r="I118" s="45">
        <f>I40/RES_summary!I$6</f>
        <v>0.55278295102773722</v>
      </c>
      <c r="J118" s="45">
        <f>J40/RES_summary!J$6</f>
        <v>0.57623863903419426</v>
      </c>
      <c r="K118" s="45">
        <f>K40/RES_summary!K$6</f>
        <v>0.60623522284648956</v>
      </c>
      <c r="L118" s="45">
        <f>L40/RES_summary!L$6</f>
        <v>0.63739611401621832</v>
      </c>
      <c r="M118" s="45">
        <f>M40/RES_summary!M$6</f>
        <v>0.66406691574430166</v>
      </c>
      <c r="N118" s="45">
        <f>N40/RES_summary!N$6</f>
        <v>0.69240193613134082</v>
      </c>
      <c r="O118" s="45">
        <f>O40/RES_summary!O$6</f>
        <v>0.72128427953181784</v>
      </c>
      <c r="P118" s="45">
        <f>P40/RES_summary!P$6</f>
        <v>0.75078993147112028</v>
      </c>
      <c r="Q118" s="45">
        <f>Q40/RES_summary!Q$6</f>
        <v>0.78273054751259574</v>
      </c>
      <c r="R118" s="45">
        <f>R40/RES_summary!R$6</f>
        <v>0.81219820754376182</v>
      </c>
      <c r="S118" s="45">
        <f>S40/RES_summary!S$6</f>
        <v>0.84217511545747648</v>
      </c>
      <c r="T118" s="45">
        <f>T40/RES_summary!T$6</f>
        <v>0.8756290330847315</v>
      </c>
      <c r="U118" s="45">
        <f>U40/RES_summary!U$6</f>
        <v>0.90877010218597642</v>
      </c>
      <c r="V118" s="45">
        <f>V40/RES_summary!V$6</f>
        <v>0.94011781408043116</v>
      </c>
      <c r="W118" s="45">
        <f>W40/RES_summary!W$6</f>
        <v>0.95322564651795694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74.584075636206151</v>
      </c>
      <c r="C122" s="29">
        <f t="shared" si="78"/>
        <v>73.689626483929615</v>
      </c>
      <c r="D122" s="29">
        <f t="shared" si="78"/>
        <v>72.653256092231771</v>
      </c>
      <c r="E122" s="29">
        <f t="shared" si="78"/>
        <v>71.452711999078872</v>
      </c>
      <c r="F122" s="29">
        <f t="shared" si="78"/>
        <v>70.19200102345107</v>
      </c>
      <c r="G122" s="29">
        <f t="shared" si="78"/>
        <v>68.777139858567068</v>
      </c>
      <c r="H122" s="29">
        <f t="shared" si="78"/>
        <v>67.127276564941724</v>
      </c>
      <c r="I122" s="29">
        <f t="shared" si="78"/>
        <v>65.284057603812698</v>
      </c>
      <c r="J122" s="29">
        <f t="shared" si="78"/>
        <v>63.602583753359724</v>
      </c>
      <c r="K122" s="29">
        <f t="shared" si="78"/>
        <v>62.078357703522812</v>
      </c>
      <c r="L122" s="29">
        <f t="shared" si="78"/>
        <v>60.522144076322398</v>
      </c>
      <c r="M122" s="29">
        <f t="shared" si="78"/>
        <v>58.767506355470061</v>
      </c>
      <c r="N122" s="29">
        <f t="shared" si="78"/>
        <v>56.973433355605714</v>
      </c>
      <c r="O122" s="29">
        <f t="shared" si="78"/>
        <v>55.240267979231284</v>
      </c>
      <c r="P122" s="29">
        <f t="shared" si="78"/>
        <v>53.247757389447521</v>
      </c>
      <c r="Q122" s="29">
        <f t="shared" si="78"/>
        <v>51.113676902003981</v>
      </c>
      <c r="R122" s="29">
        <f t="shared" ref="R122:V122" si="79">R83*R109</f>
        <v>49.051386392726478</v>
      </c>
      <c r="S122" s="29">
        <f t="shared" si="79"/>
        <v>46.8746606859632</v>
      </c>
      <c r="T122" s="29">
        <f t="shared" si="79"/>
        <v>44.496057891917296</v>
      </c>
      <c r="U122" s="29">
        <f t="shared" si="79"/>
        <v>43.154643238049914</v>
      </c>
      <c r="V122" s="29">
        <f t="shared" si="79"/>
        <v>41.893422941216222</v>
      </c>
      <c r="W122" s="29">
        <f t="shared" ref="W122" si="80">W83*W109</f>
        <v>40.727863836039042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632.3940550524477</v>
      </c>
      <c r="C123" s="29">
        <f t="shared" si="81"/>
        <v>630.09300262863042</v>
      </c>
      <c r="D123" s="29">
        <f t="shared" si="81"/>
        <v>624.7240819769836</v>
      </c>
      <c r="E123" s="29">
        <f t="shared" si="81"/>
        <v>618.92262539293222</v>
      </c>
      <c r="F123" s="29">
        <f t="shared" si="81"/>
        <v>608.96716822080998</v>
      </c>
      <c r="G123" s="29">
        <f t="shared" si="81"/>
        <v>598.80704249279665</v>
      </c>
      <c r="H123" s="29">
        <f t="shared" si="81"/>
        <v>588.87809871619083</v>
      </c>
      <c r="I123" s="29">
        <f t="shared" si="81"/>
        <v>576.0618709426227</v>
      </c>
      <c r="J123" s="29">
        <f t="shared" si="81"/>
        <v>561.79820060739485</v>
      </c>
      <c r="K123" s="29">
        <f t="shared" si="81"/>
        <v>547.37447172698216</v>
      </c>
      <c r="L123" s="29">
        <f t="shared" si="81"/>
        <v>530.29744520698432</v>
      </c>
      <c r="M123" s="29">
        <f t="shared" si="81"/>
        <v>512.12957802458618</v>
      </c>
      <c r="N123" s="29">
        <f t="shared" si="81"/>
        <v>491.81765791044705</v>
      </c>
      <c r="O123" s="29">
        <f t="shared" si="81"/>
        <v>472.32675871475823</v>
      </c>
      <c r="P123" s="29">
        <f t="shared" si="81"/>
        <v>451.23367389401841</v>
      </c>
      <c r="Q123" s="29">
        <f t="shared" si="81"/>
        <v>429.71864219013935</v>
      </c>
      <c r="R123" s="29">
        <f t="shared" ref="R123:V123" si="82">R84*R110</f>
        <v>414.42976997624532</v>
      </c>
      <c r="S123" s="29">
        <f t="shared" si="82"/>
        <v>401.27149289250724</v>
      </c>
      <c r="T123" s="29">
        <f t="shared" si="82"/>
        <v>387.07721444566653</v>
      </c>
      <c r="U123" s="29">
        <f t="shared" si="82"/>
        <v>375.75016822999851</v>
      </c>
      <c r="V123" s="29">
        <f t="shared" si="82"/>
        <v>366.02355658510714</v>
      </c>
      <c r="W123" s="29">
        <f t="shared" ref="W123" si="83">W84*W110</f>
        <v>355.32801427606495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312.62364941625361</v>
      </c>
      <c r="C124" s="29">
        <f t="shared" si="84"/>
        <v>321.5336181476614</v>
      </c>
      <c r="D124" s="29">
        <f t="shared" si="84"/>
        <v>331.52229280669502</v>
      </c>
      <c r="E124" s="29">
        <f t="shared" si="84"/>
        <v>341.96648131595833</v>
      </c>
      <c r="F124" s="29">
        <f t="shared" si="84"/>
        <v>349.13729328958374</v>
      </c>
      <c r="G124" s="29">
        <f t="shared" si="84"/>
        <v>358.14913288337749</v>
      </c>
      <c r="H124" s="29">
        <f t="shared" si="84"/>
        <v>364.07858820075234</v>
      </c>
      <c r="I124" s="29">
        <f t="shared" si="84"/>
        <v>369.53142242026883</v>
      </c>
      <c r="J124" s="29">
        <f t="shared" si="84"/>
        <v>375.21439464094522</v>
      </c>
      <c r="K124" s="29">
        <f t="shared" si="84"/>
        <v>379.36085115120727</v>
      </c>
      <c r="L124" s="29">
        <f t="shared" si="84"/>
        <v>382.52087919063445</v>
      </c>
      <c r="M124" s="29">
        <f t="shared" si="84"/>
        <v>381.05522716251409</v>
      </c>
      <c r="N124" s="29">
        <f t="shared" si="84"/>
        <v>376.82867798985825</v>
      </c>
      <c r="O124" s="29">
        <f t="shared" si="84"/>
        <v>372.38058977603077</v>
      </c>
      <c r="P124" s="29">
        <f t="shared" si="84"/>
        <v>365.79985230620088</v>
      </c>
      <c r="Q124" s="29">
        <f t="shared" si="84"/>
        <v>356.74251910338086</v>
      </c>
      <c r="R124" s="29">
        <f t="shared" ref="R124:V124" si="85">R85*R111</f>
        <v>348.83447059318235</v>
      </c>
      <c r="S124" s="29">
        <f t="shared" si="85"/>
        <v>339.00875650899735</v>
      </c>
      <c r="T124" s="29">
        <f t="shared" si="85"/>
        <v>329.38299316035437</v>
      </c>
      <c r="U124" s="29">
        <f t="shared" si="85"/>
        <v>320.64283532928033</v>
      </c>
      <c r="V124" s="29">
        <f t="shared" si="85"/>
        <v>310.39020256165543</v>
      </c>
      <c r="W124" s="29">
        <f t="shared" ref="W124" si="86">W85*W111</f>
        <v>300.63435483078337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185.35277264199465</v>
      </c>
      <c r="C125" s="29">
        <f t="shared" si="87"/>
        <v>191.24026369902231</v>
      </c>
      <c r="D125" s="29">
        <f t="shared" si="87"/>
        <v>197.59056686792928</v>
      </c>
      <c r="E125" s="29">
        <f t="shared" si="87"/>
        <v>202.97097648347901</v>
      </c>
      <c r="F125" s="29">
        <f t="shared" si="87"/>
        <v>206.70681296199234</v>
      </c>
      <c r="G125" s="29">
        <f t="shared" si="87"/>
        <v>211.22447386652618</v>
      </c>
      <c r="H125" s="29">
        <f t="shared" si="87"/>
        <v>212.99115230252301</v>
      </c>
      <c r="I125" s="29">
        <f t="shared" si="87"/>
        <v>215.17192366399607</v>
      </c>
      <c r="J125" s="29">
        <f t="shared" si="87"/>
        <v>218.70138277415907</v>
      </c>
      <c r="K125" s="29">
        <f t="shared" si="87"/>
        <v>221.70620119218765</v>
      </c>
      <c r="L125" s="29">
        <f t="shared" si="87"/>
        <v>221.62145535254618</v>
      </c>
      <c r="M125" s="29">
        <f t="shared" si="87"/>
        <v>222.08811298222034</v>
      </c>
      <c r="N125" s="29">
        <f t="shared" si="87"/>
        <v>220.85500953919151</v>
      </c>
      <c r="O125" s="29">
        <f t="shared" si="87"/>
        <v>221.41051847173537</v>
      </c>
      <c r="P125" s="29">
        <f t="shared" si="87"/>
        <v>220.33341668789376</v>
      </c>
      <c r="Q125" s="29">
        <f t="shared" si="87"/>
        <v>219.3997126678191</v>
      </c>
      <c r="R125" s="29">
        <f t="shared" ref="R125:V125" si="88">R86*R112</f>
        <v>218.98913391618865</v>
      </c>
      <c r="S125" s="29">
        <f t="shared" si="88"/>
        <v>217.82762415307997</v>
      </c>
      <c r="T125" s="29">
        <f t="shared" si="88"/>
        <v>217.72843527900889</v>
      </c>
      <c r="U125" s="29">
        <f t="shared" si="88"/>
        <v>218.60297105025762</v>
      </c>
      <c r="V125" s="29">
        <f t="shared" si="88"/>
        <v>220.00792446392239</v>
      </c>
      <c r="W125" s="29">
        <f t="shared" ref="W125" si="89">W86*W112</f>
        <v>222.10491200959862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184.59609810801791</v>
      </c>
      <c r="C127" s="29">
        <f t="shared" si="90"/>
        <v>196.7304563985461</v>
      </c>
      <c r="D127" s="29">
        <f t="shared" si="90"/>
        <v>211.00980637396327</v>
      </c>
      <c r="E127" s="29">
        <f t="shared" si="90"/>
        <v>227.5175468084841</v>
      </c>
      <c r="F127" s="29">
        <f t="shared" si="90"/>
        <v>242.9895387048978</v>
      </c>
      <c r="G127" s="29">
        <f t="shared" si="90"/>
        <v>260.77191845766424</v>
      </c>
      <c r="H127" s="29">
        <f t="shared" si="90"/>
        <v>279.15322808665479</v>
      </c>
      <c r="I127" s="29">
        <f t="shared" si="90"/>
        <v>297.07648388286964</v>
      </c>
      <c r="J127" s="29">
        <f t="shared" si="90"/>
        <v>312.35761030234124</v>
      </c>
      <c r="K127" s="29">
        <f t="shared" si="90"/>
        <v>329.51081279595888</v>
      </c>
      <c r="L127" s="29">
        <f t="shared" si="90"/>
        <v>344.15885767958059</v>
      </c>
      <c r="M127" s="29">
        <f t="shared" si="90"/>
        <v>352.21537392899552</v>
      </c>
      <c r="N127" s="29">
        <f t="shared" si="90"/>
        <v>360.16891024836985</v>
      </c>
      <c r="O127" s="29">
        <f t="shared" si="90"/>
        <v>368.73469862773226</v>
      </c>
      <c r="P127" s="29">
        <f t="shared" si="90"/>
        <v>377.56968487302117</v>
      </c>
      <c r="Q127" s="29">
        <f t="shared" si="90"/>
        <v>387.86034685364513</v>
      </c>
      <c r="R127" s="29">
        <f t="shared" ref="R127:V127" si="91">R88*R114</f>
        <v>386.22975530866432</v>
      </c>
      <c r="S127" s="29">
        <f t="shared" si="91"/>
        <v>385.10729120436446</v>
      </c>
      <c r="T127" s="29">
        <f t="shared" si="91"/>
        <v>385.95968284549264</v>
      </c>
      <c r="U127" s="29">
        <f t="shared" si="91"/>
        <v>384.73025062302492</v>
      </c>
      <c r="V127" s="29">
        <f t="shared" si="91"/>
        <v>383.18604848575853</v>
      </c>
      <c r="W127" s="29">
        <f t="shared" ref="W127" si="92">W88*W114</f>
        <v>374.68985215730527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106.87841249448105</v>
      </c>
      <c r="C128" s="29">
        <f t="shared" si="93"/>
        <v>113.28512959658485</v>
      </c>
      <c r="D128" s="29">
        <f t="shared" si="93"/>
        <v>119.77545516142222</v>
      </c>
      <c r="E128" s="29">
        <f t="shared" si="93"/>
        <v>128.26482883108807</v>
      </c>
      <c r="F128" s="29">
        <f t="shared" si="93"/>
        <v>138.85868478178401</v>
      </c>
      <c r="G128" s="29">
        <f t="shared" si="93"/>
        <v>148.65819231772062</v>
      </c>
      <c r="H128" s="29">
        <f t="shared" si="93"/>
        <v>155.93919748926572</v>
      </c>
      <c r="I128" s="29">
        <f t="shared" si="93"/>
        <v>165.61995305133533</v>
      </c>
      <c r="J128" s="29">
        <f t="shared" si="93"/>
        <v>171.67173847207573</v>
      </c>
      <c r="K128" s="29">
        <f t="shared" si="93"/>
        <v>178.38467145664291</v>
      </c>
      <c r="L128" s="29">
        <f t="shared" si="93"/>
        <v>185.39495992622602</v>
      </c>
      <c r="M128" s="29">
        <f t="shared" si="93"/>
        <v>189.24712831932337</v>
      </c>
      <c r="N128" s="29">
        <f t="shared" si="93"/>
        <v>193.41961407378031</v>
      </c>
      <c r="O128" s="29">
        <f t="shared" si="93"/>
        <v>198.80948197064291</v>
      </c>
      <c r="P128" s="29">
        <f t="shared" si="93"/>
        <v>207.15865475121387</v>
      </c>
      <c r="Q128" s="29">
        <f t="shared" si="93"/>
        <v>220.56975910927474</v>
      </c>
      <c r="R128" s="29">
        <f t="shared" ref="R128:V128" si="94">R89*R115</f>
        <v>237.89849219404474</v>
      </c>
      <c r="S128" s="29">
        <f t="shared" si="94"/>
        <v>256.48980673316049</v>
      </c>
      <c r="T128" s="29">
        <f t="shared" si="94"/>
        <v>278.54808685039427</v>
      </c>
      <c r="U128" s="29">
        <f t="shared" si="94"/>
        <v>299.31378663927092</v>
      </c>
      <c r="V128" s="29">
        <f t="shared" si="94"/>
        <v>319.18738138512879</v>
      </c>
      <c r="W128" s="29">
        <f t="shared" ref="W128" si="95">W89*W115</f>
        <v>333.12326871540535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810.41331329957268</v>
      </c>
      <c r="C130" s="31">
        <f t="shared" si="96"/>
        <v>824.24293448577146</v>
      </c>
      <c r="D130" s="31">
        <f t="shared" si="96"/>
        <v>835.9212356082561</v>
      </c>
      <c r="E130" s="31">
        <f t="shared" si="96"/>
        <v>843.82909000775385</v>
      </c>
      <c r="F130" s="31">
        <f t="shared" si="96"/>
        <v>847.77280751385535</v>
      </c>
      <c r="G130" s="31">
        <f t="shared" si="96"/>
        <v>850.19056247813387</v>
      </c>
      <c r="H130" s="31">
        <f t="shared" si="96"/>
        <v>851.2216814749595</v>
      </c>
      <c r="I130" s="31">
        <f t="shared" si="96"/>
        <v>849.89280505012493</v>
      </c>
      <c r="J130" s="31">
        <f t="shared" si="96"/>
        <v>842.68906930566675</v>
      </c>
      <c r="K130" s="31">
        <f t="shared" si="96"/>
        <v>832.25981629243722</v>
      </c>
      <c r="L130" s="31">
        <f t="shared" si="96"/>
        <v>812.88628385234404</v>
      </c>
      <c r="M130" s="31">
        <f t="shared" si="96"/>
        <v>780.58674725669789</v>
      </c>
      <c r="N130" s="31">
        <f t="shared" si="96"/>
        <v>748.78039315535511</v>
      </c>
      <c r="O130" s="31">
        <f t="shared" si="96"/>
        <v>724.40995581924005</v>
      </c>
      <c r="P130" s="31">
        <f t="shared" si="96"/>
        <v>694.90779542556436</v>
      </c>
      <c r="Q130" s="31">
        <f t="shared" si="96"/>
        <v>652.92948658010732</v>
      </c>
      <c r="R130" s="31">
        <f t="shared" ref="R130:V130" si="97">R91*R117</f>
        <v>613.45566770374376</v>
      </c>
      <c r="S130" s="31">
        <f t="shared" si="97"/>
        <v>575.15642724850113</v>
      </c>
      <c r="T130" s="31">
        <f t="shared" si="97"/>
        <v>535.03534578112965</v>
      </c>
      <c r="U130" s="31">
        <f t="shared" si="97"/>
        <v>495.94024342857892</v>
      </c>
      <c r="V130" s="31">
        <f t="shared" si="97"/>
        <v>464.08383272937078</v>
      </c>
      <c r="W130" s="31">
        <f t="shared" ref="W130" si="98">W91*W117</f>
        <v>442.29133435434801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3841.0522872019983</v>
      </c>
      <c r="C131" s="33">
        <f t="shared" si="99"/>
        <v>3907.2739759632241</v>
      </c>
      <c r="D131" s="33">
        <f t="shared" si="99"/>
        <v>3971.5007937526957</v>
      </c>
      <c r="E131" s="33">
        <f t="shared" si="99"/>
        <v>4037.9069825623255</v>
      </c>
      <c r="F131" s="33">
        <f t="shared" si="99"/>
        <v>4133.7207402938093</v>
      </c>
      <c r="G131" s="33">
        <f t="shared" si="99"/>
        <v>4221.0507213802093</v>
      </c>
      <c r="H131" s="33">
        <f t="shared" si="99"/>
        <v>4303.8919878078368</v>
      </c>
      <c r="I131" s="33">
        <f t="shared" si="99"/>
        <v>4431.6804189376917</v>
      </c>
      <c r="J131" s="33">
        <f t="shared" si="99"/>
        <v>4575.3942116826593</v>
      </c>
      <c r="K131" s="33">
        <f t="shared" si="99"/>
        <v>4786.7197801739885</v>
      </c>
      <c r="L131" s="33">
        <f t="shared" si="99"/>
        <v>4993.3910804305069</v>
      </c>
      <c r="M131" s="33">
        <f t="shared" si="99"/>
        <v>5151.8727285214318</v>
      </c>
      <c r="N131" s="33">
        <f t="shared" si="99"/>
        <v>5297.529808427973</v>
      </c>
      <c r="O131" s="33">
        <f t="shared" si="99"/>
        <v>5441.0692823734253</v>
      </c>
      <c r="P131" s="33">
        <f t="shared" si="99"/>
        <v>5568.5501614254099</v>
      </c>
      <c r="Q131" s="33">
        <f t="shared" si="99"/>
        <v>5700.0612389617299</v>
      </c>
      <c r="R131" s="33">
        <f t="shared" ref="R131:V131" si="100">R92*R118</f>
        <v>5801.9333483657374</v>
      </c>
      <c r="S131" s="33">
        <f t="shared" si="100"/>
        <v>5892.5325262669166</v>
      </c>
      <c r="T131" s="33">
        <f t="shared" si="100"/>
        <v>6003.1641512701644</v>
      </c>
      <c r="U131" s="33">
        <f t="shared" si="100"/>
        <v>6115.3630254781292</v>
      </c>
      <c r="V131" s="33">
        <f t="shared" si="100"/>
        <v>6205.8910601406687</v>
      </c>
      <c r="W131" s="33">
        <f t="shared" ref="W131" si="101">W92*W118</f>
        <v>6188.3877908963859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1966.5544223525417</v>
      </c>
      <c r="C133" s="19">
        <f t="shared" ref="C133:Q133" si="103">SUM(C134,C139,C142)</f>
        <v>1994.7672181544781</v>
      </c>
      <c r="D133" s="19">
        <f t="shared" si="103"/>
        <v>2025.8451078563101</v>
      </c>
      <c r="E133" s="19">
        <f t="shared" si="103"/>
        <v>2060.8020418000988</v>
      </c>
      <c r="F133" s="19">
        <f t="shared" si="103"/>
        <v>2088.4641202496705</v>
      </c>
      <c r="G133" s="19">
        <f t="shared" si="103"/>
        <v>2117.1488110057498</v>
      </c>
      <c r="H133" s="19">
        <f t="shared" si="103"/>
        <v>2139.9738819312183</v>
      </c>
      <c r="I133" s="19">
        <f t="shared" si="103"/>
        <v>2158.6854343236901</v>
      </c>
      <c r="J133" s="19">
        <f t="shared" si="103"/>
        <v>2165.6547654401393</v>
      </c>
      <c r="K133" s="19">
        <f t="shared" si="103"/>
        <v>2175.2421630493236</v>
      </c>
      <c r="L133" s="19">
        <f t="shared" si="103"/>
        <v>2175.7767770007936</v>
      </c>
      <c r="M133" s="19">
        <f t="shared" si="103"/>
        <v>2156.1594752155565</v>
      </c>
      <c r="N133" s="19">
        <f t="shared" si="103"/>
        <v>2134.3578343173372</v>
      </c>
      <c r="O133" s="19">
        <f t="shared" si="103"/>
        <v>2120.6931421190347</v>
      </c>
      <c r="P133" s="19">
        <f t="shared" si="103"/>
        <v>2098.6348509841009</v>
      </c>
      <c r="Q133" s="19">
        <f t="shared" si="103"/>
        <v>2078.9779626597051</v>
      </c>
      <c r="R133" s="19">
        <f t="shared" ref="R133:V133" si="104">SUM(R134,R139,R142)</f>
        <v>2067.7343855531481</v>
      </c>
      <c r="S133" s="19">
        <f t="shared" si="104"/>
        <v>2037.7722670731023</v>
      </c>
      <c r="T133" s="19">
        <f t="shared" si="104"/>
        <v>2025.1009239905288</v>
      </c>
      <c r="U133" s="19">
        <f t="shared" si="104"/>
        <v>2007.2318692098281</v>
      </c>
      <c r="V133" s="19">
        <f t="shared" si="104"/>
        <v>2061.0797051718332</v>
      </c>
      <c r="W133" s="19">
        <f t="shared" ref="W133" si="105">SUM(W134,W139,W142)</f>
        <v>2093.5645226383713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1092.0280708385603</v>
      </c>
      <c r="C134" s="22">
        <f t="shared" ref="C134:Q134" si="107">SUM(C135:C138)</f>
        <v>1083.1371531092784</v>
      </c>
      <c r="D134" s="22">
        <f t="shared" si="107"/>
        <v>1075.7989405210164</v>
      </c>
      <c r="E134" s="22">
        <f t="shared" si="107"/>
        <v>1069.9550671148168</v>
      </c>
      <c r="F134" s="22">
        <f t="shared" si="107"/>
        <v>1058.2107458492032</v>
      </c>
      <c r="G134" s="22">
        <f t="shared" si="107"/>
        <v>1046.223893089217</v>
      </c>
      <c r="H134" s="22">
        <f t="shared" si="107"/>
        <v>1030.4119113484985</v>
      </c>
      <c r="I134" s="22">
        <f t="shared" si="107"/>
        <v>1009.8452450014088</v>
      </c>
      <c r="J134" s="22">
        <f t="shared" si="107"/>
        <v>989.47293461751497</v>
      </c>
      <c r="K134" s="22">
        <f t="shared" si="107"/>
        <v>970.34289445054389</v>
      </c>
      <c r="L134" s="22">
        <f t="shared" si="107"/>
        <v>948.20429524266319</v>
      </c>
      <c r="M134" s="22">
        <f t="shared" si="107"/>
        <v>922.58527942119179</v>
      </c>
      <c r="N134" s="22">
        <f t="shared" si="107"/>
        <v>896.67466726750001</v>
      </c>
      <c r="O134" s="22">
        <f t="shared" si="107"/>
        <v>873.43019455321621</v>
      </c>
      <c r="P134" s="22">
        <f t="shared" si="107"/>
        <v>843.94032067869739</v>
      </c>
      <c r="Q134" s="22">
        <f t="shared" si="107"/>
        <v>815.16646314335981</v>
      </c>
      <c r="R134" s="22">
        <f t="shared" ref="R134:V134" si="108">SUM(R135:R138)</f>
        <v>791.81149989904497</v>
      </c>
      <c r="S134" s="22">
        <f t="shared" si="108"/>
        <v>766.17617117653447</v>
      </c>
      <c r="T134" s="22">
        <f t="shared" si="108"/>
        <v>736.43240481179464</v>
      </c>
      <c r="U134" s="22">
        <f t="shared" si="108"/>
        <v>716.80098322111951</v>
      </c>
      <c r="V134" s="22">
        <f t="shared" si="108"/>
        <v>702.49588567554338</v>
      </c>
      <c r="W134" s="22">
        <f t="shared" ref="W134" si="109">SUM(W135:W138)</f>
        <v>693.90376286913192</v>
      </c>
      <c r="DA134" s="57"/>
    </row>
    <row r="135" spans="1:105" ht="12" customHeight="1" x14ac:dyDescent="0.25">
      <c r="A135" s="28" t="s">
        <v>32</v>
      </c>
      <c r="B135" s="29">
        <f>B5*1000*11630/RES_summary!B$6</f>
        <v>653.3565025731657</v>
      </c>
      <c r="C135" s="29">
        <f>C5*1000*11630/RES_summary!C$6</f>
        <v>645.52112799922293</v>
      </c>
      <c r="D135" s="29">
        <f>D5*1000*11630/RES_summary!D$6</f>
        <v>636.44252336794989</v>
      </c>
      <c r="E135" s="29">
        <f>E5*1000*11630/RES_summary!E$6</f>
        <v>625.92575711193047</v>
      </c>
      <c r="F135" s="29">
        <f>F5*1000*11630/RES_summary!F$6</f>
        <v>614.8819289654308</v>
      </c>
      <c r="G135" s="29">
        <f>G5*1000*11630/RES_summary!G$6</f>
        <v>602.48774516104686</v>
      </c>
      <c r="H135" s="29">
        <f>H5*1000*11630/RES_summary!H$6</f>
        <v>588.03494270888893</v>
      </c>
      <c r="I135" s="29">
        <f>I5*1000*11630/RES_summary!I$6</f>
        <v>571.88834460939904</v>
      </c>
      <c r="J135" s="29">
        <f>J5*1000*11630/RES_summary!J$6</f>
        <v>557.15863367943086</v>
      </c>
      <c r="K135" s="29">
        <f>K5*1000*11630/RES_summary!K$6</f>
        <v>543.80641348285951</v>
      </c>
      <c r="L135" s="29">
        <f>L5*1000*11630/RES_summary!L$6</f>
        <v>530.17398210858391</v>
      </c>
      <c r="M135" s="29">
        <f>M5*1000*11630/RES_summary!M$6</f>
        <v>514.80335567391762</v>
      </c>
      <c r="N135" s="29">
        <f>N5*1000*11630/RES_summary!N$6</f>
        <v>499.08727619510557</v>
      </c>
      <c r="O135" s="29">
        <f>O5*1000*11630/RES_summary!O$6</f>
        <v>483.90474749806589</v>
      </c>
      <c r="P135" s="29">
        <f>P5*1000*11630/RES_summary!P$6</f>
        <v>466.45035473156008</v>
      </c>
      <c r="Q135" s="29">
        <f>Q5*1000*11630/RES_summary!Q$6</f>
        <v>447.75580966155479</v>
      </c>
      <c r="R135" s="29">
        <f>R5*1000*11630/RES_summary!R$6</f>
        <v>429.69014480028358</v>
      </c>
      <c r="S135" s="29">
        <f>S5*1000*11630/RES_summary!S$6</f>
        <v>410.62202760903739</v>
      </c>
      <c r="T135" s="29">
        <f>T5*1000*11630/RES_summary!T$6</f>
        <v>389.78546713319537</v>
      </c>
      <c r="U135" s="29">
        <f>U5*1000*11630/RES_summary!U$6</f>
        <v>378.03467476531711</v>
      </c>
      <c r="V135" s="29">
        <f>V5*1000*11630/RES_summary!V$6</f>
        <v>366.98638496505407</v>
      </c>
      <c r="W135" s="29">
        <f>W5*1000*11630/RES_summary!W$6</f>
        <v>356.77608720370193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265.75015097054683</v>
      </c>
      <c r="C136" s="29">
        <f>C6*1000*11630/RES_summary!C$6</f>
        <v>259.90117107042244</v>
      </c>
      <c r="D136" s="29">
        <f>D6*1000*11630/RES_summary!D$6</f>
        <v>256.95864843858112</v>
      </c>
      <c r="E136" s="29">
        <f>E6*1000*11630/RES_summary!E$6</f>
        <v>255.25239324452338</v>
      </c>
      <c r="F136" s="29">
        <f>F6*1000*11630/RES_summary!F$6</f>
        <v>251.81733275937384</v>
      </c>
      <c r="G136" s="29">
        <f>G6*1000*11630/RES_summary!G$6</f>
        <v>248.42535724620512</v>
      </c>
      <c r="H136" s="29">
        <f>H6*1000*11630/RES_summary!H$6</f>
        <v>245.38482327573925</v>
      </c>
      <c r="I136" s="29">
        <f>I6*1000*11630/RES_summary!I$6</f>
        <v>239.45256766927236</v>
      </c>
      <c r="J136" s="29">
        <f>J6*1000*11630/RES_summary!J$6</f>
        <v>232.19274920357648</v>
      </c>
      <c r="K136" s="29">
        <f>K6*1000*11630/RES_summary!K$6</f>
        <v>226.00321673278057</v>
      </c>
      <c r="L136" s="29">
        <f>L6*1000*11630/RES_summary!L$6</f>
        <v>218.57311490519479</v>
      </c>
      <c r="M136" s="29">
        <f>M6*1000*11630/RES_summary!M$6</f>
        <v>210.75483073408293</v>
      </c>
      <c r="N136" s="29">
        <f>N6*1000*11630/RES_summary!N$6</f>
        <v>202.38453751088861</v>
      </c>
      <c r="O136" s="29">
        <f>O6*1000*11630/RES_summary!O$6</f>
        <v>193.91046938878014</v>
      </c>
      <c r="P136" s="29">
        <f>P6*1000*11630/RES_summary!P$6</f>
        <v>184.00702509343213</v>
      </c>
      <c r="Q136" s="29">
        <f>Q6*1000*11630/RES_summary!Q$6</f>
        <v>175.80812527129561</v>
      </c>
      <c r="R136" s="29">
        <f>R6*1000*11630/RES_summary!R$6</f>
        <v>171.03550691799464</v>
      </c>
      <c r="S136" s="29">
        <f>S6*1000*11630/RES_summary!S$6</f>
        <v>166.08401840967329</v>
      </c>
      <c r="T136" s="29">
        <f>T6*1000*11630/RES_summary!T$6</f>
        <v>159.30712210736115</v>
      </c>
      <c r="U136" s="29">
        <f>U6*1000*11630/RES_summary!U$6</f>
        <v>153.06844080216905</v>
      </c>
      <c r="V136" s="29">
        <f>V6*1000*11630/RES_summary!V$6</f>
        <v>148.7441613058628</v>
      </c>
      <c r="W136" s="29">
        <f>W6*1000*11630/RES_summary!W$6</f>
        <v>144.77268825871099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87.909783422123681</v>
      </c>
      <c r="C137" s="29">
        <f>C7*1000*11630/RES_summary!C$6</f>
        <v>90.022448272060316</v>
      </c>
      <c r="D137" s="29">
        <f>D7*1000*11630/RES_summary!D$6</f>
        <v>91.898974948781628</v>
      </c>
      <c r="E137" s="29">
        <f>E7*1000*11630/RES_summary!E$6</f>
        <v>95.654228163709774</v>
      </c>
      <c r="F137" s="29">
        <f>F7*1000*11630/RES_summary!F$6</f>
        <v>96.46412583948495</v>
      </c>
      <c r="G137" s="29">
        <f>G7*1000*11630/RES_summary!G$6</f>
        <v>97.767489441735975</v>
      </c>
      <c r="H137" s="29">
        <f>H7*1000*11630/RES_summary!H$6</f>
        <v>98.224405409727268</v>
      </c>
      <c r="I137" s="29">
        <f>I7*1000*11630/RES_summary!I$6</f>
        <v>98.482692207263156</v>
      </c>
      <c r="J137" s="29">
        <f>J7*1000*11630/RES_summary!J$6</f>
        <v>98.527208834826325</v>
      </c>
      <c r="K137" s="29">
        <f>K7*1000*11630/RES_summary!K$6</f>
        <v>97.799841610540327</v>
      </c>
      <c r="L137" s="29">
        <f>L7*1000*11630/RES_summary!L$6</f>
        <v>96.617865139566334</v>
      </c>
      <c r="M137" s="29">
        <f>M7*1000*11630/RES_summary!M$6</f>
        <v>94.039946849094306</v>
      </c>
      <c r="N137" s="29">
        <f>N7*1000*11630/RES_summary!N$6</f>
        <v>92.453314890744409</v>
      </c>
      <c r="O137" s="29">
        <f>O7*1000*11630/RES_summary!O$6</f>
        <v>92.12808597693558</v>
      </c>
      <c r="P137" s="29">
        <f>P7*1000*11630/RES_summary!P$6</f>
        <v>90.473720061219055</v>
      </c>
      <c r="Q137" s="29">
        <f>Q7*1000*11630/RES_summary!Q$6</f>
        <v>88.660853083604465</v>
      </c>
      <c r="R137" s="29">
        <f>R7*1000*11630/RES_summary!R$6</f>
        <v>88.362291413339264</v>
      </c>
      <c r="S137" s="29">
        <f>S7*1000*11630/RES_summary!S$6</f>
        <v>86.54667736032448</v>
      </c>
      <c r="T137" s="29">
        <f>T7*1000*11630/RES_summary!T$6</f>
        <v>84.014111216209386</v>
      </c>
      <c r="U137" s="29">
        <f>U7*1000*11630/RES_summary!U$6</f>
        <v>81.609733163915209</v>
      </c>
      <c r="V137" s="29">
        <f>V7*1000*11630/RES_summary!V$6</f>
        <v>78.357003341577695</v>
      </c>
      <c r="W137" s="29">
        <f>W7*1000*11630/RES_summary!W$6</f>
        <v>76.323335142949006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85.011633872724019</v>
      </c>
      <c r="C138" s="29">
        <f>C8*1000*11630/RES_summary!C$6</f>
        <v>87.692405767572737</v>
      </c>
      <c r="D138" s="29">
        <f>D8*1000*11630/RES_summary!D$6</f>
        <v>90.498793765703795</v>
      </c>
      <c r="E138" s="29">
        <f>E8*1000*11630/RES_summary!E$6</f>
        <v>93.122688594652928</v>
      </c>
      <c r="F138" s="29">
        <f>F8*1000*11630/RES_summary!F$6</f>
        <v>95.04735828491377</v>
      </c>
      <c r="G138" s="29">
        <f>G8*1000*11630/RES_summary!G$6</f>
        <v>97.543301240229098</v>
      </c>
      <c r="H138" s="29">
        <f>H8*1000*11630/RES_summary!H$6</f>
        <v>98.767739954142968</v>
      </c>
      <c r="I138" s="29">
        <f>I8*1000*11630/RES_summary!I$6</f>
        <v>100.02164051547425</v>
      </c>
      <c r="J138" s="29">
        <f>J8*1000*11630/RES_summary!J$6</f>
        <v>101.59434289968129</v>
      </c>
      <c r="K138" s="29">
        <f>K8*1000*11630/RES_summary!K$6</f>
        <v>102.73342262436363</v>
      </c>
      <c r="L138" s="29">
        <f>L8*1000*11630/RES_summary!L$6</f>
        <v>102.8393330893182</v>
      </c>
      <c r="M138" s="29">
        <f>M8*1000*11630/RES_summary!M$6</f>
        <v>102.98714616409684</v>
      </c>
      <c r="N138" s="29">
        <f>N8*1000*11630/RES_summary!N$6</f>
        <v>102.74953867076138</v>
      </c>
      <c r="O138" s="29">
        <f>O8*1000*11630/RES_summary!O$6</f>
        <v>103.48689168943461</v>
      </c>
      <c r="P138" s="29">
        <f>P8*1000*11630/RES_summary!P$6</f>
        <v>103.00922079248606</v>
      </c>
      <c r="Q138" s="29">
        <f>Q8*1000*11630/RES_summary!Q$6</f>
        <v>102.94167512690485</v>
      </c>
      <c r="R138" s="29">
        <f>R8*1000*11630/RES_summary!R$6</f>
        <v>102.72355676742751</v>
      </c>
      <c r="S138" s="29">
        <f>S8*1000*11630/RES_summary!S$6</f>
        <v>102.92344779749934</v>
      </c>
      <c r="T138" s="29">
        <f>T8*1000*11630/RES_summary!T$6</f>
        <v>103.32570435502876</v>
      </c>
      <c r="U138" s="29">
        <f>U8*1000*11630/RES_summary!U$6</f>
        <v>104.08813448971814</v>
      </c>
      <c r="V138" s="29">
        <f>V8*1000*11630/RES_summary!V$6</f>
        <v>108.40833606304884</v>
      </c>
      <c r="W138" s="29">
        <f>W8*1000*11630/RES_summary!W$6</f>
        <v>116.03165226377001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333.8729971711868</v>
      </c>
      <c r="C139" s="22">
        <f t="shared" ref="C139:Q139" si="111">SUM(C140:C141)</f>
        <v>359.2568980420138</v>
      </c>
      <c r="D139" s="22">
        <f t="shared" si="111"/>
        <v>387.70380254931734</v>
      </c>
      <c r="E139" s="22">
        <f t="shared" si="111"/>
        <v>420.62901593539425</v>
      </c>
      <c r="F139" s="22">
        <f t="shared" si="111"/>
        <v>453.0070481667459</v>
      </c>
      <c r="G139" s="22">
        <f t="shared" si="111"/>
        <v>487.83488938906225</v>
      </c>
      <c r="H139" s="22">
        <f t="shared" si="111"/>
        <v>521.57779879594455</v>
      </c>
      <c r="I139" s="22">
        <f t="shared" si="111"/>
        <v>555.81049450714238</v>
      </c>
      <c r="J139" s="22">
        <f t="shared" si="111"/>
        <v>581.95473201530046</v>
      </c>
      <c r="K139" s="22">
        <f t="shared" si="111"/>
        <v>609.81739729353978</v>
      </c>
      <c r="L139" s="22">
        <f t="shared" si="111"/>
        <v>635.22132787508986</v>
      </c>
      <c r="M139" s="22">
        <f t="shared" si="111"/>
        <v>651.61713401220607</v>
      </c>
      <c r="N139" s="22">
        <f t="shared" si="111"/>
        <v>667.067838249082</v>
      </c>
      <c r="O139" s="22">
        <f t="shared" si="111"/>
        <v>684.13931080157079</v>
      </c>
      <c r="P139" s="22">
        <f t="shared" si="111"/>
        <v>703.03964915607685</v>
      </c>
      <c r="Q139" s="22">
        <f t="shared" si="111"/>
        <v>728.87846399592081</v>
      </c>
      <c r="R139" s="22">
        <f t="shared" ref="R139:V139" si="112">SUM(R140:R141)</f>
        <v>752.00720164513848</v>
      </c>
      <c r="S139" s="22">
        <f t="shared" si="112"/>
        <v>762.24250769047876</v>
      </c>
      <c r="T139" s="22">
        <f t="shared" si="112"/>
        <v>790.99000295481881</v>
      </c>
      <c r="U139" s="22">
        <f t="shared" si="112"/>
        <v>807.69555841513045</v>
      </c>
      <c r="V139" s="22">
        <f t="shared" si="112"/>
        <v>866.00760822008942</v>
      </c>
      <c r="W139" s="22">
        <f t="shared" ref="W139" si="113">SUM(W140:W141)</f>
        <v>897.95287620820773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265.66224129346631</v>
      </c>
      <c r="C140" s="29">
        <f>C10*1000*11630/RES_summary!C$6</f>
        <v>285.59998626615811</v>
      </c>
      <c r="D140" s="29">
        <f>D10*1000*11630/RES_summary!D$6</f>
        <v>308.43578809993846</v>
      </c>
      <c r="E140" s="29">
        <f>E10*1000*11630/RES_summary!E$6</f>
        <v>334.26447101407052</v>
      </c>
      <c r="F140" s="29">
        <f>F10*1000*11630/RES_summary!F$6</f>
        <v>358.07858581531264</v>
      </c>
      <c r="G140" s="29">
        <f>G10*1000*11630/RES_summary!G$6</f>
        <v>384.80599043173419</v>
      </c>
      <c r="H140" s="29">
        <f>H10*1000*11630/RES_summary!H$6</f>
        <v>412.03750123099485</v>
      </c>
      <c r="I140" s="29">
        <f>I10*1000*11630/RES_summary!I$6</f>
        <v>438.01406808784014</v>
      </c>
      <c r="J140" s="29">
        <f>J10*1000*11630/RES_summary!J$6</f>
        <v>458.68849690900214</v>
      </c>
      <c r="K140" s="29">
        <f>K10*1000*11630/RES_summary!K$6</f>
        <v>480.73077220011038</v>
      </c>
      <c r="L140" s="29">
        <f>L10*1000*11630/RES_summary!L$6</f>
        <v>499.78683606054972</v>
      </c>
      <c r="M140" s="29">
        <f>M10*1000*11630/RES_summary!M$6</f>
        <v>512.38476963413291</v>
      </c>
      <c r="N140" s="29">
        <f>N10*1000*11630/RES_summary!N$6</f>
        <v>523.92617397111576</v>
      </c>
      <c r="O140" s="29">
        <f>O10*1000*11630/RES_summary!O$6</f>
        <v>536.05651689680337</v>
      </c>
      <c r="P140" s="29">
        <f>P10*1000*11630/RES_summary!P$6</f>
        <v>547.97845789752205</v>
      </c>
      <c r="Q140" s="29">
        <f>Q10*1000*11630/RES_summary!Q$6</f>
        <v>562.65505097366417</v>
      </c>
      <c r="R140" s="29">
        <f>R10*1000*11630/RES_summary!R$6</f>
        <v>569.76029396403908</v>
      </c>
      <c r="S140" s="29">
        <f>S10*1000*11630/RES_summary!S$6</f>
        <v>566.44182142462273</v>
      </c>
      <c r="T140" s="29">
        <f>T10*1000*11630/RES_summary!T$6</f>
        <v>575.49057164978365</v>
      </c>
      <c r="U140" s="29">
        <f>U10*1000*11630/RES_summary!U$6</f>
        <v>575.78137503368168</v>
      </c>
      <c r="V140" s="29">
        <f>V10*1000*11630/RES_summary!V$6</f>
        <v>605.75688729561602</v>
      </c>
      <c r="W140" s="29">
        <f>W10*1000*11630/RES_summary!W$6</f>
        <v>617.61300361785368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68.210755877720487</v>
      </c>
      <c r="C141" s="29">
        <f>C11*1000*11630/RES_summary!C$6</f>
        <v>73.656911775855676</v>
      </c>
      <c r="D141" s="29">
        <f>D11*1000*11630/RES_summary!D$6</f>
        <v>79.268014449378896</v>
      </c>
      <c r="E141" s="29">
        <f>E11*1000*11630/RES_summary!E$6</f>
        <v>86.364544921323727</v>
      </c>
      <c r="F141" s="29">
        <f>F11*1000*11630/RES_summary!F$6</f>
        <v>94.928462351433282</v>
      </c>
      <c r="G141" s="29">
        <f>G11*1000*11630/RES_summary!G$6</f>
        <v>103.02889895732807</v>
      </c>
      <c r="H141" s="29">
        <f>H11*1000*11630/RES_summary!H$6</f>
        <v>109.54029756494973</v>
      </c>
      <c r="I141" s="29">
        <f>I11*1000*11630/RES_summary!I$6</f>
        <v>117.79642641930228</v>
      </c>
      <c r="J141" s="29">
        <f>J11*1000*11630/RES_summary!J$6</f>
        <v>123.26623510629835</v>
      </c>
      <c r="K141" s="29">
        <f>K11*1000*11630/RES_summary!K$6</f>
        <v>129.08662509342938</v>
      </c>
      <c r="L141" s="29">
        <f>L11*1000*11630/RES_summary!L$6</f>
        <v>135.43449181454017</v>
      </c>
      <c r="M141" s="29">
        <f>M11*1000*11630/RES_summary!M$6</f>
        <v>139.23236437807313</v>
      </c>
      <c r="N141" s="29">
        <f>N11*1000*11630/RES_summary!N$6</f>
        <v>143.14166427796624</v>
      </c>
      <c r="O141" s="29">
        <f>O11*1000*11630/RES_summary!O$6</f>
        <v>148.08279390476739</v>
      </c>
      <c r="P141" s="29">
        <f>P11*1000*11630/RES_summary!P$6</f>
        <v>155.0611912585548</v>
      </c>
      <c r="Q141" s="29">
        <f>Q11*1000*11630/RES_summary!Q$6</f>
        <v>166.22341302225666</v>
      </c>
      <c r="R141" s="29">
        <f>R11*1000*11630/RES_summary!R$6</f>
        <v>182.2469076810994</v>
      </c>
      <c r="S141" s="29">
        <f>S11*1000*11630/RES_summary!S$6</f>
        <v>195.80068626585597</v>
      </c>
      <c r="T141" s="29">
        <f>T11*1000*11630/RES_summary!T$6</f>
        <v>215.49943130503519</v>
      </c>
      <c r="U141" s="29">
        <f>U11*1000*11630/RES_summary!U$6</f>
        <v>231.91418338144879</v>
      </c>
      <c r="V141" s="29">
        <f>V11*1000*11630/RES_summary!V$6</f>
        <v>260.25072092447346</v>
      </c>
      <c r="W141" s="29">
        <f>W11*1000*11630/RES_summary!W$6</f>
        <v>280.33987259035399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540.65335434279461</v>
      </c>
      <c r="C142" s="22">
        <f t="shared" ref="C142:Q142" si="115">SUM(C143:C144)</f>
        <v>552.37316700318604</v>
      </c>
      <c r="D142" s="22">
        <f t="shared" si="115"/>
        <v>562.34236478597632</v>
      </c>
      <c r="E142" s="22">
        <f t="shared" si="115"/>
        <v>570.21795874988743</v>
      </c>
      <c r="F142" s="22">
        <f t="shared" si="115"/>
        <v>577.24632623372167</v>
      </c>
      <c r="G142" s="22">
        <f t="shared" si="115"/>
        <v>583.09002852747039</v>
      </c>
      <c r="H142" s="22">
        <f t="shared" si="115"/>
        <v>587.98417178677539</v>
      </c>
      <c r="I142" s="22">
        <f t="shared" si="115"/>
        <v>593.02969481513901</v>
      </c>
      <c r="J142" s="22">
        <f t="shared" si="115"/>
        <v>594.2270988073235</v>
      </c>
      <c r="K142" s="22">
        <f t="shared" si="115"/>
        <v>595.08187130524016</v>
      </c>
      <c r="L142" s="22">
        <f t="shared" si="115"/>
        <v>592.35115388304052</v>
      </c>
      <c r="M142" s="22">
        <f t="shared" si="115"/>
        <v>581.95706178215869</v>
      </c>
      <c r="N142" s="22">
        <f t="shared" si="115"/>
        <v>570.61532880075526</v>
      </c>
      <c r="O142" s="22">
        <f t="shared" si="115"/>
        <v>563.12363676424798</v>
      </c>
      <c r="P142" s="22">
        <f t="shared" si="115"/>
        <v>551.65488114932646</v>
      </c>
      <c r="Q142" s="22">
        <f t="shared" si="115"/>
        <v>534.93303552042448</v>
      </c>
      <c r="R142" s="22">
        <f t="shared" ref="R142:V142" si="116">SUM(R143:R144)</f>
        <v>523.91568400896438</v>
      </c>
      <c r="S142" s="22">
        <f t="shared" si="116"/>
        <v>509.35358820608917</v>
      </c>
      <c r="T142" s="22">
        <f t="shared" si="116"/>
        <v>497.67851622391515</v>
      </c>
      <c r="U142" s="22">
        <f t="shared" si="116"/>
        <v>482.73532757357816</v>
      </c>
      <c r="V142" s="22">
        <f t="shared" si="116"/>
        <v>492.57621127620052</v>
      </c>
      <c r="W142" s="22">
        <f t="shared" ref="W142" si="117">SUM(W143:W144)</f>
        <v>501.70788356103174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405.31423905541072</v>
      </c>
      <c r="C143" s="31">
        <f>C13*1000*11630/RES_summary!C$6</f>
        <v>413.38282007523804</v>
      </c>
      <c r="D143" s="31">
        <f>D13*1000*11630/RES_summary!D$6</f>
        <v>420.09137143395554</v>
      </c>
      <c r="E143" s="31">
        <f>E13*1000*11630/RES_summary!E$6</f>
        <v>424.79319251255509</v>
      </c>
      <c r="F143" s="31">
        <f>F13*1000*11630/RES_summary!F$6</f>
        <v>427.6801057886446</v>
      </c>
      <c r="G143" s="31">
        <f>G13*1000*11630/RES_summary!G$6</f>
        <v>429.83909343196683</v>
      </c>
      <c r="H143" s="31">
        <f>H13*1000*11630/RES_summary!H$6</f>
        <v>431.33719919772091</v>
      </c>
      <c r="I143" s="31">
        <f>I13*1000*11630/RES_summary!I$6</f>
        <v>431.54924055113878</v>
      </c>
      <c r="J143" s="31">
        <f>J13*1000*11630/RES_summary!J$6</f>
        <v>427.73564562651336</v>
      </c>
      <c r="K143" s="31">
        <f>K13*1000*11630/RES_summary!K$6</f>
        <v>421.6646988605977</v>
      </c>
      <c r="L143" s="31">
        <f>L13*1000*11630/RES_summary!L$6</f>
        <v>411.95684526832713</v>
      </c>
      <c r="M143" s="31">
        <f>M13*1000*11630/RES_summary!M$6</f>
        <v>395.81178423793835</v>
      </c>
      <c r="N143" s="31">
        <f>N13*1000*11630/RES_summary!N$6</f>
        <v>379.43805067400098</v>
      </c>
      <c r="O143" s="31">
        <f>O13*1000*11630/RES_summary!O$6</f>
        <v>366.98552125343247</v>
      </c>
      <c r="P143" s="31">
        <f>P13*1000*11630/RES_summary!P$6</f>
        <v>351.50375497609303</v>
      </c>
      <c r="Q143" s="31">
        <f>Q13*1000*11630/RES_summary!Q$6</f>
        <v>330.41066049481259</v>
      </c>
      <c r="R143" s="31">
        <f>R13*1000*11630/RES_summary!R$6</f>
        <v>312.12267374751292</v>
      </c>
      <c r="S143" s="31">
        <f>S13*1000*11630/RES_summary!S$6</f>
        <v>294.13976205641467</v>
      </c>
      <c r="T143" s="31">
        <f>T13*1000*11630/RES_summary!T$6</f>
        <v>275.11394424762659</v>
      </c>
      <c r="U143" s="31">
        <f>U13*1000*11630/RES_summary!U$6</f>
        <v>255.35405405862915</v>
      </c>
      <c r="V143" s="31">
        <f>V13*1000*11630/RES_summary!V$6</f>
        <v>249.41894703114534</v>
      </c>
      <c r="W143" s="31">
        <f>W13*1000*11630/RES_summary!W$6</f>
        <v>249.1169170414949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135.33911528738386</v>
      </c>
      <c r="C144" s="33">
        <f>C14*1000*11630/RES_summary!C$6</f>
        <v>138.99034692794797</v>
      </c>
      <c r="D144" s="33">
        <f>D14*1000*11630/RES_summary!D$6</f>
        <v>142.25099335202071</v>
      </c>
      <c r="E144" s="33">
        <f>E14*1000*11630/RES_summary!E$6</f>
        <v>145.42476623733236</v>
      </c>
      <c r="F144" s="33">
        <f>F14*1000*11630/RES_summary!F$6</f>
        <v>149.56622044507702</v>
      </c>
      <c r="G144" s="33">
        <f>G14*1000*11630/RES_summary!G$6</f>
        <v>153.25093509550362</v>
      </c>
      <c r="H144" s="33">
        <f>H14*1000*11630/RES_summary!H$6</f>
        <v>156.64697258905449</v>
      </c>
      <c r="I144" s="33">
        <f>I14*1000*11630/RES_summary!I$6</f>
        <v>161.48045426400023</v>
      </c>
      <c r="J144" s="33">
        <f>J14*1000*11630/RES_summary!J$6</f>
        <v>166.4914531808102</v>
      </c>
      <c r="K144" s="33">
        <f>K14*1000*11630/RES_summary!K$6</f>
        <v>173.41717244464252</v>
      </c>
      <c r="L144" s="33">
        <f>L14*1000*11630/RES_summary!L$6</f>
        <v>180.39430861471345</v>
      </c>
      <c r="M144" s="33">
        <f>M14*1000*11630/RES_summary!M$6</f>
        <v>186.14527754422033</v>
      </c>
      <c r="N144" s="33">
        <f>N14*1000*11630/RES_summary!N$6</f>
        <v>191.17727812675429</v>
      </c>
      <c r="O144" s="33">
        <f>O14*1000*11630/RES_summary!O$6</f>
        <v>196.13811551081554</v>
      </c>
      <c r="P144" s="33">
        <f>P14*1000*11630/RES_summary!P$6</f>
        <v>200.15112617323342</v>
      </c>
      <c r="Q144" s="33">
        <f>Q14*1000*11630/RES_summary!Q$6</f>
        <v>204.52237502561195</v>
      </c>
      <c r="R144" s="33">
        <f>R14*1000*11630/RES_summary!R$6</f>
        <v>211.79301026145149</v>
      </c>
      <c r="S144" s="33">
        <f>S14*1000*11630/RES_summary!S$6</f>
        <v>215.21382614967447</v>
      </c>
      <c r="T144" s="33">
        <f>T14*1000*11630/RES_summary!T$6</f>
        <v>222.56457197628853</v>
      </c>
      <c r="U144" s="33">
        <f>U14*1000*11630/RES_summary!U$6</f>
        <v>227.38127351494902</v>
      </c>
      <c r="V144" s="33">
        <f>V14*1000*11630/RES_summary!V$6</f>
        <v>243.15726424505519</v>
      </c>
      <c r="W144" s="33">
        <f>W14*1000*11630/RES_summary!W$6</f>
        <v>252.59096651953686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9694.7439484694114</v>
      </c>
      <c r="C3" s="49">
        <f t="shared" ref="C3:W3" si="0">C5*C11/11630</f>
        <v>9641.3620304897395</v>
      </c>
      <c r="D3" s="49">
        <f t="shared" si="0"/>
        <v>9566.4278200951794</v>
      </c>
      <c r="E3" s="49">
        <f t="shared" si="0"/>
        <v>9487.294425740065</v>
      </c>
      <c r="F3" s="49">
        <f t="shared" si="0"/>
        <v>9399.545931084831</v>
      </c>
      <c r="G3" s="49">
        <f t="shared" si="0"/>
        <v>9267.6536143591857</v>
      </c>
      <c r="H3" s="49">
        <f t="shared" si="0"/>
        <v>9124.1765367150183</v>
      </c>
      <c r="I3" s="49">
        <f t="shared" si="0"/>
        <v>8948.6660958228549</v>
      </c>
      <c r="J3" s="49">
        <f t="shared" si="0"/>
        <v>8826.3042364301109</v>
      </c>
      <c r="K3" s="49">
        <f t="shared" si="0"/>
        <v>8680.4739643581033</v>
      </c>
      <c r="L3" s="49">
        <f t="shared" si="0"/>
        <v>8522.0705175467265</v>
      </c>
      <c r="M3" s="49">
        <f t="shared" si="0"/>
        <v>8295.1667461418601</v>
      </c>
      <c r="N3" s="49">
        <f t="shared" si="0"/>
        <v>8105.7483761821213</v>
      </c>
      <c r="O3" s="49">
        <f t="shared" si="0"/>
        <v>7900.0192017267345</v>
      </c>
      <c r="P3" s="49">
        <f t="shared" si="0"/>
        <v>7682.0553584925547</v>
      </c>
      <c r="Q3" s="49">
        <f t="shared" si="0"/>
        <v>7429.1750199237313</v>
      </c>
      <c r="R3" s="49">
        <f t="shared" si="0"/>
        <v>7160.8813269610919</v>
      </c>
      <c r="S3" s="49">
        <f t="shared" si="0"/>
        <v>6874.2053575619602</v>
      </c>
      <c r="T3" s="49">
        <f t="shared" si="0"/>
        <v>6555.8673950962439</v>
      </c>
      <c r="U3" s="49">
        <f t="shared" si="0"/>
        <v>6382.4562468484146</v>
      </c>
      <c r="V3" s="49">
        <f t="shared" si="0"/>
        <v>6212.1778090705429</v>
      </c>
      <c r="W3" s="49">
        <f t="shared" si="0"/>
        <v>6052.5669834702985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12870.989968116357</v>
      </c>
      <c r="C5" s="49">
        <f t="shared" ref="C5:W5" si="1">C7*C13/1000000</f>
        <v>12800.118768789469</v>
      </c>
      <c r="D5" s="49">
        <f t="shared" si="1"/>
        <v>12700.634194943723</v>
      </c>
      <c r="E5" s="49">
        <f t="shared" si="1"/>
        <v>12595.574677095552</v>
      </c>
      <c r="F5" s="49">
        <f t="shared" si="1"/>
        <v>12479.077531794142</v>
      </c>
      <c r="G5" s="49">
        <f t="shared" si="1"/>
        <v>12303.973919520258</v>
      </c>
      <c r="H5" s="49">
        <f t="shared" si="1"/>
        <v>12113.490082419605</v>
      </c>
      <c r="I5" s="49">
        <f t="shared" si="1"/>
        <v>11880.47793315295</v>
      </c>
      <c r="J5" s="49">
        <f t="shared" si="1"/>
        <v>11718.027199735416</v>
      </c>
      <c r="K5" s="49">
        <f t="shared" si="1"/>
        <v>11524.41920153936</v>
      </c>
      <c r="L5" s="49">
        <f t="shared" si="1"/>
        <v>11314.118735053478</v>
      </c>
      <c r="M5" s="49">
        <f t="shared" si="1"/>
        <v>11012.875486030804</v>
      </c>
      <c r="N5" s="49">
        <f t="shared" si="1"/>
        <v>10761.398814497506</v>
      </c>
      <c r="O5" s="49">
        <f t="shared" si="1"/>
        <v>10488.26750183584</v>
      </c>
      <c r="P5" s="49">
        <f t="shared" si="1"/>
        <v>10198.893130053477</v>
      </c>
      <c r="Q5" s="49">
        <f t="shared" si="1"/>
        <v>9863.1627262229485</v>
      </c>
      <c r="R5" s="49">
        <f t="shared" si="1"/>
        <v>9506.9691589677586</v>
      </c>
      <c r="S5" s="49">
        <f t="shared" si="1"/>
        <v>9126.3708114663968</v>
      </c>
      <c r="T5" s="49">
        <f t="shared" si="1"/>
        <v>8703.7371923480987</v>
      </c>
      <c r="U5" s="49">
        <f t="shared" si="1"/>
        <v>8473.5121176766079</v>
      </c>
      <c r="V5" s="49">
        <f t="shared" si="1"/>
        <v>8247.4461095308707</v>
      </c>
      <c r="W5" s="49">
        <f t="shared" si="1"/>
        <v>8035.5426960912773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257645328.19999999</v>
      </c>
      <c r="C7" s="35">
        <v>259066598.30000001</v>
      </c>
      <c r="D7" s="35">
        <v>260570217.59999999</v>
      </c>
      <c r="E7" s="35">
        <v>262410659.05000001</v>
      </c>
      <c r="F7" s="35">
        <v>264486088.40000001</v>
      </c>
      <c r="G7" s="35">
        <v>265432436.75</v>
      </c>
      <c r="H7" s="35">
        <v>266519586.90000001</v>
      </c>
      <c r="I7" s="35">
        <v>266803000.59999999</v>
      </c>
      <c r="J7" s="35">
        <v>269755753.64999998</v>
      </c>
      <c r="K7" s="35">
        <v>272311827.20000005</v>
      </c>
      <c r="L7" s="35">
        <v>275058066.14999998</v>
      </c>
      <c r="M7" s="35">
        <v>275149153.10000002</v>
      </c>
      <c r="N7" s="35">
        <v>277600130.79999995</v>
      </c>
      <c r="O7" s="35">
        <v>280054298</v>
      </c>
      <c r="P7" s="35">
        <v>282936928.95000005</v>
      </c>
      <c r="Q7" s="35">
        <v>285204514.30000001</v>
      </c>
      <c r="R7" s="35">
        <v>287107563.45000005</v>
      </c>
      <c r="S7" s="35">
        <v>288371379.60000002</v>
      </c>
      <c r="T7" s="35">
        <v>288159228.80000001</v>
      </c>
      <c r="U7" s="35">
        <v>290365316.85000002</v>
      </c>
      <c r="V7" s="35">
        <v>291588765.14999998</v>
      </c>
      <c r="W7" s="35">
        <v>293123390.39999998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14968198.788261162</v>
      </c>
      <c r="D8" s="52">
        <v>15137685.362591421</v>
      </c>
      <c r="E8" s="52">
        <v>15562205.377212875</v>
      </c>
      <c r="F8" s="52">
        <v>15885455.237345073</v>
      </c>
      <c r="G8" s="52">
        <v>14845203.921397286</v>
      </c>
      <c r="H8" s="52">
        <v>15075406.781117676</v>
      </c>
      <c r="I8" s="52">
        <v>14361646.44174337</v>
      </c>
      <c r="J8" s="52">
        <v>17121540.652151611</v>
      </c>
      <c r="K8" s="52">
        <v>16815998.485011749</v>
      </c>
      <c r="L8" s="52">
        <v>17097887.436938349</v>
      </c>
      <c r="M8" s="52">
        <v>14535048.978645129</v>
      </c>
      <c r="N8" s="52">
        <v>16987847.055100072</v>
      </c>
      <c r="O8" s="52">
        <v>17084541.485681355</v>
      </c>
      <c r="P8" s="52">
        <v>17607111.614334393</v>
      </c>
      <c r="Q8" s="52">
        <v>17086777.709729873</v>
      </c>
      <c r="R8" s="52">
        <v>16817562.415422749</v>
      </c>
      <c r="S8" s="52">
        <v>16274263.450012365</v>
      </c>
      <c r="T8" s="52">
        <v>14894847.607303509</v>
      </c>
      <c r="U8" s="52">
        <v>17174286.838261165</v>
      </c>
      <c r="V8" s="52">
        <v>16361133.662591428</v>
      </c>
      <c r="W8" s="52">
        <v>17096830.627212875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13546928.688261151</v>
      </c>
      <c r="D9" s="36">
        <v>13634066.062591463</v>
      </c>
      <c r="E9" s="36">
        <v>13721763.927212834</v>
      </c>
      <c r="F9" s="36">
        <v>13810025.887345105</v>
      </c>
      <c r="G9" s="36">
        <v>13898855.571397305</v>
      </c>
      <c r="H9" s="36">
        <v>13988256.631117672</v>
      </c>
      <c r="I9" s="36">
        <v>14078232.741743356</v>
      </c>
      <c r="J9" s="36">
        <v>14168787.602151632</v>
      </c>
      <c r="K9" s="36">
        <v>14259924.935011685</v>
      </c>
      <c r="L9" s="36">
        <v>14351648.486938417</v>
      </c>
      <c r="M9" s="36">
        <v>14443962.028645098</v>
      </c>
      <c r="N9" s="36">
        <v>14536869.355100155</v>
      </c>
      <c r="O9" s="36">
        <v>14630374.285681307</v>
      </c>
      <c r="P9" s="36">
        <v>14724480.664334357</v>
      </c>
      <c r="Q9" s="36">
        <v>14819192.359729886</v>
      </c>
      <c r="R9" s="36">
        <v>14914513.265422702</v>
      </c>
      <c r="S9" s="36">
        <v>15010447.30001241</v>
      </c>
      <c r="T9" s="36">
        <v>15106998.407303512</v>
      </c>
      <c r="U9" s="36">
        <v>14968198.788261175</v>
      </c>
      <c r="V9" s="36">
        <v>15137685.362591505</v>
      </c>
      <c r="W9" s="36">
        <v>15562205.377212882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8759.9999999999945</v>
      </c>
      <c r="D11" s="54">
        <v>8759.9999999999945</v>
      </c>
      <c r="E11" s="54">
        <v>8759.9999999999927</v>
      </c>
      <c r="F11" s="54">
        <v>8759.9999999999909</v>
      </c>
      <c r="G11" s="54">
        <v>8759.9999999999891</v>
      </c>
      <c r="H11" s="54">
        <v>8759.9999999999945</v>
      </c>
      <c r="I11" s="54">
        <v>8759.9999999999964</v>
      </c>
      <c r="J11" s="54">
        <v>8759.9999999999945</v>
      </c>
      <c r="K11" s="54">
        <v>8759.9999999999964</v>
      </c>
      <c r="L11" s="54">
        <v>8759.9999999999964</v>
      </c>
      <c r="M11" s="54">
        <v>8759.9999999999982</v>
      </c>
      <c r="N11" s="54">
        <v>8759.9999999999927</v>
      </c>
      <c r="O11" s="54">
        <v>8759.9999999999964</v>
      </c>
      <c r="P11" s="54">
        <v>8759.9999999999945</v>
      </c>
      <c r="Q11" s="54">
        <v>8759.9999999999964</v>
      </c>
      <c r="R11" s="54">
        <v>8759.9999999999927</v>
      </c>
      <c r="S11" s="54">
        <v>8759.9999999999964</v>
      </c>
      <c r="T11" s="54">
        <v>8759.9999999999964</v>
      </c>
      <c r="U11" s="54">
        <v>8759.9999999999982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49.95623269413646</v>
      </c>
      <c r="C13" s="35">
        <v>49.40860324250248</v>
      </c>
      <c r="D13" s="35">
        <v>48.741695470509995</v>
      </c>
      <c r="E13" s="35">
        <v>47.999478080254271</v>
      </c>
      <c r="F13" s="35">
        <v>47.182358842712354</v>
      </c>
      <c r="G13" s="35">
        <v>46.354447369629014</v>
      </c>
      <c r="H13" s="35">
        <v>45.45065607866438</v>
      </c>
      <c r="I13" s="35">
        <v>44.529026684240939</v>
      </c>
      <c r="J13" s="35">
        <v>43.439396717888755</v>
      </c>
      <c r="K13" s="35">
        <v>42.320670828135654</v>
      </c>
      <c r="L13" s="35">
        <v>41.133564608439606</v>
      </c>
      <c r="M13" s="35">
        <v>40.025111333082286</v>
      </c>
      <c r="N13" s="35">
        <v>38.765827607807125</v>
      </c>
      <c r="O13" s="35">
        <v>37.450835701281903</v>
      </c>
      <c r="P13" s="35">
        <v>36.046525166942068</v>
      </c>
      <c r="Q13" s="35">
        <v>34.582772122071376</v>
      </c>
      <c r="R13" s="35">
        <v>33.112917837232118</v>
      </c>
      <c r="S13" s="35">
        <v>31.647977077772374</v>
      </c>
      <c r="T13" s="35">
        <v>30.204610237866163</v>
      </c>
      <c r="U13" s="35">
        <v>29.182246039577599</v>
      </c>
      <c r="V13" s="35">
        <v>28.284512626157575</v>
      </c>
      <c r="W13" s="35">
        <v>27.413515806861646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40.477971403608294</v>
      </c>
      <c r="D14" s="36">
        <v>38.422122604134692</v>
      </c>
      <c r="E14" s="36">
        <v>37.297291727275088</v>
      </c>
      <c r="F14" s="36">
        <v>36.095894821499556</v>
      </c>
      <c r="G14" s="36">
        <v>34.976336706607071</v>
      </c>
      <c r="H14" s="36">
        <v>33.71827861954889</v>
      </c>
      <c r="I14" s="36">
        <v>32.745780465335081</v>
      </c>
      <c r="J14" s="36">
        <v>31.852771202620296</v>
      </c>
      <c r="K14" s="36">
        <v>30.849439628618548</v>
      </c>
      <c r="L14" s="36">
        <v>29.632539501779799</v>
      </c>
      <c r="M14" s="36">
        <v>28.917871534050441</v>
      </c>
      <c r="N14" s="36">
        <v>27.945304374035935</v>
      </c>
      <c r="O14" s="36">
        <v>26.793055578330058</v>
      </c>
      <c r="P14" s="36">
        <v>25.342328733928671</v>
      </c>
      <c r="Q14" s="36">
        <v>23.677993879496778</v>
      </c>
      <c r="R14" s="36">
        <v>23.123406255084046</v>
      </c>
      <c r="S14" s="36">
        <v>22.690246584452854</v>
      </c>
      <c r="T14" s="36">
        <v>22.293286737897642</v>
      </c>
      <c r="U14" s="36">
        <v>21.873237088737572</v>
      </c>
      <c r="V14" s="36">
        <v>21.731745619285515</v>
      </c>
      <c r="W14" s="36">
        <v>21.555147177249601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1.4929883943182198</v>
      </c>
      <c r="C16" s="44">
        <f>C7/RES_summary!C$6</f>
        <v>1.4914331037097606</v>
      </c>
      <c r="D16" s="44">
        <f>D7/RES_summary!D$6</f>
        <v>1.4905771206951326</v>
      </c>
      <c r="E16" s="44">
        <f>E7/RES_summary!E$6</f>
        <v>1.488614352839654</v>
      </c>
      <c r="F16" s="44">
        <f>F7/RES_summary!F$6</f>
        <v>1.4876746891236177</v>
      </c>
      <c r="G16" s="44">
        <f>G7/RES_summary!G$6</f>
        <v>1.4837225716475522</v>
      </c>
      <c r="H16" s="44">
        <f>H7/RES_summary!H$6</f>
        <v>1.4769264595160125</v>
      </c>
      <c r="I16" s="44">
        <f>I7/RES_summary!I$6</f>
        <v>1.4661011583915236</v>
      </c>
      <c r="J16" s="44">
        <f>J7/RES_summary!J$6</f>
        <v>1.4641682104016784</v>
      </c>
      <c r="K16" s="44">
        <f>K7/RES_summary!K$6</f>
        <v>1.4668566563045082</v>
      </c>
      <c r="L16" s="44">
        <f>L7/RES_summary!L$6</f>
        <v>1.4713566561139884</v>
      </c>
      <c r="M16" s="44">
        <f>M7/RES_summary!M$6</f>
        <v>1.4682659060312586</v>
      </c>
      <c r="N16" s="44">
        <f>N7/RES_summary!N$6</f>
        <v>1.4696818531002218</v>
      </c>
      <c r="O16" s="44">
        <f>O7/RES_summary!O$6</f>
        <v>1.4750076185173211</v>
      </c>
      <c r="P16" s="44">
        <f>P7/RES_summary!P$6</f>
        <v>1.4771952953257348</v>
      </c>
      <c r="Q16" s="44">
        <f>Q7/RES_summary!Q$6</f>
        <v>1.4780098229714289</v>
      </c>
      <c r="R16" s="44">
        <f>R7/RES_summary!R$6</f>
        <v>1.4813368798799473</v>
      </c>
      <c r="S16" s="44">
        <f>S7/RES_summary!S$6</f>
        <v>1.4811265999963432</v>
      </c>
      <c r="T16" s="44">
        <f>T7/RES_summary!T$6</f>
        <v>1.4731545132184685</v>
      </c>
      <c r="U16" s="44">
        <f>U7/RES_summary!U$6</f>
        <v>1.478797868386232</v>
      </c>
      <c r="V16" s="44">
        <f>V7/RES_summary!V$6</f>
        <v>1.481143532325641</v>
      </c>
      <c r="W16" s="44">
        <f>W7/RES_summary!W$6</f>
        <v>1.4856855327489513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74.584075636206151</v>
      </c>
      <c r="C17" s="52">
        <f t="shared" si="2"/>
        <v>73.689626483929615</v>
      </c>
      <c r="D17" s="52">
        <f t="shared" si="2"/>
        <v>72.653256092231771</v>
      </c>
      <c r="E17" s="52">
        <f t="shared" si="2"/>
        <v>71.452711999078872</v>
      </c>
      <c r="F17" s="52">
        <f t="shared" si="2"/>
        <v>70.19200102345107</v>
      </c>
      <c r="G17" s="52">
        <f t="shared" si="2"/>
        <v>68.777139858567068</v>
      </c>
      <c r="H17" s="52">
        <f t="shared" si="2"/>
        <v>67.127276564941724</v>
      </c>
      <c r="I17" s="52">
        <f t="shared" si="2"/>
        <v>65.284057603812698</v>
      </c>
      <c r="J17" s="52">
        <f t="shared" si="2"/>
        <v>63.602583753359724</v>
      </c>
      <c r="K17" s="52">
        <f t="shared" si="2"/>
        <v>62.078357703522812</v>
      </c>
      <c r="L17" s="52">
        <f t="shared" si="2"/>
        <v>60.522144076322398</v>
      </c>
      <c r="M17" s="52">
        <f t="shared" si="2"/>
        <v>58.767506355470061</v>
      </c>
      <c r="N17" s="52">
        <f t="shared" si="2"/>
        <v>56.973433355605714</v>
      </c>
      <c r="O17" s="52">
        <f t="shared" si="2"/>
        <v>55.240267979231284</v>
      </c>
      <c r="P17" s="52">
        <f t="shared" si="2"/>
        <v>53.247757389447521</v>
      </c>
      <c r="Q17" s="52">
        <f t="shared" si="2"/>
        <v>51.113676902003981</v>
      </c>
      <c r="R17" s="52">
        <f t="shared" ref="R17:V17" si="3">R13*R16</f>
        <v>49.051386392726478</v>
      </c>
      <c r="S17" s="52">
        <f t="shared" si="3"/>
        <v>46.8746606859632</v>
      </c>
      <c r="T17" s="52">
        <f t="shared" si="3"/>
        <v>44.496057891917296</v>
      </c>
      <c r="U17" s="52">
        <f t="shared" si="3"/>
        <v>43.154643238049914</v>
      </c>
      <c r="V17" s="52">
        <f t="shared" si="3"/>
        <v>41.893422941216222</v>
      </c>
      <c r="W17" s="52">
        <f t="shared" ref="W17" si="4">W13*W16</f>
        <v>40.727863836039042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653.3565025731657</v>
      </c>
      <c r="C18" s="36">
        <f>C3*11630*1000/RES_summary!C$6</f>
        <v>645.52112799922293</v>
      </c>
      <c r="D18" s="36">
        <f>D3*11630*1000/RES_summary!D$6</f>
        <v>636.44252336794989</v>
      </c>
      <c r="E18" s="36">
        <f>E3*11630*1000/RES_summary!E$6</f>
        <v>625.92575711193047</v>
      </c>
      <c r="F18" s="36">
        <f>F3*11630*1000/RES_summary!F$6</f>
        <v>614.88192896543092</v>
      </c>
      <c r="G18" s="36">
        <f>G3*11630*1000/RES_summary!G$6</f>
        <v>602.48774516104686</v>
      </c>
      <c r="H18" s="36">
        <f>H3*11630*1000/RES_summary!H$6</f>
        <v>588.03494270888893</v>
      </c>
      <c r="I18" s="36">
        <f>I3*11630*1000/RES_summary!I$6</f>
        <v>571.88834460939904</v>
      </c>
      <c r="J18" s="36">
        <f>J3*11630*1000/RES_summary!J$6</f>
        <v>557.15863367943086</v>
      </c>
      <c r="K18" s="36">
        <f>K3*11630*1000/RES_summary!K$6</f>
        <v>543.80641348285951</v>
      </c>
      <c r="L18" s="36">
        <f>L3*11630*1000/RES_summary!L$6</f>
        <v>530.17398210858403</v>
      </c>
      <c r="M18" s="36">
        <f>M3*11630*1000/RES_summary!M$6</f>
        <v>514.80335567391762</v>
      </c>
      <c r="N18" s="36">
        <f>N3*11630*1000/RES_summary!N$6</f>
        <v>499.08727619510557</v>
      </c>
      <c r="O18" s="36">
        <f>O3*11630*1000/RES_summary!O$6</f>
        <v>483.90474749806589</v>
      </c>
      <c r="P18" s="36">
        <f>P3*11630*1000/RES_summary!P$6</f>
        <v>466.45035473156003</v>
      </c>
      <c r="Q18" s="36">
        <f>Q3*11630*1000/RES_summary!Q$6</f>
        <v>447.75580966155479</v>
      </c>
      <c r="R18" s="36">
        <f>R3*11630*1000/RES_summary!R$6</f>
        <v>429.69014480028358</v>
      </c>
      <c r="S18" s="36">
        <f>S3*11630*1000/RES_summary!S$6</f>
        <v>410.62202760903745</v>
      </c>
      <c r="T18" s="36">
        <f>T3*11630*1000/RES_summary!T$6</f>
        <v>389.78546713319537</v>
      </c>
      <c r="U18" s="36">
        <f>U3*11630*1000/RES_summary!U$6</f>
        <v>378.03467476531711</v>
      </c>
      <c r="V18" s="36">
        <f>V3*11630*1000/RES_summary!V$6</f>
        <v>366.98638496505407</v>
      </c>
      <c r="W18" s="36">
        <f>W3*11630*1000/RES_summary!W$6</f>
        <v>356.77608720370205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3943.2984255605952</v>
      </c>
      <c r="C3" s="49">
        <f t="shared" ref="C3:W3" si="0">C5*C11/11630</f>
        <v>3881.8269050385061</v>
      </c>
      <c r="D3" s="49">
        <f t="shared" si="0"/>
        <v>3862.3697706882176</v>
      </c>
      <c r="E3" s="49">
        <f t="shared" si="0"/>
        <v>3868.9166887128563</v>
      </c>
      <c r="F3" s="49">
        <f t="shared" si="0"/>
        <v>3849.4684491664088</v>
      </c>
      <c r="G3" s="49">
        <f t="shared" si="0"/>
        <v>3821.3560001388028</v>
      </c>
      <c r="H3" s="49">
        <f t="shared" si="0"/>
        <v>3807.4853794987184</v>
      </c>
      <c r="I3" s="49">
        <f t="shared" si="0"/>
        <v>3746.852150524714</v>
      </c>
      <c r="J3" s="49">
        <f t="shared" si="0"/>
        <v>3678.3130011461599</v>
      </c>
      <c r="K3" s="49">
        <f t="shared" si="0"/>
        <v>3607.5614227229385</v>
      </c>
      <c r="L3" s="49">
        <f t="shared" si="0"/>
        <v>3513.3664821756911</v>
      </c>
      <c r="M3" s="49">
        <f t="shared" si="0"/>
        <v>3395.9500151383641</v>
      </c>
      <c r="N3" s="49">
        <f t="shared" si="0"/>
        <v>3286.9564393622236</v>
      </c>
      <c r="O3" s="49">
        <f t="shared" si="0"/>
        <v>3165.6982898133901</v>
      </c>
      <c r="P3" s="49">
        <f t="shared" si="0"/>
        <v>3030.4450168823796</v>
      </c>
      <c r="Q3" s="49">
        <f t="shared" si="0"/>
        <v>2917.0125867319966</v>
      </c>
      <c r="R3" s="49">
        <f t="shared" si="0"/>
        <v>2850.3445623721555</v>
      </c>
      <c r="S3" s="49">
        <f t="shared" si="0"/>
        <v>2780.4052690622575</v>
      </c>
      <c r="T3" s="49">
        <f t="shared" si="0"/>
        <v>2679.4133073036801</v>
      </c>
      <c r="U3" s="49">
        <f t="shared" si="0"/>
        <v>2584.2936942216743</v>
      </c>
      <c r="V3" s="49">
        <f t="shared" si="0"/>
        <v>2517.8731853528561</v>
      </c>
      <c r="W3" s="49">
        <f t="shared" si="0"/>
        <v>2456.0121165368846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109132.37804512274</v>
      </c>
      <c r="C5" s="49">
        <f t="shared" ref="C5:W5" si="1">C7*C13/1000000</f>
        <v>109449.12674769133</v>
      </c>
      <c r="D5" s="49">
        <f t="shared" si="1"/>
        <v>109209.0356953742</v>
      </c>
      <c r="E5" s="49">
        <f t="shared" si="1"/>
        <v>109102.73283372661</v>
      </c>
      <c r="F5" s="49">
        <f t="shared" si="1"/>
        <v>108265.16406058405</v>
      </c>
      <c r="G5" s="49">
        <f t="shared" si="1"/>
        <v>107124.3475493069</v>
      </c>
      <c r="H5" s="49">
        <f t="shared" si="1"/>
        <v>106266.32530893119</v>
      </c>
      <c r="I5" s="49">
        <f t="shared" si="1"/>
        <v>104832.49045881818</v>
      </c>
      <c r="J5" s="49">
        <f t="shared" si="1"/>
        <v>103504.70384989856</v>
      </c>
      <c r="K5" s="49">
        <f t="shared" si="1"/>
        <v>101616.29762388063</v>
      </c>
      <c r="L5" s="49">
        <f t="shared" si="1"/>
        <v>99134.76053328735</v>
      </c>
      <c r="M5" s="49">
        <f t="shared" si="1"/>
        <v>95971.730387591888</v>
      </c>
      <c r="N5" s="49">
        <f t="shared" si="1"/>
        <v>92896.735356491772</v>
      </c>
      <c r="O5" s="49">
        <f t="shared" si="1"/>
        <v>89678.952961234245</v>
      </c>
      <c r="P5" s="49">
        <f t="shared" si="1"/>
        <v>86427.752873560865</v>
      </c>
      <c r="Q5" s="49">
        <f t="shared" si="1"/>
        <v>82920.759203819791</v>
      </c>
      <c r="R5" s="49">
        <f t="shared" si="1"/>
        <v>80323.337044485655</v>
      </c>
      <c r="S5" s="49">
        <f t="shared" si="1"/>
        <v>78126.484258570199</v>
      </c>
      <c r="T5" s="49">
        <f t="shared" si="1"/>
        <v>75714.984816514057</v>
      </c>
      <c r="U5" s="49">
        <f t="shared" si="1"/>
        <v>73779.398109091926</v>
      </c>
      <c r="V5" s="49">
        <f t="shared" si="1"/>
        <v>72058.07847189618</v>
      </c>
      <c r="W5" s="49">
        <f t="shared" si="1"/>
        <v>70105.651534468881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154258468</v>
      </c>
      <c r="C7" s="35">
        <v>156350893</v>
      </c>
      <c r="D7" s="35">
        <v>158299354</v>
      </c>
      <c r="E7" s="35">
        <v>160991740</v>
      </c>
      <c r="F7" s="35">
        <v>162744649</v>
      </c>
      <c r="G7" s="35">
        <v>164427034</v>
      </c>
      <c r="H7" s="35">
        <v>167225788</v>
      </c>
      <c r="I7" s="35">
        <v>169372242</v>
      </c>
      <c r="J7" s="35">
        <v>172336543</v>
      </c>
      <c r="K7" s="35">
        <v>174714009</v>
      </c>
      <c r="L7" s="35">
        <v>176435601</v>
      </c>
      <c r="M7" s="35">
        <v>176948937</v>
      </c>
      <c r="N7" s="35">
        <v>178245982</v>
      </c>
      <c r="O7" s="35">
        <v>179694999</v>
      </c>
      <c r="P7" s="35">
        <v>181570838</v>
      </c>
      <c r="Q7" s="35">
        <v>183239871</v>
      </c>
      <c r="R7" s="35">
        <v>184528397</v>
      </c>
      <c r="S7" s="35">
        <v>185814555</v>
      </c>
      <c r="T7" s="35">
        <v>186338702</v>
      </c>
      <c r="U7" s="35">
        <v>187387025</v>
      </c>
      <c r="V7" s="35">
        <v>188558910</v>
      </c>
      <c r="W7" s="35">
        <v>189104592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11478698.898419319</v>
      </c>
      <c r="D8" s="52">
        <v>11455917.052202042</v>
      </c>
      <c r="E8" s="52">
        <v>12322588.736761756</v>
      </c>
      <c r="F8" s="52">
        <v>11507443.151083848</v>
      </c>
      <c r="G8" s="52">
        <v>11562855.754934113</v>
      </c>
      <c r="H8" s="52">
        <v>12806787.272225639</v>
      </c>
      <c r="I8" s="52">
        <v>12283696.694429014</v>
      </c>
      <c r="J8" s="52">
        <v>13232421.284026727</v>
      </c>
      <c r="K8" s="52">
        <v>12778153.578012027</v>
      </c>
      <c r="L8" s="52">
        <v>12256558.391433071</v>
      </c>
      <c r="M8" s="52">
        <v>11184314.820982711</v>
      </c>
      <c r="N8" s="52">
        <v>12105792.248634726</v>
      </c>
      <c r="O8" s="52">
        <v>12397311.345326973</v>
      </c>
      <c r="P8" s="52">
        <v>12965482.074692011</v>
      </c>
      <c r="Q8" s="52">
        <v>12901849.696836045</v>
      </c>
      <c r="R8" s="52">
        <v>12767224.898419324</v>
      </c>
      <c r="S8" s="52">
        <v>12742075.052202046</v>
      </c>
      <c r="T8" s="52">
        <v>12846735.736761753</v>
      </c>
      <c r="U8" s="52">
        <v>12555766.151083848</v>
      </c>
      <c r="V8" s="52">
        <v>12734740.754934117</v>
      </c>
      <c r="W8" s="52">
        <v>13352469.272225635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9386273.8984193206</v>
      </c>
      <c r="D9" s="36">
        <v>9507456.0522020459</v>
      </c>
      <c r="E9" s="36">
        <v>9630202.7367617488</v>
      </c>
      <c r="F9" s="36">
        <v>9754534.1510838568</v>
      </c>
      <c r="G9" s="36">
        <v>9880470.7549341023</v>
      </c>
      <c r="H9" s="36">
        <v>10008033.272225648</v>
      </c>
      <c r="I9" s="36">
        <v>10137242.69442901</v>
      </c>
      <c r="J9" s="36">
        <v>10268120.284026742</v>
      </c>
      <c r="K9" s="36">
        <v>10400687.578012019</v>
      </c>
      <c r="L9" s="36">
        <v>10534966.39143306</v>
      </c>
      <c r="M9" s="36">
        <v>10670978.820982724</v>
      </c>
      <c r="N9" s="36">
        <v>10808747.248634726</v>
      </c>
      <c r="O9" s="36">
        <v>10948294.34532696</v>
      </c>
      <c r="P9" s="36">
        <v>11089643.074692011</v>
      </c>
      <c r="Q9" s="36">
        <v>11232816.696836054</v>
      </c>
      <c r="R9" s="36">
        <v>11478698.898419321</v>
      </c>
      <c r="S9" s="36">
        <v>11455917.052202046</v>
      </c>
      <c r="T9" s="36">
        <v>12322588.736761749</v>
      </c>
      <c r="U9" s="36">
        <v>11507443.151083857</v>
      </c>
      <c r="V9" s="36">
        <v>11562855.754934132</v>
      </c>
      <c r="W9" s="36">
        <v>12806787.272225648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420.22873056342502</v>
      </c>
      <c r="C11" s="54">
        <v>412.4806496599125</v>
      </c>
      <c r="D11" s="54">
        <v>411.31542044196107</v>
      </c>
      <c r="E11" s="54">
        <v>412.41406077613107</v>
      </c>
      <c r="F11" s="54">
        <v>413.51545025833877</v>
      </c>
      <c r="G11" s="54">
        <v>414.86712683275351</v>
      </c>
      <c r="H11" s="54">
        <v>416.69884448190737</v>
      </c>
      <c r="I11" s="54">
        <v>415.67161401856168</v>
      </c>
      <c r="J11" s="54">
        <v>413.3027641465182</v>
      </c>
      <c r="K11" s="54">
        <v>412.88592801877286</v>
      </c>
      <c r="L11" s="54">
        <v>412.17078618940343</v>
      </c>
      <c r="M11" s="54">
        <v>411.52637882587806</v>
      </c>
      <c r="N11" s="54">
        <v>411.50319484409391</v>
      </c>
      <c r="O11" s="54">
        <v>410.54305268756582</v>
      </c>
      <c r="P11" s="54">
        <v>407.7865543710509</v>
      </c>
      <c r="Q11" s="54">
        <v>409.12380336877516</v>
      </c>
      <c r="R11" s="54">
        <v>412.70082245249478</v>
      </c>
      <c r="S11" s="54">
        <v>413.89438659716598</v>
      </c>
      <c r="T11" s="54">
        <v>411.56419484806133</v>
      </c>
      <c r="U11" s="54">
        <v>407.36759087350583</v>
      </c>
      <c r="V11" s="54">
        <v>406.37865686460833</v>
      </c>
      <c r="W11" s="54">
        <v>407.43392708190117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707.46442292634947</v>
      </c>
      <c r="C13" s="35">
        <v>700.02239608373281</v>
      </c>
      <c r="D13" s="35">
        <v>689.88933268403741</v>
      </c>
      <c r="E13" s="35">
        <v>677.69149419545749</v>
      </c>
      <c r="F13" s="35">
        <v>665.2456146842901</v>
      </c>
      <c r="G13" s="35">
        <v>651.50082041440282</v>
      </c>
      <c r="H13" s="35">
        <v>635.46613581471775</v>
      </c>
      <c r="I13" s="35">
        <v>618.94729160412351</v>
      </c>
      <c r="J13" s="35">
        <v>600.59637989778264</v>
      </c>
      <c r="K13" s="35">
        <v>581.61505311162898</v>
      </c>
      <c r="L13" s="35">
        <v>561.87504092945142</v>
      </c>
      <c r="M13" s="35">
        <v>542.36963507495886</v>
      </c>
      <c r="N13" s="35">
        <v>521.17155356967191</v>
      </c>
      <c r="O13" s="35">
        <v>499.0620410155891</v>
      </c>
      <c r="P13" s="35">
        <v>476.00018717521624</v>
      </c>
      <c r="Q13" s="35">
        <v>452.52574535931535</v>
      </c>
      <c r="R13" s="35">
        <v>435.28984346233528</v>
      </c>
      <c r="S13" s="35">
        <v>420.45406108563566</v>
      </c>
      <c r="T13" s="35">
        <v>406.32989284488013</v>
      </c>
      <c r="U13" s="35">
        <v>393.72735710539149</v>
      </c>
      <c r="V13" s="35">
        <v>382.15154336592303</v>
      </c>
      <c r="W13" s="35">
        <v>370.72421559424049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606.09687658071971</v>
      </c>
      <c r="D14" s="36">
        <v>566.17866798405862</v>
      </c>
      <c r="E14" s="36">
        <v>544.26250063602481</v>
      </c>
      <c r="F14" s="36">
        <v>526.91262701552159</v>
      </c>
      <c r="G14" s="36">
        <v>505.86681643131459</v>
      </c>
      <c r="H14" s="36">
        <v>485.85996713488839</v>
      </c>
      <c r="I14" s="36">
        <v>467.11538435883705</v>
      </c>
      <c r="J14" s="36">
        <v>448.6361985409178</v>
      </c>
      <c r="K14" s="36">
        <v>428.05168806309899</v>
      </c>
      <c r="L14" s="36">
        <v>405.62584285857838</v>
      </c>
      <c r="M14" s="36">
        <v>392.18385731786589</v>
      </c>
      <c r="N14" s="36">
        <v>377.65468048798033</v>
      </c>
      <c r="O14" s="36">
        <v>365.22002389604251</v>
      </c>
      <c r="P14" s="36">
        <v>354.35071555038695</v>
      </c>
      <c r="Q14" s="36">
        <v>344.12309993134596</v>
      </c>
      <c r="R14" s="36">
        <v>341.48230526965301</v>
      </c>
      <c r="S14" s="36">
        <v>336.62045260790734</v>
      </c>
      <c r="T14" s="36">
        <v>334.34357226108909</v>
      </c>
      <c r="U14" s="36">
        <v>328.75973826502599</v>
      </c>
      <c r="V14" s="36">
        <v>324.14836484267818</v>
      </c>
      <c r="W14" s="36">
        <v>319.78192338112945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0.89388813706930825</v>
      </c>
      <c r="C16" s="44">
        <f>C7/RES_summary!C$6</f>
        <v>0.90010406260382292</v>
      </c>
      <c r="D16" s="44">
        <f>D7/RES_summary!D$6</f>
        <v>0.90554245786998011</v>
      </c>
      <c r="E16" s="44">
        <f>E7/RES_summary!E$6</f>
        <v>0.91328079324310452</v>
      </c>
      <c r="F16" s="44">
        <f>F7/RES_summary!F$6</f>
        <v>0.91540200307793307</v>
      </c>
      <c r="G16" s="44">
        <f>G7/RES_summary!G$6</f>
        <v>0.91911939897774952</v>
      </c>
      <c r="H16" s="44">
        <f>H7/RES_summary!H$6</f>
        <v>0.92668682959982218</v>
      </c>
      <c r="I16" s="44">
        <f>I7/RES_summary!I$6</f>
        <v>0.93071232196467835</v>
      </c>
      <c r="J16" s="44">
        <f>J7/RES_summary!J$6</f>
        <v>0.93540057751098837</v>
      </c>
      <c r="K16" s="44">
        <f>K7/RES_summary!K$6</f>
        <v>0.94112844706913901</v>
      </c>
      <c r="L16" s="44">
        <f>L7/RES_summary!L$6</f>
        <v>0.94379961126190703</v>
      </c>
      <c r="M16" s="44">
        <f>M7/RES_summary!M$6</f>
        <v>0.94424456109864385</v>
      </c>
      <c r="N16" s="44">
        <f>N7/RES_summary!N$6</f>
        <v>0.94367709546276923</v>
      </c>
      <c r="O16" s="44">
        <f>O7/RES_summary!O$6</f>
        <v>0.94642894048518555</v>
      </c>
      <c r="P16" s="44">
        <f>P7/RES_summary!P$6</f>
        <v>0.94796953037314402</v>
      </c>
      <c r="Q16" s="44">
        <f>Q7/RES_summary!Q$6</f>
        <v>0.94960042958204138</v>
      </c>
      <c r="R16" s="44">
        <f>R7/RES_summary!R$6</f>
        <v>0.95207773900680281</v>
      </c>
      <c r="S16" s="44">
        <f>S7/RES_summary!S$6</f>
        <v>0.95437654200889876</v>
      </c>
      <c r="T16" s="44">
        <f>T7/RES_summary!T$6</f>
        <v>0.95261810972257588</v>
      </c>
      <c r="U16" s="44">
        <f>U7/RES_summary!U$6</f>
        <v>0.95434102164615164</v>
      </c>
      <c r="V16" s="44">
        <f>V7/RES_summary!V$6</f>
        <v>0.95779688173240529</v>
      </c>
      <c r="W16" s="44">
        <f>W7/RES_summary!W$6</f>
        <v>0.95846993352323451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632.3940550524477</v>
      </c>
      <c r="C17" s="52">
        <f t="shared" si="2"/>
        <v>630.09300262863042</v>
      </c>
      <c r="D17" s="52">
        <f t="shared" si="2"/>
        <v>624.7240819769836</v>
      </c>
      <c r="E17" s="52">
        <f t="shared" si="2"/>
        <v>618.92262539293222</v>
      </c>
      <c r="F17" s="52">
        <f t="shared" si="2"/>
        <v>608.96716822080998</v>
      </c>
      <c r="G17" s="52">
        <f t="shared" si="2"/>
        <v>598.80704249279665</v>
      </c>
      <c r="H17" s="52">
        <f t="shared" si="2"/>
        <v>588.87809871619083</v>
      </c>
      <c r="I17" s="52">
        <f t="shared" si="2"/>
        <v>576.0618709426227</v>
      </c>
      <c r="J17" s="52">
        <f t="shared" si="2"/>
        <v>561.79820060739485</v>
      </c>
      <c r="K17" s="52">
        <f t="shared" si="2"/>
        <v>547.37447172698216</v>
      </c>
      <c r="L17" s="52">
        <f t="shared" si="2"/>
        <v>530.29744520698432</v>
      </c>
      <c r="M17" s="52">
        <f t="shared" si="2"/>
        <v>512.12957802458618</v>
      </c>
      <c r="N17" s="52">
        <f t="shared" si="2"/>
        <v>491.81765791044705</v>
      </c>
      <c r="O17" s="52">
        <f t="shared" si="2"/>
        <v>472.32675871475823</v>
      </c>
      <c r="P17" s="52">
        <f t="shared" si="2"/>
        <v>451.23367389401841</v>
      </c>
      <c r="Q17" s="52">
        <f t="shared" si="2"/>
        <v>429.71864219013935</v>
      </c>
      <c r="R17" s="52">
        <f t="shared" ref="R17:V17" si="3">R13*R16</f>
        <v>414.42976997624532</v>
      </c>
      <c r="S17" s="52">
        <f t="shared" si="3"/>
        <v>401.27149289250724</v>
      </c>
      <c r="T17" s="52">
        <f t="shared" si="3"/>
        <v>387.07721444566653</v>
      </c>
      <c r="U17" s="52">
        <f t="shared" si="3"/>
        <v>375.75016822999851</v>
      </c>
      <c r="V17" s="52">
        <f t="shared" si="3"/>
        <v>366.02355658510714</v>
      </c>
      <c r="W17" s="52">
        <f t="shared" ref="W17" si="4">W13*W16</f>
        <v>355.32801427606495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265.75015097054683</v>
      </c>
      <c r="C18" s="36">
        <f>C3*11630*1000/RES_summary!C$6</f>
        <v>259.90117107042244</v>
      </c>
      <c r="D18" s="36">
        <f>D3*11630*1000/RES_summary!D$6</f>
        <v>256.95864843858112</v>
      </c>
      <c r="E18" s="36">
        <f>E3*11630*1000/RES_summary!E$6</f>
        <v>255.25239324452332</v>
      </c>
      <c r="F18" s="36">
        <f>F3*11630*1000/RES_summary!F$6</f>
        <v>251.81733275937384</v>
      </c>
      <c r="G18" s="36">
        <f>G3*11630*1000/RES_summary!G$6</f>
        <v>248.42535724620507</v>
      </c>
      <c r="H18" s="36">
        <f>H3*11630*1000/RES_summary!H$6</f>
        <v>245.38482327573931</v>
      </c>
      <c r="I18" s="36">
        <f>I3*11630*1000/RES_summary!I$6</f>
        <v>239.45256766927236</v>
      </c>
      <c r="J18" s="36">
        <f>J3*11630*1000/RES_summary!J$6</f>
        <v>232.19274920357648</v>
      </c>
      <c r="K18" s="36">
        <f>K3*11630*1000/RES_summary!K$6</f>
        <v>226.00321673278057</v>
      </c>
      <c r="L18" s="36">
        <f>L3*11630*1000/RES_summary!L$6</f>
        <v>218.57311490519481</v>
      </c>
      <c r="M18" s="36">
        <f>M3*11630*1000/RES_summary!M$6</f>
        <v>210.75483073408293</v>
      </c>
      <c r="N18" s="36">
        <f>N3*11630*1000/RES_summary!N$6</f>
        <v>202.38453751088861</v>
      </c>
      <c r="O18" s="36">
        <f>O3*11630*1000/RES_summary!O$6</f>
        <v>193.9104693887802</v>
      </c>
      <c r="P18" s="36">
        <f>P3*11630*1000/RES_summary!P$6</f>
        <v>184.00702509343213</v>
      </c>
      <c r="Q18" s="36">
        <f>Q3*11630*1000/RES_summary!Q$6</f>
        <v>175.80812527129561</v>
      </c>
      <c r="R18" s="36">
        <f>R3*11630*1000/RES_summary!R$6</f>
        <v>171.03550691799464</v>
      </c>
      <c r="S18" s="36">
        <f>S3*11630*1000/RES_summary!S$6</f>
        <v>166.08401840967329</v>
      </c>
      <c r="T18" s="36">
        <f>T3*11630*1000/RES_summary!T$6</f>
        <v>159.30712210736115</v>
      </c>
      <c r="U18" s="36">
        <f>U3*11630*1000/RES_summary!U$6</f>
        <v>153.06844080216905</v>
      </c>
      <c r="V18" s="36">
        <f>V3*11630*1000/RES_summary!V$6</f>
        <v>148.7441613058628</v>
      </c>
      <c r="W18" s="36">
        <f>W3*11630*1000/RES_summary!W$6</f>
        <v>144.77268825871099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1304.4376806327875</v>
      </c>
      <c r="C3" s="49">
        <f t="shared" ref="C3:W3" si="0">C5*C11/11630</f>
        <v>1344.5555490214933</v>
      </c>
      <c r="D3" s="49">
        <f t="shared" si="0"/>
        <v>1381.3421924354823</v>
      </c>
      <c r="E3" s="49">
        <f t="shared" si="0"/>
        <v>1449.8521834974586</v>
      </c>
      <c r="F3" s="49">
        <f t="shared" si="0"/>
        <v>1474.6229134685827</v>
      </c>
      <c r="G3" s="49">
        <f t="shared" si="0"/>
        <v>1503.8898868379988</v>
      </c>
      <c r="H3" s="49">
        <f t="shared" si="0"/>
        <v>1524.0876860882329</v>
      </c>
      <c r="I3" s="49">
        <f t="shared" si="0"/>
        <v>1541.0153696739799</v>
      </c>
      <c r="J3" s="49">
        <f t="shared" si="0"/>
        <v>1560.8321726964687</v>
      </c>
      <c r="K3" s="49">
        <f t="shared" si="0"/>
        <v>1561.1235133868092</v>
      </c>
      <c r="L3" s="49">
        <f t="shared" si="0"/>
        <v>1553.0453921927237</v>
      </c>
      <c r="M3" s="49">
        <f t="shared" si="0"/>
        <v>1515.2912880499266</v>
      </c>
      <c r="N3" s="49">
        <f t="shared" si="0"/>
        <v>1501.5476105933537</v>
      </c>
      <c r="O3" s="49">
        <f t="shared" si="0"/>
        <v>1504.0432068483306</v>
      </c>
      <c r="P3" s="49">
        <f t="shared" si="0"/>
        <v>1490.028078977507</v>
      </c>
      <c r="Q3" s="49">
        <f t="shared" si="0"/>
        <v>1471.0629784384405</v>
      </c>
      <c r="R3" s="49">
        <f t="shared" si="0"/>
        <v>1472.5771355155778</v>
      </c>
      <c r="S3" s="49">
        <f t="shared" si="0"/>
        <v>1448.8741304350688</v>
      </c>
      <c r="T3" s="49">
        <f t="shared" si="0"/>
        <v>1413.0474809675891</v>
      </c>
      <c r="U3" s="49">
        <f t="shared" si="0"/>
        <v>1377.8380291676094</v>
      </c>
      <c r="V3" s="49">
        <f t="shared" si="0"/>
        <v>1326.391542809326</v>
      </c>
      <c r="W3" s="49">
        <f t="shared" si="0"/>
        <v>1294.795573254883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53949.530393847512</v>
      </c>
      <c r="C5" s="49">
        <f t="shared" ref="C5:W5" si="1">C7*C13/1000000</f>
        <v>55851.395872473593</v>
      </c>
      <c r="D5" s="49">
        <f t="shared" si="1"/>
        <v>57953.95271839793</v>
      </c>
      <c r="E5" s="49">
        <f t="shared" si="1"/>
        <v>60281.327775694248</v>
      </c>
      <c r="F5" s="49">
        <f t="shared" si="1"/>
        <v>62071.337028072849</v>
      </c>
      <c r="G5" s="49">
        <f t="shared" si="1"/>
        <v>64071.54469286884</v>
      </c>
      <c r="H5" s="49">
        <f t="shared" si="1"/>
        <v>65700.004425540392</v>
      </c>
      <c r="I5" s="49">
        <f t="shared" si="1"/>
        <v>67247.810121015355</v>
      </c>
      <c r="J5" s="49">
        <f t="shared" si="1"/>
        <v>69128.834438311649</v>
      </c>
      <c r="K5" s="49">
        <f t="shared" si="1"/>
        <v>70425.727081874647</v>
      </c>
      <c r="L5" s="49">
        <f t="shared" si="1"/>
        <v>71509.142841042383</v>
      </c>
      <c r="M5" s="49">
        <f t="shared" si="1"/>
        <v>71408.743203400212</v>
      </c>
      <c r="N5" s="49">
        <f t="shared" si="1"/>
        <v>71177.098688747457</v>
      </c>
      <c r="O5" s="49">
        <f t="shared" si="1"/>
        <v>70702.539667816396</v>
      </c>
      <c r="P5" s="49">
        <f t="shared" si="1"/>
        <v>70064.051212035411</v>
      </c>
      <c r="Q5" s="49">
        <f t="shared" si="1"/>
        <v>68838.904390018404</v>
      </c>
      <c r="R5" s="49">
        <f t="shared" si="1"/>
        <v>67609.884192916346</v>
      </c>
      <c r="S5" s="49">
        <f t="shared" si="1"/>
        <v>66004.09634883434</v>
      </c>
      <c r="T5" s="49">
        <f t="shared" si="1"/>
        <v>64429.595427541921</v>
      </c>
      <c r="U5" s="49">
        <f t="shared" si="1"/>
        <v>62958.948255497548</v>
      </c>
      <c r="V5" s="49">
        <f t="shared" si="1"/>
        <v>61105.688884521245</v>
      </c>
      <c r="W5" s="49">
        <f t="shared" si="1"/>
        <v>59314.679598220668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34784195</v>
      </c>
      <c r="C7" s="35">
        <v>36168630</v>
      </c>
      <c r="D7" s="35">
        <v>37764674</v>
      </c>
      <c r="E7" s="35">
        <v>39564683</v>
      </c>
      <c r="F7" s="35">
        <v>41000617</v>
      </c>
      <c r="G7" s="35">
        <v>42616005</v>
      </c>
      <c r="H7" s="35">
        <v>44055535</v>
      </c>
      <c r="I7" s="35">
        <v>45475757</v>
      </c>
      <c r="J7" s="35">
        <v>47171829</v>
      </c>
      <c r="K7" s="35">
        <v>48512789</v>
      </c>
      <c r="L7" s="35">
        <v>49773371</v>
      </c>
      <c r="M7" s="35">
        <v>50397269</v>
      </c>
      <c r="N7" s="35">
        <v>51282046</v>
      </c>
      <c r="O7" s="35">
        <v>52162478</v>
      </c>
      <c r="P7" s="35">
        <v>53534147</v>
      </c>
      <c r="Q7" s="35">
        <v>55141665</v>
      </c>
      <c r="R7" s="35">
        <v>56794596</v>
      </c>
      <c r="S7" s="35">
        <v>58348271</v>
      </c>
      <c r="T7" s="35">
        <v>59870029</v>
      </c>
      <c r="U7" s="35">
        <v>61677652</v>
      </c>
      <c r="V7" s="35">
        <v>63350497</v>
      </c>
      <c r="W7" s="35">
        <v>64929488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3625518.938215761</v>
      </c>
      <c r="D8" s="52">
        <v>3939410.0064754165</v>
      </c>
      <c r="E8" s="52">
        <v>4250325.182568552</v>
      </c>
      <c r="F8" s="52">
        <v>3998081.5168481376</v>
      </c>
      <c r="G8" s="52">
        <v>4294470.7831899291</v>
      </c>
      <c r="H8" s="52">
        <v>4240884.9227697002</v>
      </c>
      <c r="I8" s="52">
        <v>4349429.5080942707</v>
      </c>
      <c r="J8" s="52">
        <v>4758967.2282106904</v>
      </c>
      <c r="K8" s="52">
        <v>4543644.3960601725</v>
      </c>
      <c r="L8" s="52">
        <v>4609435.4789874097</v>
      </c>
      <c r="M8" s="52">
        <v>4125591.6534621231</v>
      </c>
      <c r="N8" s="52">
        <v>4546286.3851178354</v>
      </c>
      <c r="O8" s="52">
        <v>4505950.9382157614</v>
      </c>
      <c r="P8" s="52">
        <v>5311079.0064754169</v>
      </c>
      <c r="Q8" s="52">
        <v>5857843.1825685538</v>
      </c>
      <c r="R8" s="52">
        <v>5651012.5168481376</v>
      </c>
      <c r="S8" s="52">
        <v>5848145.7831899291</v>
      </c>
      <c r="T8" s="52">
        <v>5762642.9227696983</v>
      </c>
      <c r="U8" s="52">
        <v>6157052.5080942689</v>
      </c>
      <c r="V8" s="52">
        <v>6431812.2282106904</v>
      </c>
      <c r="W8" s="52">
        <v>6122635.3960601715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2241083.9382157624</v>
      </c>
      <c r="D9" s="36">
        <v>2343366.0064754188</v>
      </c>
      <c r="E9" s="36">
        <v>2450316.1825685501</v>
      </c>
      <c r="F9" s="36">
        <v>2562147.5168481395</v>
      </c>
      <c r="G9" s="36">
        <v>2679082.78318993</v>
      </c>
      <c r="H9" s="36">
        <v>2801354.922769703</v>
      </c>
      <c r="I9" s="36">
        <v>2929207.5080942735</v>
      </c>
      <c r="J9" s="36">
        <v>3062895.2282106876</v>
      </c>
      <c r="K9" s="36">
        <v>3202684.3960601687</v>
      </c>
      <c r="L9" s="36">
        <v>3348853.4789874107</v>
      </c>
      <c r="M9" s="36">
        <v>3501693.6534621269</v>
      </c>
      <c r="N9" s="36">
        <v>3661509.3851178363</v>
      </c>
      <c r="O9" s="36">
        <v>3625518.9382157624</v>
      </c>
      <c r="P9" s="36">
        <v>3939410.0064754188</v>
      </c>
      <c r="Q9" s="36">
        <v>4250325.1825685501</v>
      </c>
      <c r="R9" s="36">
        <v>3998081.5168481395</v>
      </c>
      <c r="S9" s="36">
        <v>4294470.78318993</v>
      </c>
      <c r="T9" s="36">
        <v>4240884.9227696955</v>
      </c>
      <c r="U9" s="36">
        <v>4349429.5080942661</v>
      </c>
      <c r="V9" s="36">
        <v>4758967.2282106876</v>
      </c>
      <c r="W9" s="36">
        <v>4543644.3960601687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281.20004224335935</v>
      </c>
      <c r="C11" s="54">
        <v>279.97833878359279</v>
      </c>
      <c r="D11" s="54">
        <v>277.20300246103312</v>
      </c>
      <c r="E11" s="54">
        <v>279.7181401978707</v>
      </c>
      <c r="F11" s="54">
        <v>276.29281573044398</v>
      </c>
      <c r="G11" s="54">
        <v>272.97983009097936</v>
      </c>
      <c r="H11" s="54">
        <v>269.78901971451967</v>
      </c>
      <c r="I11" s="54">
        <v>266.50694969928315</v>
      </c>
      <c r="J11" s="54">
        <v>262.58909637278231</v>
      </c>
      <c r="K11" s="54">
        <v>257.80161899615428</v>
      </c>
      <c r="L11" s="54">
        <v>252.58193838725211</v>
      </c>
      <c r="M11" s="54">
        <v>246.7882347379209</v>
      </c>
      <c r="N11" s="54">
        <v>245.34575071070529</v>
      </c>
      <c r="O11" s="54">
        <v>247.40302933712587</v>
      </c>
      <c r="P11" s="54">
        <v>247.33120992483626</v>
      </c>
      <c r="Q11" s="54">
        <v>248.52897632286809</v>
      </c>
      <c r="R11" s="54">
        <v>253.30722409136314</v>
      </c>
      <c r="S11" s="54">
        <v>255.29333888467721</v>
      </c>
      <c r="T11" s="54">
        <v>255.06511556687622</v>
      </c>
      <c r="U11" s="54">
        <v>254.51912274948251</v>
      </c>
      <c r="V11" s="54">
        <v>252.44676763279273</v>
      </c>
      <c r="W11" s="54">
        <v>253.87429585653561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1550.9782645206396</v>
      </c>
      <c r="C13" s="35">
        <v>1544.1943991927146</v>
      </c>
      <c r="D13" s="35">
        <v>1534.6075202025556</v>
      </c>
      <c r="E13" s="35">
        <v>1523.6145775689456</v>
      </c>
      <c r="F13" s="35">
        <v>1513.9122669318085</v>
      </c>
      <c r="G13" s="35">
        <v>1503.4620136934197</v>
      </c>
      <c r="H13" s="35">
        <v>1491.2996613374548</v>
      </c>
      <c r="I13" s="35">
        <v>1478.7617525754515</v>
      </c>
      <c r="J13" s="35">
        <v>1465.4686049657232</v>
      </c>
      <c r="K13" s="35">
        <v>1451.6940487976201</v>
      </c>
      <c r="L13" s="35">
        <v>1436.6947908961679</v>
      </c>
      <c r="M13" s="35">
        <v>1416.9169207045763</v>
      </c>
      <c r="N13" s="35">
        <v>1387.9535673897929</v>
      </c>
      <c r="O13" s="35">
        <v>1355.4290819507537</v>
      </c>
      <c r="P13" s="35">
        <v>1308.7730941530724</v>
      </c>
      <c r="Q13" s="35">
        <v>1248.4009032012073</v>
      </c>
      <c r="R13" s="35">
        <v>1190.4281208887612</v>
      </c>
      <c r="S13" s="35">
        <v>1131.2091209837963</v>
      </c>
      <c r="T13" s="35">
        <v>1076.1577454312228</v>
      </c>
      <c r="U13" s="35">
        <v>1020.7740764109755</v>
      </c>
      <c r="V13" s="35">
        <v>964.56526433441002</v>
      </c>
      <c r="W13" s="35">
        <v>913.52452368360991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1483.301576245965</v>
      </c>
      <c r="D14" s="36">
        <v>1456.3263479439627</v>
      </c>
      <c r="E14" s="36">
        <v>1441.7160886405907</v>
      </c>
      <c r="F14" s="36">
        <v>1441.6525369021158</v>
      </c>
      <c r="G14" s="36">
        <v>1433.3330324354458</v>
      </c>
      <c r="H14" s="36">
        <v>1408.5032812430336</v>
      </c>
      <c r="I14" s="36">
        <v>1400.400411471124</v>
      </c>
      <c r="J14" s="36">
        <v>1393.4763415566561</v>
      </c>
      <c r="K14" s="36">
        <v>1378.6700683274123</v>
      </c>
      <c r="L14" s="36">
        <v>1361.8619340172527</v>
      </c>
      <c r="M14" s="36">
        <v>1292.0937299778725</v>
      </c>
      <c r="N14" s="36">
        <v>1198.1816576348679</v>
      </c>
      <c r="O14" s="36">
        <v>1088.1563075286149</v>
      </c>
      <c r="P14" s="36">
        <v>959.98913324146679</v>
      </c>
      <c r="Q14" s="36">
        <v>836.93182334332084</v>
      </c>
      <c r="R14" s="36">
        <v>802.47993627393782</v>
      </c>
      <c r="S14" s="36">
        <v>777.95922929461938</v>
      </c>
      <c r="T14" s="36">
        <v>763.33020573286353</v>
      </c>
      <c r="U14" s="36">
        <v>750.4070648547314</v>
      </c>
      <c r="V14" s="36">
        <v>742.90863946879381</v>
      </c>
      <c r="W14" s="36">
        <v>730.5967045742417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0.20156546133989575</v>
      </c>
      <c r="C16" s="44">
        <f>C7/RES_summary!C$6</f>
        <v>0.20822094570201469</v>
      </c>
      <c r="D16" s="44">
        <f>D7/RES_summary!D$6</f>
        <v>0.21603067132300824</v>
      </c>
      <c r="E16" s="44">
        <f>E7/RES_summary!E$6</f>
        <v>0.22444421729122233</v>
      </c>
      <c r="F16" s="44">
        <f>F7/RES_summary!F$6</f>
        <v>0.23061923792794659</v>
      </c>
      <c r="G16" s="44">
        <f>G7/RES_summary!G$6</f>
        <v>0.23821628323255389</v>
      </c>
      <c r="H16" s="44">
        <f>H7/RES_summary!H$6</f>
        <v>0.24413509748552659</v>
      </c>
      <c r="I16" s="44">
        <f>I7/RES_summary!I$6</f>
        <v>0.24989246697561854</v>
      </c>
      <c r="J16" s="44">
        <f>J7/RES_summary!J$6</f>
        <v>0.25603714291083113</v>
      </c>
      <c r="K16" s="44">
        <f>K7/RES_summary!K$6</f>
        <v>0.26132286721531761</v>
      </c>
      <c r="L16" s="44">
        <f>L7/RES_summary!L$6</f>
        <v>0.26625062025319185</v>
      </c>
      <c r="M16" s="44">
        <f>M7/RES_summary!M$6</f>
        <v>0.26893265342122563</v>
      </c>
      <c r="N16" s="44">
        <f>N7/RES_summary!N$6</f>
        <v>0.2714994844521551</v>
      </c>
      <c r="O16" s="44">
        <f>O7/RES_summary!O$6</f>
        <v>0.27473262506666529</v>
      </c>
      <c r="P16" s="44">
        <f>P7/RES_summary!P$6</f>
        <v>0.27949829801698034</v>
      </c>
      <c r="Q16" s="44">
        <f>Q7/RES_summary!Q$6</f>
        <v>0.28575958106775251</v>
      </c>
      <c r="R16" s="44">
        <f>R7/RES_summary!R$6</f>
        <v>0.29303278750904016</v>
      </c>
      <c r="S16" s="44">
        <f>S7/RES_summary!S$6</f>
        <v>0.29968707838402708</v>
      </c>
      <c r="T16" s="44">
        <f>T7/RES_summary!T$6</f>
        <v>0.30607315196934132</v>
      </c>
      <c r="U16" s="44">
        <f>U7/RES_summary!U$6</f>
        <v>0.31411733775279166</v>
      </c>
      <c r="V16" s="44">
        <f>V7/RES_summary!V$6</f>
        <v>0.32179284703543365</v>
      </c>
      <c r="W16" s="44">
        <f>W7/RES_summary!W$6</f>
        <v>0.32909281254818845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312.62364941625361</v>
      </c>
      <c r="C17" s="52">
        <f t="shared" si="2"/>
        <v>321.5336181476614</v>
      </c>
      <c r="D17" s="52">
        <f t="shared" si="2"/>
        <v>331.52229280669502</v>
      </c>
      <c r="E17" s="52">
        <f t="shared" si="2"/>
        <v>341.96648131595833</v>
      </c>
      <c r="F17" s="52">
        <f t="shared" si="2"/>
        <v>349.13729328958374</v>
      </c>
      <c r="G17" s="52">
        <f t="shared" si="2"/>
        <v>358.14913288337749</v>
      </c>
      <c r="H17" s="52">
        <f t="shared" si="2"/>
        <v>364.07858820075234</v>
      </c>
      <c r="I17" s="52">
        <f t="shared" si="2"/>
        <v>369.53142242026883</v>
      </c>
      <c r="J17" s="52">
        <f t="shared" si="2"/>
        <v>375.21439464094522</v>
      </c>
      <c r="K17" s="52">
        <f t="shared" si="2"/>
        <v>379.36085115120727</v>
      </c>
      <c r="L17" s="52">
        <f t="shared" si="2"/>
        <v>382.52087919063445</v>
      </c>
      <c r="M17" s="52">
        <f t="shared" si="2"/>
        <v>381.05522716251409</v>
      </c>
      <c r="N17" s="52">
        <f t="shared" si="2"/>
        <v>376.82867798985825</v>
      </c>
      <c r="O17" s="52">
        <f t="shared" si="2"/>
        <v>372.38058977603077</v>
      </c>
      <c r="P17" s="52">
        <f t="shared" si="2"/>
        <v>365.79985230620088</v>
      </c>
      <c r="Q17" s="52">
        <f t="shared" si="2"/>
        <v>356.74251910338086</v>
      </c>
      <c r="R17" s="52">
        <f t="shared" ref="R17:V17" si="3">R13*R16</f>
        <v>348.83447059318235</v>
      </c>
      <c r="S17" s="52">
        <f t="shared" si="3"/>
        <v>339.00875650899735</v>
      </c>
      <c r="T17" s="52">
        <f t="shared" si="3"/>
        <v>329.38299316035437</v>
      </c>
      <c r="U17" s="52">
        <f t="shared" si="3"/>
        <v>320.64283532928033</v>
      </c>
      <c r="V17" s="52">
        <f t="shared" si="3"/>
        <v>310.39020256165543</v>
      </c>
      <c r="W17" s="52">
        <f t="shared" ref="W17" si="4">W13*W16</f>
        <v>300.63435483078337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87.909783422123667</v>
      </c>
      <c r="C18" s="36">
        <f>C3*11630*1000/RES_summary!C$6</f>
        <v>90.022448272060316</v>
      </c>
      <c r="D18" s="36">
        <f>D3*11630*1000/RES_summary!D$6</f>
        <v>91.898974948781628</v>
      </c>
      <c r="E18" s="36">
        <f>E3*11630*1000/RES_summary!E$6</f>
        <v>95.654228163709774</v>
      </c>
      <c r="F18" s="36">
        <f>F3*11630*1000/RES_summary!F$6</f>
        <v>96.464125839484936</v>
      </c>
      <c r="G18" s="36">
        <f>G3*11630*1000/RES_summary!G$6</f>
        <v>97.767489441735975</v>
      </c>
      <c r="H18" s="36">
        <f>H3*11630*1000/RES_summary!H$6</f>
        <v>98.224405409727268</v>
      </c>
      <c r="I18" s="36">
        <f>I3*11630*1000/RES_summary!I$6</f>
        <v>98.482692207263142</v>
      </c>
      <c r="J18" s="36">
        <f>J3*11630*1000/RES_summary!J$6</f>
        <v>98.527208834826325</v>
      </c>
      <c r="K18" s="36">
        <f>K3*11630*1000/RES_summary!K$6</f>
        <v>97.799841610540327</v>
      </c>
      <c r="L18" s="36">
        <f>L3*11630*1000/RES_summary!L$6</f>
        <v>96.617865139566334</v>
      </c>
      <c r="M18" s="36">
        <f>M3*11630*1000/RES_summary!M$6</f>
        <v>94.039946849094306</v>
      </c>
      <c r="N18" s="36">
        <f>N3*11630*1000/RES_summary!N$6</f>
        <v>92.453314890744409</v>
      </c>
      <c r="O18" s="36">
        <f>O3*11630*1000/RES_summary!O$6</f>
        <v>92.12808597693558</v>
      </c>
      <c r="P18" s="36">
        <f>P3*11630*1000/RES_summary!P$6</f>
        <v>90.473720061219055</v>
      </c>
      <c r="Q18" s="36">
        <f>Q3*11630*1000/RES_summary!Q$6</f>
        <v>88.660853083604465</v>
      </c>
      <c r="R18" s="36">
        <f>R3*11630*1000/RES_summary!R$6</f>
        <v>88.362291413339264</v>
      </c>
      <c r="S18" s="36">
        <f>S3*11630*1000/RES_summary!S$6</f>
        <v>86.54667736032448</v>
      </c>
      <c r="T18" s="36">
        <f>T3*11630*1000/RES_summary!T$6</f>
        <v>84.014111216209386</v>
      </c>
      <c r="U18" s="36">
        <f>U3*11630*1000/RES_summary!U$6</f>
        <v>81.609733163915195</v>
      </c>
      <c r="V18" s="36">
        <f>V3*11630*1000/RES_summary!V$6</f>
        <v>78.357003341577695</v>
      </c>
      <c r="W18" s="36">
        <f>W3*11630*1000/RES_summary!W$6</f>
        <v>76.323335142949006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1261.4338723058697</v>
      </c>
      <c r="C3" s="49">
        <f t="shared" ref="C3:W3" si="0">C5*C11/11630</f>
        <v>1309.7545450608286</v>
      </c>
      <c r="D3" s="49">
        <f t="shared" si="0"/>
        <v>1360.2959365189433</v>
      </c>
      <c r="E3" s="49">
        <f t="shared" si="0"/>
        <v>1411.4810812234894</v>
      </c>
      <c r="F3" s="49">
        <f t="shared" si="0"/>
        <v>1452.9651429673925</v>
      </c>
      <c r="G3" s="49">
        <f t="shared" si="0"/>
        <v>1500.4413542949239</v>
      </c>
      <c r="H3" s="49">
        <f t="shared" si="0"/>
        <v>1532.5182740374912</v>
      </c>
      <c r="I3" s="49">
        <f t="shared" si="0"/>
        <v>1565.0961796410347</v>
      </c>
      <c r="J3" s="49">
        <f t="shared" si="0"/>
        <v>1609.4205939357676</v>
      </c>
      <c r="K3" s="49">
        <f t="shared" si="0"/>
        <v>1639.8754745254478</v>
      </c>
      <c r="L3" s="49">
        <f t="shared" si="0"/>
        <v>1653.0499008628292</v>
      </c>
      <c r="M3" s="49">
        <f t="shared" si="0"/>
        <v>1659.4599485897445</v>
      </c>
      <c r="N3" s="49">
        <f t="shared" si="0"/>
        <v>1668.770064794038</v>
      </c>
      <c r="O3" s="49">
        <f t="shared" si="0"/>
        <v>1689.4821464358868</v>
      </c>
      <c r="P3" s="49">
        <f t="shared" si="0"/>
        <v>1696.4775104918992</v>
      </c>
      <c r="Q3" s="49">
        <f t="shared" si="0"/>
        <v>1708.0107166894691</v>
      </c>
      <c r="R3" s="49">
        <f t="shared" si="0"/>
        <v>1711.9107999016267</v>
      </c>
      <c r="S3" s="49">
        <f t="shared" si="0"/>
        <v>1723.0369261679298</v>
      </c>
      <c r="T3" s="49">
        <f t="shared" si="0"/>
        <v>1737.8524172247119</v>
      </c>
      <c r="U3" s="49">
        <f t="shared" si="0"/>
        <v>1757.3466365462866</v>
      </c>
      <c r="V3" s="49">
        <f t="shared" si="0"/>
        <v>1835.0867694267804</v>
      </c>
      <c r="W3" s="49">
        <f t="shared" si="0"/>
        <v>1968.4316654558402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31986.367825675141</v>
      </c>
      <c r="C5" s="49">
        <f t="shared" ref="C5:W5" si="1">C7*C13/1000000</f>
        <v>33219.03238654555</v>
      </c>
      <c r="D5" s="49">
        <f t="shared" si="1"/>
        <v>34541.129264397285</v>
      </c>
      <c r="E5" s="49">
        <f t="shared" si="1"/>
        <v>35779.412985942683</v>
      </c>
      <c r="F5" s="49">
        <f t="shared" si="1"/>
        <v>36749.349038232445</v>
      </c>
      <c r="G5" s="49">
        <f t="shared" si="1"/>
        <v>37787.270929882958</v>
      </c>
      <c r="H5" s="49">
        <f t="shared" si="1"/>
        <v>38435.437024823623</v>
      </c>
      <c r="I5" s="49">
        <f t="shared" si="1"/>
        <v>39157.267252562458</v>
      </c>
      <c r="J5" s="49">
        <f t="shared" si="1"/>
        <v>40293.154786058032</v>
      </c>
      <c r="K5" s="49">
        <f t="shared" si="1"/>
        <v>41158.228030484817</v>
      </c>
      <c r="L5" s="49">
        <f t="shared" si="1"/>
        <v>41430.314447088982</v>
      </c>
      <c r="M5" s="49">
        <f t="shared" si="1"/>
        <v>41618.725838161707</v>
      </c>
      <c r="N5" s="49">
        <f t="shared" si="1"/>
        <v>41716.089374435476</v>
      </c>
      <c r="O5" s="49">
        <f t="shared" si="1"/>
        <v>42038.404779730787</v>
      </c>
      <c r="P5" s="49">
        <f t="shared" si="1"/>
        <v>42201.908210780435</v>
      </c>
      <c r="Q5" s="49">
        <f t="shared" si="1"/>
        <v>42336.517333277901</v>
      </c>
      <c r="R5" s="49">
        <f t="shared" si="1"/>
        <v>42443.712510417063</v>
      </c>
      <c r="S5" s="49">
        <f t="shared" si="1"/>
        <v>42410.454644571939</v>
      </c>
      <c r="T5" s="49">
        <f t="shared" si="1"/>
        <v>42589.190363173751</v>
      </c>
      <c r="U5" s="49">
        <f t="shared" si="1"/>
        <v>42923.189375859401</v>
      </c>
      <c r="V5" s="49">
        <f t="shared" si="1"/>
        <v>43312.371568014467</v>
      </c>
      <c r="W5" s="49">
        <f t="shared" si="1"/>
        <v>43820.945548473894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49091049</v>
      </c>
      <c r="C7" s="35">
        <v>51502653</v>
      </c>
      <c r="D7" s="35">
        <v>54290203</v>
      </c>
      <c r="E7" s="35">
        <v>57057152</v>
      </c>
      <c r="F7" s="35">
        <v>59463250</v>
      </c>
      <c r="G7" s="35">
        <v>62134296</v>
      </c>
      <c r="H7" s="35">
        <v>64209335</v>
      </c>
      <c r="I7" s="35">
        <v>66613482</v>
      </c>
      <c r="J7" s="35">
        <v>70020203</v>
      </c>
      <c r="K7" s="35">
        <v>73130315</v>
      </c>
      <c r="L7" s="35">
        <v>75247111</v>
      </c>
      <c r="M7" s="35">
        <v>77402853.900000006</v>
      </c>
      <c r="N7" s="35">
        <v>79522334.400000006</v>
      </c>
      <c r="O7" s="35">
        <v>82471886.599999994</v>
      </c>
      <c r="P7" s="35">
        <v>85325575.200000003</v>
      </c>
      <c r="Q7" s="35">
        <v>88360557.5</v>
      </c>
      <c r="R7" s="35">
        <v>90617986</v>
      </c>
      <c r="S7" s="35">
        <v>92523771.599999994</v>
      </c>
      <c r="T7" s="35">
        <v>94852165.599999994</v>
      </c>
      <c r="U7" s="35">
        <v>97415169.400000006</v>
      </c>
      <c r="V7" s="35">
        <v>100204232.2</v>
      </c>
      <c r="W7" s="35">
        <v>103053739.2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4655306.3865409577</v>
      </c>
      <c r="D8" s="52">
        <v>5147561.3769622687</v>
      </c>
      <c r="E8" s="52">
        <v>5249298.5900353752</v>
      </c>
      <c r="F8" s="52">
        <v>5017127.5684592873</v>
      </c>
      <c r="G8" s="52">
        <v>5417426.0565139307</v>
      </c>
      <c r="H8" s="52">
        <v>4963785.8399173254</v>
      </c>
      <c r="I8" s="52">
        <v>5442640.6292192321</v>
      </c>
      <c r="J8" s="52">
        <v>6602723.9889881555</v>
      </c>
      <c r="K8" s="52">
        <v>6471789.3151655151</v>
      </c>
      <c r="L8" s="52">
        <v>5652735.863083872</v>
      </c>
      <c r="M8" s="52">
        <v>5874978.7287755515</v>
      </c>
      <c r="N8" s="52">
        <v>6031513.9863341162</v>
      </c>
      <c r="O8" s="52">
        <v>7064377.5842343243</v>
      </c>
      <c r="P8" s="52">
        <v>7181818.2036669664</v>
      </c>
      <c r="Q8" s="52">
        <v>7587473.3821031358</v>
      </c>
      <c r="R8" s="52">
        <v>6912734.8865409549</v>
      </c>
      <c r="S8" s="52">
        <v>7053346.9769622693</v>
      </c>
      <c r="T8" s="52">
        <v>7577692.5900353761</v>
      </c>
      <c r="U8" s="52">
        <v>7580131.368459288</v>
      </c>
      <c r="V8" s="52">
        <v>8206488.8565139286</v>
      </c>
      <c r="W8" s="52">
        <v>7813292.8399173254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2243702.3865409568</v>
      </c>
      <c r="D9" s="36">
        <v>2360011.3769622669</v>
      </c>
      <c r="E9" s="36">
        <v>2482349.5900353789</v>
      </c>
      <c r="F9" s="36">
        <v>2611029.5684592873</v>
      </c>
      <c r="G9" s="36">
        <v>2746380.0565139279</v>
      </c>
      <c r="H9" s="36">
        <v>2888746.8399173245</v>
      </c>
      <c r="I9" s="36">
        <v>3038493.629219234</v>
      </c>
      <c r="J9" s="36">
        <v>3196002.9889881611</v>
      </c>
      <c r="K9" s="36">
        <v>3361677.3151655197</v>
      </c>
      <c r="L9" s="36">
        <v>3535939.8630838692</v>
      </c>
      <c r="M9" s="36">
        <v>3719235.82877554</v>
      </c>
      <c r="N9" s="36">
        <v>3912033.4863341153</v>
      </c>
      <c r="O9" s="36">
        <v>4114825.384234339</v>
      </c>
      <c r="P9" s="36">
        <v>4328129.6036669612</v>
      </c>
      <c r="Q9" s="36">
        <v>4552491.0821031332</v>
      </c>
      <c r="R9" s="36">
        <v>4655306.3865409493</v>
      </c>
      <c r="S9" s="36">
        <v>5147561.3769622743</v>
      </c>
      <c r="T9" s="36">
        <v>5249298.5900353789</v>
      </c>
      <c r="U9" s="36">
        <v>5017127.5684592724</v>
      </c>
      <c r="V9" s="36">
        <v>5417426.0565139353</v>
      </c>
      <c r="W9" s="36">
        <v>4963785.8399173319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458.64775941022663</v>
      </c>
      <c r="C11" s="54">
        <v>458.54572709429419</v>
      </c>
      <c r="D11" s="54">
        <v>458.0117117948941</v>
      </c>
      <c r="E11" s="54">
        <v>458.79805185956099</v>
      </c>
      <c r="F11" s="54">
        <v>459.81724996355268</v>
      </c>
      <c r="G11" s="54">
        <v>461.79923876561406</v>
      </c>
      <c r="H11" s="54">
        <v>463.71757176963729</v>
      </c>
      <c r="I11" s="54">
        <v>464.84522149676025</v>
      </c>
      <c r="J11" s="54">
        <v>464.53452470665076</v>
      </c>
      <c r="K11" s="54">
        <v>463.37640567531264</v>
      </c>
      <c r="L11" s="54">
        <v>464.03148524462881</v>
      </c>
      <c r="M11" s="54">
        <v>463.72201006697577</v>
      </c>
      <c r="N11" s="54">
        <v>465.23526400938675</v>
      </c>
      <c r="O11" s="54">
        <v>467.39826275527844</v>
      </c>
      <c r="P11" s="54">
        <v>467.51519738106936</v>
      </c>
      <c r="Q11" s="54">
        <v>469.19694595390428</v>
      </c>
      <c r="R11" s="54">
        <v>469.08061112631174</v>
      </c>
      <c r="S11" s="54">
        <v>472.49951973570228</v>
      </c>
      <c r="T11" s="54">
        <v>474.56228775364906</v>
      </c>
      <c r="U11" s="54">
        <v>476.15150878158875</v>
      </c>
      <c r="V11" s="54">
        <v>492.7474150178893</v>
      </c>
      <c r="W11" s="54">
        <v>522.41821765182533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651.57230243083904</v>
      </c>
      <c r="C13" s="35">
        <v>644.99652836419034</v>
      </c>
      <c r="D13" s="35">
        <v>636.23135217227468</v>
      </c>
      <c r="E13" s="35">
        <v>627.08024729209546</v>
      </c>
      <c r="F13" s="35">
        <v>618.0178351878252</v>
      </c>
      <c r="G13" s="35">
        <v>608.15480921974165</v>
      </c>
      <c r="H13" s="35">
        <v>598.59578089110596</v>
      </c>
      <c r="I13" s="35">
        <v>587.82796030032569</v>
      </c>
      <c r="J13" s="35">
        <v>575.45041373356241</v>
      </c>
      <c r="K13" s="35">
        <v>562.80665590575973</v>
      </c>
      <c r="L13" s="35">
        <v>550.59010102180514</v>
      </c>
      <c r="M13" s="35">
        <v>537.68981040325309</v>
      </c>
      <c r="N13" s="35">
        <v>524.58330969765234</v>
      </c>
      <c r="O13" s="35">
        <v>509.73012153369115</v>
      </c>
      <c r="P13" s="35">
        <v>494.59857858397925</v>
      </c>
      <c r="Q13" s="35">
        <v>479.13366021120794</v>
      </c>
      <c r="R13" s="35">
        <v>468.38066463336605</v>
      </c>
      <c r="S13" s="35">
        <v>458.37360400656149</v>
      </c>
      <c r="T13" s="35">
        <v>449.0059883585173</v>
      </c>
      <c r="U13" s="35">
        <v>440.62120550867098</v>
      </c>
      <c r="V13" s="35">
        <v>432.24094049806473</v>
      </c>
      <c r="W13" s="35">
        <v>425.22421688580408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578.82310359397002</v>
      </c>
      <c r="D14" s="36">
        <v>555.5669403576278</v>
      </c>
      <c r="E14" s="36">
        <v>544.01819793294624</v>
      </c>
      <c r="F14" s="36">
        <v>532.41831376156733</v>
      </c>
      <c r="G14" s="36">
        <v>521.90598245891454</v>
      </c>
      <c r="H14" s="36">
        <v>509.77088983507656</v>
      </c>
      <c r="I14" s="36">
        <v>496.38194062396019</v>
      </c>
      <c r="J14" s="36">
        <v>487.42224648097431</v>
      </c>
      <c r="K14" s="36">
        <v>472.11813053598382</v>
      </c>
      <c r="L14" s="36">
        <v>455.70975839747871</v>
      </c>
      <c r="M14" s="36">
        <v>444.55691907766686</v>
      </c>
      <c r="N14" s="36">
        <v>438.75156522010161</v>
      </c>
      <c r="O14" s="36">
        <v>425.15021588094419</v>
      </c>
      <c r="P14" s="36">
        <v>415.43697118462609</v>
      </c>
      <c r="Q14" s="36">
        <v>408.6849551226681</v>
      </c>
      <c r="R14" s="36">
        <v>405.30905842095899</v>
      </c>
      <c r="S14" s="36">
        <v>400.73982860747361</v>
      </c>
      <c r="T14" s="36">
        <v>400.44507505557897</v>
      </c>
      <c r="U14" s="36">
        <v>396.45877710193997</v>
      </c>
      <c r="V14" s="36">
        <v>391.95438107800823</v>
      </c>
      <c r="W14" s="36">
        <v>388.94836879772839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0.28446999964623093</v>
      </c>
      <c r="C16" s="44">
        <f>C7/RES_summary!C$6</f>
        <v>0.2964981287326256</v>
      </c>
      <c r="D16" s="44">
        <f>D7/RES_summary!D$6</f>
        <v>0.31056402076587225</v>
      </c>
      <c r="E16" s="44">
        <f>E7/RES_summary!E$6</f>
        <v>0.32367623977945942</v>
      </c>
      <c r="F16" s="44">
        <f>F7/RES_summary!F$6</f>
        <v>0.33446739105704115</v>
      </c>
      <c r="G16" s="44">
        <f>G7/RES_summary!G$6</f>
        <v>0.34732023929486916</v>
      </c>
      <c r="H16" s="44">
        <f>H7/RES_summary!H$6</f>
        <v>0.35581799789074936</v>
      </c>
      <c r="I16" s="44">
        <f>I7/RES_summary!I$6</f>
        <v>0.36604574500686071</v>
      </c>
      <c r="J16" s="44">
        <f>J7/RES_summary!J$6</f>
        <v>0.38005252503896775</v>
      </c>
      <c r="K16" s="44">
        <f>K7/RES_summary!K$6</f>
        <v>0.39392960062880222</v>
      </c>
      <c r="L16" s="44">
        <f>L7/RES_summary!L$6</f>
        <v>0.40251623656373958</v>
      </c>
      <c r="M16" s="44">
        <f>M7/RES_summary!M$6</f>
        <v>0.41304132733268673</v>
      </c>
      <c r="N16" s="44">
        <f>N7/RES_summary!N$6</f>
        <v>0.42101036280868909</v>
      </c>
      <c r="O16" s="44">
        <f>O7/RES_summary!O$6</f>
        <v>0.43436812759965771</v>
      </c>
      <c r="P16" s="44">
        <f>P7/RES_summary!P$6</f>
        <v>0.44547927597912163</v>
      </c>
      <c r="Q16" s="44">
        <f>Q7/RES_summary!Q$6</f>
        <v>0.45790920339661595</v>
      </c>
      <c r="R16" s="44">
        <f>R7/RES_summary!R$6</f>
        <v>0.46754520511133096</v>
      </c>
      <c r="S16" s="44">
        <f>S7/RES_summary!S$6</f>
        <v>0.47521851661851328</v>
      </c>
      <c r="T16" s="44">
        <f>T7/RES_summary!T$6</f>
        <v>0.4849120967739956</v>
      </c>
      <c r="U16" s="44">
        <f>U7/RES_summary!U$6</f>
        <v>0.49612449041778073</v>
      </c>
      <c r="V16" s="44">
        <f>V7/RES_summary!V$6</f>
        <v>0.50899372051710456</v>
      </c>
      <c r="W16" s="44">
        <f>W7/RES_summary!W$6</f>
        <v>0.52232423081690549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185.35277264199465</v>
      </c>
      <c r="C17" s="52">
        <f t="shared" si="2"/>
        <v>191.24026369902231</v>
      </c>
      <c r="D17" s="52">
        <f t="shared" si="2"/>
        <v>197.59056686792928</v>
      </c>
      <c r="E17" s="52">
        <f t="shared" si="2"/>
        <v>202.97097648347901</v>
      </c>
      <c r="F17" s="52">
        <f t="shared" si="2"/>
        <v>206.70681296199234</v>
      </c>
      <c r="G17" s="52">
        <f t="shared" si="2"/>
        <v>211.22447386652618</v>
      </c>
      <c r="H17" s="52">
        <f t="shared" si="2"/>
        <v>212.99115230252301</v>
      </c>
      <c r="I17" s="52">
        <f t="shared" si="2"/>
        <v>215.17192366399607</v>
      </c>
      <c r="J17" s="52">
        <f t="shared" si="2"/>
        <v>218.70138277415907</v>
      </c>
      <c r="K17" s="52">
        <f t="shared" si="2"/>
        <v>221.70620119218765</v>
      </c>
      <c r="L17" s="52">
        <f t="shared" si="2"/>
        <v>221.62145535254618</v>
      </c>
      <c r="M17" s="52">
        <f t="shared" si="2"/>
        <v>222.08811298222034</v>
      </c>
      <c r="N17" s="52">
        <f t="shared" si="2"/>
        <v>220.85500953919151</v>
      </c>
      <c r="O17" s="52">
        <f t="shared" si="2"/>
        <v>221.41051847173537</v>
      </c>
      <c r="P17" s="52">
        <f t="shared" si="2"/>
        <v>220.33341668789376</v>
      </c>
      <c r="Q17" s="52">
        <f t="shared" si="2"/>
        <v>219.3997126678191</v>
      </c>
      <c r="R17" s="52">
        <f t="shared" ref="R17:V17" si="3">R13*R16</f>
        <v>218.98913391618865</v>
      </c>
      <c r="S17" s="52">
        <f t="shared" si="3"/>
        <v>217.82762415307997</v>
      </c>
      <c r="T17" s="52">
        <f t="shared" si="3"/>
        <v>217.72843527900889</v>
      </c>
      <c r="U17" s="52">
        <f t="shared" si="3"/>
        <v>218.60297105025762</v>
      </c>
      <c r="V17" s="52">
        <f t="shared" si="3"/>
        <v>220.00792446392239</v>
      </c>
      <c r="W17" s="52">
        <f t="shared" ref="W17" si="4">W13*W16</f>
        <v>222.10491200959862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85.011633872724005</v>
      </c>
      <c r="C18" s="36">
        <f>C3*11630*1000/RES_summary!C$6</f>
        <v>87.692405767572737</v>
      </c>
      <c r="D18" s="36">
        <f>D3*11630*1000/RES_summary!D$6</f>
        <v>90.498793765703795</v>
      </c>
      <c r="E18" s="36">
        <f>E3*11630*1000/RES_summary!E$6</f>
        <v>93.122688594652928</v>
      </c>
      <c r="F18" s="36">
        <f>F3*11630*1000/RES_summary!F$6</f>
        <v>95.04735828491377</v>
      </c>
      <c r="G18" s="36">
        <f>G3*11630*1000/RES_summary!G$6</f>
        <v>97.543301240229127</v>
      </c>
      <c r="H18" s="36">
        <f>H3*11630*1000/RES_summary!H$6</f>
        <v>98.767739954142968</v>
      </c>
      <c r="I18" s="36">
        <f>I3*11630*1000/RES_summary!I$6</f>
        <v>100.02164051547422</v>
      </c>
      <c r="J18" s="36">
        <f>J3*11630*1000/RES_summary!J$6</f>
        <v>101.59434289968129</v>
      </c>
      <c r="K18" s="36">
        <f>K3*11630*1000/RES_summary!K$6</f>
        <v>102.73342262436363</v>
      </c>
      <c r="L18" s="36">
        <f>L3*11630*1000/RES_summary!L$6</f>
        <v>102.83933308931819</v>
      </c>
      <c r="M18" s="36">
        <f>M3*11630*1000/RES_summary!M$6</f>
        <v>102.98714616409684</v>
      </c>
      <c r="N18" s="36">
        <f>N3*11630*1000/RES_summary!N$6</f>
        <v>102.74953867076138</v>
      </c>
      <c r="O18" s="36">
        <f>O3*11630*1000/RES_summary!O$6</f>
        <v>103.48689168943459</v>
      </c>
      <c r="P18" s="36">
        <f>P3*11630*1000/RES_summary!P$6</f>
        <v>103.00922079248606</v>
      </c>
      <c r="Q18" s="36">
        <f>Q3*11630*1000/RES_summary!Q$6</f>
        <v>102.94167512690485</v>
      </c>
      <c r="R18" s="36">
        <f>R3*11630*1000/RES_summary!R$6</f>
        <v>102.72355676742751</v>
      </c>
      <c r="S18" s="36">
        <f>S3*11630*1000/RES_summary!S$6</f>
        <v>102.92344779749934</v>
      </c>
      <c r="T18" s="36">
        <f>T3*11630*1000/RES_summary!T$6</f>
        <v>103.32570435502876</v>
      </c>
      <c r="U18" s="36">
        <f>U3*11630*1000/RES_summary!U$6</f>
        <v>104.08813448971814</v>
      </c>
      <c r="V18" s="36">
        <f>V3*11630*1000/RES_summary!V$6</f>
        <v>108.40833606304884</v>
      </c>
      <c r="W18" s="36">
        <f>W3*11630*1000/RES_summary!W$6</f>
        <v>116.03165226377003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3941.9939894578979</v>
      </c>
      <c r="C3" s="49">
        <f t="shared" ref="C3:W3" si="0">C5*C11/11630</f>
        <v>4265.6587740660943</v>
      </c>
      <c r="D3" s="49">
        <f t="shared" si="0"/>
        <v>4636.1275302253334</v>
      </c>
      <c r="E3" s="49">
        <f t="shared" si="0"/>
        <v>5066.5201368405187</v>
      </c>
      <c r="F3" s="49">
        <f t="shared" si="0"/>
        <v>5473.8575907931072</v>
      </c>
      <c r="G3" s="49">
        <f t="shared" si="0"/>
        <v>5919.2052563632769</v>
      </c>
      <c r="H3" s="49">
        <f t="shared" si="0"/>
        <v>6393.3324840522237</v>
      </c>
      <c r="I3" s="49">
        <f t="shared" si="0"/>
        <v>6853.8582356809929</v>
      </c>
      <c r="J3" s="49">
        <f t="shared" si="0"/>
        <v>7266.3761786002606</v>
      </c>
      <c r="K3" s="49">
        <f t="shared" si="0"/>
        <v>7673.6332056524261</v>
      </c>
      <c r="L3" s="49">
        <f t="shared" si="0"/>
        <v>8033.6244409995343</v>
      </c>
      <c r="M3" s="49">
        <f t="shared" si="0"/>
        <v>8256.195410254506</v>
      </c>
      <c r="N3" s="49">
        <f t="shared" si="0"/>
        <v>8509.1604944973569</v>
      </c>
      <c r="O3" s="49">
        <f t="shared" si="0"/>
        <v>8751.4263883357016</v>
      </c>
      <c r="P3" s="49">
        <f t="shared" si="0"/>
        <v>9024.756452919306</v>
      </c>
      <c r="Q3" s="49">
        <f t="shared" si="0"/>
        <v>9335.5859585318267</v>
      </c>
      <c r="R3" s="49">
        <f t="shared" si="0"/>
        <v>9495.1813516395487</v>
      </c>
      <c r="S3" s="49">
        <f t="shared" si="0"/>
        <v>9482.7776928024614</v>
      </c>
      <c r="T3" s="49">
        <f t="shared" si="0"/>
        <v>9679.2728128442013</v>
      </c>
      <c r="U3" s="49">
        <f t="shared" si="0"/>
        <v>9721.0644398799104</v>
      </c>
      <c r="V3" s="49">
        <f t="shared" si="0"/>
        <v>10253.975752554979</v>
      </c>
      <c r="W3" s="49">
        <f t="shared" si="0"/>
        <v>10477.563402742973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31855.788338661747</v>
      </c>
      <c r="C5" s="49">
        <f t="shared" ref="C5:W5" si="1">C7*C13/1000000</f>
        <v>34172.69604275599</v>
      </c>
      <c r="D5" s="49">
        <f t="shared" si="1"/>
        <v>36886.968409226713</v>
      </c>
      <c r="E5" s="49">
        <f t="shared" si="1"/>
        <v>40106.444822035417</v>
      </c>
      <c r="F5" s="49">
        <f t="shared" si="1"/>
        <v>43199.869624748688</v>
      </c>
      <c r="G5" s="49">
        <f t="shared" si="1"/>
        <v>46651.124054364125</v>
      </c>
      <c r="H5" s="49">
        <f t="shared" si="1"/>
        <v>50374.751262725331</v>
      </c>
      <c r="I5" s="49">
        <f t="shared" si="1"/>
        <v>54062.365924739599</v>
      </c>
      <c r="J5" s="49">
        <f t="shared" si="1"/>
        <v>57548.211999702675</v>
      </c>
      <c r="K5" s="49">
        <f t="shared" si="1"/>
        <v>61171.411077537159</v>
      </c>
      <c r="L5" s="49">
        <f t="shared" si="1"/>
        <v>64337.677373041188</v>
      </c>
      <c r="M5" s="49">
        <f t="shared" si="1"/>
        <v>66004.230873491222</v>
      </c>
      <c r="N5" s="49">
        <f t="shared" si="1"/>
        <v>68030.326688821675</v>
      </c>
      <c r="O5" s="49">
        <f t="shared" si="1"/>
        <v>70010.30765945054</v>
      </c>
      <c r="P5" s="49">
        <f t="shared" si="1"/>
        <v>72318.404641977468</v>
      </c>
      <c r="Q5" s="49">
        <f t="shared" si="1"/>
        <v>74843.563365655486</v>
      </c>
      <c r="R5" s="49">
        <f t="shared" si="1"/>
        <v>74857.708253066114</v>
      </c>
      <c r="S5" s="49">
        <f t="shared" si="1"/>
        <v>74979.357509949346</v>
      </c>
      <c r="T5" s="49">
        <f t="shared" si="1"/>
        <v>75496.387893261111</v>
      </c>
      <c r="U5" s="49">
        <f t="shared" si="1"/>
        <v>75542.657662769605</v>
      </c>
      <c r="V5" s="49">
        <f t="shared" si="1"/>
        <v>75436.812342711579</v>
      </c>
      <c r="W5" s="49">
        <f t="shared" si="1"/>
        <v>73925.711324391697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88632414.057494149</v>
      </c>
      <c r="C7" s="35">
        <v>96363390.399508506</v>
      </c>
      <c r="D7" s="35">
        <v>105811196.08652312</v>
      </c>
      <c r="E7" s="35">
        <v>117323732.97851388</v>
      </c>
      <c r="F7" s="35">
        <v>128910074.57310687</v>
      </c>
      <c r="G7" s="35">
        <v>142358935.36258706</v>
      </c>
      <c r="H7" s="35">
        <v>157773785.06626347</v>
      </c>
      <c r="I7" s="35">
        <v>174687561.77907869</v>
      </c>
      <c r="J7" s="35">
        <v>192596277.70808196</v>
      </c>
      <c r="K7" s="35">
        <v>211854782.99347824</v>
      </c>
      <c r="L7" s="35">
        <v>231612654.16117978</v>
      </c>
      <c r="M7" s="35">
        <v>248182352.15712455</v>
      </c>
      <c r="N7" s="35">
        <v>268868633.76383662</v>
      </c>
      <c r="O7" s="35">
        <v>293796375.92497748</v>
      </c>
      <c r="P7" s="35">
        <v>329121771.4088462</v>
      </c>
      <c r="Q7" s="35">
        <v>376653381.47488767</v>
      </c>
      <c r="R7" s="35">
        <v>412839677.62527096</v>
      </c>
      <c r="S7" s="35">
        <v>451379975.93234318</v>
      </c>
      <c r="T7" s="35">
        <v>494084524.20569682</v>
      </c>
      <c r="U7" s="35">
        <v>528373974.21321046</v>
      </c>
      <c r="V7" s="35">
        <v>563045245.36047757</v>
      </c>
      <c r="W7" s="35">
        <v>583739359.22162747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16147881.995292384</v>
      </c>
      <c r="D8" s="52">
        <v>18514642.448088367</v>
      </c>
      <c r="E8" s="52">
        <v>21279490.71544762</v>
      </c>
      <c r="F8" s="52">
        <v>22107473.661190499</v>
      </c>
      <c r="G8" s="52">
        <v>24782406.740822461</v>
      </c>
      <c r="H8" s="52">
        <v>27623541.982997462</v>
      </c>
      <c r="I8" s="52">
        <v>30065191.79606209</v>
      </c>
      <c r="J8" s="52">
        <v>32075648.368181057</v>
      </c>
      <c r="K8" s="52">
        <v>35406387.280688681</v>
      </c>
      <c r="L8" s="52">
        <v>38272513.615789928</v>
      </c>
      <c r="M8" s="52">
        <v>37849188.71139238</v>
      </c>
      <c r="N8" s="52">
        <v>42793755.267902575</v>
      </c>
      <c r="O8" s="52">
        <v>49710148.901963405</v>
      </c>
      <c r="P8" s="52">
        <v>62948937.466866247</v>
      </c>
      <c r="Q8" s="52">
        <v>77596801.862103418</v>
      </c>
      <c r="R8" s="52">
        <v>68261944.518564329</v>
      </c>
      <c r="S8" s="52">
        <v>73946685.58776094</v>
      </c>
      <c r="T8" s="52">
        <v>80977061.889143482</v>
      </c>
      <c r="U8" s="52">
        <v>72138638.718906105</v>
      </c>
      <c r="V8" s="52">
        <v>77465026.415169582</v>
      </c>
      <c r="W8" s="52">
        <v>70404262.763113365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8416905.653278023</v>
      </c>
      <c r="D9" s="36">
        <v>9066836.7610737532</v>
      </c>
      <c r="E9" s="36">
        <v>9766953.8234568536</v>
      </c>
      <c r="F9" s="36">
        <v>10521132.066597506</v>
      </c>
      <c r="G9" s="36">
        <v>11333545.951342255</v>
      </c>
      <c r="H9" s="36">
        <v>12208692.279321045</v>
      </c>
      <c r="I9" s="36">
        <v>13151415.083246857</v>
      </c>
      <c r="J9" s="36">
        <v>14166932.439177781</v>
      </c>
      <c r="K9" s="36">
        <v>16147881.995292395</v>
      </c>
      <c r="L9" s="36">
        <v>18514642.448088378</v>
      </c>
      <c r="M9" s="36">
        <v>21279490.715447634</v>
      </c>
      <c r="N9" s="36">
        <v>22107473.66119051</v>
      </c>
      <c r="O9" s="36">
        <v>24782406.740822554</v>
      </c>
      <c r="P9" s="36">
        <v>27623541.982997537</v>
      </c>
      <c r="Q9" s="36">
        <v>30065191.796061933</v>
      </c>
      <c r="R9" s="36">
        <v>32075648.36818105</v>
      </c>
      <c r="S9" s="36">
        <v>35406387.280688703</v>
      </c>
      <c r="T9" s="36">
        <v>38272513.615789831</v>
      </c>
      <c r="U9" s="36">
        <v>37849188.711392522</v>
      </c>
      <c r="V9" s="36">
        <v>42793755.267902493</v>
      </c>
      <c r="W9" s="36">
        <v>49710148.901963472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1439.1541533993411</v>
      </c>
      <c r="C11" s="54">
        <v>1451.7324439464307</v>
      </c>
      <c r="D11" s="54">
        <v>1461.7130521095851</v>
      </c>
      <c r="E11" s="54">
        <v>1469.1810618696679</v>
      </c>
      <c r="F11" s="54">
        <v>1473.6378682136863</v>
      </c>
      <c r="G11" s="54">
        <v>1475.6419813439634</v>
      </c>
      <c r="H11" s="54">
        <v>1476.0262815341334</v>
      </c>
      <c r="I11" s="54">
        <v>1474.4151484590043</v>
      </c>
      <c r="J11" s="54">
        <v>1468.4722951524132</v>
      </c>
      <c r="K11" s="54">
        <v>1458.9226014194278</v>
      </c>
      <c r="L11" s="54">
        <v>1452.1980908184621</v>
      </c>
      <c r="M11" s="54">
        <v>1454.7484509788221</v>
      </c>
      <c r="N11" s="54">
        <v>1454.6679601240987</v>
      </c>
      <c r="O11" s="54">
        <v>1453.7729128605718</v>
      </c>
      <c r="P11" s="54">
        <v>1451.3306545831674</v>
      </c>
      <c r="Q11" s="54">
        <v>1450.6640225998044</v>
      </c>
      <c r="R11" s="54">
        <v>1475.1848767029928</v>
      </c>
      <c r="S11" s="54">
        <v>1470.8675591499762</v>
      </c>
      <c r="T11" s="54">
        <v>1491.0639562323508</v>
      </c>
      <c r="U11" s="54">
        <v>1496.5846176672417</v>
      </c>
      <c r="V11" s="54">
        <v>1580.8427516852289</v>
      </c>
      <c r="W11" s="54">
        <v>1648.3312800223971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359.41465295075352</v>
      </c>
      <c r="C13" s="35">
        <v>354.62322258568315</v>
      </c>
      <c r="D13" s="35">
        <v>348.61120347854103</v>
      </c>
      <c r="E13" s="35">
        <v>341.84426120655672</v>
      </c>
      <c r="F13" s="35">
        <v>335.11631862604645</v>
      </c>
      <c r="G13" s="35">
        <v>327.7007090250014</v>
      </c>
      <c r="H13" s="35">
        <v>319.28467230198237</v>
      </c>
      <c r="I13" s="35">
        <v>309.48033949383529</v>
      </c>
      <c r="J13" s="35">
        <v>298.80230648553061</v>
      </c>
      <c r="K13" s="35">
        <v>288.74217618877299</v>
      </c>
      <c r="L13" s="35">
        <v>277.78135700767217</v>
      </c>
      <c r="M13" s="35">
        <v>265.95054120408957</v>
      </c>
      <c r="N13" s="35">
        <v>253.02440725970578</v>
      </c>
      <c r="O13" s="35">
        <v>238.29534125134361</v>
      </c>
      <c r="P13" s="35">
        <v>219.73145177363881</v>
      </c>
      <c r="Q13" s="35">
        <v>198.70673421963019</v>
      </c>
      <c r="R13" s="35">
        <v>181.32391896937159</v>
      </c>
      <c r="S13" s="35">
        <v>166.11139507258051</v>
      </c>
      <c r="T13" s="35">
        <v>152.80055171659359</v>
      </c>
      <c r="U13" s="35">
        <v>142.97195045471051</v>
      </c>
      <c r="V13" s="35">
        <v>133.98001841648585</v>
      </c>
      <c r="W13" s="35">
        <v>126.64164263819056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330.82152383475267</v>
      </c>
      <c r="D14" s="36">
        <v>322.61094812176145</v>
      </c>
      <c r="E14" s="36">
        <v>316.26051683497286</v>
      </c>
      <c r="F14" s="36">
        <v>310.97510002453339</v>
      </c>
      <c r="G14" s="36">
        <v>303.63059541039638</v>
      </c>
      <c r="H14" s="36">
        <v>293.64844348739541</v>
      </c>
      <c r="I14" s="36">
        <v>279.87268489911548</v>
      </c>
      <c r="J14" s="36">
        <v>267.41935447440312</v>
      </c>
      <c r="K14" s="36">
        <v>253.21041469573242</v>
      </c>
      <c r="L14" s="36">
        <v>238.79520278089765</v>
      </c>
      <c r="M14" s="36">
        <v>221.83873731420977</v>
      </c>
      <c r="N14" s="36">
        <v>207.99692835288619</v>
      </c>
      <c r="O14" s="36">
        <v>191.20195966003263</v>
      </c>
      <c r="P14" s="36">
        <v>165.52633783417454</v>
      </c>
      <c r="Q14" s="36">
        <v>140.97983951825037</v>
      </c>
      <c r="R14" s="36">
        <v>125.86506477325602</v>
      </c>
      <c r="S14" s="36">
        <v>122.88468632336027</v>
      </c>
      <c r="T14" s="36">
        <v>119.24763393303085</v>
      </c>
      <c r="U14" s="36">
        <v>117.03417407845227</v>
      </c>
      <c r="V14" s="36">
        <v>113.53671115031817</v>
      </c>
      <c r="W14" s="36">
        <v>113.53825113719584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0.51360203762563628</v>
      </c>
      <c r="C16" s="44">
        <f>C7/RES_summary!C$6</f>
        <v>0.55475909040619187</v>
      </c>
      <c r="D16" s="44">
        <f>D7/RES_summary!D$6</f>
        <v>0.60528693360525376</v>
      </c>
      <c r="E16" s="44">
        <f>E7/RES_summary!E$6</f>
        <v>0.66555906483686267</v>
      </c>
      <c r="F16" s="44">
        <f>F7/RES_summary!F$6</f>
        <v>0.72509014094311486</v>
      </c>
      <c r="G16" s="44">
        <f>G7/RES_summary!G$6</f>
        <v>0.79576244809946106</v>
      </c>
      <c r="H16" s="44">
        <f>H7/RES_summary!H$6</f>
        <v>0.87430826564273367</v>
      </c>
      <c r="I16" s="44">
        <f>I7/RES_summary!I$6</f>
        <v>0.95992037610126524</v>
      </c>
      <c r="J16" s="44">
        <f>J7/RES_summary!J$6</f>
        <v>1.0453654591098915</v>
      </c>
      <c r="K16" s="44">
        <f>K7/RES_summary!K$6</f>
        <v>1.141193909200616</v>
      </c>
      <c r="L16" s="44">
        <f>L7/RES_summary!L$6</f>
        <v>1.2389559234174059</v>
      </c>
      <c r="M16" s="44">
        <f>M7/RES_summary!M$6</f>
        <v>1.3243641931854788</v>
      </c>
      <c r="N16" s="44">
        <f>N7/RES_summary!N$6</f>
        <v>1.4234552079345069</v>
      </c>
      <c r="O16" s="44">
        <f>O7/RES_summary!O$6</f>
        <v>1.5473852602045075</v>
      </c>
      <c r="P16" s="44">
        <f>P7/RES_summary!P$6</f>
        <v>1.7183233525530195</v>
      </c>
      <c r="Q16" s="44">
        <f>Q7/RES_summary!Q$6</f>
        <v>1.9519235136990565</v>
      </c>
      <c r="R16" s="44">
        <f>R7/RES_summary!R$6</f>
        <v>2.1300540905135881</v>
      </c>
      <c r="S16" s="44">
        <f>S7/RES_summary!S$6</f>
        <v>2.318367689562153</v>
      </c>
      <c r="T16" s="44">
        <f>T7/RES_summary!T$6</f>
        <v>2.5259050344356759</v>
      </c>
      <c r="U16" s="44">
        <f>U7/RES_summary!U$6</f>
        <v>2.6909491644999042</v>
      </c>
      <c r="V16" s="44">
        <f>V7/RES_summary!V$6</f>
        <v>2.8600238529196127</v>
      </c>
      <c r="W16" s="44">
        <f>W7/RES_summary!W$6</f>
        <v>2.9586622879472371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184.59609810801791</v>
      </c>
      <c r="C17" s="52">
        <f t="shared" si="2"/>
        <v>196.7304563985461</v>
      </c>
      <c r="D17" s="52">
        <f t="shared" si="2"/>
        <v>211.00980637396327</v>
      </c>
      <c r="E17" s="52">
        <f t="shared" si="2"/>
        <v>227.5175468084841</v>
      </c>
      <c r="F17" s="52">
        <f t="shared" si="2"/>
        <v>242.9895387048978</v>
      </c>
      <c r="G17" s="52">
        <f t="shared" si="2"/>
        <v>260.77191845766424</v>
      </c>
      <c r="H17" s="52">
        <f t="shared" si="2"/>
        <v>279.15322808665479</v>
      </c>
      <c r="I17" s="52">
        <f t="shared" si="2"/>
        <v>297.07648388286964</v>
      </c>
      <c r="J17" s="52">
        <f t="shared" si="2"/>
        <v>312.35761030234124</v>
      </c>
      <c r="K17" s="52">
        <f t="shared" si="2"/>
        <v>329.51081279595888</v>
      </c>
      <c r="L17" s="52">
        <f t="shared" si="2"/>
        <v>344.15885767958059</v>
      </c>
      <c r="M17" s="52">
        <f t="shared" si="2"/>
        <v>352.21537392899552</v>
      </c>
      <c r="N17" s="52">
        <f t="shared" si="2"/>
        <v>360.16891024836985</v>
      </c>
      <c r="O17" s="52">
        <f t="shared" si="2"/>
        <v>368.73469862773226</v>
      </c>
      <c r="P17" s="52">
        <f t="shared" si="2"/>
        <v>377.56968487302117</v>
      </c>
      <c r="Q17" s="52">
        <f t="shared" si="2"/>
        <v>387.86034685364513</v>
      </c>
      <c r="R17" s="52">
        <f t="shared" ref="R17:V17" si="3">R13*R16</f>
        <v>386.22975530866432</v>
      </c>
      <c r="S17" s="52">
        <f t="shared" si="3"/>
        <v>385.10729120436446</v>
      </c>
      <c r="T17" s="52">
        <f t="shared" si="3"/>
        <v>385.95968284549264</v>
      </c>
      <c r="U17" s="52">
        <f t="shared" si="3"/>
        <v>384.73025062302492</v>
      </c>
      <c r="V17" s="52">
        <f t="shared" si="3"/>
        <v>383.18604848575853</v>
      </c>
      <c r="W17" s="52">
        <f t="shared" ref="W17" si="4">W13*W16</f>
        <v>374.68985215730527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265.66224129346631</v>
      </c>
      <c r="C18" s="36">
        <f>C3*11630*1000/RES_summary!C$6</f>
        <v>285.59998626615811</v>
      </c>
      <c r="D18" s="36">
        <f>D3*11630*1000/RES_summary!D$6</f>
        <v>308.43578809993846</v>
      </c>
      <c r="E18" s="36">
        <f>E3*11630*1000/RES_summary!E$6</f>
        <v>334.26447101407052</v>
      </c>
      <c r="F18" s="36">
        <f>F3*11630*1000/RES_summary!F$6</f>
        <v>358.07858581531258</v>
      </c>
      <c r="G18" s="36">
        <f>G3*11630*1000/RES_summary!G$6</f>
        <v>384.80599043173419</v>
      </c>
      <c r="H18" s="36">
        <f>H3*11630*1000/RES_summary!H$6</f>
        <v>412.03750123099485</v>
      </c>
      <c r="I18" s="36">
        <f>I3*11630*1000/RES_summary!I$6</f>
        <v>438.01406808784014</v>
      </c>
      <c r="J18" s="36">
        <f>J3*11630*1000/RES_summary!J$6</f>
        <v>458.68849690900214</v>
      </c>
      <c r="K18" s="36">
        <f>K3*11630*1000/RES_summary!K$6</f>
        <v>480.73077220011038</v>
      </c>
      <c r="L18" s="36">
        <f>L3*11630*1000/RES_summary!L$6</f>
        <v>499.78683606054972</v>
      </c>
      <c r="M18" s="36">
        <f>M3*11630*1000/RES_summary!M$6</f>
        <v>512.38476963413291</v>
      </c>
      <c r="N18" s="36">
        <f>N3*11630*1000/RES_summary!N$6</f>
        <v>523.92617397111576</v>
      </c>
      <c r="O18" s="36">
        <f>O3*11630*1000/RES_summary!O$6</f>
        <v>536.05651689680337</v>
      </c>
      <c r="P18" s="36">
        <f>P3*11630*1000/RES_summary!P$6</f>
        <v>547.97845789752205</v>
      </c>
      <c r="Q18" s="36">
        <f>Q3*11630*1000/RES_summary!Q$6</f>
        <v>562.65505097366417</v>
      </c>
      <c r="R18" s="36">
        <f>R3*11630*1000/RES_summary!R$6</f>
        <v>569.76029396403908</v>
      </c>
      <c r="S18" s="36">
        <f>S3*11630*1000/RES_summary!S$6</f>
        <v>566.44182142462273</v>
      </c>
      <c r="T18" s="36">
        <f>T3*11630*1000/RES_summary!T$6</f>
        <v>575.49057164978365</v>
      </c>
      <c r="U18" s="36">
        <f>U3*11630*1000/RES_summary!U$6</f>
        <v>575.78137503368168</v>
      </c>
      <c r="V18" s="36">
        <f>V3*11630*1000/RES_summary!V$6</f>
        <v>605.75688729561602</v>
      </c>
      <c r="W18" s="36">
        <f>W3*11630*1000/RES_summary!W$6</f>
        <v>617.61300361785379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1012.1362688848443</v>
      </c>
      <c r="C3" s="49">
        <f t="shared" ref="C3:W3" si="0">C5*C11/11630</f>
        <v>1100.1234842304375</v>
      </c>
      <c r="D3" s="49">
        <f t="shared" si="0"/>
        <v>1191.4850294090706</v>
      </c>
      <c r="E3" s="49">
        <f t="shared" si="0"/>
        <v>1309.046410542792</v>
      </c>
      <c r="F3" s="49">
        <f t="shared" si="0"/>
        <v>1451.1476106329337</v>
      </c>
      <c r="G3" s="49">
        <f t="shared" si="0"/>
        <v>1584.822522074865</v>
      </c>
      <c r="H3" s="49">
        <f t="shared" si="0"/>
        <v>1699.6694248519989</v>
      </c>
      <c r="I3" s="49">
        <f t="shared" si="0"/>
        <v>1843.228485496533</v>
      </c>
      <c r="J3" s="49">
        <f t="shared" si="0"/>
        <v>1952.738820437088</v>
      </c>
      <c r="K3" s="49">
        <f t="shared" si="0"/>
        <v>2060.5367286748406</v>
      </c>
      <c r="L3" s="49">
        <f t="shared" si="0"/>
        <v>2176.9877977815026</v>
      </c>
      <c r="M3" s="49">
        <f t="shared" si="0"/>
        <v>2243.4890259481153</v>
      </c>
      <c r="N3" s="49">
        <f t="shared" si="0"/>
        <v>2324.7843976923045</v>
      </c>
      <c r="O3" s="49">
        <f t="shared" si="0"/>
        <v>2417.5355198342641</v>
      </c>
      <c r="P3" s="49">
        <f t="shared" si="0"/>
        <v>2553.7308378456332</v>
      </c>
      <c r="Q3" s="49">
        <f t="shared" si="0"/>
        <v>2757.9828136341557</v>
      </c>
      <c r="R3" s="49">
        <f t="shared" si="0"/>
        <v>3037.185036479164</v>
      </c>
      <c r="S3" s="49">
        <f t="shared" si="0"/>
        <v>3277.890702504124</v>
      </c>
      <c r="T3" s="49">
        <f t="shared" si="0"/>
        <v>3624.5212161070476</v>
      </c>
      <c r="U3" s="49">
        <f t="shared" si="0"/>
        <v>3915.4665623585179</v>
      </c>
      <c r="V3" s="49">
        <f t="shared" si="0"/>
        <v>4405.405267216046</v>
      </c>
      <c r="W3" s="49">
        <f t="shared" si="0"/>
        <v>4755.8564540842372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18444.030623031282</v>
      </c>
      <c r="C5" s="49">
        <f t="shared" ref="C5:W5" si="1">C7*C13/1000000</f>
        <v>19677.981593382428</v>
      </c>
      <c r="D5" s="49">
        <f t="shared" si="1"/>
        <v>20938.142670535588</v>
      </c>
      <c r="E5" s="49">
        <f t="shared" si="1"/>
        <v>22610.327652891265</v>
      </c>
      <c r="F5" s="49">
        <f t="shared" si="1"/>
        <v>24686.976693767563</v>
      </c>
      <c r="G5" s="49">
        <f t="shared" si="1"/>
        <v>26594.396407899261</v>
      </c>
      <c r="H5" s="49">
        <f t="shared" si="1"/>
        <v>28140.094741058445</v>
      </c>
      <c r="I5" s="49">
        <f t="shared" si="1"/>
        <v>30139.735024700782</v>
      </c>
      <c r="J5" s="49">
        <f t="shared" si="1"/>
        <v>31628.496550431184</v>
      </c>
      <c r="K5" s="49">
        <f t="shared" si="1"/>
        <v>33115.884650385407</v>
      </c>
      <c r="L5" s="49">
        <f t="shared" si="1"/>
        <v>34658.068075721443</v>
      </c>
      <c r="M5" s="49">
        <f t="shared" si="1"/>
        <v>35464.412045375306</v>
      </c>
      <c r="N5" s="49">
        <f t="shared" si="1"/>
        <v>36533.968255036641</v>
      </c>
      <c r="O5" s="49">
        <f t="shared" si="1"/>
        <v>37747.228699061961</v>
      </c>
      <c r="P5" s="49">
        <f t="shared" si="1"/>
        <v>39678.45941981364</v>
      </c>
      <c r="Q5" s="49">
        <f t="shared" si="1"/>
        <v>42562.295620984354</v>
      </c>
      <c r="R5" s="49">
        <f t="shared" si="1"/>
        <v>46108.658583992394</v>
      </c>
      <c r="S5" s="49">
        <f t="shared" si="1"/>
        <v>49937.877978264303</v>
      </c>
      <c r="T5" s="49">
        <f t="shared" si="1"/>
        <v>54485.935569082823</v>
      </c>
      <c r="U5" s="49">
        <f t="shared" si="1"/>
        <v>58770.941149602731</v>
      </c>
      <c r="V5" s="49">
        <f t="shared" si="1"/>
        <v>62837.565947045099</v>
      </c>
      <c r="W5" s="49">
        <f t="shared" si="1"/>
        <v>65724.690585305681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51118019.122996151</v>
      </c>
      <c r="C7" s="35">
        <v>55519302.412579745</v>
      </c>
      <c r="D7" s="35">
        <v>60550199.945410043</v>
      </c>
      <c r="E7" s="35">
        <v>67457529.340440124</v>
      </c>
      <c r="F7" s="35">
        <v>76552450.108029753</v>
      </c>
      <c r="G7" s="35">
        <v>86078843.484703958</v>
      </c>
      <c r="H7" s="35">
        <v>94923744.754056752</v>
      </c>
      <c r="I7" s="35">
        <v>106376785.94999354</v>
      </c>
      <c r="J7" s="35">
        <v>117414689.45260556</v>
      </c>
      <c r="K7" s="35">
        <v>130358862.88142316</v>
      </c>
      <c r="L7" s="35">
        <v>145540500.26731816</v>
      </c>
      <c r="M7" s="35">
        <v>158890080.57113916</v>
      </c>
      <c r="N7" s="35">
        <v>175769155.53888279</v>
      </c>
      <c r="O7" s="35">
        <v>195501441.11883685</v>
      </c>
      <c r="P7" s="35">
        <v>221256292.18488783</v>
      </c>
      <c r="Q7" s="35">
        <v>253014877.52491677</v>
      </c>
      <c r="R7" s="35">
        <v>286219401.24214286</v>
      </c>
      <c r="S7" s="35">
        <v>320338314.63050944</v>
      </c>
      <c r="T7" s="35">
        <v>357098038.69961721</v>
      </c>
      <c r="U7" s="35">
        <v>391191387.99946588</v>
      </c>
      <c r="V7" s="35">
        <v>422900051.00745642</v>
      </c>
      <c r="W7" s="35">
        <v>446903092.7232666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13937902.574706359</v>
      </c>
      <c r="D8" s="52">
        <v>14899266.414952517</v>
      </c>
      <c r="E8" s="52">
        <v>17118988.420315862</v>
      </c>
      <c r="F8" s="52">
        <v>19661811.942240905</v>
      </c>
      <c r="G8" s="52">
        <v>20460874.132488329</v>
      </c>
      <c r="H8" s="52">
        <v>22782803.844059132</v>
      </c>
      <c r="I8" s="52">
        <v>26352307.610889286</v>
      </c>
      <c r="J8" s="52">
        <v>28156891.922927938</v>
      </c>
      <c r="K8" s="52">
        <v>32605985.371058483</v>
      </c>
      <c r="L8" s="52">
        <v>35642511.518383369</v>
      </c>
      <c r="M8" s="52">
        <v>36132384.1478801</v>
      </c>
      <c r="N8" s="52">
        <v>43231382.578632906</v>
      </c>
      <c r="O8" s="52">
        <v>47889177.502882026</v>
      </c>
      <c r="P8" s="52">
        <v>58360836.437109441</v>
      </c>
      <c r="Q8" s="52">
        <v>67401096.858412325</v>
      </c>
      <c r="R8" s="52">
        <v>69336907.86510618</v>
      </c>
      <c r="S8" s="52">
        <v>77350295.966999516</v>
      </c>
      <c r="T8" s="52">
        <v>84648901.571989834</v>
      </c>
      <c r="U8" s="52">
        <v>92454185.736957967</v>
      </c>
      <c r="V8" s="52">
        <v>99109759.866402894</v>
      </c>
      <c r="W8" s="52">
        <v>93339949.580916435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9536619.2851227671</v>
      </c>
      <c r="D9" s="36">
        <v>9868368.8821222186</v>
      </c>
      <c r="E9" s="36">
        <v>10211659.02528578</v>
      </c>
      <c r="F9" s="36">
        <v>10566891.17465128</v>
      </c>
      <c r="G9" s="36">
        <v>10934480.75581412</v>
      </c>
      <c r="H9" s="36">
        <v>13937902.574706346</v>
      </c>
      <c r="I9" s="36">
        <v>14899266.414952502</v>
      </c>
      <c r="J9" s="36">
        <v>17118988.420315906</v>
      </c>
      <c r="K9" s="36">
        <v>19661811.942240879</v>
      </c>
      <c r="L9" s="36">
        <v>20460874.13248837</v>
      </c>
      <c r="M9" s="36">
        <v>22782803.84405911</v>
      </c>
      <c r="N9" s="36">
        <v>26352307.610889256</v>
      </c>
      <c r="O9" s="36">
        <v>28156891.922927976</v>
      </c>
      <c r="P9" s="36">
        <v>32605985.371058464</v>
      </c>
      <c r="Q9" s="36">
        <v>35642511.518383384</v>
      </c>
      <c r="R9" s="36">
        <v>36132384.147880077</v>
      </c>
      <c r="S9" s="36">
        <v>43231382.578632951</v>
      </c>
      <c r="T9" s="36">
        <v>47889177.502882063</v>
      </c>
      <c r="U9" s="36">
        <v>58360836.437109292</v>
      </c>
      <c r="V9" s="36">
        <v>67401096.858412385</v>
      </c>
      <c r="W9" s="36">
        <v>69336907.865106225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638.20891689650364</v>
      </c>
      <c r="C11" s="54">
        <v>650.19047105434174</v>
      </c>
      <c r="D11" s="54">
        <v>661.80516152118844</v>
      </c>
      <c r="E11" s="54">
        <v>673.32990429556628</v>
      </c>
      <c r="F11" s="54">
        <v>683.63359843579883</v>
      </c>
      <c r="G11" s="54">
        <v>693.05900570302197</v>
      </c>
      <c r="H11" s="54">
        <v>702.45518335753957</v>
      </c>
      <c r="I11" s="54">
        <v>711.24537985341817</v>
      </c>
      <c r="J11" s="54">
        <v>718.03452451405656</v>
      </c>
      <c r="K11" s="54">
        <v>723.64191406885755</v>
      </c>
      <c r="L11" s="54">
        <v>730.51873615352542</v>
      </c>
      <c r="M11" s="54">
        <v>735.71718426892824</v>
      </c>
      <c r="N11" s="54">
        <v>740.05764598084954</v>
      </c>
      <c r="O11" s="54">
        <v>744.84774285883373</v>
      </c>
      <c r="P11" s="54">
        <v>748.51418322239408</v>
      </c>
      <c r="Q11" s="54">
        <v>753.60926036966919</v>
      </c>
      <c r="R11" s="54">
        <v>766.07004105115357</v>
      </c>
      <c r="S11" s="54">
        <v>763.38583883591696</v>
      </c>
      <c r="T11" s="54">
        <v>773.65252707974264</v>
      </c>
      <c r="U11" s="54">
        <v>774.81958310510015</v>
      </c>
      <c r="V11" s="54">
        <v>815.35403998461061</v>
      </c>
      <c r="W11" s="54">
        <v>841.54995738185607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360.81270243771979</v>
      </c>
      <c r="C13" s="35">
        <v>354.43495754232902</v>
      </c>
      <c r="D13" s="35">
        <v>345.79807646238476</v>
      </c>
      <c r="E13" s="35">
        <v>335.17870983360484</v>
      </c>
      <c r="F13" s="35">
        <v>322.4844751399811</v>
      </c>
      <c r="G13" s="35">
        <v>308.95392330201361</v>
      </c>
      <c r="H13" s="35">
        <v>296.44947967411309</v>
      </c>
      <c r="I13" s="35">
        <v>283.33000245814077</v>
      </c>
      <c r="J13" s="35">
        <v>269.37427248570992</v>
      </c>
      <c r="K13" s="35">
        <v>254.03631113680569</v>
      </c>
      <c r="L13" s="35">
        <v>238.13349557040161</v>
      </c>
      <c r="M13" s="35">
        <v>223.20091926378615</v>
      </c>
      <c r="N13" s="35">
        <v>207.85198713067024</v>
      </c>
      <c r="O13" s="35">
        <v>193.07903043086549</v>
      </c>
      <c r="P13" s="35">
        <v>179.3325696096237</v>
      </c>
      <c r="Q13" s="35">
        <v>168.22052535939449</v>
      </c>
      <c r="R13" s="35">
        <v>161.0955036027913</v>
      </c>
      <c r="S13" s="35">
        <v>155.89105547946889</v>
      </c>
      <c r="T13" s="35">
        <v>152.57976707879698</v>
      </c>
      <c r="U13" s="35">
        <v>150.23577448919445</v>
      </c>
      <c r="V13" s="35">
        <v>148.58727445728582</v>
      </c>
      <c r="W13" s="35">
        <v>147.0669853385956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335.4080229560256</v>
      </c>
      <c r="D14" s="36">
        <v>323.5591463299134</v>
      </c>
      <c r="E14" s="36">
        <v>312.90875022057742</v>
      </c>
      <c r="F14" s="36">
        <v>299.53076650657374</v>
      </c>
      <c r="G14" s="36">
        <v>286.04443913259405</v>
      </c>
      <c r="H14" s="36">
        <v>273.03850406091385</v>
      </c>
      <c r="I14" s="36">
        <v>258.81734178709968</v>
      </c>
      <c r="J14" s="36">
        <v>243.11784184524214</v>
      </c>
      <c r="K14" s="36">
        <v>226.23777867696066</v>
      </c>
      <c r="L14" s="36">
        <v>207.4742316324199</v>
      </c>
      <c r="M14" s="36">
        <v>194.47724846469279</v>
      </c>
      <c r="N14" s="36">
        <v>182.50608573798618</v>
      </c>
      <c r="O14" s="36">
        <v>168.2781718460773</v>
      </c>
      <c r="P14" s="36">
        <v>159.48942802942514</v>
      </c>
      <c r="Q14" s="36">
        <v>152.50106260865834</v>
      </c>
      <c r="R14" s="36">
        <v>152.49150759833714</v>
      </c>
      <c r="S14" s="36">
        <v>151.50827366891303</v>
      </c>
      <c r="T14" s="36">
        <v>148.92999906790709</v>
      </c>
      <c r="U14" s="36">
        <v>147.02354355125368</v>
      </c>
      <c r="V14" s="36">
        <v>144.74218995865266</v>
      </c>
      <c r="W14" s="36">
        <v>144.20850141073618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0.29621577004465199</v>
      </c>
      <c r="C16" s="44">
        <f>C7/RES_summary!C$6</f>
        <v>0.31962177315158191</v>
      </c>
      <c r="D16" s="44">
        <f>D7/RES_summary!D$6</f>
        <v>0.34637397751531784</v>
      </c>
      <c r="E16" s="44">
        <f>E7/RES_summary!E$6</f>
        <v>0.38267594291643253</v>
      </c>
      <c r="F16" s="44">
        <f>F7/RES_summary!F$6</f>
        <v>0.43059029344438826</v>
      </c>
      <c r="G16" s="44">
        <f>G7/RES_summary!G$6</f>
        <v>0.4811662228752534</v>
      </c>
      <c r="H16" s="44">
        <f>H7/RES_summary!H$6</f>
        <v>0.52602284092618301</v>
      </c>
      <c r="I16" s="44">
        <f>I7/RES_summary!I$6</f>
        <v>0.58454788273191804</v>
      </c>
      <c r="J16" s="44">
        <f>J7/RES_summary!J$6</f>
        <v>0.63729819810903721</v>
      </c>
      <c r="K16" s="44">
        <f>K7/RES_summary!K$6</f>
        <v>0.70220147135020294</v>
      </c>
      <c r="L16" s="44">
        <f>L7/RES_summary!L$6</f>
        <v>0.77853373580289131</v>
      </c>
      <c r="M16" s="44">
        <f>M7/RES_summary!M$6</f>
        <v>0.8478779072395527</v>
      </c>
      <c r="N16" s="44">
        <f>N7/RES_summary!N$6</f>
        <v>0.93056418052035883</v>
      </c>
      <c r="O16" s="44">
        <f>O7/RES_summary!O$6</f>
        <v>1.0296793055516678</v>
      </c>
      <c r="P16" s="44">
        <f>P7/RES_summary!P$6</f>
        <v>1.1551647043376605</v>
      </c>
      <c r="Q16" s="44">
        <f>Q7/RES_summary!Q$6</f>
        <v>1.3111940926235892</v>
      </c>
      <c r="R16" s="44">
        <f>R7/RES_summary!R$6</f>
        <v>1.4767543902443387</v>
      </c>
      <c r="S16" s="44">
        <f>S7/RES_summary!S$6</f>
        <v>1.6453144533808139</v>
      </c>
      <c r="T16" s="44">
        <f>T7/RES_summary!T$6</f>
        <v>1.8255899336020307</v>
      </c>
      <c r="U16" s="44">
        <f>U7/RES_summary!U$6</f>
        <v>1.9922936974029359</v>
      </c>
      <c r="V16" s="44">
        <f>V7/RES_summary!V$6</f>
        <v>2.1481474948037032</v>
      </c>
      <c r="W16" s="44">
        <f>W7/RES_summary!W$6</f>
        <v>2.2651125128352105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106.87841249448105</v>
      </c>
      <c r="C17" s="52">
        <f t="shared" si="2"/>
        <v>113.28512959658485</v>
      </c>
      <c r="D17" s="52">
        <f t="shared" si="2"/>
        <v>119.77545516142222</v>
      </c>
      <c r="E17" s="52">
        <f t="shared" si="2"/>
        <v>128.26482883108807</v>
      </c>
      <c r="F17" s="52">
        <f t="shared" si="2"/>
        <v>138.85868478178401</v>
      </c>
      <c r="G17" s="52">
        <f t="shared" si="2"/>
        <v>148.65819231772062</v>
      </c>
      <c r="H17" s="52">
        <f t="shared" si="2"/>
        <v>155.93919748926572</v>
      </c>
      <c r="I17" s="52">
        <f t="shared" si="2"/>
        <v>165.61995305133533</v>
      </c>
      <c r="J17" s="52">
        <f t="shared" si="2"/>
        <v>171.67173847207573</v>
      </c>
      <c r="K17" s="52">
        <f t="shared" si="2"/>
        <v>178.38467145664291</v>
      </c>
      <c r="L17" s="52">
        <f t="shared" si="2"/>
        <v>185.39495992622602</v>
      </c>
      <c r="M17" s="52">
        <f t="shared" si="2"/>
        <v>189.24712831932337</v>
      </c>
      <c r="N17" s="52">
        <f t="shared" si="2"/>
        <v>193.41961407378031</v>
      </c>
      <c r="O17" s="52">
        <f t="shared" si="2"/>
        <v>198.80948197064291</v>
      </c>
      <c r="P17" s="52">
        <f t="shared" si="2"/>
        <v>207.15865475121387</v>
      </c>
      <c r="Q17" s="52">
        <f t="shared" si="2"/>
        <v>220.56975910927474</v>
      </c>
      <c r="R17" s="52">
        <f t="shared" ref="R17:V17" si="3">R13*R16</f>
        <v>237.89849219404474</v>
      </c>
      <c r="S17" s="52">
        <f t="shared" si="3"/>
        <v>256.48980673316049</v>
      </c>
      <c r="T17" s="52">
        <f t="shared" si="3"/>
        <v>278.54808685039427</v>
      </c>
      <c r="U17" s="52">
        <f t="shared" si="3"/>
        <v>299.31378663927092</v>
      </c>
      <c r="V17" s="52">
        <f t="shared" si="3"/>
        <v>319.18738138512879</v>
      </c>
      <c r="W17" s="52">
        <f t="shared" ref="W17" si="4">W13*W16</f>
        <v>333.12326871540535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68.210755877720487</v>
      </c>
      <c r="C18" s="36">
        <f>C3*11630*1000/RES_summary!C$6</f>
        <v>73.656911775855676</v>
      </c>
      <c r="D18" s="36">
        <f>D3*11630*1000/RES_summary!D$6</f>
        <v>79.268014449378896</v>
      </c>
      <c r="E18" s="36">
        <f>E3*11630*1000/RES_summary!E$6</f>
        <v>86.364544921323727</v>
      </c>
      <c r="F18" s="36">
        <f>F3*11630*1000/RES_summary!F$6</f>
        <v>94.928462351433282</v>
      </c>
      <c r="G18" s="36">
        <f>G3*11630*1000/RES_summary!G$6</f>
        <v>103.02889895732807</v>
      </c>
      <c r="H18" s="36">
        <f>H3*11630*1000/RES_summary!H$6</f>
        <v>109.54029756494973</v>
      </c>
      <c r="I18" s="36">
        <f>I3*11630*1000/RES_summary!I$6</f>
        <v>117.79642641930228</v>
      </c>
      <c r="J18" s="36">
        <f>J3*11630*1000/RES_summary!J$6</f>
        <v>123.26623510629838</v>
      </c>
      <c r="K18" s="36">
        <f>K3*11630*1000/RES_summary!K$6</f>
        <v>129.08662509342938</v>
      </c>
      <c r="L18" s="36">
        <f>L3*11630*1000/RES_summary!L$6</f>
        <v>135.43449181454014</v>
      </c>
      <c r="M18" s="36">
        <f>M3*11630*1000/RES_summary!M$6</f>
        <v>139.23236437807313</v>
      </c>
      <c r="N18" s="36">
        <f>N3*11630*1000/RES_summary!N$6</f>
        <v>143.14166427796624</v>
      </c>
      <c r="O18" s="36">
        <f>O3*11630*1000/RES_summary!O$6</f>
        <v>148.08279390476739</v>
      </c>
      <c r="P18" s="36">
        <f>P3*11630*1000/RES_summary!P$6</f>
        <v>155.0611912585548</v>
      </c>
      <c r="Q18" s="36">
        <f>Q3*11630*1000/RES_summary!Q$6</f>
        <v>166.22341302225666</v>
      </c>
      <c r="R18" s="36">
        <f>R3*11630*1000/RES_summary!R$6</f>
        <v>182.2469076810994</v>
      </c>
      <c r="S18" s="36">
        <f>S3*11630*1000/RES_summary!S$6</f>
        <v>195.80068626585597</v>
      </c>
      <c r="T18" s="36">
        <f>T3*11630*1000/RES_summary!T$6</f>
        <v>215.49943130503519</v>
      </c>
      <c r="U18" s="36">
        <f>U3*11630*1000/RES_summary!U$6</f>
        <v>231.91418338144879</v>
      </c>
      <c r="V18" s="36">
        <f>V3*11630*1000/RES_summary!V$6</f>
        <v>260.25072092447346</v>
      </c>
      <c r="W18" s="36">
        <f>W3*11630*1000/RES_summary!W$6</f>
        <v>280.33987259035399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6014.2016660665186</v>
      </c>
      <c r="C3" s="49">
        <f t="shared" ref="C3:W3" si="0">C5*C11/11630</f>
        <v>6174.1951621062508</v>
      </c>
      <c r="D3" s="49">
        <f t="shared" si="0"/>
        <v>6314.4331736368513</v>
      </c>
      <c r="E3" s="49">
        <f t="shared" si="0"/>
        <v>6438.6838880254063</v>
      </c>
      <c r="F3" s="49">
        <f t="shared" si="0"/>
        <v>6537.8385813605382</v>
      </c>
      <c r="G3" s="49">
        <f t="shared" si="0"/>
        <v>6611.9184329181899</v>
      </c>
      <c r="H3" s="49">
        <f t="shared" si="0"/>
        <v>6692.7940271749503</v>
      </c>
      <c r="I3" s="49">
        <f t="shared" si="0"/>
        <v>6752.6993581862343</v>
      </c>
      <c r="J3" s="49">
        <f t="shared" si="0"/>
        <v>6776.0323772307383</v>
      </c>
      <c r="K3" s="49">
        <f t="shared" si="0"/>
        <v>6730.7949104643776</v>
      </c>
      <c r="L3" s="49">
        <f t="shared" si="0"/>
        <v>6621.8362349658719</v>
      </c>
      <c r="M3" s="49">
        <f t="shared" si="0"/>
        <v>6377.8231321812109</v>
      </c>
      <c r="N3" s="49">
        <f t="shared" si="0"/>
        <v>6162.508061836771</v>
      </c>
      <c r="O3" s="49">
        <f t="shared" si="0"/>
        <v>5991.24658240597</v>
      </c>
      <c r="P3" s="49">
        <f t="shared" si="0"/>
        <v>5788.9789921980928</v>
      </c>
      <c r="Q3" s="49">
        <f t="shared" si="0"/>
        <v>5482.1815201459485</v>
      </c>
      <c r="R3" s="49">
        <f t="shared" si="0"/>
        <v>5201.5934114536831</v>
      </c>
      <c r="S3" s="49">
        <f t="shared" si="0"/>
        <v>4924.1808579382314</v>
      </c>
      <c r="T3" s="49">
        <f t="shared" si="0"/>
        <v>4627.1877458505169</v>
      </c>
      <c r="U3" s="49">
        <f t="shared" si="0"/>
        <v>4311.2079030748482</v>
      </c>
      <c r="V3" s="49">
        <f t="shared" si="0"/>
        <v>4222.0499489542799</v>
      </c>
      <c r="W3" s="49">
        <f t="shared" si="0"/>
        <v>4226.1712070640597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139853.19971496961</v>
      </c>
      <c r="C5" s="49">
        <f t="shared" ref="C5:W5" si="1">C7*C13/1000000</f>
        <v>143173.57760056344</v>
      </c>
      <c r="D5" s="49">
        <f t="shared" si="1"/>
        <v>146128.7545842145</v>
      </c>
      <c r="E5" s="49">
        <f t="shared" si="1"/>
        <v>148748.90008423003</v>
      </c>
      <c r="F5" s="49">
        <f t="shared" si="1"/>
        <v>150721.199567706</v>
      </c>
      <c r="G5" s="49">
        <f t="shared" si="1"/>
        <v>152095.92211692123</v>
      </c>
      <c r="H5" s="49">
        <f t="shared" si="1"/>
        <v>153607.6826610404</v>
      </c>
      <c r="I5" s="49">
        <f t="shared" si="1"/>
        <v>154664.60092323954</v>
      </c>
      <c r="J5" s="49">
        <f t="shared" si="1"/>
        <v>155255.5391984671</v>
      </c>
      <c r="K5" s="49">
        <f t="shared" si="1"/>
        <v>154503.29812777726</v>
      </c>
      <c r="L5" s="49">
        <f t="shared" si="1"/>
        <v>151962.42753732699</v>
      </c>
      <c r="M5" s="49">
        <f t="shared" si="1"/>
        <v>146279.89490630571</v>
      </c>
      <c r="N5" s="49">
        <f t="shared" si="1"/>
        <v>141433.01466363505</v>
      </c>
      <c r="O5" s="49">
        <f t="shared" si="1"/>
        <v>137541.06697096082</v>
      </c>
      <c r="P5" s="49">
        <f t="shared" si="1"/>
        <v>133100.25977152109</v>
      </c>
      <c r="Q5" s="49">
        <f t="shared" si="1"/>
        <v>125992.69246928924</v>
      </c>
      <c r="R5" s="49">
        <f t="shared" si="1"/>
        <v>118897.844528983</v>
      </c>
      <c r="S5" s="49">
        <f t="shared" si="1"/>
        <v>111981.41496605815</v>
      </c>
      <c r="T5" s="49">
        <f t="shared" si="1"/>
        <v>104656.62035966454</v>
      </c>
      <c r="U5" s="49">
        <f t="shared" si="1"/>
        <v>97378.99208561382</v>
      </c>
      <c r="V5" s="49">
        <f t="shared" si="1"/>
        <v>91362.942725178669</v>
      </c>
      <c r="W5" s="49">
        <f t="shared" si="1"/>
        <v>87263.376140308566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2168583415.3338504</v>
      </c>
      <c r="C7" s="35">
        <v>2232458365.8914089</v>
      </c>
      <c r="D7" s="35">
        <v>2302393260.1450591</v>
      </c>
      <c r="E7" s="35">
        <v>2379158892.7981515</v>
      </c>
      <c r="F7" s="35">
        <v>2456693027.537879</v>
      </c>
      <c r="G7" s="35">
        <v>2532344381.5848036</v>
      </c>
      <c r="H7" s="35">
        <v>2614901763.3390064</v>
      </c>
      <c r="I7" s="35">
        <v>2699472087.5548849</v>
      </c>
      <c r="J7" s="35">
        <v>2793509022.7437711</v>
      </c>
      <c r="K7" s="35">
        <v>2880602556.3787947</v>
      </c>
      <c r="L7" s="35">
        <v>2970968733.5278029</v>
      </c>
      <c r="M7" s="35">
        <v>3018035609.4903316</v>
      </c>
      <c r="N7" s="35">
        <v>3089476510.1239281</v>
      </c>
      <c r="O7" s="35">
        <v>3146074375.2556906</v>
      </c>
      <c r="P7" s="35">
        <v>3217001999.736259</v>
      </c>
      <c r="Q7" s="35">
        <v>3278184099.9859104</v>
      </c>
      <c r="R7" s="35">
        <v>3338353576.7675576</v>
      </c>
      <c r="S7" s="35">
        <v>3390014486.7346129</v>
      </c>
      <c r="T7" s="35">
        <v>3473338074.0922699</v>
      </c>
      <c r="U7" s="35">
        <v>3535380123.3547797</v>
      </c>
      <c r="V7" s="35">
        <v>3600711595.8551507</v>
      </c>
      <c r="W7" s="35">
        <v>3727389422.5674629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585882384.39427233</v>
      </c>
      <c r="D8" s="52">
        <v>596921391.79493344</v>
      </c>
      <c r="E8" s="52">
        <v>615095639.36864412</v>
      </c>
      <c r="F8" s="52">
        <v>617893439.02317166</v>
      </c>
      <c r="G8" s="52">
        <v>632526537.13294196</v>
      </c>
      <c r="H8" s="52">
        <v>651659376.21353281</v>
      </c>
      <c r="I8" s="52">
        <v>693223031.21219707</v>
      </c>
      <c r="J8" s="52">
        <v>713756770.97189915</v>
      </c>
      <c r="K8" s="52">
        <v>719436049.96739972</v>
      </c>
      <c r="L8" s="52">
        <v>743239309.35141754</v>
      </c>
      <c r="M8" s="52">
        <v>713802400.88314593</v>
      </c>
      <c r="N8" s="52">
        <v>678808748.43002951</v>
      </c>
      <c r="O8" s="52">
        <v>516286573.71892208</v>
      </c>
      <c r="P8" s="52">
        <v>530766918.9580068</v>
      </c>
      <c r="Q8" s="52">
        <v>603447447.12018275</v>
      </c>
      <c r="R8" s="52">
        <v>508769352.39256215</v>
      </c>
      <c r="S8" s="52">
        <v>410795117.90798545</v>
      </c>
      <c r="T8" s="52">
        <v>424059843.6111061</v>
      </c>
      <c r="U8" s="52">
        <v>356719012.1484611</v>
      </c>
      <c r="V8" s="52">
        <v>311649611.79914683</v>
      </c>
      <c r="W8" s="52">
        <v>332201026.19522578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522007433.83671379</v>
      </c>
      <c r="D9" s="36">
        <v>526986497.54128313</v>
      </c>
      <c r="E9" s="36">
        <v>538330006.71555185</v>
      </c>
      <c r="F9" s="36">
        <v>540359304.2834444</v>
      </c>
      <c r="G9" s="36">
        <v>556875183.08601761</v>
      </c>
      <c r="H9" s="36">
        <v>569101994.45933008</v>
      </c>
      <c r="I9" s="36">
        <v>608652706.99631882</v>
      </c>
      <c r="J9" s="36">
        <v>619719835.78301287</v>
      </c>
      <c r="K9" s="36">
        <v>632342516.332376</v>
      </c>
      <c r="L9" s="36">
        <v>652873132.20240927</v>
      </c>
      <c r="M9" s="36">
        <v>666735524.9206171</v>
      </c>
      <c r="N9" s="36">
        <v>607367847.79643297</v>
      </c>
      <c r="O9" s="36">
        <v>459688708.58715963</v>
      </c>
      <c r="P9" s="36">
        <v>459839294.47743845</v>
      </c>
      <c r="Q9" s="36">
        <v>542265346.87053108</v>
      </c>
      <c r="R9" s="36">
        <v>448599875.61091471</v>
      </c>
      <c r="S9" s="36">
        <v>359134207.94092989</v>
      </c>
      <c r="T9" s="36">
        <v>340736256.25344896</v>
      </c>
      <c r="U9" s="36">
        <v>294676962.88595152</v>
      </c>
      <c r="V9" s="36">
        <v>246318139.29877567</v>
      </c>
      <c r="W9" s="36">
        <v>205523199.48291349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500.13275004723982</v>
      </c>
      <c r="C11" s="54">
        <v>501.53031682720984</v>
      </c>
      <c r="D11" s="54">
        <v>502.54898851597795</v>
      </c>
      <c r="E11" s="54">
        <v>503.41141060762885</v>
      </c>
      <c r="F11" s="54">
        <v>504.47490412300675</v>
      </c>
      <c r="G11" s="54">
        <v>505.57970460066343</v>
      </c>
      <c r="H11" s="54">
        <v>506.72722345408158</v>
      </c>
      <c r="I11" s="54">
        <v>507.76902450149208</v>
      </c>
      <c r="J11" s="54">
        <v>507.5841863938569</v>
      </c>
      <c r="K11" s="54">
        <v>506.650315930229</v>
      </c>
      <c r="L11" s="54">
        <v>506.78287166567151</v>
      </c>
      <c r="M11" s="54">
        <v>507.06956738502589</v>
      </c>
      <c r="N11" s="54">
        <v>506.7414346615725</v>
      </c>
      <c r="O11" s="54">
        <v>506.59922369289649</v>
      </c>
      <c r="P11" s="54">
        <v>505.82790593222603</v>
      </c>
      <c r="Q11" s="54">
        <v>506.04340481761164</v>
      </c>
      <c r="R11" s="54">
        <v>508.79418054092599</v>
      </c>
      <c r="S11" s="54">
        <v>511.40828498353744</v>
      </c>
      <c r="T11" s="54">
        <v>514.1977000528284</v>
      </c>
      <c r="U11" s="54">
        <v>514.88875412346522</v>
      </c>
      <c r="V11" s="54">
        <v>537.44373201768769</v>
      </c>
      <c r="W11" s="54">
        <v>563.2416863991989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64.490578838739026</v>
      </c>
      <c r="C13" s="35">
        <v>64.132697741664259</v>
      </c>
      <c r="D13" s="35">
        <v>63.468199422633766</v>
      </c>
      <c r="E13" s="35">
        <v>62.521633395105042</v>
      </c>
      <c r="F13" s="35">
        <v>61.351254665610462</v>
      </c>
      <c r="G13" s="35">
        <v>60.06131046905076</v>
      </c>
      <c r="H13" s="35">
        <v>58.743194415417157</v>
      </c>
      <c r="I13" s="35">
        <v>57.294387905055501</v>
      </c>
      <c r="J13" s="35">
        <v>55.577246371653331</v>
      </c>
      <c r="K13" s="35">
        <v>53.635756791802386</v>
      </c>
      <c r="L13" s="35">
        <v>51.149117061519185</v>
      </c>
      <c r="M13" s="35">
        <v>48.468578185864608</v>
      </c>
      <c r="N13" s="35">
        <v>45.778957761993709</v>
      </c>
      <c r="O13" s="35">
        <v>43.718313862107109</v>
      </c>
      <c r="P13" s="35">
        <v>41.374005916823521</v>
      </c>
      <c r="Q13" s="35">
        <v>38.433684206396691</v>
      </c>
      <c r="R13" s="35">
        <v>35.615713493149144</v>
      </c>
      <c r="S13" s="35">
        <v>33.03272461054371</v>
      </c>
      <c r="T13" s="35">
        <v>30.131423468478729</v>
      </c>
      <c r="U13" s="35">
        <v>27.544136327046299</v>
      </c>
      <c r="V13" s="35">
        <v>25.373579719727715</v>
      </c>
      <c r="W13" s="35">
        <v>23.411392330506931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63.126901297921599</v>
      </c>
      <c r="D14" s="36">
        <v>61.884298183564283</v>
      </c>
      <c r="E14" s="36">
        <v>60.660549203852156</v>
      </c>
      <c r="F14" s="36">
        <v>59.278086024556444</v>
      </c>
      <c r="G14" s="36">
        <v>57.859324512106504</v>
      </c>
      <c r="H14" s="36">
        <v>56.43643469975877</v>
      </c>
      <c r="I14" s="36">
        <v>54.917771807844204</v>
      </c>
      <c r="J14" s="36">
        <v>52.473317166474828</v>
      </c>
      <c r="K14" s="36">
        <v>49.991481358782664</v>
      </c>
      <c r="L14" s="36">
        <v>46.285473319988313</v>
      </c>
      <c r="M14" s="36">
        <v>43.410953170958194</v>
      </c>
      <c r="N14" s="36">
        <v>40.553262900861796</v>
      </c>
      <c r="O14" s="36">
        <v>38.004599903557988</v>
      </c>
      <c r="P14" s="36">
        <v>33.783445166342297</v>
      </c>
      <c r="Q14" s="36">
        <v>30.677592362493993</v>
      </c>
      <c r="R14" s="36">
        <v>26.065609438158667</v>
      </c>
      <c r="S14" s="36">
        <v>20.946885797138009</v>
      </c>
      <c r="T14" s="36">
        <v>16.41784413085243</v>
      </c>
      <c r="U14" s="36">
        <v>13.236597413916575</v>
      </c>
      <c r="V14" s="36">
        <v>11.857177528723952</v>
      </c>
      <c r="W14" s="36">
        <v>11.179257984445576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12.566382995662666</v>
      </c>
      <c r="C16" s="44">
        <f>C7/RES_summary!C$6</f>
        <v>12.852148178857853</v>
      </c>
      <c r="D16" s="44">
        <f>D7/RES_summary!D$6</f>
        <v>13.170709791873398</v>
      </c>
      <c r="E16" s="44">
        <f>E7/RES_summary!E$6</f>
        <v>13.496593805782098</v>
      </c>
      <c r="F16" s="44">
        <f>F7/RES_summary!F$6</f>
        <v>13.818345071092114</v>
      </c>
      <c r="G16" s="44">
        <f>G7/RES_summary!G$6</f>
        <v>14.155378160059163</v>
      </c>
      <c r="H16" s="44">
        <f>H7/RES_summary!H$6</f>
        <v>14.49055826714722</v>
      </c>
      <c r="I16" s="44">
        <f>I7/RES_summary!I$6</f>
        <v>14.833788022284338</v>
      </c>
      <c r="J16" s="44">
        <f>J7/RES_summary!J$6</f>
        <v>15.162483288043443</v>
      </c>
      <c r="K16" s="44">
        <f>K7/RES_summary!K$6</f>
        <v>15.516883998169643</v>
      </c>
      <c r="L16" s="44">
        <f>L7/RES_summary!L$6</f>
        <v>15.892479294894802</v>
      </c>
      <c r="M16" s="44">
        <f>M7/RES_summary!M$6</f>
        <v>16.105006098246729</v>
      </c>
      <c r="N16" s="44">
        <f>N7/RES_summary!N$6</f>
        <v>16.356431639363411</v>
      </c>
      <c r="O16" s="44">
        <f>O7/RES_summary!O$6</f>
        <v>16.569942704197544</v>
      </c>
      <c r="P16" s="44">
        <f>P7/RES_summary!P$6</f>
        <v>16.795758110118136</v>
      </c>
      <c r="Q16" s="44">
        <f>Q7/RES_summary!Q$6</f>
        <v>16.988469881621114</v>
      </c>
      <c r="R16" s="44">
        <f>R7/RES_summary!R$6</f>
        <v>17.22429814081206</v>
      </c>
      <c r="S16" s="44">
        <f>S7/RES_summary!S$6</f>
        <v>17.411716230786396</v>
      </c>
      <c r="T16" s="44">
        <f>T7/RES_summary!T$6</f>
        <v>17.756723187699517</v>
      </c>
      <c r="U16" s="44">
        <f>U7/RES_summary!U$6</f>
        <v>18.005292942934005</v>
      </c>
      <c r="V16" s="44">
        <f>V7/RES_summary!V$6</f>
        <v>18.290041762162161</v>
      </c>
      <c r="W16" s="44">
        <f>W7/RES_summary!W$6</f>
        <v>18.892141403226443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810.41331329957268</v>
      </c>
      <c r="C17" s="52">
        <f t="shared" si="2"/>
        <v>824.24293448577146</v>
      </c>
      <c r="D17" s="52">
        <f t="shared" si="2"/>
        <v>835.9212356082561</v>
      </c>
      <c r="E17" s="52">
        <f t="shared" si="2"/>
        <v>843.82909000775385</v>
      </c>
      <c r="F17" s="52">
        <f t="shared" si="2"/>
        <v>847.77280751385535</v>
      </c>
      <c r="G17" s="52">
        <f t="shared" si="2"/>
        <v>850.19056247813387</v>
      </c>
      <c r="H17" s="52">
        <f t="shared" si="2"/>
        <v>851.2216814749595</v>
      </c>
      <c r="I17" s="52">
        <f t="shared" si="2"/>
        <v>849.89280505012493</v>
      </c>
      <c r="J17" s="52">
        <f t="shared" si="2"/>
        <v>842.68906930566675</v>
      </c>
      <c r="K17" s="52">
        <f t="shared" si="2"/>
        <v>832.25981629243722</v>
      </c>
      <c r="L17" s="52">
        <f t="shared" si="2"/>
        <v>812.88628385234404</v>
      </c>
      <c r="M17" s="52">
        <f t="shared" si="2"/>
        <v>780.58674725669789</v>
      </c>
      <c r="N17" s="52">
        <f t="shared" si="2"/>
        <v>748.78039315535511</v>
      </c>
      <c r="O17" s="52">
        <f t="shared" si="2"/>
        <v>724.40995581924005</v>
      </c>
      <c r="P17" s="52">
        <f t="shared" si="2"/>
        <v>694.90779542556436</v>
      </c>
      <c r="Q17" s="52">
        <f t="shared" si="2"/>
        <v>652.92948658010732</v>
      </c>
      <c r="R17" s="52">
        <f t="shared" ref="R17:V17" si="3">R13*R16</f>
        <v>613.45566770374376</v>
      </c>
      <c r="S17" s="52">
        <f t="shared" si="3"/>
        <v>575.15642724850113</v>
      </c>
      <c r="T17" s="52">
        <f t="shared" si="3"/>
        <v>535.03534578112965</v>
      </c>
      <c r="U17" s="52">
        <f t="shared" si="3"/>
        <v>495.94024342857892</v>
      </c>
      <c r="V17" s="52">
        <f t="shared" si="3"/>
        <v>464.08383272937078</v>
      </c>
      <c r="W17" s="52">
        <f t="shared" ref="W17" si="4">W13*W16</f>
        <v>442.29133435434801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405.31423905541061</v>
      </c>
      <c r="C18" s="52">
        <f>C3*11630*1000/RES_summary!C$6</f>
        <v>413.38282007523816</v>
      </c>
      <c r="D18" s="52">
        <f>D3*11630*1000/RES_summary!D$6</f>
        <v>420.09137143395554</v>
      </c>
      <c r="E18" s="52">
        <f>E3*11630*1000/RES_summary!E$6</f>
        <v>424.79319251255509</v>
      </c>
      <c r="F18" s="52">
        <f>F3*11630*1000/RES_summary!F$6</f>
        <v>427.68010578864448</v>
      </c>
      <c r="G18" s="52">
        <f>G3*11630*1000/RES_summary!G$6</f>
        <v>429.83909343196683</v>
      </c>
      <c r="H18" s="52">
        <f>H3*11630*1000/RES_summary!H$6</f>
        <v>431.33719919772091</v>
      </c>
      <c r="I18" s="52">
        <f>I3*11630*1000/RES_summary!I$6</f>
        <v>431.54924055113872</v>
      </c>
      <c r="J18" s="52">
        <f>J3*11630*1000/RES_summary!J$6</f>
        <v>427.73564562651336</v>
      </c>
      <c r="K18" s="52">
        <f>K3*11630*1000/RES_summary!K$6</f>
        <v>421.6646988605977</v>
      </c>
      <c r="L18" s="52">
        <f>L3*11630*1000/RES_summary!L$6</f>
        <v>411.95684526832713</v>
      </c>
      <c r="M18" s="52">
        <f>M3*11630*1000/RES_summary!M$6</f>
        <v>395.81178423793841</v>
      </c>
      <c r="N18" s="52">
        <f>N3*11630*1000/RES_summary!N$6</f>
        <v>379.43805067400103</v>
      </c>
      <c r="O18" s="52">
        <f>O3*11630*1000/RES_summary!O$6</f>
        <v>366.98552125343241</v>
      </c>
      <c r="P18" s="52">
        <f>P3*11630*1000/RES_summary!P$6</f>
        <v>351.50375497609303</v>
      </c>
      <c r="Q18" s="52">
        <f>Q3*11630*1000/RES_summary!Q$6</f>
        <v>330.41066049481253</v>
      </c>
      <c r="R18" s="52">
        <f>R3*11630*1000/RES_summary!R$6</f>
        <v>312.12267374751292</v>
      </c>
      <c r="S18" s="52">
        <f>S3*11630*1000/RES_summary!S$6</f>
        <v>294.13976205641472</v>
      </c>
      <c r="T18" s="52">
        <f>T3*11630*1000/RES_summary!T$6</f>
        <v>275.11394424762659</v>
      </c>
      <c r="U18" s="52">
        <f>U3*11630*1000/RES_summary!U$6</f>
        <v>255.35405405862909</v>
      </c>
      <c r="V18" s="52">
        <f>V3*11630*1000/RES_summary!V$6</f>
        <v>249.41894703114534</v>
      </c>
      <c r="W18" s="52">
        <f>W3*11630*1000/RES_summary!W$6</f>
        <v>249.1169170414949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150.22993149164753</v>
      </c>
      <c r="D19" s="36">
        <v>153.44543237482515</v>
      </c>
      <c r="E19" s="36">
        <v>157.06263347752343</v>
      </c>
      <c r="F19" s="36">
        <v>160.30552662207353</v>
      </c>
      <c r="G19" s="36">
        <v>163.2618704708392</v>
      </c>
      <c r="H19" s="36">
        <v>166.98385105783007</v>
      </c>
      <c r="I19" s="36">
        <v>170.36060853799077</v>
      </c>
      <c r="J19" s="36">
        <v>174.2302318583632</v>
      </c>
      <c r="K19" s="36">
        <v>176.93552544030251</v>
      </c>
      <c r="L19" s="36">
        <v>180.32161618294668</v>
      </c>
      <c r="M19" s="36">
        <v>180.95264399604719</v>
      </c>
      <c r="N19" s="36">
        <v>183.66894505843399</v>
      </c>
      <c r="O19" s="36">
        <v>184.43814839525342</v>
      </c>
      <c r="P19" s="36">
        <v>186.42410797648415</v>
      </c>
      <c r="Q19" s="36">
        <v>186.97555052189699</v>
      </c>
      <c r="R19" s="36">
        <v>187.70729258592814</v>
      </c>
      <c r="S19" s="36">
        <v>188.92545647323007</v>
      </c>
      <c r="T19" s="36">
        <v>191.94846237209953</v>
      </c>
      <c r="U19" s="36">
        <v>193.59041083395496</v>
      </c>
      <c r="V19" s="36">
        <v>195.40075537361992</v>
      </c>
      <c r="W19" s="36">
        <v>200.44423833686113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2008.2115411052121</v>
      </c>
      <c r="C3" s="49">
        <f t="shared" ref="C3:W3" si="0">C5*C11/11630</f>
        <v>2075.9293466182667</v>
      </c>
      <c r="D3" s="49">
        <f t="shared" si="0"/>
        <v>2138.1881478277646</v>
      </c>
      <c r="E3" s="49">
        <f t="shared" si="0"/>
        <v>2204.2351803095303</v>
      </c>
      <c r="F3" s="49">
        <f t="shared" si="0"/>
        <v>2286.3813239359306</v>
      </c>
      <c r="G3" s="49">
        <f t="shared" si="0"/>
        <v>2357.3534797162133</v>
      </c>
      <c r="H3" s="49">
        <f t="shared" si="0"/>
        <v>2430.5947283681476</v>
      </c>
      <c r="I3" s="49">
        <f t="shared" si="0"/>
        <v>2526.7776128525475</v>
      </c>
      <c r="J3" s="49">
        <f t="shared" si="0"/>
        <v>2637.4969886667695</v>
      </c>
      <c r="K3" s="49">
        <f t="shared" si="0"/>
        <v>2768.1601633515243</v>
      </c>
      <c r="L3" s="49">
        <f t="shared" si="0"/>
        <v>2899.6764663261361</v>
      </c>
      <c r="M3" s="49">
        <f t="shared" si="0"/>
        <v>2999.4095788571703</v>
      </c>
      <c r="N3" s="49">
        <f t="shared" si="0"/>
        <v>3104.937724625674</v>
      </c>
      <c r="O3" s="49">
        <f t="shared" si="0"/>
        <v>3202.0658750245721</v>
      </c>
      <c r="P3" s="49">
        <f t="shared" si="0"/>
        <v>3296.325140994421</v>
      </c>
      <c r="Q3" s="49">
        <f t="shared" si="0"/>
        <v>3393.4401000943863</v>
      </c>
      <c r="R3" s="49">
        <f t="shared" si="0"/>
        <v>3529.577372706608</v>
      </c>
      <c r="S3" s="49">
        <f t="shared" si="0"/>
        <v>3602.8852259920495</v>
      </c>
      <c r="T3" s="49">
        <f t="shared" si="0"/>
        <v>3743.35100652766</v>
      </c>
      <c r="U3" s="49">
        <f t="shared" si="0"/>
        <v>3838.9362839870892</v>
      </c>
      <c r="V3" s="49">
        <f t="shared" si="0"/>
        <v>4116.0550443888351</v>
      </c>
      <c r="W3" s="49">
        <f t="shared" si="0"/>
        <v>4285.1070996978442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662851.2190286906</v>
      </c>
      <c r="C5" s="49">
        <f t="shared" ref="C5:W5" si="1">C7*C13/1000000</f>
        <v>678705.71939235681</v>
      </c>
      <c r="D5" s="49">
        <f t="shared" si="1"/>
        <v>694264.53127370332</v>
      </c>
      <c r="E5" s="49">
        <f t="shared" si="1"/>
        <v>711796.06085049629</v>
      </c>
      <c r="F5" s="49">
        <f t="shared" si="1"/>
        <v>734913.10777245718</v>
      </c>
      <c r="G5" s="49">
        <f t="shared" si="1"/>
        <v>755130.23797783023</v>
      </c>
      <c r="H5" s="49">
        <f t="shared" si="1"/>
        <v>776661.22592770029</v>
      </c>
      <c r="I5" s="49">
        <f t="shared" si="1"/>
        <v>806482.98154954752</v>
      </c>
      <c r="J5" s="49">
        <f t="shared" si="1"/>
        <v>842962.51281108172</v>
      </c>
      <c r="K5" s="49">
        <f t="shared" si="1"/>
        <v>888621.5323298563</v>
      </c>
      <c r="L5" s="49">
        <f t="shared" si="1"/>
        <v>933473.53165979707</v>
      </c>
      <c r="M5" s="49">
        <f t="shared" si="1"/>
        <v>965447.34322904027</v>
      </c>
      <c r="N5" s="49">
        <f t="shared" si="1"/>
        <v>1000621.3008851922</v>
      </c>
      <c r="O5" s="49">
        <f t="shared" si="1"/>
        <v>1033075.9103306687</v>
      </c>
      <c r="P5" s="49">
        <f t="shared" si="1"/>
        <v>1066581.0312036702</v>
      </c>
      <c r="Q5" s="49">
        <f t="shared" si="1"/>
        <v>1099913.6621907027</v>
      </c>
      <c r="R5" s="49">
        <f t="shared" si="1"/>
        <v>1124510.5482579949</v>
      </c>
      <c r="S5" s="49">
        <f t="shared" si="1"/>
        <v>1147260.2908769983</v>
      </c>
      <c r="T5" s="49">
        <f t="shared" si="1"/>
        <v>1174260.497909684</v>
      </c>
      <c r="U5" s="49">
        <f t="shared" si="1"/>
        <v>1200765.4058113354</v>
      </c>
      <c r="V5" s="49">
        <f t="shared" si="1"/>
        <v>1221737.1722513074</v>
      </c>
      <c r="W5" s="49">
        <f t="shared" si="1"/>
        <v>1220959.0592304938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77238710.087415218</v>
      </c>
      <c r="C7" s="35">
        <v>79824996.218921721</v>
      </c>
      <c r="D7" s="35">
        <v>82465534.566397786</v>
      </c>
      <c r="E7" s="35">
        <v>85387124.220703274</v>
      </c>
      <c r="F7" s="35">
        <v>89047877.01400888</v>
      </c>
      <c r="G7" s="35">
        <v>92375076.815544069</v>
      </c>
      <c r="H7" s="35">
        <v>95914002.231035501</v>
      </c>
      <c r="I7" s="35">
        <v>100596162.25699577</v>
      </c>
      <c r="J7" s="35">
        <v>106165184.60831431</v>
      </c>
      <c r="K7" s="35">
        <v>112543390.34205972</v>
      </c>
      <c r="L7" s="35">
        <v>119155978.77938543</v>
      </c>
      <c r="M7" s="35">
        <v>124444386.20975764</v>
      </c>
      <c r="N7" s="35">
        <v>130783997.65961187</v>
      </c>
      <c r="O7" s="35">
        <v>136947606.25424317</v>
      </c>
      <c r="P7" s="35">
        <v>143803732.76925302</v>
      </c>
      <c r="Q7" s="35">
        <v>151039784.82517725</v>
      </c>
      <c r="R7" s="35">
        <v>157417432.57296428</v>
      </c>
      <c r="S7" s="35">
        <v>163969237.95026124</v>
      </c>
      <c r="T7" s="35">
        <v>171279105.22931468</v>
      </c>
      <c r="U7" s="35">
        <v>178439071.56357834</v>
      </c>
      <c r="V7" s="35">
        <v>185078479.24286181</v>
      </c>
      <c r="W7" s="35">
        <v>188069902.52276364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11673331.240041984</v>
      </c>
      <c r="D8" s="52">
        <v>11884287.442450324</v>
      </c>
      <c r="E8" s="52">
        <v>12324745.059639214</v>
      </c>
      <c r="F8" s="52">
        <v>13226063.433869295</v>
      </c>
      <c r="G8" s="52">
        <v>13057462.006771198</v>
      </c>
      <c r="H8" s="52">
        <v>13436983.736895408</v>
      </c>
      <c r="I8" s="52">
        <v>14750908.068658832</v>
      </c>
      <c r="J8" s="52">
        <v>15811403.619988041</v>
      </c>
      <c r="K8" s="52">
        <v>18051536.973787401</v>
      </c>
      <c r="L8" s="52">
        <v>18496875.879776038</v>
      </c>
      <c r="M8" s="52">
        <v>17613152.490011401</v>
      </c>
      <c r="N8" s="52">
        <v>19565674.883723579</v>
      </c>
      <c r="O8" s="52">
        <v>19221070.601402514</v>
      </c>
      <c r="P8" s="52">
        <v>20293110.251905233</v>
      </c>
      <c r="Q8" s="52">
        <v>21986960.124583054</v>
      </c>
      <c r="R8" s="52">
        <v>22189051.367775075</v>
      </c>
      <c r="S8" s="52">
        <v>24603342.351084366</v>
      </c>
      <c r="T8" s="52">
        <v>25806743.158829469</v>
      </c>
      <c r="U8" s="52">
        <v>24773118.824275058</v>
      </c>
      <c r="V8" s="52">
        <v>26205082.563007031</v>
      </c>
      <c r="W8" s="52">
        <v>22212493.881304432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9087045.1085354835</v>
      </c>
      <c r="D9" s="36">
        <v>9243749.0949742645</v>
      </c>
      <c r="E9" s="36">
        <v>9403155.4053337276</v>
      </c>
      <c r="F9" s="36">
        <v>9565310.6405636966</v>
      </c>
      <c r="G9" s="36">
        <v>9730262.2052360028</v>
      </c>
      <c r="H9" s="36">
        <v>9898058.3214039803</v>
      </c>
      <c r="I9" s="36">
        <v>10068748.042698562</v>
      </c>
      <c r="J9" s="36">
        <v>10242381.268669501</v>
      </c>
      <c r="K9" s="36">
        <v>11673331.240041986</v>
      </c>
      <c r="L9" s="36">
        <v>11884287.44245033</v>
      </c>
      <c r="M9" s="36">
        <v>12324745.059639201</v>
      </c>
      <c r="N9" s="36">
        <v>13226063.433869347</v>
      </c>
      <c r="O9" s="36">
        <v>13057462.006771207</v>
      </c>
      <c r="P9" s="36">
        <v>13436983.736895382</v>
      </c>
      <c r="Q9" s="36">
        <v>14750908.068658829</v>
      </c>
      <c r="R9" s="36">
        <v>15811403.619988054</v>
      </c>
      <c r="S9" s="36">
        <v>18051536.973787427</v>
      </c>
      <c r="T9" s="36">
        <v>18496875.879776031</v>
      </c>
      <c r="U9" s="36">
        <v>17613152.490011394</v>
      </c>
      <c r="V9" s="36">
        <v>19565674.883723557</v>
      </c>
      <c r="W9" s="36">
        <v>19221070.601402611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35.234905741408475</v>
      </c>
      <c r="C11" s="54">
        <v>35.572203992601757</v>
      </c>
      <c r="D11" s="54">
        <v>35.817944081941604</v>
      </c>
      <c r="E11" s="54">
        <v>36.014887629989566</v>
      </c>
      <c r="F11" s="54">
        <v>36.181984667509596</v>
      </c>
      <c r="G11" s="54">
        <v>36.306347687144878</v>
      </c>
      <c r="H11" s="54">
        <v>36.396585470269144</v>
      </c>
      <c r="I11" s="54">
        <v>36.437747986960751</v>
      </c>
      <c r="J11" s="54">
        <v>36.388439001757803</v>
      </c>
      <c r="K11" s="54">
        <v>36.228812299168915</v>
      </c>
      <c r="L11" s="54">
        <v>36.126613299265294</v>
      </c>
      <c r="M11" s="54">
        <v>36.131575322832816</v>
      </c>
      <c r="N11" s="54">
        <v>36.088004228424651</v>
      </c>
      <c r="O11" s="54">
        <v>36.047715133165696</v>
      </c>
      <c r="P11" s="54">
        <v>35.943130684127617</v>
      </c>
      <c r="Q11" s="54">
        <v>35.880732934522968</v>
      </c>
      <c r="R11" s="54">
        <v>36.503868201296797</v>
      </c>
      <c r="S11" s="54">
        <v>36.523146065010927</v>
      </c>
      <c r="T11" s="54">
        <v>37.074543751930854</v>
      </c>
      <c r="U11" s="54">
        <v>37.181974736024969</v>
      </c>
      <c r="V11" s="54">
        <v>39.181684288145327</v>
      </c>
      <c r="W11" s="54">
        <v>40.816925999873256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8581.8525228930685</v>
      </c>
      <c r="C13" s="35">
        <v>8502.4209400648415</v>
      </c>
      <c r="D13" s="35">
        <v>8418.8447322161082</v>
      </c>
      <c r="E13" s="35">
        <v>8336.1053243893148</v>
      </c>
      <c r="F13" s="35">
        <v>8253.0109915685207</v>
      </c>
      <c r="G13" s="35">
        <v>8174.6101222268589</v>
      </c>
      <c r="H13" s="35">
        <v>8097.4749031626907</v>
      </c>
      <c r="I13" s="35">
        <v>8017.0352770437039</v>
      </c>
      <c r="J13" s="35">
        <v>7940.1031130978245</v>
      </c>
      <c r="K13" s="35">
        <v>7895.8127139143126</v>
      </c>
      <c r="L13" s="35">
        <v>7834.0469460462573</v>
      </c>
      <c r="M13" s="35">
        <v>7758.0626385325841</v>
      </c>
      <c r="N13" s="35">
        <v>7650.9459780353518</v>
      </c>
      <c r="O13" s="35">
        <v>7543.5850146424891</v>
      </c>
      <c r="P13" s="35">
        <v>7416.9217353704062</v>
      </c>
      <c r="Q13" s="35">
        <v>7282.2777353914425</v>
      </c>
      <c r="R13" s="35">
        <v>7143.4944013381428</v>
      </c>
      <c r="S13" s="35">
        <v>6996.8019929751126</v>
      </c>
      <c r="T13" s="35">
        <v>6855.8304081372999</v>
      </c>
      <c r="U13" s="35">
        <v>6729.2740053486514</v>
      </c>
      <c r="V13" s="35">
        <v>6601.1844124142162</v>
      </c>
      <c r="W13" s="35">
        <v>6492.0491947546534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8038.6805980549989</v>
      </c>
      <c r="D14" s="36">
        <v>7984.2652605411458</v>
      </c>
      <c r="E14" s="36">
        <v>7969.9841286686842</v>
      </c>
      <c r="F14" s="36">
        <v>7954.3798274495339</v>
      </c>
      <c r="G14" s="36">
        <v>7943.4123879512535</v>
      </c>
      <c r="H14" s="36">
        <v>7924.0004164620659</v>
      </c>
      <c r="I14" s="36">
        <v>7879.5329666116195</v>
      </c>
      <c r="J14" s="36">
        <v>7866.3564463856455</v>
      </c>
      <c r="K14" s="36">
        <v>7727.7187574295331</v>
      </c>
      <c r="L14" s="36">
        <v>7554.7516029865983</v>
      </c>
      <c r="M14" s="36">
        <v>7392.3072066908153</v>
      </c>
      <c r="N14" s="36">
        <v>7174.7634909271274</v>
      </c>
      <c r="O14" s="36">
        <v>7084.6945900781002</v>
      </c>
      <c r="P14" s="36">
        <v>6897.897062724167</v>
      </c>
      <c r="Q14" s="36">
        <v>6802.3454153748435</v>
      </c>
      <c r="R14" s="36">
        <v>6713.8977863715791</v>
      </c>
      <c r="S14" s="36">
        <v>6594.5082247990649</v>
      </c>
      <c r="T14" s="36">
        <v>6461.0830087879576</v>
      </c>
      <c r="U14" s="36">
        <v>6325.6767586546594</v>
      </c>
      <c r="V14" s="36">
        <v>6157.2351807368823</v>
      </c>
      <c r="W14" s="36">
        <v>6095.5470649971439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0.4475784542970826</v>
      </c>
      <c r="C16" s="44">
        <f>C7/RES_summary!C$6</f>
        <v>0.45954840433169925</v>
      </c>
      <c r="D16" s="44">
        <f>D7/RES_summary!D$6</f>
        <v>0.47173940369218215</v>
      </c>
      <c r="E16" s="44">
        <f>E7/RES_summary!E$6</f>
        <v>0.48438771169894423</v>
      </c>
      <c r="F16" s="44">
        <f>F7/RES_summary!F$6</f>
        <v>0.50087425601600677</v>
      </c>
      <c r="G16" s="44">
        <f>G7/RES_summary!G$6</f>
        <v>0.51636110570009008</v>
      </c>
      <c r="H16" s="44">
        <f>H7/RES_summary!H$6</f>
        <v>0.53151038308582266</v>
      </c>
      <c r="I16" s="44">
        <f>I7/RES_summary!I$6</f>
        <v>0.55278295102773722</v>
      </c>
      <c r="J16" s="44">
        <f>J7/RES_summary!J$6</f>
        <v>0.57623863903419426</v>
      </c>
      <c r="K16" s="44">
        <f>K7/RES_summary!K$6</f>
        <v>0.60623522284648956</v>
      </c>
      <c r="L16" s="44">
        <f>L7/RES_summary!L$6</f>
        <v>0.63739611401621832</v>
      </c>
      <c r="M16" s="44">
        <f>M7/RES_summary!M$6</f>
        <v>0.66406691574430166</v>
      </c>
      <c r="N16" s="44">
        <f>N7/RES_summary!N$6</f>
        <v>0.69240193613134082</v>
      </c>
      <c r="O16" s="44">
        <f>O7/RES_summary!O$6</f>
        <v>0.72128427953181784</v>
      </c>
      <c r="P16" s="44">
        <f>P7/RES_summary!P$6</f>
        <v>0.75078993147112028</v>
      </c>
      <c r="Q16" s="44">
        <f>Q7/RES_summary!Q$6</f>
        <v>0.78273054751259574</v>
      </c>
      <c r="R16" s="44">
        <f>R7/RES_summary!R$6</f>
        <v>0.81219820754376182</v>
      </c>
      <c r="S16" s="44">
        <f>S7/RES_summary!S$6</f>
        <v>0.84217511545747648</v>
      </c>
      <c r="T16" s="44">
        <f>T7/RES_summary!T$6</f>
        <v>0.8756290330847315</v>
      </c>
      <c r="U16" s="44">
        <f>U7/RES_summary!U$6</f>
        <v>0.90877010218597642</v>
      </c>
      <c r="V16" s="44">
        <f>V7/RES_summary!V$6</f>
        <v>0.94011781408043116</v>
      </c>
      <c r="W16" s="44">
        <f>W7/RES_summary!W$6</f>
        <v>0.95322564651795694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3841.0522872019983</v>
      </c>
      <c r="C17" s="52">
        <f t="shared" si="2"/>
        <v>3907.2739759632241</v>
      </c>
      <c r="D17" s="52">
        <f t="shared" si="2"/>
        <v>3971.5007937526957</v>
      </c>
      <c r="E17" s="52">
        <f t="shared" si="2"/>
        <v>4037.9069825623255</v>
      </c>
      <c r="F17" s="52">
        <f t="shared" si="2"/>
        <v>4133.7207402938093</v>
      </c>
      <c r="G17" s="52">
        <f t="shared" si="2"/>
        <v>4221.0507213802093</v>
      </c>
      <c r="H17" s="52">
        <f t="shared" si="2"/>
        <v>4303.8919878078368</v>
      </c>
      <c r="I17" s="52">
        <f t="shared" si="2"/>
        <v>4431.6804189376917</v>
      </c>
      <c r="J17" s="52">
        <f t="shared" si="2"/>
        <v>4575.3942116826593</v>
      </c>
      <c r="K17" s="52">
        <f t="shared" si="2"/>
        <v>4786.7197801739885</v>
      </c>
      <c r="L17" s="52">
        <f t="shared" si="2"/>
        <v>4993.3910804305069</v>
      </c>
      <c r="M17" s="52">
        <f t="shared" si="2"/>
        <v>5151.8727285214318</v>
      </c>
      <c r="N17" s="52">
        <f t="shared" si="2"/>
        <v>5297.529808427973</v>
      </c>
      <c r="O17" s="52">
        <f t="shared" si="2"/>
        <v>5441.0692823734253</v>
      </c>
      <c r="P17" s="52">
        <f t="shared" si="2"/>
        <v>5568.5501614254099</v>
      </c>
      <c r="Q17" s="52">
        <f t="shared" si="2"/>
        <v>5700.0612389617299</v>
      </c>
      <c r="R17" s="52">
        <f t="shared" ref="R17:V17" si="3">R13*R16</f>
        <v>5801.9333483657374</v>
      </c>
      <c r="S17" s="52">
        <f t="shared" si="3"/>
        <v>5892.5325262669166</v>
      </c>
      <c r="T17" s="52">
        <f t="shared" si="3"/>
        <v>6003.1641512701644</v>
      </c>
      <c r="U17" s="52">
        <f t="shared" si="3"/>
        <v>6115.3630254781292</v>
      </c>
      <c r="V17" s="52">
        <f t="shared" si="3"/>
        <v>6205.8910601406687</v>
      </c>
      <c r="W17" s="52">
        <f t="shared" ref="W17" si="4">W13*W16</f>
        <v>6188.3877908963859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135.33911528738383</v>
      </c>
      <c r="C18" s="36">
        <f>C3*11630*1000/RES_summary!C$6</f>
        <v>138.99034692794794</v>
      </c>
      <c r="D18" s="36">
        <f>D3*11630*1000/RES_summary!D$6</f>
        <v>142.25099335202074</v>
      </c>
      <c r="E18" s="36">
        <f>E3*11630*1000/RES_summary!E$6</f>
        <v>145.42476623733234</v>
      </c>
      <c r="F18" s="36">
        <f>F3*11630*1000/RES_summary!F$6</f>
        <v>149.56622044507702</v>
      </c>
      <c r="G18" s="36">
        <f>G3*11630*1000/RES_summary!G$6</f>
        <v>153.25093509550362</v>
      </c>
      <c r="H18" s="36">
        <f>H3*11630*1000/RES_summary!H$6</f>
        <v>156.64697258905446</v>
      </c>
      <c r="I18" s="36">
        <f>I3*11630*1000/RES_summary!I$6</f>
        <v>161.48045426400023</v>
      </c>
      <c r="J18" s="36">
        <f>J3*11630*1000/RES_summary!J$6</f>
        <v>166.4914531808102</v>
      </c>
      <c r="K18" s="36">
        <f>K3*11630*1000/RES_summary!K$6</f>
        <v>173.41717244464255</v>
      </c>
      <c r="L18" s="36">
        <f>L3*11630*1000/RES_summary!L$6</f>
        <v>180.39430861471345</v>
      </c>
      <c r="M18" s="36">
        <f>M3*11630*1000/RES_summary!M$6</f>
        <v>186.14527754422033</v>
      </c>
      <c r="N18" s="36">
        <f>N3*11630*1000/RES_summary!N$6</f>
        <v>191.17727812675429</v>
      </c>
      <c r="O18" s="36">
        <f>O3*11630*1000/RES_summary!O$6</f>
        <v>196.13811551081554</v>
      </c>
      <c r="P18" s="36">
        <f>P3*11630*1000/RES_summary!P$6</f>
        <v>200.15112617323342</v>
      </c>
      <c r="Q18" s="36">
        <f>Q3*11630*1000/RES_summary!Q$6</f>
        <v>204.52237502561195</v>
      </c>
      <c r="R18" s="36">
        <f>R3*11630*1000/RES_summary!R$6</f>
        <v>211.79301026145149</v>
      </c>
      <c r="S18" s="36">
        <f>S3*11630*1000/RES_summary!S$6</f>
        <v>215.21382614967447</v>
      </c>
      <c r="T18" s="36">
        <f>T3*11630*1000/RES_summary!T$6</f>
        <v>222.56457197628853</v>
      </c>
      <c r="U18" s="36">
        <f>U3*11630*1000/RES_summary!U$6</f>
        <v>227.38127351494902</v>
      </c>
      <c r="V18" s="36">
        <f>V3*11630*1000/RES_summary!V$6</f>
        <v>243.15726424505513</v>
      </c>
      <c r="W18" s="36">
        <f>W3*11630*1000/RES_summary!W$6</f>
        <v>252.59096651953686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7659154</v>
      </c>
      <c r="C3" s="120">
        <v>7652298</v>
      </c>
      <c r="D3" s="120">
        <v>7726897</v>
      </c>
      <c r="E3" s="120">
        <v>7792165</v>
      </c>
      <c r="F3" s="120">
        <v>7994160</v>
      </c>
      <c r="G3" s="120">
        <v>8183172</v>
      </c>
      <c r="H3" s="120">
        <v>8346279</v>
      </c>
      <c r="I3" s="120">
        <v>8312294</v>
      </c>
      <c r="J3" s="120">
        <v>8453081</v>
      </c>
      <c r="K3" s="120">
        <v>8480720</v>
      </c>
      <c r="L3" s="120">
        <v>8528266</v>
      </c>
      <c r="M3" s="120">
        <v>8404823</v>
      </c>
      <c r="N3" s="120">
        <v>8361196</v>
      </c>
      <c r="O3" s="120">
        <v>8103704</v>
      </c>
      <c r="P3" s="120">
        <v>7953345</v>
      </c>
      <c r="Q3" s="120">
        <v>7841776</v>
      </c>
      <c r="R3" s="120">
        <v>7580936</v>
      </c>
      <c r="S3" s="120">
        <v>7256685</v>
      </c>
      <c r="T3" s="120">
        <v>6589049</v>
      </c>
      <c r="U3" s="120">
        <v>6154990</v>
      </c>
      <c r="V3" s="120">
        <v>5740909</v>
      </c>
      <c r="W3" s="120">
        <v>5292887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7659154</v>
      </c>
      <c r="C5" s="52">
        <v>7652298</v>
      </c>
      <c r="D5" s="52">
        <v>7726897</v>
      </c>
      <c r="E5" s="52">
        <v>7792165</v>
      </c>
      <c r="F5" s="52">
        <v>7994160</v>
      </c>
      <c r="G5" s="52">
        <v>8183172</v>
      </c>
      <c r="H5" s="52">
        <v>8346279</v>
      </c>
      <c r="I5" s="52">
        <v>8312294</v>
      </c>
      <c r="J5" s="52">
        <v>8453081</v>
      </c>
      <c r="K5" s="52">
        <v>8480720</v>
      </c>
      <c r="L5" s="52">
        <v>8528266</v>
      </c>
      <c r="M5" s="52">
        <v>8404823</v>
      </c>
      <c r="N5" s="52">
        <v>8361196</v>
      </c>
      <c r="O5" s="52">
        <v>8103704</v>
      </c>
      <c r="P5" s="52">
        <v>7953345</v>
      </c>
      <c r="Q5" s="52">
        <v>7841776</v>
      </c>
      <c r="R5" s="52">
        <v>7580936</v>
      </c>
      <c r="S5" s="52">
        <v>7256685</v>
      </c>
      <c r="T5" s="52">
        <v>6589049</v>
      </c>
      <c r="U5" s="52">
        <v>6154990</v>
      </c>
      <c r="V5" s="52">
        <v>5740909</v>
      </c>
      <c r="W5" s="52">
        <v>5292887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92835</v>
      </c>
      <c r="C8" s="52">
        <v>103631</v>
      </c>
      <c r="D8" s="52">
        <v>113748</v>
      </c>
      <c r="E8" s="52">
        <v>120518</v>
      </c>
      <c r="F8" s="52">
        <v>140443</v>
      </c>
      <c r="G8" s="52">
        <v>175021</v>
      </c>
      <c r="H8" s="52">
        <v>186123</v>
      </c>
      <c r="I8" s="52">
        <v>199649</v>
      </c>
      <c r="J8" s="52">
        <v>211937</v>
      </c>
      <c r="K8" s="52">
        <v>223441</v>
      </c>
      <c r="L8" s="52">
        <v>240312</v>
      </c>
      <c r="M8" s="52">
        <v>252458</v>
      </c>
      <c r="N8" s="52">
        <v>269102</v>
      </c>
      <c r="O8" s="52">
        <v>266332</v>
      </c>
      <c r="P8" s="52">
        <v>272092</v>
      </c>
      <c r="Q8" s="52">
        <v>280926</v>
      </c>
      <c r="R8" s="52">
        <v>314542</v>
      </c>
      <c r="S8" s="52">
        <v>343509</v>
      </c>
      <c r="T8" s="52">
        <v>356617</v>
      </c>
      <c r="U8" s="52">
        <v>350095</v>
      </c>
      <c r="V8" s="52">
        <v>336776</v>
      </c>
      <c r="W8" s="52">
        <v>332217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4265061</v>
      </c>
      <c r="C10" s="52">
        <v>4363555</v>
      </c>
      <c r="D10" s="52">
        <v>4576205</v>
      </c>
      <c r="E10" s="52">
        <v>4603470</v>
      </c>
      <c r="F10" s="52">
        <v>4772526</v>
      </c>
      <c r="G10" s="52">
        <v>4973006</v>
      </c>
      <c r="H10" s="52">
        <v>5189936</v>
      </c>
      <c r="I10" s="52">
        <v>5219096</v>
      </c>
      <c r="J10" s="52">
        <v>5321598</v>
      </c>
      <c r="K10" s="52">
        <v>5286594</v>
      </c>
      <c r="L10" s="52">
        <v>5274458</v>
      </c>
      <c r="M10" s="52">
        <v>5160653</v>
      </c>
      <c r="N10" s="52">
        <v>5163008</v>
      </c>
      <c r="O10" s="52">
        <v>5030568</v>
      </c>
      <c r="P10" s="52">
        <v>4985796</v>
      </c>
      <c r="Q10" s="52">
        <v>4914479</v>
      </c>
      <c r="R10" s="52">
        <v>4714384</v>
      </c>
      <c r="S10" s="52">
        <v>4477482</v>
      </c>
      <c r="T10" s="52">
        <v>4040630</v>
      </c>
      <c r="U10" s="52">
        <v>3842068</v>
      </c>
      <c r="V10" s="52">
        <v>3700651</v>
      </c>
      <c r="W10" s="52">
        <v>3423287</v>
      </c>
      <c r="DA10" s="63" t="s">
        <v>1060</v>
      </c>
    </row>
    <row r="11" spans="1:105" ht="12" customHeight="1" x14ac:dyDescent="0.25">
      <c r="A11" s="97" t="s">
        <v>124</v>
      </c>
      <c r="B11" s="52">
        <v>664635</v>
      </c>
      <c r="C11" s="52">
        <v>634078</v>
      </c>
      <c r="D11" s="52">
        <v>578100</v>
      </c>
      <c r="E11" s="52">
        <v>536391</v>
      </c>
      <c r="F11" s="52">
        <v>522484</v>
      </c>
      <c r="G11" s="52">
        <v>497458</v>
      </c>
      <c r="H11" s="52">
        <v>464601</v>
      </c>
      <c r="I11" s="52">
        <v>436955</v>
      </c>
      <c r="J11" s="52">
        <v>423948</v>
      </c>
      <c r="K11" s="52">
        <v>410331</v>
      </c>
      <c r="L11" s="52">
        <v>385204</v>
      </c>
      <c r="M11" s="52">
        <v>358436</v>
      </c>
      <c r="N11" s="52">
        <v>326308</v>
      </c>
      <c r="O11" s="52">
        <v>300106</v>
      </c>
      <c r="P11" s="52">
        <v>296030</v>
      </c>
      <c r="Q11" s="52">
        <v>303868</v>
      </c>
      <c r="R11" s="52">
        <v>318371</v>
      </c>
      <c r="S11" s="52">
        <v>336327</v>
      </c>
      <c r="T11" s="52">
        <v>324026</v>
      </c>
      <c r="U11" s="52">
        <v>297474</v>
      </c>
      <c r="V11" s="52">
        <v>253514</v>
      </c>
      <c r="W11" s="52">
        <v>226935</v>
      </c>
      <c r="DA11" s="63" t="s">
        <v>1061</v>
      </c>
    </row>
    <row r="12" spans="1:105" ht="12" customHeight="1" x14ac:dyDescent="0.25">
      <c r="A12" s="97" t="s">
        <v>123</v>
      </c>
      <c r="B12" s="52">
        <v>701</v>
      </c>
      <c r="C12" s="52">
        <v>652</v>
      </c>
      <c r="D12" s="52">
        <v>595</v>
      </c>
      <c r="E12" s="52">
        <v>634</v>
      </c>
      <c r="F12" s="52">
        <v>774</v>
      </c>
      <c r="G12" s="52">
        <v>763</v>
      </c>
      <c r="H12" s="52">
        <v>825</v>
      </c>
      <c r="I12" s="52">
        <v>867</v>
      </c>
      <c r="J12" s="52">
        <v>1157</v>
      </c>
      <c r="K12" s="52">
        <v>1612</v>
      </c>
      <c r="L12" s="52">
        <v>1679</v>
      </c>
      <c r="M12" s="52">
        <v>1689</v>
      </c>
      <c r="N12" s="52">
        <v>1655</v>
      </c>
      <c r="O12" s="52">
        <v>1756</v>
      </c>
      <c r="P12" s="52">
        <v>2085</v>
      </c>
      <c r="Q12" s="52">
        <v>2360</v>
      </c>
      <c r="R12" s="52">
        <v>2884</v>
      </c>
      <c r="S12" s="52">
        <v>3055</v>
      </c>
      <c r="T12" s="52">
        <v>3192</v>
      </c>
      <c r="U12" s="52">
        <v>3079</v>
      </c>
      <c r="V12" s="52">
        <v>2780</v>
      </c>
      <c r="W12" s="52">
        <v>2432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2558135</v>
      </c>
      <c r="C15" s="52">
        <v>2475251</v>
      </c>
      <c r="D15" s="52">
        <v>2393586</v>
      </c>
      <c r="E15" s="52">
        <v>2436606</v>
      </c>
      <c r="F15" s="52">
        <v>2475940</v>
      </c>
      <c r="G15" s="52">
        <v>2459691</v>
      </c>
      <c r="H15" s="52">
        <v>2382619</v>
      </c>
      <c r="I15" s="52">
        <v>2282303</v>
      </c>
      <c r="J15" s="52">
        <v>2271497</v>
      </c>
      <c r="K15" s="52">
        <v>2157370</v>
      </c>
      <c r="L15" s="52">
        <v>2148006</v>
      </c>
      <c r="M15" s="52">
        <v>2087229</v>
      </c>
      <c r="N15" s="52">
        <v>2038897</v>
      </c>
      <c r="O15" s="52">
        <v>1870671</v>
      </c>
      <c r="P15" s="52">
        <v>1698502</v>
      </c>
      <c r="Q15" s="52">
        <v>1565264</v>
      </c>
      <c r="R15" s="52">
        <v>1459444</v>
      </c>
      <c r="S15" s="52">
        <v>1384963</v>
      </c>
      <c r="T15" s="52">
        <v>1200584</v>
      </c>
      <c r="U15" s="52">
        <v>1041301</v>
      </c>
      <c r="V15" s="52">
        <v>904513</v>
      </c>
      <c r="W15" s="52">
        <v>849677</v>
      </c>
      <c r="DA15" s="63" t="s">
        <v>1063</v>
      </c>
    </row>
    <row r="16" spans="1:105" ht="12" customHeight="1" x14ac:dyDescent="0.25">
      <c r="A16" s="97" t="s">
        <v>121</v>
      </c>
      <c r="B16" s="52">
        <v>170622</v>
      </c>
      <c r="C16" s="52">
        <v>178762</v>
      </c>
      <c r="D16" s="52">
        <v>178411</v>
      </c>
      <c r="E16" s="52">
        <v>215064</v>
      </c>
      <c r="F16" s="52">
        <v>222436</v>
      </c>
      <c r="G16" s="52">
        <v>252254</v>
      </c>
      <c r="H16" s="52">
        <v>308298</v>
      </c>
      <c r="I16" s="52">
        <v>373073</v>
      </c>
      <c r="J16" s="52">
        <v>434881</v>
      </c>
      <c r="K16" s="52">
        <v>624813</v>
      </c>
      <c r="L16" s="52">
        <v>718919</v>
      </c>
      <c r="M16" s="52">
        <v>796816</v>
      </c>
      <c r="N16" s="52">
        <v>831328</v>
      </c>
      <c r="O16" s="52">
        <v>900603</v>
      </c>
      <c r="P16" s="52">
        <v>970932</v>
      </c>
      <c r="Q16" s="52">
        <v>1055805</v>
      </c>
      <c r="R16" s="52">
        <v>1085853</v>
      </c>
      <c r="S16" s="52">
        <v>1054858</v>
      </c>
      <c r="T16" s="52">
        <v>1020617</v>
      </c>
      <c r="U16" s="52">
        <v>971068</v>
      </c>
      <c r="V16" s="52">
        <v>879451</v>
      </c>
      <c r="W16" s="52">
        <v>790556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1161910</v>
      </c>
      <c r="C20" s="52">
        <v>1191470</v>
      </c>
      <c r="D20" s="52">
        <v>1242696</v>
      </c>
      <c r="E20" s="52">
        <v>1245426</v>
      </c>
      <c r="F20" s="52">
        <v>1291448</v>
      </c>
      <c r="G20" s="52">
        <v>1336411</v>
      </c>
      <c r="H20" s="52">
        <v>1362402</v>
      </c>
      <c r="I20" s="52">
        <v>1361728</v>
      </c>
      <c r="J20" s="52">
        <v>1368874</v>
      </c>
      <c r="K20" s="52">
        <v>1355385</v>
      </c>
      <c r="L20" s="52">
        <v>1358228</v>
      </c>
      <c r="M20" s="52">
        <v>1365522</v>
      </c>
      <c r="N20" s="52">
        <v>1379881</v>
      </c>
      <c r="O20" s="52">
        <v>1375317</v>
      </c>
      <c r="P20" s="52">
        <v>1370602</v>
      </c>
      <c r="Q20" s="52">
        <v>1335418</v>
      </c>
      <c r="R20" s="52">
        <v>1281275</v>
      </c>
      <c r="S20" s="52">
        <v>1203594</v>
      </c>
      <c r="T20" s="52">
        <v>1105671</v>
      </c>
      <c r="U20" s="52">
        <v>1003997</v>
      </c>
      <c r="V20" s="52">
        <v>943234</v>
      </c>
      <c r="W20" s="52">
        <v>918091</v>
      </c>
      <c r="DA20" s="63" t="s">
        <v>1065</v>
      </c>
    </row>
    <row r="21" spans="1:105" ht="12" customHeight="1" x14ac:dyDescent="0.25">
      <c r="A21" s="97" t="s">
        <v>50</v>
      </c>
      <c r="B21" s="52">
        <v>3170774</v>
      </c>
      <c r="C21" s="52">
        <v>3191374</v>
      </c>
      <c r="D21" s="52">
        <v>3211394</v>
      </c>
      <c r="E21" s="52">
        <v>3050240</v>
      </c>
      <c r="F21" s="52">
        <v>3031714</v>
      </c>
      <c r="G21" s="52">
        <v>3143475</v>
      </c>
      <c r="H21" s="52">
        <v>3221171</v>
      </c>
      <c r="I21" s="52">
        <v>3229900</v>
      </c>
      <c r="J21" s="52">
        <v>3253063</v>
      </c>
      <c r="K21" s="52">
        <v>3185565</v>
      </c>
      <c r="L21" s="52">
        <v>3078160</v>
      </c>
      <c r="M21" s="52">
        <v>2938408</v>
      </c>
      <c r="N21" s="52">
        <v>2907731</v>
      </c>
      <c r="O21" s="52">
        <v>2786901</v>
      </c>
      <c r="P21" s="52">
        <v>2771639</v>
      </c>
      <c r="Q21" s="52">
        <v>2777876</v>
      </c>
      <c r="R21" s="52">
        <v>2706666</v>
      </c>
      <c r="S21" s="52">
        <v>2631045</v>
      </c>
      <c r="T21" s="52">
        <v>2408241</v>
      </c>
      <c r="U21" s="52">
        <v>2333204</v>
      </c>
      <c r="V21" s="52">
        <v>2206859</v>
      </c>
      <c r="W21" s="52">
        <v>1962171</v>
      </c>
      <c r="DA21" s="63" t="s">
        <v>1066</v>
      </c>
    </row>
    <row r="22" spans="1:105" ht="12" customHeight="1" x14ac:dyDescent="0.25">
      <c r="A22" s="109" t="s">
        <v>120</v>
      </c>
      <c r="B22" s="36">
        <v>3326470</v>
      </c>
      <c r="C22" s="36">
        <v>3269454</v>
      </c>
      <c r="D22" s="36">
        <v>3272807</v>
      </c>
      <c r="E22" s="36">
        <v>3496499</v>
      </c>
      <c r="F22" s="36">
        <v>3670998</v>
      </c>
      <c r="G22" s="36">
        <v>3703286</v>
      </c>
      <c r="H22" s="36">
        <v>3762706</v>
      </c>
      <c r="I22" s="36">
        <v>3720666</v>
      </c>
      <c r="J22" s="36">
        <v>3831144</v>
      </c>
      <c r="K22" s="36">
        <v>3939770</v>
      </c>
      <c r="L22" s="36">
        <v>4091878</v>
      </c>
      <c r="M22" s="36">
        <v>4100893</v>
      </c>
      <c r="N22" s="36">
        <v>4073584</v>
      </c>
      <c r="O22" s="36">
        <v>3941486</v>
      </c>
      <c r="P22" s="36">
        <v>3811104</v>
      </c>
      <c r="Q22" s="36">
        <v>3728482</v>
      </c>
      <c r="R22" s="36">
        <v>3592995</v>
      </c>
      <c r="S22" s="36">
        <v>3422046</v>
      </c>
      <c r="T22" s="36">
        <v>3075137</v>
      </c>
      <c r="U22" s="36">
        <v>2817789</v>
      </c>
      <c r="V22" s="36">
        <v>2590816</v>
      </c>
      <c r="W22" s="36">
        <v>2412625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5262502</v>
      </c>
      <c r="C24" s="120">
        <v>5006439</v>
      </c>
      <c r="D24" s="120">
        <v>4791904</v>
      </c>
      <c r="E24" s="120">
        <v>4572568</v>
      </c>
      <c r="F24" s="120">
        <v>4410907</v>
      </c>
      <c r="G24" s="120">
        <v>4243457</v>
      </c>
      <c r="H24" s="120">
        <v>4049107</v>
      </c>
      <c r="I24" s="120">
        <v>3899352</v>
      </c>
      <c r="J24" s="120">
        <v>3769809</v>
      </c>
      <c r="K24" s="120">
        <v>3608169</v>
      </c>
      <c r="L24" s="120">
        <v>3453483</v>
      </c>
      <c r="M24" s="120">
        <v>3292501</v>
      </c>
      <c r="N24" s="120">
        <v>3187801</v>
      </c>
      <c r="O24" s="120">
        <v>3112461</v>
      </c>
      <c r="P24" s="120">
        <v>3047938</v>
      </c>
      <c r="Q24" s="120">
        <v>3028078</v>
      </c>
      <c r="R24" s="120">
        <v>3029264</v>
      </c>
      <c r="S24" s="120">
        <v>3038792</v>
      </c>
      <c r="T24" s="120">
        <v>3024736</v>
      </c>
      <c r="U24" s="120">
        <v>2978627</v>
      </c>
      <c r="V24" s="120">
        <v>2953609</v>
      </c>
      <c r="W24" s="120">
        <v>2978516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5262502</v>
      </c>
      <c r="C26" s="52">
        <v>5006439</v>
      </c>
      <c r="D26" s="52">
        <v>4791904</v>
      </c>
      <c r="E26" s="52">
        <v>4572568</v>
      </c>
      <c r="F26" s="52">
        <v>4410907</v>
      </c>
      <c r="G26" s="52">
        <v>4243457</v>
      </c>
      <c r="H26" s="52">
        <v>4049107</v>
      </c>
      <c r="I26" s="52">
        <v>3899352</v>
      </c>
      <c r="J26" s="52">
        <v>3769809</v>
      </c>
      <c r="K26" s="52">
        <v>3608169</v>
      </c>
      <c r="L26" s="52">
        <v>3453483</v>
      </c>
      <c r="M26" s="52">
        <v>3292501</v>
      </c>
      <c r="N26" s="52">
        <v>3187801</v>
      </c>
      <c r="O26" s="52">
        <v>3112461</v>
      </c>
      <c r="P26" s="52">
        <v>3047938</v>
      </c>
      <c r="Q26" s="52">
        <v>3028078</v>
      </c>
      <c r="R26" s="52">
        <v>3029264</v>
      </c>
      <c r="S26" s="52">
        <v>3038792</v>
      </c>
      <c r="T26" s="52">
        <v>3024736</v>
      </c>
      <c r="U26" s="52">
        <v>2978627</v>
      </c>
      <c r="V26" s="52">
        <v>2953609</v>
      </c>
      <c r="W26" s="52">
        <v>2978516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324918</v>
      </c>
      <c r="C29" s="52">
        <v>354348</v>
      </c>
      <c r="D29" s="52">
        <v>385695</v>
      </c>
      <c r="E29" s="52">
        <v>384221</v>
      </c>
      <c r="F29" s="52">
        <v>402557</v>
      </c>
      <c r="G29" s="52">
        <v>465148</v>
      </c>
      <c r="H29" s="52">
        <v>482627</v>
      </c>
      <c r="I29" s="52">
        <v>532219</v>
      </c>
      <c r="J29" s="52">
        <v>596998</v>
      </c>
      <c r="K29" s="52">
        <v>639419</v>
      </c>
      <c r="L29" s="52">
        <v>660418</v>
      </c>
      <c r="M29" s="52">
        <v>679636</v>
      </c>
      <c r="N29" s="52">
        <v>706484</v>
      </c>
      <c r="O29" s="52">
        <v>703777</v>
      </c>
      <c r="P29" s="52">
        <v>710361</v>
      </c>
      <c r="Q29" s="52">
        <v>665545</v>
      </c>
      <c r="R29" s="52">
        <v>645528</v>
      </c>
      <c r="S29" s="52">
        <v>639670</v>
      </c>
      <c r="T29" s="52">
        <v>662327</v>
      </c>
      <c r="U29" s="52">
        <v>679469</v>
      </c>
      <c r="V29" s="52">
        <v>685364</v>
      </c>
      <c r="W29" s="52">
        <v>692866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2826560</v>
      </c>
      <c r="C31" s="52">
        <v>2595039</v>
      </c>
      <c r="D31" s="52">
        <v>2406337</v>
      </c>
      <c r="E31" s="52">
        <v>2258973</v>
      </c>
      <c r="F31" s="52">
        <v>2115559</v>
      </c>
      <c r="G31" s="52">
        <v>1846752</v>
      </c>
      <c r="H31" s="52">
        <v>1548129</v>
      </c>
      <c r="I31" s="52">
        <v>1330402</v>
      </c>
      <c r="J31" s="52">
        <v>1201371</v>
      </c>
      <c r="K31" s="52">
        <v>1089150</v>
      </c>
      <c r="L31" s="52">
        <v>979549</v>
      </c>
      <c r="M31" s="52">
        <v>885236</v>
      </c>
      <c r="N31" s="52">
        <v>808454</v>
      </c>
      <c r="O31" s="52">
        <v>762707</v>
      </c>
      <c r="P31" s="52">
        <v>739666</v>
      </c>
      <c r="Q31" s="52">
        <v>733416</v>
      </c>
      <c r="R31" s="52">
        <v>735629</v>
      </c>
      <c r="S31" s="52">
        <v>739908</v>
      </c>
      <c r="T31" s="52">
        <v>729775</v>
      </c>
      <c r="U31" s="52">
        <v>691946</v>
      </c>
      <c r="V31" s="52">
        <v>660536</v>
      </c>
      <c r="W31" s="52">
        <v>665666</v>
      </c>
      <c r="DA31" s="63" t="s">
        <v>1070</v>
      </c>
    </row>
    <row r="32" spans="1:105" ht="12" customHeight="1" x14ac:dyDescent="0.25">
      <c r="A32" s="97" t="s">
        <v>140</v>
      </c>
      <c r="B32" s="52">
        <v>8319</v>
      </c>
      <c r="C32" s="52">
        <v>7587</v>
      </c>
      <c r="D32" s="52">
        <v>7006</v>
      </c>
      <c r="E32" s="52">
        <v>7987</v>
      </c>
      <c r="F32" s="52">
        <v>7795</v>
      </c>
      <c r="G32" s="52">
        <v>6750</v>
      </c>
      <c r="H32" s="52">
        <v>5403</v>
      </c>
      <c r="I32" s="52">
        <v>4600</v>
      </c>
      <c r="J32" s="52">
        <v>4491</v>
      </c>
      <c r="K32" s="52">
        <v>4782</v>
      </c>
      <c r="L32" s="52">
        <v>6103</v>
      </c>
      <c r="M32" s="52">
        <v>6176</v>
      </c>
      <c r="N32" s="52">
        <v>6824</v>
      </c>
      <c r="O32" s="52">
        <v>7253</v>
      </c>
      <c r="P32" s="52">
        <v>7245</v>
      </c>
      <c r="Q32" s="52">
        <v>7468</v>
      </c>
      <c r="R32" s="52">
        <v>7827</v>
      </c>
      <c r="S32" s="52">
        <v>8114</v>
      </c>
      <c r="T32" s="52">
        <v>8188</v>
      </c>
      <c r="U32" s="52">
        <v>7800</v>
      </c>
      <c r="V32" s="52">
        <v>8090</v>
      </c>
      <c r="W32" s="52">
        <v>8268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2157898</v>
      </c>
      <c r="C35" s="52">
        <v>2120872</v>
      </c>
      <c r="D35" s="52">
        <v>2078424</v>
      </c>
      <c r="E35" s="52">
        <v>1971762</v>
      </c>
      <c r="F35" s="52">
        <v>1935987</v>
      </c>
      <c r="G35" s="52">
        <v>1989841</v>
      </c>
      <c r="H35" s="52">
        <v>2045683</v>
      </c>
      <c r="I35" s="52">
        <v>2042256</v>
      </c>
      <c r="J35" s="52">
        <v>1968763</v>
      </c>
      <c r="K35" s="52">
        <v>1837152</v>
      </c>
      <c r="L35" s="52">
        <v>1723664</v>
      </c>
      <c r="M35" s="52">
        <v>1616502</v>
      </c>
      <c r="N35" s="52">
        <v>1533691</v>
      </c>
      <c r="O35" s="52">
        <v>1440294</v>
      </c>
      <c r="P35" s="52">
        <v>1365058</v>
      </c>
      <c r="Q35" s="52">
        <v>1330256</v>
      </c>
      <c r="R35" s="52">
        <v>1293508</v>
      </c>
      <c r="S35" s="52">
        <v>1269533</v>
      </c>
      <c r="T35" s="52">
        <v>1243775</v>
      </c>
      <c r="U35" s="52">
        <v>1204924</v>
      </c>
      <c r="V35" s="52">
        <v>1196133</v>
      </c>
      <c r="W35" s="52">
        <v>1148303</v>
      </c>
      <c r="DA35" s="63" t="s">
        <v>1072</v>
      </c>
    </row>
    <row r="36" spans="1:105" ht="12" customHeight="1" x14ac:dyDescent="0.25">
      <c r="A36" s="97" t="s">
        <v>121</v>
      </c>
      <c r="B36" s="52">
        <v>269725</v>
      </c>
      <c r="C36" s="52">
        <v>282941</v>
      </c>
      <c r="D36" s="52">
        <v>300137</v>
      </c>
      <c r="E36" s="52">
        <v>333846</v>
      </c>
      <c r="F36" s="52">
        <v>351566</v>
      </c>
      <c r="G36" s="52">
        <v>400114</v>
      </c>
      <c r="H36" s="52">
        <v>449892</v>
      </c>
      <c r="I36" s="52">
        <v>522094</v>
      </c>
      <c r="J36" s="52">
        <v>595184</v>
      </c>
      <c r="K36" s="52">
        <v>677085</v>
      </c>
      <c r="L36" s="52">
        <v>744167</v>
      </c>
      <c r="M36" s="52">
        <v>784587</v>
      </c>
      <c r="N36" s="52">
        <v>838832</v>
      </c>
      <c r="O36" s="52">
        <v>902207</v>
      </c>
      <c r="P36" s="52">
        <v>935969</v>
      </c>
      <c r="Q36" s="52">
        <v>956938</v>
      </c>
      <c r="R36" s="52">
        <v>992300</v>
      </c>
      <c r="S36" s="52">
        <v>1021237</v>
      </c>
      <c r="T36" s="52">
        <v>1042998</v>
      </c>
      <c r="U36" s="52">
        <v>1073957</v>
      </c>
      <c r="V36" s="52">
        <v>1088850</v>
      </c>
      <c r="W36" s="52">
        <v>1156279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1848940</v>
      </c>
      <c r="C40" s="52">
        <v>1722827</v>
      </c>
      <c r="D40" s="52">
        <v>1626275</v>
      </c>
      <c r="E40" s="52">
        <v>1530979</v>
      </c>
      <c r="F40" s="52">
        <v>1442704</v>
      </c>
      <c r="G40" s="52">
        <v>1314149</v>
      </c>
      <c r="H40" s="52">
        <v>1154152</v>
      </c>
      <c r="I40" s="52">
        <v>1054448</v>
      </c>
      <c r="J40" s="52">
        <v>1013759</v>
      </c>
      <c r="K40" s="52">
        <v>956687</v>
      </c>
      <c r="L40" s="52">
        <v>894897</v>
      </c>
      <c r="M40" s="52">
        <v>841996</v>
      </c>
      <c r="N40" s="52">
        <v>814791</v>
      </c>
      <c r="O40" s="52">
        <v>785988</v>
      </c>
      <c r="P40" s="52">
        <v>763074</v>
      </c>
      <c r="Q40" s="52">
        <v>734504</v>
      </c>
      <c r="R40" s="52">
        <v>707013</v>
      </c>
      <c r="S40" s="52">
        <v>677212</v>
      </c>
      <c r="T40" s="52">
        <v>638614</v>
      </c>
      <c r="U40" s="52">
        <v>595170</v>
      </c>
      <c r="V40" s="52">
        <v>563031</v>
      </c>
      <c r="W40" s="52">
        <v>555596</v>
      </c>
      <c r="DA40" s="63" t="s">
        <v>1074</v>
      </c>
    </row>
    <row r="41" spans="1:105" ht="12" customHeight="1" x14ac:dyDescent="0.25">
      <c r="A41" s="109" t="s">
        <v>120</v>
      </c>
      <c r="B41" s="36">
        <v>3413562</v>
      </c>
      <c r="C41" s="36">
        <v>3283612</v>
      </c>
      <c r="D41" s="36">
        <v>3165629</v>
      </c>
      <c r="E41" s="36">
        <v>3041589</v>
      </c>
      <c r="F41" s="36">
        <v>2968203</v>
      </c>
      <c r="G41" s="36">
        <v>2929308</v>
      </c>
      <c r="H41" s="36">
        <v>2894955</v>
      </c>
      <c r="I41" s="36">
        <v>2844904</v>
      </c>
      <c r="J41" s="36">
        <v>2756050</v>
      </c>
      <c r="K41" s="36">
        <v>2651482</v>
      </c>
      <c r="L41" s="36">
        <v>2558586</v>
      </c>
      <c r="M41" s="36">
        <v>2450505</v>
      </c>
      <c r="N41" s="36">
        <v>2373010</v>
      </c>
      <c r="O41" s="36">
        <v>2326473</v>
      </c>
      <c r="P41" s="36">
        <v>2284864</v>
      </c>
      <c r="Q41" s="36">
        <v>2293574</v>
      </c>
      <c r="R41" s="36">
        <v>2322251</v>
      </c>
      <c r="S41" s="36">
        <v>2361580</v>
      </c>
      <c r="T41" s="36">
        <v>2386122</v>
      </c>
      <c r="U41" s="36">
        <v>2383457</v>
      </c>
      <c r="V41" s="36">
        <v>2390578</v>
      </c>
      <c r="W41" s="36">
        <v>2422920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34518595</v>
      </c>
      <c r="C43" s="120">
        <v>34072910</v>
      </c>
      <c r="D43" s="120">
        <v>33155760</v>
      </c>
      <c r="E43" s="120">
        <v>32385487</v>
      </c>
      <c r="F43" s="120">
        <v>31639493</v>
      </c>
      <c r="G43" s="120">
        <v>30628827</v>
      </c>
      <c r="H43" s="120">
        <v>29392931</v>
      </c>
      <c r="I43" s="120">
        <v>27904691</v>
      </c>
      <c r="J43" s="120">
        <v>26975608</v>
      </c>
      <c r="K43" s="120">
        <v>25884936</v>
      </c>
      <c r="L43" s="120">
        <v>24818097</v>
      </c>
      <c r="M43" s="120">
        <v>23935593</v>
      </c>
      <c r="N43" s="120">
        <v>23493649</v>
      </c>
      <c r="O43" s="120">
        <v>23727109</v>
      </c>
      <c r="P43" s="120">
        <v>23889756</v>
      </c>
      <c r="Q43" s="120">
        <v>23545277</v>
      </c>
      <c r="R43" s="120">
        <v>22655281</v>
      </c>
      <c r="S43" s="120">
        <v>21950024</v>
      </c>
      <c r="T43" s="120">
        <v>21361070</v>
      </c>
      <c r="U43" s="120">
        <v>21003236</v>
      </c>
      <c r="V43" s="120">
        <v>20639393</v>
      </c>
      <c r="W43" s="120">
        <v>19311896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216</v>
      </c>
      <c r="B45" s="52">
        <v>34518595</v>
      </c>
      <c r="C45" s="52">
        <v>34072910</v>
      </c>
      <c r="D45" s="52">
        <v>33155760</v>
      </c>
      <c r="E45" s="52">
        <v>32385487</v>
      </c>
      <c r="F45" s="52">
        <v>31639493</v>
      </c>
      <c r="G45" s="52">
        <v>30628827</v>
      </c>
      <c r="H45" s="52">
        <v>29392931</v>
      </c>
      <c r="I45" s="52">
        <v>27904691</v>
      </c>
      <c r="J45" s="52">
        <v>26975608</v>
      </c>
      <c r="K45" s="52">
        <v>25884936</v>
      </c>
      <c r="L45" s="52">
        <v>24818097</v>
      </c>
      <c r="M45" s="52">
        <v>23935593</v>
      </c>
      <c r="N45" s="52">
        <v>23493649</v>
      </c>
      <c r="O45" s="52">
        <v>23727109</v>
      </c>
      <c r="P45" s="52">
        <v>23889756</v>
      </c>
      <c r="Q45" s="52">
        <v>23545277</v>
      </c>
      <c r="R45" s="52">
        <v>22655281</v>
      </c>
      <c r="S45" s="52">
        <v>21950024</v>
      </c>
      <c r="T45" s="52">
        <v>21361070</v>
      </c>
      <c r="U45" s="52">
        <v>21003236</v>
      </c>
      <c r="V45" s="52">
        <v>20639393</v>
      </c>
      <c r="W45" s="52">
        <v>19311896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1751810</v>
      </c>
      <c r="C48" s="52">
        <v>1879012</v>
      </c>
      <c r="D48" s="52">
        <v>1988916</v>
      </c>
      <c r="E48" s="52">
        <v>2056161</v>
      </c>
      <c r="F48" s="52">
        <v>2204539</v>
      </c>
      <c r="G48" s="52">
        <v>2406352</v>
      </c>
      <c r="H48" s="52">
        <v>2376067</v>
      </c>
      <c r="I48" s="52">
        <v>2311100</v>
      </c>
      <c r="J48" s="52">
        <v>2284583</v>
      </c>
      <c r="K48" s="52">
        <v>2263727</v>
      </c>
      <c r="L48" s="52">
        <v>2325407</v>
      </c>
      <c r="M48" s="52">
        <v>2378594</v>
      </c>
      <c r="N48" s="52">
        <v>2534610</v>
      </c>
      <c r="O48" s="52">
        <v>2589888</v>
      </c>
      <c r="P48" s="52">
        <v>2851166</v>
      </c>
      <c r="Q48" s="52">
        <v>2990872</v>
      </c>
      <c r="R48" s="52">
        <v>3110694</v>
      </c>
      <c r="S48" s="52">
        <v>3049823</v>
      </c>
      <c r="T48" s="52">
        <v>2918108</v>
      </c>
      <c r="U48" s="52">
        <v>2798997</v>
      </c>
      <c r="V48" s="52">
        <v>2731757</v>
      </c>
      <c r="W48" s="52">
        <v>2707453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23084175</v>
      </c>
      <c r="C50" s="52">
        <v>22735606</v>
      </c>
      <c r="D50" s="52">
        <v>22110186</v>
      </c>
      <c r="E50" s="52">
        <v>21624154</v>
      </c>
      <c r="F50" s="52">
        <v>21043568</v>
      </c>
      <c r="G50" s="52">
        <v>20459335</v>
      </c>
      <c r="H50" s="52">
        <v>19813327</v>
      </c>
      <c r="I50" s="52">
        <v>18982971</v>
      </c>
      <c r="J50" s="52">
        <v>18444819</v>
      </c>
      <c r="K50" s="52">
        <v>17713260</v>
      </c>
      <c r="L50" s="52">
        <v>16944315</v>
      </c>
      <c r="M50" s="52">
        <v>16013276</v>
      </c>
      <c r="N50" s="52">
        <v>15250368</v>
      </c>
      <c r="O50" s="52">
        <v>14419843</v>
      </c>
      <c r="P50" s="52">
        <v>14135702</v>
      </c>
      <c r="Q50" s="52">
        <v>13761148</v>
      </c>
      <c r="R50" s="52">
        <v>13662885</v>
      </c>
      <c r="S50" s="52">
        <v>13709260</v>
      </c>
      <c r="T50" s="52">
        <v>13862623</v>
      </c>
      <c r="U50" s="52">
        <v>14046044</v>
      </c>
      <c r="V50" s="52">
        <v>13867811</v>
      </c>
      <c r="W50" s="52">
        <v>13077293</v>
      </c>
      <c r="DA50" s="63" t="s">
        <v>1078</v>
      </c>
    </row>
    <row r="51" spans="1:105" ht="12" customHeight="1" x14ac:dyDescent="0.25">
      <c r="A51" s="97" t="s">
        <v>137</v>
      </c>
      <c r="B51" s="52">
        <v>36216</v>
      </c>
      <c r="C51" s="52">
        <v>43350</v>
      </c>
      <c r="D51" s="52">
        <v>44035</v>
      </c>
      <c r="E51" s="52">
        <v>53623</v>
      </c>
      <c r="F51" s="52">
        <v>51701</v>
      </c>
      <c r="G51" s="52">
        <v>58818</v>
      </c>
      <c r="H51" s="52">
        <v>70338</v>
      </c>
      <c r="I51" s="52">
        <v>70557</v>
      </c>
      <c r="J51" s="52">
        <v>83291</v>
      </c>
      <c r="K51" s="52">
        <v>91810</v>
      </c>
      <c r="L51" s="52">
        <v>93244</v>
      </c>
      <c r="M51" s="52">
        <v>97235</v>
      </c>
      <c r="N51" s="52">
        <v>103572</v>
      </c>
      <c r="O51" s="52">
        <v>98355</v>
      </c>
      <c r="P51" s="52">
        <v>119277</v>
      </c>
      <c r="Q51" s="52">
        <v>118527</v>
      </c>
      <c r="R51" s="52">
        <v>118828</v>
      </c>
      <c r="S51" s="52">
        <v>120465</v>
      </c>
      <c r="T51" s="52">
        <v>121739</v>
      </c>
      <c r="U51" s="52">
        <v>150802</v>
      </c>
      <c r="V51" s="52">
        <v>168470</v>
      </c>
      <c r="W51" s="52">
        <v>156614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9147806</v>
      </c>
      <c r="C54" s="52">
        <v>8950142</v>
      </c>
      <c r="D54" s="52">
        <v>8624003</v>
      </c>
      <c r="E54" s="52">
        <v>8169627</v>
      </c>
      <c r="F54" s="52">
        <v>7977345</v>
      </c>
      <c r="G54" s="52">
        <v>7526807</v>
      </c>
      <c r="H54" s="52">
        <v>6910230</v>
      </c>
      <c r="I54" s="52">
        <v>6199997</v>
      </c>
      <c r="J54" s="52">
        <v>5635342</v>
      </c>
      <c r="K54" s="52">
        <v>5053560</v>
      </c>
      <c r="L54" s="52">
        <v>4663539</v>
      </c>
      <c r="M54" s="52">
        <v>4606328</v>
      </c>
      <c r="N54" s="52">
        <v>4683948</v>
      </c>
      <c r="O54" s="52">
        <v>4986579</v>
      </c>
      <c r="P54" s="52">
        <v>4932208</v>
      </c>
      <c r="Q54" s="52">
        <v>4825745</v>
      </c>
      <c r="R54" s="52">
        <v>4273492</v>
      </c>
      <c r="S54" s="52">
        <v>3806935</v>
      </c>
      <c r="T54" s="52">
        <v>3382043</v>
      </c>
      <c r="U54" s="52">
        <v>3102706</v>
      </c>
      <c r="V54" s="52">
        <v>2997735</v>
      </c>
      <c r="W54" s="52">
        <v>2856150</v>
      </c>
      <c r="DA54" s="63" t="s">
        <v>1080</v>
      </c>
    </row>
    <row r="55" spans="1:105" ht="12" customHeight="1" x14ac:dyDescent="0.25">
      <c r="A55" s="97" t="s">
        <v>121</v>
      </c>
      <c r="B55" s="52">
        <v>2250398</v>
      </c>
      <c r="C55" s="52">
        <v>2343812</v>
      </c>
      <c r="D55" s="52">
        <v>2377536</v>
      </c>
      <c r="E55" s="52">
        <v>2538083</v>
      </c>
      <c r="F55" s="52">
        <v>2566879</v>
      </c>
      <c r="G55" s="52">
        <v>2583867</v>
      </c>
      <c r="H55" s="52">
        <v>2599036</v>
      </c>
      <c r="I55" s="52">
        <v>2651166</v>
      </c>
      <c r="J55" s="52">
        <v>2812156</v>
      </c>
      <c r="K55" s="52">
        <v>3026306</v>
      </c>
      <c r="L55" s="52">
        <v>3116999</v>
      </c>
      <c r="M55" s="52">
        <v>3218754</v>
      </c>
      <c r="N55" s="52">
        <v>3455761</v>
      </c>
      <c r="O55" s="52">
        <v>4222332</v>
      </c>
      <c r="P55" s="52">
        <v>4702569</v>
      </c>
      <c r="Q55" s="52">
        <v>4839857</v>
      </c>
      <c r="R55" s="52">
        <v>4600076</v>
      </c>
      <c r="S55" s="52">
        <v>4313364</v>
      </c>
      <c r="T55" s="52">
        <v>3994665</v>
      </c>
      <c r="U55" s="52">
        <v>3703684</v>
      </c>
      <c r="V55" s="52">
        <v>3605377</v>
      </c>
      <c r="W55" s="52">
        <v>3221839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6696037</v>
      </c>
      <c r="C59" s="52">
        <v>6415312</v>
      </c>
      <c r="D59" s="52">
        <v>6103592</v>
      </c>
      <c r="E59" s="52">
        <v>5841529</v>
      </c>
      <c r="F59" s="52">
        <v>5695497</v>
      </c>
      <c r="G59" s="52">
        <v>5349280</v>
      </c>
      <c r="H59" s="52">
        <v>4866887</v>
      </c>
      <c r="I59" s="52">
        <v>4492462</v>
      </c>
      <c r="J59" s="52">
        <v>4180407</v>
      </c>
      <c r="K59" s="52">
        <v>3878905</v>
      </c>
      <c r="L59" s="52">
        <v>3563603</v>
      </c>
      <c r="M59" s="52">
        <v>3364251</v>
      </c>
      <c r="N59" s="52">
        <v>3210979</v>
      </c>
      <c r="O59" s="52">
        <v>3203807</v>
      </c>
      <c r="P59" s="52">
        <v>3199551</v>
      </c>
      <c r="Q59" s="52">
        <v>3116167</v>
      </c>
      <c r="R59" s="52">
        <v>2937025</v>
      </c>
      <c r="S59" s="52">
        <v>2761253</v>
      </c>
      <c r="T59" s="52">
        <v>2612771</v>
      </c>
      <c r="U59" s="52">
        <v>2476721</v>
      </c>
      <c r="V59" s="52">
        <v>2370545</v>
      </c>
      <c r="W59" s="52">
        <v>2255337</v>
      </c>
      <c r="DA59" s="63" t="s">
        <v>1082</v>
      </c>
    </row>
    <row r="60" spans="1:105" ht="12" customHeight="1" x14ac:dyDescent="0.25">
      <c r="A60" s="109" t="s">
        <v>120</v>
      </c>
      <c r="B60" s="36">
        <v>27822558</v>
      </c>
      <c r="C60" s="36">
        <v>27657598</v>
      </c>
      <c r="D60" s="36">
        <v>27052168</v>
      </c>
      <c r="E60" s="36">
        <v>26543958</v>
      </c>
      <c r="F60" s="36">
        <v>25943996</v>
      </c>
      <c r="G60" s="36">
        <v>25279547</v>
      </c>
      <c r="H60" s="36">
        <v>24526044</v>
      </c>
      <c r="I60" s="36">
        <v>23412229</v>
      </c>
      <c r="J60" s="36">
        <v>22795201</v>
      </c>
      <c r="K60" s="36">
        <v>22006031</v>
      </c>
      <c r="L60" s="36">
        <v>21254494</v>
      </c>
      <c r="M60" s="36">
        <v>20571342</v>
      </c>
      <c r="N60" s="36">
        <v>20282670</v>
      </c>
      <c r="O60" s="36">
        <v>20523302</v>
      </c>
      <c r="P60" s="36">
        <v>20690205</v>
      </c>
      <c r="Q60" s="36">
        <v>20429110</v>
      </c>
      <c r="R60" s="36">
        <v>19718256</v>
      </c>
      <c r="S60" s="36">
        <v>19188771</v>
      </c>
      <c r="T60" s="36">
        <v>18748299</v>
      </c>
      <c r="U60" s="36">
        <v>18526515</v>
      </c>
      <c r="V60" s="36">
        <v>18268848</v>
      </c>
      <c r="W60" s="36">
        <v>17056559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60851384</v>
      </c>
      <c r="C62" s="120">
        <v>62355288</v>
      </c>
      <c r="D62" s="120">
        <v>64031964</v>
      </c>
      <c r="E62" s="120">
        <v>65752793</v>
      </c>
      <c r="F62" s="120">
        <v>67194798</v>
      </c>
      <c r="G62" s="120">
        <v>67668905</v>
      </c>
      <c r="H62" s="120">
        <v>68202874</v>
      </c>
      <c r="I62" s="120">
        <v>68266962</v>
      </c>
      <c r="J62" s="120">
        <v>69614229</v>
      </c>
      <c r="K62" s="120">
        <v>70392660</v>
      </c>
      <c r="L62" s="120">
        <v>71148660</v>
      </c>
      <c r="M62" s="120">
        <v>71073243</v>
      </c>
      <c r="N62" s="120">
        <v>71368924</v>
      </c>
      <c r="O62" s="120">
        <v>71008390</v>
      </c>
      <c r="P62" s="120">
        <v>71406853</v>
      </c>
      <c r="Q62" s="120">
        <v>72572431</v>
      </c>
      <c r="R62" s="120">
        <v>74311531</v>
      </c>
      <c r="S62" s="120">
        <v>75545184</v>
      </c>
      <c r="T62" s="120">
        <v>76670417</v>
      </c>
      <c r="U62" s="120">
        <v>76945342</v>
      </c>
      <c r="V62" s="120">
        <v>77423415</v>
      </c>
      <c r="W62" s="120">
        <v>78098330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207</v>
      </c>
      <c r="B64" s="52">
        <v>60851384</v>
      </c>
      <c r="C64" s="52">
        <v>62355288</v>
      </c>
      <c r="D64" s="52">
        <v>64031964</v>
      </c>
      <c r="E64" s="52">
        <v>65752793</v>
      </c>
      <c r="F64" s="52">
        <v>67194798</v>
      </c>
      <c r="G64" s="52">
        <v>67668905</v>
      </c>
      <c r="H64" s="52">
        <v>68202874</v>
      </c>
      <c r="I64" s="52">
        <v>68266962</v>
      </c>
      <c r="J64" s="52">
        <v>69614229</v>
      </c>
      <c r="K64" s="52">
        <v>70392660</v>
      </c>
      <c r="L64" s="52">
        <v>71148660</v>
      </c>
      <c r="M64" s="52">
        <v>71073243</v>
      </c>
      <c r="N64" s="52">
        <v>71368924</v>
      </c>
      <c r="O64" s="52">
        <v>71008390</v>
      </c>
      <c r="P64" s="52">
        <v>71406853</v>
      </c>
      <c r="Q64" s="52">
        <v>72572431</v>
      </c>
      <c r="R64" s="52">
        <v>74311531</v>
      </c>
      <c r="S64" s="52">
        <v>75545184</v>
      </c>
      <c r="T64" s="52">
        <v>76670417</v>
      </c>
      <c r="U64" s="52">
        <v>76945342</v>
      </c>
      <c r="V64" s="52">
        <v>77423415</v>
      </c>
      <c r="W64" s="52">
        <v>78098330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2556625</v>
      </c>
      <c r="C67" s="52">
        <v>2833652</v>
      </c>
      <c r="D67" s="52">
        <v>3376206</v>
      </c>
      <c r="E67" s="52">
        <v>4220743</v>
      </c>
      <c r="F67" s="52">
        <v>5016124</v>
      </c>
      <c r="G67" s="52">
        <v>5849228</v>
      </c>
      <c r="H67" s="52">
        <v>6273281</v>
      </c>
      <c r="I67" s="52">
        <v>6747080</v>
      </c>
      <c r="J67" s="52">
        <v>7453067</v>
      </c>
      <c r="K67" s="52">
        <v>8282298</v>
      </c>
      <c r="L67" s="52">
        <v>8688789</v>
      </c>
      <c r="M67" s="52">
        <v>9035724</v>
      </c>
      <c r="N67" s="52">
        <v>9542163</v>
      </c>
      <c r="O67" s="52">
        <v>10025929</v>
      </c>
      <c r="P67" s="52">
        <v>10405443</v>
      </c>
      <c r="Q67" s="52">
        <v>10718480</v>
      </c>
      <c r="R67" s="52">
        <v>11260664</v>
      </c>
      <c r="S67" s="52">
        <v>11921259</v>
      </c>
      <c r="T67" s="52">
        <v>12954114</v>
      </c>
      <c r="U67" s="52">
        <v>13818539</v>
      </c>
      <c r="V67" s="52">
        <v>14484951</v>
      </c>
      <c r="W67" s="52">
        <v>14999425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55757144</v>
      </c>
      <c r="C69" s="52">
        <v>56596797</v>
      </c>
      <c r="D69" s="52">
        <v>58112510</v>
      </c>
      <c r="E69" s="52">
        <v>59343070</v>
      </c>
      <c r="F69" s="52">
        <v>60169743</v>
      </c>
      <c r="G69" s="52">
        <v>61219483</v>
      </c>
      <c r="H69" s="52">
        <v>62176732</v>
      </c>
      <c r="I69" s="52">
        <v>63417359</v>
      </c>
      <c r="J69" s="52">
        <v>64170776</v>
      </c>
      <c r="K69" s="52">
        <v>64950065</v>
      </c>
      <c r="L69" s="52">
        <v>65515614</v>
      </c>
      <c r="M69" s="52">
        <v>65406128</v>
      </c>
      <c r="N69" s="52">
        <v>65601427</v>
      </c>
      <c r="O69" s="52">
        <v>65656730</v>
      </c>
      <c r="P69" s="52">
        <v>66492256</v>
      </c>
      <c r="Q69" s="52">
        <v>67665336</v>
      </c>
      <c r="R69" s="52">
        <v>69097444</v>
      </c>
      <c r="S69" s="52">
        <v>70135600</v>
      </c>
      <c r="T69" s="52">
        <v>70785853</v>
      </c>
      <c r="U69" s="52">
        <v>71135833</v>
      </c>
      <c r="V69" s="52">
        <v>71448709</v>
      </c>
      <c r="W69" s="52">
        <v>72541237</v>
      </c>
      <c r="DA69" s="63" t="s">
        <v>1086</v>
      </c>
    </row>
    <row r="70" spans="1:105" ht="12" customHeight="1" x14ac:dyDescent="0.25">
      <c r="A70" s="97" t="s">
        <v>133</v>
      </c>
      <c r="B70" s="52">
        <v>70996</v>
      </c>
      <c r="C70" s="52">
        <v>86843</v>
      </c>
      <c r="D70" s="52">
        <v>94425</v>
      </c>
      <c r="E70" s="52">
        <v>117692</v>
      </c>
      <c r="F70" s="52">
        <v>125113</v>
      </c>
      <c r="G70" s="52">
        <v>141223</v>
      </c>
      <c r="H70" s="52">
        <v>160332</v>
      </c>
      <c r="I70" s="52">
        <v>180411</v>
      </c>
      <c r="J70" s="52">
        <v>213128</v>
      </c>
      <c r="K70" s="52">
        <v>258263</v>
      </c>
      <c r="L70" s="52">
        <v>296682</v>
      </c>
      <c r="M70" s="52">
        <v>294796</v>
      </c>
      <c r="N70" s="52">
        <v>323647</v>
      </c>
      <c r="O70" s="52">
        <v>355944</v>
      </c>
      <c r="P70" s="52">
        <v>405223</v>
      </c>
      <c r="Q70" s="52">
        <v>454086</v>
      </c>
      <c r="R70" s="52">
        <v>502901</v>
      </c>
      <c r="S70" s="52">
        <v>500814</v>
      </c>
      <c r="T70" s="52">
        <v>547793</v>
      </c>
      <c r="U70" s="52">
        <v>564749</v>
      </c>
      <c r="V70" s="52">
        <v>588216</v>
      </c>
      <c r="W70" s="52">
        <v>646561</v>
      </c>
      <c r="DA70" s="63" t="s">
        <v>1087</v>
      </c>
    </row>
    <row r="71" spans="1:105" ht="12" hidden="1" customHeight="1" x14ac:dyDescent="0.25">
      <c r="A71" s="108" t="s">
        <v>193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4739639</v>
      </c>
      <c r="C73" s="52">
        <v>5259782</v>
      </c>
      <c r="D73" s="52">
        <v>5421379</v>
      </c>
      <c r="E73" s="52">
        <v>5790554</v>
      </c>
      <c r="F73" s="52">
        <v>6330145</v>
      </c>
      <c r="G73" s="52">
        <v>5660995</v>
      </c>
      <c r="H73" s="52">
        <v>5105665</v>
      </c>
      <c r="I73" s="52">
        <v>3937059</v>
      </c>
      <c r="J73" s="52">
        <v>4085814</v>
      </c>
      <c r="K73" s="52">
        <v>3669243</v>
      </c>
      <c r="L73" s="52">
        <v>3552729</v>
      </c>
      <c r="M73" s="52">
        <v>3477192</v>
      </c>
      <c r="N73" s="52">
        <v>3448444</v>
      </c>
      <c r="O73" s="52">
        <v>3272255</v>
      </c>
      <c r="P73" s="52">
        <v>2998246</v>
      </c>
      <c r="Q73" s="52">
        <v>2984141</v>
      </c>
      <c r="R73" s="52">
        <v>3099219</v>
      </c>
      <c r="S73" s="52">
        <v>3187320</v>
      </c>
      <c r="T73" s="52">
        <v>3323540</v>
      </c>
      <c r="U73" s="52">
        <v>3152309</v>
      </c>
      <c r="V73" s="52">
        <v>3106522</v>
      </c>
      <c r="W73" s="52">
        <v>2979951</v>
      </c>
      <c r="DA73" s="63" t="s">
        <v>1088</v>
      </c>
    </row>
    <row r="74" spans="1:105" ht="12" customHeight="1" x14ac:dyDescent="0.25">
      <c r="A74" s="97" t="s">
        <v>121</v>
      </c>
      <c r="B74" s="52">
        <v>283605</v>
      </c>
      <c r="C74" s="52">
        <v>411866</v>
      </c>
      <c r="D74" s="52">
        <v>403650</v>
      </c>
      <c r="E74" s="52">
        <v>501477</v>
      </c>
      <c r="F74" s="52">
        <v>569797</v>
      </c>
      <c r="G74" s="52">
        <v>647204</v>
      </c>
      <c r="H74" s="52">
        <v>760145</v>
      </c>
      <c r="I74" s="52">
        <v>732133</v>
      </c>
      <c r="J74" s="52">
        <v>1144511</v>
      </c>
      <c r="K74" s="52">
        <v>1515089</v>
      </c>
      <c r="L74" s="52">
        <v>1783635</v>
      </c>
      <c r="M74" s="52">
        <v>1895127</v>
      </c>
      <c r="N74" s="52">
        <v>1995406</v>
      </c>
      <c r="O74" s="52">
        <v>1723461</v>
      </c>
      <c r="P74" s="52">
        <v>1511128</v>
      </c>
      <c r="Q74" s="52">
        <v>1468868</v>
      </c>
      <c r="R74" s="52">
        <v>1611967</v>
      </c>
      <c r="S74" s="52">
        <v>1721450</v>
      </c>
      <c r="T74" s="52">
        <v>2013231</v>
      </c>
      <c r="U74" s="52">
        <v>2092451</v>
      </c>
      <c r="V74" s="52">
        <v>2279968</v>
      </c>
      <c r="W74" s="52">
        <v>1930581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193</v>
      </c>
      <c r="B78" s="52">
        <v>40589057</v>
      </c>
      <c r="C78" s="52">
        <v>41118405</v>
      </c>
      <c r="D78" s="52">
        <v>42117467</v>
      </c>
      <c r="E78" s="52">
        <v>43003232</v>
      </c>
      <c r="F78" s="52">
        <v>43702459</v>
      </c>
      <c r="G78" s="52">
        <v>44511896</v>
      </c>
      <c r="H78" s="52">
        <v>44849374</v>
      </c>
      <c r="I78" s="52">
        <v>44998208</v>
      </c>
      <c r="J78" s="52">
        <v>45155722</v>
      </c>
      <c r="K78" s="52">
        <v>45734879</v>
      </c>
      <c r="L78" s="52">
        <v>46141107</v>
      </c>
      <c r="M78" s="52">
        <v>46535764</v>
      </c>
      <c r="N78" s="52">
        <v>46377127</v>
      </c>
      <c r="O78" s="52">
        <v>46096171</v>
      </c>
      <c r="P78" s="52">
        <v>46559313</v>
      </c>
      <c r="Q78" s="52">
        <v>46934660</v>
      </c>
      <c r="R78" s="52">
        <v>47542337</v>
      </c>
      <c r="S78" s="52">
        <v>47728195</v>
      </c>
      <c r="T78" s="52">
        <v>47922246</v>
      </c>
      <c r="U78" s="52">
        <v>47975108</v>
      </c>
      <c r="V78" s="52">
        <v>48157308</v>
      </c>
      <c r="W78" s="52">
        <v>48104134</v>
      </c>
      <c r="DA78" s="63" t="s">
        <v>1090</v>
      </c>
    </row>
    <row r="79" spans="1:105" ht="12" customHeight="1" x14ac:dyDescent="0.25">
      <c r="A79" s="109" t="s">
        <v>120</v>
      </c>
      <c r="B79" s="36">
        <v>20262327</v>
      </c>
      <c r="C79" s="36">
        <v>21236883</v>
      </c>
      <c r="D79" s="36">
        <v>21914497</v>
      </c>
      <c r="E79" s="36">
        <v>22749561</v>
      </c>
      <c r="F79" s="36">
        <v>23492339</v>
      </c>
      <c r="G79" s="36">
        <v>23157009</v>
      </c>
      <c r="H79" s="36">
        <v>23353500</v>
      </c>
      <c r="I79" s="36">
        <v>23268754</v>
      </c>
      <c r="J79" s="36">
        <v>24458507</v>
      </c>
      <c r="K79" s="36">
        <v>24657781</v>
      </c>
      <c r="L79" s="36">
        <v>25007553</v>
      </c>
      <c r="M79" s="36">
        <v>24537479</v>
      </c>
      <c r="N79" s="36">
        <v>24991797</v>
      </c>
      <c r="O79" s="36">
        <v>24912219</v>
      </c>
      <c r="P79" s="36">
        <v>24847540</v>
      </c>
      <c r="Q79" s="36">
        <v>25637771</v>
      </c>
      <c r="R79" s="36">
        <v>26769194</v>
      </c>
      <c r="S79" s="36">
        <v>27816989</v>
      </c>
      <c r="T79" s="36">
        <v>28748171</v>
      </c>
      <c r="U79" s="36">
        <v>28970234</v>
      </c>
      <c r="V79" s="36">
        <v>29266107</v>
      </c>
      <c r="W79" s="36">
        <v>29994196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20">
        <v>25292638</v>
      </c>
      <c r="C81" s="120">
        <v>25301622</v>
      </c>
      <c r="D81" s="120">
        <v>26311532</v>
      </c>
      <c r="E81" s="120">
        <v>27311475</v>
      </c>
      <c r="F81" s="120">
        <v>28249797</v>
      </c>
      <c r="G81" s="120">
        <v>30193203</v>
      </c>
      <c r="H81" s="120">
        <v>32641025</v>
      </c>
      <c r="I81" s="120">
        <v>35700694</v>
      </c>
      <c r="J81" s="120">
        <v>37333839</v>
      </c>
      <c r="K81" s="120">
        <v>38722983</v>
      </c>
      <c r="L81" s="120">
        <v>40166704</v>
      </c>
      <c r="M81" s="120">
        <v>41542557</v>
      </c>
      <c r="N81" s="120">
        <v>42848785</v>
      </c>
      <c r="O81" s="120">
        <v>43844796</v>
      </c>
      <c r="P81" s="120">
        <v>44494038</v>
      </c>
      <c r="Q81" s="120">
        <v>44345502</v>
      </c>
      <c r="R81" s="120">
        <v>43797355</v>
      </c>
      <c r="S81" s="120">
        <v>43856005</v>
      </c>
      <c r="T81" s="120">
        <v>44405108</v>
      </c>
      <c r="U81" s="120">
        <v>44760541</v>
      </c>
      <c r="V81" s="120">
        <v>44668029</v>
      </c>
      <c r="W81" s="120">
        <v>44982431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210</v>
      </c>
      <c r="B83" s="52">
        <v>25292638</v>
      </c>
      <c r="C83" s="52">
        <v>25301622</v>
      </c>
      <c r="D83" s="52">
        <v>26311532</v>
      </c>
      <c r="E83" s="52">
        <v>27311475</v>
      </c>
      <c r="F83" s="52">
        <v>28249797</v>
      </c>
      <c r="G83" s="52">
        <v>30193203</v>
      </c>
      <c r="H83" s="52">
        <v>32641025</v>
      </c>
      <c r="I83" s="52">
        <v>35700694</v>
      </c>
      <c r="J83" s="52">
        <v>37333839</v>
      </c>
      <c r="K83" s="52">
        <v>38722983</v>
      </c>
      <c r="L83" s="52">
        <v>40166704</v>
      </c>
      <c r="M83" s="52">
        <v>41542557</v>
      </c>
      <c r="N83" s="52">
        <v>42848785</v>
      </c>
      <c r="O83" s="52">
        <v>43844796</v>
      </c>
      <c r="P83" s="52">
        <v>44494038</v>
      </c>
      <c r="Q83" s="52">
        <v>44345502</v>
      </c>
      <c r="R83" s="52">
        <v>43797355</v>
      </c>
      <c r="S83" s="52">
        <v>43856005</v>
      </c>
      <c r="T83" s="52">
        <v>44405108</v>
      </c>
      <c r="U83" s="52">
        <v>44760541</v>
      </c>
      <c r="V83" s="52">
        <v>44668029</v>
      </c>
      <c r="W83" s="52">
        <v>44982431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999855</v>
      </c>
      <c r="C86" s="52">
        <v>1135738</v>
      </c>
      <c r="D86" s="52">
        <v>1434449</v>
      </c>
      <c r="E86" s="52">
        <v>1815328</v>
      </c>
      <c r="F86" s="52">
        <v>2139029</v>
      </c>
      <c r="G86" s="52">
        <v>2588600</v>
      </c>
      <c r="H86" s="52">
        <v>3321521</v>
      </c>
      <c r="I86" s="52">
        <v>4227281</v>
      </c>
      <c r="J86" s="52">
        <v>4927209</v>
      </c>
      <c r="K86" s="52">
        <v>5274430</v>
      </c>
      <c r="L86" s="52">
        <v>5702773</v>
      </c>
      <c r="M86" s="52">
        <v>6013307</v>
      </c>
      <c r="N86" s="52">
        <v>6370761</v>
      </c>
      <c r="O86" s="52">
        <v>6622786</v>
      </c>
      <c r="P86" s="52">
        <v>6680902</v>
      </c>
      <c r="Q86" s="52">
        <v>6726234</v>
      </c>
      <c r="R86" s="52">
        <v>6825475</v>
      </c>
      <c r="S86" s="52">
        <v>7003817</v>
      </c>
      <c r="T86" s="52">
        <v>7341781</v>
      </c>
      <c r="U86" s="52">
        <v>7676118</v>
      </c>
      <c r="V86" s="52">
        <v>8021364</v>
      </c>
      <c r="W86" s="52">
        <v>8263496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6573505</v>
      </c>
      <c r="C88" s="52">
        <v>6715131</v>
      </c>
      <c r="D88" s="52">
        <v>7193633</v>
      </c>
      <c r="E88" s="52">
        <v>7724944</v>
      </c>
      <c r="F88" s="52">
        <v>8407575</v>
      </c>
      <c r="G88" s="52">
        <v>9084741</v>
      </c>
      <c r="H88" s="52">
        <v>9943804</v>
      </c>
      <c r="I88" s="52">
        <v>10941670</v>
      </c>
      <c r="J88" s="52">
        <v>11818737</v>
      </c>
      <c r="K88" s="52">
        <v>12427037</v>
      </c>
      <c r="L88" s="52">
        <v>13006344</v>
      </c>
      <c r="M88" s="52">
        <v>13621560</v>
      </c>
      <c r="N88" s="52">
        <v>14210629</v>
      </c>
      <c r="O88" s="52">
        <v>14915437</v>
      </c>
      <c r="P88" s="52">
        <v>15326306</v>
      </c>
      <c r="Q88" s="52">
        <v>15376291</v>
      </c>
      <c r="R88" s="52">
        <v>15488827</v>
      </c>
      <c r="S88" s="52">
        <v>15637177</v>
      </c>
      <c r="T88" s="52">
        <v>16360370</v>
      </c>
      <c r="U88" s="52">
        <v>16636255</v>
      </c>
      <c r="V88" s="52">
        <v>16838364</v>
      </c>
      <c r="W88" s="52">
        <v>17006340</v>
      </c>
      <c r="DA88" s="63" t="s">
        <v>1094</v>
      </c>
    </row>
    <row r="89" spans="1:105" ht="12" customHeight="1" x14ac:dyDescent="0.25">
      <c r="A89" s="97" t="s">
        <v>131</v>
      </c>
      <c r="B89" s="52">
        <v>9843</v>
      </c>
      <c r="C89" s="52">
        <v>10399</v>
      </c>
      <c r="D89" s="52">
        <v>10863</v>
      </c>
      <c r="E89" s="52">
        <v>13445</v>
      </c>
      <c r="F89" s="52">
        <v>14358</v>
      </c>
      <c r="G89" s="52">
        <v>16401</v>
      </c>
      <c r="H89" s="52">
        <v>21044</v>
      </c>
      <c r="I89" s="52">
        <v>25617</v>
      </c>
      <c r="J89" s="52">
        <v>31988</v>
      </c>
      <c r="K89" s="52">
        <v>39040</v>
      </c>
      <c r="L89" s="52">
        <v>46732</v>
      </c>
      <c r="M89" s="52">
        <v>56231</v>
      </c>
      <c r="N89" s="52">
        <v>64755</v>
      </c>
      <c r="O89" s="52">
        <v>79679</v>
      </c>
      <c r="P89" s="52">
        <v>110009</v>
      </c>
      <c r="Q89" s="52">
        <v>116305</v>
      </c>
      <c r="R89" s="52">
        <v>113379</v>
      </c>
      <c r="S89" s="52">
        <v>111701</v>
      </c>
      <c r="T89" s="52">
        <v>143722</v>
      </c>
      <c r="U89" s="52">
        <v>141245</v>
      </c>
      <c r="V89" s="52">
        <v>144725</v>
      </c>
      <c r="W89" s="52">
        <v>155351</v>
      </c>
      <c r="DA89" s="63" t="s">
        <v>1095</v>
      </c>
    </row>
    <row r="90" spans="1:105" ht="12" hidden="1" customHeight="1" x14ac:dyDescent="0.25">
      <c r="A90" s="108" t="s">
        <v>208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7627707</v>
      </c>
      <c r="C92" s="52">
        <v>7298333</v>
      </c>
      <c r="D92" s="52">
        <v>7081427</v>
      </c>
      <c r="E92" s="52">
        <v>6920551</v>
      </c>
      <c r="F92" s="52">
        <v>6669667</v>
      </c>
      <c r="G92" s="52">
        <v>6551145</v>
      </c>
      <c r="H92" s="52">
        <v>6344252</v>
      </c>
      <c r="I92" s="52">
        <v>6132011</v>
      </c>
      <c r="J92" s="52">
        <v>5860557</v>
      </c>
      <c r="K92" s="52">
        <v>5722642</v>
      </c>
      <c r="L92" s="52">
        <v>5507818</v>
      </c>
      <c r="M92" s="52">
        <v>5484019</v>
      </c>
      <c r="N92" s="52">
        <v>5354236</v>
      </c>
      <c r="O92" s="52">
        <v>5299591</v>
      </c>
      <c r="P92" s="52">
        <v>5242291</v>
      </c>
      <c r="Q92" s="52">
        <v>5142942</v>
      </c>
      <c r="R92" s="52">
        <v>4968924</v>
      </c>
      <c r="S92" s="52">
        <v>4934706</v>
      </c>
      <c r="T92" s="52">
        <v>4844838</v>
      </c>
      <c r="U92" s="52">
        <v>4778655</v>
      </c>
      <c r="V92" s="52">
        <v>4637950</v>
      </c>
      <c r="W92" s="52">
        <v>4658722</v>
      </c>
      <c r="DA92" s="63" t="s">
        <v>1096</v>
      </c>
    </row>
    <row r="93" spans="1:105" ht="12" customHeight="1" x14ac:dyDescent="0.25">
      <c r="A93" s="97" t="s">
        <v>123</v>
      </c>
      <c r="B93" s="52">
        <v>44419</v>
      </c>
      <c r="C93" s="52">
        <v>41169</v>
      </c>
      <c r="D93" s="52">
        <v>37737</v>
      </c>
      <c r="E93" s="52">
        <v>40740</v>
      </c>
      <c r="F93" s="52">
        <v>38949</v>
      </c>
      <c r="G93" s="52">
        <v>34363</v>
      </c>
      <c r="H93" s="52">
        <v>33990</v>
      </c>
      <c r="I93" s="52">
        <v>32728</v>
      </c>
      <c r="J93" s="52">
        <v>35946</v>
      </c>
      <c r="K93" s="52">
        <v>37610</v>
      </c>
      <c r="L93" s="52">
        <v>43247</v>
      </c>
      <c r="M93" s="52">
        <v>47041</v>
      </c>
      <c r="N93" s="52">
        <v>53886</v>
      </c>
      <c r="O93" s="52">
        <v>59777</v>
      </c>
      <c r="P93" s="52">
        <v>62894</v>
      </c>
      <c r="Q93" s="52">
        <v>64584</v>
      </c>
      <c r="R93" s="52">
        <v>62812</v>
      </c>
      <c r="S93" s="52">
        <v>66875</v>
      </c>
      <c r="T93" s="52">
        <v>67319</v>
      </c>
      <c r="U93" s="52">
        <v>67392</v>
      </c>
      <c r="V93" s="52">
        <v>71696</v>
      </c>
      <c r="W93" s="52">
        <v>68787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9699172</v>
      </c>
      <c r="C96" s="52">
        <v>9832842</v>
      </c>
      <c r="D96" s="52">
        <v>10491511</v>
      </c>
      <c r="E96" s="52">
        <v>10914526</v>
      </c>
      <c r="F96" s="52">
        <v>11332286</v>
      </c>
      <c r="G96" s="52">
        <v>12401384</v>
      </c>
      <c r="H96" s="52">
        <v>13760618</v>
      </c>
      <c r="I96" s="52">
        <v>15268257</v>
      </c>
      <c r="J96" s="52">
        <v>15785620</v>
      </c>
      <c r="K96" s="52">
        <v>16092543</v>
      </c>
      <c r="L96" s="52">
        <v>16354598</v>
      </c>
      <c r="M96" s="52">
        <v>16686286</v>
      </c>
      <c r="N96" s="52">
        <v>17155086</v>
      </c>
      <c r="O96" s="52">
        <v>17303869</v>
      </c>
      <c r="P96" s="52">
        <v>17333422</v>
      </c>
      <c r="Q96" s="52">
        <v>17326568</v>
      </c>
      <c r="R96" s="52">
        <v>16885506</v>
      </c>
      <c r="S96" s="52">
        <v>16583704</v>
      </c>
      <c r="T96" s="52">
        <v>16160474</v>
      </c>
      <c r="U96" s="52">
        <v>15898790</v>
      </c>
      <c r="V96" s="52">
        <v>15600310</v>
      </c>
      <c r="W96" s="52">
        <v>15127815</v>
      </c>
      <c r="DA96" s="63" t="s">
        <v>1098</v>
      </c>
    </row>
    <row r="97" spans="1:105" ht="12" customHeight="1" x14ac:dyDescent="0.25">
      <c r="A97" s="97" t="s">
        <v>121</v>
      </c>
      <c r="B97" s="52">
        <v>1337992</v>
      </c>
      <c r="C97" s="52">
        <v>1403748</v>
      </c>
      <c r="D97" s="52">
        <v>1496361</v>
      </c>
      <c r="E97" s="52">
        <v>1697269</v>
      </c>
      <c r="F97" s="52">
        <v>1786962</v>
      </c>
      <c r="G97" s="52">
        <v>2105169</v>
      </c>
      <c r="H97" s="52">
        <v>2537317</v>
      </c>
      <c r="I97" s="52">
        <v>3300411</v>
      </c>
      <c r="J97" s="52">
        <v>3800991</v>
      </c>
      <c r="K97" s="52">
        <v>4404111</v>
      </c>
      <c r="L97" s="52">
        <v>5207965</v>
      </c>
      <c r="M97" s="52">
        <v>5647420</v>
      </c>
      <c r="N97" s="52">
        <v>6010193</v>
      </c>
      <c r="O97" s="52">
        <v>6186443</v>
      </c>
      <c r="P97" s="52">
        <v>6419116</v>
      </c>
      <c r="Q97" s="52">
        <v>6318812</v>
      </c>
      <c r="R97" s="52">
        <v>6277907</v>
      </c>
      <c r="S97" s="52">
        <v>6521842</v>
      </c>
      <c r="T97" s="52">
        <v>6828385</v>
      </c>
      <c r="U97" s="52">
        <v>7238204</v>
      </c>
      <c r="V97" s="52">
        <v>7374984</v>
      </c>
      <c r="W97" s="52">
        <v>7965416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208</v>
      </c>
      <c r="B101" s="52">
        <v>3794570</v>
      </c>
      <c r="C101" s="52">
        <v>3792094</v>
      </c>
      <c r="D101" s="52">
        <v>3814595</v>
      </c>
      <c r="E101" s="52">
        <v>3824257</v>
      </c>
      <c r="F101" s="52">
        <v>3897161</v>
      </c>
      <c r="G101" s="52">
        <v>4005668</v>
      </c>
      <c r="H101" s="52">
        <v>4217756</v>
      </c>
      <c r="I101" s="52">
        <v>4484234</v>
      </c>
      <c r="J101" s="52">
        <v>4757810</v>
      </c>
      <c r="K101" s="52">
        <v>4854623</v>
      </c>
      <c r="L101" s="52">
        <v>4957314</v>
      </c>
      <c r="M101" s="52">
        <v>5084635</v>
      </c>
      <c r="N101" s="52">
        <v>5350808</v>
      </c>
      <c r="O101" s="52">
        <v>5554608</v>
      </c>
      <c r="P101" s="52">
        <v>5701692</v>
      </c>
      <c r="Q101" s="52">
        <v>5665141</v>
      </c>
      <c r="R101" s="52">
        <v>5597447</v>
      </c>
      <c r="S101" s="52">
        <v>5579505</v>
      </c>
      <c r="T101" s="52">
        <v>5674857</v>
      </c>
      <c r="U101" s="52">
        <v>5652167</v>
      </c>
      <c r="V101" s="52">
        <v>5600999</v>
      </c>
      <c r="W101" s="52">
        <v>5560261</v>
      </c>
      <c r="DA101" s="63" t="s">
        <v>1100</v>
      </c>
    </row>
    <row r="102" spans="1:105" ht="12" customHeight="1" x14ac:dyDescent="0.25">
      <c r="A102" s="97" t="s">
        <v>50</v>
      </c>
      <c r="B102" s="52">
        <v>7893975</v>
      </c>
      <c r="C102" s="52">
        <v>7745738</v>
      </c>
      <c r="D102" s="52">
        <v>8037751</v>
      </c>
      <c r="E102" s="52">
        <v>8380756</v>
      </c>
      <c r="F102" s="52">
        <v>8670892</v>
      </c>
      <c r="G102" s="52">
        <v>9065320</v>
      </c>
      <c r="H102" s="52">
        <v>9250279</v>
      </c>
      <c r="I102" s="52">
        <v>9814983</v>
      </c>
      <c r="J102" s="52">
        <v>10150188</v>
      </c>
      <c r="K102" s="52">
        <v>10516407</v>
      </c>
      <c r="L102" s="52">
        <v>10671883</v>
      </c>
      <c r="M102" s="52">
        <v>10865251</v>
      </c>
      <c r="N102" s="52">
        <v>10985608</v>
      </c>
      <c r="O102" s="52">
        <v>11170785</v>
      </c>
      <c r="P102" s="52">
        <v>11393022</v>
      </c>
      <c r="Q102" s="52">
        <v>11246040</v>
      </c>
      <c r="R102" s="52">
        <v>10978824</v>
      </c>
      <c r="S102" s="52">
        <v>10825676</v>
      </c>
      <c r="T102" s="52">
        <v>10932853</v>
      </c>
      <c r="U102" s="52">
        <v>10757547</v>
      </c>
      <c r="V102" s="52">
        <v>10445643</v>
      </c>
      <c r="W102" s="52">
        <v>10225308</v>
      </c>
      <c r="DA102" s="63" t="s">
        <v>1101</v>
      </c>
    </row>
    <row r="103" spans="1:105" ht="12" customHeight="1" x14ac:dyDescent="0.25">
      <c r="A103" s="109" t="s">
        <v>120</v>
      </c>
      <c r="B103" s="36">
        <v>13604093</v>
      </c>
      <c r="C103" s="36">
        <v>13763790</v>
      </c>
      <c r="D103" s="36">
        <v>14459186</v>
      </c>
      <c r="E103" s="36">
        <v>15106462</v>
      </c>
      <c r="F103" s="36">
        <v>15681744</v>
      </c>
      <c r="G103" s="36">
        <v>17122215</v>
      </c>
      <c r="H103" s="36">
        <v>19172990</v>
      </c>
      <c r="I103" s="36">
        <v>21401477</v>
      </c>
      <c r="J103" s="36">
        <v>22425841</v>
      </c>
      <c r="K103" s="36">
        <v>23351953</v>
      </c>
      <c r="L103" s="36">
        <v>24537507</v>
      </c>
      <c r="M103" s="36">
        <v>25592671</v>
      </c>
      <c r="N103" s="36">
        <v>26512369</v>
      </c>
      <c r="O103" s="36">
        <v>27119403</v>
      </c>
      <c r="P103" s="36">
        <v>27399324</v>
      </c>
      <c r="Q103" s="36">
        <v>27434321</v>
      </c>
      <c r="R103" s="36">
        <v>27221084</v>
      </c>
      <c r="S103" s="36">
        <v>27450824</v>
      </c>
      <c r="T103" s="36">
        <v>27797398</v>
      </c>
      <c r="U103" s="36">
        <v>28350827</v>
      </c>
      <c r="V103" s="36">
        <v>28621387</v>
      </c>
      <c r="W103" s="36">
        <v>29196862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20">
        <v>145280</v>
      </c>
      <c r="C105" s="120">
        <v>132537</v>
      </c>
      <c r="D105" s="120">
        <v>115438</v>
      </c>
      <c r="E105" s="120">
        <v>99941</v>
      </c>
      <c r="F105" s="120">
        <v>80395</v>
      </c>
      <c r="G105" s="120">
        <v>24856</v>
      </c>
      <c r="H105" s="120">
        <v>26829</v>
      </c>
      <c r="I105" s="120">
        <v>29195</v>
      </c>
      <c r="J105" s="120">
        <v>33020</v>
      </c>
      <c r="K105" s="120">
        <v>38590</v>
      </c>
      <c r="L105" s="120">
        <v>44310</v>
      </c>
      <c r="M105" s="120">
        <v>47783</v>
      </c>
      <c r="N105" s="120">
        <v>49666</v>
      </c>
      <c r="O105" s="120">
        <v>49351</v>
      </c>
      <c r="P105" s="120">
        <v>48943</v>
      </c>
      <c r="Q105" s="120">
        <v>50149</v>
      </c>
      <c r="R105" s="120">
        <v>50559</v>
      </c>
      <c r="S105" s="120">
        <v>50282</v>
      </c>
      <c r="T105" s="120">
        <v>50350</v>
      </c>
      <c r="U105" s="120">
        <v>50585</v>
      </c>
      <c r="V105" s="120">
        <v>51012</v>
      </c>
      <c r="W105" s="120">
        <v>55063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211</v>
      </c>
      <c r="B107" s="52">
        <v>145280</v>
      </c>
      <c r="C107" s="52">
        <v>132537</v>
      </c>
      <c r="D107" s="52">
        <v>115438</v>
      </c>
      <c r="E107" s="52">
        <v>99941</v>
      </c>
      <c r="F107" s="52">
        <v>80395</v>
      </c>
      <c r="G107" s="52">
        <v>24856</v>
      </c>
      <c r="H107" s="52">
        <v>26829</v>
      </c>
      <c r="I107" s="52">
        <v>29195</v>
      </c>
      <c r="J107" s="52">
        <v>33020</v>
      </c>
      <c r="K107" s="52">
        <v>38590</v>
      </c>
      <c r="L107" s="52">
        <v>44310</v>
      </c>
      <c r="M107" s="52">
        <v>47783</v>
      </c>
      <c r="N107" s="52">
        <v>49666</v>
      </c>
      <c r="O107" s="52">
        <v>49351</v>
      </c>
      <c r="P107" s="52">
        <v>48943</v>
      </c>
      <c r="Q107" s="52">
        <v>50149</v>
      </c>
      <c r="R107" s="52">
        <v>50559</v>
      </c>
      <c r="S107" s="52">
        <v>50282</v>
      </c>
      <c r="T107" s="52">
        <v>50350</v>
      </c>
      <c r="U107" s="52">
        <v>50585</v>
      </c>
      <c r="V107" s="52">
        <v>51012</v>
      </c>
      <c r="W107" s="52">
        <v>55063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9261</v>
      </c>
      <c r="C110" s="52">
        <v>9461</v>
      </c>
      <c r="D110" s="52">
        <v>9530</v>
      </c>
      <c r="E110" s="52">
        <v>8588</v>
      </c>
      <c r="F110" s="52">
        <v>7420</v>
      </c>
      <c r="G110" s="52">
        <v>1589</v>
      </c>
      <c r="H110" s="52">
        <v>1793</v>
      </c>
      <c r="I110" s="52">
        <v>2060</v>
      </c>
      <c r="J110" s="52">
        <v>2298</v>
      </c>
      <c r="K110" s="52">
        <v>2620</v>
      </c>
      <c r="L110" s="52">
        <v>3124</v>
      </c>
      <c r="M110" s="52">
        <v>3507</v>
      </c>
      <c r="N110" s="52">
        <v>3683</v>
      </c>
      <c r="O110" s="52">
        <v>3619</v>
      </c>
      <c r="P110" s="52">
        <v>3386</v>
      </c>
      <c r="Q110" s="52">
        <v>3087</v>
      </c>
      <c r="R110" s="52">
        <v>2989</v>
      </c>
      <c r="S110" s="52">
        <v>2841</v>
      </c>
      <c r="T110" s="52">
        <v>2636</v>
      </c>
      <c r="U110" s="52">
        <v>2455</v>
      </c>
      <c r="V110" s="52">
        <v>2414</v>
      </c>
      <c r="W110" s="52">
        <v>2422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7196</v>
      </c>
      <c r="C112" s="52">
        <v>9750</v>
      </c>
      <c r="D112" s="52">
        <v>14234</v>
      </c>
      <c r="E112" s="52">
        <v>17029</v>
      </c>
      <c r="F112" s="52">
        <v>18899</v>
      </c>
      <c r="G112" s="52">
        <v>20580</v>
      </c>
      <c r="H112" s="52">
        <v>22126</v>
      </c>
      <c r="I112" s="52">
        <v>23992</v>
      </c>
      <c r="J112" s="52">
        <v>26759</v>
      </c>
      <c r="K112" s="52">
        <v>30407</v>
      </c>
      <c r="L112" s="52">
        <v>33680</v>
      </c>
      <c r="M112" s="52">
        <v>35119</v>
      </c>
      <c r="N112" s="52">
        <v>35607</v>
      </c>
      <c r="O112" s="52">
        <v>34904</v>
      </c>
      <c r="P112" s="52">
        <v>33514</v>
      </c>
      <c r="Q112" s="52">
        <v>33677</v>
      </c>
      <c r="R112" s="52">
        <v>33033</v>
      </c>
      <c r="S112" s="52">
        <v>32961</v>
      </c>
      <c r="T112" s="52">
        <v>32522</v>
      </c>
      <c r="U112" s="52">
        <v>32085</v>
      </c>
      <c r="V112" s="52">
        <v>28826</v>
      </c>
      <c r="W112" s="52">
        <v>31814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2</v>
      </c>
      <c r="F113" s="52">
        <v>7</v>
      </c>
      <c r="G113" s="52">
        <v>8</v>
      </c>
      <c r="H113" s="52">
        <v>10</v>
      </c>
      <c r="I113" s="52">
        <v>11</v>
      </c>
      <c r="J113" s="52">
        <v>17</v>
      </c>
      <c r="K113" s="52">
        <v>39</v>
      </c>
      <c r="L113" s="52">
        <v>54</v>
      </c>
      <c r="M113" s="52">
        <v>71</v>
      </c>
      <c r="N113" s="52">
        <v>102</v>
      </c>
      <c r="O113" s="52">
        <v>123</v>
      </c>
      <c r="P113" s="52">
        <v>192</v>
      </c>
      <c r="Q113" s="52">
        <v>239</v>
      </c>
      <c r="R113" s="52">
        <v>305</v>
      </c>
      <c r="S113" s="52">
        <v>303</v>
      </c>
      <c r="T113" s="52">
        <v>331</v>
      </c>
      <c r="U113" s="52">
        <v>340</v>
      </c>
      <c r="V113" s="52">
        <v>347</v>
      </c>
      <c r="W113" s="52">
        <v>451</v>
      </c>
      <c r="DA113" s="63" t="s">
        <v>1106</v>
      </c>
    </row>
    <row r="114" spans="1:105" ht="12" hidden="1" customHeight="1" x14ac:dyDescent="0.25">
      <c r="A114" s="108" t="s">
        <v>203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133105</v>
      </c>
      <c r="C116" s="52">
        <v>118411</v>
      </c>
      <c r="D116" s="52">
        <v>97609</v>
      </c>
      <c r="E116" s="52">
        <v>79369</v>
      </c>
      <c r="F116" s="52">
        <v>58449</v>
      </c>
      <c r="G116" s="52">
        <v>3013</v>
      </c>
      <c r="H116" s="52">
        <v>3223</v>
      </c>
      <c r="I116" s="52">
        <v>3353</v>
      </c>
      <c r="J116" s="52">
        <v>3762</v>
      </c>
      <c r="K116" s="52">
        <v>4060</v>
      </c>
      <c r="L116" s="52">
        <v>5410</v>
      </c>
      <c r="M116" s="52">
        <v>5707</v>
      </c>
      <c r="N116" s="52">
        <v>6170</v>
      </c>
      <c r="O116" s="52">
        <v>5899</v>
      </c>
      <c r="P116" s="52">
        <v>5364</v>
      </c>
      <c r="Q116" s="52">
        <v>4725</v>
      </c>
      <c r="R116" s="52">
        <v>4411</v>
      </c>
      <c r="S116" s="52">
        <v>4201</v>
      </c>
      <c r="T116" s="52">
        <v>3884</v>
      </c>
      <c r="U116" s="52">
        <v>3721</v>
      </c>
      <c r="V116" s="52">
        <v>6200</v>
      </c>
      <c r="W116" s="52">
        <v>3810</v>
      </c>
      <c r="DA116" s="63" t="s">
        <v>1107</v>
      </c>
    </row>
    <row r="117" spans="1:105" ht="12" customHeight="1" x14ac:dyDescent="0.25">
      <c r="A117" s="97" t="s">
        <v>121</v>
      </c>
      <c r="B117" s="52">
        <v>4979</v>
      </c>
      <c r="C117" s="52">
        <v>4376</v>
      </c>
      <c r="D117" s="52">
        <v>3595</v>
      </c>
      <c r="E117" s="52">
        <v>3541</v>
      </c>
      <c r="F117" s="52">
        <v>3040</v>
      </c>
      <c r="G117" s="52">
        <v>1255</v>
      </c>
      <c r="H117" s="52">
        <v>1470</v>
      </c>
      <c r="I117" s="52">
        <v>1839</v>
      </c>
      <c r="J117" s="52">
        <v>2482</v>
      </c>
      <c r="K117" s="52">
        <v>4084</v>
      </c>
      <c r="L117" s="52">
        <v>5166</v>
      </c>
      <c r="M117" s="52">
        <v>6886</v>
      </c>
      <c r="N117" s="52">
        <v>7787</v>
      </c>
      <c r="O117" s="52">
        <v>8425</v>
      </c>
      <c r="P117" s="52">
        <v>9873</v>
      </c>
      <c r="Q117" s="52">
        <v>11508</v>
      </c>
      <c r="R117" s="52">
        <v>12810</v>
      </c>
      <c r="S117" s="52">
        <v>12817</v>
      </c>
      <c r="T117" s="52">
        <v>13613</v>
      </c>
      <c r="U117" s="52">
        <v>14439</v>
      </c>
      <c r="V117" s="52">
        <v>15639</v>
      </c>
      <c r="W117" s="52">
        <v>18988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68831</v>
      </c>
      <c r="C121" s="52">
        <v>63930</v>
      </c>
      <c r="D121" s="52">
        <v>57722</v>
      </c>
      <c r="E121" s="52">
        <v>49952</v>
      </c>
      <c r="F121" s="52">
        <v>40440</v>
      </c>
      <c r="G121" s="52">
        <v>15035</v>
      </c>
      <c r="H121" s="52">
        <v>16063</v>
      </c>
      <c r="I121" s="52">
        <v>17744</v>
      </c>
      <c r="J121" s="52">
        <v>19904</v>
      </c>
      <c r="K121" s="52">
        <v>22586</v>
      </c>
      <c r="L121" s="52">
        <v>24215</v>
      </c>
      <c r="M121" s="52">
        <v>23869</v>
      </c>
      <c r="N121" s="52">
        <v>22667</v>
      </c>
      <c r="O121" s="52">
        <v>20845</v>
      </c>
      <c r="P121" s="52">
        <v>18107</v>
      </c>
      <c r="Q121" s="52">
        <v>16886</v>
      </c>
      <c r="R121" s="52">
        <v>15875</v>
      </c>
      <c r="S121" s="52">
        <v>15705</v>
      </c>
      <c r="T121" s="52">
        <v>15471</v>
      </c>
      <c r="U121" s="52">
        <v>15225</v>
      </c>
      <c r="V121" s="52">
        <v>14086</v>
      </c>
      <c r="W121" s="52">
        <v>15037</v>
      </c>
      <c r="DA121" s="63" t="s">
        <v>1109</v>
      </c>
    </row>
    <row r="122" spans="1:105" ht="12" customHeight="1" x14ac:dyDescent="0.25">
      <c r="A122" s="109" t="s">
        <v>120</v>
      </c>
      <c r="B122" s="36">
        <v>76449</v>
      </c>
      <c r="C122" s="36">
        <v>68607</v>
      </c>
      <c r="D122" s="36">
        <v>57716</v>
      </c>
      <c r="E122" s="36">
        <v>49989</v>
      </c>
      <c r="F122" s="36">
        <v>39955</v>
      </c>
      <c r="G122" s="36">
        <v>9821</v>
      </c>
      <c r="H122" s="36">
        <v>10766</v>
      </c>
      <c r="I122" s="36">
        <v>11451</v>
      </c>
      <c r="J122" s="36">
        <v>13116</v>
      </c>
      <c r="K122" s="36">
        <v>16004</v>
      </c>
      <c r="L122" s="36">
        <v>20095</v>
      </c>
      <c r="M122" s="36">
        <v>23914</v>
      </c>
      <c r="N122" s="36">
        <v>26999</v>
      </c>
      <c r="O122" s="36">
        <v>28506</v>
      </c>
      <c r="P122" s="36">
        <v>30836</v>
      </c>
      <c r="Q122" s="36">
        <v>33263</v>
      </c>
      <c r="R122" s="36">
        <v>34684</v>
      </c>
      <c r="S122" s="36">
        <v>34577</v>
      </c>
      <c r="T122" s="36">
        <v>34879</v>
      </c>
      <c r="U122" s="36">
        <v>35360</v>
      </c>
      <c r="V122" s="36">
        <v>36926</v>
      </c>
      <c r="W122" s="36">
        <v>40026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20">
        <v>27763846</v>
      </c>
      <c r="C124" s="120">
        <v>27694263</v>
      </c>
      <c r="D124" s="120">
        <v>26623695</v>
      </c>
      <c r="E124" s="120">
        <v>25806616</v>
      </c>
      <c r="F124" s="120">
        <v>25274057</v>
      </c>
      <c r="G124" s="120">
        <v>24462735</v>
      </c>
      <c r="H124" s="120">
        <v>23415878</v>
      </c>
      <c r="I124" s="120">
        <v>22468551</v>
      </c>
      <c r="J124" s="120">
        <v>21637658</v>
      </c>
      <c r="K124" s="120">
        <v>21139477</v>
      </c>
      <c r="L124" s="120">
        <v>20556838</v>
      </c>
      <c r="M124" s="120">
        <v>20363995</v>
      </c>
      <c r="N124" s="120">
        <v>20311266</v>
      </c>
      <c r="O124" s="120">
        <v>20377821</v>
      </c>
      <c r="P124" s="120">
        <v>20569083</v>
      </c>
      <c r="Q124" s="120">
        <v>20835587</v>
      </c>
      <c r="R124" s="120">
        <v>20750075</v>
      </c>
      <c r="S124" s="120">
        <v>20523599</v>
      </c>
      <c r="T124" s="120">
        <v>19922728</v>
      </c>
      <c r="U124" s="120">
        <v>19650506</v>
      </c>
      <c r="V124" s="120">
        <v>19279639</v>
      </c>
      <c r="W124" s="120">
        <v>19238166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215</v>
      </c>
      <c r="B126" s="52">
        <v>27763846</v>
      </c>
      <c r="C126" s="52">
        <v>27694263</v>
      </c>
      <c r="D126" s="52">
        <v>26623695</v>
      </c>
      <c r="E126" s="52">
        <v>25806616</v>
      </c>
      <c r="F126" s="52">
        <v>25274057</v>
      </c>
      <c r="G126" s="52">
        <v>24462735</v>
      </c>
      <c r="H126" s="52">
        <v>23415878</v>
      </c>
      <c r="I126" s="52">
        <v>22468551</v>
      </c>
      <c r="J126" s="52">
        <v>21637658</v>
      </c>
      <c r="K126" s="52">
        <v>21139477</v>
      </c>
      <c r="L126" s="52">
        <v>20556838</v>
      </c>
      <c r="M126" s="52">
        <v>20363995</v>
      </c>
      <c r="N126" s="52">
        <v>20311266</v>
      </c>
      <c r="O126" s="52">
        <v>20377821</v>
      </c>
      <c r="P126" s="52">
        <v>20569083</v>
      </c>
      <c r="Q126" s="52">
        <v>20835587</v>
      </c>
      <c r="R126" s="52">
        <v>20750075</v>
      </c>
      <c r="S126" s="52">
        <v>20523599</v>
      </c>
      <c r="T126" s="52">
        <v>19922728</v>
      </c>
      <c r="U126" s="52">
        <v>19650506</v>
      </c>
      <c r="V126" s="52">
        <v>19279639</v>
      </c>
      <c r="W126" s="52">
        <v>19238166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447981</v>
      </c>
      <c r="C129" s="52">
        <v>496763</v>
      </c>
      <c r="D129" s="52">
        <v>528941</v>
      </c>
      <c r="E129" s="52">
        <v>536020</v>
      </c>
      <c r="F129" s="52">
        <v>569460</v>
      </c>
      <c r="G129" s="52">
        <v>627951</v>
      </c>
      <c r="H129" s="52">
        <v>635104</v>
      </c>
      <c r="I129" s="52">
        <v>643106</v>
      </c>
      <c r="J129" s="52">
        <v>655101</v>
      </c>
      <c r="K129" s="52">
        <v>685333</v>
      </c>
      <c r="L129" s="52">
        <v>743072</v>
      </c>
      <c r="M129" s="52">
        <v>840010</v>
      </c>
      <c r="N129" s="52">
        <v>1026196</v>
      </c>
      <c r="O129" s="52">
        <v>1198275</v>
      </c>
      <c r="P129" s="52">
        <v>1359220</v>
      </c>
      <c r="Q129" s="52">
        <v>1469055</v>
      </c>
      <c r="R129" s="52">
        <v>1557506</v>
      </c>
      <c r="S129" s="52">
        <v>1630414</v>
      </c>
      <c r="T129" s="52">
        <v>1667251</v>
      </c>
      <c r="U129" s="52">
        <v>1660417</v>
      </c>
      <c r="V129" s="52">
        <v>1622885</v>
      </c>
      <c r="W129" s="52">
        <v>1611461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24087194</v>
      </c>
      <c r="C131" s="52">
        <v>24048131</v>
      </c>
      <c r="D131" s="52">
        <v>23182545</v>
      </c>
      <c r="E131" s="52">
        <v>22474084</v>
      </c>
      <c r="F131" s="52">
        <v>21917023</v>
      </c>
      <c r="G131" s="52">
        <v>21250971</v>
      </c>
      <c r="H131" s="52">
        <v>20314129</v>
      </c>
      <c r="I131" s="52">
        <v>19472076</v>
      </c>
      <c r="J131" s="52">
        <v>18712359</v>
      </c>
      <c r="K131" s="52">
        <v>18196169</v>
      </c>
      <c r="L131" s="52">
        <v>17746771</v>
      </c>
      <c r="M131" s="52">
        <v>17621536</v>
      </c>
      <c r="N131" s="52">
        <v>17386562</v>
      </c>
      <c r="O131" s="52">
        <v>17362351</v>
      </c>
      <c r="P131" s="52">
        <v>17360389</v>
      </c>
      <c r="Q131" s="52">
        <v>17410537</v>
      </c>
      <c r="R131" s="52">
        <v>17296735</v>
      </c>
      <c r="S131" s="52">
        <v>17093517</v>
      </c>
      <c r="T131" s="52">
        <v>16607674</v>
      </c>
      <c r="U131" s="52">
        <v>16463633</v>
      </c>
      <c r="V131" s="52">
        <v>16253565</v>
      </c>
      <c r="W131" s="52">
        <v>16385728</v>
      </c>
      <c r="DA131" s="63" t="s">
        <v>1113</v>
      </c>
    </row>
    <row r="132" spans="1:105" ht="12" customHeight="1" x14ac:dyDescent="0.25">
      <c r="A132" s="97" t="s">
        <v>127</v>
      </c>
      <c r="B132" s="52">
        <v>14882</v>
      </c>
      <c r="C132" s="52">
        <v>17578</v>
      </c>
      <c r="D132" s="52">
        <v>19270</v>
      </c>
      <c r="E132" s="52">
        <v>21812</v>
      </c>
      <c r="F132" s="52">
        <v>24025</v>
      </c>
      <c r="G132" s="52">
        <v>26387</v>
      </c>
      <c r="H132" s="52">
        <v>28160</v>
      </c>
      <c r="I132" s="52">
        <v>31558</v>
      </c>
      <c r="J132" s="52">
        <v>34107</v>
      </c>
      <c r="K132" s="52">
        <v>44716</v>
      </c>
      <c r="L132" s="52">
        <v>47900</v>
      </c>
      <c r="M132" s="52">
        <v>50923</v>
      </c>
      <c r="N132" s="52">
        <v>50626</v>
      </c>
      <c r="O132" s="52">
        <v>56952</v>
      </c>
      <c r="P132" s="52">
        <v>69529</v>
      </c>
      <c r="Q132" s="52">
        <v>76979</v>
      </c>
      <c r="R132" s="52">
        <v>82397</v>
      </c>
      <c r="S132" s="52">
        <v>82654</v>
      </c>
      <c r="T132" s="52">
        <v>85261</v>
      </c>
      <c r="U132" s="52">
        <v>92101</v>
      </c>
      <c r="V132" s="52">
        <v>96036</v>
      </c>
      <c r="W132" s="52">
        <v>107390</v>
      </c>
      <c r="DA132" s="63" t="s">
        <v>1114</v>
      </c>
    </row>
    <row r="133" spans="1:105" ht="12" hidden="1" customHeight="1" x14ac:dyDescent="0.25">
      <c r="A133" s="108" t="s">
        <v>204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3159784</v>
      </c>
      <c r="C135" s="52">
        <v>3057337</v>
      </c>
      <c r="D135" s="52">
        <v>2789641</v>
      </c>
      <c r="E135" s="52">
        <v>2547338</v>
      </c>
      <c r="F135" s="52">
        <v>2528903</v>
      </c>
      <c r="G135" s="52">
        <v>2280171</v>
      </c>
      <c r="H135" s="52">
        <v>2069540</v>
      </c>
      <c r="I135" s="52">
        <v>1872920</v>
      </c>
      <c r="J135" s="52">
        <v>1804039</v>
      </c>
      <c r="K135" s="52">
        <v>1681744</v>
      </c>
      <c r="L135" s="52">
        <v>1557823</v>
      </c>
      <c r="M135" s="52">
        <v>1389540</v>
      </c>
      <c r="N135" s="52">
        <v>1393952</v>
      </c>
      <c r="O135" s="52">
        <v>1315579</v>
      </c>
      <c r="P135" s="52">
        <v>1221936</v>
      </c>
      <c r="Q135" s="52">
        <v>1143180</v>
      </c>
      <c r="R135" s="52">
        <v>1088857</v>
      </c>
      <c r="S135" s="52">
        <v>1067685</v>
      </c>
      <c r="T135" s="52">
        <v>1029664</v>
      </c>
      <c r="U135" s="52">
        <v>989158</v>
      </c>
      <c r="V135" s="52">
        <v>965771</v>
      </c>
      <c r="W135" s="52">
        <v>894368</v>
      </c>
      <c r="DA135" s="63" t="s">
        <v>1115</v>
      </c>
    </row>
    <row r="136" spans="1:105" ht="12" customHeight="1" x14ac:dyDescent="0.25">
      <c r="A136" s="97" t="s">
        <v>121</v>
      </c>
      <c r="B136" s="52">
        <v>501986</v>
      </c>
      <c r="C136" s="52">
        <v>571217</v>
      </c>
      <c r="D136" s="52">
        <v>632239</v>
      </c>
      <c r="E136" s="52">
        <v>763382</v>
      </c>
      <c r="F136" s="52">
        <v>804106</v>
      </c>
      <c r="G136" s="52">
        <v>905206</v>
      </c>
      <c r="H136" s="52">
        <v>1004049</v>
      </c>
      <c r="I136" s="52">
        <v>1091997</v>
      </c>
      <c r="J136" s="52">
        <v>1087153</v>
      </c>
      <c r="K136" s="52">
        <v>1216848</v>
      </c>
      <c r="L136" s="52">
        <v>1204344</v>
      </c>
      <c r="M136" s="52">
        <v>1301996</v>
      </c>
      <c r="N136" s="52">
        <v>1480126</v>
      </c>
      <c r="O136" s="52">
        <v>1642939</v>
      </c>
      <c r="P136" s="52">
        <v>1917229</v>
      </c>
      <c r="Q136" s="52">
        <v>2204891</v>
      </c>
      <c r="R136" s="52">
        <v>2282086</v>
      </c>
      <c r="S136" s="52">
        <v>2279743</v>
      </c>
      <c r="T136" s="52">
        <v>2200129</v>
      </c>
      <c r="U136" s="52">
        <v>2105614</v>
      </c>
      <c r="V136" s="52">
        <v>1964267</v>
      </c>
      <c r="W136" s="52">
        <v>1850680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11573065</v>
      </c>
      <c r="C140" s="52">
        <v>11423146</v>
      </c>
      <c r="D140" s="52">
        <v>10493431</v>
      </c>
      <c r="E140" s="52">
        <v>9593373</v>
      </c>
      <c r="F140" s="52">
        <v>8846129</v>
      </c>
      <c r="G140" s="52">
        <v>8207808</v>
      </c>
      <c r="H140" s="52">
        <v>7491995</v>
      </c>
      <c r="I140" s="52">
        <v>6967359</v>
      </c>
      <c r="J140" s="52">
        <v>6486727</v>
      </c>
      <c r="K140" s="52">
        <v>6184911</v>
      </c>
      <c r="L140" s="52">
        <v>5919417</v>
      </c>
      <c r="M140" s="52">
        <v>5771594</v>
      </c>
      <c r="N140" s="52">
        <v>5588993</v>
      </c>
      <c r="O140" s="52">
        <v>5525794</v>
      </c>
      <c r="P140" s="52">
        <v>5480948</v>
      </c>
      <c r="Q140" s="52">
        <v>5451158</v>
      </c>
      <c r="R140" s="52">
        <v>5336352</v>
      </c>
      <c r="S140" s="52">
        <v>5167642</v>
      </c>
      <c r="T140" s="52">
        <v>4967450</v>
      </c>
      <c r="U140" s="52">
        <v>4803658</v>
      </c>
      <c r="V140" s="52">
        <v>4616505</v>
      </c>
      <c r="W140" s="52">
        <v>4612813</v>
      </c>
      <c r="DA140" s="63" t="s">
        <v>1117</v>
      </c>
    </row>
    <row r="141" spans="1:105" ht="12" customHeight="1" x14ac:dyDescent="0.25">
      <c r="A141" s="109" t="s">
        <v>120</v>
      </c>
      <c r="B141" s="36">
        <v>16190781</v>
      </c>
      <c r="C141" s="36">
        <v>16271117</v>
      </c>
      <c r="D141" s="36">
        <v>16130264</v>
      </c>
      <c r="E141" s="36">
        <v>16213243</v>
      </c>
      <c r="F141" s="36">
        <v>16427928</v>
      </c>
      <c r="G141" s="36">
        <v>16254927</v>
      </c>
      <c r="H141" s="36">
        <v>15923883</v>
      </c>
      <c r="I141" s="36">
        <v>15501192</v>
      </c>
      <c r="J141" s="36">
        <v>15150931</v>
      </c>
      <c r="K141" s="36">
        <v>14954566</v>
      </c>
      <c r="L141" s="36">
        <v>14637421</v>
      </c>
      <c r="M141" s="36">
        <v>14592401</v>
      </c>
      <c r="N141" s="36">
        <v>14722273</v>
      </c>
      <c r="O141" s="36">
        <v>14852027</v>
      </c>
      <c r="P141" s="36">
        <v>15088135</v>
      </c>
      <c r="Q141" s="36">
        <v>15384429</v>
      </c>
      <c r="R141" s="36">
        <v>15413723</v>
      </c>
      <c r="S141" s="36">
        <v>15355957</v>
      </c>
      <c r="T141" s="36">
        <v>14955278</v>
      </c>
      <c r="U141" s="36">
        <v>14846848</v>
      </c>
      <c r="V141" s="36">
        <v>14663134</v>
      </c>
      <c r="W141" s="36">
        <v>14625353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1675670</v>
      </c>
      <c r="C143" s="120">
        <v>1933667</v>
      </c>
      <c r="D143" s="120">
        <v>2416815</v>
      </c>
      <c r="E143" s="120">
        <v>2917044</v>
      </c>
      <c r="F143" s="120">
        <v>3424467</v>
      </c>
      <c r="G143" s="120">
        <v>4053657</v>
      </c>
      <c r="H143" s="120">
        <v>4798800</v>
      </c>
      <c r="I143" s="120">
        <v>5745029</v>
      </c>
      <c r="J143" s="120">
        <v>6685016</v>
      </c>
      <c r="K143" s="120">
        <v>7668589</v>
      </c>
      <c r="L143" s="120">
        <v>8460773</v>
      </c>
      <c r="M143" s="120">
        <v>9105183</v>
      </c>
      <c r="N143" s="120">
        <v>9705573</v>
      </c>
      <c r="O143" s="120">
        <v>10436328</v>
      </c>
      <c r="P143" s="120">
        <v>11334936</v>
      </c>
      <c r="Q143" s="120">
        <v>12097007</v>
      </c>
      <c r="R143" s="120">
        <v>12832507</v>
      </c>
      <c r="S143" s="120">
        <v>13517220</v>
      </c>
      <c r="T143" s="120">
        <v>14421371</v>
      </c>
      <c r="U143" s="120">
        <v>15532952</v>
      </c>
      <c r="V143" s="120">
        <v>16786303</v>
      </c>
      <c r="W143" s="120">
        <v>18057276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1675670</v>
      </c>
      <c r="C145" s="52">
        <v>1933667</v>
      </c>
      <c r="D145" s="52">
        <v>2416815</v>
      </c>
      <c r="E145" s="52">
        <v>2917044</v>
      </c>
      <c r="F145" s="52">
        <v>3424467</v>
      </c>
      <c r="G145" s="52">
        <v>4053657</v>
      </c>
      <c r="H145" s="52">
        <v>4798800</v>
      </c>
      <c r="I145" s="52">
        <v>5745029</v>
      </c>
      <c r="J145" s="52">
        <v>6685016</v>
      </c>
      <c r="K145" s="52">
        <v>7668589</v>
      </c>
      <c r="L145" s="52">
        <v>8460773</v>
      </c>
      <c r="M145" s="52">
        <v>9105183</v>
      </c>
      <c r="N145" s="52">
        <v>9705573</v>
      </c>
      <c r="O145" s="52">
        <v>10436328</v>
      </c>
      <c r="P145" s="52">
        <v>11334936</v>
      </c>
      <c r="Q145" s="52">
        <v>12097007</v>
      </c>
      <c r="R145" s="52">
        <v>12832507</v>
      </c>
      <c r="S145" s="52">
        <v>13517220</v>
      </c>
      <c r="T145" s="52">
        <v>14421371</v>
      </c>
      <c r="U145" s="52">
        <v>15532952</v>
      </c>
      <c r="V145" s="52">
        <v>16786303</v>
      </c>
      <c r="W145" s="52">
        <v>18057276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309745</v>
      </c>
      <c r="C147" s="52">
        <v>329007</v>
      </c>
      <c r="D147" s="52">
        <v>380363</v>
      </c>
      <c r="E147" s="52">
        <v>462702</v>
      </c>
      <c r="F147" s="52">
        <v>555030</v>
      </c>
      <c r="G147" s="52">
        <v>681882</v>
      </c>
      <c r="H147" s="52">
        <v>850139</v>
      </c>
      <c r="I147" s="52">
        <v>1057789</v>
      </c>
      <c r="J147" s="52">
        <v>1306164</v>
      </c>
      <c r="K147" s="52">
        <v>1685455</v>
      </c>
      <c r="L147" s="52">
        <v>1992536</v>
      </c>
      <c r="M147" s="52">
        <v>2189783</v>
      </c>
      <c r="N147" s="52">
        <v>2397339</v>
      </c>
      <c r="O147" s="52">
        <v>2641500</v>
      </c>
      <c r="P147" s="52">
        <v>2806341</v>
      </c>
      <c r="Q147" s="52">
        <v>3113961</v>
      </c>
      <c r="R147" s="52">
        <v>3557364</v>
      </c>
      <c r="S147" s="52">
        <v>3901648</v>
      </c>
      <c r="T147" s="52">
        <v>4233176</v>
      </c>
      <c r="U147" s="52">
        <v>4873067</v>
      </c>
      <c r="V147" s="52">
        <v>5524885</v>
      </c>
      <c r="W147" s="52">
        <v>6588199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230520</v>
      </c>
      <c r="C149" s="52">
        <v>283934</v>
      </c>
      <c r="D149" s="52">
        <v>406693</v>
      </c>
      <c r="E149" s="52">
        <v>549273</v>
      </c>
      <c r="F149" s="52">
        <v>674747</v>
      </c>
      <c r="G149" s="52">
        <v>794445</v>
      </c>
      <c r="H149" s="52">
        <v>908215</v>
      </c>
      <c r="I149" s="52">
        <v>1048082</v>
      </c>
      <c r="J149" s="52">
        <v>1180465</v>
      </c>
      <c r="K149" s="52">
        <v>1360524</v>
      </c>
      <c r="L149" s="52">
        <v>1463215</v>
      </c>
      <c r="M149" s="52">
        <v>1540909</v>
      </c>
      <c r="N149" s="52">
        <v>1622028</v>
      </c>
      <c r="O149" s="52">
        <v>1744013</v>
      </c>
      <c r="P149" s="52">
        <v>1886461</v>
      </c>
      <c r="Q149" s="52">
        <v>1970107</v>
      </c>
      <c r="R149" s="52">
        <v>2036068</v>
      </c>
      <c r="S149" s="52">
        <v>2096517</v>
      </c>
      <c r="T149" s="52">
        <v>2144329</v>
      </c>
      <c r="U149" s="52">
        <v>2220697</v>
      </c>
      <c r="V149" s="52">
        <v>2276308</v>
      </c>
      <c r="W149" s="52">
        <v>2417886</v>
      </c>
      <c r="DA149" s="63" t="s">
        <v>1121</v>
      </c>
    </row>
    <row r="150" spans="1:105" ht="12" customHeight="1" x14ac:dyDescent="0.25">
      <c r="A150" s="97" t="s">
        <v>123</v>
      </c>
      <c r="B150" s="52">
        <v>1654</v>
      </c>
      <c r="C150" s="52">
        <v>1981</v>
      </c>
      <c r="D150" s="52">
        <v>3089</v>
      </c>
      <c r="E150" s="52">
        <v>6901</v>
      </c>
      <c r="F150" s="52">
        <v>8146</v>
      </c>
      <c r="G150" s="52">
        <v>8408</v>
      </c>
      <c r="H150" s="52">
        <v>9447</v>
      </c>
      <c r="I150" s="52">
        <v>9967</v>
      </c>
      <c r="J150" s="52">
        <v>14636</v>
      </c>
      <c r="K150" s="52">
        <v>18238</v>
      </c>
      <c r="L150" s="52">
        <v>32352</v>
      </c>
      <c r="M150" s="52">
        <v>38328</v>
      </c>
      <c r="N150" s="52">
        <v>46500</v>
      </c>
      <c r="O150" s="52">
        <v>54300</v>
      </c>
      <c r="P150" s="52">
        <v>62322</v>
      </c>
      <c r="Q150" s="52">
        <v>64363</v>
      </c>
      <c r="R150" s="52">
        <v>64598</v>
      </c>
      <c r="S150" s="52">
        <v>68832</v>
      </c>
      <c r="T150" s="52">
        <v>67390</v>
      </c>
      <c r="U150" s="52">
        <v>67907</v>
      </c>
      <c r="V150" s="52">
        <v>75918</v>
      </c>
      <c r="W150" s="52">
        <v>68239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1273563</v>
      </c>
      <c r="C153" s="52">
        <v>1432620</v>
      </c>
      <c r="D153" s="52">
        <v>1709809</v>
      </c>
      <c r="E153" s="52">
        <v>1974135</v>
      </c>
      <c r="F153" s="52">
        <v>2303872</v>
      </c>
      <c r="G153" s="52">
        <v>2718612</v>
      </c>
      <c r="H153" s="52">
        <v>3229034</v>
      </c>
      <c r="I153" s="52">
        <v>3743315</v>
      </c>
      <c r="J153" s="52">
        <v>4324060</v>
      </c>
      <c r="K153" s="52">
        <v>4809530</v>
      </c>
      <c r="L153" s="52">
        <v>5228112</v>
      </c>
      <c r="M153" s="52">
        <v>5516145</v>
      </c>
      <c r="N153" s="52">
        <v>5828603</v>
      </c>
      <c r="O153" s="52">
        <v>6185322</v>
      </c>
      <c r="P153" s="52">
        <v>6515390</v>
      </c>
      <c r="Q153" s="52">
        <v>6832191</v>
      </c>
      <c r="R153" s="52">
        <v>7179202</v>
      </c>
      <c r="S153" s="52">
        <v>7556273</v>
      </c>
      <c r="T153" s="52">
        <v>8043127</v>
      </c>
      <c r="U153" s="52">
        <v>8686283</v>
      </c>
      <c r="V153" s="52">
        <v>9498955</v>
      </c>
      <c r="W153" s="52">
        <v>10010642</v>
      </c>
      <c r="DA153" s="63" t="s">
        <v>1123</v>
      </c>
    </row>
    <row r="154" spans="1:105" ht="12" customHeight="1" x14ac:dyDescent="0.25">
      <c r="A154" s="97" t="s">
        <v>121</v>
      </c>
      <c r="B154" s="52">
        <v>169933</v>
      </c>
      <c r="C154" s="52">
        <v>215132</v>
      </c>
      <c r="D154" s="52">
        <v>297224</v>
      </c>
      <c r="E154" s="52">
        <v>386735</v>
      </c>
      <c r="F154" s="52">
        <v>437702</v>
      </c>
      <c r="G154" s="52">
        <v>532192</v>
      </c>
      <c r="H154" s="52">
        <v>652104</v>
      </c>
      <c r="I154" s="52">
        <v>943665</v>
      </c>
      <c r="J154" s="52">
        <v>1165855</v>
      </c>
      <c r="K154" s="52">
        <v>1480297</v>
      </c>
      <c r="L154" s="52">
        <v>1737094</v>
      </c>
      <c r="M154" s="52">
        <v>2009801</v>
      </c>
      <c r="N154" s="52">
        <v>2208442</v>
      </c>
      <c r="O154" s="52">
        <v>2452693</v>
      </c>
      <c r="P154" s="52">
        <v>2870763</v>
      </c>
      <c r="Q154" s="52">
        <v>3230346</v>
      </c>
      <c r="R154" s="52">
        <v>3552639</v>
      </c>
      <c r="S154" s="52">
        <v>3795598</v>
      </c>
      <c r="T154" s="52">
        <v>4166525</v>
      </c>
      <c r="U154" s="52">
        <v>4558065</v>
      </c>
      <c r="V154" s="52">
        <v>4935122</v>
      </c>
      <c r="W154" s="52">
        <v>5560509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175616</v>
      </c>
      <c r="C158" s="52">
        <v>211438</v>
      </c>
      <c r="D158" s="52">
        <v>294195</v>
      </c>
      <c r="E158" s="52">
        <v>398957</v>
      </c>
      <c r="F158" s="52">
        <v>513123</v>
      </c>
      <c r="G158" s="52">
        <v>658836</v>
      </c>
      <c r="H158" s="52">
        <v>827875</v>
      </c>
      <c r="I158" s="52">
        <v>1052611</v>
      </c>
      <c r="J158" s="52">
        <v>1269893</v>
      </c>
      <c r="K158" s="52">
        <v>1520058</v>
      </c>
      <c r="L158" s="52">
        <v>1754461</v>
      </c>
      <c r="M158" s="52">
        <v>1941512</v>
      </c>
      <c r="N158" s="52">
        <v>2164639</v>
      </c>
      <c r="O158" s="52">
        <v>2389191</v>
      </c>
      <c r="P158" s="52">
        <v>2573311</v>
      </c>
      <c r="Q158" s="52">
        <v>2651381</v>
      </c>
      <c r="R158" s="52">
        <v>2654329</v>
      </c>
      <c r="S158" s="52">
        <v>2698340</v>
      </c>
      <c r="T158" s="52">
        <v>2770877</v>
      </c>
      <c r="U158" s="52">
        <v>2910821</v>
      </c>
      <c r="V158" s="52">
        <v>3066478</v>
      </c>
      <c r="W158" s="52">
        <v>3269261</v>
      </c>
      <c r="DA158" s="63" t="s">
        <v>1125</v>
      </c>
    </row>
    <row r="159" spans="1:105" ht="12" customHeight="1" x14ac:dyDescent="0.25">
      <c r="A159" s="109" t="s">
        <v>120</v>
      </c>
      <c r="B159" s="36">
        <v>1500054</v>
      </c>
      <c r="C159" s="36">
        <v>1722229</v>
      </c>
      <c r="D159" s="36">
        <v>2122620</v>
      </c>
      <c r="E159" s="36">
        <v>2518087</v>
      </c>
      <c r="F159" s="36">
        <v>2911344</v>
      </c>
      <c r="G159" s="36">
        <v>3394821</v>
      </c>
      <c r="H159" s="36">
        <v>3970925</v>
      </c>
      <c r="I159" s="36">
        <v>4692418</v>
      </c>
      <c r="J159" s="36">
        <v>5415123</v>
      </c>
      <c r="K159" s="36">
        <v>6148531</v>
      </c>
      <c r="L159" s="36">
        <v>6706312</v>
      </c>
      <c r="M159" s="36">
        <v>7163671</v>
      </c>
      <c r="N159" s="36">
        <v>7540934</v>
      </c>
      <c r="O159" s="36">
        <v>8047137</v>
      </c>
      <c r="P159" s="36">
        <v>8761625</v>
      </c>
      <c r="Q159" s="36">
        <v>9445626</v>
      </c>
      <c r="R159" s="36">
        <v>10178178</v>
      </c>
      <c r="S159" s="36">
        <v>10818880</v>
      </c>
      <c r="T159" s="36">
        <v>11650494</v>
      </c>
      <c r="U159" s="36">
        <v>12622131</v>
      </c>
      <c r="V159" s="36">
        <v>13719825</v>
      </c>
      <c r="W159" s="36">
        <v>14788015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9401146</v>
      </c>
      <c r="C161" s="120">
        <v>9554106</v>
      </c>
      <c r="D161" s="120">
        <v>9637626</v>
      </c>
      <c r="E161" s="120">
        <v>9640380</v>
      </c>
      <c r="F161" s="120">
        <v>9516821</v>
      </c>
      <c r="G161" s="120">
        <v>9437460</v>
      </c>
      <c r="H161" s="120">
        <v>9581834</v>
      </c>
      <c r="I161" s="120">
        <v>9654536</v>
      </c>
      <c r="J161" s="120">
        <v>9735966</v>
      </c>
      <c r="K161" s="120">
        <v>9706983</v>
      </c>
      <c r="L161" s="120">
        <v>9764672</v>
      </c>
      <c r="M161" s="120">
        <v>9631681</v>
      </c>
      <c r="N161" s="120">
        <v>9557646</v>
      </c>
      <c r="O161" s="120">
        <v>9206380</v>
      </c>
      <c r="P161" s="120">
        <v>8791684</v>
      </c>
      <c r="Q161" s="120">
        <v>8649429</v>
      </c>
      <c r="R161" s="120">
        <v>8809015</v>
      </c>
      <c r="S161" s="120">
        <v>8959529</v>
      </c>
      <c r="T161" s="120">
        <v>9162099</v>
      </c>
      <c r="U161" s="120">
        <v>9275490</v>
      </c>
      <c r="V161" s="120">
        <v>9325016</v>
      </c>
      <c r="W161" s="120">
        <v>9283843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9401146</v>
      </c>
      <c r="C163" s="52">
        <v>9554106</v>
      </c>
      <c r="D163" s="52">
        <v>9637626</v>
      </c>
      <c r="E163" s="52">
        <v>9640380</v>
      </c>
      <c r="F163" s="52">
        <v>9516821</v>
      </c>
      <c r="G163" s="52">
        <v>9437460</v>
      </c>
      <c r="H163" s="52">
        <v>9581834</v>
      </c>
      <c r="I163" s="52">
        <v>9654536</v>
      </c>
      <c r="J163" s="52">
        <v>9735966</v>
      </c>
      <c r="K163" s="52">
        <v>9706983</v>
      </c>
      <c r="L163" s="52">
        <v>9764672</v>
      </c>
      <c r="M163" s="52">
        <v>9631681</v>
      </c>
      <c r="N163" s="52">
        <v>9557646</v>
      </c>
      <c r="O163" s="52">
        <v>9206380</v>
      </c>
      <c r="P163" s="52">
        <v>8791684</v>
      </c>
      <c r="Q163" s="52">
        <v>8649429</v>
      </c>
      <c r="R163" s="52">
        <v>8809015</v>
      </c>
      <c r="S163" s="52">
        <v>8959529</v>
      </c>
      <c r="T163" s="52">
        <v>9162099</v>
      </c>
      <c r="U163" s="52">
        <v>9275490</v>
      </c>
      <c r="V163" s="52">
        <v>9325016</v>
      </c>
      <c r="W163" s="52">
        <v>9283843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2147999</v>
      </c>
      <c r="C165" s="52">
        <v>2246104</v>
      </c>
      <c r="D165" s="52">
        <v>2352907</v>
      </c>
      <c r="E165" s="52">
        <v>2456293</v>
      </c>
      <c r="F165" s="52">
        <v>2453317</v>
      </c>
      <c r="G165" s="52">
        <v>2510550</v>
      </c>
      <c r="H165" s="52">
        <v>2529354</v>
      </c>
      <c r="I165" s="52">
        <v>2605362</v>
      </c>
      <c r="J165" s="52">
        <v>2601698</v>
      </c>
      <c r="K165" s="52">
        <v>2609582</v>
      </c>
      <c r="L165" s="52">
        <v>2664879</v>
      </c>
      <c r="M165" s="52">
        <v>2771114</v>
      </c>
      <c r="N165" s="52">
        <v>2906623</v>
      </c>
      <c r="O165" s="52">
        <v>2858820</v>
      </c>
      <c r="P165" s="52">
        <v>2752166</v>
      </c>
      <c r="Q165" s="52">
        <v>2666573</v>
      </c>
      <c r="R165" s="52">
        <v>2721243</v>
      </c>
      <c r="S165" s="52">
        <v>2821136</v>
      </c>
      <c r="T165" s="52">
        <v>2980748</v>
      </c>
      <c r="U165" s="52">
        <v>3171990</v>
      </c>
      <c r="V165" s="52">
        <v>3303346</v>
      </c>
      <c r="W165" s="52">
        <v>3424006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1908372</v>
      </c>
      <c r="C167" s="52">
        <v>1994589</v>
      </c>
      <c r="D167" s="52">
        <v>2012478</v>
      </c>
      <c r="E167" s="52">
        <v>2095257</v>
      </c>
      <c r="F167" s="52">
        <v>2166678</v>
      </c>
      <c r="G167" s="52">
        <v>2165196</v>
      </c>
      <c r="H167" s="52">
        <v>2189468</v>
      </c>
      <c r="I167" s="52">
        <v>2126648</v>
      </c>
      <c r="J167" s="52">
        <v>2039735</v>
      </c>
      <c r="K167" s="52">
        <v>1975156</v>
      </c>
      <c r="L167" s="52">
        <v>1954442</v>
      </c>
      <c r="M167" s="52">
        <v>1879594</v>
      </c>
      <c r="N167" s="52">
        <v>1780934</v>
      </c>
      <c r="O167" s="52">
        <v>1602840</v>
      </c>
      <c r="P167" s="52">
        <v>1419437</v>
      </c>
      <c r="Q167" s="52">
        <v>1342412</v>
      </c>
      <c r="R167" s="52">
        <v>1375939</v>
      </c>
      <c r="S167" s="52">
        <v>1383543</v>
      </c>
      <c r="T167" s="52">
        <v>1429279</v>
      </c>
      <c r="U167" s="52">
        <v>1423610</v>
      </c>
      <c r="V167" s="52">
        <v>1405768</v>
      </c>
      <c r="W167" s="52">
        <v>1367768</v>
      </c>
      <c r="DA167" s="63" t="s">
        <v>1129</v>
      </c>
    </row>
    <row r="168" spans="1:105" ht="12" customHeight="1" x14ac:dyDescent="0.25">
      <c r="A168" s="97" t="s">
        <v>123</v>
      </c>
      <c r="B168" s="52">
        <v>4480</v>
      </c>
      <c r="C168" s="52">
        <v>4056</v>
      </c>
      <c r="D168" s="52">
        <v>3872</v>
      </c>
      <c r="E168" s="52">
        <v>4980</v>
      </c>
      <c r="F168" s="52">
        <v>5367</v>
      </c>
      <c r="G168" s="52">
        <v>5312</v>
      </c>
      <c r="H168" s="52">
        <v>5375</v>
      </c>
      <c r="I168" s="52">
        <v>6125</v>
      </c>
      <c r="J168" s="52">
        <v>7559</v>
      </c>
      <c r="K168" s="52">
        <v>9266</v>
      </c>
      <c r="L168" s="52">
        <v>10844</v>
      </c>
      <c r="M168" s="52">
        <v>10298</v>
      </c>
      <c r="N168" s="52">
        <v>10472</v>
      </c>
      <c r="O168" s="52">
        <v>10212</v>
      </c>
      <c r="P168" s="52">
        <v>8727</v>
      </c>
      <c r="Q168" s="52">
        <v>8410</v>
      </c>
      <c r="R168" s="52">
        <v>9329</v>
      </c>
      <c r="S168" s="52">
        <v>9932</v>
      </c>
      <c r="T168" s="52">
        <v>10128</v>
      </c>
      <c r="U168" s="52">
        <v>9597</v>
      </c>
      <c r="V168" s="52">
        <v>9589</v>
      </c>
      <c r="W168" s="52">
        <v>9817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6916806</v>
      </c>
      <c r="C171" s="52">
        <v>6949694</v>
      </c>
      <c r="D171" s="52">
        <v>6984895</v>
      </c>
      <c r="E171" s="52">
        <v>6868740</v>
      </c>
      <c r="F171" s="52">
        <v>6649504</v>
      </c>
      <c r="G171" s="52">
        <v>6520963</v>
      </c>
      <c r="H171" s="52">
        <v>6546368</v>
      </c>
      <c r="I171" s="52">
        <v>6497664</v>
      </c>
      <c r="J171" s="52">
        <v>6470173</v>
      </c>
      <c r="K171" s="52">
        <v>6284542</v>
      </c>
      <c r="L171" s="52">
        <v>6143260</v>
      </c>
      <c r="M171" s="52">
        <v>6008962</v>
      </c>
      <c r="N171" s="52">
        <v>5972905</v>
      </c>
      <c r="O171" s="52">
        <v>5806965</v>
      </c>
      <c r="P171" s="52">
        <v>5615303</v>
      </c>
      <c r="Q171" s="52">
        <v>5575949</v>
      </c>
      <c r="R171" s="52">
        <v>5634132</v>
      </c>
      <c r="S171" s="52">
        <v>5712054</v>
      </c>
      <c r="T171" s="52">
        <v>5771849</v>
      </c>
      <c r="U171" s="52">
        <v>5827724</v>
      </c>
      <c r="V171" s="52">
        <v>5864065</v>
      </c>
      <c r="W171" s="52">
        <v>5875882</v>
      </c>
      <c r="DA171" s="63" t="s">
        <v>1131</v>
      </c>
    </row>
    <row r="172" spans="1:105" ht="12" customHeight="1" x14ac:dyDescent="0.25">
      <c r="A172" s="97" t="s">
        <v>121</v>
      </c>
      <c r="B172" s="52">
        <v>571488</v>
      </c>
      <c r="C172" s="52">
        <v>605767</v>
      </c>
      <c r="D172" s="52">
        <v>636381</v>
      </c>
      <c r="E172" s="52">
        <v>671403</v>
      </c>
      <c r="F172" s="52">
        <v>695272</v>
      </c>
      <c r="G172" s="52">
        <v>745989</v>
      </c>
      <c r="H172" s="52">
        <v>840623</v>
      </c>
      <c r="I172" s="52">
        <v>1024099</v>
      </c>
      <c r="J172" s="52">
        <v>1218499</v>
      </c>
      <c r="K172" s="52">
        <v>1438019</v>
      </c>
      <c r="L172" s="52">
        <v>1656126</v>
      </c>
      <c r="M172" s="52">
        <v>1732827</v>
      </c>
      <c r="N172" s="52">
        <v>1793335</v>
      </c>
      <c r="O172" s="52">
        <v>1786363</v>
      </c>
      <c r="P172" s="52">
        <v>1748217</v>
      </c>
      <c r="Q172" s="52">
        <v>1722658</v>
      </c>
      <c r="R172" s="52">
        <v>1789615</v>
      </c>
      <c r="S172" s="52">
        <v>1854000</v>
      </c>
      <c r="T172" s="52">
        <v>1950843</v>
      </c>
      <c r="U172" s="52">
        <v>2014559</v>
      </c>
      <c r="V172" s="52">
        <v>2045594</v>
      </c>
      <c r="W172" s="52">
        <v>2030376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2491170</v>
      </c>
      <c r="C176" s="52">
        <v>2513776</v>
      </c>
      <c r="D176" s="52">
        <v>2586436</v>
      </c>
      <c r="E176" s="52">
        <v>2653929</v>
      </c>
      <c r="F176" s="52">
        <v>2712330</v>
      </c>
      <c r="G176" s="52">
        <v>2670501</v>
      </c>
      <c r="H176" s="52">
        <v>2611994</v>
      </c>
      <c r="I176" s="52">
        <v>2574249</v>
      </c>
      <c r="J176" s="52">
        <v>2535976</v>
      </c>
      <c r="K176" s="52">
        <v>2466450</v>
      </c>
      <c r="L176" s="52">
        <v>2426655</v>
      </c>
      <c r="M176" s="52">
        <v>2338591</v>
      </c>
      <c r="N176" s="52">
        <v>2258971</v>
      </c>
      <c r="O176" s="52">
        <v>2135094</v>
      </c>
      <c r="P176" s="52">
        <v>2008741</v>
      </c>
      <c r="Q176" s="52">
        <v>1929627</v>
      </c>
      <c r="R176" s="52">
        <v>1877800</v>
      </c>
      <c r="S176" s="52">
        <v>1831280</v>
      </c>
      <c r="T176" s="52">
        <v>1796014</v>
      </c>
      <c r="U176" s="52">
        <v>1738490</v>
      </c>
      <c r="V176" s="52">
        <v>1681321</v>
      </c>
      <c r="W176" s="52">
        <v>1627095</v>
      </c>
      <c r="DA176" s="63" t="s">
        <v>1133</v>
      </c>
    </row>
    <row r="177" spans="1:105" ht="12" customHeight="1" x14ac:dyDescent="0.25">
      <c r="A177" s="109" t="s">
        <v>120</v>
      </c>
      <c r="B177" s="36">
        <v>6909976</v>
      </c>
      <c r="C177" s="36">
        <v>7040330</v>
      </c>
      <c r="D177" s="36">
        <v>7051190</v>
      </c>
      <c r="E177" s="36">
        <v>6986451</v>
      </c>
      <c r="F177" s="36">
        <v>6804491</v>
      </c>
      <c r="G177" s="36">
        <v>6766959</v>
      </c>
      <c r="H177" s="36">
        <v>6969840</v>
      </c>
      <c r="I177" s="36">
        <v>7080287</v>
      </c>
      <c r="J177" s="36">
        <v>7199990</v>
      </c>
      <c r="K177" s="36">
        <v>7240533</v>
      </c>
      <c r="L177" s="36">
        <v>7338017</v>
      </c>
      <c r="M177" s="36">
        <v>7293090</v>
      </c>
      <c r="N177" s="36">
        <v>7298675</v>
      </c>
      <c r="O177" s="36">
        <v>7071286</v>
      </c>
      <c r="P177" s="36">
        <v>6782943</v>
      </c>
      <c r="Q177" s="36">
        <v>6719802</v>
      </c>
      <c r="R177" s="36">
        <v>6931215</v>
      </c>
      <c r="S177" s="36">
        <v>7128249</v>
      </c>
      <c r="T177" s="36">
        <v>7366085</v>
      </c>
      <c r="U177" s="36">
        <v>7537000</v>
      </c>
      <c r="V177" s="36">
        <v>7643695</v>
      </c>
      <c r="W177" s="36">
        <v>7656748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628779</v>
      </c>
      <c r="D5" s="52">
        <v>669028</v>
      </c>
      <c r="E5" s="52">
        <v>631492</v>
      </c>
      <c r="F5" s="52">
        <v>599204</v>
      </c>
      <c r="G5" s="52">
        <v>593637</v>
      </c>
      <c r="H5" s="52">
        <v>585087</v>
      </c>
      <c r="I5" s="52">
        <v>632550</v>
      </c>
      <c r="J5" s="52">
        <v>633699</v>
      </c>
      <c r="K5" s="52">
        <v>675302</v>
      </c>
      <c r="L5" s="52">
        <v>712142</v>
      </c>
      <c r="M5" s="52">
        <v>794300</v>
      </c>
      <c r="N5" s="52">
        <v>822359</v>
      </c>
      <c r="O5" s="52">
        <v>790661</v>
      </c>
      <c r="P5" s="52">
        <v>442763</v>
      </c>
      <c r="Q5" s="52">
        <v>473232</v>
      </c>
      <c r="R5" s="52">
        <v>600526</v>
      </c>
      <c r="S5" s="52">
        <v>720985</v>
      </c>
      <c r="T5" s="52">
        <v>731273</v>
      </c>
      <c r="U5" s="52">
        <v>735073</v>
      </c>
      <c r="V5" s="52">
        <v>741966</v>
      </c>
      <c r="W5" s="52">
        <v>625403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14504</v>
      </c>
      <c r="D8" s="52">
        <v>14552</v>
      </c>
      <c r="E8" s="52">
        <v>14898</v>
      </c>
      <c r="F8" s="52">
        <v>15820</v>
      </c>
      <c r="G8" s="52">
        <v>17613</v>
      </c>
      <c r="H8" s="52">
        <v>24947</v>
      </c>
      <c r="I8" s="52">
        <v>20474</v>
      </c>
      <c r="J8" s="52">
        <v>16462</v>
      </c>
      <c r="K8" s="52">
        <v>25529</v>
      </c>
      <c r="L8" s="52">
        <v>28648</v>
      </c>
      <c r="M8" s="52">
        <v>34332</v>
      </c>
      <c r="N8" s="52">
        <v>42545</v>
      </c>
      <c r="O8" s="52">
        <v>53113</v>
      </c>
      <c r="P8" s="52">
        <v>41705</v>
      </c>
      <c r="Q8" s="52">
        <v>33266</v>
      </c>
      <c r="R8" s="52">
        <v>32585</v>
      </c>
      <c r="S8" s="52">
        <v>42770</v>
      </c>
      <c r="T8" s="52">
        <v>56072</v>
      </c>
      <c r="U8" s="52">
        <v>54534</v>
      </c>
      <c r="V8" s="52">
        <v>60622</v>
      </c>
      <c r="W8" s="52">
        <v>49715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345456</v>
      </c>
      <c r="D10" s="52">
        <v>331198</v>
      </c>
      <c r="E10" s="52">
        <v>334600</v>
      </c>
      <c r="F10" s="52">
        <v>333914</v>
      </c>
      <c r="G10" s="52">
        <v>354258</v>
      </c>
      <c r="H10" s="52">
        <v>344026</v>
      </c>
      <c r="I10" s="52">
        <v>362529</v>
      </c>
      <c r="J10" s="52">
        <v>419273</v>
      </c>
      <c r="K10" s="52">
        <v>437869</v>
      </c>
      <c r="L10" s="52">
        <v>466807</v>
      </c>
      <c r="M10" s="52">
        <v>530972</v>
      </c>
      <c r="N10" s="52">
        <v>578551</v>
      </c>
      <c r="O10" s="52">
        <v>555785</v>
      </c>
      <c r="P10" s="52">
        <v>299895</v>
      </c>
      <c r="Q10" s="52">
        <v>374672</v>
      </c>
      <c r="R10" s="52">
        <v>488031</v>
      </c>
      <c r="S10" s="52">
        <v>586848</v>
      </c>
      <c r="T10" s="52">
        <v>728373</v>
      </c>
      <c r="U10" s="52">
        <v>510801</v>
      </c>
      <c r="V10" s="52">
        <v>505662</v>
      </c>
      <c r="W10" s="52">
        <v>516340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104908</v>
      </c>
      <c r="D11" s="52">
        <v>115435</v>
      </c>
      <c r="E11" s="52">
        <v>106549</v>
      </c>
      <c r="F11" s="52">
        <v>106389</v>
      </c>
      <c r="G11" s="52">
        <v>106215</v>
      </c>
      <c r="H11" s="52">
        <v>114209</v>
      </c>
      <c r="I11" s="52">
        <v>71598</v>
      </c>
      <c r="J11" s="52">
        <v>54761</v>
      </c>
      <c r="K11" s="52">
        <v>73886</v>
      </c>
      <c r="L11" s="52">
        <v>71995</v>
      </c>
      <c r="M11" s="52">
        <v>75839</v>
      </c>
      <c r="N11" s="52">
        <v>75966</v>
      </c>
      <c r="O11" s="52">
        <v>65740</v>
      </c>
      <c r="P11" s="52">
        <v>48935</v>
      </c>
      <c r="Q11" s="52">
        <v>45165</v>
      </c>
      <c r="R11" s="52">
        <v>48542</v>
      </c>
      <c r="S11" s="52">
        <v>51876</v>
      </c>
      <c r="T11" s="52">
        <v>47031</v>
      </c>
      <c r="U11" s="52">
        <v>48954</v>
      </c>
      <c r="V11" s="52">
        <v>53924</v>
      </c>
      <c r="W11" s="52">
        <v>44256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108</v>
      </c>
      <c r="D12" s="52">
        <v>114</v>
      </c>
      <c r="E12" s="52">
        <v>110</v>
      </c>
      <c r="F12" s="52">
        <v>111</v>
      </c>
      <c r="G12" s="52">
        <v>118</v>
      </c>
      <c r="H12" s="52">
        <v>128</v>
      </c>
      <c r="I12" s="52">
        <v>80</v>
      </c>
      <c r="J12" s="52">
        <v>85</v>
      </c>
      <c r="K12" s="52">
        <v>109</v>
      </c>
      <c r="L12" s="52">
        <v>135</v>
      </c>
      <c r="M12" s="52">
        <v>182</v>
      </c>
      <c r="N12" s="52">
        <v>208</v>
      </c>
      <c r="O12" s="52">
        <v>204</v>
      </c>
      <c r="P12" s="52">
        <v>221</v>
      </c>
      <c r="Q12" s="52">
        <v>280</v>
      </c>
      <c r="R12" s="52">
        <v>367</v>
      </c>
      <c r="S12" s="52">
        <v>341</v>
      </c>
      <c r="T12" s="52">
        <v>262</v>
      </c>
      <c r="U12" s="52">
        <v>330</v>
      </c>
      <c r="V12" s="52">
        <v>452</v>
      </c>
      <c r="W12" s="52">
        <v>470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401948</v>
      </c>
      <c r="D15" s="52">
        <v>414638</v>
      </c>
      <c r="E15" s="52">
        <v>405074</v>
      </c>
      <c r="F15" s="52">
        <v>414872</v>
      </c>
      <c r="G15" s="52">
        <v>434780</v>
      </c>
      <c r="H15" s="52">
        <v>478377</v>
      </c>
      <c r="I15" s="52">
        <v>315398</v>
      </c>
      <c r="J15" s="52">
        <v>294804</v>
      </c>
      <c r="K15" s="52">
        <v>382458</v>
      </c>
      <c r="L15" s="52">
        <v>410281</v>
      </c>
      <c r="M15" s="52">
        <v>443608</v>
      </c>
      <c r="N15" s="52">
        <v>389733</v>
      </c>
      <c r="O15" s="52">
        <v>340107</v>
      </c>
      <c r="P15" s="52">
        <v>253556</v>
      </c>
      <c r="Q15" s="52">
        <v>257570</v>
      </c>
      <c r="R15" s="52">
        <v>302750</v>
      </c>
      <c r="S15" s="52">
        <v>313323</v>
      </c>
      <c r="T15" s="52">
        <v>324655</v>
      </c>
      <c r="U15" s="52">
        <v>279351</v>
      </c>
      <c r="V15" s="52">
        <v>226860</v>
      </c>
      <c r="W15" s="52">
        <v>148578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27441</v>
      </c>
      <c r="D16" s="52">
        <v>29681</v>
      </c>
      <c r="E16" s="52">
        <v>27338</v>
      </c>
      <c r="F16" s="52">
        <v>27480</v>
      </c>
      <c r="G16" s="52">
        <v>29282</v>
      </c>
      <c r="H16" s="52">
        <v>35114</v>
      </c>
      <c r="I16" s="52">
        <v>27436</v>
      </c>
      <c r="J16" s="52">
        <v>36891</v>
      </c>
      <c r="K16" s="52">
        <v>44928</v>
      </c>
      <c r="L16" s="52">
        <v>52901</v>
      </c>
      <c r="M16" s="52">
        <v>69004</v>
      </c>
      <c r="N16" s="52">
        <v>77855</v>
      </c>
      <c r="O16" s="52">
        <v>102557</v>
      </c>
      <c r="P16" s="52">
        <v>103831</v>
      </c>
      <c r="Q16" s="52">
        <v>122190</v>
      </c>
      <c r="R16" s="52">
        <v>150642</v>
      </c>
      <c r="S16" s="52">
        <v>173602</v>
      </c>
      <c r="T16" s="52">
        <v>149447</v>
      </c>
      <c r="U16" s="52">
        <v>163644</v>
      </c>
      <c r="V16" s="52">
        <v>166088</v>
      </c>
      <c r="W16" s="52">
        <v>183409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185438</v>
      </c>
      <c r="D20" s="52">
        <v>178979</v>
      </c>
      <c r="E20" s="52">
        <v>184129</v>
      </c>
      <c r="F20" s="52">
        <v>193019</v>
      </c>
      <c r="G20" s="52">
        <v>211204</v>
      </c>
      <c r="H20" s="52">
        <v>233451</v>
      </c>
      <c r="I20" s="52">
        <v>164882</v>
      </c>
      <c r="J20" s="52">
        <v>192388</v>
      </c>
      <c r="K20" s="52">
        <v>222023</v>
      </c>
      <c r="L20" s="52">
        <v>224841</v>
      </c>
      <c r="M20" s="52">
        <v>228776</v>
      </c>
      <c r="N20" s="52">
        <v>251585</v>
      </c>
      <c r="O20" s="52">
        <v>250197</v>
      </c>
      <c r="P20" s="52">
        <v>176025</v>
      </c>
      <c r="Q20" s="52">
        <v>192102</v>
      </c>
      <c r="R20" s="52">
        <v>216897</v>
      </c>
      <c r="S20" s="52">
        <v>238625</v>
      </c>
      <c r="T20" s="52">
        <v>239338</v>
      </c>
      <c r="U20" s="52">
        <v>229833</v>
      </c>
      <c r="V20" s="52">
        <v>229276</v>
      </c>
      <c r="W20" s="52">
        <v>198266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506206</v>
      </c>
      <c r="D21" s="52">
        <v>503654</v>
      </c>
      <c r="E21" s="52">
        <v>511216</v>
      </c>
      <c r="F21" s="52">
        <v>519698</v>
      </c>
      <c r="G21" s="52">
        <v>559809</v>
      </c>
      <c r="H21" s="52">
        <v>615602</v>
      </c>
      <c r="I21" s="52">
        <v>413011</v>
      </c>
      <c r="J21" s="52">
        <v>384099</v>
      </c>
      <c r="K21" s="52">
        <v>504790</v>
      </c>
      <c r="L21" s="52">
        <v>509125</v>
      </c>
      <c r="M21" s="52">
        <v>516179</v>
      </c>
      <c r="N21" s="52">
        <v>579723</v>
      </c>
      <c r="O21" s="52">
        <v>571793</v>
      </c>
      <c r="P21" s="52">
        <v>413289</v>
      </c>
      <c r="Q21" s="52">
        <v>409360</v>
      </c>
      <c r="R21" s="52">
        <v>420907</v>
      </c>
      <c r="S21" s="52">
        <v>450074</v>
      </c>
      <c r="T21" s="52">
        <v>446218</v>
      </c>
      <c r="U21" s="52">
        <v>452367</v>
      </c>
      <c r="V21" s="52">
        <v>474091</v>
      </c>
      <c r="W21" s="52">
        <v>408930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522101</v>
      </c>
      <c r="D22" s="36">
        <v>538263</v>
      </c>
      <c r="E22" s="36">
        <v>532133</v>
      </c>
      <c r="F22" s="36">
        <v>541981</v>
      </c>
      <c r="G22" s="36">
        <v>574959</v>
      </c>
      <c r="H22" s="36">
        <v>643875</v>
      </c>
      <c r="I22" s="36">
        <v>447938</v>
      </c>
      <c r="J22" s="36">
        <v>476100</v>
      </c>
      <c r="K22" s="36">
        <v>589209</v>
      </c>
      <c r="L22" s="36">
        <v>654849</v>
      </c>
      <c r="M22" s="36">
        <v>717494</v>
      </c>
      <c r="N22" s="36">
        <v>673506</v>
      </c>
      <c r="O22" s="36">
        <v>618790</v>
      </c>
      <c r="P22" s="36">
        <v>490508</v>
      </c>
      <c r="Q22" s="36">
        <v>558553</v>
      </c>
      <c r="R22" s="36">
        <v>668739</v>
      </c>
      <c r="S22" s="36">
        <v>705526</v>
      </c>
      <c r="T22" s="36">
        <v>693494</v>
      </c>
      <c r="U22" s="36">
        <v>619781</v>
      </c>
      <c r="V22" s="36">
        <v>548185</v>
      </c>
      <c r="W22" s="36">
        <v>437010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426162</v>
      </c>
      <c r="D26" s="52">
        <v>418507</v>
      </c>
      <c r="E26" s="52">
        <v>423870</v>
      </c>
      <c r="F26" s="52">
        <v>417251</v>
      </c>
      <c r="G26" s="52">
        <v>432965</v>
      </c>
      <c r="H26" s="52">
        <v>466517</v>
      </c>
      <c r="I26" s="52">
        <v>459136</v>
      </c>
      <c r="J26" s="52">
        <v>436384</v>
      </c>
      <c r="K26" s="52">
        <v>409346</v>
      </c>
      <c r="L26" s="52">
        <v>413316</v>
      </c>
      <c r="M26" s="52">
        <v>436941</v>
      </c>
      <c r="N26" s="52">
        <v>472568</v>
      </c>
      <c r="O26" s="52">
        <v>415125</v>
      </c>
      <c r="P26" s="52">
        <v>134605</v>
      </c>
      <c r="Q26" s="52">
        <v>136816</v>
      </c>
      <c r="R26" s="52">
        <v>184311</v>
      </c>
      <c r="S26" s="52">
        <v>230398</v>
      </c>
      <c r="T26" s="52">
        <v>255665</v>
      </c>
      <c r="U26" s="52">
        <v>263994</v>
      </c>
      <c r="V26" s="52">
        <v>271215</v>
      </c>
      <c r="W26" s="52">
        <v>269115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50765</v>
      </c>
      <c r="D29" s="52">
        <v>50926</v>
      </c>
      <c r="E29" s="52">
        <v>52024</v>
      </c>
      <c r="F29" s="52">
        <v>56071</v>
      </c>
      <c r="G29" s="52">
        <v>65895</v>
      </c>
      <c r="H29" s="52">
        <v>82420</v>
      </c>
      <c r="I29" s="52">
        <v>64529</v>
      </c>
      <c r="J29" s="52">
        <v>53361</v>
      </c>
      <c r="K29" s="52">
        <v>81406</v>
      </c>
      <c r="L29" s="52">
        <v>88756</v>
      </c>
      <c r="M29" s="52">
        <v>86321</v>
      </c>
      <c r="N29" s="52">
        <v>101388</v>
      </c>
      <c r="O29" s="52">
        <v>157113</v>
      </c>
      <c r="P29" s="52">
        <v>101878</v>
      </c>
      <c r="Q29" s="52">
        <v>104477</v>
      </c>
      <c r="R29" s="52">
        <v>103507</v>
      </c>
      <c r="S29" s="52">
        <v>106988</v>
      </c>
      <c r="T29" s="52">
        <v>111065</v>
      </c>
      <c r="U29" s="52">
        <v>113369</v>
      </c>
      <c r="V29" s="52">
        <v>132398</v>
      </c>
      <c r="W29" s="52">
        <v>123267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441705</v>
      </c>
      <c r="D31" s="52">
        <v>442065</v>
      </c>
      <c r="E31" s="52">
        <v>445266</v>
      </c>
      <c r="F31" s="52">
        <v>453190</v>
      </c>
      <c r="G31" s="52">
        <v>474244</v>
      </c>
      <c r="H31" s="52">
        <v>513897</v>
      </c>
      <c r="I31" s="52">
        <v>304362</v>
      </c>
      <c r="J31" s="52">
        <v>218256</v>
      </c>
      <c r="K31" s="52">
        <v>218020</v>
      </c>
      <c r="L31" s="52">
        <v>237534</v>
      </c>
      <c r="M31" s="52">
        <v>244101</v>
      </c>
      <c r="N31" s="52">
        <v>232080</v>
      </c>
      <c r="O31" s="52">
        <v>177965</v>
      </c>
      <c r="P31" s="52">
        <v>91296</v>
      </c>
      <c r="Q31" s="52">
        <v>95059</v>
      </c>
      <c r="R31" s="52">
        <v>108857</v>
      </c>
      <c r="S31" s="52">
        <v>123026</v>
      </c>
      <c r="T31" s="52">
        <v>132688</v>
      </c>
      <c r="U31" s="52">
        <v>134359</v>
      </c>
      <c r="V31" s="52">
        <v>125489</v>
      </c>
      <c r="W31" s="52">
        <v>108645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1299</v>
      </c>
      <c r="D32" s="52">
        <v>1300</v>
      </c>
      <c r="E32" s="52">
        <v>1307</v>
      </c>
      <c r="F32" s="52">
        <v>1338</v>
      </c>
      <c r="G32" s="52">
        <v>1468</v>
      </c>
      <c r="H32" s="52">
        <v>1781</v>
      </c>
      <c r="I32" s="52">
        <v>1354</v>
      </c>
      <c r="J32" s="52">
        <v>902</v>
      </c>
      <c r="K32" s="52">
        <v>518</v>
      </c>
      <c r="L32" s="52">
        <v>751</v>
      </c>
      <c r="M32" s="52">
        <v>1143</v>
      </c>
      <c r="N32" s="52">
        <v>1162</v>
      </c>
      <c r="O32" s="52">
        <v>1247</v>
      </c>
      <c r="P32" s="52">
        <v>723</v>
      </c>
      <c r="Q32" s="52">
        <v>792</v>
      </c>
      <c r="R32" s="52">
        <v>906</v>
      </c>
      <c r="S32" s="52">
        <v>1117</v>
      </c>
      <c r="T32" s="52">
        <v>1384</v>
      </c>
      <c r="U32" s="52">
        <v>1397</v>
      </c>
      <c r="V32" s="52">
        <v>1467</v>
      </c>
      <c r="W32" s="52">
        <v>1258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338276</v>
      </c>
      <c r="D35" s="52">
        <v>337613</v>
      </c>
      <c r="E35" s="52">
        <v>342472</v>
      </c>
      <c r="F35" s="52">
        <v>351542</v>
      </c>
      <c r="G35" s="52">
        <v>374018</v>
      </c>
      <c r="H35" s="52">
        <v>408679</v>
      </c>
      <c r="I35" s="52">
        <v>261042</v>
      </c>
      <c r="J35" s="52">
        <v>266968</v>
      </c>
      <c r="K35" s="52">
        <v>301921</v>
      </c>
      <c r="L35" s="52">
        <v>310070</v>
      </c>
      <c r="M35" s="52">
        <v>328516</v>
      </c>
      <c r="N35" s="52">
        <v>378370</v>
      </c>
      <c r="O35" s="52">
        <v>366988</v>
      </c>
      <c r="P35" s="52">
        <v>198452</v>
      </c>
      <c r="Q35" s="52">
        <v>199020</v>
      </c>
      <c r="R35" s="52">
        <v>201584</v>
      </c>
      <c r="S35" s="52">
        <v>210815</v>
      </c>
      <c r="T35" s="52">
        <v>228259</v>
      </c>
      <c r="U35" s="52">
        <v>232117</v>
      </c>
      <c r="V35" s="52">
        <v>232553</v>
      </c>
      <c r="W35" s="52">
        <v>199619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42161</v>
      </c>
      <c r="D36" s="52">
        <v>42248</v>
      </c>
      <c r="E36" s="52">
        <v>43017</v>
      </c>
      <c r="F36" s="52">
        <v>45148</v>
      </c>
      <c r="G36" s="52">
        <v>49699</v>
      </c>
      <c r="H36" s="52">
        <v>58802</v>
      </c>
      <c r="I36" s="52">
        <v>44033</v>
      </c>
      <c r="J36" s="52">
        <v>57755</v>
      </c>
      <c r="K36" s="52">
        <v>67390</v>
      </c>
      <c r="L36" s="52">
        <v>76889</v>
      </c>
      <c r="M36" s="52">
        <v>89926</v>
      </c>
      <c r="N36" s="52">
        <v>106132</v>
      </c>
      <c r="O36" s="52">
        <v>124683</v>
      </c>
      <c r="P36" s="52">
        <v>99011</v>
      </c>
      <c r="Q36" s="52">
        <v>124020</v>
      </c>
      <c r="R36" s="52">
        <v>141285</v>
      </c>
      <c r="S36" s="52">
        <v>151874</v>
      </c>
      <c r="T36" s="52">
        <v>154215</v>
      </c>
      <c r="U36" s="52">
        <v>156818</v>
      </c>
      <c r="V36" s="52">
        <v>166347</v>
      </c>
      <c r="W36" s="52">
        <v>167215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289231</v>
      </c>
      <c r="D40" s="52">
        <v>289193</v>
      </c>
      <c r="E40" s="52">
        <v>291798</v>
      </c>
      <c r="F40" s="52">
        <v>297376</v>
      </c>
      <c r="G40" s="52">
        <v>312758</v>
      </c>
      <c r="H40" s="52">
        <v>340658</v>
      </c>
      <c r="I40" s="52">
        <v>205726</v>
      </c>
      <c r="J40" s="52">
        <v>162151</v>
      </c>
      <c r="K40" s="52">
        <v>166694</v>
      </c>
      <c r="L40" s="52">
        <v>180185</v>
      </c>
      <c r="M40" s="52">
        <v>185020</v>
      </c>
      <c r="N40" s="52">
        <v>191266</v>
      </c>
      <c r="O40" s="52">
        <v>168086</v>
      </c>
      <c r="P40" s="52">
        <v>96274</v>
      </c>
      <c r="Q40" s="52">
        <v>106636</v>
      </c>
      <c r="R40" s="52">
        <v>119506</v>
      </c>
      <c r="S40" s="52">
        <v>121779</v>
      </c>
      <c r="T40" s="52">
        <v>128581</v>
      </c>
      <c r="U40" s="52">
        <v>127109</v>
      </c>
      <c r="V40" s="52">
        <v>123434</v>
      </c>
      <c r="W40" s="52">
        <v>102210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534205</v>
      </c>
      <c r="D41" s="36">
        <v>534039</v>
      </c>
      <c r="E41" s="36">
        <v>540271</v>
      </c>
      <c r="F41" s="36">
        <v>553857</v>
      </c>
      <c r="G41" s="36">
        <v>586673</v>
      </c>
      <c r="H41" s="36">
        <v>642483</v>
      </c>
      <c r="I41" s="36">
        <v>405088</v>
      </c>
      <c r="J41" s="36">
        <v>381639</v>
      </c>
      <c r="K41" s="36">
        <v>421209</v>
      </c>
      <c r="L41" s="36">
        <v>445057</v>
      </c>
      <c r="M41" s="36">
        <v>478717</v>
      </c>
      <c r="N41" s="36">
        <v>526510</v>
      </c>
      <c r="O41" s="36">
        <v>502078</v>
      </c>
      <c r="P41" s="36">
        <v>293729</v>
      </c>
      <c r="Q41" s="36">
        <v>312523</v>
      </c>
      <c r="R41" s="36">
        <v>333190</v>
      </c>
      <c r="S41" s="36">
        <v>365110</v>
      </c>
      <c r="T41" s="36">
        <v>387984</v>
      </c>
      <c r="U41" s="36">
        <v>397549</v>
      </c>
      <c r="V41" s="36">
        <v>402450</v>
      </c>
      <c r="W41" s="36">
        <v>374473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216</v>
      </c>
      <c r="B45" s="52"/>
      <c r="C45" s="52">
        <v>2714545</v>
      </c>
      <c r="D45" s="52">
        <v>2851390</v>
      </c>
      <c r="E45" s="52">
        <v>2902416</v>
      </c>
      <c r="F45" s="52">
        <v>2685631</v>
      </c>
      <c r="G45" s="52">
        <v>2697171</v>
      </c>
      <c r="H45" s="52">
        <v>2681710</v>
      </c>
      <c r="I45" s="52">
        <v>2831694</v>
      </c>
      <c r="J45" s="52">
        <v>2847038</v>
      </c>
      <c r="K45" s="52">
        <v>2977258</v>
      </c>
      <c r="L45" s="52">
        <v>3076122</v>
      </c>
      <c r="M45" s="52">
        <v>3144640</v>
      </c>
      <c r="N45" s="52">
        <v>3282259</v>
      </c>
      <c r="O45" s="52">
        <v>2967045</v>
      </c>
      <c r="P45" s="52">
        <v>1097029</v>
      </c>
      <c r="Q45" s="52">
        <v>1327936</v>
      </c>
      <c r="R45" s="52">
        <v>1605438</v>
      </c>
      <c r="S45" s="52">
        <v>1941165</v>
      </c>
      <c r="T45" s="52">
        <v>1848120</v>
      </c>
      <c r="U45" s="52">
        <v>1885976</v>
      </c>
      <c r="V45" s="52">
        <v>1830756</v>
      </c>
      <c r="W45" s="52">
        <v>2070429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273721</v>
      </c>
      <c r="D48" s="52">
        <v>274502</v>
      </c>
      <c r="E48" s="52">
        <v>279945</v>
      </c>
      <c r="F48" s="52">
        <v>303465</v>
      </c>
      <c r="G48" s="52">
        <v>328888</v>
      </c>
      <c r="H48" s="52">
        <v>402621</v>
      </c>
      <c r="I48" s="52">
        <v>304281</v>
      </c>
      <c r="J48" s="52">
        <v>250703</v>
      </c>
      <c r="K48" s="52">
        <v>380903</v>
      </c>
      <c r="L48" s="52">
        <v>392883</v>
      </c>
      <c r="M48" s="52">
        <v>419081</v>
      </c>
      <c r="N48" s="52">
        <v>427213</v>
      </c>
      <c r="O48" s="52">
        <v>602718</v>
      </c>
      <c r="P48" s="52">
        <v>312832</v>
      </c>
      <c r="Q48" s="52">
        <v>279771</v>
      </c>
      <c r="R48" s="52">
        <v>317319</v>
      </c>
      <c r="S48" s="52">
        <v>443445</v>
      </c>
      <c r="T48" s="52">
        <v>501781</v>
      </c>
      <c r="U48" s="52">
        <v>523602</v>
      </c>
      <c r="V48" s="52">
        <v>545232</v>
      </c>
      <c r="W48" s="52">
        <v>519112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1803486</v>
      </c>
      <c r="D50" s="52">
        <v>1825373</v>
      </c>
      <c r="E50" s="52">
        <v>1831801</v>
      </c>
      <c r="F50" s="52">
        <v>1833433</v>
      </c>
      <c r="G50" s="52">
        <v>1826298</v>
      </c>
      <c r="H50" s="52">
        <v>1891972</v>
      </c>
      <c r="I50" s="52">
        <v>1978078</v>
      </c>
      <c r="J50" s="52">
        <v>2359600</v>
      </c>
      <c r="K50" s="52">
        <v>2375240</v>
      </c>
      <c r="L50" s="52">
        <v>2497398</v>
      </c>
      <c r="M50" s="52">
        <v>2594793</v>
      </c>
      <c r="N50" s="52">
        <v>2641571</v>
      </c>
      <c r="O50" s="52">
        <v>2349127</v>
      </c>
      <c r="P50" s="52">
        <v>815936</v>
      </c>
      <c r="Q50" s="52">
        <v>1009874</v>
      </c>
      <c r="R50" s="52">
        <v>1182393</v>
      </c>
      <c r="S50" s="52">
        <v>1530949</v>
      </c>
      <c r="T50" s="52">
        <v>1373824</v>
      </c>
      <c r="U50" s="52">
        <v>1438898</v>
      </c>
      <c r="V50" s="52">
        <v>1381951</v>
      </c>
      <c r="W50" s="52">
        <v>1769714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2828</v>
      </c>
      <c r="D51" s="52">
        <v>2842</v>
      </c>
      <c r="E51" s="52">
        <v>2854</v>
      </c>
      <c r="F51" s="52">
        <v>2895</v>
      </c>
      <c r="G51" s="52">
        <v>2945</v>
      </c>
      <c r="H51" s="52">
        <v>3084</v>
      </c>
      <c r="I51" s="52">
        <v>3307</v>
      </c>
      <c r="J51" s="52">
        <v>4439</v>
      </c>
      <c r="K51" s="52">
        <v>4664</v>
      </c>
      <c r="L51" s="52">
        <v>5533</v>
      </c>
      <c r="M51" s="52">
        <v>6506</v>
      </c>
      <c r="N51" s="52">
        <v>8033</v>
      </c>
      <c r="O51" s="52">
        <v>10602</v>
      </c>
      <c r="P51" s="52">
        <v>5489</v>
      </c>
      <c r="Q51" s="52">
        <v>6453</v>
      </c>
      <c r="R51" s="52">
        <v>7738</v>
      </c>
      <c r="S51" s="52">
        <v>10498</v>
      </c>
      <c r="T51" s="52">
        <v>9535</v>
      </c>
      <c r="U51" s="52">
        <v>10261</v>
      </c>
      <c r="V51" s="52">
        <v>10110</v>
      </c>
      <c r="W51" s="52">
        <v>14698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1454743</v>
      </c>
      <c r="D54" s="52">
        <v>1456842</v>
      </c>
      <c r="E54" s="52">
        <v>1504076</v>
      </c>
      <c r="F54" s="52">
        <v>1460959</v>
      </c>
      <c r="G54" s="52">
        <v>1583980</v>
      </c>
      <c r="H54" s="52">
        <v>1689667</v>
      </c>
      <c r="I54" s="52">
        <v>1058826</v>
      </c>
      <c r="J54" s="52">
        <v>949184</v>
      </c>
      <c r="K54" s="52">
        <v>1199101</v>
      </c>
      <c r="L54" s="52">
        <v>1122177</v>
      </c>
      <c r="M54" s="52">
        <v>1056035</v>
      </c>
      <c r="N54" s="52">
        <v>990376</v>
      </c>
      <c r="O54" s="52">
        <v>800767</v>
      </c>
      <c r="P54" s="52">
        <v>533359</v>
      </c>
      <c r="Q54" s="52">
        <v>546202</v>
      </c>
      <c r="R54" s="52">
        <v>904536</v>
      </c>
      <c r="S54" s="52">
        <v>829472</v>
      </c>
      <c r="T54" s="52">
        <v>832729</v>
      </c>
      <c r="U54" s="52">
        <v>762880</v>
      </c>
      <c r="V54" s="52">
        <v>676604</v>
      </c>
      <c r="W54" s="52">
        <v>644376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351626</v>
      </c>
      <c r="D55" s="52">
        <v>352718</v>
      </c>
      <c r="E55" s="52">
        <v>359752</v>
      </c>
      <c r="F55" s="52">
        <v>373924</v>
      </c>
      <c r="G55" s="52">
        <v>406041</v>
      </c>
      <c r="H55" s="52">
        <v>457723</v>
      </c>
      <c r="I55" s="52">
        <v>325086</v>
      </c>
      <c r="J55" s="52">
        <v>337917</v>
      </c>
      <c r="K55" s="52">
        <v>451106</v>
      </c>
      <c r="L55" s="52">
        <v>452545</v>
      </c>
      <c r="M55" s="52">
        <v>479741</v>
      </c>
      <c r="N55" s="52">
        <v>456962</v>
      </c>
      <c r="O55" s="52">
        <v>470487</v>
      </c>
      <c r="P55" s="52">
        <v>421978</v>
      </c>
      <c r="Q55" s="52">
        <v>507263</v>
      </c>
      <c r="R55" s="52">
        <v>695421</v>
      </c>
      <c r="S55" s="52">
        <v>728358</v>
      </c>
      <c r="T55" s="52">
        <v>683862</v>
      </c>
      <c r="U55" s="52">
        <v>693586</v>
      </c>
      <c r="V55" s="52">
        <v>784878</v>
      </c>
      <c r="W55" s="52">
        <v>851525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1050544</v>
      </c>
      <c r="D59" s="52">
        <v>1053422</v>
      </c>
      <c r="E59" s="52">
        <v>1065700</v>
      </c>
      <c r="F59" s="52">
        <v>1085274</v>
      </c>
      <c r="G59" s="52">
        <v>1141546</v>
      </c>
      <c r="H59" s="52">
        <v>1228725</v>
      </c>
      <c r="I59" s="52">
        <v>748069</v>
      </c>
      <c r="J59" s="52">
        <v>704617</v>
      </c>
      <c r="K59" s="52">
        <v>824784</v>
      </c>
      <c r="L59" s="52">
        <v>805086</v>
      </c>
      <c r="M59" s="52">
        <v>763400</v>
      </c>
      <c r="N59" s="52">
        <v>735740</v>
      </c>
      <c r="O59" s="52">
        <v>635909</v>
      </c>
      <c r="P59" s="52">
        <v>349638</v>
      </c>
      <c r="Q59" s="52">
        <v>412367</v>
      </c>
      <c r="R59" s="52">
        <v>479655</v>
      </c>
      <c r="S59" s="52">
        <v>547733</v>
      </c>
      <c r="T59" s="52">
        <v>534807</v>
      </c>
      <c r="U59" s="52">
        <v>545502</v>
      </c>
      <c r="V59" s="52">
        <v>512700</v>
      </c>
      <c r="W59" s="52">
        <v>442080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4347344</v>
      </c>
      <c r="D60" s="36">
        <v>4360704</v>
      </c>
      <c r="E60" s="36">
        <v>4423166</v>
      </c>
      <c r="F60" s="36">
        <v>4567133</v>
      </c>
      <c r="G60" s="36">
        <v>4849094</v>
      </c>
      <c r="H60" s="36">
        <v>5312918</v>
      </c>
      <c r="I60" s="36">
        <v>3420569</v>
      </c>
      <c r="J60" s="36">
        <v>3361216</v>
      </c>
      <c r="K60" s="36">
        <v>3973524</v>
      </c>
      <c r="L60" s="36">
        <v>3953839</v>
      </c>
      <c r="M60" s="36">
        <v>4034314</v>
      </c>
      <c r="N60" s="36">
        <v>4088862</v>
      </c>
      <c r="O60" s="36">
        <v>3814763</v>
      </c>
      <c r="P60" s="36">
        <v>2288374</v>
      </c>
      <c r="Q60" s="36">
        <v>2658671</v>
      </c>
      <c r="R60" s="36">
        <v>3113350</v>
      </c>
      <c r="S60" s="36">
        <v>3453184</v>
      </c>
      <c r="T60" s="36">
        <v>3466927</v>
      </c>
      <c r="U60" s="36">
        <v>3497070</v>
      </c>
      <c r="V60" s="36">
        <v>3403794</v>
      </c>
      <c r="W60" s="36">
        <v>3235383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207</v>
      </c>
      <c r="B64" s="52"/>
      <c r="C64" s="52">
        <v>4754014</v>
      </c>
      <c r="D64" s="52">
        <v>4760882</v>
      </c>
      <c r="E64" s="52">
        <v>4767485</v>
      </c>
      <c r="F64" s="52">
        <v>4795229</v>
      </c>
      <c r="G64" s="52">
        <v>4851227</v>
      </c>
      <c r="H64" s="52">
        <v>4943512</v>
      </c>
      <c r="I64" s="52">
        <v>5086868</v>
      </c>
      <c r="J64" s="52">
        <v>5279306</v>
      </c>
      <c r="K64" s="52">
        <v>5532715</v>
      </c>
      <c r="L64" s="52">
        <v>5890223</v>
      </c>
      <c r="M64" s="52">
        <v>6243344</v>
      </c>
      <c r="N64" s="52">
        <v>6748861</v>
      </c>
      <c r="O64" s="52">
        <v>6388330</v>
      </c>
      <c r="P64" s="52">
        <v>3286402</v>
      </c>
      <c r="Q64" s="52">
        <v>4103837</v>
      </c>
      <c r="R64" s="52">
        <v>5043310</v>
      </c>
      <c r="S64" s="52">
        <v>6117089</v>
      </c>
      <c r="T64" s="52">
        <v>6080318</v>
      </c>
      <c r="U64" s="52">
        <v>6001713</v>
      </c>
      <c r="V64" s="52">
        <v>5907266</v>
      </c>
      <c r="W64" s="52">
        <v>5847525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399474</v>
      </c>
      <c r="D67" s="52">
        <v>400787</v>
      </c>
      <c r="E67" s="52">
        <v>410556</v>
      </c>
      <c r="F67" s="52">
        <v>472736</v>
      </c>
      <c r="G67" s="52">
        <v>737010</v>
      </c>
      <c r="H67" s="52">
        <v>757181</v>
      </c>
      <c r="I67" s="52">
        <v>626932</v>
      </c>
      <c r="J67" s="52">
        <v>607315</v>
      </c>
      <c r="K67" s="52">
        <v>924054</v>
      </c>
      <c r="L67" s="52">
        <v>1332084</v>
      </c>
      <c r="M67" s="52">
        <v>1432668</v>
      </c>
      <c r="N67" s="52">
        <v>1315128</v>
      </c>
      <c r="O67" s="52">
        <v>1727798</v>
      </c>
      <c r="P67" s="52">
        <v>1209512</v>
      </c>
      <c r="Q67" s="52">
        <v>1308787</v>
      </c>
      <c r="R67" s="52">
        <v>1455930</v>
      </c>
      <c r="S67" s="52">
        <v>1748315</v>
      </c>
      <c r="T67" s="52">
        <v>1847976</v>
      </c>
      <c r="U67" s="52">
        <v>1945686</v>
      </c>
      <c r="V67" s="52">
        <v>2199004</v>
      </c>
      <c r="W67" s="52">
        <v>2033820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4356026</v>
      </c>
      <c r="D69" s="52">
        <v>4366976</v>
      </c>
      <c r="E69" s="52">
        <v>4381123</v>
      </c>
      <c r="F69" s="52">
        <v>4402953</v>
      </c>
      <c r="G69" s="52">
        <v>4449384</v>
      </c>
      <c r="H69" s="52">
        <v>4538120</v>
      </c>
      <c r="I69" s="52">
        <v>4837849</v>
      </c>
      <c r="J69" s="52">
        <v>5204119</v>
      </c>
      <c r="K69" s="52">
        <v>5413810</v>
      </c>
      <c r="L69" s="52">
        <v>5770744</v>
      </c>
      <c r="M69" s="52">
        <v>6099360</v>
      </c>
      <c r="N69" s="52">
        <v>6629270</v>
      </c>
      <c r="O69" s="52">
        <v>6284738</v>
      </c>
      <c r="P69" s="52">
        <v>3188280</v>
      </c>
      <c r="Q69" s="52">
        <v>4004749</v>
      </c>
      <c r="R69" s="52">
        <v>4899081</v>
      </c>
      <c r="S69" s="52">
        <v>5963159</v>
      </c>
      <c r="T69" s="52">
        <v>5894272</v>
      </c>
      <c r="U69" s="52">
        <v>5825296</v>
      </c>
      <c r="V69" s="52">
        <v>5739029</v>
      </c>
      <c r="W69" s="52">
        <v>5688939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5548</v>
      </c>
      <c r="D70" s="52">
        <v>5554</v>
      </c>
      <c r="E70" s="52">
        <v>5603</v>
      </c>
      <c r="F70" s="52">
        <v>5689</v>
      </c>
      <c r="G70" s="52">
        <v>5867</v>
      </c>
      <c r="H70" s="52">
        <v>6147</v>
      </c>
      <c r="I70" s="52">
        <v>6697</v>
      </c>
      <c r="J70" s="52">
        <v>7637</v>
      </c>
      <c r="K70" s="52">
        <v>8431</v>
      </c>
      <c r="L70" s="52">
        <v>9855</v>
      </c>
      <c r="M70" s="52">
        <v>11457</v>
      </c>
      <c r="N70" s="52">
        <v>13904</v>
      </c>
      <c r="O70" s="52">
        <v>16788</v>
      </c>
      <c r="P70" s="52">
        <v>14095</v>
      </c>
      <c r="Q70" s="52">
        <v>16895</v>
      </c>
      <c r="R70" s="52">
        <v>21237</v>
      </c>
      <c r="S70" s="52">
        <v>26866</v>
      </c>
      <c r="T70" s="52">
        <v>28140</v>
      </c>
      <c r="U70" s="52">
        <v>31695</v>
      </c>
      <c r="V70" s="52">
        <v>33036</v>
      </c>
      <c r="W70" s="52">
        <v>36630</v>
      </c>
      <c r="DA70" s="63" t="s">
        <v>1169</v>
      </c>
    </row>
    <row r="71" spans="1:105" ht="12" hidden="1" customHeight="1" x14ac:dyDescent="0.25">
      <c r="A71" s="108" t="s">
        <v>193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747276</v>
      </c>
      <c r="D73" s="52">
        <v>795994</v>
      </c>
      <c r="E73" s="52">
        <v>745614</v>
      </c>
      <c r="F73" s="52">
        <v>789542</v>
      </c>
      <c r="G73" s="52">
        <v>1080167</v>
      </c>
      <c r="H73" s="52">
        <v>1173876</v>
      </c>
      <c r="I73" s="52">
        <v>1362745</v>
      </c>
      <c r="J73" s="52">
        <v>572139</v>
      </c>
      <c r="K73" s="52">
        <v>733284</v>
      </c>
      <c r="L73" s="52">
        <v>726940</v>
      </c>
      <c r="M73" s="52">
        <v>813327</v>
      </c>
      <c r="N73" s="52">
        <v>759087</v>
      </c>
      <c r="O73" s="52">
        <v>528691</v>
      </c>
      <c r="P73" s="52">
        <v>544884</v>
      </c>
      <c r="Q73" s="52">
        <v>513838</v>
      </c>
      <c r="R73" s="52">
        <v>459141</v>
      </c>
      <c r="S73" s="52">
        <v>419479</v>
      </c>
      <c r="T73" s="52">
        <v>503046</v>
      </c>
      <c r="U73" s="52">
        <v>577399</v>
      </c>
      <c r="V73" s="52">
        <v>539295</v>
      </c>
      <c r="W73" s="52">
        <v>637454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44325</v>
      </c>
      <c r="D74" s="52">
        <v>52696</v>
      </c>
      <c r="E74" s="52">
        <v>44049</v>
      </c>
      <c r="F74" s="52">
        <v>48902</v>
      </c>
      <c r="G74" s="52">
        <v>77237</v>
      </c>
      <c r="H74" s="52">
        <v>76079</v>
      </c>
      <c r="I74" s="52">
        <v>126473</v>
      </c>
      <c r="J74" s="52">
        <v>53535</v>
      </c>
      <c r="K74" s="52">
        <v>101647</v>
      </c>
      <c r="L74" s="52">
        <v>101076</v>
      </c>
      <c r="M74" s="52">
        <v>153944</v>
      </c>
      <c r="N74" s="52">
        <v>185852</v>
      </c>
      <c r="O74" s="52">
        <v>393134</v>
      </c>
      <c r="P74" s="52">
        <v>348566</v>
      </c>
      <c r="Q74" s="52">
        <v>246743</v>
      </c>
      <c r="R74" s="52">
        <v>266543</v>
      </c>
      <c r="S74" s="52">
        <v>316301</v>
      </c>
      <c r="T74" s="52">
        <v>248667</v>
      </c>
      <c r="U74" s="52">
        <v>234949</v>
      </c>
      <c r="V74" s="52">
        <v>275488</v>
      </c>
      <c r="W74" s="52">
        <v>545739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193</v>
      </c>
      <c r="B78" s="52"/>
      <c r="C78" s="52">
        <v>6342040</v>
      </c>
      <c r="D78" s="52">
        <v>6356823</v>
      </c>
      <c r="E78" s="52">
        <v>6449292</v>
      </c>
      <c r="F78" s="52">
        <v>6711894</v>
      </c>
      <c r="G78" s="52">
        <v>7226291</v>
      </c>
      <c r="H78" s="52">
        <v>8081350</v>
      </c>
      <c r="I78" s="52">
        <v>5565750</v>
      </c>
      <c r="J78" s="52">
        <v>5940767</v>
      </c>
      <c r="K78" s="52">
        <v>7182444</v>
      </c>
      <c r="L78" s="52">
        <v>7484396</v>
      </c>
      <c r="M78" s="52">
        <v>7635995</v>
      </c>
      <c r="N78" s="52">
        <v>7940111</v>
      </c>
      <c r="O78" s="52">
        <v>7752338</v>
      </c>
      <c r="P78" s="52">
        <v>5666669</v>
      </c>
      <c r="Q78" s="52">
        <v>6450550</v>
      </c>
      <c r="R78" s="52">
        <v>7334857</v>
      </c>
      <c r="S78" s="52">
        <v>8141734</v>
      </c>
      <c r="T78" s="52">
        <v>8036056</v>
      </c>
      <c r="U78" s="52">
        <v>7881135</v>
      </c>
      <c r="V78" s="52">
        <v>7498585</v>
      </c>
      <c r="W78" s="52">
        <v>7147800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3323316</v>
      </c>
      <c r="D79" s="36">
        <v>3298832</v>
      </c>
      <c r="E79" s="36">
        <v>3348693</v>
      </c>
      <c r="F79" s="36">
        <v>3456896</v>
      </c>
      <c r="G79" s="36">
        <v>4458770</v>
      </c>
      <c r="H79" s="36">
        <v>4515407</v>
      </c>
      <c r="I79" s="36">
        <v>3295348</v>
      </c>
      <c r="J79" s="36">
        <v>2857650</v>
      </c>
      <c r="K79" s="36">
        <v>3856492</v>
      </c>
      <c r="L79" s="36">
        <v>4090475</v>
      </c>
      <c r="M79" s="36">
        <v>4407398</v>
      </c>
      <c r="N79" s="36">
        <v>4003367</v>
      </c>
      <c r="O79" s="36">
        <v>4064581</v>
      </c>
      <c r="P79" s="36">
        <v>3581191</v>
      </c>
      <c r="Q79" s="36">
        <v>3692372</v>
      </c>
      <c r="R79" s="36">
        <v>3960650</v>
      </c>
      <c r="S79" s="36">
        <v>4125511</v>
      </c>
      <c r="T79" s="36">
        <v>4165502</v>
      </c>
      <c r="U79" s="36">
        <v>4154869</v>
      </c>
      <c r="V79" s="36">
        <v>4178824</v>
      </c>
      <c r="W79" s="36">
        <v>4223039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210</v>
      </c>
      <c r="B83" s="52"/>
      <c r="C83" s="52">
        <v>1975988</v>
      </c>
      <c r="D83" s="52">
        <v>1976468</v>
      </c>
      <c r="E83" s="52">
        <v>1980114</v>
      </c>
      <c r="F83" s="52">
        <v>1991020</v>
      </c>
      <c r="G83" s="52">
        <v>2013577</v>
      </c>
      <c r="H83" s="52">
        <v>2052316</v>
      </c>
      <c r="I83" s="52">
        <v>2112921</v>
      </c>
      <c r="J83" s="52">
        <v>2202014</v>
      </c>
      <c r="K83" s="52">
        <v>2326720</v>
      </c>
      <c r="L83" s="52">
        <v>2492877</v>
      </c>
      <c r="M83" s="52">
        <v>2706050</v>
      </c>
      <c r="N83" s="52">
        <v>2972040</v>
      </c>
      <c r="O83" s="52">
        <v>2901548</v>
      </c>
      <c r="P83" s="52">
        <v>1716136</v>
      </c>
      <c r="Q83" s="52">
        <v>2174285</v>
      </c>
      <c r="R83" s="52">
        <v>3004991</v>
      </c>
      <c r="S83" s="52">
        <v>3390465</v>
      </c>
      <c r="T83" s="52">
        <v>3570456</v>
      </c>
      <c r="U83" s="52">
        <v>3553621</v>
      </c>
      <c r="V83" s="52">
        <v>3808682</v>
      </c>
      <c r="W83" s="52">
        <v>4016570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156227</v>
      </c>
      <c r="D86" s="52">
        <v>156796</v>
      </c>
      <c r="E86" s="52">
        <v>161103</v>
      </c>
      <c r="F86" s="52">
        <v>187466</v>
      </c>
      <c r="G86" s="52">
        <v>301054</v>
      </c>
      <c r="H86" s="52">
        <v>291691</v>
      </c>
      <c r="I86" s="52">
        <v>337941</v>
      </c>
      <c r="J86" s="52">
        <v>390555</v>
      </c>
      <c r="K86" s="52">
        <v>595126</v>
      </c>
      <c r="L86" s="52">
        <v>562844</v>
      </c>
      <c r="M86" s="52">
        <v>637287</v>
      </c>
      <c r="N86" s="52">
        <v>721873</v>
      </c>
      <c r="O86" s="52">
        <v>980026</v>
      </c>
      <c r="P86" s="52">
        <v>1055899</v>
      </c>
      <c r="Q86" s="52">
        <v>1058294</v>
      </c>
      <c r="R86" s="52">
        <v>1051263</v>
      </c>
      <c r="S86" s="52">
        <v>1001020</v>
      </c>
      <c r="T86" s="52">
        <v>1108682</v>
      </c>
      <c r="U86" s="52">
        <v>1153341</v>
      </c>
      <c r="V86" s="52">
        <v>1292718</v>
      </c>
      <c r="W86" s="52">
        <v>1320573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513557</v>
      </c>
      <c r="D88" s="52">
        <v>513708</v>
      </c>
      <c r="E88" s="52">
        <v>514918</v>
      </c>
      <c r="F88" s="52">
        <v>518544</v>
      </c>
      <c r="G88" s="52">
        <v>526142</v>
      </c>
      <c r="H88" s="52">
        <v>539457</v>
      </c>
      <c r="I88" s="52">
        <v>588685</v>
      </c>
      <c r="J88" s="52">
        <v>935944</v>
      </c>
      <c r="K88" s="52">
        <v>933918</v>
      </c>
      <c r="L88" s="52">
        <v>1025150</v>
      </c>
      <c r="M88" s="52">
        <v>1147002</v>
      </c>
      <c r="N88" s="52">
        <v>1323883</v>
      </c>
      <c r="O88" s="52">
        <v>1350286</v>
      </c>
      <c r="P88" s="52">
        <v>667854</v>
      </c>
      <c r="Q88" s="52">
        <v>892671</v>
      </c>
      <c r="R88" s="52">
        <v>1204509</v>
      </c>
      <c r="S88" s="52">
        <v>1544668</v>
      </c>
      <c r="T88" s="52">
        <v>1600785</v>
      </c>
      <c r="U88" s="52">
        <v>1654226</v>
      </c>
      <c r="V88" s="52">
        <v>1673165</v>
      </c>
      <c r="W88" s="52">
        <v>1760974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768</v>
      </c>
      <c r="D89" s="52">
        <v>769</v>
      </c>
      <c r="E89" s="52">
        <v>770</v>
      </c>
      <c r="F89" s="52">
        <v>777</v>
      </c>
      <c r="G89" s="52">
        <v>789</v>
      </c>
      <c r="H89" s="52">
        <v>818</v>
      </c>
      <c r="I89" s="52">
        <v>924</v>
      </c>
      <c r="J89" s="52">
        <v>1958</v>
      </c>
      <c r="K89" s="52">
        <v>1980</v>
      </c>
      <c r="L89" s="52">
        <v>2351</v>
      </c>
      <c r="M89" s="52">
        <v>2865</v>
      </c>
      <c r="N89" s="52">
        <v>3616</v>
      </c>
      <c r="O89" s="52">
        <v>4065</v>
      </c>
      <c r="P89" s="52">
        <v>2356</v>
      </c>
      <c r="Q89" s="52">
        <v>3879</v>
      </c>
      <c r="R89" s="52">
        <v>6006</v>
      </c>
      <c r="S89" s="52">
        <v>7919</v>
      </c>
      <c r="T89" s="52">
        <v>9683</v>
      </c>
      <c r="U89" s="52">
        <v>10765</v>
      </c>
      <c r="V89" s="52">
        <v>12811</v>
      </c>
      <c r="W89" s="52">
        <v>14617</v>
      </c>
      <c r="DA89" s="63" t="s">
        <v>1178</v>
      </c>
    </row>
    <row r="90" spans="1:105" ht="12" hidden="1" customHeight="1" x14ac:dyDescent="0.25">
      <c r="A90" s="108" t="s">
        <v>208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1212137</v>
      </c>
      <c r="D92" s="52">
        <v>1173396</v>
      </c>
      <c r="E92" s="52">
        <v>1205682</v>
      </c>
      <c r="F92" s="52">
        <v>1239710</v>
      </c>
      <c r="G92" s="52">
        <v>1307286</v>
      </c>
      <c r="H92" s="52">
        <v>1420720</v>
      </c>
      <c r="I92" s="52">
        <v>878804</v>
      </c>
      <c r="J92" s="52">
        <v>870459</v>
      </c>
      <c r="K92" s="52">
        <v>935700</v>
      </c>
      <c r="L92" s="52">
        <v>998733</v>
      </c>
      <c r="M92" s="52">
        <v>1036258</v>
      </c>
      <c r="N92" s="52">
        <v>1025947</v>
      </c>
      <c r="O92" s="52">
        <v>982020</v>
      </c>
      <c r="P92" s="52">
        <v>749369</v>
      </c>
      <c r="Q92" s="52">
        <v>724337</v>
      </c>
      <c r="R92" s="52">
        <v>804123</v>
      </c>
      <c r="S92" s="52">
        <v>830710</v>
      </c>
      <c r="T92" s="52">
        <v>844313</v>
      </c>
      <c r="U92" s="52">
        <v>869503</v>
      </c>
      <c r="V92" s="52">
        <v>818074</v>
      </c>
      <c r="W92" s="52">
        <v>765298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6940</v>
      </c>
      <c r="D93" s="52">
        <v>6946</v>
      </c>
      <c r="E93" s="52">
        <v>6997</v>
      </c>
      <c r="F93" s="52">
        <v>7144</v>
      </c>
      <c r="G93" s="52">
        <v>7479</v>
      </c>
      <c r="H93" s="52">
        <v>8081</v>
      </c>
      <c r="I93" s="52">
        <v>4822</v>
      </c>
      <c r="J93" s="52">
        <v>4210</v>
      </c>
      <c r="K93" s="52">
        <v>5222</v>
      </c>
      <c r="L93" s="52">
        <v>5879</v>
      </c>
      <c r="M93" s="52">
        <v>6781</v>
      </c>
      <c r="N93" s="52">
        <v>5563</v>
      </c>
      <c r="O93" s="52">
        <v>5743</v>
      </c>
      <c r="P93" s="52">
        <v>6063</v>
      </c>
      <c r="Q93" s="52">
        <v>7157</v>
      </c>
      <c r="R93" s="52">
        <v>9394</v>
      </c>
      <c r="S93" s="52">
        <v>9800</v>
      </c>
      <c r="T93" s="52">
        <v>10901</v>
      </c>
      <c r="U93" s="52">
        <v>10706</v>
      </c>
      <c r="V93" s="52">
        <v>10971</v>
      </c>
      <c r="W93" s="52">
        <v>10206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1520390</v>
      </c>
      <c r="D96" s="52">
        <v>1520028</v>
      </c>
      <c r="E96" s="52">
        <v>1540078</v>
      </c>
      <c r="F96" s="52">
        <v>1608165</v>
      </c>
      <c r="G96" s="52">
        <v>1745624</v>
      </c>
      <c r="H96" s="52">
        <v>1975487</v>
      </c>
      <c r="I96" s="52">
        <v>1423028</v>
      </c>
      <c r="J96" s="52">
        <v>1542339</v>
      </c>
      <c r="K96" s="52">
        <v>2077785</v>
      </c>
      <c r="L96" s="52">
        <v>2330108</v>
      </c>
      <c r="M96" s="52">
        <v>2437050</v>
      </c>
      <c r="N96" s="52">
        <v>2668030</v>
      </c>
      <c r="O96" s="52">
        <v>2836946</v>
      </c>
      <c r="P96" s="52">
        <v>2574007</v>
      </c>
      <c r="Q96" s="52">
        <v>2573367</v>
      </c>
      <c r="R96" s="52">
        <v>2502734</v>
      </c>
      <c r="S96" s="52">
        <v>2664767</v>
      </c>
      <c r="T96" s="52">
        <v>2815785</v>
      </c>
      <c r="U96" s="52">
        <v>2865865</v>
      </c>
      <c r="V96" s="52">
        <v>2841335</v>
      </c>
      <c r="W96" s="52">
        <v>2605289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209061</v>
      </c>
      <c r="D97" s="52">
        <v>209599</v>
      </c>
      <c r="E97" s="52">
        <v>213405</v>
      </c>
      <c r="F97" s="52">
        <v>224199</v>
      </c>
      <c r="G97" s="52">
        <v>246402</v>
      </c>
      <c r="H97" s="52">
        <v>284406</v>
      </c>
      <c r="I97" s="52">
        <v>219573</v>
      </c>
      <c r="J97" s="52">
        <v>262634</v>
      </c>
      <c r="K97" s="52">
        <v>364220</v>
      </c>
      <c r="L97" s="52">
        <v>438524</v>
      </c>
      <c r="M97" s="52">
        <v>537777</v>
      </c>
      <c r="N97" s="52">
        <v>634545</v>
      </c>
      <c r="O97" s="52">
        <v>785177</v>
      </c>
      <c r="P97" s="52">
        <v>853378</v>
      </c>
      <c r="Q97" s="52">
        <v>947288</v>
      </c>
      <c r="R97" s="52">
        <v>964898</v>
      </c>
      <c r="S97" s="52">
        <v>1039593</v>
      </c>
      <c r="T97" s="52">
        <v>1061818</v>
      </c>
      <c r="U97" s="52">
        <v>982472</v>
      </c>
      <c r="V97" s="52">
        <v>1012953</v>
      </c>
      <c r="W97" s="52">
        <v>1030181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208</v>
      </c>
      <c r="B101" s="52"/>
      <c r="C101" s="52">
        <v>592904</v>
      </c>
      <c r="D101" s="52">
        <v>594051</v>
      </c>
      <c r="E101" s="52">
        <v>602173</v>
      </c>
      <c r="F101" s="52">
        <v>624433</v>
      </c>
      <c r="G101" s="52">
        <v>668176</v>
      </c>
      <c r="H101" s="52">
        <v>741540</v>
      </c>
      <c r="I101" s="52">
        <v>498128</v>
      </c>
      <c r="J101" s="52">
        <v>564625</v>
      </c>
      <c r="K101" s="52">
        <v>637517</v>
      </c>
      <c r="L101" s="52">
        <v>691806</v>
      </c>
      <c r="M101" s="52">
        <v>756241</v>
      </c>
      <c r="N101" s="52">
        <v>852526</v>
      </c>
      <c r="O101" s="52">
        <v>884618</v>
      </c>
      <c r="P101" s="52">
        <v>640433</v>
      </c>
      <c r="Q101" s="52">
        <v>745186</v>
      </c>
      <c r="R101" s="52">
        <v>847245</v>
      </c>
      <c r="S101" s="52">
        <v>895450</v>
      </c>
      <c r="T101" s="52">
        <v>962120</v>
      </c>
      <c r="U101" s="52">
        <v>997546</v>
      </c>
      <c r="V101" s="52">
        <v>1017064</v>
      </c>
      <c r="W101" s="52">
        <v>939917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1233433</v>
      </c>
      <c r="D102" s="52">
        <v>1236029</v>
      </c>
      <c r="E102" s="52">
        <v>1251124</v>
      </c>
      <c r="F102" s="52">
        <v>1297383</v>
      </c>
      <c r="G102" s="52">
        <v>1393440</v>
      </c>
      <c r="H102" s="52">
        <v>1557483</v>
      </c>
      <c r="I102" s="52">
        <v>1070313</v>
      </c>
      <c r="J102" s="52">
        <v>1088761</v>
      </c>
      <c r="K102" s="52">
        <v>1416487</v>
      </c>
      <c r="L102" s="52">
        <v>1609023</v>
      </c>
      <c r="M102" s="52">
        <v>1680462</v>
      </c>
      <c r="N102" s="52">
        <v>1727678</v>
      </c>
      <c r="O102" s="52">
        <v>1726509</v>
      </c>
      <c r="P102" s="52">
        <v>1480248</v>
      </c>
      <c r="Q102" s="52">
        <v>1640532</v>
      </c>
      <c r="R102" s="52">
        <v>1711216</v>
      </c>
      <c r="S102" s="52">
        <v>1834467</v>
      </c>
      <c r="T102" s="52">
        <v>1825401</v>
      </c>
      <c r="U102" s="52">
        <v>1825509</v>
      </c>
      <c r="V102" s="52">
        <v>1781757</v>
      </c>
      <c r="W102" s="52">
        <v>1736903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2125641</v>
      </c>
      <c r="D103" s="36">
        <v>2130101</v>
      </c>
      <c r="E103" s="36">
        <v>2165061</v>
      </c>
      <c r="F103" s="36">
        <v>2252275</v>
      </c>
      <c r="G103" s="36">
        <v>2439232</v>
      </c>
      <c r="H103" s="36">
        <v>2752698</v>
      </c>
      <c r="I103" s="36">
        <v>1979090</v>
      </c>
      <c r="J103" s="36">
        <v>2164412</v>
      </c>
      <c r="K103" s="36">
        <v>2804970</v>
      </c>
      <c r="L103" s="36">
        <v>3159096</v>
      </c>
      <c r="M103" s="36">
        <v>3451243</v>
      </c>
      <c r="N103" s="36">
        <v>3850485</v>
      </c>
      <c r="O103" s="36">
        <v>4197429</v>
      </c>
      <c r="P103" s="36">
        <v>3686232</v>
      </c>
      <c r="Q103" s="36">
        <v>3895321</v>
      </c>
      <c r="R103" s="36">
        <v>3959045</v>
      </c>
      <c r="S103" s="36">
        <v>4301015</v>
      </c>
      <c r="T103" s="36">
        <v>4526666</v>
      </c>
      <c r="U103" s="36">
        <v>4561756</v>
      </c>
      <c r="V103" s="36">
        <v>4542414</v>
      </c>
      <c r="W103" s="36">
        <v>4420293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211</v>
      </c>
      <c r="B107" s="52"/>
      <c r="C107" s="52">
        <v>16078</v>
      </c>
      <c r="D107" s="52">
        <v>22175</v>
      </c>
      <c r="E107" s="52">
        <v>20047</v>
      </c>
      <c r="F107" s="52">
        <v>23111</v>
      </c>
      <c r="G107" s="52">
        <v>58480</v>
      </c>
      <c r="H107" s="52">
        <v>828</v>
      </c>
      <c r="I107" s="52">
        <v>913</v>
      </c>
      <c r="J107" s="52">
        <v>1036</v>
      </c>
      <c r="K107" s="52">
        <v>1200</v>
      </c>
      <c r="L107" s="52">
        <v>1552</v>
      </c>
      <c r="M107" s="52">
        <v>1584</v>
      </c>
      <c r="N107" s="52">
        <v>3000</v>
      </c>
      <c r="O107" s="52">
        <v>4254</v>
      </c>
      <c r="P107" s="52">
        <v>5437</v>
      </c>
      <c r="Q107" s="52">
        <v>3787</v>
      </c>
      <c r="R107" s="52">
        <v>3144</v>
      </c>
      <c r="S107" s="52">
        <v>2938</v>
      </c>
      <c r="T107" s="52">
        <v>3442</v>
      </c>
      <c r="U107" s="52">
        <v>3643</v>
      </c>
      <c r="V107" s="52">
        <v>4595</v>
      </c>
      <c r="W107" s="52">
        <v>3079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1446</v>
      </c>
      <c r="D110" s="52">
        <v>1452</v>
      </c>
      <c r="E110" s="52">
        <v>1470</v>
      </c>
      <c r="F110" s="52">
        <v>1533</v>
      </c>
      <c r="G110" s="52">
        <v>6173</v>
      </c>
      <c r="H110" s="52">
        <v>140</v>
      </c>
      <c r="I110" s="52">
        <v>169</v>
      </c>
      <c r="J110" s="52">
        <v>221</v>
      </c>
      <c r="K110" s="52">
        <v>323</v>
      </c>
      <c r="L110" s="52">
        <v>370</v>
      </c>
      <c r="M110" s="52">
        <v>329</v>
      </c>
      <c r="N110" s="52">
        <v>318</v>
      </c>
      <c r="O110" s="52">
        <v>484</v>
      </c>
      <c r="P110" s="52">
        <v>547</v>
      </c>
      <c r="Q110" s="52">
        <v>671</v>
      </c>
      <c r="R110" s="52">
        <v>527</v>
      </c>
      <c r="S110" s="52">
        <v>548</v>
      </c>
      <c r="T110" s="52">
        <v>599</v>
      </c>
      <c r="U110" s="52">
        <v>509</v>
      </c>
      <c r="V110" s="52">
        <v>468</v>
      </c>
      <c r="W110" s="52">
        <v>398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562</v>
      </c>
      <c r="D112" s="52">
        <v>563</v>
      </c>
      <c r="E112" s="52">
        <v>569</v>
      </c>
      <c r="F112" s="52">
        <v>585</v>
      </c>
      <c r="G112" s="52">
        <v>618</v>
      </c>
      <c r="H112" s="52">
        <v>680</v>
      </c>
      <c r="I112" s="52">
        <v>773</v>
      </c>
      <c r="J112" s="52">
        <v>972</v>
      </c>
      <c r="K112" s="52">
        <v>1165</v>
      </c>
      <c r="L112" s="52">
        <v>1617</v>
      </c>
      <c r="M112" s="52">
        <v>1540</v>
      </c>
      <c r="N112" s="52">
        <v>3843</v>
      </c>
      <c r="O112" s="52">
        <v>6239</v>
      </c>
      <c r="P112" s="52">
        <v>7734</v>
      </c>
      <c r="Q112" s="52">
        <v>4759</v>
      </c>
      <c r="R112" s="52">
        <v>3776</v>
      </c>
      <c r="S112" s="52">
        <v>2739</v>
      </c>
      <c r="T112" s="52">
        <v>3561</v>
      </c>
      <c r="U112" s="52">
        <v>3608</v>
      </c>
      <c r="V112" s="52">
        <v>6049</v>
      </c>
      <c r="W112" s="52">
        <v>2233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2</v>
      </c>
      <c r="P113" s="52">
        <v>0</v>
      </c>
      <c r="Q113" s="52">
        <v>0</v>
      </c>
      <c r="R113" s="52">
        <v>4</v>
      </c>
      <c r="S113" s="52">
        <v>4</v>
      </c>
      <c r="T113" s="52">
        <v>5</v>
      </c>
      <c r="U113" s="52">
        <v>14</v>
      </c>
      <c r="V113" s="52">
        <v>14</v>
      </c>
      <c r="W113" s="52">
        <v>13</v>
      </c>
      <c r="DA113" s="63" t="s">
        <v>1190</v>
      </c>
    </row>
    <row r="114" spans="1:105" ht="12" hidden="1" customHeight="1" x14ac:dyDescent="0.25">
      <c r="A114" s="108" t="s">
        <v>203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20804</v>
      </c>
      <c r="D116" s="52">
        <v>21018</v>
      </c>
      <c r="E116" s="52">
        <v>20733</v>
      </c>
      <c r="F116" s="52">
        <v>21883</v>
      </c>
      <c r="G116" s="52">
        <v>55978</v>
      </c>
      <c r="H116" s="52">
        <v>355</v>
      </c>
      <c r="I116" s="52">
        <v>258</v>
      </c>
      <c r="J116" s="52">
        <v>333</v>
      </c>
      <c r="K116" s="52">
        <v>434</v>
      </c>
      <c r="L116" s="52">
        <v>543</v>
      </c>
      <c r="M116" s="52">
        <v>692</v>
      </c>
      <c r="N116" s="52">
        <v>714</v>
      </c>
      <c r="O116" s="52">
        <v>636</v>
      </c>
      <c r="P116" s="52">
        <v>766</v>
      </c>
      <c r="Q116" s="52">
        <v>829</v>
      </c>
      <c r="R116" s="52">
        <v>926</v>
      </c>
      <c r="S116" s="52">
        <v>1048</v>
      </c>
      <c r="T116" s="52">
        <v>1144</v>
      </c>
      <c r="U116" s="52">
        <v>751</v>
      </c>
      <c r="V116" s="52">
        <v>640</v>
      </c>
      <c r="W116" s="52">
        <v>2457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779</v>
      </c>
      <c r="D117" s="52">
        <v>783</v>
      </c>
      <c r="E117" s="52">
        <v>776</v>
      </c>
      <c r="F117" s="52">
        <v>813</v>
      </c>
      <c r="G117" s="52">
        <v>2069</v>
      </c>
      <c r="H117" s="52">
        <v>36</v>
      </c>
      <c r="I117" s="52">
        <v>66</v>
      </c>
      <c r="J117" s="52">
        <v>118</v>
      </c>
      <c r="K117" s="52">
        <v>191</v>
      </c>
      <c r="L117" s="52">
        <v>302</v>
      </c>
      <c r="M117" s="52">
        <v>454</v>
      </c>
      <c r="N117" s="52">
        <v>412</v>
      </c>
      <c r="O117" s="52">
        <v>553</v>
      </c>
      <c r="P117" s="52">
        <v>790</v>
      </c>
      <c r="Q117" s="52">
        <v>1172</v>
      </c>
      <c r="R117" s="52">
        <v>1355</v>
      </c>
      <c r="S117" s="52">
        <v>1683</v>
      </c>
      <c r="T117" s="52">
        <v>1697</v>
      </c>
      <c r="U117" s="52">
        <v>1885</v>
      </c>
      <c r="V117" s="52">
        <v>1795</v>
      </c>
      <c r="W117" s="52">
        <v>2086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10755</v>
      </c>
      <c r="D121" s="52">
        <v>10841</v>
      </c>
      <c r="E121" s="52">
        <v>10767</v>
      </c>
      <c r="F121" s="52">
        <v>11439</v>
      </c>
      <c r="G121" s="52">
        <v>27767</v>
      </c>
      <c r="H121" s="52">
        <v>1810</v>
      </c>
      <c r="I121" s="52">
        <v>1788</v>
      </c>
      <c r="J121" s="52">
        <v>2294</v>
      </c>
      <c r="K121" s="52">
        <v>3170</v>
      </c>
      <c r="L121" s="52">
        <v>3186</v>
      </c>
      <c r="M121" s="52">
        <v>2535</v>
      </c>
      <c r="N121" s="52">
        <v>3402</v>
      </c>
      <c r="O121" s="52">
        <v>4276</v>
      </c>
      <c r="P121" s="52">
        <v>4995</v>
      </c>
      <c r="Q121" s="52">
        <v>3461</v>
      </c>
      <c r="R121" s="52">
        <v>3134</v>
      </c>
      <c r="S121" s="52">
        <v>3222</v>
      </c>
      <c r="T121" s="52">
        <v>3199</v>
      </c>
      <c r="U121" s="52">
        <v>2513</v>
      </c>
      <c r="V121" s="52">
        <v>3593</v>
      </c>
      <c r="W121" s="52">
        <v>2069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11946</v>
      </c>
      <c r="D122" s="36">
        <v>12041</v>
      </c>
      <c r="E122" s="36">
        <v>11915</v>
      </c>
      <c r="F122" s="36">
        <v>12588</v>
      </c>
      <c r="G122" s="36">
        <v>31938</v>
      </c>
      <c r="H122" s="36">
        <v>755</v>
      </c>
      <c r="I122" s="36">
        <v>864</v>
      </c>
      <c r="J122" s="36">
        <v>1130</v>
      </c>
      <c r="K122" s="36">
        <v>1623</v>
      </c>
      <c r="L122" s="36">
        <v>2094</v>
      </c>
      <c r="M122" s="36">
        <v>2449</v>
      </c>
      <c r="N122" s="36">
        <v>2306</v>
      </c>
      <c r="O122" s="36">
        <v>2429</v>
      </c>
      <c r="P122" s="36">
        <v>2734</v>
      </c>
      <c r="Q122" s="36">
        <v>3534</v>
      </c>
      <c r="R122" s="36">
        <v>4393</v>
      </c>
      <c r="S122" s="36">
        <v>5275</v>
      </c>
      <c r="T122" s="36">
        <v>5730</v>
      </c>
      <c r="U122" s="36">
        <v>5621</v>
      </c>
      <c r="V122" s="36">
        <v>5209</v>
      </c>
      <c r="W122" s="36">
        <v>5052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215</v>
      </c>
      <c r="B126" s="52"/>
      <c r="C126" s="52">
        <v>2169049</v>
      </c>
      <c r="D126" s="52">
        <v>2419119</v>
      </c>
      <c r="E126" s="52">
        <v>2193281</v>
      </c>
      <c r="F126" s="52">
        <v>2257809</v>
      </c>
      <c r="G126" s="52">
        <v>2119330</v>
      </c>
      <c r="H126" s="52">
        <v>2135775</v>
      </c>
      <c r="I126" s="52">
        <v>2457780</v>
      </c>
      <c r="J126" s="52">
        <v>2347028</v>
      </c>
      <c r="K126" s="52">
        <v>2310999</v>
      </c>
      <c r="L126" s="52">
        <v>2355793</v>
      </c>
      <c r="M126" s="52">
        <v>2487323</v>
      </c>
      <c r="N126" s="52">
        <v>2610943</v>
      </c>
      <c r="O126" s="52">
        <v>2355581</v>
      </c>
      <c r="P126" s="52">
        <v>834146</v>
      </c>
      <c r="Q126" s="52">
        <v>1032974</v>
      </c>
      <c r="R126" s="52">
        <v>1300997</v>
      </c>
      <c r="S126" s="52">
        <v>1599762</v>
      </c>
      <c r="T126" s="52">
        <v>1524474</v>
      </c>
      <c r="U126" s="52">
        <v>1572739</v>
      </c>
      <c r="V126" s="52">
        <v>1599524</v>
      </c>
      <c r="W126" s="52">
        <v>1550365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69997</v>
      </c>
      <c r="D129" s="52">
        <v>70224</v>
      </c>
      <c r="E129" s="52">
        <v>71822</v>
      </c>
      <c r="F129" s="52">
        <v>75949</v>
      </c>
      <c r="G129" s="52">
        <v>83676</v>
      </c>
      <c r="H129" s="52">
        <v>108550</v>
      </c>
      <c r="I129" s="52">
        <v>76861</v>
      </c>
      <c r="J129" s="52">
        <v>70706</v>
      </c>
      <c r="K129" s="52">
        <v>102595</v>
      </c>
      <c r="L129" s="52">
        <v>102027</v>
      </c>
      <c r="M129" s="52">
        <v>114770</v>
      </c>
      <c r="N129" s="52">
        <v>119447</v>
      </c>
      <c r="O129" s="52">
        <v>159835</v>
      </c>
      <c r="P129" s="52">
        <v>130327</v>
      </c>
      <c r="Q129" s="52">
        <v>130245</v>
      </c>
      <c r="R129" s="52">
        <v>144638</v>
      </c>
      <c r="S129" s="52">
        <v>177408</v>
      </c>
      <c r="T129" s="52">
        <v>223106</v>
      </c>
      <c r="U129" s="52">
        <v>265423</v>
      </c>
      <c r="V129" s="52">
        <v>313402</v>
      </c>
      <c r="W129" s="52">
        <v>286756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1881813</v>
      </c>
      <c r="D131" s="52">
        <v>2303381</v>
      </c>
      <c r="E131" s="52">
        <v>2222459</v>
      </c>
      <c r="F131" s="52">
        <v>2262696</v>
      </c>
      <c r="G131" s="52">
        <v>2033849</v>
      </c>
      <c r="H131" s="52">
        <v>2045433</v>
      </c>
      <c r="I131" s="52">
        <v>2451764</v>
      </c>
      <c r="J131" s="52">
        <v>2499859</v>
      </c>
      <c r="K131" s="52">
        <v>2369760</v>
      </c>
      <c r="L131" s="52">
        <v>2315628</v>
      </c>
      <c r="M131" s="52">
        <v>2435196</v>
      </c>
      <c r="N131" s="52">
        <v>2588423</v>
      </c>
      <c r="O131" s="52">
        <v>2182026</v>
      </c>
      <c r="P131" s="52">
        <v>827009</v>
      </c>
      <c r="Q131" s="52">
        <v>926058</v>
      </c>
      <c r="R131" s="52">
        <v>1173710</v>
      </c>
      <c r="S131" s="52">
        <v>1459862</v>
      </c>
      <c r="T131" s="52">
        <v>1529802</v>
      </c>
      <c r="U131" s="52">
        <v>1438460</v>
      </c>
      <c r="V131" s="52">
        <v>1578761</v>
      </c>
      <c r="W131" s="52">
        <v>1435306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1163</v>
      </c>
      <c r="D132" s="52">
        <v>1162</v>
      </c>
      <c r="E132" s="52">
        <v>1169</v>
      </c>
      <c r="F132" s="52">
        <v>1185</v>
      </c>
      <c r="G132" s="52">
        <v>1217</v>
      </c>
      <c r="H132" s="52">
        <v>1284</v>
      </c>
      <c r="I132" s="52">
        <v>1576</v>
      </c>
      <c r="J132" s="52">
        <v>2338</v>
      </c>
      <c r="K132" s="52">
        <v>2648</v>
      </c>
      <c r="L132" s="52">
        <v>3063</v>
      </c>
      <c r="M132" s="52">
        <v>3578</v>
      </c>
      <c r="N132" s="52">
        <v>4458</v>
      </c>
      <c r="O132" s="52">
        <v>4722</v>
      </c>
      <c r="P132" s="52">
        <v>2052</v>
      </c>
      <c r="Q132" s="52">
        <v>2571</v>
      </c>
      <c r="R132" s="52">
        <v>3382</v>
      </c>
      <c r="S132" s="52">
        <v>4559</v>
      </c>
      <c r="T132" s="52">
        <v>5222</v>
      </c>
      <c r="U132" s="52">
        <v>5085</v>
      </c>
      <c r="V132" s="52">
        <v>5813</v>
      </c>
      <c r="W132" s="52">
        <v>6145</v>
      </c>
      <c r="DA132" s="63" t="s">
        <v>1199</v>
      </c>
    </row>
    <row r="133" spans="1:105" ht="12" hidden="1" customHeight="1" x14ac:dyDescent="0.25">
      <c r="A133" s="108" t="s">
        <v>204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503065</v>
      </c>
      <c r="D135" s="52">
        <v>551105</v>
      </c>
      <c r="E135" s="52">
        <v>480656</v>
      </c>
      <c r="F135" s="52">
        <v>510008</v>
      </c>
      <c r="G135" s="52">
        <v>581690</v>
      </c>
      <c r="H135" s="52">
        <v>556567</v>
      </c>
      <c r="I135" s="52">
        <v>349270</v>
      </c>
      <c r="J135" s="52">
        <v>233712</v>
      </c>
      <c r="K135" s="52">
        <v>328749</v>
      </c>
      <c r="L135" s="52">
        <v>364606</v>
      </c>
      <c r="M135" s="52">
        <v>345776</v>
      </c>
      <c r="N135" s="52">
        <v>323626</v>
      </c>
      <c r="O135" s="52">
        <v>261454</v>
      </c>
      <c r="P135" s="52">
        <v>196562</v>
      </c>
      <c r="Q135" s="52">
        <v>167797</v>
      </c>
      <c r="R135" s="52">
        <v>190081</v>
      </c>
      <c r="S135" s="52">
        <v>205006</v>
      </c>
      <c r="T135" s="52">
        <v>207362</v>
      </c>
      <c r="U135" s="52">
        <v>201082</v>
      </c>
      <c r="V135" s="52">
        <v>213249</v>
      </c>
      <c r="W135" s="52">
        <v>166029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78435</v>
      </c>
      <c r="D136" s="52">
        <v>78720</v>
      </c>
      <c r="E136" s="52">
        <v>80729</v>
      </c>
      <c r="F136" s="52">
        <v>86240</v>
      </c>
      <c r="G136" s="52">
        <v>99783</v>
      </c>
      <c r="H136" s="52">
        <v>118075</v>
      </c>
      <c r="I136" s="52">
        <v>100305</v>
      </c>
      <c r="J136" s="52">
        <v>116323</v>
      </c>
      <c r="K136" s="52">
        <v>166368</v>
      </c>
      <c r="L136" s="52">
        <v>187197</v>
      </c>
      <c r="M136" s="52">
        <v>200007</v>
      </c>
      <c r="N136" s="52">
        <v>173129</v>
      </c>
      <c r="O136" s="52">
        <v>205165</v>
      </c>
      <c r="P136" s="52">
        <v>185782</v>
      </c>
      <c r="Q136" s="52">
        <v>211807</v>
      </c>
      <c r="R136" s="52">
        <v>229235</v>
      </c>
      <c r="S136" s="52">
        <v>284693</v>
      </c>
      <c r="T136" s="52">
        <v>278957</v>
      </c>
      <c r="U136" s="52">
        <v>367002</v>
      </c>
      <c r="V136" s="52">
        <v>382737</v>
      </c>
      <c r="W136" s="52">
        <v>407968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1808291</v>
      </c>
      <c r="D140" s="52">
        <v>1828744</v>
      </c>
      <c r="E140" s="52">
        <v>1850047</v>
      </c>
      <c r="F140" s="52">
        <v>1900646</v>
      </c>
      <c r="G140" s="52">
        <v>1974407</v>
      </c>
      <c r="H140" s="52">
        <v>2098204</v>
      </c>
      <c r="I140" s="52">
        <v>1303517</v>
      </c>
      <c r="J140" s="52">
        <v>1103807</v>
      </c>
      <c r="K140" s="52">
        <v>1221989</v>
      </c>
      <c r="L140" s="52">
        <v>1076182</v>
      </c>
      <c r="M140" s="52">
        <v>1135451</v>
      </c>
      <c r="N140" s="52">
        <v>1224169</v>
      </c>
      <c r="O140" s="52">
        <v>1122625</v>
      </c>
      <c r="P140" s="52">
        <v>589112</v>
      </c>
      <c r="Q140" s="52">
        <v>721206</v>
      </c>
      <c r="R140" s="52">
        <v>823969</v>
      </c>
      <c r="S140" s="52">
        <v>960253</v>
      </c>
      <c r="T140" s="52">
        <v>914091</v>
      </c>
      <c r="U140" s="52">
        <v>942686</v>
      </c>
      <c r="V140" s="52">
        <v>885251</v>
      </c>
      <c r="W140" s="52">
        <v>776815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2529810</v>
      </c>
      <c r="D141" s="36">
        <v>2538631</v>
      </c>
      <c r="E141" s="36">
        <v>2575022</v>
      </c>
      <c r="F141" s="36">
        <v>2659674</v>
      </c>
      <c r="G141" s="36">
        <v>2848783</v>
      </c>
      <c r="H141" s="36">
        <v>3156487</v>
      </c>
      <c r="I141" s="36">
        <v>2200356</v>
      </c>
      <c r="J141" s="36">
        <v>2172047</v>
      </c>
      <c r="K141" s="36">
        <v>2532482</v>
      </c>
      <c r="L141" s="36">
        <v>2567012</v>
      </c>
      <c r="M141" s="36">
        <v>2687158</v>
      </c>
      <c r="N141" s="36">
        <v>2763188</v>
      </c>
      <c r="O141" s="36">
        <v>2533675</v>
      </c>
      <c r="P141" s="36">
        <v>1645841</v>
      </c>
      <c r="Q141" s="36">
        <v>1969280</v>
      </c>
      <c r="R141" s="36">
        <v>2235413</v>
      </c>
      <c r="S141" s="36">
        <v>2538932</v>
      </c>
      <c r="T141" s="36">
        <v>2550310</v>
      </c>
      <c r="U141" s="36">
        <v>2627452</v>
      </c>
      <c r="V141" s="36">
        <v>2581442</v>
      </c>
      <c r="W141" s="36">
        <v>2348560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130913</v>
      </c>
      <c r="D145" s="52">
        <v>131001</v>
      </c>
      <c r="E145" s="52">
        <v>131727</v>
      </c>
      <c r="F145" s="52">
        <v>133923</v>
      </c>
      <c r="G145" s="52">
        <v>138507</v>
      </c>
      <c r="H145" s="52">
        <v>146450</v>
      </c>
      <c r="I145" s="52">
        <v>158912</v>
      </c>
      <c r="J145" s="52">
        <v>177167</v>
      </c>
      <c r="K145" s="52">
        <v>202816</v>
      </c>
      <c r="L145" s="52">
        <v>237608</v>
      </c>
      <c r="M145" s="52">
        <v>282804</v>
      </c>
      <c r="N145" s="52">
        <v>340554</v>
      </c>
      <c r="O145" s="52">
        <v>385661</v>
      </c>
      <c r="P145" s="52">
        <v>367287</v>
      </c>
      <c r="Q145" s="52">
        <v>470215</v>
      </c>
      <c r="R145" s="52">
        <v>591729</v>
      </c>
      <c r="S145" s="52">
        <v>733519</v>
      </c>
      <c r="T145" s="52">
        <v>820051</v>
      </c>
      <c r="U145" s="52">
        <v>876301</v>
      </c>
      <c r="V145" s="52">
        <v>940082</v>
      </c>
      <c r="W145" s="52">
        <v>1014625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48396</v>
      </c>
      <c r="D147" s="52">
        <v>48528</v>
      </c>
      <c r="E147" s="52">
        <v>49511</v>
      </c>
      <c r="F147" s="52">
        <v>65135</v>
      </c>
      <c r="G147" s="52">
        <v>71741</v>
      </c>
      <c r="H147" s="52">
        <v>89705</v>
      </c>
      <c r="I147" s="52">
        <v>80201</v>
      </c>
      <c r="J147" s="52">
        <v>85128</v>
      </c>
      <c r="K147" s="52">
        <v>118554</v>
      </c>
      <c r="L147" s="52">
        <v>159025</v>
      </c>
      <c r="M147" s="52">
        <v>244738</v>
      </c>
      <c r="N147" s="52">
        <v>224409</v>
      </c>
      <c r="O147" s="52">
        <v>286413</v>
      </c>
      <c r="P147" s="52">
        <v>336394</v>
      </c>
      <c r="Q147" s="52">
        <v>403205</v>
      </c>
      <c r="R147" s="52">
        <v>438592</v>
      </c>
      <c r="S147" s="52">
        <v>518952</v>
      </c>
      <c r="T147" s="52">
        <v>581524</v>
      </c>
      <c r="U147" s="52">
        <v>567659</v>
      </c>
      <c r="V147" s="52">
        <v>645076</v>
      </c>
      <c r="W147" s="52">
        <v>794586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36018</v>
      </c>
      <c r="D149" s="52">
        <v>36192</v>
      </c>
      <c r="E149" s="52">
        <v>37549</v>
      </c>
      <c r="F149" s="52">
        <v>41860</v>
      </c>
      <c r="G149" s="52">
        <v>51157</v>
      </c>
      <c r="H149" s="52">
        <v>67463</v>
      </c>
      <c r="I149" s="52">
        <v>71143</v>
      </c>
      <c r="J149" s="52">
        <v>97983</v>
      </c>
      <c r="K149" s="52">
        <v>143641</v>
      </c>
      <c r="L149" s="52">
        <v>173251</v>
      </c>
      <c r="M149" s="52">
        <v>184433</v>
      </c>
      <c r="N149" s="52">
        <v>191571</v>
      </c>
      <c r="O149" s="52">
        <v>205263</v>
      </c>
      <c r="P149" s="52">
        <v>218943</v>
      </c>
      <c r="Q149" s="52">
        <v>250372</v>
      </c>
      <c r="R149" s="52">
        <v>275031</v>
      </c>
      <c r="S149" s="52">
        <v>302481</v>
      </c>
      <c r="T149" s="52">
        <v>297023</v>
      </c>
      <c r="U149" s="52">
        <v>305788</v>
      </c>
      <c r="V149" s="52">
        <v>323292</v>
      </c>
      <c r="W149" s="52">
        <v>345453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258</v>
      </c>
      <c r="D150" s="52">
        <v>259</v>
      </c>
      <c r="E150" s="52">
        <v>266</v>
      </c>
      <c r="F150" s="52">
        <v>307</v>
      </c>
      <c r="G150" s="52">
        <v>410</v>
      </c>
      <c r="H150" s="52">
        <v>599</v>
      </c>
      <c r="I150" s="52">
        <v>730</v>
      </c>
      <c r="J150" s="52">
        <v>1062</v>
      </c>
      <c r="K150" s="52">
        <v>1581</v>
      </c>
      <c r="L150" s="52">
        <v>2082</v>
      </c>
      <c r="M150" s="52">
        <v>2522</v>
      </c>
      <c r="N150" s="52">
        <v>2090</v>
      </c>
      <c r="O150" s="52">
        <v>2694</v>
      </c>
      <c r="P150" s="52">
        <v>4038</v>
      </c>
      <c r="Q150" s="52">
        <v>5797</v>
      </c>
      <c r="R150" s="52">
        <v>8379</v>
      </c>
      <c r="S150" s="52">
        <v>9967</v>
      </c>
      <c r="T150" s="52">
        <v>12144</v>
      </c>
      <c r="U150" s="52">
        <v>10091</v>
      </c>
      <c r="V150" s="52">
        <v>10570</v>
      </c>
      <c r="W150" s="52">
        <v>10600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198993</v>
      </c>
      <c r="D153" s="52">
        <v>199690</v>
      </c>
      <c r="E153" s="52">
        <v>204822</v>
      </c>
      <c r="F153" s="52">
        <v>219711</v>
      </c>
      <c r="G153" s="52">
        <v>250036</v>
      </c>
      <c r="H153" s="52">
        <v>302319</v>
      </c>
      <c r="I153" s="52">
        <v>265004</v>
      </c>
      <c r="J153" s="52">
        <v>336351</v>
      </c>
      <c r="K153" s="52">
        <v>474160</v>
      </c>
      <c r="L153" s="52">
        <v>556442</v>
      </c>
      <c r="M153" s="52">
        <v>622568</v>
      </c>
      <c r="N153" s="52">
        <v>717646</v>
      </c>
      <c r="O153" s="52">
        <v>797322</v>
      </c>
      <c r="P153" s="52">
        <v>820131</v>
      </c>
      <c r="Q153" s="52">
        <v>892796</v>
      </c>
      <c r="R153" s="52">
        <v>963509</v>
      </c>
      <c r="S153" s="52">
        <v>1007388</v>
      </c>
      <c r="T153" s="52">
        <v>1039864</v>
      </c>
      <c r="U153" s="52">
        <v>1076238</v>
      </c>
      <c r="V153" s="52">
        <v>1161928</v>
      </c>
      <c r="W153" s="52">
        <v>1240096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26552</v>
      </c>
      <c r="D154" s="52">
        <v>26687</v>
      </c>
      <c r="E154" s="52">
        <v>27744</v>
      </c>
      <c r="F154" s="52">
        <v>30924</v>
      </c>
      <c r="G154" s="52">
        <v>37528</v>
      </c>
      <c r="H154" s="52">
        <v>48677</v>
      </c>
      <c r="I154" s="52">
        <v>49957</v>
      </c>
      <c r="J154" s="52">
        <v>71828</v>
      </c>
      <c r="K154" s="52">
        <v>102315</v>
      </c>
      <c r="L154" s="52">
        <v>127086</v>
      </c>
      <c r="M154" s="52">
        <v>149451</v>
      </c>
      <c r="N154" s="52">
        <v>179954</v>
      </c>
      <c r="O154" s="52">
        <v>237645</v>
      </c>
      <c r="P154" s="52">
        <v>278523</v>
      </c>
      <c r="Q154" s="52">
        <v>355023</v>
      </c>
      <c r="R154" s="52">
        <v>378189</v>
      </c>
      <c r="S154" s="52">
        <v>436435</v>
      </c>
      <c r="T154" s="52">
        <v>459466</v>
      </c>
      <c r="U154" s="52">
        <v>502974</v>
      </c>
      <c r="V154" s="52">
        <v>549811</v>
      </c>
      <c r="W154" s="52">
        <v>645073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27439</v>
      </c>
      <c r="D158" s="52">
        <v>27567</v>
      </c>
      <c r="E158" s="52">
        <v>28515</v>
      </c>
      <c r="F158" s="52">
        <v>31544</v>
      </c>
      <c r="G158" s="52">
        <v>38207</v>
      </c>
      <c r="H158" s="52">
        <v>50233</v>
      </c>
      <c r="I158" s="52">
        <v>53327</v>
      </c>
      <c r="J158" s="52">
        <v>75931</v>
      </c>
      <c r="K158" s="52">
        <v>114753</v>
      </c>
      <c r="L158" s="52">
        <v>148831</v>
      </c>
      <c r="M158" s="52">
        <v>178737</v>
      </c>
      <c r="N158" s="52">
        <v>208973</v>
      </c>
      <c r="O158" s="52">
        <v>248076</v>
      </c>
      <c r="P158" s="52">
        <v>281660</v>
      </c>
      <c r="Q158" s="52">
        <v>325891</v>
      </c>
      <c r="R158" s="52">
        <v>357138</v>
      </c>
      <c r="S158" s="52">
        <v>393363</v>
      </c>
      <c r="T158" s="52">
        <v>408707</v>
      </c>
      <c r="U158" s="52">
        <v>420554</v>
      </c>
      <c r="V158" s="52">
        <v>444377</v>
      </c>
      <c r="W158" s="52">
        <v>450251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234382</v>
      </c>
      <c r="D159" s="36">
        <v>235274</v>
      </c>
      <c r="E159" s="36">
        <v>241871</v>
      </c>
      <c r="F159" s="36">
        <v>261247</v>
      </c>
      <c r="G159" s="36">
        <v>300956</v>
      </c>
      <c r="H159" s="36">
        <v>368822</v>
      </c>
      <c r="I159" s="36">
        <v>333525</v>
      </c>
      <c r="J159" s="36">
        <v>431239</v>
      </c>
      <c r="K159" s="36">
        <v>606383</v>
      </c>
      <c r="L159" s="36">
        <v>709904</v>
      </c>
      <c r="M159" s="36">
        <v>781254</v>
      </c>
      <c r="N159" s="36">
        <v>881919</v>
      </c>
      <c r="O159" s="36">
        <v>993431</v>
      </c>
      <c r="P159" s="36">
        <v>1040971</v>
      </c>
      <c r="Q159" s="36">
        <v>1178500</v>
      </c>
      <c r="R159" s="36">
        <v>1268201</v>
      </c>
      <c r="S159" s="36">
        <v>1362896</v>
      </c>
      <c r="T159" s="36">
        <v>1399892</v>
      </c>
      <c r="U159" s="36">
        <v>1473210</v>
      </c>
      <c r="V159" s="36">
        <v>1601726</v>
      </c>
      <c r="W159" s="36">
        <v>1789500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747378</v>
      </c>
      <c r="D163" s="52">
        <v>738687</v>
      </c>
      <c r="E163" s="52">
        <v>783981</v>
      </c>
      <c r="F163" s="52">
        <v>890033</v>
      </c>
      <c r="G163" s="52">
        <v>797992</v>
      </c>
      <c r="H163" s="52">
        <v>749743</v>
      </c>
      <c r="I163" s="52">
        <v>740800</v>
      </c>
      <c r="J163" s="52">
        <v>766206</v>
      </c>
      <c r="K163" s="52">
        <v>801916</v>
      </c>
      <c r="L163" s="52">
        <v>845819</v>
      </c>
      <c r="M163" s="52">
        <v>897665</v>
      </c>
      <c r="N163" s="52">
        <v>986005</v>
      </c>
      <c r="O163" s="52">
        <v>1027307</v>
      </c>
      <c r="P163" s="52">
        <v>694302</v>
      </c>
      <c r="Q163" s="52">
        <v>570681</v>
      </c>
      <c r="R163" s="52">
        <v>575935</v>
      </c>
      <c r="S163" s="52">
        <v>754944</v>
      </c>
      <c r="T163" s="52">
        <v>727369</v>
      </c>
      <c r="U163" s="52">
        <v>780387</v>
      </c>
      <c r="V163" s="52">
        <v>771898</v>
      </c>
      <c r="W163" s="52">
        <v>806729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335625</v>
      </c>
      <c r="D165" s="52">
        <v>336466</v>
      </c>
      <c r="E165" s="52">
        <v>342417</v>
      </c>
      <c r="F165" s="52">
        <v>410653</v>
      </c>
      <c r="G165" s="52">
        <v>447826</v>
      </c>
      <c r="H165" s="52">
        <v>516145</v>
      </c>
      <c r="I165" s="52">
        <v>400349</v>
      </c>
      <c r="J165" s="52">
        <v>365843</v>
      </c>
      <c r="K165" s="52">
        <v>452055</v>
      </c>
      <c r="L165" s="52">
        <v>435326</v>
      </c>
      <c r="M165" s="52">
        <v>450738</v>
      </c>
      <c r="N165" s="52">
        <v>479058</v>
      </c>
      <c r="O165" s="52">
        <v>605975</v>
      </c>
      <c r="P165" s="52">
        <v>465411</v>
      </c>
      <c r="Q165" s="52">
        <v>374757</v>
      </c>
      <c r="R165" s="52">
        <v>363362</v>
      </c>
      <c r="S165" s="52">
        <v>493615</v>
      </c>
      <c r="T165" s="52">
        <v>533713</v>
      </c>
      <c r="U165" s="52">
        <v>552008</v>
      </c>
      <c r="V165" s="52">
        <v>554653</v>
      </c>
      <c r="W165" s="52">
        <v>560464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298259</v>
      </c>
      <c r="D167" s="52">
        <v>299105</v>
      </c>
      <c r="E167" s="52">
        <v>304335</v>
      </c>
      <c r="F167" s="52">
        <v>326621</v>
      </c>
      <c r="G167" s="52">
        <v>346847</v>
      </c>
      <c r="H167" s="52">
        <v>384028</v>
      </c>
      <c r="I167" s="52">
        <v>271288</v>
      </c>
      <c r="J167" s="52">
        <v>278948</v>
      </c>
      <c r="K167" s="52">
        <v>359847</v>
      </c>
      <c r="L167" s="52">
        <v>353776</v>
      </c>
      <c r="M167" s="52">
        <v>368058</v>
      </c>
      <c r="N167" s="52">
        <v>358900</v>
      </c>
      <c r="O167" s="52">
        <v>338444</v>
      </c>
      <c r="P167" s="52">
        <v>308950</v>
      </c>
      <c r="Q167" s="52">
        <v>205988</v>
      </c>
      <c r="R167" s="52">
        <v>231978</v>
      </c>
      <c r="S167" s="52">
        <v>280799</v>
      </c>
      <c r="T167" s="52">
        <v>266995</v>
      </c>
      <c r="U167" s="52">
        <v>235530</v>
      </c>
      <c r="V167" s="52">
        <v>210488</v>
      </c>
      <c r="W167" s="52">
        <v>203608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699</v>
      </c>
      <c r="D168" s="52">
        <v>700</v>
      </c>
      <c r="E168" s="52">
        <v>704</v>
      </c>
      <c r="F168" s="52">
        <v>719</v>
      </c>
      <c r="G168" s="52">
        <v>770</v>
      </c>
      <c r="H168" s="52">
        <v>850</v>
      </c>
      <c r="I168" s="52">
        <v>569</v>
      </c>
      <c r="J168" s="52">
        <v>588</v>
      </c>
      <c r="K168" s="52">
        <v>769</v>
      </c>
      <c r="L168" s="52">
        <v>1068</v>
      </c>
      <c r="M168" s="52">
        <v>1345</v>
      </c>
      <c r="N168" s="52">
        <v>1318</v>
      </c>
      <c r="O168" s="52">
        <v>1654</v>
      </c>
      <c r="P168" s="52">
        <v>2457</v>
      </c>
      <c r="Q168" s="52">
        <v>1899</v>
      </c>
      <c r="R168" s="52">
        <v>1730</v>
      </c>
      <c r="S168" s="52">
        <v>1600</v>
      </c>
      <c r="T168" s="52">
        <v>1218</v>
      </c>
      <c r="U168" s="52">
        <v>1084</v>
      </c>
      <c r="V168" s="52">
        <v>1490</v>
      </c>
      <c r="W168" s="52">
        <v>1616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1080915</v>
      </c>
      <c r="D171" s="52">
        <v>1082815</v>
      </c>
      <c r="E171" s="52">
        <v>1102476</v>
      </c>
      <c r="F171" s="52">
        <v>1233622</v>
      </c>
      <c r="G171" s="52">
        <v>1243490</v>
      </c>
      <c r="H171" s="52">
        <v>1305975</v>
      </c>
      <c r="I171" s="52">
        <v>866395</v>
      </c>
      <c r="J171" s="52">
        <v>873267</v>
      </c>
      <c r="K171" s="52">
        <v>1057672</v>
      </c>
      <c r="L171" s="52">
        <v>1068025</v>
      </c>
      <c r="M171" s="52">
        <v>1072948</v>
      </c>
      <c r="N171" s="52">
        <v>1130551</v>
      </c>
      <c r="O171" s="52">
        <v>1115704</v>
      </c>
      <c r="P171" s="52">
        <v>798102</v>
      </c>
      <c r="Q171" s="52">
        <v>819149</v>
      </c>
      <c r="R171" s="52">
        <v>873495</v>
      </c>
      <c r="S171" s="52">
        <v>937807</v>
      </c>
      <c r="T171" s="52">
        <v>953428</v>
      </c>
      <c r="U171" s="52">
        <v>954612</v>
      </c>
      <c r="V171" s="52">
        <v>940512</v>
      </c>
      <c r="W171" s="52">
        <v>880401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89347</v>
      </c>
      <c r="D172" s="52">
        <v>89481</v>
      </c>
      <c r="E172" s="52">
        <v>91318</v>
      </c>
      <c r="F172" s="52">
        <v>97106</v>
      </c>
      <c r="G172" s="52">
        <v>105447</v>
      </c>
      <c r="H172" s="52">
        <v>119158</v>
      </c>
      <c r="I172" s="52">
        <v>87634</v>
      </c>
      <c r="J172" s="52">
        <v>104930</v>
      </c>
      <c r="K172" s="52">
        <v>131620</v>
      </c>
      <c r="L172" s="52">
        <v>146343</v>
      </c>
      <c r="M172" s="52">
        <v>169811</v>
      </c>
      <c r="N172" s="52">
        <v>205358</v>
      </c>
      <c r="O172" s="52">
        <v>250621</v>
      </c>
      <c r="P172" s="52">
        <v>257053</v>
      </c>
      <c r="Q172" s="52">
        <v>295425</v>
      </c>
      <c r="R172" s="52">
        <v>301640</v>
      </c>
      <c r="S172" s="52">
        <v>317998</v>
      </c>
      <c r="T172" s="52">
        <v>292697</v>
      </c>
      <c r="U172" s="52">
        <v>276289</v>
      </c>
      <c r="V172" s="52">
        <v>274676</v>
      </c>
      <c r="W172" s="52">
        <v>291835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389243</v>
      </c>
      <c r="D176" s="52">
        <v>390524</v>
      </c>
      <c r="E176" s="52">
        <v>396007</v>
      </c>
      <c r="F176" s="52">
        <v>415972</v>
      </c>
      <c r="G176" s="52">
        <v>444977</v>
      </c>
      <c r="H176" s="52">
        <v>494530</v>
      </c>
      <c r="I176" s="52">
        <v>340332</v>
      </c>
      <c r="J176" s="52">
        <v>350482</v>
      </c>
      <c r="K176" s="52">
        <v>434510</v>
      </c>
      <c r="L176" s="52">
        <v>450569</v>
      </c>
      <c r="M176" s="52">
        <v>445301</v>
      </c>
      <c r="N176" s="52">
        <v>434450</v>
      </c>
      <c r="O176" s="52">
        <v>401544</v>
      </c>
      <c r="P176" s="52">
        <v>330761</v>
      </c>
      <c r="Q176" s="52">
        <v>304675</v>
      </c>
      <c r="R176" s="52">
        <v>333183</v>
      </c>
      <c r="S176" s="52">
        <v>362588</v>
      </c>
      <c r="T176" s="52">
        <v>351710</v>
      </c>
      <c r="U176" s="52">
        <v>320074</v>
      </c>
      <c r="V176" s="52">
        <v>295717</v>
      </c>
      <c r="W176" s="52">
        <v>277564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1079886</v>
      </c>
      <c r="D177" s="36">
        <v>1081851</v>
      </c>
      <c r="E177" s="36">
        <v>1102942</v>
      </c>
      <c r="F177" s="36">
        <v>1241682</v>
      </c>
      <c r="G177" s="36">
        <v>1251657</v>
      </c>
      <c r="H177" s="36">
        <v>1315542</v>
      </c>
      <c r="I177" s="36">
        <v>885683</v>
      </c>
      <c r="J177" s="36">
        <v>904793</v>
      </c>
      <c r="K177" s="36">
        <v>1115872</v>
      </c>
      <c r="L177" s="36">
        <v>1119102</v>
      </c>
      <c r="M177" s="36">
        <v>1167995</v>
      </c>
      <c r="N177" s="36">
        <v>1261374</v>
      </c>
      <c r="O177" s="36">
        <v>1304840</v>
      </c>
      <c r="P177" s="36">
        <v>1035440</v>
      </c>
      <c r="Q177" s="36">
        <v>1017508</v>
      </c>
      <c r="R177" s="36">
        <v>1075467</v>
      </c>
      <c r="S177" s="36">
        <v>1175820</v>
      </c>
      <c r="T177" s="36">
        <v>1162956</v>
      </c>
      <c r="U177" s="36">
        <v>1146702</v>
      </c>
      <c r="V177" s="36">
        <v>1132100</v>
      </c>
      <c r="W177" s="36">
        <v>1098878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621923</v>
      </c>
      <c r="D5" s="52">
        <v>743627</v>
      </c>
      <c r="E5" s="52">
        <v>696760</v>
      </c>
      <c r="F5" s="52">
        <v>801199</v>
      </c>
      <c r="G5" s="52">
        <v>782649</v>
      </c>
      <c r="H5" s="52">
        <v>748194</v>
      </c>
      <c r="I5" s="52">
        <v>598565</v>
      </c>
      <c r="J5" s="52">
        <v>774486</v>
      </c>
      <c r="K5" s="52">
        <v>702941</v>
      </c>
      <c r="L5" s="52">
        <v>759688</v>
      </c>
      <c r="M5" s="52">
        <v>670857</v>
      </c>
      <c r="N5" s="52">
        <v>778732</v>
      </c>
      <c r="O5" s="52">
        <v>533169</v>
      </c>
      <c r="P5" s="52">
        <v>292404</v>
      </c>
      <c r="Q5" s="52">
        <v>361663</v>
      </c>
      <c r="R5" s="52">
        <v>339686</v>
      </c>
      <c r="S5" s="52">
        <v>396734</v>
      </c>
      <c r="T5" s="52">
        <v>63637</v>
      </c>
      <c r="U5" s="52">
        <v>301014</v>
      </c>
      <c r="V5" s="52">
        <v>327885</v>
      </c>
      <c r="W5" s="52">
        <v>177381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25300</v>
      </c>
      <c r="D8" s="52">
        <v>24669</v>
      </c>
      <c r="E8" s="52">
        <v>21668</v>
      </c>
      <c r="F8" s="52">
        <v>35745</v>
      </c>
      <c r="G8" s="52">
        <v>52191</v>
      </c>
      <c r="H8" s="52">
        <v>36049</v>
      </c>
      <c r="I8" s="52">
        <v>34000</v>
      </c>
      <c r="J8" s="52">
        <v>28750</v>
      </c>
      <c r="K8" s="52">
        <v>37033</v>
      </c>
      <c r="L8" s="52">
        <v>45519</v>
      </c>
      <c r="M8" s="52">
        <v>46478</v>
      </c>
      <c r="N8" s="52">
        <v>59189</v>
      </c>
      <c r="O8" s="52">
        <v>50343</v>
      </c>
      <c r="P8" s="52">
        <v>47465</v>
      </c>
      <c r="Q8" s="52">
        <v>42100</v>
      </c>
      <c r="R8" s="52">
        <v>66201</v>
      </c>
      <c r="S8" s="52">
        <v>71737</v>
      </c>
      <c r="T8" s="52">
        <v>69180</v>
      </c>
      <c r="U8" s="52">
        <v>48012</v>
      </c>
      <c r="V8" s="52">
        <v>47303</v>
      </c>
      <c r="W8" s="52">
        <v>45156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443950</v>
      </c>
      <c r="D10" s="52">
        <v>543848</v>
      </c>
      <c r="E10" s="52">
        <v>361865</v>
      </c>
      <c r="F10" s="52">
        <v>502970</v>
      </c>
      <c r="G10" s="52">
        <v>554738</v>
      </c>
      <c r="H10" s="52">
        <v>560956</v>
      </c>
      <c r="I10" s="52">
        <v>391689</v>
      </c>
      <c r="J10" s="52">
        <v>521775</v>
      </c>
      <c r="K10" s="52">
        <v>402865</v>
      </c>
      <c r="L10" s="52">
        <v>454671</v>
      </c>
      <c r="M10" s="52">
        <v>417167</v>
      </c>
      <c r="N10" s="52">
        <v>580906</v>
      </c>
      <c r="O10" s="52">
        <v>423345</v>
      </c>
      <c r="P10" s="52">
        <v>255123</v>
      </c>
      <c r="Q10" s="52">
        <v>303355</v>
      </c>
      <c r="R10" s="52">
        <v>287936</v>
      </c>
      <c r="S10" s="52">
        <v>349946</v>
      </c>
      <c r="T10" s="52">
        <v>291521</v>
      </c>
      <c r="U10" s="52">
        <v>312239</v>
      </c>
      <c r="V10" s="52">
        <v>364245</v>
      </c>
      <c r="W10" s="52">
        <v>238976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74351</v>
      </c>
      <c r="D11" s="52">
        <v>59457</v>
      </c>
      <c r="E11" s="52">
        <v>64840</v>
      </c>
      <c r="F11" s="52">
        <v>92482</v>
      </c>
      <c r="G11" s="52">
        <v>81189</v>
      </c>
      <c r="H11" s="52">
        <v>81352</v>
      </c>
      <c r="I11" s="52">
        <v>43952</v>
      </c>
      <c r="J11" s="52">
        <v>41754</v>
      </c>
      <c r="K11" s="52">
        <v>60269</v>
      </c>
      <c r="L11" s="52">
        <v>46868</v>
      </c>
      <c r="M11" s="52">
        <v>49071</v>
      </c>
      <c r="N11" s="52">
        <v>43838</v>
      </c>
      <c r="O11" s="52">
        <v>39538</v>
      </c>
      <c r="P11" s="52">
        <v>44859</v>
      </c>
      <c r="Q11" s="52">
        <v>53003</v>
      </c>
      <c r="R11" s="52">
        <v>63045</v>
      </c>
      <c r="S11" s="52">
        <v>69832</v>
      </c>
      <c r="T11" s="52">
        <v>34730</v>
      </c>
      <c r="U11" s="52">
        <v>22402</v>
      </c>
      <c r="V11" s="52">
        <v>9964</v>
      </c>
      <c r="W11" s="52">
        <v>17677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59</v>
      </c>
      <c r="D12" s="52">
        <v>57</v>
      </c>
      <c r="E12" s="52">
        <v>149</v>
      </c>
      <c r="F12" s="52">
        <v>251</v>
      </c>
      <c r="G12" s="52">
        <v>107</v>
      </c>
      <c r="H12" s="52">
        <v>190</v>
      </c>
      <c r="I12" s="52">
        <v>122</v>
      </c>
      <c r="J12" s="52">
        <v>375</v>
      </c>
      <c r="K12" s="52">
        <v>564</v>
      </c>
      <c r="L12" s="52">
        <v>202</v>
      </c>
      <c r="M12" s="52">
        <v>192</v>
      </c>
      <c r="N12" s="52">
        <v>174</v>
      </c>
      <c r="O12" s="52">
        <v>305</v>
      </c>
      <c r="P12" s="52">
        <v>550</v>
      </c>
      <c r="Q12" s="52">
        <v>555</v>
      </c>
      <c r="R12" s="52">
        <v>891</v>
      </c>
      <c r="S12" s="52">
        <v>512</v>
      </c>
      <c r="T12" s="52">
        <v>399</v>
      </c>
      <c r="U12" s="52">
        <v>217</v>
      </c>
      <c r="V12" s="52">
        <v>153</v>
      </c>
      <c r="W12" s="52">
        <v>122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319064</v>
      </c>
      <c r="D15" s="52">
        <v>332973</v>
      </c>
      <c r="E15" s="52">
        <v>448094</v>
      </c>
      <c r="F15" s="52">
        <v>454206</v>
      </c>
      <c r="G15" s="52">
        <v>418531</v>
      </c>
      <c r="H15" s="52">
        <v>401305</v>
      </c>
      <c r="I15" s="52">
        <v>215082</v>
      </c>
      <c r="J15" s="52">
        <v>283998</v>
      </c>
      <c r="K15" s="52">
        <v>268331</v>
      </c>
      <c r="L15" s="52">
        <v>400917</v>
      </c>
      <c r="M15" s="52">
        <v>382831</v>
      </c>
      <c r="N15" s="52">
        <v>341401</v>
      </c>
      <c r="O15" s="52">
        <v>171881</v>
      </c>
      <c r="P15" s="52">
        <v>81387</v>
      </c>
      <c r="Q15" s="52">
        <v>124332</v>
      </c>
      <c r="R15" s="52">
        <v>196930</v>
      </c>
      <c r="S15" s="52">
        <v>238842</v>
      </c>
      <c r="T15" s="52">
        <v>140276</v>
      </c>
      <c r="U15" s="52">
        <v>120068</v>
      </c>
      <c r="V15" s="52">
        <v>90072</v>
      </c>
      <c r="W15" s="52">
        <v>93742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35581</v>
      </c>
      <c r="D16" s="52">
        <v>29330</v>
      </c>
      <c r="E16" s="52">
        <v>63991</v>
      </c>
      <c r="F16" s="52">
        <v>34852</v>
      </c>
      <c r="G16" s="52">
        <v>59100</v>
      </c>
      <c r="H16" s="52">
        <v>91158</v>
      </c>
      <c r="I16" s="52">
        <v>92211</v>
      </c>
      <c r="J16" s="52">
        <v>98699</v>
      </c>
      <c r="K16" s="52">
        <v>234860</v>
      </c>
      <c r="L16" s="52">
        <v>147007</v>
      </c>
      <c r="M16" s="52">
        <v>146901</v>
      </c>
      <c r="N16" s="52">
        <v>112367</v>
      </c>
      <c r="O16" s="52">
        <v>171832</v>
      </c>
      <c r="P16" s="52">
        <v>174160</v>
      </c>
      <c r="Q16" s="52">
        <v>207063</v>
      </c>
      <c r="R16" s="52">
        <v>180690</v>
      </c>
      <c r="S16" s="52">
        <v>142607</v>
      </c>
      <c r="T16" s="52">
        <v>115206</v>
      </c>
      <c r="U16" s="52">
        <v>114095</v>
      </c>
      <c r="V16" s="52">
        <v>74471</v>
      </c>
      <c r="W16" s="52">
        <v>94514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214998</v>
      </c>
      <c r="D20" s="52">
        <v>230205</v>
      </c>
      <c r="E20" s="52">
        <v>186859</v>
      </c>
      <c r="F20" s="52">
        <v>239041</v>
      </c>
      <c r="G20" s="52">
        <v>256167</v>
      </c>
      <c r="H20" s="52">
        <v>259442</v>
      </c>
      <c r="I20" s="52">
        <v>164208</v>
      </c>
      <c r="J20" s="52">
        <v>199534</v>
      </c>
      <c r="K20" s="52">
        <v>208534</v>
      </c>
      <c r="L20" s="52">
        <v>227684</v>
      </c>
      <c r="M20" s="52">
        <v>236070</v>
      </c>
      <c r="N20" s="52">
        <v>265944</v>
      </c>
      <c r="O20" s="52">
        <v>245633</v>
      </c>
      <c r="P20" s="52">
        <v>171310</v>
      </c>
      <c r="Q20" s="52">
        <v>156918</v>
      </c>
      <c r="R20" s="52">
        <v>162754</v>
      </c>
      <c r="S20" s="52">
        <v>160944</v>
      </c>
      <c r="T20" s="52">
        <v>141415</v>
      </c>
      <c r="U20" s="52">
        <v>128159</v>
      </c>
      <c r="V20" s="52">
        <v>168513</v>
      </c>
      <c r="W20" s="52">
        <v>173123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526806</v>
      </c>
      <c r="D21" s="52">
        <v>523674</v>
      </c>
      <c r="E21" s="52">
        <v>350062</v>
      </c>
      <c r="F21" s="52">
        <v>501172</v>
      </c>
      <c r="G21" s="52">
        <v>671570</v>
      </c>
      <c r="H21" s="52">
        <v>693298</v>
      </c>
      <c r="I21" s="52">
        <v>421740</v>
      </c>
      <c r="J21" s="52">
        <v>407262</v>
      </c>
      <c r="K21" s="52">
        <v>437292</v>
      </c>
      <c r="L21" s="52">
        <v>401720</v>
      </c>
      <c r="M21" s="52">
        <v>376427</v>
      </c>
      <c r="N21" s="52">
        <v>549046</v>
      </c>
      <c r="O21" s="52">
        <v>450963</v>
      </c>
      <c r="P21" s="52">
        <v>398027</v>
      </c>
      <c r="Q21" s="52">
        <v>415597</v>
      </c>
      <c r="R21" s="52">
        <v>349697</v>
      </c>
      <c r="S21" s="52">
        <v>374453</v>
      </c>
      <c r="T21" s="52">
        <v>223414</v>
      </c>
      <c r="U21" s="52">
        <v>377330</v>
      </c>
      <c r="V21" s="52">
        <v>347746</v>
      </c>
      <c r="W21" s="52">
        <v>164242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465085</v>
      </c>
      <c r="D22" s="36">
        <v>541616</v>
      </c>
      <c r="E22" s="36">
        <v>755825</v>
      </c>
      <c r="F22" s="36">
        <v>716480</v>
      </c>
      <c r="G22" s="36">
        <v>607247</v>
      </c>
      <c r="H22" s="36">
        <v>703295</v>
      </c>
      <c r="I22" s="36">
        <v>405898</v>
      </c>
      <c r="J22" s="36">
        <v>586578</v>
      </c>
      <c r="K22" s="36">
        <v>697835</v>
      </c>
      <c r="L22" s="36">
        <v>806957</v>
      </c>
      <c r="M22" s="36">
        <v>726509</v>
      </c>
      <c r="N22" s="36">
        <v>646197</v>
      </c>
      <c r="O22" s="36">
        <v>486692</v>
      </c>
      <c r="P22" s="36">
        <v>360126</v>
      </c>
      <c r="Q22" s="36">
        <v>475931</v>
      </c>
      <c r="R22" s="36">
        <v>533252</v>
      </c>
      <c r="S22" s="36">
        <v>534577</v>
      </c>
      <c r="T22" s="36">
        <v>346585</v>
      </c>
      <c r="U22" s="36">
        <v>362433</v>
      </c>
      <c r="V22" s="36">
        <v>321212</v>
      </c>
      <c r="W22" s="36">
        <v>258819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170099</v>
      </c>
      <c r="D26" s="52">
        <v>203972</v>
      </c>
      <c r="E26" s="52">
        <v>204534</v>
      </c>
      <c r="F26" s="52">
        <v>255590</v>
      </c>
      <c r="G26" s="52">
        <v>265515</v>
      </c>
      <c r="H26" s="52">
        <v>272167</v>
      </c>
      <c r="I26" s="52">
        <v>309381</v>
      </c>
      <c r="J26" s="52">
        <v>306841</v>
      </c>
      <c r="K26" s="52">
        <v>247706</v>
      </c>
      <c r="L26" s="52">
        <v>258630</v>
      </c>
      <c r="M26" s="52">
        <v>275959</v>
      </c>
      <c r="N26" s="52">
        <v>367868</v>
      </c>
      <c r="O26" s="52">
        <v>339785</v>
      </c>
      <c r="P26" s="52">
        <v>70082</v>
      </c>
      <c r="Q26" s="52">
        <v>116956</v>
      </c>
      <c r="R26" s="52">
        <v>185497</v>
      </c>
      <c r="S26" s="52">
        <v>239926</v>
      </c>
      <c r="T26" s="52">
        <v>241609</v>
      </c>
      <c r="U26" s="52">
        <v>217885</v>
      </c>
      <c r="V26" s="52">
        <v>246197</v>
      </c>
      <c r="W26" s="52">
        <v>294022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80195</v>
      </c>
      <c r="D29" s="52">
        <v>82273</v>
      </c>
      <c r="E29" s="52">
        <v>50550</v>
      </c>
      <c r="F29" s="52">
        <v>74407</v>
      </c>
      <c r="G29" s="52">
        <v>128486</v>
      </c>
      <c r="H29" s="52">
        <v>99899</v>
      </c>
      <c r="I29" s="52">
        <v>114121</v>
      </c>
      <c r="J29" s="52">
        <v>118140</v>
      </c>
      <c r="K29" s="52">
        <v>123827</v>
      </c>
      <c r="L29" s="52">
        <v>109755</v>
      </c>
      <c r="M29" s="52">
        <v>105539</v>
      </c>
      <c r="N29" s="52">
        <v>128236</v>
      </c>
      <c r="O29" s="52">
        <v>154406</v>
      </c>
      <c r="P29" s="52">
        <v>108462</v>
      </c>
      <c r="Q29" s="52">
        <v>59661</v>
      </c>
      <c r="R29" s="52">
        <v>83490</v>
      </c>
      <c r="S29" s="52">
        <v>101130</v>
      </c>
      <c r="T29" s="52">
        <v>133722</v>
      </c>
      <c r="U29" s="52">
        <v>130511</v>
      </c>
      <c r="V29" s="52">
        <v>138293</v>
      </c>
      <c r="W29" s="52">
        <v>130769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210184</v>
      </c>
      <c r="D31" s="52">
        <v>253363</v>
      </c>
      <c r="E31" s="52">
        <v>297902</v>
      </c>
      <c r="F31" s="52">
        <v>309776</v>
      </c>
      <c r="G31" s="52">
        <v>205437</v>
      </c>
      <c r="H31" s="52">
        <v>215274</v>
      </c>
      <c r="I31" s="52">
        <v>86635</v>
      </c>
      <c r="J31" s="52">
        <v>89225</v>
      </c>
      <c r="K31" s="52">
        <v>105799</v>
      </c>
      <c r="L31" s="52">
        <v>127933</v>
      </c>
      <c r="M31" s="52">
        <v>149788</v>
      </c>
      <c r="N31" s="52">
        <v>155298</v>
      </c>
      <c r="O31" s="52">
        <v>132218</v>
      </c>
      <c r="P31" s="52">
        <v>68255</v>
      </c>
      <c r="Q31" s="52">
        <v>88809</v>
      </c>
      <c r="R31" s="52">
        <v>111070</v>
      </c>
      <c r="S31" s="52">
        <v>127305</v>
      </c>
      <c r="T31" s="52">
        <v>122555</v>
      </c>
      <c r="U31" s="52">
        <v>96530</v>
      </c>
      <c r="V31" s="52">
        <v>94079</v>
      </c>
      <c r="W31" s="52">
        <v>113775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567</v>
      </c>
      <c r="D32" s="52">
        <v>719</v>
      </c>
      <c r="E32" s="52">
        <v>2288</v>
      </c>
      <c r="F32" s="52">
        <v>1146</v>
      </c>
      <c r="G32" s="52">
        <v>423</v>
      </c>
      <c r="H32" s="52">
        <v>434</v>
      </c>
      <c r="I32" s="52">
        <v>551</v>
      </c>
      <c r="J32" s="52">
        <v>793</v>
      </c>
      <c r="K32" s="52">
        <v>809</v>
      </c>
      <c r="L32" s="52">
        <v>2072</v>
      </c>
      <c r="M32" s="52">
        <v>1216</v>
      </c>
      <c r="N32" s="52">
        <v>1810</v>
      </c>
      <c r="O32" s="52">
        <v>1676</v>
      </c>
      <c r="P32" s="52">
        <v>715</v>
      </c>
      <c r="Q32" s="52">
        <v>1015</v>
      </c>
      <c r="R32" s="52">
        <v>1265</v>
      </c>
      <c r="S32" s="52">
        <v>1404</v>
      </c>
      <c r="T32" s="52">
        <v>1458</v>
      </c>
      <c r="U32" s="52">
        <v>1009</v>
      </c>
      <c r="V32" s="52">
        <v>1757</v>
      </c>
      <c r="W32" s="52">
        <v>1436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301250</v>
      </c>
      <c r="D35" s="52">
        <v>295165</v>
      </c>
      <c r="E35" s="52">
        <v>235810</v>
      </c>
      <c r="F35" s="52">
        <v>315767</v>
      </c>
      <c r="G35" s="52">
        <v>427872</v>
      </c>
      <c r="H35" s="52">
        <v>464521</v>
      </c>
      <c r="I35" s="52">
        <v>257615</v>
      </c>
      <c r="J35" s="52">
        <v>193475</v>
      </c>
      <c r="K35" s="52">
        <v>170310</v>
      </c>
      <c r="L35" s="52">
        <v>196582</v>
      </c>
      <c r="M35" s="52">
        <v>221354</v>
      </c>
      <c r="N35" s="52">
        <v>295559</v>
      </c>
      <c r="O35" s="52">
        <v>273591</v>
      </c>
      <c r="P35" s="52">
        <v>123216</v>
      </c>
      <c r="Q35" s="52">
        <v>164218</v>
      </c>
      <c r="R35" s="52">
        <v>164836</v>
      </c>
      <c r="S35" s="52">
        <v>186840</v>
      </c>
      <c r="T35" s="52">
        <v>202501</v>
      </c>
      <c r="U35" s="52">
        <v>193266</v>
      </c>
      <c r="V35" s="52">
        <v>223762</v>
      </c>
      <c r="W35" s="52">
        <v>151789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55377</v>
      </c>
      <c r="D36" s="52">
        <v>59444</v>
      </c>
      <c r="E36" s="52">
        <v>76726</v>
      </c>
      <c r="F36" s="52">
        <v>62868</v>
      </c>
      <c r="G36" s="52">
        <v>98247</v>
      </c>
      <c r="H36" s="52">
        <v>108580</v>
      </c>
      <c r="I36" s="52">
        <v>116235</v>
      </c>
      <c r="J36" s="52">
        <v>130845</v>
      </c>
      <c r="K36" s="52">
        <v>149291</v>
      </c>
      <c r="L36" s="52">
        <v>143971</v>
      </c>
      <c r="M36" s="52">
        <v>130346</v>
      </c>
      <c r="N36" s="52">
        <v>160377</v>
      </c>
      <c r="O36" s="52">
        <v>188058</v>
      </c>
      <c r="P36" s="52">
        <v>132773</v>
      </c>
      <c r="Q36" s="52">
        <v>144989</v>
      </c>
      <c r="R36" s="52">
        <v>176647</v>
      </c>
      <c r="S36" s="52">
        <v>180811</v>
      </c>
      <c r="T36" s="52">
        <v>175976</v>
      </c>
      <c r="U36" s="52">
        <v>187777</v>
      </c>
      <c r="V36" s="52">
        <v>181240</v>
      </c>
      <c r="W36" s="52">
        <v>234644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163118</v>
      </c>
      <c r="D40" s="52">
        <v>192641</v>
      </c>
      <c r="E40" s="52">
        <v>196502</v>
      </c>
      <c r="F40" s="52">
        <v>209101</v>
      </c>
      <c r="G40" s="52">
        <v>184203</v>
      </c>
      <c r="H40" s="52">
        <v>180661</v>
      </c>
      <c r="I40" s="52">
        <v>106022</v>
      </c>
      <c r="J40" s="52">
        <v>121462</v>
      </c>
      <c r="K40" s="52">
        <v>109622</v>
      </c>
      <c r="L40" s="52">
        <v>118395</v>
      </c>
      <c r="M40" s="52">
        <v>132119</v>
      </c>
      <c r="N40" s="52">
        <v>164061</v>
      </c>
      <c r="O40" s="52">
        <v>139283</v>
      </c>
      <c r="P40" s="52">
        <v>73360</v>
      </c>
      <c r="Q40" s="52">
        <v>78066</v>
      </c>
      <c r="R40" s="52">
        <v>92015</v>
      </c>
      <c r="S40" s="52">
        <v>91978</v>
      </c>
      <c r="T40" s="52">
        <v>89983</v>
      </c>
      <c r="U40" s="52">
        <v>83665</v>
      </c>
      <c r="V40" s="52">
        <v>91295</v>
      </c>
      <c r="W40" s="52">
        <v>94775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404255</v>
      </c>
      <c r="D41" s="36">
        <v>416056</v>
      </c>
      <c r="E41" s="36">
        <v>416231</v>
      </c>
      <c r="F41" s="36">
        <v>480471</v>
      </c>
      <c r="G41" s="36">
        <v>547778</v>
      </c>
      <c r="H41" s="36">
        <v>608130</v>
      </c>
      <c r="I41" s="36">
        <v>355037</v>
      </c>
      <c r="J41" s="36">
        <v>292785</v>
      </c>
      <c r="K41" s="36">
        <v>316641</v>
      </c>
      <c r="L41" s="36">
        <v>352161</v>
      </c>
      <c r="M41" s="36">
        <v>370636</v>
      </c>
      <c r="N41" s="36">
        <v>449015</v>
      </c>
      <c r="O41" s="36">
        <v>455541</v>
      </c>
      <c r="P41" s="36">
        <v>252120</v>
      </c>
      <c r="Q41" s="36">
        <v>321233</v>
      </c>
      <c r="R41" s="36">
        <v>361867</v>
      </c>
      <c r="S41" s="36">
        <v>404439</v>
      </c>
      <c r="T41" s="36">
        <v>412526</v>
      </c>
      <c r="U41" s="36">
        <v>394884</v>
      </c>
      <c r="V41" s="36">
        <v>409571</v>
      </c>
      <c r="W41" s="36">
        <v>406815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216</v>
      </c>
      <c r="B45" s="52"/>
      <c r="C45" s="52">
        <v>2268860</v>
      </c>
      <c r="D45" s="52">
        <v>1934240</v>
      </c>
      <c r="E45" s="52">
        <v>2132143</v>
      </c>
      <c r="F45" s="52">
        <v>1939637</v>
      </c>
      <c r="G45" s="52">
        <v>1686505</v>
      </c>
      <c r="H45" s="52">
        <v>1445814</v>
      </c>
      <c r="I45" s="52">
        <v>1343454</v>
      </c>
      <c r="J45" s="52">
        <v>1917955</v>
      </c>
      <c r="K45" s="52">
        <v>1886586</v>
      </c>
      <c r="L45" s="52">
        <v>2009283</v>
      </c>
      <c r="M45" s="52">
        <v>2262136</v>
      </c>
      <c r="N45" s="52">
        <v>2840315</v>
      </c>
      <c r="O45" s="52">
        <v>3200505</v>
      </c>
      <c r="P45" s="52">
        <v>1259676</v>
      </c>
      <c r="Q45" s="52">
        <v>983457</v>
      </c>
      <c r="R45" s="52">
        <v>715442</v>
      </c>
      <c r="S45" s="52">
        <v>1235908</v>
      </c>
      <c r="T45" s="52">
        <v>1259166</v>
      </c>
      <c r="U45" s="52">
        <v>1528142</v>
      </c>
      <c r="V45" s="52">
        <v>1466913</v>
      </c>
      <c r="W45" s="52">
        <v>742932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400923</v>
      </c>
      <c r="D48" s="52">
        <v>384406</v>
      </c>
      <c r="E48" s="52">
        <v>347190</v>
      </c>
      <c r="F48" s="52">
        <v>451843</v>
      </c>
      <c r="G48" s="52">
        <v>530701</v>
      </c>
      <c r="H48" s="52">
        <v>372336</v>
      </c>
      <c r="I48" s="52">
        <v>239314</v>
      </c>
      <c r="J48" s="52">
        <v>224186</v>
      </c>
      <c r="K48" s="52">
        <v>360047</v>
      </c>
      <c r="L48" s="52">
        <v>454563</v>
      </c>
      <c r="M48" s="52">
        <v>472268</v>
      </c>
      <c r="N48" s="52">
        <v>583229</v>
      </c>
      <c r="O48" s="52">
        <v>657996</v>
      </c>
      <c r="P48" s="52">
        <v>574110</v>
      </c>
      <c r="Q48" s="52">
        <v>419477</v>
      </c>
      <c r="R48" s="52">
        <v>437141</v>
      </c>
      <c r="S48" s="52">
        <v>382574</v>
      </c>
      <c r="T48" s="52">
        <v>370066</v>
      </c>
      <c r="U48" s="52">
        <v>404491</v>
      </c>
      <c r="V48" s="52">
        <v>477992</v>
      </c>
      <c r="W48" s="52">
        <v>494808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1454917</v>
      </c>
      <c r="D50" s="52">
        <v>1199953</v>
      </c>
      <c r="E50" s="52">
        <v>1345769</v>
      </c>
      <c r="F50" s="52">
        <v>1252847</v>
      </c>
      <c r="G50" s="52">
        <v>1242065</v>
      </c>
      <c r="H50" s="52">
        <v>1245964</v>
      </c>
      <c r="I50" s="52">
        <v>1147722</v>
      </c>
      <c r="J50" s="52">
        <v>1821448</v>
      </c>
      <c r="K50" s="52">
        <v>1643681</v>
      </c>
      <c r="L50" s="52">
        <v>1728453</v>
      </c>
      <c r="M50" s="52">
        <v>1663754</v>
      </c>
      <c r="N50" s="52">
        <v>1878663</v>
      </c>
      <c r="O50" s="52">
        <v>1518602</v>
      </c>
      <c r="P50" s="52">
        <v>531795</v>
      </c>
      <c r="Q50" s="52">
        <v>635320</v>
      </c>
      <c r="R50" s="52">
        <v>1084130</v>
      </c>
      <c r="S50" s="52">
        <v>1577324</v>
      </c>
      <c r="T50" s="52">
        <v>1527187</v>
      </c>
      <c r="U50" s="52">
        <v>1622319</v>
      </c>
      <c r="V50" s="52">
        <v>1203718</v>
      </c>
      <c r="W50" s="52">
        <v>979196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9962</v>
      </c>
      <c r="D51" s="52">
        <v>3527</v>
      </c>
      <c r="E51" s="52">
        <v>12442</v>
      </c>
      <c r="F51" s="52">
        <v>973</v>
      </c>
      <c r="G51" s="52">
        <v>10062</v>
      </c>
      <c r="H51" s="52">
        <v>14604</v>
      </c>
      <c r="I51" s="52">
        <v>3526</v>
      </c>
      <c r="J51" s="52">
        <v>17173</v>
      </c>
      <c r="K51" s="52">
        <v>13183</v>
      </c>
      <c r="L51" s="52">
        <v>6967</v>
      </c>
      <c r="M51" s="52">
        <v>10497</v>
      </c>
      <c r="N51" s="52">
        <v>14370</v>
      </c>
      <c r="O51" s="52">
        <v>5385</v>
      </c>
      <c r="P51" s="52">
        <v>26411</v>
      </c>
      <c r="Q51" s="52">
        <v>5703</v>
      </c>
      <c r="R51" s="52">
        <v>8039</v>
      </c>
      <c r="S51" s="52">
        <v>12135</v>
      </c>
      <c r="T51" s="52">
        <v>10809</v>
      </c>
      <c r="U51" s="52">
        <v>39324</v>
      </c>
      <c r="V51" s="52">
        <v>27778</v>
      </c>
      <c r="W51" s="52">
        <v>2842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1257079</v>
      </c>
      <c r="D54" s="52">
        <v>1130703</v>
      </c>
      <c r="E54" s="52">
        <v>1049700</v>
      </c>
      <c r="F54" s="52">
        <v>1268677</v>
      </c>
      <c r="G54" s="52">
        <v>1133442</v>
      </c>
      <c r="H54" s="52">
        <v>1073090</v>
      </c>
      <c r="I54" s="52">
        <v>348593</v>
      </c>
      <c r="J54" s="52">
        <v>384529</v>
      </c>
      <c r="K54" s="52">
        <v>617319</v>
      </c>
      <c r="L54" s="52">
        <v>732156</v>
      </c>
      <c r="M54" s="52">
        <v>998824</v>
      </c>
      <c r="N54" s="52">
        <v>1067996</v>
      </c>
      <c r="O54" s="52">
        <v>1103398</v>
      </c>
      <c r="P54" s="52">
        <v>478988</v>
      </c>
      <c r="Q54" s="52">
        <v>439739</v>
      </c>
      <c r="R54" s="52">
        <v>352283</v>
      </c>
      <c r="S54" s="52">
        <v>362915</v>
      </c>
      <c r="T54" s="52">
        <v>407837</v>
      </c>
      <c r="U54" s="52">
        <v>483543</v>
      </c>
      <c r="V54" s="52">
        <v>571633</v>
      </c>
      <c r="W54" s="52">
        <v>502791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445040</v>
      </c>
      <c r="D55" s="52">
        <v>386442</v>
      </c>
      <c r="E55" s="52">
        <v>520299</v>
      </c>
      <c r="F55" s="52">
        <v>402720</v>
      </c>
      <c r="G55" s="52">
        <v>423029</v>
      </c>
      <c r="H55" s="52">
        <v>472892</v>
      </c>
      <c r="I55" s="52">
        <v>377216</v>
      </c>
      <c r="J55" s="52">
        <v>498907</v>
      </c>
      <c r="K55" s="52">
        <v>665256</v>
      </c>
      <c r="L55" s="52">
        <v>543238</v>
      </c>
      <c r="M55" s="52">
        <v>581496</v>
      </c>
      <c r="N55" s="52">
        <v>693969</v>
      </c>
      <c r="O55" s="52">
        <v>1237058</v>
      </c>
      <c r="P55" s="52">
        <v>902215</v>
      </c>
      <c r="Q55" s="52">
        <v>644551</v>
      </c>
      <c r="R55" s="52">
        <v>455640</v>
      </c>
      <c r="S55" s="52">
        <v>441646</v>
      </c>
      <c r="T55" s="52">
        <v>365163</v>
      </c>
      <c r="U55" s="52">
        <v>402605</v>
      </c>
      <c r="V55" s="52">
        <v>686571</v>
      </c>
      <c r="W55" s="52">
        <v>467987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769819</v>
      </c>
      <c r="D59" s="52">
        <v>741702</v>
      </c>
      <c r="E59" s="52">
        <v>803637</v>
      </c>
      <c r="F59" s="52">
        <v>939242</v>
      </c>
      <c r="G59" s="52">
        <v>795329</v>
      </c>
      <c r="H59" s="52">
        <v>746332</v>
      </c>
      <c r="I59" s="52">
        <v>373644</v>
      </c>
      <c r="J59" s="52">
        <v>392562</v>
      </c>
      <c r="K59" s="52">
        <v>523282</v>
      </c>
      <c r="L59" s="52">
        <v>489784</v>
      </c>
      <c r="M59" s="52">
        <v>564048</v>
      </c>
      <c r="N59" s="52">
        <v>582468</v>
      </c>
      <c r="O59" s="52">
        <v>628737</v>
      </c>
      <c r="P59" s="52">
        <v>345382</v>
      </c>
      <c r="Q59" s="52">
        <v>328983</v>
      </c>
      <c r="R59" s="52">
        <v>300513</v>
      </c>
      <c r="S59" s="52">
        <v>371961</v>
      </c>
      <c r="T59" s="52">
        <v>386325</v>
      </c>
      <c r="U59" s="52">
        <v>409452</v>
      </c>
      <c r="V59" s="52">
        <v>406524</v>
      </c>
      <c r="W59" s="52">
        <v>326872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4182384</v>
      </c>
      <c r="D60" s="36">
        <v>3755274</v>
      </c>
      <c r="E60" s="36">
        <v>3914956</v>
      </c>
      <c r="F60" s="36">
        <v>3967171</v>
      </c>
      <c r="G60" s="36">
        <v>4184645</v>
      </c>
      <c r="H60" s="36">
        <v>4559415</v>
      </c>
      <c r="I60" s="36">
        <v>2306754</v>
      </c>
      <c r="J60" s="36">
        <v>2744188</v>
      </c>
      <c r="K60" s="36">
        <v>3184354</v>
      </c>
      <c r="L60" s="36">
        <v>3202302</v>
      </c>
      <c r="M60" s="36">
        <v>3351162</v>
      </c>
      <c r="N60" s="36">
        <v>3800190</v>
      </c>
      <c r="O60" s="36">
        <v>4055395</v>
      </c>
      <c r="P60" s="36">
        <v>2455277</v>
      </c>
      <c r="Q60" s="36">
        <v>2397576</v>
      </c>
      <c r="R60" s="36">
        <v>2402496</v>
      </c>
      <c r="S60" s="36">
        <v>2923699</v>
      </c>
      <c r="T60" s="36">
        <v>3026455</v>
      </c>
      <c r="U60" s="36">
        <v>3275286</v>
      </c>
      <c r="V60" s="36">
        <v>3146127</v>
      </c>
      <c r="W60" s="36">
        <v>2023094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207</v>
      </c>
      <c r="B64" s="52"/>
      <c r="C64" s="52">
        <v>6257918</v>
      </c>
      <c r="D64" s="52">
        <v>6437558</v>
      </c>
      <c r="E64" s="52">
        <v>6488314</v>
      </c>
      <c r="F64" s="52">
        <v>6237234</v>
      </c>
      <c r="G64" s="52">
        <v>5325334</v>
      </c>
      <c r="H64" s="52">
        <v>5477481</v>
      </c>
      <c r="I64" s="52">
        <v>5150956</v>
      </c>
      <c r="J64" s="52">
        <v>6626573</v>
      </c>
      <c r="K64" s="52">
        <v>6311146</v>
      </c>
      <c r="L64" s="52">
        <v>6646223</v>
      </c>
      <c r="M64" s="52">
        <v>6167927</v>
      </c>
      <c r="N64" s="52">
        <v>7044542</v>
      </c>
      <c r="O64" s="52">
        <v>6027796</v>
      </c>
      <c r="P64" s="52">
        <v>3684865</v>
      </c>
      <c r="Q64" s="52">
        <v>5269415</v>
      </c>
      <c r="R64" s="52">
        <v>6782410</v>
      </c>
      <c r="S64" s="52">
        <v>7350742</v>
      </c>
      <c r="T64" s="52">
        <v>7205551</v>
      </c>
      <c r="U64" s="52">
        <v>6276638</v>
      </c>
      <c r="V64" s="52">
        <v>6385339</v>
      </c>
      <c r="W64" s="52">
        <v>6522440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676501</v>
      </c>
      <c r="D67" s="52">
        <v>943341</v>
      </c>
      <c r="E67" s="52">
        <v>1255093</v>
      </c>
      <c r="F67" s="52">
        <v>1268117</v>
      </c>
      <c r="G67" s="52">
        <v>1570114</v>
      </c>
      <c r="H67" s="52">
        <v>1181234</v>
      </c>
      <c r="I67" s="52">
        <v>1100731</v>
      </c>
      <c r="J67" s="52">
        <v>1313302</v>
      </c>
      <c r="K67" s="52">
        <v>1753285</v>
      </c>
      <c r="L67" s="52">
        <v>1738575</v>
      </c>
      <c r="M67" s="52">
        <v>1779603</v>
      </c>
      <c r="N67" s="52">
        <v>1821567</v>
      </c>
      <c r="O67" s="52">
        <v>2211564</v>
      </c>
      <c r="P67" s="52">
        <v>1589026</v>
      </c>
      <c r="Q67" s="52">
        <v>1621824</v>
      </c>
      <c r="R67" s="52">
        <v>1998114</v>
      </c>
      <c r="S67" s="52">
        <v>2408910</v>
      </c>
      <c r="T67" s="52">
        <v>2880831</v>
      </c>
      <c r="U67" s="52">
        <v>2810111</v>
      </c>
      <c r="V67" s="52">
        <v>2865416</v>
      </c>
      <c r="W67" s="52">
        <v>2548294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5195679</v>
      </c>
      <c r="D69" s="52">
        <v>5882689</v>
      </c>
      <c r="E69" s="52">
        <v>5611683</v>
      </c>
      <c r="F69" s="52">
        <v>5229626</v>
      </c>
      <c r="G69" s="52">
        <v>5499124</v>
      </c>
      <c r="H69" s="52">
        <v>5495369</v>
      </c>
      <c r="I69" s="52">
        <v>6078476</v>
      </c>
      <c r="J69" s="52">
        <v>5957536</v>
      </c>
      <c r="K69" s="52">
        <v>6193099</v>
      </c>
      <c r="L69" s="52">
        <v>6336293</v>
      </c>
      <c r="M69" s="52">
        <v>5989874</v>
      </c>
      <c r="N69" s="52">
        <v>6824569</v>
      </c>
      <c r="O69" s="52">
        <v>6340041</v>
      </c>
      <c r="P69" s="52">
        <v>4023806</v>
      </c>
      <c r="Q69" s="52">
        <v>5177829</v>
      </c>
      <c r="R69" s="52">
        <v>6331189</v>
      </c>
      <c r="S69" s="52">
        <v>7001315</v>
      </c>
      <c r="T69" s="52">
        <v>6544525</v>
      </c>
      <c r="U69" s="52">
        <v>6175276</v>
      </c>
      <c r="V69" s="52">
        <v>6051905</v>
      </c>
      <c r="W69" s="52">
        <v>6781467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21395</v>
      </c>
      <c r="D70" s="52">
        <v>13136</v>
      </c>
      <c r="E70" s="52">
        <v>28870</v>
      </c>
      <c r="F70" s="52">
        <v>13110</v>
      </c>
      <c r="G70" s="52">
        <v>21977</v>
      </c>
      <c r="H70" s="52">
        <v>25256</v>
      </c>
      <c r="I70" s="52">
        <v>26776</v>
      </c>
      <c r="J70" s="52">
        <v>40354</v>
      </c>
      <c r="K70" s="52">
        <v>53566</v>
      </c>
      <c r="L70" s="52">
        <v>48274</v>
      </c>
      <c r="M70" s="52">
        <v>9571</v>
      </c>
      <c r="N70" s="52">
        <v>42755</v>
      </c>
      <c r="O70" s="52">
        <v>49085</v>
      </c>
      <c r="P70" s="52">
        <v>63374</v>
      </c>
      <c r="Q70" s="52">
        <v>65758</v>
      </c>
      <c r="R70" s="52">
        <v>70052</v>
      </c>
      <c r="S70" s="52">
        <v>24779</v>
      </c>
      <c r="T70" s="52">
        <v>75119</v>
      </c>
      <c r="U70" s="52">
        <v>48651</v>
      </c>
      <c r="V70" s="52">
        <v>56503</v>
      </c>
      <c r="W70" s="52">
        <v>94975</v>
      </c>
      <c r="DA70" s="63" t="s">
        <v>1256</v>
      </c>
    </row>
    <row r="71" spans="1:105" ht="12" hidden="1" customHeight="1" x14ac:dyDescent="0.25">
      <c r="A71" s="108" t="s">
        <v>193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1267419</v>
      </c>
      <c r="D73" s="52">
        <v>957591</v>
      </c>
      <c r="E73" s="52">
        <v>1114789</v>
      </c>
      <c r="F73" s="52">
        <v>1329133</v>
      </c>
      <c r="G73" s="52">
        <v>411017</v>
      </c>
      <c r="H73" s="52">
        <v>618546</v>
      </c>
      <c r="I73" s="52">
        <v>194139</v>
      </c>
      <c r="J73" s="52">
        <v>720894</v>
      </c>
      <c r="K73" s="52">
        <v>316713</v>
      </c>
      <c r="L73" s="52">
        <v>610426</v>
      </c>
      <c r="M73" s="52">
        <v>737790</v>
      </c>
      <c r="N73" s="52">
        <v>730339</v>
      </c>
      <c r="O73" s="52">
        <v>352502</v>
      </c>
      <c r="P73" s="52">
        <v>270875</v>
      </c>
      <c r="Q73" s="52">
        <v>499733</v>
      </c>
      <c r="R73" s="52">
        <v>574219</v>
      </c>
      <c r="S73" s="52">
        <v>507580</v>
      </c>
      <c r="T73" s="52">
        <v>639266</v>
      </c>
      <c r="U73" s="52">
        <v>406168</v>
      </c>
      <c r="V73" s="52">
        <v>493508</v>
      </c>
      <c r="W73" s="52">
        <v>510883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172586</v>
      </c>
      <c r="D74" s="52">
        <v>44480</v>
      </c>
      <c r="E74" s="52">
        <v>141876</v>
      </c>
      <c r="F74" s="52">
        <v>117222</v>
      </c>
      <c r="G74" s="52">
        <v>154644</v>
      </c>
      <c r="H74" s="52">
        <v>189020</v>
      </c>
      <c r="I74" s="52">
        <v>98461</v>
      </c>
      <c r="J74" s="52">
        <v>465913</v>
      </c>
      <c r="K74" s="52">
        <v>472225</v>
      </c>
      <c r="L74" s="52">
        <v>369622</v>
      </c>
      <c r="M74" s="52">
        <v>265436</v>
      </c>
      <c r="N74" s="52">
        <v>286131</v>
      </c>
      <c r="O74" s="52">
        <v>121189</v>
      </c>
      <c r="P74" s="52">
        <v>136233</v>
      </c>
      <c r="Q74" s="52">
        <v>204483</v>
      </c>
      <c r="R74" s="52">
        <v>409642</v>
      </c>
      <c r="S74" s="52">
        <v>425784</v>
      </c>
      <c r="T74" s="52">
        <v>540448</v>
      </c>
      <c r="U74" s="52">
        <v>314169</v>
      </c>
      <c r="V74" s="52">
        <v>463005</v>
      </c>
      <c r="W74" s="52">
        <v>196352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193</v>
      </c>
      <c r="B78" s="52"/>
      <c r="C78" s="52">
        <v>6871388</v>
      </c>
      <c r="D78" s="52">
        <v>7355885</v>
      </c>
      <c r="E78" s="52">
        <v>7335057</v>
      </c>
      <c r="F78" s="52">
        <v>7411121</v>
      </c>
      <c r="G78" s="52">
        <v>8035728</v>
      </c>
      <c r="H78" s="52">
        <v>8418828</v>
      </c>
      <c r="I78" s="52">
        <v>5714584</v>
      </c>
      <c r="J78" s="52">
        <v>6098281</v>
      </c>
      <c r="K78" s="52">
        <v>7761601</v>
      </c>
      <c r="L78" s="52">
        <v>7890624</v>
      </c>
      <c r="M78" s="52">
        <v>8030652</v>
      </c>
      <c r="N78" s="52">
        <v>7781474</v>
      </c>
      <c r="O78" s="52">
        <v>7471382</v>
      </c>
      <c r="P78" s="52">
        <v>6129811</v>
      </c>
      <c r="Q78" s="52">
        <v>6825897</v>
      </c>
      <c r="R78" s="52">
        <v>7942534</v>
      </c>
      <c r="S78" s="52">
        <v>8327592</v>
      </c>
      <c r="T78" s="52">
        <v>8230107</v>
      </c>
      <c r="U78" s="52">
        <v>7933997</v>
      </c>
      <c r="V78" s="52">
        <v>7680785</v>
      </c>
      <c r="W78" s="52">
        <v>7094626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4297872</v>
      </c>
      <c r="D79" s="36">
        <v>3976446</v>
      </c>
      <c r="E79" s="36">
        <v>4183757</v>
      </c>
      <c r="F79" s="36">
        <v>4199674</v>
      </c>
      <c r="G79" s="36">
        <v>4123440</v>
      </c>
      <c r="H79" s="36">
        <v>4711898</v>
      </c>
      <c r="I79" s="36">
        <v>3210602</v>
      </c>
      <c r="J79" s="36">
        <v>4047403</v>
      </c>
      <c r="K79" s="36">
        <v>4055766</v>
      </c>
      <c r="L79" s="36">
        <v>4440247</v>
      </c>
      <c r="M79" s="36">
        <v>3937324</v>
      </c>
      <c r="N79" s="36">
        <v>4457685</v>
      </c>
      <c r="O79" s="36">
        <v>3985003</v>
      </c>
      <c r="P79" s="36">
        <v>3516512</v>
      </c>
      <c r="Q79" s="36">
        <v>4482603</v>
      </c>
      <c r="R79" s="36">
        <v>5092073</v>
      </c>
      <c r="S79" s="36">
        <v>5173306</v>
      </c>
      <c r="T79" s="36">
        <v>5096684</v>
      </c>
      <c r="U79" s="36">
        <v>4376932</v>
      </c>
      <c r="V79" s="36">
        <v>4474697</v>
      </c>
      <c r="W79" s="36">
        <v>4951128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210</v>
      </c>
      <c r="B83" s="52"/>
      <c r="C83" s="52">
        <v>1984972</v>
      </c>
      <c r="D83" s="52">
        <v>2986378</v>
      </c>
      <c r="E83" s="52">
        <v>2980057</v>
      </c>
      <c r="F83" s="52">
        <v>2929342</v>
      </c>
      <c r="G83" s="52">
        <v>3956983</v>
      </c>
      <c r="H83" s="52">
        <v>4500138</v>
      </c>
      <c r="I83" s="52">
        <v>5172590</v>
      </c>
      <c r="J83" s="52">
        <v>3835159</v>
      </c>
      <c r="K83" s="52">
        <v>3715864</v>
      </c>
      <c r="L83" s="52">
        <v>3936598</v>
      </c>
      <c r="M83" s="52">
        <v>4081903</v>
      </c>
      <c r="N83" s="52">
        <v>4278268</v>
      </c>
      <c r="O83" s="52">
        <v>3897559</v>
      </c>
      <c r="P83" s="52">
        <v>2365378</v>
      </c>
      <c r="Q83" s="52">
        <v>2025749</v>
      </c>
      <c r="R83" s="52">
        <v>2456844</v>
      </c>
      <c r="S83" s="52">
        <v>3449115</v>
      </c>
      <c r="T83" s="52">
        <v>4119559</v>
      </c>
      <c r="U83" s="52">
        <v>3909054</v>
      </c>
      <c r="V83" s="52">
        <v>3716170</v>
      </c>
      <c r="W83" s="52">
        <v>4330972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292110</v>
      </c>
      <c r="D86" s="52">
        <v>455507</v>
      </c>
      <c r="E86" s="52">
        <v>541982</v>
      </c>
      <c r="F86" s="52">
        <v>511167</v>
      </c>
      <c r="G86" s="52">
        <v>750625</v>
      </c>
      <c r="H86" s="52">
        <v>1024612</v>
      </c>
      <c r="I86" s="52">
        <v>1243701</v>
      </c>
      <c r="J86" s="52">
        <v>1090483</v>
      </c>
      <c r="K86" s="52">
        <v>942347</v>
      </c>
      <c r="L86" s="52">
        <v>991187</v>
      </c>
      <c r="M86" s="52">
        <v>947821</v>
      </c>
      <c r="N86" s="52">
        <v>1079327</v>
      </c>
      <c r="O86" s="52">
        <v>1232051</v>
      </c>
      <c r="P86" s="52">
        <v>1114015</v>
      </c>
      <c r="Q86" s="52">
        <v>1103626</v>
      </c>
      <c r="R86" s="52">
        <v>1150504</v>
      </c>
      <c r="S86" s="52">
        <v>1179362</v>
      </c>
      <c r="T86" s="52">
        <v>1446646</v>
      </c>
      <c r="U86" s="52">
        <v>1487678</v>
      </c>
      <c r="V86" s="52">
        <v>1637964</v>
      </c>
      <c r="W86" s="52">
        <v>1562705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655183</v>
      </c>
      <c r="D88" s="52">
        <v>992210</v>
      </c>
      <c r="E88" s="52">
        <v>1046229</v>
      </c>
      <c r="F88" s="52">
        <v>1201175</v>
      </c>
      <c r="G88" s="52">
        <v>1203308</v>
      </c>
      <c r="H88" s="52">
        <v>1398520</v>
      </c>
      <c r="I88" s="52">
        <v>1586551</v>
      </c>
      <c r="J88" s="52">
        <v>1813011</v>
      </c>
      <c r="K88" s="52">
        <v>1542218</v>
      </c>
      <c r="L88" s="52">
        <v>1604457</v>
      </c>
      <c r="M88" s="52">
        <v>1762218</v>
      </c>
      <c r="N88" s="52">
        <v>1912952</v>
      </c>
      <c r="O88" s="52">
        <v>2055094</v>
      </c>
      <c r="P88" s="52">
        <v>1078723</v>
      </c>
      <c r="Q88" s="52">
        <v>942656</v>
      </c>
      <c r="R88" s="52">
        <v>1317045</v>
      </c>
      <c r="S88" s="52">
        <v>1693018</v>
      </c>
      <c r="T88" s="52">
        <v>2323978</v>
      </c>
      <c r="U88" s="52">
        <v>1930111</v>
      </c>
      <c r="V88" s="52">
        <v>1875274</v>
      </c>
      <c r="W88" s="52">
        <v>1928950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1324</v>
      </c>
      <c r="D89" s="52">
        <v>1233</v>
      </c>
      <c r="E89" s="52">
        <v>3352</v>
      </c>
      <c r="F89" s="52">
        <v>1690</v>
      </c>
      <c r="G89" s="52">
        <v>2832</v>
      </c>
      <c r="H89" s="52">
        <v>5461</v>
      </c>
      <c r="I89" s="52">
        <v>5497</v>
      </c>
      <c r="J89" s="52">
        <v>8329</v>
      </c>
      <c r="K89" s="52">
        <v>9032</v>
      </c>
      <c r="L89" s="52">
        <v>10043</v>
      </c>
      <c r="M89" s="52">
        <v>12364</v>
      </c>
      <c r="N89" s="52">
        <v>12140</v>
      </c>
      <c r="O89" s="52">
        <v>18989</v>
      </c>
      <c r="P89" s="52">
        <v>32686</v>
      </c>
      <c r="Q89" s="52">
        <v>10175</v>
      </c>
      <c r="R89" s="52">
        <v>3080</v>
      </c>
      <c r="S89" s="52">
        <v>6241</v>
      </c>
      <c r="T89" s="52">
        <v>41704</v>
      </c>
      <c r="U89" s="52">
        <v>8288</v>
      </c>
      <c r="V89" s="52">
        <v>16291</v>
      </c>
      <c r="W89" s="52">
        <v>25243</v>
      </c>
      <c r="DA89" s="63" t="s">
        <v>1265</v>
      </c>
    </row>
    <row r="90" spans="1:105" ht="12" hidden="1" customHeight="1" x14ac:dyDescent="0.25">
      <c r="A90" s="108" t="s">
        <v>208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882763</v>
      </c>
      <c r="D92" s="52">
        <v>956490</v>
      </c>
      <c r="E92" s="52">
        <v>1044806</v>
      </c>
      <c r="F92" s="52">
        <v>988826</v>
      </c>
      <c r="G92" s="52">
        <v>1188764</v>
      </c>
      <c r="H92" s="52">
        <v>1213827</v>
      </c>
      <c r="I92" s="52">
        <v>666563</v>
      </c>
      <c r="J92" s="52">
        <v>599005</v>
      </c>
      <c r="K92" s="52">
        <v>797785</v>
      </c>
      <c r="L92" s="52">
        <v>783909</v>
      </c>
      <c r="M92" s="52">
        <v>1012459</v>
      </c>
      <c r="N92" s="52">
        <v>896164</v>
      </c>
      <c r="O92" s="52">
        <v>927375</v>
      </c>
      <c r="P92" s="52">
        <v>692069</v>
      </c>
      <c r="Q92" s="52">
        <v>624988</v>
      </c>
      <c r="R92" s="52">
        <v>630105</v>
      </c>
      <c r="S92" s="52">
        <v>796492</v>
      </c>
      <c r="T92" s="52">
        <v>754445</v>
      </c>
      <c r="U92" s="52">
        <v>803320</v>
      </c>
      <c r="V92" s="52">
        <v>677369</v>
      </c>
      <c r="W92" s="52">
        <v>786070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3690</v>
      </c>
      <c r="D93" s="52">
        <v>3514</v>
      </c>
      <c r="E93" s="52">
        <v>10000</v>
      </c>
      <c r="F93" s="52">
        <v>5353</v>
      </c>
      <c r="G93" s="52">
        <v>2893</v>
      </c>
      <c r="H93" s="52">
        <v>7708</v>
      </c>
      <c r="I93" s="52">
        <v>3560</v>
      </c>
      <c r="J93" s="52">
        <v>7428</v>
      </c>
      <c r="K93" s="52">
        <v>6886</v>
      </c>
      <c r="L93" s="52">
        <v>11516</v>
      </c>
      <c r="M93" s="52">
        <v>10575</v>
      </c>
      <c r="N93" s="52">
        <v>12408</v>
      </c>
      <c r="O93" s="52">
        <v>11634</v>
      </c>
      <c r="P93" s="52">
        <v>9180</v>
      </c>
      <c r="Q93" s="52">
        <v>8847</v>
      </c>
      <c r="R93" s="52">
        <v>7622</v>
      </c>
      <c r="S93" s="52">
        <v>13863</v>
      </c>
      <c r="T93" s="52">
        <v>11345</v>
      </c>
      <c r="U93" s="52">
        <v>10779</v>
      </c>
      <c r="V93" s="52">
        <v>15275</v>
      </c>
      <c r="W93" s="52">
        <v>7297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1654060</v>
      </c>
      <c r="D96" s="52">
        <v>2178697</v>
      </c>
      <c r="E96" s="52">
        <v>1963093</v>
      </c>
      <c r="F96" s="52">
        <v>2025925</v>
      </c>
      <c r="G96" s="52">
        <v>2814722</v>
      </c>
      <c r="H96" s="52">
        <v>3334721</v>
      </c>
      <c r="I96" s="52">
        <v>2930667</v>
      </c>
      <c r="J96" s="52">
        <v>2059702</v>
      </c>
      <c r="K96" s="52">
        <v>2384708</v>
      </c>
      <c r="L96" s="52">
        <v>2592163</v>
      </c>
      <c r="M96" s="52">
        <v>2768738</v>
      </c>
      <c r="N96" s="52">
        <v>3136830</v>
      </c>
      <c r="O96" s="52">
        <v>2985729</v>
      </c>
      <c r="P96" s="52">
        <v>2603560</v>
      </c>
      <c r="Q96" s="52">
        <v>2566513</v>
      </c>
      <c r="R96" s="52">
        <v>2061672</v>
      </c>
      <c r="S96" s="52">
        <v>2362965</v>
      </c>
      <c r="T96" s="52">
        <v>2392555</v>
      </c>
      <c r="U96" s="52">
        <v>2604181</v>
      </c>
      <c r="V96" s="52">
        <v>2542855</v>
      </c>
      <c r="W96" s="52">
        <v>2132794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274817</v>
      </c>
      <c r="D97" s="52">
        <v>302212</v>
      </c>
      <c r="E97" s="52">
        <v>414313</v>
      </c>
      <c r="F97" s="52">
        <v>313892</v>
      </c>
      <c r="G97" s="52">
        <v>564609</v>
      </c>
      <c r="H97" s="52">
        <v>716554</v>
      </c>
      <c r="I97" s="52">
        <v>982667</v>
      </c>
      <c r="J97" s="52">
        <v>763214</v>
      </c>
      <c r="K97" s="52">
        <v>967340</v>
      </c>
      <c r="L97" s="52">
        <v>1242378</v>
      </c>
      <c r="M97" s="52">
        <v>977232</v>
      </c>
      <c r="N97" s="52">
        <v>997318</v>
      </c>
      <c r="O97" s="52">
        <v>961427</v>
      </c>
      <c r="P97" s="52">
        <v>1086051</v>
      </c>
      <c r="Q97" s="52">
        <v>846984</v>
      </c>
      <c r="R97" s="52">
        <v>923993</v>
      </c>
      <c r="S97" s="52">
        <v>1283528</v>
      </c>
      <c r="T97" s="52">
        <v>1368361</v>
      </c>
      <c r="U97" s="52">
        <v>1392291</v>
      </c>
      <c r="V97" s="52">
        <v>1149733</v>
      </c>
      <c r="W97" s="52">
        <v>1620613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208</v>
      </c>
      <c r="B101" s="52"/>
      <c r="C101" s="52">
        <v>590428</v>
      </c>
      <c r="D101" s="52">
        <v>616552</v>
      </c>
      <c r="E101" s="52">
        <v>611835</v>
      </c>
      <c r="F101" s="52">
        <v>697337</v>
      </c>
      <c r="G101" s="52">
        <v>776683</v>
      </c>
      <c r="H101" s="52">
        <v>953628</v>
      </c>
      <c r="I101" s="52">
        <v>764606</v>
      </c>
      <c r="J101" s="52">
        <v>838201</v>
      </c>
      <c r="K101" s="52">
        <v>734330</v>
      </c>
      <c r="L101" s="52">
        <v>794497</v>
      </c>
      <c r="M101" s="52">
        <v>883562</v>
      </c>
      <c r="N101" s="52">
        <v>1118699</v>
      </c>
      <c r="O101" s="52">
        <v>1088418</v>
      </c>
      <c r="P101" s="52">
        <v>787517</v>
      </c>
      <c r="Q101" s="52">
        <v>708635</v>
      </c>
      <c r="R101" s="52">
        <v>779551</v>
      </c>
      <c r="S101" s="52">
        <v>877508</v>
      </c>
      <c r="T101" s="52">
        <v>1057472</v>
      </c>
      <c r="U101" s="52">
        <v>974856</v>
      </c>
      <c r="V101" s="52">
        <v>965896</v>
      </c>
      <c r="W101" s="52">
        <v>899179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1085196</v>
      </c>
      <c r="D102" s="52">
        <v>1528042</v>
      </c>
      <c r="E102" s="52">
        <v>1594129</v>
      </c>
      <c r="F102" s="52">
        <v>1587519</v>
      </c>
      <c r="G102" s="52">
        <v>1787868</v>
      </c>
      <c r="H102" s="52">
        <v>1742442</v>
      </c>
      <c r="I102" s="52">
        <v>1635017</v>
      </c>
      <c r="J102" s="52">
        <v>1423966</v>
      </c>
      <c r="K102" s="52">
        <v>1782706</v>
      </c>
      <c r="L102" s="52">
        <v>1764499</v>
      </c>
      <c r="M102" s="52">
        <v>1873830</v>
      </c>
      <c r="N102" s="52">
        <v>1848035</v>
      </c>
      <c r="O102" s="52">
        <v>1911686</v>
      </c>
      <c r="P102" s="52">
        <v>1702485</v>
      </c>
      <c r="Q102" s="52">
        <v>1493550</v>
      </c>
      <c r="R102" s="52">
        <v>1444000</v>
      </c>
      <c r="S102" s="52">
        <v>1681319</v>
      </c>
      <c r="T102" s="52">
        <v>1932578</v>
      </c>
      <c r="U102" s="52">
        <v>1650203</v>
      </c>
      <c r="V102" s="52">
        <v>1469853</v>
      </c>
      <c r="W102" s="52">
        <v>1516568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2285338</v>
      </c>
      <c r="D103" s="36">
        <v>2825497</v>
      </c>
      <c r="E103" s="36">
        <v>2812337</v>
      </c>
      <c r="F103" s="36">
        <v>2827557</v>
      </c>
      <c r="G103" s="36">
        <v>3879703</v>
      </c>
      <c r="H103" s="36">
        <v>4803473</v>
      </c>
      <c r="I103" s="36">
        <v>4207577</v>
      </c>
      <c r="J103" s="36">
        <v>3188776</v>
      </c>
      <c r="K103" s="36">
        <v>3731082</v>
      </c>
      <c r="L103" s="36">
        <v>4344650</v>
      </c>
      <c r="M103" s="36">
        <v>4506407</v>
      </c>
      <c r="N103" s="36">
        <v>4770183</v>
      </c>
      <c r="O103" s="36">
        <v>4804463</v>
      </c>
      <c r="P103" s="36">
        <v>3966153</v>
      </c>
      <c r="Q103" s="36">
        <v>3930318</v>
      </c>
      <c r="R103" s="36">
        <v>3745808</v>
      </c>
      <c r="S103" s="36">
        <v>4530755</v>
      </c>
      <c r="T103" s="36">
        <v>4873240</v>
      </c>
      <c r="U103" s="36">
        <v>5115185</v>
      </c>
      <c r="V103" s="36">
        <v>4812974</v>
      </c>
      <c r="W103" s="36">
        <v>4995768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211</v>
      </c>
      <c r="B107" s="52"/>
      <c r="C107" s="52">
        <v>3335</v>
      </c>
      <c r="D107" s="52">
        <v>5076</v>
      </c>
      <c r="E107" s="52">
        <v>4550</v>
      </c>
      <c r="F107" s="52">
        <v>3565</v>
      </c>
      <c r="G107" s="52">
        <v>2941</v>
      </c>
      <c r="H107" s="52">
        <v>2801</v>
      </c>
      <c r="I107" s="52">
        <v>3279</v>
      </c>
      <c r="J107" s="52">
        <v>4861</v>
      </c>
      <c r="K107" s="52">
        <v>6770</v>
      </c>
      <c r="L107" s="52">
        <v>7272</v>
      </c>
      <c r="M107" s="52">
        <v>5057</v>
      </c>
      <c r="N107" s="52">
        <v>4883</v>
      </c>
      <c r="O107" s="52">
        <v>3939</v>
      </c>
      <c r="P107" s="52">
        <v>5029</v>
      </c>
      <c r="Q107" s="52">
        <v>4993</v>
      </c>
      <c r="R107" s="52">
        <v>3554</v>
      </c>
      <c r="S107" s="52">
        <v>2661</v>
      </c>
      <c r="T107" s="52">
        <v>3510</v>
      </c>
      <c r="U107" s="52">
        <v>3878</v>
      </c>
      <c r="V107" s="52">
        <v>5022</v>
      </c>
      <c r="W107" s="52">
        <v>7130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1646</v>
      </c>
      <c r="D110" s="52">
        <v>1521</v>
      </c>
      <c r="E110" s="52">
        <v>528</v>
      </c>
      <c r="F110" s="52">
        <v>365</v>
      </c>
      <c r="G110" s="52">
        <v>342</v>
      </c>
      <c r="H110" s="52">
        <v>344</v>
      </c>
      <c r="I110" s="52">
        <v>436</v>
      </c>
      <c r="J110" s="52">
        <v>459</v>
      </c>
      <c r="K110" s="52">
        <v>645</v>
      </c>
      <c r="L110" s="52">
        <v>874</v>
      </c>
      <c r="M110" s="52">
        <v>712</v>
      </c>
      <c r="N110" s="52">
        <v>494</v>
      </c>
      <c r="O110" s="52">
        <v>420</v>
      </c>
      <c r="P110" s="52">
        <v>314</v>
      </c>
      <c r="Q110" s="52">
        <v>372</v>
      </c>
      <c r="R110" s="52">
        <v>429</v>
      </c>
      <c r="S110" s="52">
        <v>400</v>
      </c>
      <c r="T110" s="52">
        <v>394</v>
      </c>
      <c r="U110" s="52">
        <v>328</v>
      </c>
      <c r="V110" s="52">
        <v>427</v>
      </c>
      <c r="W110" s="52">
        <v>406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3116</v>
      </c>
      <c r="D112" s="52">
        <v>5047</v>
      </c>
      <c r="E112" s="52">
        <v>3364</v>
      </c>
      <c r="F112" s="52">
        <v>2455</v>
      </c>
      <c r="G112" s="52">
        <v>2299</v>
      </c>
      <c r="H112" s="52">
        <v>2226</v>
      </c>
      <c r="I112" s="52">
        <v>2639</v>
      </c>
      <c r="J112" s="52">
        <v>3739</v>
      </c>
      <c r="K112" s="52">
        <v>4813</v>
      </c>
      <c r="L112" s="52">
        <v>4890</v>
      </c>
      <c r="M112" s="52">
        <v>2979</v>
      </c>
      <c r="N112" s="52">
        <v>4331</v>
      </c>
      <c r="O112" s="52">
        <v>5536</v>
      </c>
      <c r="P112" s="52">
        <v>6344</v>
      </c>
      <c r="Q112" s="52">
        <v>4922</v>
      </c>
      <c r="R112" s="52">
        <v>3132</v>
      </c>
      <c r="S112" s="52">
        <v>2667</v>
      </c>
      <c r="T112" s="52">
        <v>3122</v>
      </c>
      <c r="U112" s="52">
        <v>3171</v>
      </c>
      <c r="V112" s="52">
        <v>2790</v>
      </c>
      <c r="W112" s="52">
        <v>5221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2</v>
      </c>
      <c r="F113" s="52">
        <v>5</v>
      </c>
      <c r="G113" s="52">
        <v>1</v>
      </c>
      <c r="H113" s="52">
        <v>2</v>
      </c>
      <c r="I113" s="52">
        <v>1</v>
      </c>
      <c r="J113" s="52">
        <v>6</v>
      </c>
      <c r="K113" s="52">
        <v>22</v>
      </c>
      <c r="L113" s="52">
        <v>15</v>
      </c>
      <c r="M113" s="52">
        <v>17</v>
      </c>
      <c r="N113" s="52">
        <v>31</v>
      </c>
      <c r="O113" s="52">
        <v>23</v>
      </c>
      <c r="P113" s="52">
        <v>69</v>
      </c>
      <c r="Q113" s="52">
        <v>47</v>
      </c>
      <c r="R113" s="52">
        <v>70</v>
      </c>
      <c r="S113" s="52">
        <v>2</v>
      </c>
      <c r="T113" s="52">
        <v>33</v>
      </c>
      <c r="U113" s="52">
        <v>23</v>
      </c>
      <c r="V113" s="52">
        <v>21</v>
      </c>
      <c r="W113" s="52">
        <v>117</v>
      </c>
      <c r="DA113" s="63" t="s">
        <v>1277</v>
      </c>
    </row>
    <row r="114" spans="1:105" ht="12" hidden="1" customHeight="1" x14ac:dyDescent="0.25">
      <c r="A114" s="108" t="s">
        <v>203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6110</v>
      </c>
      <c r="D116" s="52">
        <v>216</v>
      </c>
      <c r="E116" s="52">
        <v>2493</v>
      </c>
      <c r="F116" s="52">
        <v>963</v>
      </c>
      <c r="G116" s="52">
        <v>542</v>
      </c>
      <c r="H116" s="52">
        <v>565</v>
      </c>
      <c r="I116" s="52">
        <v>388</v>
      </c>
      <c r="J116" s="52">
        <v>742</v>
      </c>
      <c r="K116" s="52">
        <v>732</v>
      </c>
      <c r="L116" s="52">
        <v>1893</v>
      </c>
      <c r="M116" s="52">
        <v>989</v>
      </c>
      <c r="N116" s="52">
        <v>1177</v>
      </c>
      <c r="O116" s="52">
        <v>365</v>
      </c>
      <c r="P116" s="52">
        <v>231</v>
      </c>
      <c r="Q116" s="52">
        <v>190</v>
      </c>
      <c r="R116" s="52">
        <v>612</v>
      </c>
      <c r="S116" s="52">
        <v>838</v>
      </c>
      <c r="T116" s="52">
        <v>827</v>
      </c>
      <c r="U116" s="52">
        <v>588</v>
      </c>
      <c r="V116" s="52">
        <v>3119</v>
      </c>
      <c r="W116" s="52">
        <v>67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176</v>
      </c>
      <c r="D117" s="52">
        <v>2</v>
      </c>
      <c r="E117" s="52">
        <v>722</v>
      </c>
      <c r="F117" s="52">
        <v>312</v>
      </c>
      <c r="G117" s="52">
        <v>284</v>
      </c>
      <c r="H117" s="52">
        <v>251</v>
      </c>
      <c r="I117" s="52">
        <v>435</v>
      </c>
      <c r="J117" s="52">
        <v>761</v>
      </c>
      <c r="K117" s="52">
        <v>1793</v>
      </c>
      <c r="L117" s="52">
        <v>1384</v>
      </c>
      <c r="M117" s="52">
        <v>2174</v>
      </c>
      <c r="N117" s="52">
        <v>1313</v>
      </c>
      <c r="O117" s="52">
        <v>1191</v>
      </c>
      <c r="P117" s="52">
        <v>2238</v>
      </c>
      <c r="Q117" s="52">
        <v>2807</v>
      </c>
      <c r="R117" s="52">
        <v>2657</v>
      </c>
      <c r="S117" s="52">
        <v>1690</v>
      </c>
      <c r="T117" s="52">
        <v>2493</v>
      </c>
      <c r="U117" s="52">
        <v>2711</v>
      </c>
      <c r="V117" s="52">
        <v>2995</v>
      </c>
      <c r="W117" s="52">
        <v>5435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5854</v>
      </c>
      <c r="D121" s="52">
        <v>4633</v>
      </c>
      <c r="E121" s="52">
        <v>2997</v>
      </c>
      <c r="F121" s="52">
        <v>1927</v>
      </c>
      <c r="G121" s="52">
        <v>2362</v>
      </c>
      <c r="H121" s="52">
        <v>2838</v>
      </c>
      <c r="I121" s="52">
        <v>3469</v>
      </c>
      <c r="J121" s="52">
        <v>4454</v>
      </c>
      <c r="K121" s="52">
        <v>5852</v>
      </c>
      <c r="L121" s="52">
        <v>4815</v>
      </c>
      <c r="M121" s="52">
        <v>2189</v>
      </c>
      <c r="N121" s="52">
        <v>2200</v>
      </c>
      <c r="O121" s="52">
        <v>2454</v>
      </c>
      <c r="P121" s="52">
        <v>2257</v>
      </c>
      <c r="Q121" s="52">
        <v>2240</v>
      </c>
      <c r="R121" s="52">
        <v>2123</v>
      </c>
      <c r="S121" s="52">
        <v>3052</v>
      </c>
      <c r="T121" s="52">
        <v>2965</v>
      </c>
      <c r="U121" s="52">
        <v>2267</v>
      </c>
      <c r="V121" s="52">
        <v>2454</v>
      </c>
      <c r="W121" s="52">
        <v>3020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4104</v>
      </c>
      <c r="D122" s="36">
        <v>1150</v>
      </c>
      <c r="E122" s="36">
        <v>4188</v>
      </c>
      <c r="F122" s="36">
        <v>2554</v>
      </c>
      <c r="G122" s="36">
        <v>1804</v>
      </c>
      <c r="H122" s="36">
        <v>1700</v>
      </c>
      <c r="I122" s="36">
        <v>1549</v>
      </c>
      <c r="J122" s="36">
        <v>2795</v>
      </c>
      <c r="K122" s="36">
        <v>4511</v>
      </c>
      <c r="L122" s="36">
        <v>6185</v>
      </c>
      <c r="M122" s="36">
        <v>6268</v>
      </c>
      <c r="N122" s="36">
        <v>5391</v>
      </c>
      <c r="O122" s="36">
        <v>3936</v>
      </c>
      <c r="P122" s="36">
        <v>5064</v>
      </c>
      <c r="Q122" s="36">
        <v>5961</v>
      </c>
      <c r="R122" s="36">
        <v>5814</v>
      </c>
      <c r="S122" s="36">
        <v>5168</v>
      </c>
      <c r="T122" s="36">
        <v>6032</v>
      </c>
      <c r="U122" s="36">
        <v>6102</v>
      </c>
      <c r="V122" s="36">
        <v>6775</v>
      </c>
      <c r="W122" s="36">
        <v>8152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215</v>
      </c>
      <c r="B126" s="52"/>
      <c r="C126" s="52">
        <v>2099466</v>
      </c>
      <c r="D126" s="52">
        <v>1348551</v>
      </c>
      <c r="E126" s="52">
        <v>1376202</v>
      </c>
      <c r="F126" s="52">
        <v>1725250</v>
      </c>
      <c r="G126" s="52">
        <v>1308008</v>
      </c>
      <c r="H126" s="52">
        <v>1088918</v>
      </c>
      <c r="I126" s="52">
        <v>1510453</v>
      </c>
      <c r="J126" s="52">
        <v>1516135</v>
      </c>
      <c r="K126" s="52">
        <v>1812818</v>
      </c>
      <c r="L126" s="52">
        <v>1773154</v>
      </c>
      <c r="M126" s="52">
        <v>2294480</v>
      </c>
      <c r="N126" s="52">
        <v>2558214</v>
      </c>
      <c r="O126" s="52">
        <v>2422136</v>
      </c>
      <c r="P126" s="52">
        <v>1025408</v>
      </c>
      <c r="Q126" s="52">
        <v>1299478</v>
      </c>
      <c r="R126" s="52">
        <v>1215485</v>
      </c>
      <c r="S126" s="52">
        <v>1373286</v>
      </c>
      <c r="T126" s="52">
        <v>923603</v>
      </c>
      <c r="U126" s="52">
        <v>1300517</v>
      </c>
      <c r="V126" s="52">
        <v>1228657</v>
      </c>
      <c r="W126" s="52">
        <v>1508892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118779</v>
      </c>
      <c r="D129" s="52">
        <v>102402</v>
      </c>
      <c r="E129" s="52">
        <v>78901</v>
      </c>
      <c r="F129" s="52">
        <v>109389</v>
      </c>
      <c r="G129" s="52">
        <v>142167</v>
      </c>
      <c r="H129" s="52">
        <v>115703</v>
      </c>
      <c r="I129" s="52">
        <v>84863</v>
      </c>
      <c r="J129" s="52">
        <v>82701</v>
      </c>
      <c r="K129" s="52">
        <v>132827</v>
      </c>
      <c r="L129" s="52">
        <v>159766</v>
      </c>
      <c r="M129" s="52">
        <v>211708</v>
      </c>
      <c r="N129" s="52">
        <v>305633</v>
      </c>
      <c r="O129" s="52">
        <v>331914</v>
      </c>
      <c r="P129" s="52">
        <v>291272</v>
      </c>
      <c r="Q129" s="52">
        <v>240080</v>
      </c>
      <c r="R129" s="52">
        <v>233089</v>
      </c>
      <c r="S129" s="52">
        <v>250316</v>
      </c>
      <c r="T129" s="52">
        <v>259943</v>
      </c>
      <c r="U129" s="52">
        <v>258589</v>
      </c>
      <c r="V129" s="52">
        <v>275870</v>
      </c>
      <c r="W129" s="52">
        <v>275332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1842750</v>
      </c>
      <c r="D131" s="52">
        <v>1437795</v>
      </c>
      <c r="E131" s="52">
        <v>1513998</v>
      </c>
      <c r="F131" s="52">
        <v>1705635</v>
      </c>
      <c r="G131" s="52">
        <v>1367797</v>
      </c>
      <c r="H131" s="52">
        <v>1108591</v>
      </c>
      <c r="I131" s="52">
        <v>1609711</v>
      </c>
      <c r="J131" s="52">
        <v>1740142</v>
      </c>
      <c r="K131" s="52">
        <v>1853570</v>
      </c>
      <c r="L131" s="52">
        <v>1866230</v>
      </c>
      <c r="M131" s="52">
        <v>2309961</v>
      </c>
      <c r="N131" s="52">
        <v>2353449</v>
      </c>
      <c r="O131" s="52">
        <v>2157815</v>
      </c>
      <c r="P131" s="52">
        <v>825047</v>
      </c>
      <c r="Q131" s="52">
        <v>976206</v>
      </c>
      <c r="R131" s="52">
        <v>1059908</v>
      </c>
      <c r="S131" s="52">
        <v>1256644</v>
      </c>
      <c r="T131" s="52">
        <v>1043959</v>
      </c>
      <c r="U131" s="52">
        <v>1294419</v>
      </c>
      <c r="V131" s="52">
        <v>1368693</v>
      </c>
      <c r="W131" s="52">
        <v>1567469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3859</v>
      </c>
      <c r="D132" s="52">
        <v>2854</v>
      </c>
      <c r="E132" s="52">
        <v>3711</v>
      </c>
      <c r="F132" s="52">
        <v>3398</v>
      </c>
      <c r="G132" s="52">
        <v>3579</v>
      </c>
      <c r="H132" s="52">
        <v>3057</v>
      </c>
      <c r="I132" s="52">
        <v>4974</v>
      </c>
      <c r="J132" s="52">
        <v>4887</v>
      </c>
      <c r="K132" s="52">
        <v>13257</v>
      </c>
      <c r="L132" s="52">
        <v>6247</v>
      </c>
      <c r="M132" s="52">
        <v>6601</v>
      </c>
      <c r="N132" s="52">
        <v>4161</v>
      </c>
      <c r="O132" s="52">
        <v>11048</v>
      </c>
      <c r="P132" s="52">
        <v>14629</v>
      </c>
      <c r="Q132" s="52">
        <v>10021</v>
      </c>
      <c r="R132" s="52">
        <v>8800</v>
      </c>
      <c r="S132" s="52">
        <v>4816</v>
      </c>
      <c r="T132" s="52">
        <v>7829</v>
      </c>
      <c r="U132" s="52">
        <v>11925</v>
      </c>
      <c r="V132" s="52">
        <v>9748</v>
      </c>
      <c r="W132" s="52">
        <v>17499</v>
      </c>
      <c r="DA132" s="63" t="s">
        <v>1286</v>
      </c>
    </row>
    <row r="133" spans="1:105" ht="12" hidden="1" customHeight="1" x14ac:dyDescent="0.25">
      <c r="A133" s="108" t="s">
        <v>204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400618</v>
      </c>
      <c r="D135" s="52">
        <v>283409</v>
      </c>
      <c r="E135" s="52">
        <v>238353</v>
      </c>
      <c r="F135" s="52">
        <v>491573</v>
      </c>
      <c r="G135" s="52">
        <v>332958</v>
      </c>
      <c r="H135" s="52">
        <v>345936</v>
      </c>
      <c r="I135" s="52">
        <v>152650</v>
      </c>
      <c r="J135" s="52">
        <v>164831</v>
      </c>
      <c r="K135" s="52">
        <v>206454</v>
      </c>
      <c r="L135" s="52">
        <v>240685</v>
      </c>
      <c r="M135" s="52">
        <v>177493</v>
      </c>
      <c r="N135" s="52">
        <v>328038</v>
      </c>
      <c r="O135" s="52">
        <v>183081</v>
      </c>
      <c r="P135" s="52">
        <v>102919</v>
      </c>
      <c r="Q135" s="52">
        <v>89041</v>
      </c>
      <c r="R135" s="52">
        <v>135758</v>
      </c>
      <c r="S135" s="52">
        <v>183834</v>
      </c>
      <c r="T135" s="52">
        <v>169341</v>
      </c>
      <c r="U135" s="52">
        <v>160576</v>
      </c>
      <c r="V135" s="52">
        <v>189862</v>
      </c>
      <c r="W135" s="52">
        <v>94626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147666</v>
      </c>
      <c r="D136" s="52">
        <v>139742</v>
      </c>
      <c r="E136" s="52">
        <v>211872</v>
      </c>
      <c r="F136" s="52">
        <v>126964</v>
      </c>
      <c r="G136" s="52">
        <v>200883</v>
      </c>
      <c r="H136" s="52">
        <v>216918</v>
      </c>
      <c r="I136" s="52">
        <v>188253</v>
      </c>
      <c r="J136" s="52">
        <v>111479</v>
      </c>
      <c r="K136" s="52">
        <v>296063</v>
      </c>
      <c r="L136" s="52">
        <v>174693</v>
      </c>
      <c r="M136" s="52">
        <v>297659</v>
      </c>
      <c r="N136" s="52">
        <v>351259</v>
      </c>
      <c r="O136" s="52">
        <v>367978</v>
      </c>
      <c r="P136" s="52">
        <v>460072</v>
      </c>
      <c r="Q136" s="52">
        <v>499469</v>
      </c>
      <c r="R136" s="52">
        <v>306430</v>
      </c>
      <c r="S136" s="52">
        <v>282350</v>
      </c>
      <c r="T136" s="52">
        <v>199343</v>
      </c>
      <c r="U136" s="52">
        <v>272487</v>
      </c>
      <c r="V136" s="52">
        <v>241390</v>
      </c>
      <c r="W136" s="52">
        <v>294381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1658372</v>
      </c>
      <c r="D140" s="52">
        <v>899029</v>
      </c>
      <c r="E140" s="52">
        <v>949989</v>
      </c>
      <c r="F140" s="52">
        <v>1153402</v>
      </c>
      <c r="G140" s="52">
        <v>1336086</v>
      </c>
      <c r="H140" s="52">
        <v>1382391</v>
      </c>
      <c r="I140" s="52">
        <v>778881</v>
      </c>
      <c r="J140" s="52">
        <v>623175</v>
      </c>
      <c r="K140" s="52">
        <v>920173</v>
      </c>
      <c r="L140" s="52">
        <v>810688</v>
      </c>
      <c r="M140" s="52">
        <v>987628</v>
      </c>
      <c r="N140" s="52">
        <v>1041568</v>
      </c>
      <c r="O140" s="52">
        <v>1059426</v>
      </c>
      <c r="P140" s="52">
        <v>544266</v>
      </c>
      <c r="Q140" s="52">
        <v>691416</v>
      </c>
      <c r="R140" s="52">
        <v>709163</v>
      </c>
      <c r="S140" s="52">
        <v>791543</v>
      </c>
      <c r="T140" s="52">
        <v>713899</v>
      </c>
      <c r="U140" s="52">
        <v>778894</v>
      </c>
      <c r="V140" s="52">
        <v>698098</v>
      </c>
      <c r="W140" s="52">
        <v>773123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2610146</v>
      </c>
      <c r="D141" s="36">
        <v>2397778</v>
      </c>
      <c r="E141" s="36">
        <v>2658001</v>
      </c>
      <c r="F141" s="36">
        <v>2874359</v>
      </c>
      <c r="G141" s="36">
        <v>2675782</v>
      </c>
      <c r="H141" s="36">
        <v>2825443</v>
      </c>
      <c r="I141" s="36">
        <v>1777665</v>
      </c>
      <c r="J141" s="36">
        <v>1821786</v>
      </c>
      <c r="K141" s="36">
        <v>2336117</v>
      </c>
      <c r="L141" s="36">
        <v>2249867</v>
      </c>
      <c r="M141" s="36">
        <v>2642138</v>
      </c>
      <c r="N141" s="36">
        <v>2893060</v>
      </c>
      <c r="O141" s="36">
        <v>2663429</v>
      </c>
      <c r="P141" s="36">
        <v>1881949</v>
      </c>
      <c r="Q141" s="36">
        <v>2265574</v>
      </c>
      <c r="R141" s="36">
        <v>2264707</v>
      </c>
      <c r="S141" s="36">
        <v>2481166</v>
      </c>
      <c r="T141" s="36">
        <v>2149631</v>
      </c>
      <c r="U141" s="36">
        <v>2519022</v>
      </c>
      <c r="V141" s="36">
        <v>2397728</v>
      </c>
      <c r="W141" s="36">
        <v>2310779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388910</v>
      </c>
      <c r="D145" s="52">
        <v>614149</v>
      </c>
      <c r="E145" s="52">
        <v>631956</v>
      </c>
      <c r="F145" s="52">
        <v>641346</v>
      </c>
      <c r="G145" s="52">
        <v>767697</v>
      </c>
      <c r="H145" s="52">
        <v>891593</v>
      </c>
      <c r="I145" s="52">
        <v>1105141</v>
      </c>
      <c r="J145" s="52">
        <v>1117154</v>
      </c>
      <c r="K145" s="52">
        <v>1186389</v>
      </c>
      <c r="L145" s="52">
        <v>1029792</v>
      </c>
      <c r="M145" s="52">
        <v>927214</v>
      </c>
      <c r="N145" s="52">
        <v>940944</v>
      </c>
      <c r="O145" s="52">
        <v>1116416</v>
      </c>
      <c r="P145" s="52">
        <v>1265895</v>
      </c>
      <c r="Q145" s="52">
        <v>1232286</v>
      </c>
      <c r="R145" s="52">
        <v>1327229</v>
      </c>
      <c r="S145" s="52">
        <v>1418232</v>
      </c>
      <c r="T145" s="52">
        <v>1724202</v>
      </c>
      <c r="U145" s="52">
        <v>1987882</v>
      </c>
      <c r="V145" s="52">
        <v>2193433</v>
      </c>
      <c r="W145" s="52">
        <v>2285598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67658</v>
      </c>
      <c r="D147" s="52">
        <v>99884</v>
      </c>
      <c r="E147" s="52">
        <v>131850</v>
      </c>
      <c r="F147" s="52">
        <v>157463</v>
      </c>
      <c r="G147" s="52">
        <v>198593</v>
      </c>
      <c r="H147" s="52">
        <v>257962</v>
      </c>
      <c r="I147" s="52">
        <v>287851</v>
      </c>
      <c r="J147" s="52">
        <v>333503</v>
      </c>
      <c r="K147" s="52">
        <v>497845</v>
      </c>
      <c r="L147" s="52">
        <v>466106</v>
      </c>
      <c r="M147" s="52">
        <v>441985</v>
      </c>
      <c r="N147" s="52">
        <v>431965</v>
      </c>
      <c r="O147" s="52">
        <v>530574</v>
      </c>
      <c r="P147" s="52">
        <v>501235</v>
      </c>
      <c r="Q147" s="52">
        <v>710825</v>
      </c>
      <c r="R147" s="52">
        <v>881995</v>
      </c>
      <c r="S147" s="52">
        <v>863236</v>
      </c>
      <c r="T147" s="52">
        <v>913052</v>
      </c>
      <c r="U147" s="52">
        <v>1207550</v>
      </c>
      <c r="V147" s="52">
        <v>1296894</v>
      </c>
      <c r="W147" s="52">
        <v>1857900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89432</v>
      </c>
      <c r="D149" s="52">
        <v>158951</v>
      </c>
      <c r="E149" s="52">
        <v>180129</v>
      </c>
      <c r="F149" s="52">
        <v>167334</v>
      </c>
      <c r="G149" s="52">
        <v>170855</v>
      </c>
      <c r="H149" s="52">
        <v>181233</v>
      </c>
      <c r="I149" s="52">
        <v>211010</v>
      </c>
      <c r="J149" s="52">
        <v>230366</v>
      </c>
      <c r="K149" s="52">
        <v>323700</v>
      </c>
      <c r="L149" s="52">
        <v>275942</v>
      </c>
      <c r="M149" s="52">
        <v>262127</v>
      </c>
      <c r="N149" s="52">
        <v>272690</v>
      </c>
      <c r="O149" s="52">
        <v>327248</v>
      </c>
      <c r="P149" s="52">
        <v>361391</v>
      </c>
      <c r="Q149" s="52">
        <v>334018</v>
      </c>
      <c r="R149" s="52">
        <v>340992</v>
      </c>
      <c r="S149" s="52">
        <v>362930</v>
      </c>
      <c r="T149" s="52">
        <v>344835</v>
      </c>
      <c r="U149" s="52">
        <v>382156</v>
      </c>
      <c r="V149" s="52">
        <v>378903</v>
      </c>
      <c r="W149" s="52">
        <v>487031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585</v>
      </c>
      <c r="D150" s="52">
        <v>1367</v>
      </c>
      <c r="E150" s="52">
        <v>4078</v>
      </c>
      <c r="F150" s="52">
        <v>1552</v>
      </c>
      <c r="G150" s="52">
        <v>672</v>
      </c>
      <c r="H150" s="52">
        <v>1638</v>
      </c>
      <c r="I150" s="52">
        <v>1250</v>
      </c>
      <c r="J150" s="52">
        <v>5731</v>
      </c>
      <c r="K150" s="52">
        <v>5183</v>
      </c>
      <c r="L150" s="52">
        <v>16196</v>
      </c>
      <c r="M150" s="52">
        <v>8498</v>
      </c>
      <c r="N150" s="52">
        <v>10262</v>
      </c>
      <c r="O150" s="52">
        <v>10494</v>
      </c>
      <c r="P150" s="52">
        <v>12060</v>
      </c>
      <c r="Q150" s="52">
        <v>7838</v>
      </c>
      <c r="R150" s="52">
        <v>8614</v>
      </c>
      <c r="S150" s="52">
        <v>14201</v>
      </c>
      <c r="T150" s="52">
        <v>10702</v>
      </c>
      <c r="U150" s="52">
        <v>10608</v>
      </c>
      <c r="V150" s="52">
        <v>18581</v>
      </c>
      <c r="W150" s="52">
        <v>2921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358050</v>
      </c>
      <c r="D153" s="52">
        <v>476879</v>
      </c>
      <c r="E153" s="52">
        <v>469148</v>
      </c>
      <c r="F153" s="52">
        <v>549448</v>
      </c>
      <c r="G153" s="52">
        <v>664776</v>
      </c>
      <c r="H153" s="52">
        <v>812741</v>
      </c>
      <c r="I153" s="52">
        <v>779285</v>
      </c>
      <c r="J153" s="52">
        <v>917096</v>
      </c>
      <c r="K153" s="52">
        <v>959630</v>
      </c>
      <c r="L153" s="52">
        <v>975024</v>
      </c>
      <c r="M153" s="52">
        <v>910601</v>
      </c>
      <c r="N153" s="52">
        <v>1030104</v>
      </c>
      <c r="O153" s="52">
        <v>1154041</v>
      </c>
      <c r="P153" s="52">
        <v>1150199</v>
      </c>
      <c r="Q153" s="52">
        <v>1209597</v>
      </c>
      <c r="R153" s="52">
        <v>1310520</v>
      </c>
      <c r="S153" s="52">
        <v>1384459</v>
      </c>
      <c r="T153" s="52">
        <v>1526718</v>
      </c>
      <c r="U153" s="52">
        <v>1719394</v>
      </c>
      <c r="V153" s="52">
        <v>1974600</v>
      </c>
      <c r="W153" s="52">
        <v>1751783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71751</v>
      </c>
      <c r="D154" s="52">
        <v>108779</v>
      </c>
      <c r="E154" s="52">
        <v>117255</v>
      </c>
      <c r="F154" s="52">
        <v>81891</v>
      </c>
      <c r="G154" s="52">
        <v>132018</v>
      </c>
      <c r="H154" s="52">
        <v>168589</v>
      </c>
      <c r="I154" s="52">
        <v>341518</v>
      </c>
      <c r="J154" s="52">
        <v>294018</v>
      </c>
      <c r="K154" s="52">
        <v>416757</v>
      </c>
      <c r="L154" s="52">
        <v>383883</v>
      </c>
      <c r="M154" s="52">
        <v>422158</v>
      </c>
      <c r="N154" s="52">
        <v>378595</v>
      </c>
      <c r="O154" s="52">
        <v>481896</v>
      </c>
      <c r="P154" s="52">
        <v>696593</v>
      </c>
      <c r="Q154" s="52">
        <v>714606</v>
      </c>
      <c r="R154" s="52">
        <v>700482</v>
      </c>
      <c r="S154" s="52">
        <v>679394</v>
      </c>
      <c r="T154" s="52">
        <v>830393</v>
      </c>
      <c r="U154" s="52">
        <v>894514</v>
      </c>
      <c r="V154" s="52">
        <v>926868</v>
      </c>
      <c r="W154" s="52">
        <v>1270460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63261</v>
      </c>
      <c r="D158" s="52">
        <v>110324</v>
      </c>
      <c r="E158" s="52">
        <v>133277</v>
      </c>
      <c r="F158" s="52">
        <v>145710</v>
      </c>
      <c r="G158" s="52">
        <v>183920</v>
      </c>
      <c r="H158" s="52">
        <v>219272</v>
      </c>
      <c r="I158" s="52">
        <v>278063</v>
      </c>
      <c r="J158" s="52">
        <v>293213</v>
      </c>
      <c r="K158" s="52">
        <v>364918</v>
      </c>
      <c r="L158" s="52">
        <v>383234</v>
      </c>
      <c r="M158" s="52">
        <v>365788</v>
      </c>
      <c r="N158" s="52">
        <v>432100</v>
      </c>
      <c r="O158" s="52">
        <v>472628</v>
      </c>
      <c r="P158" s="52">
        <v>465780</v>
      </c>
      <c r="Q158" s="52">
        <v>403961</v>
      </c>
      <c r="R158" s="52">
        <v>360086</v>
      </c>
      <c r="S158" s="52">
        <v>437374</v>
      </c>
      <c r="T158" s="52">
        <v>481244</v>
      </c>
      <c r="U158" s="52">
        <v>560498</v>
      </c>
      <c r="V158" s="52">
        <v>600034</v>
      </c>
      <c r="W158" s="52">
        <v>653034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456557</v>
      </c>
      <c r="D159" s="36">
        <v>635665</v>
      </c>
      <c r="E159" s="36">
        <v>637338</v>
      </c>
      <c r="F159" s="36">
        <v>654504</v>
      </c>
      <c r="G159" s="36">
        <v>784433</v>
      </c>
      <c r="H159" s="36">
        <v>944926</v>
      </c>
      <c r="I159" s="36">
        <v>1055018</v>
      </c>
      <c r="J159" s="36">
        <v>1153944</v>
      </c>
      <c r="K159" s="36">
        <v>1339791</v>
      </c>
      <c r="L159" s="36">
        <v>1267685</v>
      </c>
      <c r="M159" s="36">
        <v>1238613</v>
      </c>
      <c r="N159" s="36">
        <v>1259182</v>
      </c>
      <c r="O159" s="36">
        <v>1499634</v>
      </c>
      <c r="P159" s="36">
        <v>1755459</v>
      </c>
      <c r="Q159" s="36">
        <v>1862501</v>
      </c>
      <c r="R159" s="36">
        <v>2000753</v>
      </c>
      <c r="S159" s="36">
        <v>2003598</v>
      </c>
      <c r="T159" s="36">
        <v>2231506</v>
      </c>
      <c r="U159" s="36">
        <v>2444847</v>
      </c>
      <c r="V159" s="36">
        <v>2699420</v>
      </c>
      <c r="W159" s="36">
        <v>2857690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900338</v>
      </c>
      <c r="D163" s="52">
        <v>822207</v>
      </c>
      <c r="E163" s="52">
        <v>786735</v>
      </c>
      <c r="F163" s="52">
        <v>766474</v>
      </c>
      <c r="G163" s="52">
        <v>718631</v>
      </c>
      <c r="H163" s="52">
        <v>894117</v>
      </c>
      <c r="I163" s="52">
        <v>813502</v>
      </c>
      <c r="J163" s="52">
        <v>847636</v>
      </c>
      <c r="K163" s="52">
        <v>772933</v>
      </c>
      <c r="L163" s="52">
        <v>903508</v>
      </c>
      <c r="M163" s="52">
        <v>764674</v>
      </c>
      <c r="N163" s="52">
        <v>911970</v>
      </c>
      <c r="O163" s="52">
        <v>676041</v>
      </c>
      <c r="P163" s="52">
        <v>279606</v>
      </c>
      <c r="Q163" s="52">
        <v>428426</v>
      </c>
      <c r="R163" s="52">
        <v>735521</v>
      </c>
      <c r="S163" s="52">
        <v>905458</v>
      </c>
      <c r="T163" s="52">
        <v>929939</v>
      </c>
      <c r="U163" s="52">
        <v>893778</v>
      </c>
      <c r="V163" s="52">
        <v>821424</v>
      </c>
      <c r="W163" s="52">
        <v>765556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433730</v>
      </c>
      <c r="D165" s="52">
        <v>443269</v>
      </c>
      <c r="E165" s="52">
        <v>445803</v>
      </c>
      <c r="F165" s="52">
        <v>407677</v>
      </c>
      <c r="G165" s="52">
        <v>505059</v>
      </c>
      <c r="H165" s="52">
        <v>534949</v>
      </c>
      <c r="I165" s="52">
        <v>476357</v>
      </c>
      <c r="J165" s="52">
        <v>362179</v>
      </c>
      <c r="K165" s="52">
        <v>459939</v>
      </c>
      <c r="L165" s="52">
        <v>490623</v>
      </c>
      <c r="M165" s="52">
        <v>556973</v>
      </c>
      <c r="N165" s="52">
        <v>614567</v>
      </c>
      <c r="O165" s="52">
        <v>558172</v>
      </c>
      <c r="P165" s="52">
        <v>358757</v>
      </c>
      <c r="Q165" s="52">
        <v>289164</v>
      </c>
      <c r="R165" s="52">
        <v>418032</v>
      </c>
      <c r="S165" s="52">
        <v>593508</v>
      </c>
      <c r="T165" s="52">
        <v>693325</v>
      </c>
      <c r="U165" s="52">
        <v>743250</v>
      </c>
      <c r="V165" s="52">
        <v>686009</v>
      </c>
      <c r="W165" s="52">
        <v>681124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384476</v>
      </c>
      <c r="D167" s="52">
        <v>316994</v>
      </c>
      <c r="E167" s="52">
        <v>387114</v>
      </c>
      <c r="F167" s="52">
        <v>398042</v>
      </c>
      <c r="G167" s="52">
        <v>345365</v>
      </c>
      <c r="H167" s="52">
        <v>408300</v>
      </c>
      <c r="I167" s="52">
        <v>208468</v>
      </c>
      <c r="J167" s="52">
        <v>192035</v>
      </c>
      <c r="K167" s="52">
        <v>295268</v>
      </c>
      <c r="L167" s="52">
        <v>333062</v>
      </c>
      <c r="M167" s="52">
        <v>293210</v>
      </c>
      <c r="N167" s="52">
        <v>260240</v>
      </c>
      <c r="O167" s="52">
        <v>160350</v>
      </c>
      <c r="P167" s="52">
        <v>125547</v>
      </c>
      <c r="Q167" s="52">
        <v>128963</v>
      </c>
      <c r="R167" s="52">
        <v>265505</v>
      </c>
      <c r="S167" s="52">
        <v>288403</v>
      </c>
      <c r="T167" s="52">
        <v>312731</v>
      </c>
      <c r="U167" s="52">
        <v>229861</v>
      </c>
      <c r="V167" s="52">
        <v>192646</v>
      </c>
      <c r="W167" s="52">
        <v>165608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275</v>
      </c>
      <c r="D168" s="52">
        <v>516</v>
      </c>
      <c r="E168" s="52">
        <v>1812</v>
      </c>
      <c r="F168" s="52">
        <v>1106</v>
      </c>
      <c r="G168" s="52">
        <v>715</v>
      </c>
      <c r="H168" s="52">
        <v>913</v>
      </c>
      <c r="I168" s="52">
        <v>1319</v>
      </c>
      <c r="J168" s="52">
        <v>2022</v>
      </c>
      <c r="K168" s="52">
        <v>2476</v>
      </c>
      <c r="L168" s="52">
        <v>2646</v>
      </c>
      <c r="M168" s="52">
        <v>799</v>
      </c>
      <c r="N168" s="52">
        <v>1492</v>
      </c>
      <c r="O168" s="52">
        <v>1394</v>
      </c>
      <c r="P168" s="52">
        <v>972</v>
      </c>
      <c r="Q168" s="52">
        <v>1582</v>
      </c>
      <c r="R168" s="52">
        <v>2649</v>
      </c>
      <c r="S168" s="52">
        <v>2203</v>
      </c>
      <c r="T168" s="52">
        <v>1414</v>
      </c>
      <c r="U168" s="52">
        <v>553</v>
      </c>
      <c r="V168" s="52">
        <v>1482</v>
      </c>
      <c r="W168" s="52">
        <v>1844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1113803</v>
      </c>
      <c r="D171" s="52">
        <v>1118016</v>
      </c>
      <c r="E171" s="52">
        <v>986321</v>
      </c>
      <c r="F171" s="52">
        <v>1014386</v>
      </c>
      <c r="G171" s="52">
        <v>1114949</v>
      </c>
      <c r="H171" s="52">
        <v>1331380</v>
      </c>
      <c r="I171" s="52">
        <v>817691</v>
      </c>
      <c r="J171" s="52">
        <v>845776</v>
      </c>
      <c r="K171" s="52">
        <v>872041</v>
      </c>
      <c r="L171" s="52">
        <v>926743</v>
      </c>
      <c r="M171" s="52">
        <v>938650</v>
      </c>
      <c r="N171" s="52">
        <v>1094494</v>
      </c>
      <c r="O171" s="52">
        <v>949764</v>
      </c>
      <c r="P171" s="52">
        <v>606440</v>
      </c>
      <c r="Q171" s="52">
        <v>779795</v>
      </c>
      <c r="R171" s="52">
        <v>931678</v>
      </c>
      <c r="S171" s="52">
        <v>1015729</v>
      </c>
      <c r="T171" s="52">
        <v>1013223</v>
      </c>
      <c r="U171" s="52">
        <v>1010487</v>
      </c>
      <c r="V171" s="52">
        <v>976853</v>
      </c>
      <c r="W171" s="52">
        <v>892218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123626</v>
      </c>
      <c r="D172" s="52">
        <v>120095</v>
      </c>
      <c r="E172" s="52">
        <v>126340</v>
      </c>
      <c r="F172" s="52">
        <v>120975</v>
      </c>
      <c r="G172" s="52">
        <v>156164</v>
      </c>
      <c r="H172" s="52">
        <v>213792</v>
      </c>
      <c r="I172" s="52">
        <v>271110</v>
      </c>
      <c r="J172" s="52">
        <v>299330</v>
      </c>
      <c r="K172" s="52">
        <v>351140</v>
      </c>
      <c r="L172" s="52">
        <v>364450</v>
      </c>
      <c r="M172" s="52">
        <v>246512</v>
      </c>
      <c r="N172" s="52">
        <v>265866</v>
      </c>
      <c r="O172" s="52">
        <v>243649</v>
      </c>
      <c r="P172" s="52">
        <v>218907</v>
      </c>
      <c r="Q172" s="52">
        <v>269866</v>
      </c>
      <c r="R172" s="52">
        <v>368597</v>
      </c>
      <c r="S172" s="52">
        <v>382383</v>
      </c>
      <c r="T172" s="52">
        <v>389540</v>
      </c>
      <c r="U172" s="52">
        <v>340005</v>
      </c>
      <c r="V172" s="52">
        <v>305711</v>
      </c>
      <c r="W172" s="52">
        <v>276617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411849</v>
      </c>
      <c r="D176" s="52">
        <v>463184</v>
      </c>
      <c r="E176" s="52">
        <v>463500</v>
      </c>
      <c r="F176" s="52">
        <v>474373</v>
      </c>
      <c r="G176" s="52">
        <v>403148</v>
      </c>
      <c r="H176" s="52">
        <v>436023</v>
      </c>
      <c r="I176" s="52">
        <v>302587</v>
      </c>
      <c r="J176" s="52">
        <v>312209</v>
      </c>
      <c r="K176" s="52">
        <v>364984</v>
      </c>
      <c r="L176" s="52">
        <v>410774</v>
      </c>
      <c r="M176" s="52">
        <v>357237</v>
      </c>
      <c r="N176" s="52">
        <v>354830</v>
      </c>
      <c r="O176" s="52">
        <v>277667</v>
      </c>
      <c r="P176" s="52">
        <v>204408</v>
      </c>
      <c r="Q176" s="52">
        <v>225561</v>
      </c>
      <c r="R176" s="52">
        <v>281356</v>
      </c>
      <c r="S176" s="52">
        <v>316068</v>
      </c>
      <c r="T176" s="52">
        <v>316444</v>
      </c>
      <c r="U176" s="52">
        <v>262550</v>
      </c>
      <c r="V176" s="52">
        <v>238548</v>
      </c>
      <c r="W176" s="52">
        <v>223338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1210240</v>
      </c>
      <c r="D177" s="36">
        <v>1092711</v>
      </c>
      <c r="E177" s="36">
        <v>1038203</v>
      </c>
      <c r="F177" s="36">
        <v>1059722</v>
      </c>
      <c r="G177" s="36">
        <v>1214125</v>
      </c>
      <c r="H177" s="36">
        <v>1518423</v>
      </c>
      <c r="I177" s="36">
        <v>996130</v>
      </c>
      <c r="J177" s="36">
        <v>1024496</v>
      </c>
      <c r="K177" s="36">
        <v>1156415</v>
      </c>
      <c r="L177" s="36">
        <v>1216586</v>
      </c>
      <c r="M177" s="36">
        <v>1123068</v>
      </c>
      <c r="N177" s="36">
        <v>1266959</v>
      </c>
      <c r="O177" s="36">
        <v>1077451</v>
      </c>
      <c r="P177" s="36">
        <v>747097</v>
      </c>
      <c r="Q177" s="36">
        <v>954367</v>
      </c>
      <c r="R177" s="36">
        <v>1286880</v>
      </c>
      <c r="S177" s="36">
        <v>1372854</v>
      </c>
      <c r="T177" s="36">
        <v>1400792</v>
      </c>
      <c r="U177" s="36">
        <v>1317617</v>
      </c>
      <c r="V177" s="36">
        <v>1238795</v>
      </c>
      <c r="W177" s="36">
        <v>1111931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222831</v>
      </c>
      <c r="D5" s="52">
        <v>272267</v>
      </c>
      <c r="E5" s="52">
        <v>255713</v>
      </c>
      <c r="F5" s="52">
        <v>292395</v>
      </c>
      <c r="G5" s="52">
        <v>286435</v>
      </c>
      <c r="H5" s="52">
        <v>250882</v>
      </c>
      <c r="I5" s="52">
        <v>202970</v>
      </c>
      <c r="J5" s="52">
        <v>260957</v>
      </c>
      <c r="K5" s="52">
        <v>223123</v>
      </c>
      <c r="L5" s="52">
        <v>222378</v>
      </c>
      <c r="M5" s="52">
        <v>189643</v>
      </c>
      <c r="N5" s="52">
        <v>239158</v>
      </c>
      <c r="O5" s="52">
        <v>153984</v>
      </c>
      <c r="P5" s="52">
        <v>169204</v>
      </c>
      <c r="Q5" s="52">
        <v>172004</v>
      </c>
      <c r="R5" s="52">
        <v>133352</v>
      </c>
      <c r="S5" s="52">
        <v>124377</v>
      </c>
      <c r="T5" s="52">
        <v>20623</v>
      </c>
      <c r="U5" s="52">
        <v>100031</v>
      </c>
      <c r="V5" s="52">
        <v>111375</v>
      </c>
      <c r="W5" s="52">
        <v>61377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5734</v>
      </c>
      <c r="D8" s="52">
        <v>7373</v>
      </c>
      <c r="E8" s="52">
        <v>8180</v>
      </c>
      <c r="F8" s="52">
        <v>15117</v>
      </c>
      <c r="G8" s="52">
        <v>14163</v>
      </c>
      <c r="H8" s="52">
        <v>7178</v>
      </c>
      <c r="I8" s="52">
        <v>7588</v>
      </c>
      <c r="J8" s="52">
        <v>9188</v>
      </c>
      <c r="K8" s="52">
        <v>9447</v>
      </c>
      <c r="L8" s="52">
        <v>10973</v>
      </c>
      <c r="M8" s="52">
        <v>12145</v>
      </c>
      <c r="N8" s="52">
        <v>15979</v>
      </c>
      <c r="O8" s="52">
        <v>8236</v>
      </c>
      <c r="P8" s="52">
        <v>10488</v>
      </c>
      <c r="Q8" s="52">
        <v>12984</v>
      </c>
      <c r="R8" s="52">
        <v>20277</v>
      </c>
      <c r="S8" s="52">
        <v>15666</v>
      </c>
      <c r="T8" s="52">
        <v>2281</v>
      </c>
      <c r="U8" s="52">
        <v>6988</v>
      </c>
      <c r="V8" s="52">
        <v>10656</v>
      </c>
      <c r="W8" s="52">
        <v>4859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140788</v>
      </c>
      <c r="D10" s="52">
        <v>179646</v>
      </c>
      <c r="E10" s="52">
        <v>112888</v>
      </c>
      <c r="F10" s="52">
        <v>160997</v>
      </c>
      <c r="G10" s="52">
        <v>175211</v>
      </c>
      <c r="H10" s="52">
        <v>151370</v>
      </c>
      <c r="I10" s="52">
        <v>106658</v>
      </c>
      <c r="J10" s="52">
        <v>132825</v>
      </c>
      <c r="K10" s="52">
        <v>81164</v>
      </c>
      <c r="L10" s="52">
        <v>82858</v>
      </c>
      <c r="M10" s="52">
        <v>66571</v>
      </c>
      <c r="N10" s="52">
        <v>125982</v>
      </c>
      <c r="O10" s="52">
        <v>75291</v>
      </c>
      <c r="P10" s="52">
        <v>90757</v>
      </c>
      <c r="Q10" s="52">
        <v>85484</v>
      </c>
      <c r="R10" s="52">
        <v>55900</v>
      </c>
      <c r="S10" s="52">
        <v>57202</v>
      </c>
      <c r="T10" s="52">
        <v>4509</v>
      </c>
      <c r="U10" s="52">
        <v>65579</v>
      </c>
      <c r="V10" s="52">
        <v>82561</v>
      </c>
      <c r="W10" s="52">
        <v>23407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19670</v>
      </c>
      <c r="D11" s="52">
        <v>16139</v>
      </c>
      <c r="E11" s="52">
        <v>17564</v>
      </c>
      <c r="F11" s="52">
        <v>26526</v>
      </c>
      <c r="G11" s="52">
        <v>20307</v>
      </c>
      <c r="H11" s="52">
        <v>19610</v>
      </c>
      <c r="I11" s="52">
        <v>13418</v>
      </c>
      <c r="J11" s="52">
        <v>13432</v>
      </c>
      <c r="K11" s="52">
        <v>14729</v>
      </c>
      <c r="L11" s="52">
        <v>9057</v>
      </c>
      <c r="M11" s="52">
        <v>8313</v>
      </c>
      <c r="N11" s="52">
        <v>7475</v>
      </c>
      <c r="O11" s="52">
        <v>6198</v>
      </c>
      <c r="P11" s="52">
        <v>10285</v>
      </c>
      <c r="Q11" s="52">
        <v>13147</v>
      </c>
      <c r="R11" s="52">
        <v>13997</v>
      </c>
      <c r="S11" s="52">
        <v>15231</v>
      </c>
      <c r="T11" s="52">
        <v>4240</v>
      </c>
      <c r="U11" s="52">
        <v>4396</v>
      </c>
      <c r="V11" s="52">
        <v>2265</v>
      </c>
      <c r="W11" s="52">
        <v>1474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6</v>
      </c>
      <c r="D12" s="52">
        <v>11</v>
      </c>
      <c r="E12" s="52">
        <v>38</v>
      </c>
      <c r="F12" s="52">
        <v>62</v>
      </c>
      <c r="G12" s="52">
        <v>23</v>
      </c>
      <c r="H12" s="52">
        <v>38</v>
      </c>
      <c r="I12" s="52">
        <v>40</v>
      </c>
      <c r="J12" s="52">
        <v>125</v>
      </c>
      <c r="K12" s="52">
        <v>139</v>
      </c>
      <c r="L12" s="52">
        <v>39</v>
      </c>
      <c r="M12" s="52">
        <v>37</v>
      </c>
      <c r="N12" s="52">
        <v>22</v>
      </c>
      <c r="O12" s="52">
        <v>52</v>
      </c>
      <c r="P12" s="52">
        <v>95</v>
      </c>
      <c r="Q12" s="52">
        <v>176</v>
      </c>
      <c r="R12" s="52">
        <v>162</v>
      </c>
      <c r="S12" s="52">
        <v>129</v>
      </c>
      <c r="T12" s="52">
        <v>23</v>
      </c>
      <c r="U12" s="52">
        <v>54</v>
      </c>
      <c r="V12" s="52">
        <v>35</v>
      </c>
      <c r="W12" s="52">
        <v>2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58372</v>
      </c>
      <c r="D15" s="52">
        <v>74006</v>
      </c>
      <c r="E15" s="52">
        <v>116621</v>
      </c>
      <c r="F15" s="52">
        <v>99485</v>
      </c>
      <c r="G15" s="52">
        <v>82620</v>
      </c>
      <c r="H15" s="52">
        <v>64763</v>
      </c>
      <c r="I15" s="52">
        <v>57084</v>
      </c>
      <c r="J15" s="52">
        <v>81346</v>
      </c>
      <c r="K15" s="52">
        <v>63372</v>
      </c>
      <c r="L15" s="52">
        <v>96184</v>
      </c>
      <c r="M15" s="52">
        <v>85597</v>
      </c>
      <c r="N15" s="52">
        <v>84869</v>
      </c>
      <c r="O15" s="52">
        <v>38773</v>
      </c>
      <c r="P15" s="52">
        <v>9942</v>
      </c>
      <c r="Q15" s="52">
        <v>20232</v>
      </c>
      <c r="R15" s="52">
        <v>31666</v>
      </c>
      <c r="S15" s="52">
        <v>34242</v>
      </c>
      <c r="T15" s="52">
        <v>7537</v>
      </c>
      <c r="U15" s="52">
        <v>8400</v>
      </c>
      <c r="V15" s="52">
        <v>9608</v>
      </c>
      <c r="W15" s="52">
        <v>19362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3995</v>
      </c>
      <c r="D16" s="52">
        <v>2465</v>
      </c>
      <c r="E16" s="52">
        <v>8602</v>
      </c>
      <c r="F16" s="52">
        <v>5325</v>
      </c>
      <c r="G16" s="52">
        <v>8274</v>
      </c>
      <c r="H16" s="52">
        <v>15101</v>
      </c>
      <c r="I16" s="52">
        <v>25770</v>
      </c>
      <c r="J16" s="52">
        <v>33229</v>
      </c>
      <c r="K16" s="52">
        <v>63719</v>
      </c>
      <c r="L16" s="52">
        <v>34240</v>
      </c>
      <c r="M16" s="52">
        <v>29125</v>
      </c>
      <c r="N16" s="52">
        <v>20810</v>
      </c>
      <c r="O16" s="52">
        <v>33670</v>
      </c>
      <c r="P16" s="52">
        <v>58125</v>
      </c>
      <c r="Q16" s="52">
        <v>52965</v>
      </c>
      <c r="R16" s="52">
        <v>31627</v>
      </c>
      <c r="S16" s="52">
        <v>17573</v>
      </c>
      <c r="T16" s="52">
        <v>4314</v>
      </c>
      <c r="U16" s="52">
        <v>21602</v>
      </c>
      <c r="V16" s="52">
        <v>16906</v>
      </c>
      <c r="W16" s="52">
        <v>17132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8218</v>
      </c>
      <c r="D20" s="52">
        <v>16946</v>
      </c>
      <c r="E20" s="52">
        <v>15946</v>
      </c>
      <c r="F20" s="52">
        <v>23458</v>
      </c>
      <c r="G20" s="52">
        <v>22777</v>
      </c>
      <c r="H20" s="52">
        <v>17619</v>
      </c>
      <c r="I20" s="52">
        <v>11008</v>
      </c>
      <c r="J20" s="52">
        <v>25110</v>
      </c>
      <c r="K20" s="52">
        <v>16556</v>
      </c>
      <c r="L20" s="52">
        <v>16421</v>
      </c>
      <c r="M20" s="52">
        <v>17299</v>
      </c>
      <c r="N20" s="52">
        <v>26626</v>
      </c>
      <c r="O20" s="52">
        <v>19461</v>
      </c>
      <c r="P20" s="52">
        <v>26773</v>
      </c>
      <c r="Q20" s="52">
        <v>17968</v>
      </c>
      <c r="R20" s="52">
        <v>14335</v>
      </c>
      <c r="S20" s="52">
        <v>13548</v>
      </c>
      <c r="T20" s="52">
        <v>4432</v>
      </c>
      <c r="U20" s="52">
        <v>9934</v>
      </c>
      <c r="V20" s="52">
        <v>15440</v>
      </c>
      <c r="W20" s="52">
        <v>7693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131293</v>
      </c>
      <c r="D21" s="52">
        <v>140016</v>
      </c>
      <c r="E21" s="52">
        <v>80608</v>
      </c>
      <c r="F21" s="52">
        <v>122307</v>
      </c>
      <c r="G21" s="52">
        <v>157005</v>
      </c>
      <c r="H21" s="52">
        <v>121896</v>
      </c>
      <c r="I21" s="52">
        <v>90145</v>
      </c>
      <c r="J21" s="52">
        <v>80479</v>
      </c>
      <c r="K21" s="52">
        <v>63411</v>
      </c>
      <c r="L21" s="52">
        <v>56065</v>
      </c>
      <c r="M21" s="52">
        <v>48126</v>
      </c>
      <c r="N21" s="52">
        <v>91032</v>
      </c>
      <c r="O21" s="52">
        <v>59025</v>
      </c>
      <c r="P21" s="52">
        <v>93677</v>
      </c>
      <c r="Q21" s="52">
        <v>91719</v>
      </c>
      <c r="R21" s="52">
        <v>56971</v>
      </c>
      <c r="S21" s="52">
        <v>52249</v>
      </c>
      <c r="T21" s="52">
        <v>3780</v>
      </c>
      <c r="U21" s="52">
        <v>56699</v>
      </c>
      <c r="V21" s="52">
        <v>56128</v>
      </c>
      <c r="W21" s="52">
        <v>11457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83320</v>
      </c>
      <c r="D22" s="36">
        <v>115305</v>
      </c>
      <c r="E22" s="36">
        <v>159159</v>
      </c>
      <c r="F22" s="36">
        <v>146630</v>
      </c>
      <c r="G22" s="36">
        <v>106653</v>
      </c>
      <c r="H22" s="36">
        <v>111367</v>
      </c>
      <c r="I22" s="36">
        <v>101817</v>
      </c>
      <c r="J22" s="36">
        <v>155368</v>
      </c>
      <c r="K22" s="36">
        <v>143156</v>
      </c>
      <c r="L22" s="36">
        <v>149892</v>
      </c>
      <c r="M22" s="36">
        <v>124218</v>
      </c>
      <c r="N22" s="36">
        <v>121500</v>
      </c>
      <c r="O22" s="36">
        <v>75498</v>
      </c>
      <c r="P22" s="36">
        <v>48754</v>
      </c>
      <c r="Q22" s="36">
        <v>62317</v>
      </c>
      <c r="R22" s="36">
        <v>62046</v>
      </c>
      <c r="S22" s="36">
        <v>58580</v>
      </c>
      <c r="T22" s="36">
        <v>12411</v>
      </c>
      <c r="U22" s="36">
        <v>33398</v>
      </c>
      <c r="V22" s="36">
        <v>39807</v>
      </c>
      <c r="W22" s="36">
        <v>42227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58245</v>
      </c>
      <c r="D26" s="52">
        <v>73433</v>
      </c>
      <c r="E26" s="52">
        <v>78712</v>
      </c>
      <c r="F26" s="52">
        <v>99913</v>
      </c>
      <c r="G26" s="52">
        <v>97446</v>
      </c>
      <c r="H26" s="52">
        <v>109854</v>
      </c>
      <c r="I26" s="52">
        <v>121902</v>
      </c>
      <c r="J26" s="52">
        <v>129623</v>
      </c>
      <c r="K26" s="52">
        <v>89292</v>
      </c>
      <c r="L26" s="52">
        <v>88049</v>
      </c>
      <c r="M26" s="52">
        <v>91477</v>
      </c>
      <c r="N26" s="52">
        <v>115541</v>
      </c>
      <c r="O26" s="52">
        <v>103409</v>
      </c>
      <c r="P26" s="52">
        <v>41947</v>
      </c>
      <c r="Q26" s="52">
        <v>56290</v>
      </c>
      <c r="R26" s="52">
        <v>68943</v>
      </c>
      <c r="S26" s="52">
        <v>74209</v>
      </c>
      <c r="T26" s="52">
        <v>75731</v>
      </c>
      <c r="U26" s="52">
        <v>65624</v>
      </c>
      <c r="V26" s="52">
        <v>73941</v>
      </c>
      <c r="W26" s="52">
        <v>85991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4567</v>
      </c>
      <c r="D29" s="52">
        <v>11738</v>
      </c>
      <c r="E29" s="52">
        <v>14968</v>
      </c>
      <c r="F29" s="52">
        <v>24356</v>
      </c>
      <c r="G29" s="52">
        <v>31118</v>
      </c>
      <c r="H29" s="52">
        <v>21596</v>
      </c>
      <c r="I29" s="52">
        <v>35077</v>
      </c>
      <c r="J29" s="52">
        <v>37720</v>
      </c>
      <c r="K29" s="52">
        <v>21331</v>
      </c>
      <c r="L29" s="52">
        <v>16541</v>
      </c>
      <c r="M29" s="52">
        <v>15588</v>
      </c>
      <c r="N29" s="52">
        <v>29405</v>
      </c>
      <c r="O29" s="52">
        <v>20457</v>
      </c>
      <c r="P29" s="52">
        <v>5112</v>
      </c>
      <c r="Q29" s="52">
        <v>3620</v>
      </c>
      <c r="R29" s="52">
        <v>9514</v>
      </c>
      <c r="S29" s="52">
        <v>9991</v>
      </c>
      <c r="T29" s="52">
        <v>18915</v>
      </c>
      <c r="U29" s="52">
        <v>14326</v>
      </c>
      <c r="V29" s="52">
        <v>15329</v>
      </c>
      <c r="W29" s="52">
        <v>11110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18140</v>
      </c>
      <c r="D31" s="52">
        <v>30323</v>
      </c>
      <c r="E31" s="52">
        <v>41803</v>
      </c>
      <c r="F31" s="52">
        <v>48257</v>
      </c>
      <c r="G31" s="52">
        <v>26907</v>
      </c>
      <c r="H31" s="52">
        <v>30104</v>
      </c>
      <c r="I31" s="52">
        <v>26280</v>
      </c>
      <c r="J31" s="52">
        <v>31721</v>
      </c>
      <c r="K31" s="52">
        <v>23236</v>
      </c>
      <c r="L31" s="52">
        <v>22020</v>
      </c>
      <c r="M31" s="52">
        <v>27453</v>
      </c>
      <c r="N31" s="52">
        <v>31175</v>
      </c>
      <c r="O31" s="52">
        <v>23021</v>
      </c>
      <c r="P31" s="52">
        <v>3855</v>
      </c>
      <c r="Q31" s="52">
        <v>11511</v>
      </c>
      <c r="R31" s="52">
        <v>13674</v>
      </c>
      <c r="S31" s="52">
        <v>18621</v>
      </c>
      <c r="T31" s="52">
        <v>17418</v>
      </c>
      <c r="U31" s="52">
        <v>12025</v>
      </c>
      <c r="V31" s="52">
        <v>12906</v>
      </c>
      <c r="W31" s="52">
        <v>20420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114</v>
      </c>
      <c r="D32" s="52">
        <v>131</v>
      </c>
      <c r="E32" s="52">
        <v>442</v>
      </c>
      <c r="F32" s="52">
        <v>187</v>
      </c>
      <c r="G32" s="52">
        <v>50</v>
      </c>
      <c r="H32" s="52">
        <v>52</v>
      </c>
      <c r="I32" s="52">
        <v>171</v>
      </c>
      <c r="J32" s="52">
        <v>292</v>
      </c>
      <c r="K32" s="52">
        <v>159</v>
      </c>
      <c r="L32" s="52">
        <v>184</v>
      </c>
      <c r="M32" s="52">
        <v>222</v>
      </c>
      <c r="N32" s="52">
        <v>416</v>
      </c>
      <c r="O32" s="52">
        <v>343</v>
      </c>
      <c r="P32" s="52">
        <v>68</v>
      </c>
      <c r="Q32" s="52">
        <v>116</v>
      </c>
      <c r="R32" s="52">
        <v>161</v>
      </c>
      <c r="S32" s="52">
        <v>214</v>
      </c>
      <c r="T32" s="52">
        <v>225</v>
      </c>
      <c r="U32" s="52">
        <v>133</v>
      </c>
      <c r="V32" s="52">
        <v>203</v>
      </c>
      <c r="W32" s="52">
        <v>276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32237</v>
      </c>
      <c r="D35" s="52">
        <v>32791</v>
      </c>
      <c r="E35" s="52">
        <v>24281</v>
      </c>
      <c r="F35" s="52">
        <v>41259</v>
      </c>
      <c r="G35" s="52">
        <v>56651</v>
      </c>
      <c r="H35" s="52">
        <v>64069</v>
      </c>
      <c r="I35" s="52">
        <v>66330</v>
      </c>
      <c r="J35" s="52">
        <v>56573</v>
      </c>
      <c r="K35" s="52">
        <v>35001</v>
      </c>
      <c r="L35" s="52">
        <v>37105</v>
      </c>
      <c r="M35" s="52">
        <v>39416</v>
      </c>
      <c r="N35" s="52">
        <v>52988</v>
      </c>
      <c r="O35" s="52">
        <v>48104</v>
      </c>
      <c r="P35" s="52">
        <v>17727</v>
      </c>
      <c r="Q35" s="52">
        <v>21876</v>
      </c>
      <c r="R35" s="52">
        <v>28077</v>
      </c>
      <c r="S35" s="52">
        <v>28325</v>
      </c>
      <c r="T35" s="52">
        <v>30703</v>
      </c>
      <c r="U35" s="52">
        <v>26012</v>
      </c>
      <c r="V35" s="52">
        <v>34745</v>
      </c>
      <c r="W35" s="52">
        <v>28292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7754</v>
      </c>
      <c r="D36" s="52">
        <v>10188</v>
      </c>
      <c r="E36" s="52">
        <v>12186</v>
      </c>
      <c r="F36" s="52">
        <v>10210</v>
      </c>
      <c r="G36" s="52">
        <v>13838</v>
      </c>
      <c r="H36" s="52">
        <v>15629</v>
      </c>
      <c r="I36" s="52">
        <v>29121</v>
      </c>
      <c r="J36" s="52">
        <v>41037</v>
      </c>
      <c r="K36" s="52">
        <v>30896</v>
      </c>
      <c r="L36" s="52">
        <v>28740</v>
      </c>
      <c r="M36" s="52">
        <v>24386</v>
      </c>
      <c r="N36" s="52">
        <v>30962</v>
      </c>
      <c r="O36" s="52">
        <v>31941</v>
      </c>
      <c r="P36" s="52">
        <v>20297</v>
      </c>
      <c r="Q36" s="52">
        <v>22787</v>
      </c>
      <c r="R36" s="52">
        <v>27031</v>
      </c>
      <c r="S36" s="52">
        <v>27049</v>
      </c>
      <c r="T36" s="52">
        <v>27385</v>
      </c>
      <c r="U36" s="52">
        <v>27454</v>
      </c>
      <c r="V36" s="52">
        <v>26087</v>
      </c>
      <c r="W36" s="52">
        <v>37003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18227</v>
      </c>
      <c r="D40" s="52">
        <v>22928</v>
      </c>
      <c r="E40" s="52">
        <v>24484</v>
      </c>
      <c r="F40" s="52">
        <v>28231</v>
      </c>
      <c r="G40" s="52">
        <v>21837</v>
      </c>
      <c r="H40" s="52">
        <v>22465</v>
      </c>
      <c r="I40" s="52">
        <v>26993</v>
      </c>
      <c r="J40" s="52">
        <v>38423</v>
      </c>
      <c r="K40" s="52">
        <v>24001</v>
      </c>
      <c r="L40" s="52">
        <v>21488</v>
      </c>
      <c r="M40" s="52">
        <v>24987</v>
      </c>
      <c r="N40" s="52">
        <v>33515</v>
      </c>
      <c r="O40" s="52">
        <v>26439</v>
      </c>
      <c r="P40" s="52">
        <v>9196</v>
      </c>
      <c r="Q40" s="52">
        <v>9647</v>
      </c>
      <c r="R40" s="52">
        <v>12181</v>
      </c>
      <c r="S40" s="52">
        <v>12473</v>
      </c>
      <c r="T40" s="52">
        <v>11782</v>
      </c>
      <c r="U40" s="52">
        <v>9927</v>
      </c>
      <c r="V40" s="52">
        <v>12692</v>
      </c>
      <c r="W40" s="52">
        <v>16241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40018</v>
      </c>
      <c r="D41" s="36">
        <v>50505</v>
      </c>
      <c r="E41" s="36">
        <v>54228</v>
      </c>
      <c r="F41" s="36">
        <v>71682</v>
      </c>
      <c r="G41" s="36">
        <v>75609</v>
      </c>
      <c r="H41" s="36">
        <v>87389</v>
      </c>
      <c r="I41" s="36">
        <v>94909</v>
      </c>
      <c r="J41" s="36">
        <v>91200</v>
      </c>
      <c r="K41" s="36">
        <v>65291</v>
      </c>
      <c r="L41" s="36">
        <v>66561</v>
      </c>
      <c r="M41" s="36">
        <v>66490</v>
      </c>
      <c r="N41" s="36">
        <v>82026</v>
      </c>
      <c r="O41" s="36">
        <v>76970</v>
      </c>
      <c r="P41" s="36">
        <v>32751</v>
      </c>
      <c r="Q41" s="36">
        <v>46643</v>
      </c>
      <c r="R41" s="36">
        <v>56762</v>
      </c>
      <c r="S41" s="36">
        <v>61736</v>
      </c>
      <c r="T41" s="36">
        <v>63949</v>
      </c>
      <c r="U41" s="36">
        <v>55697</v>
      </c>
      <c r="V41" s="36">
        <v>61249</v>
      </c>
      <c r="W41" s="36">
        <v>69750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216</v>
      </c>
      <c r="B45" s="52"/>
      <c r="C45" s="52">
        <v>779636</v>
      </c>
      <c r="D45" s="52">
        <v>695808</v>
      </c>
      <c r="E45" s="52">
        <v>777872</v>
      </c>
      <c r="F45" s="52">
        <v>704284</v>
      </c>
      <c r="G45" s="52">
        <v>555523</v>
      </c>
      <c r="H45" s="52">
        <v>524090</v>
      </c>
      <c r="I45" s="52">
        <v>477496</v>
      </c>
      <c r="J45" s="52">
        <v>746677</v>
      </c>
      <c r="K45" s="52">
        <v>642834</v>
      </c>
      <c r="L45" s="52">
        <v>650249</v>
      </c>
      <c r="M45" s="52">
        <v>691203</v>
      </c>
      <c r="N45" s="52">
        <v>809843</v>
      </c>
      <c r="O45" s="52">
        <v>917496</v>
      </c>
      <c r="P45" s="52">
        <v>672756</v>
      </c>
      <c r="Q45" s="52">
        <v>475618</v>
      </c>
      <c r="R45" s="52">
        <v>266271</v>
      </c>
      <c r="S45" s="52">
        <v>404458</v>
      </c>
      <c r="T45" s="52">
        <v>418385</v>
      </c>
      <c r="U45" s="52">
        <v>468216</v>
      </c>
      <c r="V45" s="52">
        <v>456003</v>
      </c>
      <c r="W45" s="52">
        <v>248626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49691</v>
      </c>
      <c r="D48" s="52">
        <v>38658</v>
      </c>
      <c r="E48" s="52">
        <v>61426</v>
      </c>
      <c r="F48" s="52">
        <v>81092</v>
      </c>
      <c r="G48" s="52">
        <v>65445</v>
      </c>
      <c r="H48" s="52">
        <v>41963</v>
      </c>
      <c r="I48" s="52">
        <v>42659</v>
      </c>
      <c r="J48" s="52">
        <v>54528</v>
      </c>
      <c r="K48" s="52">
        <v>77783</v>
      </c>
      <c r="L48" s="52">
        <v>73509</v>
      </c>
      <c r="M48" s="52">
        <v>77025</v>
      </c>
      <c r="N48" s="52">
        <v>116814</v>
      </c>
      <c r="O48" s="52">
        <v>89325</v>
      </c>
      <c r="P48" s="52">
        <v>21614</v>
      </c>
      <c r="Q48" s="52">
        <v>9187</v>
      </c>
      <c r="R48" s="52">
        <v>15556</v>
      </c>
      <c r="S48" s="52">
        <v>27454</v>
      </c>
      <c r="T48" s="52">
        <v>24135</v>
      </c>
      <c r="U48" s="52">
        <v>36410</v>
      </c>
      <c r="V48" s="52">
        <v>43850</v>
      </c>
      <c r="W48" s="52">
        <v>35993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336929</v>
      </c>
      <c r="D50" s="52">
        <v>279252</v>
      </c>
      <c r="E50" s="52">
        <v>304979</v>
      </c>
      <c r="F50" s="52">
        <v>232298</v>
      </c>
      <c r="G50" s="52">
        <v>250318</v>
      </c>
      <c r="H50" s="52">
        <v>265653</v>
      </c>
      <c r="I50" s="52">
        <v>289360</v>
      </c>
      <c r="J50" s="52">
        <v>478970</v>
      </c>
      <c r="K50" s="52">
        <v>351164</v>
      </c>
      <c r="L50" s="52">
        <v>378407</v>
      </c>
      <c r="M50" s="52">
        <v>326439</v>
      </c>
      <c r="N50" s="52">
        <v>388175</v>
      </c>
      <c r="O50" s="52">
        <v>318497</v>
      </c>
      <c r="P50" s="52">
        <v>123547</v>
      </c>
      <c r="Q50" s="52">
        <v>120815</v>
      </c>
      <c r="R50" s="52">
        <v>105919</v>
      </c>
      <c r="S50" s="52">
        <v>269765</v>
      </c>
      <c r="T50" s="52">
        <v>300902</v>
      </c>
      <c r="U50" s="52">
        <v>311894</v>
      </c>
      <c r="V50" s="52">
        <v>215866</v>
      </c>
      <c r="W50" s="52">
        <v>98759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2481</v>
      </c>
      <c r="D51" s="52">
        <v>933</v>
      </c>
      <c r="E51" s="52">
        <v>3099</v>
      </c>
      <c r="F51" s="52">
        <v>84</v>
      </c>
      <c r="G51" s="52">
        <v>2357</v>
      </c>
      <c r="H51" s="52">
        <v>3919</v>
      </c>
      <c r="I51" s="52">
        <v>606</v>
      </c>
      <c r="J51" s="52">
        <v>4744</v>
      </c>
      <c r="K51" s="52">
        <v>2994</v>
      </c>
      <c r="L51" s="52">
        <v>1714</v>
      </c>
      <c r="M51" s="52">
        <v>2425</v>
      </c>
      <c r="N51" s="52">
        <v>3032</v>
      </c>
      <c r="O51" s="52">
        <v>1053</v>
      </c>
      <c r="P51" s="52">
        <v>6922</v>
      </c>
      <c r="Q51" s="52">
        <v>1037</v>
      </c>
      <c r="R51" s="52">
        <v>1192</v>
      </c>
      <c r="S51" s="52">
        <v>2535</v>
      </c>
      <c r="T51" s="52">
        <v>2001</v>
      </c>
      <c r="U51" s="52">
        <v>7749</v>
      </c>
      <c r="V51" s="52">
        <v>4047</v>
      </c>
      <c r="W51" s="52">
        <v>289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322674</v>
      </c>
      <c r="D54" s="52">
        <v>313759</v>
      </c>
      <c r="E54" s="52">
        <v>325994</v>
      </c>
      <c r="F54" s="52">
        <v>355170</v>
      </c>
      <c r="G54" s="52">
        <v>224241</v>
      </c>
      <c r="H54" s="52">
        <v>179174</v>
      </c>
      <c r="I54" s="52">
        <v>102098</v>
      </c>
      <c r="J54" s="52">
        <v>125458</v>
      </c>
      <c r="K54" s="52">
        <v>142986</v>
      </c>
      <c r="L54" s="52">
        <v>162229</v>
      </c>
      <c r="M54" s="52">
        <v>232476</v>
      </c>
      <c r="N54" s="52">
        <v>255256</v>
      </c>
      <c r="O54" s="52">
        <v>288502</v>
      </c>
      <c r="P54" s="52">
        <v>179282</v>
      </c>
      <c r="Q54" s="52">
        <v>151254</v>
      </c>
      <c r="R54" s="52">
        <v>76299</v>
      </c>
      <c r="S54" s="52">
        <v>62187</v>
      </c>
      <c r="T54" s="52">
        <v>64084</v>
      </c>
      <c r="U54" s="52">
        <v>85328</v>
      </c>
      <c r="V54" s="52">
        <v>109139</v>
      </c>
      <c r="W54" s="52">
        <v>87865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117552</v>
      </c>
      <c r="D55" s="52">
        <v>101864</v>
      </c>
      <c r="E55" s="52">
        <v>143800</v>
      </c>
      <c r="F55" s="52">
        <v>116732</v>
      </c>
      <c r="G55" s="52">
        <v>78607</v>
      </c>
      <c r="H55" s="52">
        <v>75344</v>
      </c>
      <c r="I55" s="52">
        <v>85432</v>
      </c>
      <c r="J55" s="52">
        <v>137505</v>
      </c>
      <c r="K55" s="52">
        <v>145690</v>
      </c>
      <c r="L55" s="52">
        <v>107899</v>
      </c>
      <c r="M55" s="52">
        <v>129863</v>
      </c>
      <c r="N55" s="52">
        <v>163380</v>
      </c>
      <c r="O55" s="52">
        <v>309444</v>
      </c>
      <c r="P55" s="52">
        <v>363005</v>
      </c>
      <c r="Q55" s="52">
        <v>202512</v>
      </c>
      <c r="R55" s="52">
        <v>82861</v>
      </c>
      <c r="S55" s="52">
        <v>69971</v>
      </c>
      <c r="T55" s="52">
        <v>51398</v>
      </c>
      <c r="U55" s="52">
        <v>63245</v>
      </c>
      <c r="V55" s="52">
        <v>126951</v>
      </c>
      <c r="W55" s="52">
        <v>61713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115501</v>
      </c>
      <c r="D59" s="52">
        <v>109142</v>
      </c>
      <c r="E59" s="52">
        <v>135073</v>
      </c>
      <c r="F59" s="52">
        <v>135459</v>
      </c>
      <c r="G59" s="52">
        <v>87407</v>
      </c>
      <c r="H59" s="52">
        <v>66126</v>
      </c>
      <c r="I59" s="52">
        <v>70084</v>
      </c>
      <c r="J59" s="52">
        <v>97721</v>
      </c>
      <c r="K59" s="52">
        <v>102718</v>
      </c>
      <c r="L59" s="52">
        <v>95453</v>
      </c>
      <c r="M59" s="52">
        <v>108794</v>
      </c>
      <c r="N59" s="52">
        <v>115518</v>
      </c>
      <c r="O59" s="52">
        <v>135642</v>
      </c>
      <c r="P59" s="52">
        <v>83031</v>
      </c>
      <c r="Q59" s="52">
        <v>60213</v>
      </c>
      <c r="R59" s="52">
        <v>29785</v>
      </c>
      <c r="S59" s="52">
        <v>38859</v>
      </c>
      <c r="T59" s="52">
        <v>37507</v>
      </c>
      <c r="U59" s="52">
        <v>48473</v>
      </c>
      <c r="V59" s="52">
        <v>54947</v>
      </c>
      <c r="W59" s="52">
        <v>38595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664135</v>
      </c>
      <c r="D60" s="36">
        <v>586666</v>
      </c>
      <c r="E60" s="36">
        <v>642799</v>
      </c>
      <c r="F60" s="36">
        <v>568825</v>
      </c>
      <c r="G60" s="36">
        <v>468116</v>
      </c>
      <c r="H60" s="36">
        <v>457964</v>
      </c>
      <c r="I60" s="36">
        <v>407412</v>
      </c>
      <c r="J60" s="36">
        <v>648956</v>
      </c>
      <c r="K60" s="36">
        <v>540116</v>
      </c>
      <c r="L60" s="36">
        <v>554796</v>
      </c>
      <c r="M60" s="36">
        <v>582409</v>
      </c>
      <c r="N60" s="36">
        <v>694325</v>
      </c>
      <c r="O60" s="36">
        <v>781854</v>
      </c>
      <c r="P60" s="36">
        <v>589725</v>
      </c>
      <c r="Q60" s="36">
        <v>415405</v>
      </c>
      <c r="R60" s="36">
        <v>236486</v>
      </c>
      <c r="S60" s="36">
        <v>365599</v>
      </c>
      <c r="T60" s="36">
        <v>380878</v>
      </c>
      <c r="U60" s="36">
        <v>419743</v>
      </c>
      <c r="V60" s="36">
        <v>401056</v>
      </c>
      <c r="W60" s="36">
        <v>210031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207</v>
      </c>
      <c r="B64" s="52"/>
      <c r="C64" s="52">
        <v>2101526</v>
      </c>
      <c r="D64" s="52">
        <v>2164265</v>
      </c>
      <c r="E64" s="52">
        <v>2237984</v>
      </c>
      <c r="F64" s="52">
        <v>2196452</v>
      </c>
      <c r="G64" s="52">
        <v>1835405</v>
      </c>
      <c r="H64" s="52">
        <v>2053533</v>
      </c>
      <c r="I64" s="52">
        <v>1820837</v>
      </c>
      <c r="J64" s="52">
        <v>2477755</v>
      </c>
      <c r="K64" s="52">
        <v>2089705</v>
      </c>
      <c r="L64" s="52">
        <v>2128965</v>
      </c>
      <c r="M64" s="52">
        <v>1876708</v>
      </c>
      <c r="N64" s="52">
        <v>1997503</v>
      </c>
      <c r="O64" s="52">
        <v>1769354</v>
      </c>
      <c r="P64" s="52">
        <v>2121073</v>
      </c>
      <c r="Q64" s="52">
        <v>2574423</v>
      </c>
      <c r="R64" s="52">
        <v>2596615</v>
      </c>
      <c r="S64" s="52">
        <v>2330662</v>
      </c>
      <c r="T64" s="52">
        <v>2288734</v>
      </c>
      <c r="U64" s="52">
        <v>1949890</v>
      </c>
      <c r="V64" s="52">
        <v>1973428</v>
      </c>
      <c r="W64" s="52">
        <v>1970110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163512</v>
      </c>
      <c r="D67" s="52">
        <v>327649</v>
      </c>
      <c r="E67" s="52">
        <v>455539</v>
      </c>
      <c r="F67" s="52">
        <v>351218</v>
      </c>
      <c r="G67" s="52">
        <v>321265</v>
      </c>
      <c r="H67" s="52">
        <v>260307</v>
      </c>
      <c r="I67" s="52">
        <v>295879</v>
      </c>
      <c r="J67" s="52">
        <v>558713</v>
      </c>
      <c r="K67" s="52">
        <v>436183</v>
      </c>
      <c r="L67" s="52">
        <v>308257</v>
      </c>
      <c r="M67" s="52">
        <v>304142</v>
      </c>
      <c r="N67" s="52">
        <v>415961</v>
      </c>
      <c r="O67" s="52">
        <v>365424</v>
      </c>
      <c r="P67" s="52">
        <v>226293</v>
      </c>
      <c r="Q67" s="52">
        <v>220370</v>
      </c>
      <c r="R67" s="52">
        <v>367321</v>
      </c>
      <c r="S67" s="52">
        <v>325502</v>
      </c>
      <c r="T67" s="52">
        <v>517866</v>
      </c>
      <c r="U67" s="52">
        <v>329140</v>
      </c>
      <c r="V67" s="52">
        <v>305605</v>
      </c>
      <c r="W67" s="52">
        <v>231803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1611437</v>
      </c>
      <c r="D69" s="52">
        <v>1836146</v>
      </c>
      <c r="E69" s="52">
        <v>1815498</v>
      </c>
      <c r="F69" s="52">
        <v>1679152</v>
      </c>
      <c r="G69" s="52">
        <v>1639345</v>
      </c>
      <c r="H69" s="52">
        <v>1770314</v>
      </c>
      <c r="I69" s="52">
        <v>1721730</v>
      </c>
      <c r="J69" s="52">
        <v>2030304</v>
      </c>
      <c r="K69" s="52">
        <v>1849972</v>
      </c>
      <c r="L69" s="52">
        <v>1812649</v>
      </c>
      <c r="M69" s="52">
        <v>1580899</v>
      </c>
      <c r="N69" s="52">
        <v>1720565</v>
      </c>
      <c r="O69" s="52">
        <v>1631219</v>
      </c>
      <c r="P69" s="52">
        <v>1893023</v>
      </c>
      <c r="Q69" s="52">
        <v>2235496</v>
      </c>
      <c r="R69" s="52">
        <v>2213268</v>
      </c>
      <c r="S69" s="52">
        <v>2039829</v>
      </c>
      <c r="T69" s="52">
        <v>1907322</v>
      </c>
      <c r="U69" s="52">
        <v>1733283</v>
      </c>
      <c r="V69" s="52">
        <v>1687340</v>
      </c>
      <c r="W69" s="52">
        <v>1737002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7088</v>
      </c>
      <c r="D70" s="52">
        <v>4321</v>
      </c>
      <c r="E70" s="52">
        <v>9606</v>
      </c>
      <c r="F70" s="52">
        <v>4301</v>
      </c>
      <c r="G70" s="52">
        <v>6569</v>
      </c>
      <c r="H70" s="52">
        <v>8330</v>
      </c>
      <c r="I70" s="52">
        <v>8260</v>
      </c>
      <c r="J70" s="52">
        <v>14562</v>
      </c>
      <c r="K70" s="52">
        <v>16410</v>
      </c>
      <c r="L70" s="52">
        <v>14063</v>
      </c>
      <c r="M70" s="52">
        <v>2686</v>
      </c>
      <c r="N70" s="52">
        <v>11466</v>
      </c>
      <c r="O70" s="52">
        <v>12039</v>
      </c>
      <c r="P70" s="52">
        <v>27891</v>
      </c>
      <c r="Q70" s="52">
        <v>29649</v>
      </c>
      <c r="R70" s="52">
        <v>25968</v>
      </c>
      <c r="S70" s="52">
        <v>7957</v>
      </c>
      <c r="T70" s="52">
        <v>22663</v>
      </c>
      <c r="U70" s="52">
        <v>14046</v>
      </c>
      <c r="V70" s="52">
        <v>17730</v>
      </c>
      <c r="W70" s="52">
        <v>23669</v>
      </c>
      <c r="DA70" s="63" t="s">
        <v>1343</v>
      </c>
    </row>
    <row r="71" spans="1:105" ht="12" hidden="1" customHeight="1" x14ac:dyDescent="0.25">
      <c r="A71" s="108" t="s">
        <v>193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424845</v>
      </c>
      <c r="D73" s="52">
        <v>308220</v>
      </c>
      <c r="E73" s="52">
        <v>363053</v>
      </c>
      <c r="F73" s="52">
        <v>471525</v>
      </c>
      <c r="G73" s="52">
        <v>138524</v>
      </c>
      <c r="H73" s="52">
        <v>208761</v>
      </c>
      <c r="I73" s="52">
        <v>60727</v>
      </c>
      <c r="J73" s="52">
        <v>262289</v>
      </c>
      <c r="K73" s="52">
        <v>91011</v>
      </c>
      <c r="L73" s="52">
        <v>190346</v>
      </c>
      <c r="M73" s="52">
        <v>222123</v>
      </c>
      <c r="N73" s="52">
        <v>195893</v>
      </c>
      <c r="O73" s="52">
        <v>98792</v>
      </c>
      <c r="P73" s="52">
        <v>144682</v>
      </c>
      <c r="Q73" s="52">
        <v>231344</v>
      </c>
      <c r="R73" s="52">
        <v>211423</v>
      </c>
      <c r="S73" s="52">
        <v>152645</v>
      </c>
      <c r="T73" s="52">
        <v>196260</v>
      </c>
      <c r="U73" s="52">
        <v>118585</v>
      </c>
      <c r="V73" s="52">
        <v>143596</v>
      </c>
      <c r="W73" s="52">
        <v>153994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58156</v>
      </c>
      <c r="D74" s="52">
        <v>15578</v>
      </c>
      <c r="E74" s="52">
        <v>49827</v>
      </c>
      <c r="F74" s="52">
        <v>41474</v>
      </c>
      <c r="G74" s="52">
        <v>50967</v>
      </c>
      <c r="H74" s="52">
        <v>66128</v>
      </c>
      <c r="I74" s="52">
        <v>30120</v>
      </c>
      <c r="J74" s="52">
        <v>170600</v>
      </c>
      <c r="K74" s="52">
        <v>132312</v>
      </c>
      <c r="L74" s="52">
        <v>111907</v>
      </c>
      <c r="M74" s="52">
        <v>71000</v>
      </c>
      <c r="N74" s="52">
        <v>69579</v>
      </c>
      <c r="O74" s="52">
        <v>27304</v>
      </c>
      <c r="P74" s="52">
        <v>55477</v>
      </c>
      <c r="Q74" s="52">
        <v>77934</v>
      </c>
      <c r="R74" s="52">
        <v>145956</v>
      </c>
      <c r="S74" s="52">
        <v>130231</v>
      </c>
      <c r="T74" s="52">
        <v>162489</v>
      </c>
      <c r="U74" s="52">
        <v>83976</v>
      </c>
      <c r="V74" s="52">
        <v>124762</v>
      </c>
      <c r="W74" s="52">
        <v>55445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193</v>
      </c>
      <c r="B78" s="52"/>
      <c r="C78" s="52">
        <v>1069563</v>
      </c>
      <c r="D78" s="52">
        <v>1219366</v>
      </c>
      <c r="E78" s="52">
        <v>1225917</v>
      </c>
      <c r="F78" s="52">
        <v>1227958</v>
      </c>
      <c r="G78" s="52">
        <v>1040606</v>
      </c>
      <c r="H78" s="52">
        <v>1094390</v>
      </c>
      <c r="I78" s="52">
        <v>1036320</v>
      </c>
      <c r="J78" s="52">
        <v>1378938</v>
      </c>
      <c r="K78" s="52">
        <v>1363777</v>
      </c>
      <c r="L78" s="52">
        <v>1279766</v>
      </c>
      <c r="M78" s="52">
        <v>1212305</v>
      </c>
      <c r="N78" s="52">
        <v>1230488</v>
      </c>
      <c r="O78" s="52">
        <v>1137159</v>
      </c>
      <c r="P78" s="52">
        <v>1230231</v>
      </c>
      <c r="Q78" s="52">
        <v>1294327</v>
      </c>
      <c r="R78" s="52">
        <v>1365838</v>
      </c>
      <c r="S78" s="52">
        <v>1215546</v>
      </c>
      <c r="T78" s="52">
        <v>1218100</v>
      </c>
      <c r="U78" s="52">
        <v>1104731</v>
      </c>
      <c r="V78" s="52">
        <v>1157952</v>
      </c>
      <c r="W78" s="52">
        <v>1045131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1031963</v>
      </c>
      <c r="D79" s="36">
        <v>944899</v>
      </c>
      <c r="E79" s="36">
        <v>1012067</v>
      </c>
      <c r="F79" s="36">
        <v>968494</v>
      </c>
      <c r="G79" s="36">
        <v>794799</v>
      </c>
      <c r="H79" s="36">
        <v>959143</v>
      </c>
      <c r="I79" s="36">
        <v>784517</v>
      </c>
      <c r="J79" s="36">
        <v>1098817</v>
      </c>
      <c r="K79" s="36">
        <v>725928</v>
      </c>
      <c r="L79" s="36">
        <v>849199</v>
      </c>
      <c r="M79" s="36">
        <v>664403</v>
      </c>
      <c r="N79" s="36">
        <v>767015</v>
      </c>
      <c r="O79" s="36">
        <v>632195</v>
      </c>
      <c r="P79" s="36">
        <v>890842</v>
      </c>
      <c r="Q79" s="36">
        <v>1280096</v>
      </c>
      <c r="R79" s="36">
        <v>1230777</v>
      </c>
      <c r="S79" s="36">
        <v>1115116</v>
      </c>
      <c r="T79" s="36">
        <v>1070634</v>
      </c>
      <c r="U79" s="36">
        <v>845159</v>
      </c>
      <c r="V79" s="36">
        <v>815476</v>
      </c>
      <c r="W79" s="36">
        <v>924979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210</v>
      </c>
      <c r="B83" s="52"/>
      <c r="C83" s="52">
        <v>688735</v>
      </c>
      <c r="D83" s="52">
        <v>990645</v>
      </c>
      <c r="E83" s="52">
        <v>1020773</v>
      </c>
      <c r="F83" s="52">
        <v>1040820</v>
      </c>
      <c r="G83" s="52">
        <v>1427395</v>
      </c>
      <c r="H83" s="52">
        <v>1676006</v>
      </c>
      <c r="I83" s="52">
        <v>1837102</v>
      </c>
      <c r="J83" s="52">
        <v>1434855</v>
      </c>
      <c r="K83" s="52">
        <v>1267718</v>
      </c>
      <c r="L83" s="52">
        <v>1253550</v>
      </c>
      <c r="M83" s="52">
        <v>1227891</v>
      </c>
      <c r="N83" s="52">
        <v>1266552</v>
      </c>
      <c r="O83" s="52">
        <v>1176476</v>
      </c>
      <c r="P83" s="52">
        <v>1414609</v>
      </c>
      <c r="Q83" s="52">
        <v>1017304</v>
      </c>
      <c r="R83" s="52">
        <v>951538</v>
      </c>
      <c r="S83" s="52">
        <v>1089993</v>
      </c>
      <c r="T83" s="52">
        <v>1333894</v>
      </c>
      <c r="U83" s="52">
        <v>1234704</v>
      </c>
      <c r="V83" s="52">
        <v>1169089</v>
      </c>
      <c r="W83" s="52">
        <v>1328862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66089</v>
      </c>
      <c r="D86" s="52">
        <v>217078</v>
      </c>
      <c r="E86" s="52">
        <v>219449</v>
      </c>
      <c r="F86" s="52">
        <v>145830</v>
      </c>
      <c r="G86" s="52">
        <v>297806</v>
      </c>
      <c r="H86" s="52">
        <v>335210</v>
      </c>
      <c r="I86" s="52">
        <v>459387</v>
      </c>
      <c r="J86" s="52">
        <v>221452</v>
      </c>
      <c r="K86" s="52">
        <v>182333</v>
      </c>
      <c r="L86" s="52">
        <v>164733</v>
      </c>
      <c r="M86" s="52">
        <v>136167</v>
      </c>
      <c r="N86" s="52">
        <v>216549</v>
      </c>
      <c r="O86" s="52">
        <v>136313</v>
      </c>
      <c r="P86" s="52">
        <v>197231</v>
      </c>
      <c r="Q86" s="52">
        <v>130476</v>
      </c>
      <c r="R86" s="52">
        <v>192706</v>
      </c>
      <c r="S86" s="52">
        <v>196394</v>
      </c>
      <c r="T86" s="52">
        <v>302179</v>
      </c>
      <c r="U86" s="52">
        <v>227169</v>
      </c>
      <c r="V86" s="52">
        <v>203981</v>
      </c>
      <c r="W86" s="52">
        <v>165845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86923</v>
      </c>
      <c r="D88" s="52">
        <v>172295</v>
      </c>
      <c r="E88" s="52">
        <v>201884</v>
      </c>
      <c r="F88" s="52">
        <v>257763</v>
      </c>
      <c r="G88" s="52">
        <v>250041</v>
      </c>
      <c r="H88" s="52">
        <v>283301</v>
      </c>
      <c r="I88" s="52">
        <v>394194</v>
      </c>
      <c r="J88" s="52">
        <v>383275</v>
      </c>
      <c r="K88" s="52">
        <v>273593</v>
      </c>
      <c r="L88" s="52">
        <v>240338</v>
      </c>
      <c r="M88" s="52">
        <v>240080</v>
      </c>
      <c r="N88" s="52">
        <v>261767</v>
      </c>
      <c r="O88" s="52">
        <v>271855</v>
      </c>
      <c r="P88" s="52">
        <v>184339</v>
      </c>
      <c r="Q88" s="52">
        <v>143002</v>
      </c>
      <c r="R88" s="52">
        <v>266081</v>
      </c>
      <c r="S88" s="52">
        <v>338878</v>
      </c>
      <c r="T88" s="52">
        <v>520187</v>
      </c>
      <c r="U88" s="52">
        <v>388928</v>
      </c>
      <c r="V88" s="52">
        <v>385688</v>
      </c>
      <c r="W88" s="52">
        <v>392464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76</v>
      </c>
      <c r="D89" s="52">
        <v>112</v>
      </c>
      <c r="E89" s="52">
        <v>299</v>
      </c>
      <c r="F89" s="52">
        <v>169</v>
      </c>
      <c r="G89" s="52">
        <v>429</v>
      </c>
      <c r="H89" s="52">
        <v>830</v>
      </c>
      <c r="I89" s="52">
        <v>1295</v>
      </c>
      <c r="J89" s="52">
        <v>1705</v>
      </c>
      <c r="K89" s="52">
        <v>1385</v>
      </c>
      <c r="L89" s="52">
        <v>1037</v>
      </c>
      <c r="M89" s="52">
        <v>1795</v>
      </c>
      <c r="N89" s="52">
        <v>1567</v>
      </c>
      <c r="O89" s="52">
        <v>2285</v>
      </c>
      <c r="P89" s="52">
        <v>2099</v>
      </c>
      <c r="Q89" s="52">
        <v>1438</v>
      </c>
      <c r="R89" s="52">
        <v>857</v>
      </c>
      <c r="S89" s="52">
        <v>1058</v>
      </c>
      <c r="T89" s="52">
        <v>10667</v>
      </c>
      <c r="U89" s="52">
        <v>1318</v>
      </c>
      <c r="V89" s="52">
        <v>3066</v>
      </c>
      <c r="W89" s="52">
        <v>4646</v>
      </c>
      <c r="DA89" s="63" t="s">
        <v>1352</v>
      </c>
    </row>
    <row r="90" spans="1:105" ht="12" hidden="1" customHeight="1" x14ac:dyDescent="0.25">
      <c r="A90" s="108" t="s">
        <v>208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188096</v>
      </c>
      <c r="D92" s="52">
        <v>196396</v>
      </c>
      <c r="E92" s="52">
        <v>222645</v>
      </c>
      <c r="F92" s="52">
        <v>221039</v>
      </c>
      <c r="G92" s="52">
        <v>312438</v>
      </c>
      <c r="H92" s="52">
        <v>301422</v>
      </c>
      <c r="I92" s="52">
        <v>213318</v>
      </c>
      <c r="J92" s="52">
        <v>191738</v>
      </c>
      <c r="K92" s="52">
        <v>195686</v>
      </c>
      <c r="L92" s="52">
        <v>174981</v>
      </c>
      <c r="M92" s="52">
        <v>240947</v>
      </c>
      <c r="N92" s="52">
        <v>197469</v>
      </c>
      <c r="O92" s="52">
        <v>185578</v>
      </c>
      <c r="P92" s="52">
        <v>156311</v>
      </c>
      <c r="Q92" s="52">
        <v>107190</v>
      </c>
      <c r="R92" s="52">
        <v>119922</v>
      </c>
      <c r="S92" s="52">
        <v>140647</v>
      </c>
      <c r="T92" s="52">
        <v>132176</v>
      </c>
      <c r="U92" s="52">
        <v>144920</v>
      </c>
      <c r="V92" s="52">
        <v>129436</v>
      </c>
      <c r="W92" s="52">
        <v>161470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835</v>
      </c>
      <c r="D93" s="52">
        <v>605</v>
      </c>
      <c r="E93" s="52">
        <v>1597</v>
      </c>
      <c r="F93" s="52">
        <v>984</v>
      </c>
      <c r="G93" s="52">
        <v>552</v>
      </c>
      <c r="H93" s="52">
        <v>1516</v>
      </c>
      <c r="I93" s="52">
        <v>1147</v>
      </c>
      <c r="J93" s="52">
        <v>2176</v>
      </c>
      <c r="K93" s="52">
        <v>1661</v>
      </c>
      <c r="L93" s="52">
        <v>1683</v>
      </c>
      <c r="M93" s="52">
        <v>2859</v>
      </c>
      <c r="N93" s="52">
        <v>2751</v>
      </c>
      <c r="O93" s="52">
        <v>2103</v>
      </c>
      <c r="P93" s="52">
        <v>1883</v>
      </c>
      <c r="Q93" s="52">
        <v>1314</v>
      </c>
      <c r="R93" s="52">
        <v>1442</v>
      </c>
      <c r="S93" s="52">
        <v>3106</v>
      </c>
      <c r="T93" s="52">
        <v>2476</v>
      </c>
      <c r="U93" s="52">
        <v>2236</v>
      </c>
      <c r="V93" s="52">
        <v>2882</v>
      </c>
      <c r="W93" s="52">
        <v>1412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353636</v>
      </c>
      <c r="D96" s="52">
        <v>542894</v>
      </c>
      <c r="E96" s="52">
        <v>484962</v>
      </c>
      <c r="F96" s="52">
        <v>483806</v>
      </c>
      <c r="G96" s="52">
        <v>719411</v>
      </c>
      <c r="H96" s="52">
        <v>893819</v>
      </c>
      <c r="I96" s="52">
        <v>914750</v>
      </c>
      <c r="J96" s="52">
        <v>610120</v>
      </c>
      <c r="K96" s="52">
        <v>557722</v>
      </c>
      <c r="L96" s="52">
        <v>577550</v>
      </c>
      <c r="M96" s="52">
        <v>541073</v>
      </c>
      <c r="N96" s="52">
        <v>608953</v>
      </c>
      <c r="O96" s="52">
        <v>535403</v>
      </c>
      <c r="P96" s="52">
        <v>770047</v>
      </c>
      <c r="Q96" s="52">
        <v>598358</v>
      </c>
      <c r="R96" s="52">
        <v>377319</v>
      </c>
      <c r="S96" s="52">
        <v>368305</v>
      </c>
      <c r="T96" s="52">
        <v>399465</v>
      </c>
      <c r="U96" s="52">
        <v>438020</v>
      </c>
      <c r="V96" s="52">
        <v>431207</v>
      </c>
      <c r="W96" s="52">
        <v>418889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59169</v>
      </c>
      <c r="D97" s="52">
        <v>78343</v>
      </c>
      <c r="E97" s="52">
        <v>109386</v>
      </c>
      <c r="F97" s="52">
        <v>77059</v>
      </c>
      <c r="G97" s="52">
        <v>144524</v>
      </c>
      <c r="H97" s="52">
        <v>195118</v>
      </c>
      <c r="I97" s="52">
        <v>312398</v>
      </c>
      <c r="J97" s="52">
        <v>245841</v>
      </c>
      <c r="K97" s="52">
        <v>237671</v>
      </c>
      <c r="L97" s="52">
        <v>257961</v>
      </c>
      <c r="M97" s="52">
        <v>201137</v>
      </c>
      <c r="N97" s="52">
        <v>194045</v>
      </c>
      <c r="O97" s="52">
        <v>179252</v>
      </c>
      <c r="P97" s="52">
        <v>299930</v>
      </c>
      <c r="Q97" s="52">
        <v>166002</v>
      </c>
      <c r="R97" s="52">
        <v>185917</v>
      </c>
      <c r="S97" s="52">
        <v>237999</v>
      </c>
      <c r="T97" s="52">
        <v>268923</v>
      </c>
      <c r="U97" s="52">
        <v>259282</v>
      </c>
      <c r="V97" s="52">
        <v>216810</v>
      </c>
      <c r="W97" s="52">
        <v>349981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208</v>
      </c>
      <c r="B101" s="52"/>
      <c r="C101" s="52">
        <v>26523</v>
      </c>
      <c r="D101" s="52">
        <v>41296</v>
      </c>
      <c r="E101" s="52">
        <v>51043</v>
      </c>
      <c r="F101" s="52">
        <v>65358</v>
      </c>
      <c r="G101" s="52">
        <v>74391</v>
      </c>
      <c r="H101" s="52">
        <v>94025</v>
      </c>
      <c r="I101" s="52">
        <v>95260</v>
      </c>
      <c r="J101" s="52">
        <v>133651</v>
      </c>
      <c r="K101" s="52">
        <v>83077</v>
      </c>
      <c r="L101" s="52">
        <v>76337</v>
      </c>
      <c r="M101" s="52">
        <v>97418</v>
      </c>
      <c r="N101" s="52">
        <v>122741</v>
      </c>
      <c r="O101" s="52">
        <v>103412</v>
      </c>
      <c r="P101" s="52">
        <v>108430</v>
      </c>
      <c r="Q101" s="52">
        <v>87949</v>
      </c>
      <c r="R101" s="52">
        <v>89417</v>
      </c>
      <c r="S101" s="52">
        <v>101742</v>
      </c>
      <c r="T101" s="52">
        <v>145643</v>
      </c>
      <c r="U101" s="52">
        <v>103620</v>
      </c>
      <c r="V101" s="52">
        <v>96364</v>
      </c>
      <c r="W101" s="52">
        <v>97482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213448</v>
      </c>
      <c r="D102" s="52">
        <v>327585</v>
      </c>
      <c r="E102" s="52">
        <v>357367</v>
      </c>
      <c r="F102" s="52">
        <v>372186</v>
      </c>
      <c r="G102" s="52">
        <v>463341</v>
      </c>
      <c r="H102" s="52">
        <v>425323</v>
      </c>
      <c r="I102" s="52">
        <v>489863</v>
      </c>
      <c r="J102" s="52">
        <v>378594</v>
      </c>
      <c r="K102" s="52">
        <v>374349</v>
      </c>
      <c r="L102" s="52">
        <v>334674</v>
      </c>
      <c r="M102" s="52">
        <v>323763</v>
      </c>
      <c r="N102" s="52">
        <v>308248</v>
      </c>
      <c r="O102" s="52">
        <v>304798</v>
      </c>
      <c r="P102" s="52">
        <v>449370</v>
      </c>
      <c r="Q102" s="52">
        <v>275903</v>
      </c>
      <c r="R102" s="52">
        <v>269229</v>
      </c>
      <c r="S102" s="52">
        <v>275104</v>
      </c>
      <c r="T102" s="52">
        <v>374964</v>
      </c>
      <c r="U102" s="52">
        <v>286597</v>
      </c>
      <c r="V102" s="52">
        <v>269018</v>
      </c>
      <c r="W102" s="52">
        <v>290705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448764</v>
      </c>
      <c r="D103" s="36">
        <v>621764</v>
      </c>
      <c r="E103" s="36">
        <v>612363</v>
      </c>
      <c r="F103" s="36">
        <v>603276</v>
      </c>
      <c r="G103" s="36">
        <v>889663</v>
      </c>
      <c r="H103" s="36">
        <v>1156658</v>
      </c>
      <c r="I103" s="36">
        <v>1251979</v>
      </c>
      <c r="J103" s="36">
        <v>922610</v>
      </c>
      <c r="K103" s="36">
        <v>810292</v>
      </c>
      <c r="L103" s="36">
        <v>842539</v>
      </c>
      <c r="M103" s="36">
        <v>806710</v>
      </c>
      <c r="N103" s="36">
        <v>835563</v>
      </c>
      <c r="O103" s="36">
        <v>768266</v>
      </c>
      <c r="P103" s="36">
        <v>856809</v>
      </c>
      <c r="Q103" s="36">
        <v>653452</v>
      </c>
      <c r="R103" s="36">
        <v>592892</v>
      </c>
      <c r="S103" s="36">
        <v>713147</v>
      </c>
      <c r="T103" s="36">
        <v>813287</v>
      </c>
      <c r="U103" s="36">
        <v>844487</v>
      </c>
      <c r="V103" s="36">
        <v>803707</v>
      </c>
      <c r="W103" s="36">
        <v>940675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211</v>
      </c>
      <c r="B107" s="52"/>
      <c r="C107" s="52">
        <v>1092</v>
      </c>
      <c r="D107" s="52">
        <v>1579</v>
      </c>
      <c r="E107" s="52">
        <v>1543</v>
      </c>
      <c r="F107" s="52">
        <v>1247</v>
      </c>
      <c r="G107" s="52">
        <v>1041</v>
      </c>
      <c r="H107" s="52">
        <v>1004</v>
      </c>
      <c r="I107" s="52">
        <v>1129</v>
      </c>
      <c r="J107" s="52">
        <v>1541</v>
      </c>
      <c r="K107" s="52">
        <v>1936</v>
      </c>
      <c r="L107" s="52">
        <v>2086</v>
      </c>
      <c r="M107" s="52">
        <v>1400</v>
      </c>
      <c r="N107" s="52">
        <v>1343</v>
      </c>
      <c r="O107" s="52">
        <v>1007</v>
      </c>
      <c r="P107" s="52">
        <v>2840</v>
      </c>
      <c r="Q107" s="52">
        <v>2505</v>
      </c>
      <c r="R107" s="52">
        <v>1398</v>
      </c>
      <c r="S107" s="52">
        <v>860</v>
      </c>
      <c r="T107" s="52">
        <v>1139</v>
      </c>
      <c r="U107" s="52">
        <v>1205</v>
      </c>
      <c r="V107" s="52">
        <v>1502</v>
      </c>
      <c r="W107" s="52">
        <v>2017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123</v>
      </c>
      <c r="D110" s="52">
        <v>211</v>
      </c>
      <c r="E110" s="52">
        <v>127</v>
      </c>
      <c r="F110" s="52">
        <v>69</v>
      </c>
      <c r="G110" s="52">
        <v>65</v>
      </c>
      <c r="H110" s="52">
        <v>134</v>
      </c>
      <c r="I110" s="52">
        <v>201</v>
      </c>
      <c r="J110" s="52">
        <v>145</v>
      </c>
      <c r="K110" s="52">
        <v>154</v>
      </c>
      <c r="L110" s="52">
        <v>234</v>
      </c>
      <c r="M110" s="52">
        <v>63</v>
      </c>
      <c r="N110" s="52">
        <v>62</v>
      </c>
      <c r="O110" s="52">
        <v>48</v>
      </c>
      <c r="P110" s="52">
        <v>86</v>
      </c>
      <c r="Q110" s="52">
        <v>86</v>
      </c>
      <c r="R110" s="52">
        <v>67</v>
      </c>
      <c r="S110" s="52">
        <v>72</v>
      </c>
      <c r="T110" s="52">
        <v>78</v>
      </c>
      <c r="U110" s="52">
        <v>62</v>
      </c>
      <c r="V110" s="52">
        <v>85</v>
      </c>
      <c r="W110" s="52">
        <v>46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976</v>
      </c>
      <c r="D112" s="52">
        <v>1507</v>
      </c>
      <c r="E112" s="52">
        <v>1096</v>
      </c>
      <c r="F112" s="52">
        <v>808</v>
      </c>
      <c r="G112" s="52">
        <v>778</v>
      </c>
      <c r="H112" s="52">
        <v>721</v>
      </c>
      <c r="I112" s="52">
        <v>855</v>
      </c>
      <c r="J112" s="52">
        <v>1026</v>
      </c>
      <c r="K112" s="52">
        <v>1233</v>
      </c>
      <c r="L112" s="52">
        <v>1149</v>
      </c>
      <c r="M112" s="52">
        <v>592</v>
      </c>
      <c r="N112" s="52">
        <v>740</v>
      </c>
      <c r="O112" s="52">
        <v>664</v>
      </c>
      <c r="P112" s="52">
        <v>1583</v>
      </c>
      <c r="Q112" s="52">
        <v>1168</v>
      </c>
      <c r="R112" s="52">
        <v>580</v>
      </c>
      <c r="S112" s="52">
        <v>437</v>
      </c>
      <c r="T112" s="52">
        <v>455</v>
      </c>
      <c r="U112" s="52">
        <v>471</v>
      </c>
      <c r="V112" s="52">
        <v>540</v>
      </c>
      <c r="W112" s="52">
        <v>722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1</v>
      </c>
      <c r="F113" s="52">
        <v>1</v>
      </c>
      <c r="G113" s="52">
        <v>0</v>
      </c>
      <c r="H113" s="52">
        <v>1</v>
      </c>
      <c r="I113" s="52">
        <v>0</v>
      </c>
      <c r="J113" s="52">
        <v>2</v>
      </c>
      <c r="K113" s="52">
        <v>5</v>
      </c>
      <c r="L113" s="52">
        <v>4</v>
      </c>
      <c r="M113" s="52">
        <v>4</v>
      </c>
      <c r="N113" s="52">
        <v>7</v>
      </c>
      <c r="O113" s="52">
        <v>6</v>
      </c>
      <c r="P113" s="52">
        <v>29</v>
      </c>
      <c r="Q113" s="52">
        <v>18</v>
      </c>
      <c r="R113" s="52">
        <v>14</v>
      </c>
      <c r="S113" s="52">
        <v>1</v>
      </c>
      <c r="T113" s="52">
        <v>10</v>
      </c>
      <c r="U113" s="52">
        <v>7</v>
      </c>
      <c r="V113" s="52">
        <v>7</v>
      </c>
      <c r="W113" s="52">
        <v>25</v>
      </c>
      <c r="DA113" s="63" t="s">
        <v>1364</v>
      </c>
    </row>
    <row r="114" spans="1:105" ht="12" hidden="1" customHeight="1" x14ac:dyDescent="0.25">
      <c r="A114" s="108" t="s">
        <v>203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114</v>
      </c>
      <c r="D116" s="52">
        <v>72</v>
      </c>
      <c r="E116" s="52">
        <v>232</v>
      </c>
      <c r="F116" s="52">
        <v>324</v>
      </c>
      <c r="G116" s="52">
        <v>174</v>
      </c>
      <c r="H116" s="52">
        <v>196</v>
      </c>
      <c r="I116" s="52">
        <v>131</v>
      </c>
      <c r="J116" s="52">
        <v>250</v>
      </c>
      <c r="K116" s="52">
        <v>205</v>
      </c>
      <c r="L116" s="52">
        <v>540</v>
      </c>
      <c r="M116" s="52">
        <v>243</v>
      </c>
      <c r="N116" s="52">
        <v>288</v>
      </c>
      <c r="O116" s="52">
        <v>77</v>
      </c>
      <c r="P116" s="52">
        <v>116</v>
      </c>
      <c r="Q116" s="52">
        <v>84</v>
      </c>
      <c r="R116" s="52">
        <v>153</v>
      </c>
      <c r="S116" s="52">
        <v>159</v>
      </c>
      <c r="T116" s="52">
        <v>154</v>
      </c>
      <c r="U116" s="52">
        <v>131</v>
      </c>
      <c r="V116" s="52">
        <v>236</v>
      </c>
      <c r="W116" s="52">
        <v>22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0</v>
      </c>
      <c r="E117" s="52">
        <v>214</v>
      </c>
      <c r="F117" s="52">
        <v>114</v>
      </c>
      <c r="G117" s="52">
        <v>89</v>
      </c>
      <c r="H117" s="52">
        <v>86</v>
      </c>
      <c r="I117" s="52">
        <v>143</v>
      </c>
      <c r="J117" s="52">
        <v>263</v>
      </c>
      <c r="K117" s="52">
        <v>493</v>
      </c>
      <c r="L117" s="52">
        <v>393</v>
      </c>
      <c r="M117" s="52">
        <v>561</v>
      </c>
      <c r="N117" s="52">
        <v>308</v>
      </c>
      <c r="O117" s="52">
        <v>260</v>
      </c>
      <c r="P117" s="52">
        <v>1112</v>
      </c>
      <c r="Q117" s="52">
        <v>1235</v>
      </c>
      <c r="R117" s="52">
        <v>651</v>
      </c>
      <c r="S117" s="52">
        <v>263</v>
      </c>
      <c r="T117" s="52">
        <v>520</v>
      </c>
      <c r="U117" s="52">
        <v>596</v>
      </c>
      <c r="V117" s="52">
        <v>719</v>
      </c>
      <c r="W117" s="52">
        <v>1248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935</v>
      </c>
      <c r="D121" s="52">
        <v>1279</v>
      </c>
      <c r="E121" s="52">
        <v>575</v>
      </c>
      <c r="F121" s="52">
        <v>476</v>
      </c>
      <c r="G121" s="52">
        <v>567</v>
      </c>
      <c r="H121" s="52">
        <v>598</v>
      </c>
      <c r="I121" s="52">
        <v>730</v>
      </c>
      <c r="J121" s="52">
        <v>810</v>
      </c>
      <c r="K121" s="52">
        <v>992</v>
      </c>
      <c r="L121" s="52">
        <v>768</v>
      </c>
      <c r="M121" s="52">
        <v>200</v>
      </c>
      <c r="N121" s="52">
        <v>329</v>
      </c>
      <c r="O121" s="52">
        <v>403</v>
      </c>
      <c r="P121" s="52">
        <v>945</v>
      </c>
      <c r="Q121" s="52">
        <v>624</v>
      </c>
      <c r="R121" s="52">
        <v>317</v>
      </c>
      <c r="S121" s="52">
        <v>330</v>
      </c>
      <c r="T121" s="52">
        <v>343</v>
      </c>
      <c r="U121" s="52">
        <v>356</v>
      </c>
      <c r="V121" s="52">
        <v>412</v>
      </c>
      <c r="W121" s="52">
        <v>553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157</v>
      </c>
      <c r="D122" s="36">
        <v>300</v>
      </c>
      <c r="E122" s="36">
        <v>968</v>
      </c>
      <c r="F122" s="36">
        <v>771</v>
      </c>
      <c r="G122" s="36">
        <v>474</v>
      </c>
      <c r="H122" s="36">
        <v>406</v>
      </c>
      <c r="I122" s="36">
        <v>399</v>
      </c>
      <c r="J122" s="36">
        <v>731</v>
      </c>
      <c r="K122" s="36">
        <v>944</v>
      </c>
      <c r="L122" s="36">
        <v>1318</v>
      </c>
      <c r="M122" s="36">
        <v>1200</v>
      </c>
      <c r="N122" s="36">
        <v>1014</v>
      </c>
      <c r="O122" s="36">
        <v>604</v>
      </c>
      <c r="P122" s="36">
        <v>1895</v>
      </c>
      <c r="Q122" s="36">
        <v>1881</v>
      </c>
      <c r="R122" s="36">
        <v>1081</v>
      </c>
      <c r="S122" s="36">
        <v>530</v>
      </c>
      <c r="T122" s="36">
        <v>796</v>
      </c>
      <c r="U122" s="36">
        <v>849</v>
      </c>
      <c r="V122" s="36">
        <v>1090</v>
      </c>
      <c r="W122" s="36">
        <v>1464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215</v>
      </c>
      <c r="B126" s="52"/>
      <c r="C126" s="52">
        <v>711991</v>
      </c>
      <c r="D126" s="52">
        <v>469754</v>
      </c>
      <c r="E126" s="52">
        <v>483486</v>
      </c>
      <c r="F126" s="52">
        <v>592291</v>
      </c>
      <c r="G126" s="52">
        <v>434060</v>
      </c>
      <c r="H126" s="52">
        <v>361977</v>
      </c>
      <c r="I126" s="52">
        <v>495445</v>
      </c>
      <c r="J126" s="52">
        <v>535391</v>
      </c>
      <c r="K126" s="52">
        <v>569070</v>
      </c>
      <c r="L126" s="52">
        <v>523306</v>
      </c>
      <c r="M126" s="52">
        <v>648649</v>
      </c>
      <c r="N126" s="52">
        <v>717866</v>
      </c>
      <c r="O126" s="52">
        <v>706440</v>
      </c>
      <c r="P126" s="52">
        <v>590739</v>
      </c>
      <c r="Q126" s="52">
        <v>661928</v>
      </c>
      <c r="R126" s="52">
        <v>481243</v>
      </c>
      <c r="S126" s="52">
        <v>455288</v>
      </c>
      <c r="T126" s="52">
        <v>317758</v>
      </c>
      <c r="U126" s="52">
        <v>444243</v>
      </c>
      <c r="V126" s="52">
        <v>397686</v>
      </c>
      <c r="W126" s="52">
        <v>528316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23370</v>
      </c>
      <c r="D129" s="52">
        <v>6289</v>
      </c>
      <c r="E129" s="52">
        <v>9397</v>
      </c>
      <c r="F129" s="52">
        <v>43797</v>
      </c>
      <c r="G129" s="52">
        <v>23441</v>
      </c>
      <c r="H129" s="52">
        <v>22239</v>
      </c>
      <c r="I129" s="52">
        <v>29289</v>
      </c>
      <c r="J129" s="52">
        <v>25763</v>
      </c>
      <c r="K129" s="52">
        <v>41977</v>
      </c>
      <c r="L129" s="52">
        <v>41895</v>
      </c>
      <c r="M129" s="52">
        <v>62512</v>
      </c>
      <c r="N129" s="52">
        <v>77857</v>
      </c>
      <c r="O129" s="52">
        <v>68847</v>
      </c>
      <c r="P129" s="52">
        <v>46975</v>
      </c>
      <c r="Q129" s="52">
        <v>35154</v>
      </c>
      <c r="R129" s="52">
        <v>43882</v>
      </c>
      <c r="S129" s="52">
        <v>38864</v>
      </c>
      <c r="T129" s="52">
        <v>33108</v>
      </c>
      <c r="U129" s="52">
        <v>37879</v>
      </c>
      <c r="V129" s="52">
        <v>34278</v>
      </c>
      <c r="W129" s="52">
        <v>39752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537259</v>
      </c>
      <c r="D131" s="52">
        <v>352436</v>
      </c>
      <c r="E131" s="52">
        <v>363295</v>
      </c>
      <c r="F131" s="52">
        <v>393269</v>
      </c>
      <c r="G131" s="52">
        <v>294188</v>
      </c>
      <c r="H131" s="52">
        <v>233710</v>
      </c>
      <c r="I131" s="52">
        <v>395152</v>
      </c>
      <c r="J131" s="52">
        <v>446805</v>
      </c>
      <c r="K131" s="52">
        <v>442951</v>
      </c>
      <c r="L131" s="52">
        <v>429088</v>
      </c>
      <c r="M131" s="52">
        <v>546981</v>
      </c>
      <c r="N131" s="52">
        <v>579039</v>
      </c>
      <c r="O131" s="52">
        <v>586512</v>
      </c>
      <c r="P131" s="52">
        <v>364482</v>
      </c>
      <c r="Q131" s="52">
        <v>400302</v>
      </c>
      <c r="R131" s="52">
        <v>333658</v>
      </c>
      <c r="S131" s="52">
        <v>334519</v>
      </c>
      <c r="T131" s="52">
        <v>252216</v>
      </c>
      <c r="U131" s="52">
        <v>349079</v>
      </c>
      <c r="V131" s="52">
        <v>319086</v>
      </c>
      <c r="W131" s="52">
        <v>423796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739</v>
      </c>
      <c r="D132" s="52">
        <v>411</v>
      </c>
      <c r="E132" s="52">
        <v>651</v>
      </c>
      <c r="F132" s="52">
        <v>570</v>
      </c>
      <c r="G132" s="52">
        <v>420</v>
      </c>
      <c r="H132" s="52">
        <v>399</v>
      </c>
      <c r="I132" s="52">
        <v>1271</v>
      </c>
      <c r="J132" s="52">
        <v>1231</v>
      </c>
      <c r="K132" s="52">
        <v>3028</v>
      </c>
      <c r="L132" s="52">
        <v>1135</v>
      </c>
      <c r="M132" s="52">
        <v>1333</v>
      </c>
      <c r="N132" s="52">
        <v>1006</v>
      </c>
      <c r="O132" s="52">
        <v>2518</v>
      </c>
      <c r="P132" s="52">
        <v>5350</v>
      </c>
      <c r="Q132" s="52">
        <v>3884</v>
      </c>
      <c r="R132" s="52">
        <v>2406</v>
      </c>
      <c r="S132" s="52">
        <v>1142</v>
      </c>
      <c r="T132" s="52">
        <v>1709</v>
      </c>
      <c r="U132" s="52">
        <v>2352</v>
      </c>
      <c r="V132" s="52">
        <v>2456</v>
      </c>
      <c r="W132" s="52">
        <v>4384</v>
      </c>
      <c r="DA132" s="63" t="s">
        <v>1373</v>
      </c>
    </row>
    <row r="133" spans="1:105" ht="12" hidden="1" customHeight="1" x14ac:dyDescent="0.25">
      <c r="A133" s="108" t="s">
        <v>204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128601</v>
      </c>
      <c r="D135" s="52">
        <v>77348</v>
      </c>
      <c r="E135" s="52">
        <v>66609</v>
      </c>
      <c r="F135" s="52">
        <v>158242</v>
      </c>
      <c r="G135" s="52">
        <v>87087</v>
      </c>
      <c r="H135" s="52">
        <v>79791</v>
      </c>
      <c r="I135" s="52">
        <v>45781</v>
      </c>
      <c r="J135" s="52">
        <v>56672</v>
      </c>
      <c r="K135" s="52">
        <v>60503</v>
      </c>
      <c r="L135" s="52">
        <v>55532</v>
      </c>
      <c r="M135" s="52">
        <v>40633</v>
      </c>
      <c r="N135" s="52">
        <v>69503</v>
      </c>
      <c r="O135" s="52">
        <v>44015</v>
      </c>
      <c r="P135" s="52">
        <v>45190</v>
      </c>
      <c r="Q135" s="52">
        <v>39547</v>
      </c>
      <c r="R135" s="52">
        <v>46807</v>
      </c>
      <c r="S135" s="52">
        <v>49617</v>
      </c>
      <c r="T135" s="52">
        <v>36940</v>
      </c>
      <c r="U135" s="52">
        <v>42877</v>
      </c>
      <c r="V135" s="52">
        <v>36773</v>
      </c>
      <c r="W135" s="52">
        <v>29925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45392</v>
      </c>
      <c r="D136" s="52">
        <v>39559</v>
      </c>
      <c r="E136" s="52">
        <v>52931</v>
      </c>
      <c r="F136" s="52">
        <v>40210</v>
      </c>
      <c r="G136" s="52">
        <v>52365</v>
      </c>
      <c r="H136" s="52">
        <v>48077</v>
      </c>
      <c r="I136" s="52">
        <v>53241</v>
      </c>
      <c r="J136" s="52">
        <v>30683</v>
      </c>
      <c r="K136" s="52">
        <v>62588</v>
      </c>
      <c r="L136" s="52">
        <v>37551</v>
      </c>
      <c r="M136" s="52">
        <v>59702</v>
      </c>
      <c r="N136" s="52">
        <v>68318</v>
      </c>
      <c r="O136" s="52">
        <v>73395</v>
      </c>
      <c r="P136" s="52">
        <v>175717</v>
      </c>
      <c r="Q136" s="52">
        <v>218195</v>
      </c>
      <c r="R136" s="52">
        <v>98372</v>
      </c>
      <c r="S136" s="52">
        <v>70010</v>
      </c>
      <c r="T136" s="52">
        <v>26893</v>
      </c>
      <c r="U136" s="52">
        <v>49935</v>
      </c>
      <c r="V136" s="52">
        <v>39371</v>
      </c>
      <c r="W136" s="52">
        <v>70211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271954</v>
      </c>
      <c r="D140" s="52">
        <v>96701</v>
      </c>
      <c r="E140" s="52">
        <v>97422</v>
      </c>
      <c r="F140" s="52">
        <v>133644</v>
      </c>
      <c r="G140" s="52">
        <v>101520</v>
      </c>
      <c r="H140" s="52">
        <v>80366</v>
      </c>
      <c r="I140" s="52">
        <v>138407</v>
      </c>
      <c r="J140" s="52">
        <v>120374</v>
      </c>
      <c r="K140" s="52">
        <v>162209</v>
      </c>
      <c r="L140" s="52">
        <v>163606</v>
      </c>
      <c r="M140" s="52">
        <v>201291</v>
      </c>
      <c r="N140" s="52">
        <v>204902</v>
      </c>
      <c r="O140" s="52">
        <v>206842</v>
      </c>
      <c r="P140" s="52">
        <v>100566</v>
      </c>
      <c r="Q140" s="52">
        <v>101160</v>
      </c>
      <c r="R140" s="52">
        <v>79611</v>
      </c>
      <c r="S140" s="52">
        <v>76306</v>
      </c>
      <c r="T140" s="52">
        <v>44089</v>
      </c>
      <c r="U140" s="52">
        <v>81896</v>
      </c>
      <c r="V140" s="52">
        <v>85032</v>
      </c>
      <c r="W140" s="52">
        <v>148705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440037</v>
      </c>
      <c r="D141" s="36">
        <v>373053</v>
      </c>
      <c r="E141" s="36">
        <v>386064</v>
      </c>
      <c r="F141" s="36">
        <v>458647</v>
      </c>
      <c r="G141" s="36">
        <v>332540</v>
      </c>
      <c r="H141" s="36">
        <v>281611</v>
      </c>
      <c r="I141" s="36">
        <v>357038</v>
      </c>
      <c r="J141" s="36">
        <v>415017</v>
      </c>
      <c r="K141" s="36">
        <v>406861</v>
      </c>
      <c r="L141" s="36">
        <v>359700</v>
      </c>
      <c r="M141" s="36">
        <v>447358</v>
      </c>
      <c r="N141" s="36">
        <v>512964</v>
      </c>
      <c r="O141" s="36">
        <v>499598</v>
      </c>
      <c r="P141" s="36">
        <v>490173</v>
      </c>
      <c r="Q141" s="36">
        <v>560768</v>
      </c>
      <c r="R141" s="36">
        <v>401632</v>
      </c>
      <c r="S141" s="36">
        <v>378982</v>
      </c>
      <c r="T141" s="36">
        <v>273669</v>
      </c>
      <c r="U141" s="36">
        <v>362347</v>
      </c>
      <c r="V141" s="36">
        <v>312654</v>
      </c>
      <c r="W141" s="36">
        <v>379611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133424</v>
      </c>
      <c r="D145" s="52">
        <v>213853</v>
      </c>
      <c r="E145" s="52">
        <v>226161</v>
      </c>
      <c r="F145" s="52">
        <v>227248</v>
      </c>
      <c r="G145" s="52">
        <v>245454</v>
      </c>
      <c r="H145" s="52">
        <v>318164</v>
      </c>
      <c r="I145" s="52">
        <v>354080</v>
      </c>
      <c r="J145" s="52">
        <v>430253</v>
      </c>
      <c r="K145" s="52">
        <v>408237</v>
      </c>
      <c r="L145" s="52">
        <v>330913</v>
      </c>
      <c r="M145" s="52">
        <v>272113</v>
      </c>
      <c r="N145" s="52">
        <v>268180</v>
      </c>
      <c r="O145" s="52">
        <v>325695</v>
      </c>
      <c r="P145" s="52">
        <v>726015</v>
      </c>
      <c r="Q145" s="52">
        <v>605524</v>
      </c>
      <c r="R145" s="52">
        <v>511686</v>
      </c>
      <c r="S145" s="52">
        <v>451881</v>
      </c>
      <c r="T145" s="52">
        <v>574565</v>
      </c>
      <c r="U145" s="52">
        <v>648223</v>
      </c>
      <c r="V145" s="52">
        <v>692562</v>
      </c>
      <c r="W145" s="52">
        <v>712195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18636</v>
      </c>
      <c r="D147" s="52">
        <v>34937</v>
      </c>
      <c r="E147" s="52">
        <v>42555</v>
      </c>
      <c r="F147" s="52">
        <v>51134</v>
      </c>
      <c r="G147" s="52">
        <v>54086</v>
      </c>
      <c r="H147" s="52">
        <v>64860</v>
      </c>
      <c r="I147" s="52">
        <v>63565</v>
      </c>
      <c r="J147" s="52">
        <v>94369</v>
      </c>
      <c r="K147" s="52">
        <v>148808</v>
      </c>
      <c r="L147" s="52">
        <v>116193</v>
      </c>
      <c r="M147" s="52">
        <v>94489</v>
      </c>
      <c r="N147" s="52">
        <v>99134</v>
      </c>
      <c r="O147" s="52">
        <v>124764</v>
      </c>
      <c r="P147" s="52">
        <v>167997</v>
      </c>
      <c r="Q147" s="52">
        <v>163596</v>
      </c>
      <c r="R147" s="52">
        <v>218276</v>
      </c>
      <c r="S147" s="52">
        <v>211185</v>
      </c>
      <c r="T147" s="52">
        <v>250007</v>
      </c>
      <c r="U147" s="52">
        <v>336642</v>
      </c>
      <c r="V147" s="52">
        <v>361034</v>
      </c>
      <c r="W147" s="52">
        <v>449498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28115</v>
      </c>
      <c r="D149" s="52">
        <v>55686</v>
      </c>
      <c r="E149" s="52">
        <v>63599</v>
      </c>
      <c r="F149" s="52">
        <v>55586</v>
      </c>
      <c r="G149" s="52">
        <v>48653</v>
      </c>
      <c r="H149" s="52">
        <v>53263</v>
      </c>
      <c r="I149" s="52">
        <v>54034</v>
      </c>
      <c r="J149" s="52">
        <v>60382</v>
      </c>
      <c r="K149" s="52">
        <v>84286</v>
      </c>
      <c r="L149" s="52">
        <v>54685</v>
      </c>
      <c r="M149" s="52">
        <v>55544</v>
      </c>
      <c r="N149" s="52">
        <v>51249</v>
      </c>
      <c r="O149" s="52">
        <v>52594</v>
      </c>
      <c r="P149" s="52">
        <v>119106</v>
      </c>
      <c r="Q149" s="52">
        <v>84416</v>
      </c>
      <c r="R149" s="52">
        <v>65628</v>
      </c>
      <c r="S149" s="52">
        <v>61048</v>
      </c>
      <c r="T149" s="52">
        <v>61734</v>
      </c>
      <c r="U149" s="52">
        <v>72773</v>
      </c>
      <c r="V149" s="52">
        <v>68531</v>
      </c>
      <c r="W149" s="52">
        <v>86429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195</v>
      </c>
      <c r="D150" s="52">
        <v>498</v>
      </c>
      <c r="E150" s="52">
        <v>1466</v>
      </c>
      <c r="F150" s="52">
        <v>513</v>
      </c>
      <c r="G150" s="52">
        <v>190</v>
      </c>
      <c r="H150" s="52">
        <v>426</v>
      </c>
      <c r="I150" s="52">
        <v>310</v>
      </c>
      <c r="J150" s="52">
        <v>1418</v>
      </c>
      <c r="K150" s="52">
        <v>1372</v>
      </c>
      <c r="L150" s="52">
        <v>3026</v>
      </c>
      <c r="M150" s="52">
        <v>1902</v>
      </c>
      <c r="N150" s="52">
        <v>2009</v>
      </c>
      <c r="O150" s="52">
        <v>1677</v>
      </c>
      <c r="P150" s="52">
        <v>3995</v>
      </c>
      <c r="Q150" s="52">
        <v>1753</v>
      </c>
      <c r="R150" s="52">
        <v>1490</v>
      </c>
      <c r="S150" s="52">
        <v>2057</v>
      </c>
      <c r="T150" s="52">
        <v>1797</v>
      </c>
      <c r="U150" s="52">
        <v>1784</v>
      </c>
      <c r="V150" s="52">
        <v>2737</v>
      </c>
      <c r="W150" s="52">
        <v>657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87387</v>
      </c>
      <c r="D153" s="52">
        <v>127722</v>
      </c>
      <c r="E153" s="52">
        <v>128871</v>
      </c>
      <c r="F153" s="52">
        <v>148978</v>
      </c>
      <c r="G153" s="52">
        <v>164654</v>
      </c>
      <c r="H153" s="52">
        <v>222238</v>
      </c>
      <c r="I153" s="52">
        <v>213690</v>
      </c>
      <c r="J153" s="52">
        <v>287638</v>
      </c>
      <c r="K153" s="52">
        <v>230845</v>
      </c>
      <c r="L153" s="52">
        <v>196572</v>
      </c>
      <c r="M153" s="52">
        <v>137234</v>
      </c>
      <c r="N153" s="52">
        <v>151626</v>
      </c>
      <c r="O153" s="52">
        <v>190344</v>
      </c>
      <c r="P153" s="52">
        <v>360537</v>
      </c>
      <c r="Q153" s="52">
        <v>313915</v>
      </c>
      <c r="R153" s="52">
        <v>285148</v>
      </c>
      <c r="S153" s="52">
        <v>254899</v>
      </c>
      <c r="T153" s="52">
        <v>334793</v>
      </c>
      <c r="U153" s="52">
        <v>388719</v>
      </c>
      <c r="V153" s="52">
        <v>430412</v>
      </c>
      <c r="W153" s="52">
        <v>378169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17727</v>
      </c>
      <c r="D154" s="52">
        <v>29947</v>
      </c>
      <c r="E154" s="52">
        <v>32225</v>
      </c>
      <c r="F154" s="52">
        <v>22171</v>
      </c>
      <c r="G154" s="52">
        <v>31957</v>
      </c>
      <c r="H154" s="52">
        <v>42237</v>
      </c>
      <c r="I154" s="52">
        <v>86046</v>
      </c>
      <c r="J154" s="52">
        <v>80815</v>
      </c>
      <c r="K154" s="52">
        <v>91734</v>
      </c>
      <c r="L154" s="52">
        <v>76630</v>
      </c>
      <c r="M154" s="52">
        <v>77433</v>
      </c>
      <c r="N154" s="52">
        <v>63296</v>
      </c>
      <c r="O154" s="52">
        <v>81080</v>
      </c>
      <c r="P154" s="52">
        <v>242377</v>
      </c>
      <c r="Q154" s="52">
        <v>205440</v>
      </c>
      <c r="R154" s="52">
        <v>159420</v>
      </c>
      <c r="S154" s="52">
        <v>133877</v>
      </c>
      <c r="T154" s="52">
        <v>176241</v>
      </c>
      <c r="U154" s="52">
        <v>184947</v>
      </c>
      <c r="V154" s="52">
        <v>190882</v>
      </c>
      <c r="W154" s="52">
        <v>246940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18747</v>
      </c>
      <c r="D158" s="52">
        <v>36657</v>
      </c>
      <c r="E158" s="52">
        <v>44747</v>
      </c>
      <c r="F158" s="52">
        <v>47371</v>
      </c>
      <c r="G158" s="52">
        <v>51763</v>
      </c>
      <c r="H158" s="52">
        <v>73446</v>
      </c>
      <c r="I158" s="52">
        <v>80395</v>
      </c>
      <c r="J158" s="52">
        <v>93947</v>
      </c>
      <c r="K158" s="52">
        <v>98468</v>
      </c>
      <c r="L158" s="52">
        <v>89384</v>
      </c>
      <c r="M158" s="52">
        <v>70225</v>
      </c>
      <c r="N158" s="52">
        <v>76194</v>
      </c>
      <c r="O158" s="52">
        <v>75100</v>
      </c>
      <c r="P158" s="52">
        <v>155805</v>
      </c>
      <c r="Q158" s="52">
        <v>109323</v>
      </c>
      <c r="R158" s="52">
        <v>79649</v>
      </c>
      <c r="S158" s="52">
        <v>80747</v>
      </c>
      <c r="T158" s="52">
        <v>98543</v>
      </c>
      <c r="U158" s="52">
        <v>122348</v>
      </c>
      <c r="V158" s="52">
        <v>127330</v>
      </c>
      <c r="W158" s="52">
        <v>140482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114677</v>
      </c>
      <c r="D159" s="36">
        <v>177196</v>
      </c>
      <c r="E159" s="36">
        <v>181414</v>
      </c>
      <c r="F159" s="36">
        <v>179877</v>
      </c>
      <c r="G159" s="36">
        <v>193691</v>
      </c>
      <c r="H159" s="36">
        <v>244718</v>
      </c>
      <c r="I159" s="36">
        <v>273685</v>
      </c>
      <c r="J159" s="36">
        <v>336306</v>
      </c>
      <c r="K159" s="36">
        <v>309769</v>
      </c>
      <c r="L159" s="36">
        <v>241529</v>
      </c>
      <c r="M159" s="36">
        <v>201888</v>
      </c>
      <c r="N159" s="36">
        <v>191986</v>
      </c>
      <c r="O159" s="36">
        <v>250595</v>
      </c>
      <c r="P159" s="36">
        <v>570210</v>
      </c>
      <c r="Q159" s="36">
        <v>496201</v>
      </c>
      <c r="R159" s="36">
        <v>432037</v>
      </c>
      <c r="S159" s="36">
        <v>371134</v>
      </c>
      <c r="T159" s="36">
        <v>476022</v>
      </c>
      <c r="U159" s="36">
        <v>525875</v>
      </c>
      <c r="V159" s="36">
        <v>565232</v>
      </c>
      <c r="W159" s="36">
        <v>571713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318258</v>
      </c>
      <c r="D163" s="52">
        <v>296505</v>
      </c>
      <c r="E163" s="52">
        <v>302550</v>
      </c>
      <c r="F163" s="52">
        <v>304403</v>
      </c>
      <c r="G163" s="52">
        <v>264346</v>
      </c>
      <c r="H163" s="52">
        <v>375387</v>
      </c>
      <c r="I163" s="52">
        <v>301642</v>
      </c>
      <c r="J163" s="52">
        <v>348467</v>
      </c>
      <c r="K163" s="52">
        <v>288044</v>
      </c>
      <c r="L163" s="52">
        <v>311096</v>
      </c>
      <c r="M163" s="52">
        <v>225615</v>
      </c>
      <c r="N163" s="52">
        <v>267883</v>
      </c>
      <c r="O163" s="52">
        <v>214254</v>
      </c>
      <c r="P163" s="52">
        <v>167956</v>
      </c>
      <c r="Q163" s="52">
        <v>212727</v>
      </c>
      <c r="R163" s="52">
        <v>276547</v>
      </c>
      <c r="S163" s="52">
        <v>280604</v>
      </c>
      <c r="T163" s="52">
        <v>299637</v>
      </c>
      <c r="U163" s="52">
        <v>310185</v>
      </c>
      <c r="V163" s="52">
        <v>279798</v>
      </c>
      <c r="W163" s="52">
        <v>258287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89629</v>
      </c>
      <c r="D165" s="52">
        <v>89505</v>
      </c>
      <c r="E165" s="52">
        <v>101100</v>
      </c>
      <c r="F165" s="52">
        <v>133106</v>
      </c>
      <c r="G165" s="52">
        <v>146090</v>
      </c>
      <c r="H165" s="52">
        <v>170784</v>
      </c>
      <c r="I165" s="52">
        <v>124604</v>
      </c>
      <c r="J165" s="52">
        <v>128936</v>
      </c>
      <c r="K165" s="52">
        <v>144586</v>
      </c>
      <c r="L165" s="52">
        <v>148752</v>
      </c>
      <c r="M165" s="52">
        <v>99043</v>
      </c>
      <c r="N165" s="52">
        <v>98185</v>
      </c>
      <c r="O165" s="52">
        <v>49903</v>
      </c>
      <c r="P165" s="52">
        <v>32305</v>
      </c>
      <c r="Q165" s="52">
        <v>38712</v>
      </c>
      <c r="R165" s="52">
        <v>87577</v>
      </c>
      <c r="S165" s="52">
        <v>100538</v>
      </c>
      <c r="T165" s="52">
        <v>126866</v>
      </c>
      <c r="U165" s="52">
        <v>132563</v>
      </c>
      <c r="V165" s="52">
        <v>102137</v>
      </c>
      <c r="W165" s="52">
        <v>131779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95788</v>
      </c>
      <c r="D167" s="52">
        <v>75943</v>
      </c>
      <c r="E167" s="52">
        <v>109428</v>
      </c>
      <c r="F167" s="52">
        <v>111295</v>
      </c>
      <c r="G167" s="52">
        <v>86237</v>
      </c>
      <c r="H167" s="52">
        <v>118329</v>
      </c>
      <c r="I167" s="52">
        <v>58021</v>
      </c>
      <c r="J167" s="52">
        <v>49447</v>
      </c>
      <c r="K167" s="52">
        <v>57734</v>
      </c>
      <c r="L167" s="52">
        <v>69251</v>
      </c>
      <c r="M167" s="52">
        <v>45328</v>
      </c>
      <c r="N167" s="52">
        <v>36106</v>
      </c>
      <c r="O167" s="52">
        <v>6601</v>
      </c>
      <c r="P167" s="52">
        <v>4762</v>
      </c>
      <c r="Q167" s="52">
        <v>6094</v>
      </c>
      <c r="R167" s="52">
        <v>36979</v>
      </c>
      <c r="S167" s="52">
        <v>46969</v>
      </c>
      <c r="T167" s="52">
        <v>60638</v>
      </c>
      <c r="U167" s="52">
        <v>55645</v>
      </c>
      <c r="V167" s="52">
        <v>48783</v>
      </c>
      <c r="W167" s="52">
        <v>37412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53</v>
      </c>
      <c r="D168" s="52">
        <v>119</v>
      </c>
      <c r="E168" s="52">
        <v>500</v>
      </c>
      <c r="F168" s="52">
        <v>309</v>
      </c>
      <c r="G168" s="52">
        <v>182</v>
      </c>
      <c r="H168" s="52">
        <v>213</v>
      </c>
      <c r="I168" s="52">
        <v>386</v>
      </c>
      <c r="J168" s="52">
        <v>502</v>
      </c>
      <c r="K168" s="52">
        <v>487</v>
      </c>
      <c r="L168" s="52">
        <v>450</v>
      </c>
      <c r="M168" s="52">
        <v>121</v>
      </c>
      <c r="N168" s="52">
        <v>179</v>
      </c>
      <c r="O168" s="52">
        <v>37</v>
      </c>
      <c r="P168" s="52">
        <v>51</v>
      </c>
      <c r="Q168" s="52">
        <v>9</v>
      </c>
      <c r="R168" s="52">
        <v>370</v>
      </c>
      <c r="S168" s="52">
        <v>360</v>
      </c>
      <c r="T168" s="52">
        <v>266</v>
      </c>
      <c r="U168" s="52">
        <v>136</v>
      </c>
      <c r="V168" s="52">
        <v>387</v>
      </c>
      <c r="W168" s="52">
        <v>433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196061</v>
      </c>
      <c r="D171" s="52">
        <v>194895</v>
      </c>
      <c r="E171" s="52">
        <v>167524</v>
      </c>
      <c r="F171" s="52">
        <v>167574</v>
      </c>
      <c r="G171" s="52">
        <v>152853</v>
      </c>
      <c r="H171" s="52">
        <v>217768</v>
      </c>
      <c r="I171" s="52">
        <v>180380</v>
      </c>
      <c r="J171" s="52">
        <v>222390</v>
      </c>
      <c r="K171" s="52">
        <v>164803</v>
      </c>
      <c r="L171" s="52">
        <v>174163</v>
      </c>
      <c r="M171" s="52">
        <v>143475</v>
      </c>
      <c r="N171" s="52">
        <v>190469</v>
      </c>
      <c r="O171" s="52">
        <v>170928</v>
      </c>
      <c r="P171" s="52">
        <v>121636</v>
      </c>
      <c r="Q171" s="52">
        <v>157140</v>
      </c>
      <c r="R171" s="52">
        <v>173760</v>
      </c>
      <c r="S171" s="52">
        <v>168790</v>
      </c>
      <c r="T171" s="52">
        <v>171633</v>
      </c>
      <c r="U171" s="52">
        <v>184989</v>
      </c>
      <c r="V171" s="52">
        <v>167488</v>
      </c>
      <c r="W171" s="52">
        <v>169207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26356</v>
      </c>
      <c r="D172" s="52">
        <v>25548</v>
      </c>
      <c r="E172" s="52">
        <v>25098</v>
      </c>
      <c r="F172" s="52">
        <v>25225</v>
      </c>
      <c r="G172" s="52">
        <v>25074</v>
      </c>
      <c r="H172" s="52">
        <v>39077</v>
      </c>
      <c r="I172" s="52">
        <v>62855</v>
      </c>
      <c r="J172" s="52">
        <v>76128</v>
      </c>
      <c r="K172" s="52">
        <v>65020</v>
      </c>
      <c r="L172" s="52">
        <v>67232</v>
      </c>
      <c r="M172" s="52">
        <v>36691</v>
      </c>
      <c r="N172" s="52">
        <v>41129</v>
      </c>
      <c r="O172" s="52">
        <v>36688</v>
      </c>
      <c r="P172" s="52">
        <v>41507</v>
      </c>
      <c r="Q172" s="52">
        <v>49484</v>
      </c>
      <c r="R172" s="52">
        <v>65438</v>
      </c>
      <c r="S172" s="52">
        <v>64485</v>
      </c>
      <c r="T172" s="52">
        <v>67100</v>
      </c>
      <c r="U172" s="52">
        <v>69415</v>
      </c>
      <c r="V172" s="52">
        <v>63140</v>
      </c>
      <c r="W172" s="52">
        <v>51235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81974</v>
      </c>
      <c r="D176" s="52">
        <v>93449</v>
      </c>
      <c r="E176" s="52">
        <v>98659</v>
      </c>
      <c r="F176" s="52">
        <v>96106</v>
      </c>
      <c r="G176" s="52">
        <v>66149</v>
      </c>
      <c r="H176" s="52">
        <v>86856</v>
      </c>
      <c r="I176" s="52">
        <v>68931</v>
      </c>
      <c r="J176" s="52">
        <v>78119</v>
      </c>
      <c r="K176" s="52">
        <v>63047</v>
      </c>
      <c r="L176" s="52">
        <v>77570</v>
      </c>
      <c r="M176" s="52">
        <v>49742</v>
      </c>
      <c r="N176" s="52">
        <v>54583</v>
      </c>
      <c r="O176" s="52">
        <v>37811</v>
      </c>
      <c r="P176" s="52">
        <v>34866</v>
      </c>
      <c r="Q176" s="52">
        <v>39322</v>
      </c>
      <c r="R176" s="52">
        <v>48458</v>
      </c>
      <c r="S176" s="52">
        <v>54648</v>
      </c>
      <c r="T176" s="52">
        <v>55538</v>
      </c>
      <c r="U176" s="52">
        <v>52346</v>
      </c>
      <c r="V176" s="52">
        <v>47288</v>
      </c>
      <c r="W176" s="52">
        <v>43128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236284</v>
      </c>
      <c r="D177" s="36">
        <v>203056</v>
      </c>
      <c r="E177" s="36">
        <v>203891</v>
      </c>
      <c r="F177" s="36">
        <v>208297</v>
      </c>
      <c r="G177" s="36">
        <v>198197</v>
      </c>
      <c r="H177" s="36">
        <v>288531</v>
      </c>
      <c r="I177" s="36">
        <v>232711</v>
      </c>
      <c r="J177" s="36">
        <v>270348</v>
      </c>
      <c r="K177" s="36">
        <v>224997</v>
      </c>
      <c r="L177" s="36">
        <v>233526</v>
      </c>
      <c r="M177" s="36">
        <v>175873</v>
      </c>
      <c r="N177" s="36">
        <v>213300</v>
      </c>
      <c r="O177" s="36">
        <v>176443</v>
      </c>
      <c r="P177" s="36">
        <v>133090</v>
      </c>
      <c r="Q177" s="36">
        <v>173405</v>
      </c>
      <c r="R177" s="36">
        <v>228089</v>
      </c>
      <c r="S177" s="36">
        <v>225956</v>
      </c>
      <c r="T177" s="36">
        <v>244099</v>
      </c>
      <c r="U177" s="36">
        <v>257839</v>
      </c>
      <c r="V177" s="36">
        <v>232510</v>
      </c>
      <c r="W177" s="36">
        <v>215159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399092</v>
      </c>
      <c r="D5" s="52">
        <v>471360</v>
      </c>
      <c r="E5" s="52">
        <v>441047</v>
      </c>
      <c r="F5" s="52">
        <v>508804</v>
      </c>
      <c r="G5" s="52">
        <v>496214</v>
      </c>
      <c r="H5" s="52">
        <v>497312</v>
      </c>
      <c r="I5" s="52">
        <v>395595</v>
      </c>
      <c r="J5" s="52">
        <v>513529</v>
      </c>
      <c r="K5" s="52">
        <v>479818</v>
      </c>
      <c r="L5" s="52">
        <v>537310</v>
      </c>
      <c r="M5" s="52">
        <v>481214</v>
      </c>
      <c r="N5" s="52">
        <v>539574</v>
      </c>
      <c r="O5" s="52">
        <v>379185</v>
      </c>
      <c r="P5" s="52">
        <v>123200</v>
      </c>
      <c r="Q5" s="52">
        <v>189659</v>
      </c>
      <c r="R5" s="52">
        <v>206334</v>
      </c>
      <c r="S5" s="52">
        <v>272357</v>
      </c>
      <c r="T5" s="52">
        <v>43014</v>
      </c>
      <c r="U5" s="52">
        <v>200983</v>
      </c>
      <c r="V5" s="52">
        <v>216510</v>
      </c>
      <c r="W5" s="52">
        <v>116004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19566</v>
      </c>
      <c r="D8" s="52">
        <v>17296</v>
      </c>
      <c r="E8" s="52">
        <v>13488</v>
      </c>
      <c r="F8" s="52">
        <v>20628</v>
      </c>
      <c r="G8" s="52">
        <v>38028</v>
      </c>
      <c r="H8" s="52">
        <v>28871</v>
      </c>
      <c r="I8" s="52">
        <v>26412</v>
      </c>
      <c r="J8" s="52">
        <v>19562</v>
      </c>
      <c r="K8" s="52">
        <v>27586</v>
      </c>
      <c r="L8" s="52">
        <v>34546</v>
      </c>
      <c r="M8" s="52">
        <v>34333</v>
      </c>
      <c r="N8" s="52">
        <v>43210</v>
      </c>
      <c r="O8" s="52">
        <v>42107</v>
      </c>
      <c r="P8" s="52">
        <v>36977</v>
      </c>
      <c r="Q8" s="52">
        <v>29116</v>
      </c>
      <c r="R8" s="52">
        <v>45924</v>
      </c>
      <c r="S8" s="52">
        <v>56071</v>
      </c>
      <c r="T8" s="52">
        <v>66899</v>
      </c>
      <c r="U8" s="52">
        <v>41024</v>
      </c>
      <c r="V8" s="52">
        <v>36647</v>
      </c>
      <c r="W8" s="52">
        <v>40297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303162</v>
      </c>
      <c r="D10" s="52">
        <f>RES_hhdet_in!D10-RES_hhdet_in_new!D10</f>
        <v>364202</v>
      </c>
      <c r="E10" s="52">
        <f>RES_hhdet_in!E10-RES_hhdet_in_new!E10</f>
        <v>248977</v>
      </c>
      <c r="F10" s="52">
        <f>RES_hhdet_in!F10-RES_hhdet_in_new!F10</f>
        <v>341973</v>
      </c>
      <c r="G10" s="52">
        <f>RES_hhdet_in!G10-RES_hhdet_in_new!G10</f>
        <v>379527</v>
      </c>
      <c r="H10" s="52">
        <f>RES_hhdet_in!H10-RES_hhdet_in_new!H10</f>
        <v>409586</v>
      </c>
      <c r="I10" s="52">
        <f>RES_hhdet_in!I10-RES_hhdet_in_new!I10</f>
        <v>285031</v>
      </c>
      <c r="J10" s="52">
        <f>RES_hhdet_in!J10-RES_hhdet_in_new!J10</f>
        <v>388950</v>
      </c>
      <c r="K10" s="52">
        <f>RES_hhdet_in!K10-RES_hhdet_in_new!K10</f>
        <v>321701</v>
      </c>
      <c r="L10" s="52">
        <f>RES_hhdet_in!L10-RES_hhdet_in_new!L10</f>
        <v>371813</v>
      </c>
      <c r="M10" s="52">
        <f>RES_hhdet_in!M10-RES_hhdet_in_new!M10</f>
        <v>350596</v>
      </c>
      <c r="N10" s="52">
        <f>RES_hhdet_in!N10-RES_hhdet_in_new!N10</f>
        <v>454924</v>
      </c>
      <c r="O10" s="52">
        <f>RES_hhdet_in!O10-RES_hhdet_in_new!O10</f>
        <v>348054</v>
      </c>
      <c r="P10" s="52">
        <f>RES_hhdet_in!P10-RES_hhdet_in_new!P10</f>
        <v>164366</v>
      </c>
      <c r="Q10" s="52">
        <f>RES_hhdet_in!Q10-RES_hhdet_in_new!Q10</f>
        <v>217871</v>
      </c>
      <c r="R10" s="52">
        <f>RES_hhdet_in!R10-RES_hhdet_in_new!R10</f>
        <v>232036</v>
      </c>
      <c r="S10" s="52">
        <f>RES_hhdet_in!S10-RES_hhdet_in_new!S10</f>
        <v>292744</v>
      </c>
      <c r="T10" s="52">
        <f>RES_hhdet_in!T10-RES_hhdet_in_new!T10</f>
        <v>287012</v>
      </c>
      <c r="U10" s="52">
        <f>RES_hhdet_in!U10-RES_hhdet_in_new!U10</f>
        <v>246660</v>
      </c>
      <c r="V10" s="52">
        <f>RES_hhdet_in!V10-RES_hhdet_in_new!V10</f>
        <v>281684</v>
      </c>
      <c r="W10" s="52">
        <f>RES_hhdet_in!W10-RES_hhdet_in_new!W10</f>
        <v>215569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54681</v>
      </c>
      <c r="D11" s="52">
        <f>RES_hhdet_in!D11-RES_hhdet_in_new!D11</f>
        <v>43318</v>
      </c>
      <c r="E11" s="52">
        <f>RES_hhdet_in!E11-RES_hhdet_in_new!E11</f>
        <v>47276</v>
      </c>
      <c r="F11" s="52">
        <f>RES_hhdet_in!F11-RES_hhdet_in_new!F11</f>
        <v>65956</v>
      </c>
      <c r="G11" s="52">
        <f>RES_hhdet_in!G11-RES_hhdet_in_new!G11</f>
        <v>60882</v>
      </c>
      <c r="H11" s="52">
        <f>RES_hhdet_in!H11-RES_hhdet_in_new!H11</f>
        <v>61742</v>
      </c>
      <c r="I11" s="52">
        <f>RES_hhdet_in!I11-RES_hhdet_in_new!I11</f>
        <v>30534</v>
      </c>
      <c r="J11" s="52">
        <f>RES_hhdet_in!J11-RES_hhdet_in_new!J11</f>
        <v>28322</v>
      </c>
      <c r="K11" s="52">
        <f>RES_hhdet_in!K11-RES_hhdet_in_new!K11</f>
        <v>45540</v>
      </c>
      <c r="L11" s="52">
        <f>RES_hhdet_in!L11-RES_hhdet_in_new!L11</f>
        <v>37811</v>
      </c>
      <c r="M11" s="52">
        <f>RES_hhdet_in!M11-RES_hhdet_in_new!M11</f>
        <v>40758</v>
      </c>
      <c r="N11" s="52">
        <f>RES_hhdet_in!N11-RES_hhdet_in_new!N11</f>
        <v>36363</v>
      </c>
      <c r="O11" s="52">
        <f>RES_hhdet_in!O11-RES_hhdet_in_new!O11</f>
        <v>33340</v>
      </c>
      <c r="P11" s="52">
        <f>RES_hhdet_in!P11-RES_hhdet_in_new!P11</f>
        <v>34574</v>
      </c>
      <c r="Q11" s="52">
        <f>RES_hhdet_in!Q11-RES_hhdet_in_new!Q11</f>
        <v>39856</v>
      </c>
      <c r="R11" s="52">
        <f>RES_hhdet_in!R11-RES_hhdet_in_new!R11</f>
        <v>49048</v>
      </c>
      <c r="S11" s="52">
        <f>RES_hhdet_in!S11-RES_hhdet_in_new!S11</f>
        <v>54601</v>
      </c>
      <c r="T11" s="52">
        <f>RES_hhdet_in!T11-RES_hhdet_in_new!T11</f>
        <v>30490</v>
      </c>
      <c r="U11" s="52">
        <f>RES_hhdet_in!U11-RES_hhdet_in_new!U11</f>
        <v>18006</v>
      </c>
      <c r="V11" s="52">
        <f>RES_hhdet_in!V11-RES_hhdet_in_new!V11</f>
        <v>7699</v>
      </c>
      <c r="W11" s="52">
        <f>RES_hhdet_in!W11-RES_hhdet_in_new!W11</f>
        <v>16203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53</v>
      </c>
      <c r="D12" s="52">
        <f>RES_hhdet_in!D12-RES_hhdet_in_new!D12</f>
        <v>46</v>
      </c>
      <c r="E12" s="52">
        <f>RES_hhdet_in!E12-RES_hhdet_in_new!E12</f>
        <v>111</v>
      </c>
      <c r="F12" s="52">
        <f>RES_hhdet_in!F12-RES_hhdet_in_new!F12</f>
        <v>189</v>
      </c>
      <c r="G12" s="52">
        <f>RES_hhdet_in!G12-RES_hhdet_in_new!G12</f>
        <v>84</v>
      </c>
      <c r="H12" s="52">
        <f>RES_hhdet_in!H12-RES_hhdet_in_new!H12</f>
        <v>152</v>
      </c>
      <c r="I12" s="52">
        <f>RES_hhdet_in!I12-RES_hhdet_in_new!I12</f>
        <v>82</v>
      </c>
      <c r="J12" s="52">
        <f>RES_hhdet_in!J12-RES_hhdet_in_new!J12</f>
        <v>250</v>
      </c>
      <c r="K12" s="52">
        <f>RES_hhdet_in!K12-RES_hhdet_in_new!K12</f>
        <v>425</v>
      </c>
      <c r="L12" s="52">
        <f>RES_hhdet_in!L12-RES_hhdet_in_new!L12</f>
        <v>163</v>
      </c>
      <c r="M12" s="52">
        <f>RES_hhdet_in!M12-RES_hhdet_in_new!M12</f>
        <v>155</v>
      </c>
      <c r="N12" s="52">
        <f>RES_hhdet_in!N12-RES_hhdet_in_new!N12</f>
        <v>152</v>
      </c>
      <c r="O12" s="52">
        <f>RES_hhdet_in!O12-RES_hhdet_in_new!O12</f>
        <v>253</v>
      </c>
      <c r="P12" s="52">
        <f>RES_hhdet_in!P12-RES_hhdet_in_new!P12</f>
        <v>455</v>
      </c>
      <c r="Q12" s="52">
        <f>RES_hhdet_in!Q12-RES_hhdet_in_new!Q12</f>
        <v>379</v>
      </c>
      <c r="R12" s="52">
        <f>RES_hhdet_in!R12-RES_hhdet_in_new!R12</f>
        <v>729</v>
      </c>
      <c r="S12" s="52">
        <f>RES_hhdet_in!S12-RES_hhdet_in_new!S12</f>
        <v>383</v>
      </c>
      <c r="T12" s="52">
        <f>RES_hhdet_in!T12-RES_hhdet_in_new!T12</f>
        <v>376</v>
      </c>
      <c r="U12" s="52">
        <f>RES_hhdet_in!U12-RES_hhdet_in_new!U12</f>
        <v>163</v>
      </c>
      <c r="V12" s="52">
        <f>RES_hhdet_in!V12-RES_hhdet_in_new!V12</f>
        <v>118</v>
      </c>
      <c r="W12" s="52">
        <f>RES_hhdet_in!W12-RES_hhdet_in_new!W12</f>
        <v>120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260692</v>
      </c>
      <c r="D15" s="52">
        <f>RES_hhdet_in!D15-RES_hhdet_in_new!D15</f>
        <v>258967</v>
      </c>
      <c r="E15" s="52">
        <f>RES_hhdet_in!E15-RES_hhdet_in_new!E15</f>
        <v>331473</v>
      </c>
      <c r="F15" s="52">
        <f>RES_hhdet_in!F15-RES_hhdet_in_new!F15</f>
        <v>354721</v>
      </c>
      <c r="G15" s="52">
        <f>RES_hhdet_in!G15-RES_hhdet_in_new!G15</f>
        <v>335911</v>
      </c>
      <c r="H15" s="52">
        <f>RES_hhdet_in!H15-RES_hhdet_in_new!H15</f>
        <v>336542</v>
      </c>
      <c r="I15" s="52">
        <f>RES_hhdet_in!I15-RES_hhdet_in_new!I15</f>
        <v>157998</v>
      </c>
      <c r="J15" s="52">
        <f>RES_hhdet_in!J15-RES_hhdet_in_new!J15</f>
        <v>202652</v>
      </c>
      <c r="K15" s="52">
        <f>RES_hhdet_in!K15-RES_hhdet_in_new!K15</f>
        <v>204959</v>
      </c>
      <c r="L15" s="52">
        <f>RES_hhdet_in!L15-RES_hhdet_in_new!L15</f>
        <v>304733</v>
      </c>
      <c r="M15" s="52">
        <f>RES_hhdet_in!M15-RES_hhdet_in_new!M15</f>
        <v>297234</v>
      </c>
      <c r="N15" s="52">
        <f>RES_hhdet_in!N15-RES_hhdet_in_new!N15</f>
        <v>256532</v>
      </c>
      <c r="O15" s="52">
        <f>RES_hhdet_in!O15-RES_hhdet_in_new!O15</f>
        <v>133108</v>
      </c>
      <c r="P15" s="52">
        <f>RES_hhdet_in!P15-RES_hhdet_in_new!P15</f>
        <v>71445</v>
      </c>
      <c r="Q15" s="52">
        <f>RES_hhdet_in!Q15-RES_hhdet_in_new!Q15</f>
        <v>104100</v>
      </c>
      <c r="R15" s="52">
        <f>RES_hhdet_in!R15-RES_hhdet_in_new!R15</f>
        <v>165264</v>
      </c>
      <c r="S15" s="52">
        <f>RES_hhdet_in!S15-RES_hhdet_in_new!S15</f>
        <v>204600</v>
      </c>
      <c r="T15" s="52">
        <f>RES_hhdet_in!T15-RES_hhdet_in_new!T15</f>
        <v>132739</v>
      </c>
      <c r="U15" s="52">
        <f>RES_hhdet_in!U15-RES_hhdet_in_new!U15</f>
        <v>111668</v>
      </c>
      <c r="V15" s="52">
        <f>RES_hhdet_in!V15-RES_hhdet_in_new!V15</f>
        <v>80464</v>
      </c>
      <c r="W15" s="52">
        <f>RES_hhdet_in!W15-RES_hhdet_in_new!W15</f>
        <v>74380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31586</v>
      </c>
      <c r="D16" s="52">
        <f>RES_hhdet_in!D16-RES_hhdet_in_new!D16</f>
        <v>26865</v>
      </c>
      <c r="E16" s="52">
        <f>RES_hhdet_in!E16-RES_hhdet_in_new!E16</f>
        <v>55389</v>
      </c>
      <c r="F16" s="52">
        <f>RES_hhdet_in!F16-RES_hhdet_in_new!F16</f>
        <v>29527</v>
      </c>
      <c r="G16" s="52">
        <f>RES_hhdet_in!G16-RES_hhdet_in_new!G16</f>
        <v>50826</v>
      </c>
      <c r="H16" s="52">
        <f>RES_hhdet_in!H16-RES_hhdet_in_new!H16</f>
        <v>76057</v>
      </c>
      <c r="I16" s="52">
        <f>RES_hhdet_in!I16-RES_hhdet_in_new!I16</f>
        <v>66441</v>
      </c>
      <c r="J16" s="52">
        <f>RES_hhdet_in!J16-RES_hhdet_in_new!J16</f>
        <v>65470</v>
      </c>
      <c r="K16" s="52">
        <f>RES_hhdet_in!K16-RES_hhdet_in_new!K16</f>
        <v>171141</v>
      </c>
      <c r="L16" s="52">
        <f>RES_hhdet_in!L16-RES_hhdet_in_new!L16</f>
        <v>112767</v>
      </c>
      <c r="M16" s="52">
        <f>RES_hhdet_in!M16-RES_hhdet_in_new!M16</f>
        <v>117776</v>
      </c>
      <c r="N16" s="52">
        <f>RES_hhdet_in!N16-RES_hhdet_in_new!N16</f>
        <v>91557</v>
      </c>
      <c r="O16" s="52">
        <f>RES_hhdet_in!O16-RES_hhdet_in_new!O16</f>
        <v>138162</v>
      </c>
      <c r="P16" s="52">
        <f>RES_hhdet_in!P16-RES_hhdet_in_new!P16</f>
        <v>116035</v>
      </c>
      <c r="Q16" s="52">
        <f>RES_hhdet_in!Q16-RES_hhdet_in_new!Q16</f>
        <v>154098</v>
      </c>
      <c r="R16" s="52">
        <f>RES_hhdet_in!R16-RES_hhdet_in_new!R16</f>
        <v>149063</v>
      </c>
      <c r="S16" s="52">
        <f>RES_hhdet_in!S16-RES_hhdet_in_new!S16</f>
        <v>125034</v>
      </c>
      <c r="T16" s="52">
        <f>RES_hhdet_in!T16-RES_hhdet_in_new!T16</f>
        <v>110892</v>
      </c>
      <c r="U16" s="52">
        <f>RES_hhdet_in!U16-RES_hhdet_in_new!U16</f>
        <v>92493</v>
      </c>
      <c r="V16" s="52">
        <f>RES_hhdet_in!V16-RES_hhdet_in_new!V16</f>
        <v>57565</v>
      </c>
      <c r="W16" s="52">
        <f>RES_hhdet_in!W16-RES_hhdet_in_new!W16</f>
        <v>77382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206780</v>
      </c>
      <c r="D20" s="52">
        <v>213259</v>
      </c>
      <c r="E20" s="52">
        <v>170913</v>
      </c>
      <c r="F20" s="52">
        <v>215583</v>
      </c>
      <c r="G20" s="52">
        <v>233390</v>
      </c>
      <c r="H20" s="52">
        <v>241823</v>
      </c>
      <c r="I20" s="52">
        <v>153200</v>
      </c>
      <c r="J20" s="52">
        <v>174424</v>
      </c>
      <c r="K20" s="52">
        <v>191978</v>
      </c>
      <c r="L20" s="52">
        <v>211263</v>
      </c>
      <c r="M20" s="52">
        <v>218771</v>
      </c>
      <c r="N20" s="52">
        <v>239318</v>
      </c>
      <c r="O20" s="52">
        <v>226172</v>
      </c>
      <c r="P20" s="52">
        <v>144537</v>
      </c>
      <c r="Q20" s="52">
        <v>138950</v>
      </c>
      <c r="R20" s="52">
        <v>148419</v>
      </c>
      <c r="S20" s="52">
        <v>147396</v>
      </c>
      <c r="T20" s="52">
        <v>136983</v>
      </c>
      <c r="U20" s="52">
        <v>118225</v>
      </c>
      <c r="V20" s="52">
        <v>153073</v>
      </c>
      <c r="W20" s="52">
        <v>165430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395513</v>
      </c>
      <c r="D21" s="52">
        <v>383658</v>
      </c>
      <c r="E21" s="52">
        <v>269454</v>
      </c>
      <c r="F21" s="52">
        <v>378865</v>
      </c>
      <c r="G21" s="52">
        <v>514565</v>
      </c>
      <c r="H21" s="52">
        <v>571402</v>
      </c>
      <c r="I21" s="52">
        <v>331595</v>
      </c>
      <c r="J21" s="52">
        <v>326783</v>
      </c>
      <c r="K21" s="52">
        <v>373881</v>
      </c>
      <c r="L21" s="52">
        <v>345655</v>
      </c>
      <c r="M21" s="52">
        <v>328301</v>
      </c>
      <c r="N21" s="52">
        <v>458014</v>
      </c>
      <c r="O21" s="52">
        <v>391938</v>
      </c>
      <c r="P21" s="52">
        <v>304350</v>
      </c>
      <c r="Q21" s="52">
        <v>323878</v>
      </c>
      <c r="R21" s="52">
        <v>292726</v>
      </c>
      <c r="S21" s="52">
        <v>322204</v>
      </c>
      <c r="T21" s="52">
        <v>219634</v>
      </c>
      <c r="U21" s="52">
        <v>320631</v>
      </c>
      <c r="V21" s="52">
        <v>291618</v>
      </c>
      <c r="W21" s="52">
        <v>152785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381765</v>
      </c>
      <c r="D22" s="36">
        <v>426311</v>
      </c>
      <c r="E22" s="36">
        <v>596666</v>
      </c>
      <c r="F22" s="36">
        <v>569850</v>
      </c>
      <c r="G22" s="36">
        <v>500594</v>
      </c>
      <c r="H22" s="36">
        <v>591928</v>
      </c>
      <c r="I22" s="36">
        <v>304081</v>
      </c>
      <c r="J22" s="36">
        <v>431210</v>
      </c>
      <c r="K22" s="36">
        <v>554679</v>
      </c>
      <c r="L22" s="36">
        <v>657065</v>
      </c>
      <c r="M22" s="36">
        <v>602291</v>
      </c>
      <c r="N22" s="36">
        <v>524697</v>
      </c>
      <c r="O22" s="36">
        <v>411194</v>
      </c>
      <c r="P22" s="36">
        <v>311372</v>
      </c>
      <c r="Q22" s="36">
        <v>413614</v>
      </c>
      <c r="R22" s="36">
        <v>471206</v>
      </c>
      <c r="S22" s="36">
        <v>475997</v>
      </c>
      <c r="T22" s="36">
        <v>334174</v>
      </c>
      <c r="U22" s="36">
        <v>329035</v>
      </c>
      <c r="V22" s="36">
        <v>281405</v>
      </c>
      <c r="W22" s="36">
        <v>216592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111854</v>
      </c>
      <c r="D26" s="52">
        <v>130539</v>
      </c>
      <c r="E26" s="52">
        <v>125822</v>
      </c>
      <c r="F26" s="52">
        <v>155677</v>
      </c>
      <c r="G26" s="52">
        <v>168069</v>
      </c>
      <c r="H26" s="52">
        <v>162313</v>
      </c>
      <c r="I26" s="52">
        <v>187479</v>
      </c>
      <c r="J26" s="52">
        <v>177218</v>
      </c>
      <c r="K26" s="52">
        <v>158414</v>
      </c>
      <c r="L26" s="52">
        <v>170581</v>
      </c>
      <c r="M26" s="52">
        <v>184482</v>
      </c>
      <c r="N26" s="52">
        <v>252327</v>
      </c>
      <c r="O26" s="52">
        <v>236376</v>
      </c>
      <c r="P26" s="52">
        <v>28135</v>
      </c>
      <c r="Q26" s="52">
        <v>60666</v>
      </c>
      <c r="R26" s="52">
        <v>116554</v>
      </c>
      <c r="S26" s="52">
        <v>165717</v>
      </c>
      <c r="T26" s="52">
        <v>165878</v>
      </c>
      <c r="U26" s="52">
        <v>152261</v>
      </c>
      <c r="V26" s="52">
        <v>172256</v>
      </c>
      <c r="W26" s="52">
        <v>208031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75628</v>
      </c>
      <c r="D29" s="52">
        <v>70535</v>
      </c>
      <c r="E29" s="52">
        <v>35582</v>
      </c>
      <c r="F29" s="52">
        <v>50051</v>
      </c>
      <c r="G29" s="52">
        <v>97368</v>
      </c>
      <c r="H29" s="52">
        <v>78303</v>
      </c>
      <c r="I29" s="52">
        <v>79044</v>
      </c>
      <c r="J29" s="52">
        <v>80420</v>
      </c>
      <c r="K29" s="52">
        <v>102496</v>
      </c>
      <c r="L29" s="52">
        <v>93214</v>
      </c>
      <c r="M29" s="52">
        <v>89951</v>
      </c>
      <c r="N29" s="52">
        <v>98831</v>
      </c>
      <c r="O29" s="52">
        <v>133949</v>
      </c>
      <c r="P29" s="52">
        <v>103350</v>
      </c>
      <c r="Q29" s="52">
        <v>56041</v>
      </c>
      <c r="R29" s="52">
        <v>73976</v>
      </c>
      <c r="S29" s="52">
        <v>91139</v>
      </c>
      <c r="T29" s="52">
        <v>114807</v>
      </c>
      <c r="U29" s="52">
        <v>116185</v>
      </c>
      <c r="V29" s="52">
        <v>122964</v>
      </c>
      <c r="W29" s="52">
        <v>119659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192044</v>
      </c>
      <c r="D31" s="52">
        <f>RES_hhdet_in!D31-RES_hhdet_in_new!D31</f>
        <v>223040</v>
      </c>
      <c r="E31" s="52">
        <f>RES_hhdet_in!E31-RES_hhdet_in_new!E31</f>
        <v>256099</v>
      </c>
      <c r="F31" s="52">
        <f>RES_hhdet_in!F31-RES_hhdet_in_new!F31</f>
        <v>261519</v>
      </c>
      <c r="G31" s="52">
        <f>RES_hhdet_in!G31-RES_hhdet_in_new!G31</f>
        <v>178530</v>
      </c>
      <c r="H31" s="52">
        <f>RES_hhdet_in!H31-RES_hhdet_in_new!H31</f>
        <v>185170</v>
      </c>
      <c r="I31" s="52">
        <f>RES_hhdet_in!I31-RES_hhdet_in_new!I31</f>
        <v>60355</v>
      </c>
      <c r="J31" s="52">
        <f>RES_hhdet_in!J31-RES_hhdet_in_new!J31</f>
        <v>57504</v>
      </c>
      <c r="K31" s="52">
        <f>RES_hhdet_in!K31-RES_hhdet_in_new!K31</f>
        <v>82563</v>
      </c>
      <c r="L31" s="52">
        <f>RES_hhdet_in!L31-RES_hhdet_in_new!L31</f>
        <v>105913</v>
      </c>
      <c r="M31" s="52">
        <f>RES_hhdet_in!M31-RES_hhdet_in_new!M31</f>
        <v>122335</v>
      </c>
      <c r="N31" s="52">
        <f>RES_hhdet_in!N31-RES_hhdet_in_new!N31</f>
        <v>124123</v>
      </c>
      <c r="O31" s="52">
        <f>RES_hhdet_in!O31-RES_hhdet_in_new!O31</f>
        <v>109197</v>
      </c>
      <c r="P31" s="52">
        <f>RES_hhdet_in!P31-RES_hhdet_in_new!P31</f>
        <v>64400</v>
      </c>
      <c r="Q31" s="52">
        <f>RES_hhdet_in!Q31-RES_hhdet_in_new!Q31</f>
        <v>77298</v>
      </c>
      <c r="R31" s="52">
        <f>RES_hhdet_in!R31-RES_hhdet_in_new!R31</f>
        <v>97396</v>
      </c>
      <c r="S31" s="52">
        <f>RES_hhdet_in!S31-RES_hhdet_in_new!S31</f>
        <v>108684</v>
      </c>
      <c r="T31" s="52">
        <f>RES_hhdet_in!T31-RES_hhdet_in_new!T31</f>
        <v>105137</v>
      </c>
      <c r="U31" s="52">
        <f>RES_hhdet_in!U31-RES_hhdet_in_new!U31</f>
        <v>84505</v>
      </c>
      <c r="V31" s="52">
        <f>RES_hhdet_in!V31-RES_hhdet_in_new!V31</f>
        <v>81173</v>
      </c>
      <c r="W31" s="52">
        <f>RES_hhdet_in!W31-RES_hhdet_in_new!W31</f>
        <v>93355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453</v>
      </c>
      <c r="D32" s="52">
        <f>RES_hhdet_in!D32-RES_hhdet_in_new!D32</f>
        <v>588</v>
      </c>
      <c r="E32" s="52">
        <f>RES_hhdet_in!E32-RES_hhdet_in_new!E32</f>
        <v>1846</v>
      </c>
      <c r="F32" s="52">
        <f>RES_hhdet_in!F32-RES_hhdet_in_new!F32</f>
        <v>959</v>
      </c>
      <c r="G32" s="52">
        <f>RES_hhdet_in!G32-RES_hhdet_in_new!G32</f>
        <v>373</v>
      </c>
      <c r="H32" s="52">
        <f>RES_hhdet_in!H32-RES_hhdet_in_new!H32</f>
        <v>382</v>
      </c>
      <c r="I32" s="52">
        <f>RES_hhdet_in!I32-RES_hhdet_in_new!I32</f>
        <v>380</v>
      </c>
      <c r="J32" s="52">
        <f>RES_hhdet_in!J32-RES_hhdet_in_new!J32</f>
        <v>501</v>
      </c>
      <c r="K32" s="52">
        <f>RES_hhdet_in!K32-RES_hhdet_in_new!K32</f>
        <v>650</v>
      </c>
      <c r="L32" s="52">
        <f>RES_hhdet_in!L32-RES_hhdet_in_new!L32</f>
        <v>1888</v>
      </c>
      <c r="M32" s="52">
        <f>RES_hhdet_in!M32-RES_hhdet_in_new!M32</f>
        <v>994</v>
      </c>
      <c r="N32" s="52">
        <f>RES_hhdet_in!N32-RES_hhdet_in_new!N32</f>
        <v>1394</v>
      </c>
      <c r="O32" s="52">
        <f>RES_hhdet_in!O32-RES_hhdet_in_new!O32</f>
        <v>1333</v>
      </c>
      <c r="P32" s="52">
        <f>RES_hhdet_in!P32-RES_hhdet_in_new!P32</f>
        <v>647</v>
      </c>
      <c r="Q32" s="52">
        <f>RES_hhdet_in!Q32-RES_hhdet_in_new!Q32</f>
        <v>899</v>
      </c>
      <c r="R32" s="52">
        <f>RES_hhdet_in!R32-RES_hhdet_in_new!R32</f>
        <v>1104</v>
      </c>
      <c r="S32" s="52">
        <f>RES_hhdet_in!S32-RES_hhdet_in_new!S32</f>
        <v>1190</v>
      </c>
      <c r="T32" s="52">
        <f>RES_hhdet_in!T32-RES_hhdet_in_new!T32</f>
        <v>1233</v>
      </c>
      <c r="U32" s="52">
        <f>RES_hhdet_in!U32-RES_hhdet_in_new!U32</f>
        <v>876</v>
      </c>
      <c r="V32" s="52">
        <f>RES_hhdet_in!V32-RES_hhdet_in_new!V32</f>
        <v>1554</v>
      </c>
      <c r="W32" s="52">
        <f>RES_hhdet_in!W32-RES_hhdet_in_new!W32</f>
        <v>1160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269013</v>
      </c>
      <c r="D35" s="52">
        <f>RES_hhdet_in!D35-RES_hhdet_in_new!D35</f>
        <v>262374</v>
      </c>
      <c r="E35" s="52">
        <f>RES_hhdet_in!E35-RES_hhdet_in_new!E35</f>
        <v>211529</v>
      </c>
      <c r="F35" s="52">
        <f>RES_hhdet_in!F35-RES_hhdet_in_new!F35</f>
        <v>274508</v>
      </c>
      <c r="G35" s="52">
        <f>RES_hhdet_in!G35-RES_hhdet_in_new!G35</f>
        <v>371221</v>
      </c>
      <c r="H35" s="52">
        <f>RES_hhdet_in!H35-RES_hhdet_in_new!H35</f>
        <v>400452</v>
      </c>
      <c r="I35" s="52">
        <f>RES_hhdet_in!I35-RES_hhdet_in_new!I35</f>
        <v>191285</v>
      </c>
      <c r="J35" s="52">
        <f>RES_hhdet_in!J35-RES_hhdet_in_new!J35</f>
        <v>136902</v>
      </c>
      <c r="K35" s="52">
        <f>RES_hhdet_in!K35-RES_hhdet_in_new!K35</f>
        <v>135309</v>
      </c>
      <c r="L35" s="52">
        <f>RES_hhdet_in!L35-RES_hhdet_in_new!L35</f>
        <v>159477</v>
      </c>
      <c r="M35" s="52">
        <f>RES_hhdet_in!M35-RES_hhdet_in_new!M35</f>
        <v>181938</v>
      </c>
      <c r="N35" s="52">
        <f>RES_hhdet_in!N35-RES_hhdet_in_new!N35</f>
        <v>242571</v>
      </c>
      <c r="O35" s="52">
        <f>RES_hhdet_in!O35-RES_hhdet_in_new!O35</f>
        <v>225487</v>
      </c>
      <c r="P35" s="52">
        <f>RES_hhdet_in!P35-RES_hhdet_in_new!P35</f>
        <v>105489</v>
      </c>
      <c r="Q35" s="52">
        <f>RES_hhdet_in!Q35-RES_hhdet_in_new!Q35</f>
        <v>142342</v>
      </c>
      <c r="R35" s="52">
        <f>RES_hhdet_in!R35-RES_hhdet_in_new!R35</f>
        <v>136759</v>
      </c>
      <c r="S35" s="52">
        <f>RES_hhdet_in!S35-RES_hhdet_in_new!S35</f>
        <v>158515</v>
      </c>
      <c r="T35" s="52">
        <f>RES_hhdet_in!T35-RES_hhdet_in_new!T35</f>
        <v>171798</v>
      </c>
      <c r="U35" s="52">
        <f>RES_hhdet_in!U35-RES_hhdet_in_new!U35</f>
        <v>167254</v>
      </c>
      <c r="V35" s="52">
        <f>RES_hhdet_in!V35-RES_hhdet_in_new!V35</f>
        <v>189017</v>
      </c>
      <c r="W35" s="52">
        <f>RES_hhdet_in!W35-RES_hhdet_in_new!W35</f>
        <v>123497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47623</v>
      </c>
      <c r="D36" s="52">
        <f>RES_hhdet_in!D36-RES_hhdet_in_new!D36</f>
        <v>49256</v>
      </c>
      <c r="E36" s="52">
        <f>RES_hhdet_in!E36-RES_hhdet_in_new!E36</f>
        <v>64540</v>
      </c>
      <c r="F36" s="52">
        <f>RES_hhdet_in!F36-RES_hhdet_in_new!F36</f>
        <v>52658</v>
      </c>
      <c r="G36" s="52">
        <f>RES_hhdet_in!G36-RES_hhdet_in_new!G36</f>
        <v>84409</v>
      </c>
      <c r="H36" s="52">
        <f>RES_hhdet_in!H36-RES_hhdet_in_new!H36</f>
        <v>92951</v>
      </c>
      <c r="I36" s="52">
        <f>RES_hhdet_in!I36-RES_hhdet_in_new!I36</f>
        <v>87114</v>
      </c>
      <c r="J36" s="52">
        <f>RES_hhdet_in!J36-RES_hhdet_in_new!J36</f>
        <v>89808</v>
      </c>
      <c r="K36" s="52">
        <f>RES_hhdet_in!K36-RES_hhdet_in_new!K36</f>
        <v>118395</v>
      </c>
      <c r="L36" s="52">
        <f>RES_hhdet_in!L36-RES_hhdet_in_new!L36</f>
        <v>115231</v>
      </c>
      <c r="M36" s="52">
        <f>RES_hhdet_in!M36-RES_hhdet_in_new!M36</f>
        <v>105960</v>
      </c>
      <c r="N36" s="52">
        <f>RES_hhdet_in!N36-RES_hhdet_in_new!N36</f>
        <v>129415</v>
      </c>
      <c r="O36" s="52">
        <f>RES_hhdet_in!O36-RES_hhdet_in_new!O36</f>
        <v>156117</v>
      </c>
      <c r="P36" s="52">
        <f>RES_hhdet_in!P36-RES_hhdet_in_new!P36</f>
        <v>112476</v>
      </c>
      <c r="Q36" s="52">
        <f>RES_hhdet_in!Q36-RES_hhdet_in_new!Q36</f>
        <v>122202</v>
      </c>
      <c r="R36" s="52">
        <f>RES_hhdet_in!R36-RES_hhdet_in_new!R36</f>
        <v>149616</v>
      </c>
      <c r="S36" s="52">
        <f>RES_hhdet_in!S36-RES_hhdet_in_new!S36</f>
        <v>153762</v>
      </c>
      <c r="T36" s="52">
        <f>RES_hhdet_in!T36-RES_hhdet_in_new!T36</f>
        <v>148591</v>
      </c>
      <c r="U36" s="52">
        <f>RES_hhdet_in!U36-RES_hhdet_in_new!U36</f>
        <v>160323</v>
      </c>
      <c r="V36" s="52">
        <f>RES_hhdet_in!V36-RES_hhdet_in_new!V36</f>
        <v>155153</v>
      </c>
      <c r="W36" s="52">
        <f>RES_hhdet_in!W36-RES_hhdet_in_new!W36</f>
        <v>197641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144891</v>
      </c>
      <c r="D40" s="52">
        <v>169713</v>
      </c>
      <c r="E40" s="52">
        <v>172018</v>
      </c>
      <c r="F40" s="52">
        <v>180870</v>
      </c>
      <c r="G40" s="52">
        <v>162366</v>
      </c>
      <c r="H40" s="52">
        <v>158196</v>
      </c>
      <c r="I40" s="52">
        <v>79029</v>
      </c>
      <c r="J40" s="52">
        <v>83039</v>
      </c>
      <c r="K40" s="52">
        <v>85621</v>
      </c>
      <c r="L40" s="52">
        <v>96907</v>
      </c>
      <c r="M40" s="52">
        <v>107132</v>
      </c>
      <c r="N40" s="52">
        <v>130546</v>
      </c>
      <c r="O40" s="52">
        <v>112844</v>
      </c>
      <c r="P40" s="52">
        <v>64164</v>
      </c>
      <c r="Q40" s="52">
        <v>68419</v>
      </c>
      <c r="R40" s="52">
        <v>79834</v>
      </c>
      <c r="S40" s="52">
        <v>79505</v>
      </c>
      <c r="T40" s="52">
        <v>78201</v>
      </c>
      <c r="U40" s="52">
        <v>73738</v>
      </c>
      <c r="V40" s="52">
        <v>78603</v>
      </c>
      <c r="W40" s="52">
        <v>78534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364237</v>
      </c>
      <c r="D41" s="36">
        <v>365551</v>
      </c>
      <c r="E41" s="36">
        <v>362003</v>
      </c>
      <c r="F41" s="36">
        <v>408789</v>
      </c>
      <c r="G41" s="36">
        <v>472169</v>
      </c>
      <c r="H41" s="36">
        <v>520741</v>
      </c>
      <c r="I41" s="36">
        <v>260128</v>
      </c>
      <c r="J41" s="36">
        <v>201585</v>
      </c>
      <c r="K41" s="36">
        <v>251350</v>
      </c>
      <c r="L41" s="36">
        <v>285600</v>
      </c>
      <c r="M41" s="36">
        <v>304146</v>
      </c>
      <c r="N41" s="36">
        <v>366989</v>
      </c>
      <c r="O41" s="36">
        <v>378571</v>
      </c>
      <c r="P41" s="36">
        <v>219369</v>
      </c>
      <c r="Q41" s="36">
        <v>274590</v>
      </c>
      <c r="R41" s="36">
        <v>305105</v>
      </c>
      <c r="S41" s="36">
        <v>342703</v>
      </c>
      <c r="T41" s="36">
        <v>348577</v>
      </c>
      <c r="U41" s="36">
        <v>339187</v>
      </c>
      <c r="V41" s="36">
        <v>348322</v>
      </c>
      <c r="W41" s="36">
        <v>337065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216</v>
      </c>
      <c r="B45" s="52"/>
      <c r="C45" s="52">
        <v>1489224</v>
      </c>
      <c r="D45" s="52">
        <v>1238432</v>
      </c>
      <c r="E45" s="52">
        <v>1354271</v>
      </c>
      <c r="F45" s="52">
        <v>1235353</v>
      </c>
      <c r="G45" s="52">
        <v>1130982</v>
      </c>
      <c r="H45" s="52">
        <v>921724</v>
      </c>
      <c r="I45" s="52">
        <v>865958</v>
      </c>
      <c r="J45" s="52">
        <v>1171278</v>
      </c>
      <c r="K45" s="52">
        <v>1243752</v>
      </c>
      <c r="L45" s="52">
        <v>1359034</v>
      </c>
      <c r="M45" s="52">
        <v>1570933</v>
      </c>
      <c r="N45" s="52">
        <v>2030472</v>
      </c>
      <c r="O45" s="52">
        <v>2283009</v>
      </c>
      <c r="P45" s="52">
        <v>586920</v>
      </c>
      <c r="Q45" s="52">
        <v>507839</v>
      </c>
      <c r="R45" s="52">
        <v>449171</v>
      </c>
      <c r="S45" s="52">
        <v>831450</v>
      </c>
      <c r="T45" s="52">
        <v>840781</v>
      </c>
      <c r="U45" s="52">
        <v>1059926</v>
      </c>
      <c r="V45" s="52">
        <v>1010910</v>
      </c>
      <c r="W45" s="52">
        <v>494306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351232</v>
      </c>
      <c r="D48" s="52">
        <v>345748</v>
      </c>
      <c r="E48" s="52">
        <v>285764</v>
      </c>
      <c r="F48" s="52">
        <v>370751</v>
      </c>
      <c r="G48" s="52">
        <v>465256</v>
      </c>
      <c r="H48" s="52">
        <v>330373</v>
      </c>
      <c r="I48" s="52">
        <v>196655</v>
      </c>
      <c r="J48" s="52">
        <v>169658</v>
      </c>
      <c r="K48" s="52">
        <v>282264</v>
      </c>
      <c r="L48" s="52">
        <v>381054</v>
      </c>
      <c r="M48" s="52">
        <v>395243</v>
      </c>
      <c r="N48" s="52">
        <v>466415</v>
      </c>
      <c r="O48" s="52">
        <v>568671</v>
      </c>
      <c r="P48" s="52">
        <v>552496</v>
      </c>
      <c r="Q48" s="52">
        <v>410290</v>
      </c>
      <c r="R48" s="52">
        <v>421585</v>
      </c>
      <c r="S48" s="52">
        <v>355120</v>
      </c>
      <c r="T48" s="52">
        <v>345931</v>
      </c>
      <c r="U48" s="52">
        <v>368081</v>
      </c>
      <c r="V48" s="52">
        <v>434142</v>
      </c>
      <c r="W48" s="52">
        <v>458815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1117988</v>
      </c>
      <c r="D50" s="52">
        <f>RES_hhdet_in!D50-RES_hhdet_in_new!D50</f>
        <v>920701</v>
      </c>
      <c r="E50" s="52">
        <f>RES_hhdet_in!E50-RES_hhdet_in_new!E50</f>
        <v>1040790</v>
      </c>
      <c r="F50" s="52">
        <f>RES_hhdet_in!F50-RES_hhdet_in_new!F50</f>
        <v>1020549</v>
      </c>
      <c r="G50" s="52">
        <f>RES_hhdet_in!G50-RES_hhdet_in_new!G50</f>
        <v>991747</v>
      </c>
      <c r="H50" s="52">
        <f>RES_hhdet_in!H50-RES_hhdet_in_new!H50</f>
        <v>980311</v>
      </c>
      <c r="I50" s="52">
        <f>RES_hhdet_in!I50-RES_hhdet_in_new!I50</f>
        <v>858362</v>
      </c>
      <c r="J50" s="52">
        <f>RES_hhdet_in!J50-RES_hhdet_in_new!J50</f>
        <v>1342478</v>
      </c>
      <c r="K50" s="52">
        <f>RES_hhdet_in!K50-RES_hhdet_in_new!K50</f>
        <v>1292517</v>
      </c>
      <c r="L50" s="52">
        <f>RES_hhdet_in!L50-RES_hhdet_in_new!L50</f>
        <v>1350046</v>
      </c>
      <c r="M50" s="52">
        <f>RES_hhdet_in!M50-RES_hhdet_in_new!M50</f>
        <v>1337315</v>
      </c>
      <c r="N50" s="52">
        <f>RES_hhdet_in!N50-RES_hhdet_in_new!N50</f>
        <v>1490488</v>
      </c>
      <c r="O50" s="52">
        <f>RES_hhdet_in!O50-RES_hhdet_in_new!O50</f>
        <v>1200105</v>
      </c>
      <c r="P50" s="52">
        <f>RES_hhdet_in!P50-RES_hhdet_in_new!P50</f>
        <v>408248</v>
      </c>
      <c r="Q50" s="52">
        <f>RES_hhdet_in!Q50-RES_hhdet_in_new!Q50</f>
        <v>514505</v>
      </c>
      <c r="R50" s="52">
        <f>RES_hhdet_in!R50-RES_hhdet_in_new!R50</f>
        <v>978211</v>
      </c>
      <c r="S50" s="52">
        <f>RES_hhdet_in!S50-RES_hhdet_in_new!S50</f>
        <v>1307559</v>
      </c>
      <c r="T50" s="52">
        <f>RES_hhdet_in!T50-RES_hhdet_in_new!T50</f>
        <v>1226285</v>
      </c>
      <c r="U50" s="52">
        <f>RES_hhdet_in!U50-RES_hhdet_in_new!U50</f>
        <v>1310425</v>
      </c>
      <c r="V50" s="52">
        <f>RES_hhdet_in!V50-RES_hhdet_in_new!V50</f>
        <v>987852</v>
      </c>
      <c r="W50" s="52">
        <f>RES_hhdet_in!W50-RES_hhdet_in_new!W50</f>
        <v>880437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7481</v>
      </c>
      <c r="D51" s="52">
        <f>RES_hhdet_in!D51-RES_hhdet_in_new!D51</f>
        <v>2594</v>
      </c>
      <c r="E51" s="52">
        <f>RES_hhdet_in!E51-RES_hhdet_in_new!E51</f>
        <v>9343</v>
      </c>
      <c r="F51" s="52">
        <f>RES_hhdet_in!F51-RES_hhdet_in_new!F51</f>
        <v>889</v>
      </c>
      <c r="G51" s="52">
        <f>RES_hhdet_in!G51-RES_hhdet_in_new!G51</f>
        <v>7705</v>
      </c>
      <c r="H51" s="52">
        <f>RES_hhdet_in!H51-RES_hhdet_in_new!H51</f>
        <v>10685</v>
      </c>
      <c r="I51" s="52">
        <f>RES_hhdet_in!I51-RES_hhdet_in_new!I51</f>
        <v>2920</v>
      </c>
      <c r="J51" s="52">
        <f>RES_hhdet_in!J51-RES_hhdet_in_new!J51</f>
        <v>12429</v>
      </c>
      <c r="K51" s="52">
        <f>RES_hhdet_in!K51-RES_hhdet_in_new!K51</f>
        <v>10189</v>
      </c>
      <c r="L51" s="52">
        <f>RES_hhdet_in!L51-RES_hhdet_in_new!L51</f>
        <v>5253</v>
      </c>
      <c r="M51" s="52">
        <f>RES_hhdet_in!M51-RES_hhdet_in_new!M51</f>
        <v>8072</v>
      </c>
      <c r="N51" s="52">
        <f>RES_hhdet_in!N51-RES_hhdet_in_new!N51</f>
        <v>11338</v>
      </c>
      <c r="O51" s="52">
        <f>RES_hhdet_in!O51-RES_hhdet_in_new!O51</f>
        <v>4332</v>
      </c>
      <c r="P51" s="52">
        <f>RES_hhdet_in!P51-RES_hhdet_in_new!P51</f>
        <v>19489</v>
      </c>
      <c r="Q51" s="52">
        <f>RES_hhdet_in!Q51-RES_hhdet_in_new!Q51</f>
        <v>4666</v>
      </c>
      <c r="R51" s="52">
        <f>RES_hhdet_in!R51-RES_hhdet_in_new!R51</f>
        <v>6847</v>
      </c>
      <c r="S51" s="52">
        <f>RES_hhdet_in!S51-RES_hhdet_in_new!S51</f>
        <v>9600</v>
      </c>
      <c r="T51" s="52">
        <f>RES_hhdet_in!T51-RES_hhdet_in_new!T51</f>
        <v>8808</v>
      </c>
      <c r="U51" s="52">
        <f>RES_hhdet_in!U51-RES_hhdet_in_new!U51</f>
        <v>31575</v>
      </c>
      <c r="V51" s="52">
        <f>RES_hhdet_in!V51-RES_hhdet_in_new!V51</f>
        <v>23731</v>
      </c>
      <c r="W51" s="52">
        <f>RES_hhdet_in!W51-RES_hhdet_in_new!W51</f>
        <v>2553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934405</v>
      </c>
      <c r="D54" s="52">
        <f>RES_hhdet_in!D54-RES_hhdet_in_new!D54</f>
        <v>816944</v>
      </c>
      <c r="E54" s="52">
        <f>RES_hhdet_in!E54-RES_hhdet_in_new!E54</f>
        <v>723706</v>
      </c>
      <c r="F54" s="52">
        <f>RES_hhdet_in!F54-RES_hhdet_in_new!F54</f>
        <v>913507</v>
      </c>
      <c r="G54" s="52">
        <f>RES_hhdet_in!G54-RES_hhdet_in_new!G54</f>
        <v>909201</v>
      </c>
      <c r="H54" s="52">
        <f>RES_hhdet_in!H54-RES_hhdet_in_new!H54</f>
        <v>893916</v>
      </c>
      <c r="I54" s="52">
        <f>RES_hhdet_in!I54-RES_hhdet_in_new!I54</f>
        <v>246495</v>
      </c>
      <c r="J54" s="52">
        <f>RES_hhdet_in!J54-RES_hhdet_in_new!J54</f>
        <v>259071</v>
      </c>
      <c r="K54" s="52">
        <f>RES_hhdet_in!K54-RES_hhdet_in_new!K54</f>
        <v>474333</v>
      </c>
      <c r="L54" s="52">
        <f>RES_hhdet_in!L54-RES_hhdet_in_new!L54</f>
        <v>569927</v>
      </c>
      <c r="M54" s="52">
        <f>RES_hhdet_in!M54-RES_hhdet_in_new!M54</f>
        <v>766348</v>
      </c>
      <c r="N54" s="52">
        <f>RES_hhdet_in!N54-RES_hhdet_in_new!N54</f>
        <v>812740</v>
      </c>
      <c r="O54" s="52">
        <f>RES_hhdet_in!O54-RES_hhdet_in_new!O54</f>
        <v>814896</v>
      </c>
      <c r="P54" s="52">
        <f>RES_hhdet_in!P54-RES_hhdet_in_new!P54</f>
        <v>299706</v>
      </c>
      <c r="Q54" s="52">
        <f>RES_hhdet_in!Q54-RES_hhdet_in_new!Q54</f>
        <v>288485</v>
      </c>
      <c r="R54" s="52">
        <f>RES_hhdet_in!R54-RES_hhdet_in_new!R54</f>
        <v>275984</v>
      </c>
      <c r="S54" s="52">
        <f>RES_hhdet_in!S54-RES_hhdet_in_new!S54</f>
        <v>300728</v>
      </c>
      <c r="T54" s="52">
        <f>RES_hhdet_in!T54-RES_hhdet_in_new!T54</f>
        <v>343753</v>
      </c>
      <c r="U54" s="52">
        <f>RES_hhdet_in!U54-RES_hhdet_in_new!U54</f>
        <v>398215</v>
      </c>
      <c r="V54" s="52">
        <f>RES_hhdet_in!V54-RES_hhdet_in_new!V54</f>
        <v>462494</v>
      </c>
      <c r="W54" s="52">
        <f>RES_hhdet_in!W54-RES_hhdet_in_new!W54</f>
        <v>414926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327488</v>
      </c>
      <c r="D55" s="52">
        <f>RES_hhdet_in!D55-RES_hhdet_in_new!D55</f>
        <v>284578</v>
      </c>
      <c r="E55" s="52">
        <f>RES_hhdet_in!E55-RES_hhdet_in_new!E55</f>
        <v>376499</v>
      </c>
      <c r="F55" s="52">
        <f>RES_hhdet_in!F55-RES_hhdet_in_new!F55</f>
        <v>285988</v>
      </c>
      <c r="G55" s="52">
        <f>RES_hhdet_in!G55-RES_hhdet_in_new!G55</f>
        <v>344422</v>
      </c>
      <c r="H55" s="52">
        <f>RES_hhdet_in!H55-RES_hhdet_in_new!H55</f>
        <v>397548</v>
      </c>
      <c r="I55" s="52">
        <f>RES_hhdet_in!I55-RES_hhdet_in_new!I55</f>
        <v>291784</v>
      </c>
      <c r="J55" s="52">
        <f>RES_hhdet_in!J55-RES_hhdet_in_new!J55</f>
        <v>361402</v>
      </c>
      <c r="K55" s="52">
        <f>RES_hhdet_in!K55-RES_hhdet_in_new!K55</f>
        <v>519566</v>
      </c>
      <c r="L55" s="52">
        <f>RES_hhdet_in!L55-RES_hhdet_in_new!L55</f>
        <v>435339</v>
      </c>
      <c r="M55" s="52">
        <f>RES_hhdet_in!M55-RES_hhdet_in_new!M55</f>
        <v>451633</v>
      </c>
      <c r="N55" s="52">
        <f>RES_hhdet_in!N55-RES_hhdet_in_new!N55</f>
        <v>530589</v>
      </c>
      <c r="O55" s="52">
        <f>RES_hhdet_in!O55-RES_hhdet_in_new!O55</f>
        <v>927614</v>
      </c>
      <c r="P55" s="52">
        <f>RES_hhdet_in!P55-RES_hhdet_in_new!P55</f>
        <v>539210</v>
      </c>
      <c r="Q55" s="52">
        <f>RES_hhdet_in!Q55-RES_hhdet_in_new!Q55</f>
        <v>442039</v>
      </c>
      <c r="R55" s="52">
        <f>RES_hhdet_in!R55-RES_hhdet_in_new!R55</f>
        <v>372779</v>
      </c>
      <c r="S55" s="52">
        <f>RES_hhdet_in!S55-RES_hhdet_in_new!S55</f>
        <v>371675</v>
      </c>
      <c r="T55" s="52">
        <f>RES_hhdet_in!T55-RES_hhdet_in_new!T55</f>
        <v>313765</v>
      </c>
      <c r="U55" s="52">
        <f>RES_hhdet_in!U55-RES_hhdet_in_new!U55</f>
        <v>339360</v>
      </c>
      <c r="V55" s="52">
        <f>RES_hhdet_in!V55-RES_hhdet_in_new!V55</f>
        <v>559620</v>
      </c>
      <c r="W55" s="52">
        <f>RES_hhdet_in!W55-RES_hhdet_in_new!W55</f>
        <v>406274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654318</v>
      </c>
      <c r="D59" s="52">
        <v>632560</v>
      </c>
      <c r="E59" s="52">
        <v>668564</v>
      </c>
      <c r="F59" s="52">
        <v>803783</v>
      </c>
      <c r="G59" s="52">
        <v>707922</v>
      </c>
      <c r="H59" s="52">
        <v>680206</v>
      </c>
      <c r="I59" s="52">
        <v>303560</v>
      </c>
      <c r="J59" s="52">
        <v>294841</v>
      </c>
      <c r="K59" s="52">
        <v>420564</v>
      </c>
      <c r="L59" s="52">
        <v>394331</v>
      </c>
      <c r="M59" s="52">
        <v>455254</v>
      </c>
      <c r="N59" s="52">
        <v>466950</v>
      </c>
      <c r="O59" s="52">
        <v>493095</v>
      </c>
      <c r="P59" s="52">
        <v>262351</v>
      </c>
      <c r="Q59" s="52">
        <v>268770</v>
      </c>
      <c r="R59" s="52">
        <v>270728</v>
      </c>
      <c r="S59" s="52">
        <v>333102</v>
      </c>
      <c r="T59" s="52">
        <v>348818</v>
      </c>
      <c r="U59" s="52">
        <v>360979</v>
      </c>
      <c r="V59" s="52">
        <v>351577</v>
      </c>
      <c r="W59" s="52">
        <v>288277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3518249</v>
      </c>
      <c r="D60" s="36">
        <v>3168608</v>
      </c>
      <c r="E60" s="36">
        <v>3272157</v>
      </c>
      <c r="F60" s="36">
        <v>3398346</v>
      </c>
      <c r="G60" s="36">
        <v>3716529</v>
      </c>
      <c r="H60" s="36">
        <v>4101451</v>
      </c>
      <c r="I60" s="36">
        <v>1899342</v>
      </c>
      <c r="J60" s="36">
        <v>2095232</v>
      </c>
      <c r="K60" s="36">
        <v>2644238</v>
      </c>
      <c r="L60" s="36">
        <v>2647506</v>
      </c>
      <c r="M60" s="36">
        <v>2768753</v>
      </c>
      <c r="N60" s="36">
        <v>3105865</v>
      </c>
      <c r="O60" s="36">
        <v>3273541</v>
      </c>
      <c r="P60" s="36">
        <v>1865552</v>
      </c>
      <c r="Q60" s="36">
        <v>1982171</v>
      </c>
      <c r="R60" s="36">
        <v>2166010</v>
      </c>
      <c r="S60" s="36">
        <v>2558100</v>
      </c>
      <c r="T60" s="36">
        <v>2645577</v>
      </c>
      <c r="U60" s="36">
        <v>2855543</v>
      </c>
      <c r="V60" s="36">
        <v>2745071</v>
      </c>
      <c r="W60" s="36">
        <v>1813063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207</v>
      </c>
      <c r="B64" s="52"/>
      <c r="C64" s="52">
        <v>4156392</v>
      </c>
      <c r="D64" s="52">
        <v>4273293</v>
      </c>
      <c r="E64" s="52">
        <v>4250330</v>
      </c>
      <c r="F64" s="52">
        <v>4040782</v>
      </c>
      <c r="G64" s="52">
        <v>3489929</v>
      </c>
      <c r="H64" s="52">
        <v>3423948</v>
      </c>
      <c r="I64" s="52">
        <v>3330119</v>
      </c>
      <c r="J64" s="52">
        <v>4148818</v>
      </c>
      <c r="K64" s="52">
        <v>4221441</v>
      </c>
      <c r="L64" s="52">
        <v>4517258</v>
      </c>
      <c r="M64" s="52">
        <v>4291219</v>
      </c>
      <c r="N64" s="52">
        <v>5047039</v>
      </c>
      <c r="O64" s="52">
        <v>4258442</v>
      </c>
      <c r="P64" s="52">
        <v>1563792</v>
      </c>
      <c r="Q64" s="52">
        <v>2694992</v>
      </c>
      <c r="R64" s="52">
        <v>4185795</v>
      </c>
      <c r="S64" s="52">
        <v>5020080</v>
      </c>
      <c r="T64" s="52">
        <v>4916817</v>
      </c>
      <c r="U64" s="52">
        <v>4326748</v>
      </c>
      <c r="V64" s="52">
        <v>4411911</v>
      </c>
      <c r="W64" s="52">
        <v>4552330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512989</v>
      </c>
      <c r="D67" s="52">
        <v>615692</v>
      </c>
      <c r="E67" s="52">
        <v>799554</v>
      </c>
      <c r="F67" s="52">
        <v>916899</v>
      </c>
      <c r="G67" s="52">
        <v>1248849</v>
      </c>
      <c r="H67" s="52">
        <v>920927</v>
      </c>
      <c r="I67" s="52">
        <v>804852</v>
      </c>
      <c r="J67" s="52">
        <v>754589</v>
      </c>
      <c r="K67" s="52">
        <v>1317102</v>
      </c>
      <c r="L67" s="52">
        <v>1430318</v>
      </c>
      <c r="M67" s="52">
        <v>1475461</v>
      </c>
      <c r="N67" s="52">
        <v>1405606</v>
      </c>
      <c r="O67" s="52">
        <v>1846140</v>
      </c>
      <c r="P67" s="52">
        <v>1362733</v>
      </c>
      <c r="Q67" s="52">
        <v>1401454</v>
      </c>
      <c r="R67" s="52">
        <v>1630793</v>
      </c>
      <c r="S67" s="52">
        <v>2083408</v>
      </c>
      <c r="T67" s="52">
        <v>2362965</v>
      </c>
      <c r="U67" s="52">
        <v>2480971</v>
      </c>
      <c r="V67" s="52">
        <v>2559811</v>
      </c>
      <c r="W67" s="52">
        <v>2316491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3584242</v>
      </c>
      <c r="D69" s="52">
        <f>RES_hhdet_in!D69-RES_hhdet_in_new!D69</f>
        <v>4046543</v>
      </c>
      <c r="E69" s="52">
        <f>RES_hhdet_in!E69-RES_hhdet_in_new!E69</f>
        <v>3796185</v>
      </c>
      <c r="F69" s="52">
        <f>RES_hhdet_in!F69-RES_hhdet_in_new!F69</f>
        <v>3550474</v>
      </c>
      <c r="G69" s="52">
        <f>RES_hhdet_in!G69-RES_hhdet_in_new!G69</f>
        <v>3859779</v>
      </c>
      <c r="H69" s="52">
        <f>RES_hhdet_in!H69-RES_hhdet_in_new!H69</f>
        <v>3725055</v>
      </c>
      <c r="I69" s="52">
        <f>RES_hhdet_in!I69-RES_hhdet_in_new!I69</f>
        <v>4356746</v>
      </c>
      <c r="J69" s="52">
        <f>RES_hhdet_in!J69-RES_hhdet_in_new!J69</f>
        <v>3927232</v>
      </c>
      <c r="K69" s="52">
        <f>RES_hhdet_in!K69-RES_hhdet_in_new!K69</f>
        <v>4343127</v>
      </c>
      <c r="L69" s="52">
        <f>RES_hhdet_in!L69-RES_hhdet_in_new!L69</f>
        <v>4523644</v>
      </c>
      <c r="M69" s="52">
        <f>RES_hhdet_in!M69-RES_hhdet_in_new!M69</f>
        <v>4408975</v>
      </c>
      <c r="N69" s="52">
        <f>RES_hhdet_in!N69-RES_hhdet_in_new!N69</f>
        <v>5104004</v>
      </c>
      <c r="O69" s="52">
        <f>RES_hhdet_in!O69-RES_hhdet_in_new!O69</f>
        <v>4708822</v>
      </c>
      <c r="P69" s="52">
        <f>RES_hhdet_in!P69-RES_hhdet_in_new!P69</f>
        <v>2130783</v>
      </c>
      <c r="Q69" s="52">
        <f>RES_hhdet_in!Q69-RES_hhdet_in_new!Q69</f>
        <v>2942333</v>
      </c>
      <c r="R69" s="52">
        <f>RES_hhdet_in!R69-RES_hhdet_in_new!R69</f>
        <v>4117921</v>
      </c>
      <c r="S69" s="52">
        <f>RES_hhdet_in!S69-RES_hhdet_in_new!S69</f>
        <v>4961486</v>
      </c>
      <c r="T69" s="52">
        <f>RES_hhdet_in!T69-RES_hhdet_in_new!T69</f>
        <v>4637203</v>
      </c>
      <c r="U69" s="52">
        <f>RES_hhdet_in!U69-RES_hhdet_in_new!U69</f>
        <v>4441993</v>
      </c>
      <c r="V69" s="52">
        <f>RES_hhdet_in!V69-RES_hhdet_in_new!V69</f>
        <v>4364565</v>
      </c>
      <c r="W69" s="52">
        <f>RES_hhdet_in!W69-RES_hhdet_in_new!W69</f>
        <v>5044465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14307</v>
      </c>
      <c r="D70" s="52">
        <f>RES_hhdet_in!D70-RES_hhdet_in_new!D70</f>
        <v>8815</v>
      </c>
      <c r="E70" s="52">
        <f>RES_hhdet_in!E70-RES_hhdet_in_new!E70</f>
        <v>19264</v>
      </c>
      <c r="F70" s="52">
        <f>RES_hhdet_in!F70-RES_hhdet_in_new!F70</f>
        <v>8809</v>
      </c>
      <c r="G70" s="52">
        <f>RES_hhdet_in!G70-RES_hhdet_in_new!G70</f>
        <v>15408</v>
      </c>
      <c r="H70" s="52">
        <f>RES_hhdet_in!H70-RES_hhdet_in_new!H70</f>
        <v>16926</v>
      </c>
      <c r="I70" s="52">
        <f>RES_hhdet_in!I70-RES_hhdet_in_new!I70</f>
        <v>18516</v>
      </c>
      <c r="J70" s="52">
        <f>RES_hhdet_in!J70-RES_hhdet_in_new!J70</f>
        <v>25792</v>
      </c>
      <c r="K70" s="52">
        <f>RES_hhdet_in!K70-RES_hhdet_in_new!K70</f>
        <v>37156</v>
      </c>
      <c r="L70" s="52">
        <f>RES_hhdet_in!L70-RES_hhdet_in_new!L70</f>
        <v>34211</v>
      </c>
      <c r="M70" s="52">
        <f>RES_hhdet_in!M70-RES_hhdet_in_new!M70</f>
        <v>6885</v>
      </c>
      <c r="N70" s="52">
        <f>RES_hhdet_in!N70-RES_hhdet_in_new!N70</f>
        <v>31289</v>
      </c>
      <c r="O70" s="52">
        <f>RES_hhdet_in!O70-RES_hhdet_in_new!O70</f>
        <v>37046</v>
      </c>
      <c r="P70" s="52">
        <f>RES_hhdet_in!P70-RES_hhdet_in_new!P70</f>
        <v>35483</v>
      </c>
      <c r="Q70" s="52">
        <f>RES_hhdet_in!Q70-RES_hhdet_in_new!Q70</f>
        <v>36109</v>
      </c>
      <c r="R70" s="52">
        <f>RES_hhdet_in!R70-RES_hhdet_in_new!R70</f>
        <v>44084</v>
      </c>
      <c r="S70" s="52">
        <f>RES_hhdet_in!S70-RES_hhdet_in_new!S70</f>
        <v>16822</v>
      </c>
      <c r="T70" s="52">
        <f>RES_hhdet_in!T70-RES_hhdet_in_new!T70</f>
        <v>52456</v>
      </c>
      <c r="U70" s="52">
        <f>RES_hhdet_in!U70-RES_hhdet_in_new!U70</f>
        <v>34605</v>
      </c>
      <c r="V70" s="52">
        <f>RES_hhdet_in!V70-RES_hhdet_in_new!V70</f>
        <v>38773</v>
      </c>
      <c r="W70" s="52">
        <f>RES_hhdet_in!W70-RES_hhdet_in_new!W70</f>
        <v>71306</v>
      </c>
      <c r="DA70" s="63" t="s">
        <v>1430</v>
      </c>
    </row>
    <row r="71" spans="1:105" ht="12" hidden="1" customHeight="1" x14ac:dyDescent="0.25">
      <c r="A71" s="108" t="s">
        <v>193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842574</v>
      </c>
      <c r="D73" s="52">
        <f>RES_hhdet_in!D73-RES_hhdet_in_new!D73</f>
        <v>649371</v>
      </c>
      <c r="E73" s="52">
        <f>RES_hhdet_in!E73-RES_hhdet_in_new!E73</f>
        <v>751736</v>
      </c>
      <c r="F73" s="52">
        <f>RES_hhdet_in!F73-RES_hhdet_in_new!F73</f>
        <v>857608</v>
      </c>
      <c r="G73" s="52">
        <f>RES_hhdet_in!G73-RES_hhdet_in_new!G73</f>
        <v>272493</v>
      </c>
      <c r="H73" s="52">
        <f>RES_hhdet_in!H73-RES_hhdet_in_new!H73</f>
        <v>409785</v>
      </c>
      <c r="I73" s="52">
        <f>RES_hhdet_in!I73-RES_hhdet_in_new!I73</f>
        <v>133412</v>
      </c>
      <c r="J73" s="52">
        <f>RES_hhdet_in!J73-RES_hhdet_in_new!J73</f>
        <v>458605</v>
      </c>
      <c r="K73" s="52">
        <f>RES_hhdet_in!K73-RES_hhdet_in_new!K73</f>
        <v>225702</v>
      </c>
      <c r="L73" s="52">
        <f>RES_hhdet_in!L73-RES_hhdet_in_new!L73</f>
        <v>420080</v>
      </c>
      <c r="M73" s="52">
        <f>RES_hhdet_in!M73-RES_hhdet_in_new!M73</f>
        <v>515667</v>
      </c>
      <c r="N73" s="52">
        <f>RES_hhdet_in!N73-RES_hhdet_in_new!N73</f>
        <v>534446</v>
      </c>
      <c r="O73" s="52">
        <f>RES_hhdet_in!O73-RES_hhdet_in_new!O73</f>
        <v>253710</v>
      </c>
      <c r="P73" s="52">
        <f>RES_hhdet_in!P73-RES_hhdet_in_new!P73</f>
        <v>126193</v>
      </c>
      <c r="Q73" s="52">
        <f>RES_hhdet_in!Q73-RES_hhdet_in_new!Q73</f>
        <v>268389</v>
      </c>
      <c r="R73" s="52">
        <f>RES_hhdet_in!R73-RES_hhdet_in_new!R73</f>
        <v>362796</v>
      </c>
      <c r="S73" s="52">
        <f>RES_hhdet_in!S73-RES_hhdet_in_new!S73</f>
        <v>354935</v>
      </c>
      <c r="T73" s="52">
        <f>RES_hhdet_in!T73-RES_hhdet_in_new!T73</f>
        <v>443006</v>
      </c>
      <c r="U73" s="52">
        <f>RES_hhdet_in!U73-RES_hhdet_in_new!U73</f>
        <v>287583</v>
      </c>
      <c r="V73" s="52">
        <f>RES_hhdet_in!V73-RES_hhdet_in_new!V73</f>
        <v>349912</v>
      </c>
      <c r="W73" s="52">
        <f>RES_hhdet_in!W73-RES_hhdet_in_new!W73</f>
        <v>356889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114430</v>
      </c>
      <c r="D74" s="52">
        <f>RES_hhdet_in!D74-RES_hhdet_in_new!D74</f>
        <v>28902</v>
      </c>
      <c r="E74" s="52">
        <f>RES_hhdet_in!E74-RES_hhdet_in_new!E74</f>
        <v>92049</v>
      </c>
      <c r="F74" s="52">
        <f>RES_hhdet_in!F74-RES_hhdet_in_new!F74</f>
        <v>75748</v>
      </c>
      <c r="G74" s="52">
        <f>RES_hhdet_in!G74-RES_hhdet_in_new!G74</f>
        <v>103677</v>
      </c>
      <c r="H74" s="52">
        <f>RES_hhdet_in!H74-RES_hhdet_in_new!H74</f>
        <v>122892</v>
      </c>
      <c r="I74" s="52">
        <f>RES_hhdet_in!I74-RES_hhdet_in_new!I74</f>
        <v>68341</v>
      </c>
      <c r="J74" s="52">
        <f>RES_hhdet_in!J74-RES_hhdet_in_new!J74</f>
        <v>295313</v>
      </c>
      <c r="K74" s="52">
        <f>RES_hhdet_in!K74-RES_hhdet_in_new!K74</f>
        <v>339913</v>
      </c>
      <c r="L74" s="52">
        <f>RES_hhdet_in!L74-RES_hhdet_in_new!L74</f>
        <v>257715</v>
      </c>
      <c r="M74" s="52">
        <f>RES_hhdet_in!M74-RES_hhdet_in_new!M74</f>
        <v>194436</v>
      </c>
      <c r="N74" s="52">
        <f>RES_hhdet_in!N74-RES_hhdet_in_new!N74</f>
        <v>216552</v>
      </c>
      <c r="O74" s="52">
        <f>RES_hhdet_in!O74-RES_hhdet_in_new!O74</f>
        <v>93885</v>
      </c>
      <c r="P74" s="52">
        <f>RES_hhdet_in!P74-RES_hhdet_in_new!P74</f>
        <v>80756</v>
      </c>
      <c r="Q74" s="52">
        <f>RES_hhdet_in!Q74-RES_hhdet_in_new!Q74</f>
        <v>126549</v>
      </c>
      <c r="R74" s="52">
        <f>RES_hhdet_in!R74-RES_hhdet_in_new!R74</f>
        <v>263686</v>
      </c>
      <c r="S74" s="52">
        <f>RES_hhdet_in!S74-RES_hhdet_in_new!S74</f>
        <v>295553</v>
      </c>
      <c r="T74" s="52">
        <f>RES_hhdet_in!T74-RES_hhdet_in_new!T74</f>
        <v>377959</v>
      </c>
      <c r="U74" s="52">
        <f>RES_hhdet_in!U74-RES_hhdet_in_new!U74</f>
        <v>230193</v>
      </c>
      <c r="V74" s="52">
        <f>RES_hhdet_in!V74-RES_hhdet_in_new!V74</f>
        <v>338243</v>
      </c>
      <c r="W74" s="52">
        <f>RES_hhdet_in!W74-RES_hhdet_in_new!W74</f>
        <v>140907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193</v>
      </c>
      <c r="B78" s="52"/>
      <c r="C78" s="52">
        <v>5801825</v>
      </c>
      <c r="D78" s="52">
        <v>6136519</v>
      </c>
      <c r="E78" s="52">
        <v>6109140</v>
      </c>
      <c r="F78" s="52">
        <v>6183163</v>
      </c>
      <c r="G78" s="52">
        <v>6995122</v>
      </c>
      <c r="H78" s="52">
        <v>7324438</v>
      </c>
      <c r="I78" s="52">
        <v>4678264</v>
      </c>
      <c r="J78" s="52">
        <v>4719343</v>
      </c>
      <c r="K78" s="52">
        <v>6397824</v>
      </c>
      <c r="L78" s="52">
        <v>6610858</v>
      </c>
      <c r="M78" s="52">
        <v>6818347</v>
      </c>
      <c r="N78" s="52">
        <v>6550986</v>
      </c>
      <c r="O78" s="52">
        <v>6334223</v>
      </c>
      <c r="P78" s="52">
        <v>4899580</v>
      </c>
      <c r="Q78" s="52">
        <v>5531570</v>
      </c>
      <c r="R78" s="52">
        <v>6576696</v>
      </c>
      <c r="S78" s="52">
        <v>7112046</v>
      </c>
      <c r="T78" s="52">
        <v>7012007</v>
      </c>
      <c r="U78" s="52">
        <v>6829266</v>
      </c>
      <c r="V78" s="52">
        <v>6522833</v>
      </c>
      <c r="W78" s="52">
        <v>6049495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3265909</v>
      </c>
      <c r="D79" s="36">
        <v>3031547</v>
      </c>
      <c r="E79" s="36">
        <v>3171690</v>
      </c>
      <c r="F79" s="36">
        <v>3231180</v>
      </c>
      <c r="G79" s="36">
        <v>3328641</v>
      </c>
      <c r="H79" s="36">
        <v>3752755</v>
      </c>
      <c r="I79" s="36">
        <v>2426085</v>
      </c>
      <c r="J79" s="36">
        <v>2948586</v>
      </c>
      <c r="K79" s="36">
        <v>3329838</v>
      </c>
      <c r="L79" s="36">
        <v>3591048</v>
      </c>
      <c r="M79" s="36">
        <v>3272921</v>
      </c>
      <c r="N79" s="36">
        <v>3690670</v>
      </c>
      <c r="O79" s="36">
        <v>3352808</v>
      </c>
      <c r="P79" s="36">
        <v>2625670</v>
      </c>
      <c r="Q79" s="36">
        <v>3202507</v>
      </c>
      <c r="R79" s="36">
        <v>3861296</v>
      </c>
      <c r="S79" s="36">
        <v>4058190</v>
      </c>
      <c r="T79" s="36">
        <v>4026050</v>
      </c>
      <c r="U79" s="36">
        <v>3531773</v>
      </c>
      <c r="V79" s="36">
        <v>3659221</v>
      </c>
      <c r="W79" s="36">
        <v>4026149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210</v>
      </c>
      <c r="B83" s="52"/>
      <c r="C83" s="52">
        <v>1296237</v>
      </c>
      <c r="D83" s="52">
        <v>1995733</v>
      </c>
      <c r="E83" s="52">
        <v>1959284</v>
      </c>
      <c r="F83" s="52">
        <v>1888522</v>
      </c>
      <c r="G83" s="52">
        <v>2529588</v>
      </c>
      <c r="H83" s="52">
        <v>2824132</v>
      </c>
      <c r="I83" s="52">
        <v>3335488</v>
      </c>
      <c r="J83" s="52">
        <v>2400304</v>
      </c>
      <c r="K83" s="52">
        <v>2448146</v>
      </c>
      <c r="L83" s="52">
        <v>2683048</v>
      </c>
      <c r="M83" s="52">
        <v>2854012</v>
      </c>
      <c r="N83" s="52">
        <v>3011716</v>
      </c>
      <c r="O83" s="52">
        <v>2721083</v>
      </c>
      <c r="P83" s="52">
        <v>950769</v>
      </c>
      <c r="Q83" s="52">
        <v>1008445</v>
      </c>
      <c r="R83" s="52">
        <v>1505306</v>
      </c>
      <c r="S83" s="52">
        <v>2359122</v>
      </c>
      <c r="T83" s="52">
        <v>2785665</v>
      </c>
      <c r="U83" s="52">
        <v>2674350</v>
      </c>
      <c r="V83" s="52">
        <v>2547081</v>
      </c>
      <c r="W83" s="52">
        <v>3002110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226021</v>
      </c>
      <c r="D86" s="52">
        <v>238429</v>
      </c>
      <c r="E86" s="52">
        <v>322533</v>
      </c>
      <c r="F86" s="52">
        <v>365337</v>
      </c>
      <c r="G86" s="52">
        <v>452819</v>
      </c>
      <c r="H86" s="52">
        <v>689402</v>
      </c>
      <c r="I86" s="52">
        <v>784314</v>
      </c>
      <c r="J86" s="52">
        <v>869031</v>
      </c>
      <c r="K86" s="52">
        <v>760014</v>
      </c>
      <c r="L86" s="52">
        <v>826454</v>
      </c>
      <c r="M86" s="52">
        <v>811654</v>
      </c>
      <c r="N86" s="52">
        <v>862778</v>
      </c>
      <c r="O86" s="52">
        <v>1095738</v>
      </c>
      <c r="P86" s="52">
        <v>916784</v>
      </c>
      <c r="Q86" s="52">
        <v>973150</v>
      </c>
      <c r="R86" s="52">
        <v>957798</v>
      </c>
      <c r="S86" s="52">
        <v>982968</v>
      </c>
      <c r="T86" s="52">
        <v>1144467</v>
      </c>
      <c r="U86" s="52">
        <v>1260509</v>
      </c>
      <c r="V86" s="52">
        <v>1433983</v>
      </c>
      <c r="W86" s="52">
        <v>1396860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568260</v>
      </c>
      <c r="D88" s="52">
        <f>RES_hhdet_in!D88-RES_hhdet_in_new!D88</f>
        <v>819915</v>
      </c>
      <c r="E88" s="52">
        <f>RES_hhdet_in!E88-RES_hhdet_in_new!E88</f>
        <v>844345</v>
      </c>
      <c r="F88" s="52">
        <f>RES_hhdet_in!F88-RES_hhdet_in_new!F88</f>
        <v>943412</v>
      </c>
      <c r="G88" s="52">
        <f>RES_hhdet_in!G88-RES_hhdet_in_new!G88</f>
        <v>953267</v>
      </c>
      <c r="H88" s="52">
        <f>RES_hhdet_in!H88-RES_hhdet_in_new!H88</f>
        <v>1115219</v>
      </c>
      <c r="I88" s="52">
        <f>RES_hhdet_in!I88-RES_hhdet_in_new!I88</f>
        <v>1192357</v>
      </c>
      <c r="J88" s="52">
        <f>RES_hhdet_in!J88-RES_hhdet_in_new!J88</f>
        <v>1429736</v>
      </c>
      <c r="K88" s="52">
        <f>RES_hhdet_in!K88-RES_hhdet_in_new!K88</f>
        <v>1268625</v>
      </c>
      <c r="L88" s="52">
        <f>RES_hhdet_in!L88-RES_hhdet_in_new!L88</f>
        <v>1364119</v>
      </c>
      <c r="M88" s="52">
        <f>RES_hhdet_in!M88-RES_hhdet_in_new!M88</f>
        <v>1522138</v>
      </c>
      <c r="N88" s="52">
        <f>RES_hhdet_in!N88-RES_hhdet_in_new!N88</f>
        <v>1651185</v>
      </c>
      <c r="O88" s="52">
        <f>RES_hhdet_in!O88-RES_hhdet_in_new!O88</f>
        <v>1783239</v>
      </c>
      <c r="P88" s="52">
        <f>RES_hhdet_in!P88-RES_hhdet_in_new!P88</f>
        <v>894384</v>
      </c>
      <c r="Q88" s="52">
        <f>RES_hhdet_in!Q88-RES_hhdet_in_new!Q88</f>
        <v>799654</v>
      </c>
      <c r="R88" s="52">
        <f>RES_hhdet_in!R88-RES_hhdet_in_new!R88</f>
        <v>1050964</v>
      </c>
      <c r="S88" s="52">
        <f>RES_hhdet_in!S88-RES_hhdet_in_new!S88</f>
        <v>1354140</v>
      </c>
      <c r="T88" s="52">
        <f>RES_hhdet_in!T88-RES_hhdet_in_new!T88</f>
        <v>1803791</v>
      </c>
      <c r="U88" s="52">
        <f>RES_hhdet_in!U88-RES_hhdet_in_new!U88</f>
        <v>1541183</v>
      </c>
      <c r="V88" s="52">
        <f>RES_hhdet_in!V88-RES_hhdet_in_new!V88</f>
        <v>1489586</v>
      </c>
      <c r="W88" s="52">
        <f>RES_hhdet_in!W88-RES_hhdet_in_new!W88</f>
        <v>1536486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1248</v>
      </c>
      <c r="D89" s="52">
        <f>RES_hhdet_in!D89-RES_hhdet_in_new!D89</f>
        <v>1121</v>
      </c>
      <c r="E89" s="52">
        <f>RES_hhdet_in!E89-RES_hhdet_in_new!E89</f>
        <v>3053</v>
      </c>
      <c r="F89" s="52">
        <f>RES_hhdet_in!F89-RES_hhdet_in_new!F89</f>
        <v>1521</v>
      </c>
      <c r="G89" s="52">
        <f>RES_hhdet_in!G89-RES_hhdet_in_new!G89</f>
        <v>2403</v>
      </c>
      <c r="H89" s="52">
        <f>RES_hhdet_in!H89-RES_hhdet_in_new!H89</f>
        <v>4631</v>
      </c>
      <c r="I89" s="52">
        <f>RES_hhdet_in!I89-RES_hhdet_in_new!I89</f>
        <v>4202</v>
      </c>
      <c r="J89" s="52">
        <f>RES_hhdet_in!J89-RES_hhdet_in_new!J89</f>
        <v>6624</v>
      </c>
      <c r="K89" s="52">
        <f>RES_hhdet_in!K89-RES_hhdet_in_new!K89</f>
        <v>7647</v>
      </c>
      <c r="L89" s="52">
        <f>RES_hhdet_in!L89-RES_hhdet_in_new!L89</f>
        <v>9006</v>
      </c>
      <c r="M89" s="52">
        <f>RES_hhdet_in!M89-RES_hhdet_in_new!M89</f>
        <v>10569</v>
      </c>
      <c r="N89" s="52">
        <f>RES_hhdet_in!N89-RES_hhdet_in_new!N89</f>
        <v>10573</v>
      </c>
      <c r="O89" s="52">
        <f>RES_hhdet_in!O89-RES_hhdet_in_new!O89</f>
        <v>16704</v>
      </c>
      <c r="P89" s="52">
        <f>RES_hhdet_in!P89-RES_hhdet_in_new!P89</f>
        <v>30587</v>
      </c>
      <c r="Q89" s="52">
        <f>RES_hhdet_in!Q89-RES_hhdet_in_new!Q89</f>
        <v>8737</v>
      </c>
      <c r="R89" s="52">
        <f>RES_hhdet_in!R89-RES_hhdet_in_new!R89</f>
        <v>2223</v>
      </c>
      <c r="S89" s="52">
        <f>RES_hhdet_in!S89-RES_hhdet_in_new!S89</f>
        <v>5183</v>
      </c>
      <c r="T89" s="52">
        <f>RES_hhdet_in!T89-RES_hhdet_in_new!T89</f>
        <v>31037</v>
      </c>
      <c r="U89" s="52">
        <f>RES_hhdet_in!U89-RES_hhdet_in_new!U89</f>
        <v>6970</v>
      </c>
      <c r="V89" s="52">
        <f>RES_hhdet_in!V89-RES_hhdet_in_new!V89</f>
        <v>13225</v>
      </c>
      <c r="W89" s="52">
        <f>RES_hhdet_in!W89-RES_hhdet_in_new!W89</f>
        <v>20597</v>
      </c>
      <c r="DA89" s="63" t="s">
        <v>1439</v>
      </c>
    </row>
    <row r="90" spans="1:105" ht="12" hidden="1" customHeight="1" x14ac:dyDescent="0.25">
      <c r="A90" s="108" t="s">
        <v>208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694667</v>
      </c>
      <c r="D92" s="52">
        <f>RES_hhdet_in!D92-RES_hhdet_in_new!D92</f>
        <v>760094</v>
      </c>
      <c r="E92" s="52">
        <f>RES_hhdet_in!E92-RES_hhdet_in_new!E92</f>
        <v>822161</v>
      </c>
      <c r="F92" s="52">
        <f>RES_hhdet_in!F92-RES_hhdet_in_new!F92</f>
        <v>767787</v>
      </c>
      <c r="G92" s="52">
        <f>RES_hhdet_in!G92-RES_hhdet_in_new!G92</f>
        <v>876326</v>
      </c>
      <c r="H92" s="52">
        <f>RES_hhdet_in!H92-RES_hhdet_in_new!H92</f>
        <v>912405</v>
      </c>
      <c r="I92" s="52">
        <f>RES_hhdet_in!I92-RES_hhdet_in_new!I92</f>
        <v>453245</v>
      </c>
      <c r="J92" s="52">
        <f>RES_hhdet_in!J92-RES_hhdet_in_new!J92</f>
        <v>407267</v>
      </c>
      <c r="K92" s="52">
        <f>RES_hhdet_in!K92-RES_hhdet_in_new!K92</f>
        <v>602099</v>
      </c>
      <c r="L92" s="52">
        <f>RES_hhdet_in!L92-RES_hhdet_in_new!L92</f>
        <v>608928</v>
      </c>
      <c r="M92" s="52">
        <f>RES_hhdet_in!M92-RES_hhdet_in_new!M92</f>
        <v>771512</v>
      </c>
      <c r="N92" s="52">
        <f>RES_hhdet_in!N92-RES_hhdet_in_new!N92</f>
        <v>698695</v>
      </c>
      <c r="O92" s="52">
        <f>RES_hhdet_in!O92-RES_hhdet_in_new!O92</f>
        <v>741797</v>
      </c>
      <c r="P92" s="52">
        <f>RES_hhdet_in!P92-RES_hhdet_in_new!P92</f>
        <v>535758</v>
      </c>
      <c r="Q92" s="52">
        <f>RES_hhdet_in!Q92-RES_hhdet_in_new!Q92</f>
        <v>517798</v>
      </c>
      <c r="R92" s="52">
        <f>RES_hhdet_in!R92-RES_hhdet_in_new!R92</f>
        <v>510183</v>
      </c>
      <c r="S92" s="52">
        <f>RES_hhdet_in!S92-RES_hhdet_in_new!S92</f>
        <v>655845</v>
      </c>
      <c r="T92" s="52">
        <f>RES_hhdet_in!T92-RES_hhdet_in_new!T92</f>
        <v>622269</v>
      </c>
      <c r="U92" s="52">
        <f>RES_hhdet_in!U92-RES_hhdet_in_new!U92</f>
        <v>658400</v>
      </c>
      <c r="V92" s="52">
        <f>RES_hhdet_in!V92-RES_hhdet_in_new!V92</f>
        <v>547933</v>
      </c>
      <c r="W92" s="52">
        <f>RES_hhdet_in!W92-RES_hhdet_in_new!W92</f>
        <v>624600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2855</v>
      </c>
      <c r="D93" s="52">
        <f>RES_hhdet_in!D93-RES_hhdet_in_new!D93</f>
        <v>2909</v>
      </c>
      <c r="E93" s="52">
        <f>RES_hhdet_in!E93-RES_hhdet_in_new!E93</f>
        <v>8403</v>
      </c>
      <c r="F93" s="52">
        <f>RES_hhdet_in!F93-RES_hhdet_in_new!F93</f>
        <v>4369</v>
      </c>
      <c r="G93" s="52">
        <f>RES_hhdet_in!G93-RES_hhdet_in_new!G93</f>
        <v>2341</v>
      </c>
      <c r="H93" s="52">
        <f>RES_hhdet_in!H93-RES_hhdet_in_new!H93</f>
        <v>6192</v>
      </c>
      <c r="I93" s="52">
        <f>RES_hhdet_in!I93-RES_hhdet_in_new!I93</f>
        <v>2413</v>
      </c>
      <c r="J93" s="52">
        <f>RES_hhdet_in!J93-RES_hhdet_in_new!J93</f>
        <v>5252</v>
      </c>
      <c r="K93" s="52">
        <f>RES_hhdet_in!K93-RES_hhdet_in_new!K93</f>
        <v>5225</v>
      </c>
      <c r="L93" s="52">
        <f>RES_hhdet_in!L93-RES_hhdet_in_new!L93</f>
        <v>9833</v>
      </c>
      <c r="M93" s="52">
        <f>RES_hhdet_in!M93-RES_hhdet_in_new!M93</f>
        <v>7716</v>
      </c>
      <c r="N93" s="52">
        <f>RES_hhdet_in!N93-RES_hhdet_in_new!N93</f>
        <v>9657</v>
      </c>
      <c r="O93" s="52">
        <f>RES_hhdet_in!O93-RES_hhdet_in_new!O93</f>
        <v>9531</v>
      </c>
      <c r="P93" s="52">
        <f>RES_hhdet_in!P93-RES_hhdet_in_new!P93</f>
        <v>7297</v>
      </c>
      <c r="Q93" s="52">
        <f>RES_hhdet_in!Q93-RES_hhdet_in_new!Q93</f>
        <v>7533</v>
      </c>
      <c r="R93" s="52">
        <f>RES_hhdet_in!R93-RES_hhdet_in_new!R93</f>
        <v>6180</v>
      </c>
      <c r="S93" s="52">
        <f>RES_hhdet_in!S93-RES_hhdet_in_new!S93</f>
        <v>10757</v>
      </c>
      <c r="T93" s="52">
        <f>RES_hhdet_in!T93-RES_hhdet_in_new!T93</f>
        <v>8869</v>
      </c>
      <c r="U93" s="52">
        <f>RES_hhdet_in!U93-RES_hhdet_in_new!U93</f>
        <v>8543</v>
      </c>
      <c r="V93" s="52">
        <f>RES_hhdet_in!V93-RES_hhdet_in_new!V93</f>
        <v>12393</v>
      </c>
      <c r="W93" s="52">
        <f>RES_hhdet_in!W93-RES_hhdet_in_new!W93</f>
        <v>5885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1300424</v>
      </c>
      <c r="D96" s="52">
        <f>RES_hhdet_in!D96-RES_hhdet_in_new!D96</f>
        <v>1635803</v>
      </c>
      <c r="E96" s="52">
        <f>RES_hhdet_in!E96-RES_hhdet_in_new!E96</f>
        <v>1478131</v>
      </c>
      <c r="F96" s="52">
        <f>RES_hhdet_in!F96-RES_hhdet_in_new!F96</f>
        <v>1542119</v>
      </c>
      <c r="G96" s="52">
        <f>RES_hhdet_in!G96-RES_hhdet_in_new!G96</f>
        <v>2095311</v>
      </c>
      <c r="H96" s="52">
        <f>RES_hhdet_in!H96-RES_hhdet_in_new!H96</f>
        <v>2440902</v>
      </c>
      <c r="I96" s="52">
        <f>RES_hhdet_in!I96-RES_hhdet_in_new!I96</f>
        <v>2015917</v>
      </c>
      <c r="J96" s="52">
        <f>RES_hhdet_in!J96-RES_hhdet_in_new!J96</f>
        <v>1449582</v>
      </c>
      <c r="K96" s="52">
        <f>RES_hhdet_in!K96-RES_hhdet_in_new!K96</f>
        <v>1826986</v>
      </c>
      <c r="L96" s="52">
        <f>RES_hhdet_in!L96-RES_hhdet_in_new!L96</f>
        <v>2014613</v>
      </c>
      <c r="M96" s="52">
        <f>RES_hhdet_in!M96-RES_hhdet_in_new!M96</f>
        <v>2227665</v>
      </c>
      <c r="N96" s="52">
        <f>RES_hhdet_in!N96-RES_hhdet_in_new!N96</f>
        <v>2527877</v>
      </c>
      <c r="O96" s="52">
        <f>RES_hhdet_in!O96-RES_hhdet_in_new!O96</f>
        <v>2450326</v>
      </c>
      <c r="P96" s="52">
        <f>RES_hhdet_in!P96-RES_hhdet_in_new!P96</f>
        <v>1833513</v>
      </c>
      <c r="Q96" s="52">
        <f>RES_hhdet_in!Q96-RES_hhdet_in_new!Q96</f>
        <v>1968155</v>
      </c>
      <c r="R96" s="52">
        <f>RES_hhdet_in!R96-RES_hhdet_in_new!R96</f>
        <v>1684353</v>
      </c>
      <c r="S96" s="52">
        <f>RES_hhdet_in!S96-RES_hhdet_in_new!S96</f>
        <v>1994660</v>
      </c>
      <c r="T96" s="52">
        <f>RES_hhdet_in!T96-RES_hhdet_in_new!T96</f>
        <v>1993090</v>
      </c>
      <c r="U96" s="52">
        <f>RES_hhdet_in!U96-RES_hhdet_in_new!U96</f>
        <v>2166161</v>
      </c>
      <c r="V96" s="52">
        <f>RES_hhdet_in!V96-RES_hhdet_in_new!V96</f>
        <v>2111648</v>
      </c>
      <c r="W96" s="52">
        <f>RES_hhdet_in!W96-RES_hhdet_in_new!W96</f>
        <v>1713905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215648</v>
      </c>
      <c r="D97" s="52">
        <f>RES_hhdet_in!D97-RES_hhdet_in_new!D97</f>
        <v>223869</v>
      </c>
      <c r="E97" s="52">
        <f>RES_hhdet_in!E97-RES_hhdet_in_new!E97</f>
        <v>304927</v>
      </c>
      <c r="F97" s="52">
        <f>RES_hhdet_in!F97-RES_hhdet_in_new!F97</f>
        <v>236833</v>
      </c>
      <c r="G97" s="52">
        <f>RES_hhdet_in!G97-RES_hhdet_in_new!G97</f>
        <v>420085</v>
      </c>
      <c r="H97" s="52">
        <f>RES_hhdet_in!H97-RES_hhdet_in_new!H97</f>
        <v>521436</v>
      </c>
      <c r="I97" s="52">
        <f>RES_hhdet_in!I97-RES_hhdet_in_new!I97</f>
        <v>670269</v>
      </c>
      <c r="J97" s="52">
        <f>RES_hhdet_in!J97-RES_hhdet_in_new!J97</f>
        <v>517373</v>
      </c>
      <c r="K97" s="52">
        <f>RES_hhdet_in!K97-RES_hhdet_in_new!K97</f>
        <v>729669</v>
      </c>
      <c r="L97" s="52">
        <f>RES_hhdet_in!L97-RES_hhdet_in_new!L97</f>
        <v>984417</v>
      </c>
      <c r="M97" s="52">
        <f>RES_hhdet_in!M97-RES_hhdet_in_new!M97</f>
        <v>776095</v>
      </c>
      <c r="N97" s="52">
        <f>RES_hhdet_in!N97-RES_hhdet_in_new!N97</f>
        <v>803273</v>
      </c>
      <c r="O97" s="52">
        <f>RES_hhdet_in!O97-RES_hhdet_in_new!O97</f>
        <v>782175</v>
      </c>
      <c r="P97" s="52">
        <f>RES_hhdet_in!P97-RES_hhdet_in_new!P97</f>
        <v>786121</v>
      </c>
      <c r="Q97" s="52">
        <f>RES_hhdet_in!Q97-RES_hhdet_in_new!Q97</f>
        <v>680982</v>
      </c>
      <c r="R97" s="52">
        <f>RES_hhdet_in!R97-RES_hhdet_in_new!R97</f>
        <v>738076</v>
      </c>
      <c r="S97" s="52">
        <f>RES_hhdet_in!S97-RES_hhdet_in_new!S97</f>
        <v>1045529</v>
      </c>
      <c r="T97" s="52">
        <f>RES_hhdet_in!T97-RES_hhdet_in_new!T97</f>
        <v>1099438</v>
      </c>
      <c r="U97" s="52">
        <f>RES_hhdet_in!U97-RES_hhdet_in_new!U97</f>
        <v>1133009</v>
      </c>
      <c r="V97" s="52">
        <f>RES_hhdet_in!V97-RES_hhdet_in_new!V97</f>
        <v>932923</v>
      </c>
      <c r="W97" s="52">
        <f>RES_hhdet_in!W97-RES_hhdet_in_new!W97</f>
        <v>1270632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208</v>
      </c>
      <c r="B101" s="52"/>
      <c r="C101" s="52">
        <v>563905</v>
      </c>
      <c r="D101" s="52">
        <v>575256</v>
      </c>
      <c r="E101" s="52">
        <v>560792</v>
      </c>
      <c r="F101" s="52">
        <v>631979</v>
      </c>
      <c r="G101" s="52">
        <v>702292</v>
      </c>
      <c r="H101" s="52">
        <v>859603</v>
      </c>
      <c r="I101" s="52">
        <v>669346</v>
      </c>
      <c r="J101" s="52">
        <v>704550</v>
      </c>
      <c r="K101" s="52">
        <v>651253</v>
      </c>
      <c r="L101" s="52">
        <v>718160</v>
      </c>
      <c r="M101" s="52">
        <v>786144</v>
      </c>
      <c r="N101" s="52">
        <v>995958</v>
      </c>
      <c r="O101" s="52">
        <v>985006</v>
      </c>
      <c r="P101" s="52">
        <v>679087</v>
      </c>
      <c r="Q101" s="52">
        <v>620686</v>
      </c>
      <c r="R101" s="52">
        <v>690134</v>
      </c>
      <c r="S101" s="52">
        <v>775766</v>
      </c>
      <c r="T101" s="52">
        <v>911829</v>
      </c>
      <c r="U101" s="52">
        <v>871236</v>
      </c>
      <c r="V101" s="52">
        <v>869532</v>
      </c>
      <c r="W101" s="52">
        <v>801697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871748</v>
      </c>
      <c r="D102" s="52">
        <v>1200457</v>
      </c>
      <c r="E102" s="52">
        <v>1236762</v>
      </c>
      <c r="F102" s="52">
        <v>1215333</v>
      </c>
      <c r="G102" s="52">
        <v>1324527</v>
      </c>
      <c r="H102" s="52">
        <v>1317119</v>
      </c>
      <c r="I102" s="52">
        <v>1145154</v>
      </c>
      <c r="J102" s="52">
        <v>1045372</v>
      </c>
      <c r="K102" s="52">
        <v>1408357</v>
      </c>
      <c r="L102" s="52">
        <v>1429825</v>
      </c>
      <c r="M102" s="52">
        <v>1550067</v>
      </c>
      <c r="N102" s="52">
        <v>1539787</v>
      </c>
      <c r="O102" s="52">
        <v>1606888</v>
      </c>
      <c r="P102" s="52">
        <v>1253115</v>
      </c>
      <c r="Q102" s="52">
        <v>1217647</v>
      </c>
      <c r="R102" s="52">
        <v>1174771</v>
      </c>
      <c r="S102" s="52">
        <v>1406215</v>
      </c>
      <c r="T102" s="52">
        <v>1557614</v>
      </c>
      <c r="U102" s="52">
        <v>1363606</v>
      </c>
      <c r="V102" s="52">
        <v>1200835</v>
      </c>
      <c r="W102" s="52">
        <v>1225863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1836574</v>
      </c>
      <c r="D103" s="36">
        <v>2203733</v>
      </c>
      <c r="E103" s="36">
        <v>2199974</v>
      </c>
      <c r="F103" s="36">
        <v>2224281</v>
      </c>
      <c r="G103" s="36">
        <v>2990040</v>
      </c>
      <c r="H103" s="36">
        <v>3646815</v>
      </c>
      <c r="I103" s="36">
        <v>2955598</v>
      </c>
      <c r="J103" s="36">
        <v>2266166</v>
      </c>
      <c r="K103" s="36">
        <v>2920790</v>
      </c>
      <c r="L103" s="36">
        <v>3502111</v>
      </c>
      <c r="M103" s="36">
        <v>3699697</v>
      </c>
      <c r="N103" s="36">
        <v>3934620</v>
      </c>
      <c r="O103" s="36">
        <v>4036197</v>
      </c>
      <c r="P103" s="36">
        <v>3109344</v>
      </c>
      <c r="Q103" s="36">
        <v>3276866</v>
      </c>
      <c r="R103" s="36">
        <v>3152916</v>
      </c>
      <c r="S103" s="36">
        <v>3817608</v>
      </c>
      <c r="T103" s="36">
        <v>4059953</v>
      </c>
      <c r="U103" s="36">
        <v>4270698</v>
      </c>
      <c r="V103" s="36">
        <v>4009267</v>
      </c>
      <c r="W103" s="36">
        <v>4055093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211</v>
      </c>
      <c r="B107" s="52"/>
      <c r="C107" s="52">
        <v>2243</v>
      </c>
      <c r="D107" s="52">
        <v>3497</v>
      </c>
      <c r="E107" s="52">
        <v>3007</v>
      </c>
      <c r="F107" s="52">
        <v>2318</v>
      </c>
      <c r="G107" s="52">
        <v>1900</v>
      </c>
      <c r="H107" s="52">
        <v>1797</v>
      </c>
      <c r="I107" s="52">
        <v>2150</v>
      </c>
      <c r="J107" s="52">
        <v>3320</v>
      </c>
      <c r="K107" s="52">
        <v>4834</v>
      </c>
      <c r="L107" s="52">
        <v>5186</v>
      </c>
      <c r="M107" s="52">
        <v>3657</v>
      </c>
      <c r="N107" s="52">
        <v>3540</v>
      </c>
      <c r="O107" s="52">
        <v>2932</v>
      </c>
      <c r="P107" s="52">
        <v>2189</v>
      </c>
      <c r="Q107" s="52">
        <v>2488</v>
      </c>
      <c r="R107" s="52">
        <v>2156</v>
      </c>
      <c r="S107" s="52">
        <v>1801</v>
      </c>
      <c r="T107" s="52">
        <v>2371</v>
      </c>
      <c r="U107" s="52">
        <v>2673</v>
      </c>
      <c r="V107" s="52">
        <v>3520</v>
      </c>
      <c r="W107" s="52">
        <v>5113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1523</v>
      </c>
      <c r="D110" s="52">
        <v>1310</v>
      </c>
      <c r="E110" s="52">
        <v>401</v>
      </c>
      <c r="F110" s="52">
        <v>296</v>
      </c>
      <c r="G110" s="52">
        <v>277</v>
      </c>
      <c r="H110" s="52">
        <v>210</v>
      </c>
      <c r="I110" s="52">
        <v>235</v>
      </c>
      <c r="J110" s="52">
        <v>314</v>
      </c>
      <c r="K110" s="52">
        <v>491</v>
      </c>
      <c r="L110" s="52">
        <v>640</v>
      </c>
      <c r="M110" s="52">
        <v>649</v>
      </c>
      <c r="N110" s="52">
        <v>432</v>
      </c>
      <c r="O110" s="52">
        <v>372</v>
      </c>
      <c r="P110" s="52">
        <v>228</v>
      </c>
      <c r="Q110" s="52">
        <v>286</v>
      </c>
      <c r="R110" s="52">
        <v>362</v>
      </c>
      <c r="S110" s="52">
        <v>328</v>
      </c>
      <c r="T110" s="52">
        <v>316</v>
      </c>
      <c r="U110" s="52">
        <v>266</v>
      </c>
      <c r="V110" s="52">
        <v>342</v>
      </c>
      <c r="W110" s="52">
        <v>360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2140</v>
      </c>
      <c r="D112" s="52">
        <f>RES_hhdet_in!D112-RES_hhdet_in_new!D112</f>
        <v>3540</v>
      </c>
      <c r="E112" s="52">
        <f>RES_hhdet_in!E112-RES_hhdet_in_new!E112</f>
        <v>2268</v>
      </c>
      <c r="F112" s="52">
        <f>RES_hhdet_in!F112-RES_hhdet_in_new!F112</f>
        <v>1647</v>
      </c>
      <c r="G112" s="52">
        <f>RES_hhdet_in!G112-RES_hhdet_in_new!G112</f>
        <v>1521</v>
      </c>
      <c r="H112" s="52">
        <f>RES_hhdet_in!H112-RES_hhdet_in_new!H112</f>
        <v>1505</v>
      </c>
      <c r="I112" s="52">
        <f>RES_hhdet_in!I112-RES_hhdet_in_new!I112</f>
        <v>1784</v>
      </c>
      <c r="J112" s="52">
        <f>RES_hhdet_in!J112-RES_hhdet_in_new!J112</f>
        <v>2713</v>
      </c>
      <c r="K112" s="52">
        <f>RES_hhdet_in!K112-RES_hhdet_in_new!K112</f>
        <v>3580</v>
      </c>
      <c r="L112" s="52">
        <f>RES_hhdet_in!L112-RES_hhdet_in_new!L112</f>
        <v>3741</v>
      </c>
      <c r="M112" s="52">
        <f>RES_hhdet_in!M112-RES_hhdet_in_new!M112</f>
        <v>2387</v>
      </c>
      <c r="N112" s="52">
        <f>RES_hhdet_in!N112-RES_hhdet_in_new!N112</f>
        <v>3591</v>
      </c>
      <c r="O112" s="52">
        <f>RES_hhdet_in!O112-RES_hhdet_in_new!O112</f>
        <v>4872</v>
      </c>
      <c r="P112" s="52">
        <f>RES_hhdet_in!P112-RES_hhdet_in_new!P112</f>
        <v>4761</v>
      </c>
      <c r="Q112" s="52">
        <f>RES_hhdet_in!Q112-RES_hhdet_in_new!Q112</f>
        <v>3754</v>
      </c>
      <c r="R112" s="52">
        <f>RES_hhdet_in!R112-RES_hhdet_in_new!R112</f>
        <v>2552</v>
      </c>
      <c r="S112" s="52">
        <f>RES_hhdet_in!S112-RES_hhdet_in_new!S112</f>
        <v>2230</v>
      </c>
      <c r="T112" s="52">
        <f>RES_hhdet_in!T112-RES_hhdet_in_new!T112</f>
        <v>2667</v>
      </c>
      <c r="U112" s="52">
        <f>RES_hhdet_in!U112-RES_hhdet_in_new!U112</f>
        <v>2700</v>
      </c>
      <c r="V112" s="52">
        <f>RES_hhdet_in!V112-RES_hhdet_in_new!V112</f>
        <v>2250</v>
      </c>
      <c r="W112" s="52">
        <f>RES_hhdet_in!W112-RES_hhdet_in_new!W112</f>
        <v>4499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1</v>
      </c>
      <c r="F113" s="52">
        <f>RES_hhdet_in!F113-RES_hhdet_in_new!F113</f>
        <v>4</v>
      </c>
      <c r="G113" s="52">
        <f>RES_hhdet_in!G113-RES_hhdet_in_new!G113</f>
        <v>1</v>
      </c>
      <c r="H113" s="52">
        <f>RES_hhdet_in!H113-RES_hhdet_in_new!H113</f>
        <v>1</v>
      </c>
      <c r="I113" s="52">
        <f>RES_hhdet_in!I113-RES_hhdet_in_new!I113</f>
        <v>1</v>
      </c>
      <c r="J113" s="52">
        <f>RES_hhdet_in!J113-RES_hhdet_in_new!J113</f>
        <v>4</v>
      </c>
      <c r="K113" s="52">
        <f>RES_hhdet_in!K113-RES_hhdet_in_new!K113</f>
        <v>17</v>
      </c>
      <c r="L113" s="52">
        <f>RES_hhdet_in!L113-RES_hhdet_in_new!L113</f>
        <v>11</v>
      </c>
      <c r="M113" s="52">
        <f>RES_hhdet_in!M113-RES_hhdet_in_new!M113</f>
        <v>13</v>
      </c>
      <c r="N113" s="52">
        <f>RES_hhdet_in!N113-RES_hhdet_in_new!N113</f>
        <v>24</v>
      </c>
      <c r="O113" s="52">
        <f>RES_hhdet_in!O113-RES_hhdet_in_new!O113</f>
        <v>17</v>
      </c>
      <c r="P113" s="52">
        <f>RES_hhdet_in!P113-RES_hhdet_in_new!P113</f>
        <v>40</v>
      </c>
      <c r="Q113" s="52">
        <f>RES_hhdet_in!Q113-RES_hhdet_in_new!Q113</f>
        <v>29</v>
      </c>
      <c r="R113" s="52">
        <f>RES_hhdet_in!R113-RES_hhdet_in_new!R113</f>
        <v>56</v>
      </c>
      <c r="S113" s="52">
        <f>RES_hhdet_in!S113-RES_hhdet_in_new!S113</f>
        <v>1</v>
      </c>
      <c r="T113" s="52">
        <f>RES_hhdet_in!T113-RES_hhdet_in_new!T113</f>
        <v>23</v>
      </c>
      <c r="U113" s="52">
        <f>RES_hhdet_in!U113-RES_hhdet_in_new!U113</f>
        <v>16</v>
      </c>
      <c r="V113" s="52">
        <f>RES_hhdet_in!V113-RES_hhdet_in_new!V113</f>
        <v>14</v>
      </c>
      <c r="W113" s="52">
        <f>RES_hhdet_in!W113-RES_hhdet_in_new!W113</f>
        <v>92</v>
      </c>
      <c r="DA113" s="63" t="s">
        <v>1451</v>
      </c>
    </row>
    <row r="114" spans="1:105" ht="12" hidden="1" customHeight="1" x14ac:dyDescent="0.25">
      <c r="A114" s="108" t="s">
        <v>203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5996</v>
      </c>
      <c r="D116" s="52">
        <f>RES_hhdet_in!D116-RES_hhdet_in_new!D116</f>
        <v>144</v>
      </c>
      <c r="E116" s="52">
        <f>RES_hhdet_in!E116-RES_hhdet_in_new!E116</f>
        <v>2261</v>
      </c>
      <c r="F116" s="52">
        <f>RES_hhdet_in!F116-RES_hhdet_in_new!F116</f>
        <v>639</v>
      </c>
      <c r="G116" s="52">
        <f>RES_hhdet_in!G116-RES_hhdet_in_new!G116</f>
        <v>368</v>
      </c>
      <c r="H116" s="52">
        <f>RES_hhdet_in!H116-RES_hhdet_in_new!H116</f>
        <v>369</v>
      </c>
      <c r="I116" s="52">
        <f>RES_hhdet_in!I116-RES_hhdet_in_new!I116</f>
        <v>257</v>
      </c>
      <c r="J116" s="52">
        <f>RES_hhdet_in!J116-RES_hhdet_in_new!J116</f>
        <v>492</v>
      </c>
      <c r="K116" s="52">
        <f>RES_hhdet_in!K116-RES_hhdet_in_new!K116</f>
        <v>527</v>
      </c>
      <c r="L116" s="52">
        <f>RES_hhdet_in!L116-RES_hhdet_in_new!L116</f>
        <v>1353</v>
      </c>
      <c r="M116" s="52">
        <f>RES_hhdet_in!M116-RES_hhdet_in_new!M116</f>
        <v>746</v>
      </c>
      <c r="N116" s="52">
        <f>RES_hhdet_in!N116-RES_hhdet_in_new!N116</f>
        <v>889</v>
      </c>
      <c r="O116" s="52">
        <f>RES_hhdet_in!O116-RES_hhdet_in_new!O116</f>
        <v>288</v>
      </c>
      <c r="P116" s="52">
        <f>RES_hhdet_in!P116-RES_hhdet_in_new!P116</f>
        <v>115</v>
      </c>
      <c r="Q116" s="52">
        <f>RES_hhdet_in!Q116-RES_hhdet_in_new!Q116</f>
        <v>106</v>
      </c>
      <c r="R116" s="52">
        <f>RES_hhdet_in!R116-RES_hhdet_in_new!R116</f>
        <v>459</v>
      </c>
      <c r="S116" s="52">
        <f>RES_hhdet_in!S116-RES_hhdet_in_new!S116</f>
        <v>679</v>
      </c>
      <c r="T116" s="52">
        <f>RES_hhdet_in!T116-RES_hhdet_in_new!T116</f>
        <v>673</v>
      </c>
      <c r="U116" s="52">
        <f>RES_hhdet_in!U116-RES_hhdet_in_new!U116</f>
        <v>457</v>
      </c>
      <c r="V116" s="52">
        <f>RES_hhdet_in!V116-RES_hhdet_in_new!V116</f>
        <v>2883</v>
      </c>
      <c r="W116" s="52">
        <f>RES_hhdet_in!W116-RES_hhdet_in_new!W116</f>
        <v>45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174</v>
      </c>
      <c r="D117" s="52">
        <f>RES_hhdet_in!D117-RES_hhdet_in_new!D117</f>
        <v>2</v>
      </c>
      <c r="E117" s="52">
        <f>RES_hhdet_in!E117-RES_hhdet_in_new!E117</f>
        <v>508</v>
      </c>
      <c r="F117" s="52">
        <f>RES_hhdet_in!F117-RES_hhdet_in_new!F117</f>
        <v>198</v>
      </c>
      <c r="G117" s="52">
        <f>RES_hhdet_in!G117-RES_hhdet_in_new!G117</f>
        <v>195</v>
      </c>
      <c r="H117" s="52">
        <f>RES_hhdet_in!H117-RES_hhdet_in_new!H117</f>
        <v>165</v>
      </c>
      <c r="I117" s="52">
        <f>RES_hhdet_in!I117-RES_hhdet_in_new!I117</f>
        <v>292</v>
      </c>
      <c r="J117" s="52">
        <f>RES_hhdet_in!J117-RES_hhdet_in_new!J117</f>
        <v>498</v>
      </c>
      <c r="K117" s="52">
        <f>RES_hhdet_in!K117-RES_hhdet_in_new!K117</f>
        <v>1300</v>
      </c>
      <c r="L117" s="52">
        <f>RES_hhdet_in!L117-RES_hhdet_in_new!L117</f>
        <v>991</v>
      </c>
      <c r="M117" s="52">
        <f>RES_hhdet_in!M117-RES_hhdet_in_new!M117</f>
        <v>1613</v>
      </c>
      <c r="N117" s="52">
        <f>RES_hhdet_in!N117-RES_hhdet_in_new!N117</f>
        <v>1005</v>
      </c>
      <c r="O117" s="52">
        <f>RES_hhdet_in!O117-RES_hhdet_in_new!O117</f>
        <v>931</v>
      </c>
      <c r="P117" s="52">
        <f>RES_hhdet_in!P117-RES_hhdet_in_new!P117</f>
        <v>1126</v>
      </c>
      <c r="Q117" s="52">
        <f>RES_hhdet_in!Q117-RES_hhdet_in_new!Q117</f>
        <v>1572</v>
      </c>
      <c r="R117" s="52">
        <f>RES_hhdet_in!R117-RES_hhdet_in_new!R117</f>
        <v>2006</v>
      </c>
      <c r="S117" s="52">
        <f>RES_hhdet_in!S117-RES_hhdet_in_new!S117</f>
        <v>1427</v>
      </c>
      <c r="T117" s="52">
        <f>RES_hhdet_in!T117-RES_hhdet_in_new!T117</f>
        <v>1973</v>
      </c>
      <c r="U117" s="52">
        <f>RES_hhdet_in!U117-RES_hhdet_in_new!U117</f>
        <v>2115</v>
      </c>
      <c r="V117" s="52">
        <f>RES_hhdet_in!V117-RES_hhdet_in_new!V117</f>
        <v>2276</v>
      </c>
      <c r="W117" s="52">
        <f>RES_hhdet_in!W117-RES_hhdet_in_new!W117</f>
        <v>4187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4919</v>
      </c>
      <c r="D121" s="52">
        <v>3354</v>
      </c>
      <c r="E121" s="52">
        <v>2422</v>
      </c>
      <c r="F121" s="52">
        <v>1451</v>
      </c>
      <c r="G121" s="52">
        <v>1795</v>
      </c>
      <c r="H121" s="52">
        <v>2240</v>
      </c>
      <c r="I121" s="52">
        <v>2739</v>
      </c>
      <c r="J121" s="52">
        <v>3644</v>
      </c>
      <c r="K121" s="52">
        <v>4860</v>
      </c>
      <c r="L121" s="52">
        <v>4047</v>
      </c>
      <c r="M121" s="52">
        <v>1989</v>
      </c>
      <c r="N121" s="52">
        <v>1871</v>
      </c>
      <c r="O121" s="52">
        <v>2051</v>
      </c>
      <c r="P121" s="52">
        <v>1312</v>
      </c>
      <c r="Q121" s="52">
        <v>1616</v>
      </c>
      <c r="R121" s="52">
        <v>1806</v>
      </c>
      <c r="S121" s="52">
        <v>2722</v>
      </c>
      <c r="T121" s="52">
        <v>2622</v>
      </c>
      <c r="U121" s="52">
        <v>1911</v>
      </c>
      <c r="V121" s="52">
        <v>2042</v>
      </c>
      <c r="W121" s="52">
        <v>2467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3947</v>
      </c>
      <c r="D122" s="36">
        <v>850</v>
      </c>
      <c r="E122" s="36">
        <v>3220</v>
      </c>
      <c r="F122" s="36">
        <v>1783</v>
      </c>
      <c r="G122" s="36">
        <v>1330</v>
      </c>
      <c r="H122" s="36">
        <v>1294</v>
      </c>
      <c r="I122" s="36">
        <v>1150</v>
      </c>
      <c r="J122" s="36">
        <v>2064</v>
      </c>
      <c r="K122" s="36">
        <v>3567</v>
      </c>
      <c r="L122" s="36">
        <v>4867</v>
      </c>
      <c r="M122" s="36">
        <v>5068</v>
      </c>
      <c r="N122" s="36">
        <v>4377</v>
      </c>
      <c r="O122" s="36">
        <v>3332</v>
      </c>
      <c r="P122" s="36">
        <v>3169</v>
      </c>
      <c r="Q122" s="36">
        <v>4080</v>
      </c>
      <c r="R122" s="36">
        <v>4733</v>
      </c>
      <c r="S122" s="36">
        <v>4638</v>
      </c>
      <c r="T122" s="36">
        <v>5236</v>
      </c>
      <c r="U122" s="36">
        <v>5253</v>
      </c>
      <c r="V122" s="36">
        <v>5685</v>
      </c>
      <c r="W122" s="36">
        <v>6688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215</v>
      </c>
      <c r="B126" s="52"/>
      <c r="C126" s="52">
        <v>1387475</v>
      </c>
      <c r="D126" s="52">
        <v>878797</v>
      </c>
      <c r="E126" s="52">
        <v>892716</v>
      </c>
      <c r="F126" s="52">
        <v>1132959</v>
      </c>
      <c r="G126" s="52">
        <v>873948</v>
      </c>
      <c r="H126" s="52">
        <v>726941</v>
      </c>
      <c r="I126" s="52">
        <v>1015008</v>
      </c>
      <c r="J126" s="52">
        <v>980744</v>
      </c>
      <c r="K126" s="52">
        <v>1243748</v>
      </c>
      <c r="L126" s="52">
        <v>1249848</v>
      </c>
      <c r="M126" s="52">
        <v>1645831</v>
      </c>
      <c r="N126" s="52">
        <v>1840348</v>
      </c>
      <c r="O126" s="52">
        <v>1715696</v>
      </c>
      <c r="P126" s="52">
        <v>434669</v>
      </c>
      <c r="Q126" s="52">
        <v>637550</v>
      </c>
      <c r="R126" s="52">
        <v>734242</v>
      </c>
      <c r="S126" s="52">
        <v>917998</v>
      </c>
      <c r="T126" s="52">
        <v>605845</v>
      </c>
      <c r="U126" s="52">
        <v>856274</v>
      </c>
      <c r="V126" s="52">
        <v>830971</v>
      </c>
      <c r="W126" s="52">
        <v>980576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95409</v>
      </c>
      <c r="D129" s="52">
        <v>96113</v>
      </c>
      <c r="E129" s="52">
        <v>69504</v>
      </c>
      <c r="F129" s="52">
        <v>65592</v>
      </c>
      <c r="G129" s="52">
        <v>118726</v>
      </c>
      <c r="H129" s="52">
        <v>93464</v>
      </c>
      <c r="I129" s="52">
        <v>55574</v>
      </c>
      <c r="J129" s="52">
        <v>56938</v>
      </c>
      <c r="K129" s="52">
        <v>90850</v>
      </c>
      <c r="L129" s="52">
        <v>117871</v>
      </c>
      <c r="M129" s="52">
        <v>149196</v>
      </c>
      <c r="N129" s="52">
        <v>227776</v>
      </c>
      <c r="O129" s="52">
        <v>263067</v>
      </c>
      <c r="P129" s="52">
        <v>244297</v>
      </c>
      <c r="Q129" s="52">
        <v>204926</v>
      </c>
      <c r="R129" s="52">
        <v>189207</v>
      </c>
      <c r="S129" s="52">
        <v>211452</v>
      </c>
      <c r="T129" s="52">
        <v>226835</v>
      </c>
      <c r="U129" s="52">
        <v>220710</v>
      </c>
      <c r="V129" s="52">
        <v>241592</v>
      </c>
      <c r="W129" s="52">
        <v>235580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1305491</v>
      </c>
      <c r="D131" s="52">
        <f>RES_hhdet_in!D131-RES_hhdet_in_new!D131</f>
        <v>1085359</v>
      </c>
      <c r="E131" s="52">
        <f>RES_hhdet_in!E131-RES_hhdet_in_new!E131</f>
        <v>1150703</v>
      </c>
      <c r="F131" s="52">
        <f>RES_hhdet_in!F131-RES_hhdet_in_new!F131</f>
        <v>1312366</v>
      </c>
      <c r="G131" s="52">
        <f>RES_hhdet_in!G131-RES_hhdet_in_new!G131</f>
        <v>1073609</v>
      </c>
      <c r="H131" s="52">
        <f>RES_hhdet_in!H131-RES_hhdet_in_new!H131</f>
        <v>874881</v>
      </c>
      <c r="I131" s="52">
        <f>RES_hhdet_in!I131-RES_hhdet_in_new!I131</f>
        <v>1214559</v>
      </c>
      <c r="J131" s="52">
        <f>RES_hhdet_in!J131-RES_hhdet_in_new!J131</f>
        <v>1293337</v>
      </c>
      <c r="K131" s="52">
        <f>RES_hhdet_in!K131-RES_hhdet_in_new!K131</f>
        <v>1410619</v>
      </c>
      <c r="L131" s="52">
        <f>RES_hhdet_in!L131-RES_hhdet_in_new!L131</f>
        <v>1437142</v>
      </c>
      <c r="M131" s="52">
        <f>RES_hhdet_in!M131-RES_hhdet_in_new!M131</f>
        <v>1762980</v>
      </c>
      <c r="N131" s="52">
        <f>RES_hhdet_in!N131-RES_hhdet_in_new!N131</f>
        <v>1774410</v>
      </c>
      <c r="O131" s="52">
        <f>RES_hhdet_in!O131-RES_hhdet_in_new!O131</f>
        <v>1571303</v>
      </c>
      <c r="P131" s="52">
        <f>RES_hhdet_in!P131-RES_hhdet_in_new!P131</f>
        <v>460565</v>
      </c>
      <c r="Q131" s="52">
        <f>RES_hhdet_in!Q131-RES_hhdet_in_new!Q131</f>
        <v>575904</v>
      </c>
      <c r="R131" s="52">
        <f>RES_hhdet_in!R131-RES_hhdet_in_new!R131</f>
        <v>726250</v>
      </c>
      <c r="S131" s="52">
        <f>RES_hhdet_in!S131-RES_hhdet_in_new!S131</f>
        <v>922125</v>
      </c>
      <c r="T131" s="52">
        <f>RES_hhdet_in!T131-RES_hhdet_in_new!T131</f>
        <v>791743</v>
      </c>
      <c r="U131" s="52">
        <f>RES_hhdet_in!U131-RES_hhdet_in_new!U131</f>
        <v>945340</v>
      </c>
      <c r="V131" s="52">
        <f>RES_hhdet_in!V131-RES_hhdet_in_new!V131</f>
        <v>1049607</v>
      </c>
      <c r="W131" s="52">
        <f>RES_hhdet_in!W131-RES_hhdet_in_new!W131</f>
        <v>1143673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3120</v>
      </c>
      <c r="D132" s="52">
        <f>RES_hhdet_in!D132-RES_hhdet_in_new!D132</f>
        <v>2443</v>
      </c>
      <c r="E132" s="52">
        <f>RES_hhdet_in!E132-RES_hhdet_in_new!E132</f>
        <v>3060</v>
      </c>
      <c r="F132" s="52">
        <f>RES_hhdet_in!F132-RES_hhdet_in_new!F132</f>
        <v>2828</v>
      </c>
      <c r="G132" s="52">
        <f>RES_hhdet_in!G132-RES_hhdet_in_new!G132</f>
        <v>3159</v>
      </c>
      <c r="H132" s="52">
        <f>RES_hhdet_in!H132-RES_hhdet_in_new!H132</f>
        <v>2658</v>
      </c>
      <c r="I132" s="52">
        <f>RES_hhdet_in!I132-RES_hhdet_in_new!I132</f>
        <v>3703</v>
      </c>
      <c r="J132" s="52">
        <f>RES_hhdet_in!J132-RES_hhdet_in_new!J132</f>
        <v>3656</v>
      </c>
      <c r="K132" s="52">
        <f>RES_hhdet_in!K132-RES_hhdet_in_new!K132</f>
        <v>10229</v>
      </c>
      <c r="L132" s="52">
        <f>RES_hhdet_in!L132-RES_hhdet_in_new!L132</f>
        <v>5112</v>
      </c>
      <c r="M132" s="52">
        <f>RES_hhdet_in!M132-RES_hhdet_in_new!M132</f>
        <v>5268</v>
      </c>
      <c r="N132" s="52">
        <f>RES_hhdet_in!N132-RES_hhdet_in_new!N132</f>
        <v>3155</v>
      </c>
      <c r="O132" s="52">
        <f>RES_hhdet_in!O132-RES_hhdet_in_new!O132</f>
        <v>8530</v>
      </c>
      <c r="P132" s="52">
        <f>RES_hhdet_in!P132-RES_hhdet_in_new!P132</f>
        <v>9279</v>
      </c>
      <c r="Q132" s="52">
        <f>RES_hhdet_in!Q132-RES_hhdet_in_new!Q132</f>
        <v>6137</v>
      </c>
      <c r="R132" s="52">
        <f>RES_hhdet_in!R132-RES_hhdet_in_new!R132</f>
        <v>6394</v>
      </c>
      <c r="S132" s="52">
        <f>RES_hhdet_in!S132-RES_hhdet_in_new!S132</f>
        <v>3674</v>
      </c>
      <c r="T132" s="52">
        <f>RES_hhdet_in!T132-RES_hhdet_in_new!T132</f>
        <v>6120</v>
      </c>
      <c r="U132" s="52">
        <f>RES_hhdet_in!U132-RES_hhdet_in_new!U132</f>
        <v>9573</v>
      </c>
      <c r="V132" s="52">
        <f>RES_hhdet_in!V132-RES_hhdet_in_new!V132</f>
        <v>7292</v>
      </c>
      <c r="W132" s="52">
        <f>RES_hhdet_in!W132-RES_hhdet_in_new!W132</f>
        <v>13115</v>
      </c>
      <c r="DA132" s="63" t="s">
        <v>1460</v>
      </c>
    </row>
    <row r="133" spans="1:105" ht="12" hidden="1" customHeight="1" x14ac:dyDescent="0.25">
      <c r="A133" s="108" t="s">
        <v>204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272017</v>
      </c>
      <c r="D135" s="52">
        <f>RES_hhdet_in!D135-RES_hhdet_in_new!D135</f>
        <v>206061</v>
      </c>
      <c r="E135" s="52">
        <f>RES_hhdet_in!E135-RES_hhdet_in_new!E135</f>
        <v>171744</v>
      </c>
      <c r="F135" s="52">
        <f>RES_hhdet_in!F135-RES_hhdet_in_new!F135</f>
        <v>333331</v>
      </c>
      <c r="G135" s="52">
        <f>RES_hhdet_in!G135-RES_hhdet_in_new!G135</f>
        <v>245871</v>
      </c>
      <c r="H135" s="52">
        <f>RES_hhdet_in!H135-RES_hhdet_in_new!H135</f>
        <v>266145</v>
      </c>
      <c r="I135" s="52">
        <f>RES_hhdet_in!I135-RES_hhdet_in_new!I135</f>
        <v>106869</v>
      </c>
      <c r="J135" s="52">
        <f>RES_hhdet_in!J135-RES_hhdet_in_new!J135</f>
        <v>108159</v>
      </c>
      <c r="K135" s="52">
        <f>RES_hhdet_in!K135-RES_hhdet_in_new!K135</f>
        <v>145951</v>
      </c>
      <c r="L135" s="52">
        <f>RES_hhdet_in!L135-RES_hhdet_in_new!L135</f>
        <v>185153</v>
      </c>
      <c r="M135" s="52">
        <f>RES_hhdet_in!M135-RES_hhdet_in_new!M135</f>
        <v>136860</v>
      </c>
      <c r="N135" s="52">
        <f>RES_hhdet_in!N135-RES_hhdet_in_new!N135</f>
        <v>258535</v>
      </c>
      <c r="O135" s="52">
        <f>RES_hhdet_in!O135-RES_hhdet_in_new!O135</f>
        <v>139066</v>
      </c>
      <c r="P135" s="52">
        <f>RES_hhdet_in!P135-RES_hhdet_in_new!P135</f>
        <v>57729</v>
      </c>
      <c r="Q135" s="52">
        <f>RES_hhdet_in!Q135-RES_hhdet_in_new!Q135</f>
        <v>49494</v>
      </c>
      <c r="R135" s="52">
        <f>RES_hhdet_in!R135-RES_hhdet_in_new!R135</f>
        <v>88951</v>
      </c>
      <c r="S135" s="52">
        <f>RES_hhdet_in!S135-RES_hhdet_in_new!S135</f>
        <v>134217</v>
      </c>
      <c r="T135" s="52">
        <f>RES_hhdet_in!T135-RES_hhdet_in_new!T135</f>
        <v>132401</v>
      </c>
      <c r="U135" s="52">
        <f>RES_hhdet_in!U135-RES_hhdet_in_new!U135</f>
        <v>117699</v>
      </c>
      <c r="V135" s="52">
        <f>RES_hhdet_in!V135-RES_hhdet_in_new!V135</f>
        <v>153089</v>
      </c>
      <c r="W135" s="52">
        <f>RES_hhdet_in!W135-RES_hhdet_in_new!W135</f>
        <v>64701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102274</v>
      </c>
      <c r="D136" s="52">
        <f>RES_hhdet_in!D136-RES_hhdet_in_new!D136</f>
        <v>100183</v>
      </c>
      <c r="E136" s="52">
        <f>RES_hhdet_in!E136-RES_hhdet_in_new!E136</f>
        <v>158941</v>
      </c>
      <c r="F136" s="52">
        <f>RES_hhdet_in!F136-RES_hhdet_in_new!F136</f>
        <v>86754</v>
      </c>
      <c r="G136" s="52">
        <f>RES_hhdet_in!G136-RES_hhdet_in_new!G136</f>
        <v>148518</v>
      </c>
      <c r="H136" s="52">
        <f>RES_hhdet_in!H136-RES_hhdet_in_new!H136</f>
        <v>168841</v>
      </c>
      <c r="I136" s="52">
        <f>RES_hhdet_in!I136-RES_hhdet_in_new!I136</f>
        <v>135012</v>
      </c>
      <c r="J136" s="52">
        <f>RES_hhdet_in!J136-RES_hhdet_in_new!J136</f>
        <v>80796</v>
      </c>
      <c r="K136" s="52">
        <f>RES_hhdet_in!K136-RES_hhdet_in_new!K136</f>
        <v>233475</v>
      </c>
      <c r="L136" s="52">
        <f>RES_hhdet_in!L136-RES_hhdet_in_new!L136</f>
        <v>137142</v>
      </c>
      <c r="M136" s="52">
        <f>RES_hhdet_in!M136-RES_hhdet_in_new!M136</f>
        <v>237957</v>
      </c>
      <c r="N136" s="52">
        <f>RES_hhdet_in!N136-RES_hhdet_in_new!N136</f>
        <v>282941</v>
      </c>
      <c r="O136" s="52">
        <f>RES_hhdet_in!O136-RES_hhdet_in_new!O136</f>
        <v>294583</v>
      </c>
      <c r="P136" s="52">
        <f>RES_hhdet_in!P136-RES_hhdet_in_new!P136</f>
        <v>284355</v>
      </c>
      <c r="Q136" s="52">
        <f>RES_hhdet_in!Q136-RES_hhdet_in_new!Q136</f>
        <v>281274</v>
      </c>
      <c r="R136" s="52">
        <f>RES_hhdet_in!R136-RES_hhdet_in_new!R136</f>
        <v>208058</v>
      </c>
      <c r="S136" s="52">
        <f>RES_hhdet_in!S136-RES_hhdet_in_new!S136</f>
        <v>212340</v>
      </c>
      <c r="T136" s="52">
        <f>RES_hhdet_in!T136-RES_hhdet_in_new!T136</f>
        <v>172450</v>
      </c>
      <c r="U136" s="52">
        <f>RES_hhdet_in!U136-RES_hhdet_in_new!U136</f>
        <v>222552</v>
      </c>
      <c r="V136" s="52">
        <f>RES_hhdet_in!V136-RES_hhdet_in_new!V136</f>
        <v>202019</v>
      </c>
      <c r="W136" s="52">
        <f>RES_hhdet_in!W136-RES_hhdet_in_new!W136</f>
        <v>224170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1386418</v>
      </c>
      <c r="D140" s="52">
        <v>802328</v>
      </c>
      <c r="E140" s="52">
        <v>852567</v>
      </c>
      <c r="F140" s="52">
        <v>1019758</v>
      </c>
      <c r="G140" s="52">
        <v>1234566</v>
      </c>
      <c r="H140" s="52">
        <v>1302025</v>
      </c>
      <c r="I140" s="52">
        <v>640474</v>
      </c>
      <c r="J140" s="52">
        <v>502801</v>
      </c>
      <c r="K140" s="52">
        <v>757964</v>
      </c>
      <c r="L140" s="52">
        <v>647082</v>
      </c>
      <c r="M140" s="52">
        <v>786337</v>
      </c>
      <c r="N140" s="52">
        <v>836666</v>
      </c>
      <c r="O140" s="52">
        <v>852584</v>
      </c>
      <c r="P140" s="52">
        <v>443700</v>
      </c>
      <c r="Q140" s="52">
        <v>590256</v>
      </c>
      <c r="R140" s="52">
        <v>629552</v>
      </c>
      <c r="S140" s="52">
        <v>715237</v>
      </c>
      <c r="T140" s="52">
        <v>669810</v>
      </c>
      <c r="U140" s="52">
        <v>696998</v>
      </c>
      <c r="V140" s="52">
        <v>613066</v>
      </c>
      <c r="W140" s="52">
        <v>624418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2170109</v>
      </c>
      <c r="D141" s="36">
        <v>2024725</v>
      </c>
      <c r="E141" s="36">
        <v>2271937</v>
      </c>
      <c r="F141" s="36">
        <v>2415712</v>
      </c>
      <c r="G141" s="36">
        <v>2343242</v>
      </c>
      <c r="H141" s="36">
        <v>2543832</v>
      </c>
      <c r="I141" s="36">
        <v>1420627</v>
      </c>
      <c r="J141" s="36">
        <v>1406769</v>
      </c>
      <c r="K141" s="36">
        <v>1929256</v>
      </c>
      <c r="L141" s="36">
        <v>1890167</v>
      </c>
      <c r="M141" s="36">
        <v>2194780</v>
      </c>
      <c r="N141" s="36">
        <v>2380096</v>
      </c>
      <c r="O141" s="36">
        <v>2163831</v>
      </c>
      <c r="P141" s="36">
        <v>1391776</v>
      </c>
      <c r="Q141" s="36">
        <v>1704806</v>
      </c>
      <c r="R141" s="36">
        <v>1863075</v>
      </c>
      <c r="S141" s="36">
        <v>2102184</v>
      </c>
      <c r="T141" s="36">
        <v>1875962</v>
      </c>
      <c r="U141" s="36">
        <v>2156675</v>
      </c>
      <c r="V141" s="36">
        <v>2085074</v>
      </c>
      <c r="W141" s="36">
        <v>1931168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255486</v>
      </c>
      <c r="D145" s="52">
        <v>400296</v>
      </c>
      <c r="E145" s="52">
        <v>405795</v>
      </c>
      <c r="F145" s="52">
        <v>414098</v>
      </c>
      <c r="G145" s="52">
        <v>522243</v>
      </c>
      <c r="H145" s="52">
        <v>573429</v>
      </c>
      <c r="I145" s="52">
        <v>751061</v>
      </c>
      <c r="J145" s="52">
        <v>686901</v>
      </c>
      <c r="K145" s="52">
        <v>778152</v>
      </c>
      <c r="L145" s="52">
        <v>698879</v>
      </c>
      <c r="M145" s="52">
        <v>655101</v>
      </c>
      <c r="N145" s="52">
        <v>672764</v>
      </c>
      <c r="O145" s="52">
        <v>790721</v>
      </c>
      <c r="P145" s="52">
        <v>539880</v>
      </c>
      <c r="Q145" s="52">
        <v>626762</v>
      </c>
      <c r="R145" s="52">
        <v>815543</v>
      </c>
      <c r="S145" s="52">
        <v>966351</v>
      </c>
      <c r="T145" s="52">
        <v>1149637</v>
      </c>
      <c r="U145" s="52">
        <v>1339659</v>
      </c>
      <c r="V145" s="52">
        <v>1500871</v>
      </c>
      <c r="W145" s="52">
        <v>1573403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49022</v>
      </c>
      <c r="D147" s="52">
        <v>64947</v>
      </c>
      <c r="E147" s="52">
        <v>89295</v>
      </c>
      <c r="F147" s="52">
        <v>106329</v>
      </c>
      <c r="G147" s="52">
        <v>144507</v>
      </c>
      <c r="H147" s="52">
        <v>193102</v>
      </c>
      <c r="I147" s="52">
        <v>224286</v>
      </c>
      <c r="J147" s="52">
        <v>239134</v>
      </c>
      <c r="K147" s="52">
        <v>349037</v>
      </c>
      <c r="L147" s="52">
        <v>349913</v>
      </c>
      <c r="M147" s="52">
        <v>347496</v>
      </c>
      <c r="N147" s="52">
        <v>332831</v>
      </c>
      <c r="O147" s="52">
        <v>405810</v>
      </c>
      <c r="P147" s="52">
        <v>333238</v>
      </c>
      <c r="Q147" s="52">
        <v>547229</v>
      </c>
      <c r="R147" s="52">
        <v>663719</v>
      </c>
      <c r="S147" s="52">
        <v>652051</v>
      </c>
      <c r="T147" s="52">
        <v>663045</v>
      </c>
      <c r="U147" s="52">
        <v>870908</v>
      </c>
      <c r="V147" s="52">
        <v>935860</v>
      </c>
      <c r="W147" s="52">
        <v>1408402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61317</v>
      </c>
      <c r="D149" s="52">
        <f>RES_hhdet_in!D149-RES_hhdet_in_new!D149</f>
        <v>103265</v>
      </c>
      <c r="E149" s="52">
        <f>RES_hhdet_in!E149-RES_hhdet_in_new!E149</f>
        <v>116530</v>
      </c>
      <c r="F149" s="52">
        <f>RES_hhdet_in!F149-RES_hhdet_in_new!F149</f>
        <v>111748</v>
      </c>
      <c r="G149" s="52">
        <f>RES_hhdet_in!G149-RES_hhdet_in_new!G149</f>
        <v>122202</v>
      </c>
      <c r="H149" s="52">
        <f>RES_hhdet_in!H149-RES_hhdet_in_new!H149</f>
        <v>127970</v>
      </c>
      <c r="I149" s="52">
        <f>RES_hhdet_in!I149-RES_hhdet_in_new!I149</f>
        <v>156976</v>
      </c>
      <c r="J149" s="52">
        <f>RES_hhdet_in!J149-RES_hhdet_in_new!J149</f>
        <v>169984</v>
      </c>
      <c r="K149" s="52">
        <f>RES_hhdet_in!K149-RES_hhdet_in_new!K149</f>
        <v>239414</v>
      </c>
      <c r="L149" s="52">
        <f>RES_hhdet_in!L149-RES_hhdet_in_new!L149</f>
        <v>221257</v>
      </c>
      <c r="M149" s="52">
        <f>RES_hhdet_in!M149-RES_hhdet_in_new!M149</f>
        <v>206583</v>
      </c>
      <c r="N149" s="52">
        <f>RES_hhdet_in!N149-RES_hhdet_in_new!N149</f>
        <v>221441</v>
      </c>
      <c r="O149" s="52">
        <f>RES_hhdet_in!O149-RES_hhdet_in_new!O149</f>
        <v>274654</v>
      </c>
      <c r="P149" s="52">
        <f>RES_hhdet_in!P149-RES_hhdet_in_new!P149</f>
        <v>242285</v>
      </c>
      <c r="Q149" s="52">
        <f>RES_hhdet_in!Q149-RES_hhdet_in_new!Q149</f>
        <v>249602</v>
      </c>
      <c r="R149" s="52">
        <f>RES_hhdet_in!R149-RES_hhdet_in_new!R149</f>
        <v>275364</v>
      </c>
      <c r="S149" s="52">
        <f>RES_hhdet_in!S149-RES_hhdet_in_new!S149</f>
        <v>301882</v>
      </c>
      <c r="T149" s="52">
        <f>RES_hhdet_in!T149-RES_hhdet_in_new!T149</f>
        <v>283101</v>
      </c>
      <c r="U149" s="52">
        <f>RES_hhdet_in!U149-RES_hhdet_in_new!U149</f>
        <v>309383</v>
      </c>
      <c r="V149" s="52">
        <f>RES_hhdet_in!V149-RES_hhdet_in_new!V149</f>
        <v>310372</v>
      </c>
      <c r="W149" s="52">
        <f>RES_hhdet_in!W149-RES_hhdet_in_new!W149</f>
        <v>400602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390</v>
      </c>
      <c r="D150" s="52">
        <f>RES_hhdet_in!D150-RES_hhdet_in_new!D150</f>
        <v>869</v>
      </c>
      <c r="E150" s="52">
        <f>RES_hhdet_in!E150-RES_hhdet_in_new!E150</f>
        <v>2612</v>
      </c>
      <c r="F150" s="52">
        <f>RES_hhdet_in!F150-RES_hhdet_in_new!F150</f>
        <v>1039</v>
      </c>
      <c r="G150" s="52">
        <f>RES_hhdet_in!G150-RES_hhdet_in_new!G150</f>
        <v>482</v>
      </c>
      <c r="H150" s="52">
        <f>RES_hhdet_in!H150-RES_hhdet_in_new!H150</f>
        <v>1212</v>
      </c>
      <c r="I150" s="52">
        <f>RES_hhdet_in!I150-RES_hhdet_in_new!I150</f>
        <v>940</v>
      </c>
      <c r="J150" s="52">
        <f>RES_hhdet_in!J150-RES_hhdet_in_new!J150</f>
        <v>4313</v>
      </c>
      <c r="K150" s="52">
        <f>RES_hhdet_in!K150-RES_hhdet_in_new!K150</f>
        <v>3811</v>
      </c>
      <c r="L150" s="52">
        <f>RES_hhdet_in!L150-RES_hhdet_in_new!L150</f>
        <v>13170</v>
      </c>
      <c r="M150" s="52">
        <f>RES_hhdet_in!M150-RES_hhdet_in_new!M150</f>
        <v>6596</v>
      </c>
      <c r="N150" s="52">
        <f>RES_hhdet_in!N150-RES_hhdet_in_new!N150</f>
        <v>8253</v>
      </c>
      <c r="O150" s="52">
        <f>RES_hhdet_in!O150-RES_hhdet_in_new!O150</f>
        <v>8817</v>
      </c>
      <c r="P150" s="52">
        <f>RES_hhdet_in!P150-RES_hhdet_in_new!P150</f>
        <v>8065</v>
      </c>
      <c r="Q150" s="52">
        <f>RES_hhdet_in!Q150-RES_hhdet_in_new!Q150</f>
        <v>6085</v>
      </c>
      <c r="R150" s="52">
        <f>RES_hhdet_in!R150-RES_hhdet_in_new!R150</f>
        <v>7124</v>
      </c>
      <c r="S150" s="52">
        <f>RES_hhdet_in!S150-RES_hhdet_in_new!S150</f>
        <v>12144</v>
      </c>
      <c r="T150" s="52">
        <f>RES_hhdet_in!T150-RES_hhdet_in_new!T150</f>
        <v>8905</v>
      </c>
      <c r="U150" s="52">
        <f>RES_hhdet_in!U150-RES_hhdet_in_new!U150</f>
        <v>8824</v>
      </c>
      <c r="V150" s="52">
        <f>RES_hhdet_in!V150-RES_hhdet_in_new!V150</f>
        <v>15844</v>
      </c>
      <c r="W150" s="52">
        <f>RES_hhdet_in!W150-RES_hhdet_in_new!W150</f>
        <v>2264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270663</v>
      </c>
      <c r="D153" s="52">
        <f>RES_hhdet_in!D153-RES_hhdet_in_new!D153</f>
        <v>349157</v>
      </c>
      <c r="E153" s="52">
        <f>RES_hhdet_in!E153-RES_hhdet_in_new!E153</f>
        <v>340277</v>
      </c>
      <c r="F153" s="52">
        <f>RES_hhdet_in!F153-RES_hhdet_in_new!F153</f>
        <v>400470</v>
      </c>
      <c r="G153" s="52">
        <f>RES_hhdet_in!G153-RES_hhdet_in_new!G153</f>
        <v>500122</v>
      </c>
      <c r="H153" s="52">
        <f>RES_hhdet_in!H153-RES_hhdet_in_new!H153</f>
        <v>590503</v>
      </c>
      <c r="I153" s="52">
        <f>RES_hhdet_in!I153-RES_hhdet_in_new!I153</f>
        <v>565595</v>
      </c>
      <c r="J153" s="52">
        <f>RES_hhdet_in!J153-RES_hhdet_in_new!J153</f>
        <v>629458</v>
      </c>
      <c r="K153" s="52">
        <f>RES_hhdet_in!K153-RES_hhdet_in_new!K153</f>
        <v>728785</v>
      </c>
      <c r="L153" s="52">
        <f>RES_hhdet_in!L153-RES_hhdet_in_new!L153</f>
        <v>778452</v>
      </c>
      <c r="M153" s="52">
        <f>RES_hhdet_in!M153-RES_hhdet_in_new!M153</f>
        <v>773367</v>
      </c>
      <c r="N153" s="52">
        <f>RES_hhdet_in!N153-RES_hhdet_in_new!N153</f>
        <v>878478</v>
      </c>
      <c r="O153" s="52">
        <f>RES_hhdet_in!O153-RES_hhdet_in_new!O153</f>
        <v>963697</v>
      </c>
      <c r="P153" s="52">
        <f>RES_hhdet_in!P153-RES_hhdet_in_new!P153</f>
        <v>789662</v>
      </c>
      <c r="Q153" s="52">
        <f>RES_hhdet_in!Q153-RES_hhdet_in_new!Q153</f>
        <v>895682</v>
      </c>
      <c r="R153" s="52">
        <f>RES_hhdet_in!R153-RES_hhdet_in_new!R153</f>
        <v>1025372</v>
      </c>
      <c r="S153" s="52">
        <f>RES_hhdet_in!S153-RES_hhdet_in_new!S153</f>
        <v>1129560</v>
      </c>
      <c r="T153" s="52">
        <f>RES_hhdet_in!T153-RES_hhdet_in_new!T153</f>
        <v>1191925</v>
      </c>
      <c r="U153" s="52">
        <f>RES_hhdet_in!U153-RES_hhdet_in_new!U153</f>
        <v>1330675</v>
      </c>
      <c r="V153" s="52">
        <f>RES_hhdet_in!V153-RES_hhdet_in_new!V153</f>
        <v>1544188</v>
      </c>
      <c r="W153" s="52">
        <f>RES_hhdet_in!W153-RES_hhdet_in_new!W153</f>
        <v>1373614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54024</v>
      </c>
      <c r="D154" s="52">
        <f>RES_hhdet_in!D154-RES_hhdet_in_new!D154</f>
        <v>78832</v>
      </c>
      <c r="E154" s="52">
        <f>RES_hhdet_in!E154-RES_hhdet_in_new!E154</f>
        <v>85030</v>
      </c>
      <c r="F154" s="52">
        <f>RES_hhdet_in!F154-RES_hhdet_in_new!F154</f>
        <v>59720</v>
      </c>
      <c r="G154" s="52">
        <f>RES_hhdet_in!G154-RES_hhdet_in_new!G154</f>
        <v>100061</v>
      </c>
      <c r="H154" s="52">
        <f>RES_hhdet_in!H154-RES_hhdet_in_new!H154</f>
        <v>126352</v>
      </c>
      <c r="I154" s="52">
        <f>RES_hhdet_in!I154-RES_hhdet_in_new!I154</f>
        <v>255472</v>
      </c>
      <c r="J154" s="52">
        <f>RES_hhdet_in!J154-RES_hhdet_in_new!J154</f>
        <v>213203</v>
      </c>
      <c r="K154" s="52">
        <f>RES_hhdet_in!K154-RES_hhdet_in_new!K154</f>
        <v>325023</v>
      </c>
      <c r="L154" s="52">
        <f>RES_hhdet_in!L154-RES_hhdet_in_new!L154</f>
        <v>307253</v>
      </c>
      <c r="M154" s="52">
        <f>RES_hhdet_in!M154-RES_hhdet_in_new!M154</f>
        <v>344725</v>
      </c>
      <c r="N154" s="52">
        <f>RES_hhdet_in!N154-RES_hhdet_in_new!N154</f>
        <v>315299</v>
      </c>
      <c r="O154" s="52">
        <f>RES_hhdet_in!O154-RES_hhdet_in_new!O154</f>
        <v>400816</v>
      </c>
      <c r="P154" s="52">
        <f>RES_hhdet_in!P154-RES_hhdet_in_new!P154</f>
        <v>454216</v>
      </c>
      <c r="Q154" s="52">
        <f>RES_hhdet_in!Q154-RES_hhdet_in_new!Q154</f>
        <v>509166</v>
      </c>
      <c r="R154" s="52">
        <f>RES_hhdet_in!R154-RES_hhdet_in_new!R154</f>
        <v>541062</v>
      </c>
      <c r="S154" s="52">
        <f>RES_hhdet_in!S154-RES_hhdet_in_new!S154</f>
        <v>545517</v>
      </c>
      <c r="T154" s="52">
        <f>RES_hhdet_in!T154-RES_hhdet_in_new!T154</f>
        <v>654152</v>
      </c>
      <c r="U154" s="52">
        <f>RES_hhdet_in!U154-RES_hhdet_in_new!U154</f>
        <v>709567</v>
      </c>
      <c r="V154" s="52">
        <f>RES_hhdet_in!V154-RES_hhdet_in_new!V154</f>
        <v>735986</v>
      </c>
      <c r="W154" s="52">
        <f>RES_hhdet_in!W154-RES_hhdet_in_new!W154</f>
        <v>1023520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44514</v>
      </c>
      <c r="D158" s="52">
        <v>73667</v>
      </c>
      <c r="E158" s="52">
        <v>88530</v>
      </c>
      <c r="F158" s="52">
        <v>98339</v>
      </c>
      <c r="G158" s="52">
        <v>132157</v>
      </c>
      <c r="H158" s="52">
        <v>145826</v>
      </c>
      <c r="I158" s="52">
        <v>197668</v>
      </c>
      <c r="J158" s="52">
        <v>199266</v>
      </c>
      <c r="K158" s="52">
        <v>266450</v>
      </c>
      <c r="L158" s="52">
        <v>293850</v>
      </c>
      <c r="M158" s="52">
        <v>295563</v>
      </c>
      <c r="N158" s="52">
        <v>355906</v>
      </c>
      <c r="O158" s="52">
        <v>397528</v>
      </c>
      <c r="P158" s="52">
        <v>309975</v>
      </c>
      <c r="Q158" s="52">
        <v>294638</v>
      </c>
      <c r="R158" s="52">
        <v>280437</v>
      </c>
      <c r="S158" s="52">
        <v>356627</v>
      </c>
      <c r="T158" s="52">
        <v>382701</v>
      </c>
      <c r="U158" s="52">
        <v>438150</v>
      </c>
      <c r="V158" s="52">
        <v>472704</v>
      </c>
      <c r="W158" s="52">
        <v>512552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341880</v>
      </c>
      <c r="D159" s="36">
        <v>458469</v>
      </c>
      <c r="E159" s="36">
        <v>455924</v>
      </c>
      <c r="F159" s="36">
        <v>474627</v>
      </c>
      <c r="G159" s="36">
        <v>590742</v>
      </c>
      <c r="H159" s="36">
        <v>700208</v>
      </c>
      <c r="I159" s="36">
        <v>781333</v>
      </c>
      <c r="J159" s="36">
        <v>817638</v>
      </c>
      <c r="K159" s="36">
        <v>1030022</v>
      </c>
      <c r="L159" s="36">
        <v>1026156</v>
      </c>
      <c r="M159" s="36">
        <v>1036725</v>
      </c>
      <c r="N159" s="36">
        <v>1067196</v>
      </c>
      <c r="O159" s="36">
        <v>1249039</v>
      </c>
      <c r="P159" s="36">
        <v>1185249</v>
      </c>
      <c r="Q159" s="36">
        <v>1366300</v>
      </c>
      <c r="R159" s="36">
        <v>1568716</v>
      </c>
      <c r="S159" s="36">
        <v>1632464</v>
      </c>
      <c r="T159" s="36">
        <v>1755484</v>
      </c>
      <c r="U159" s="36">
        <v>1918972</v>
      </c>
      <c r="V159" s="36">
        <v>2134188</v>
      </c>
      <c r="W159" s="36">
        <v>2285977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582080</v>
      </c>
      <c r="D163" s="52">
        <v>525702</v>
      </c>
      <c r="E163" s="52">
        <v>484185</v>
      </c>
      <c r="F163" s="52">
        <v>462071</v>
      </c>
      <c r="G163" s="52">
        <v>454285</v>
      </c>
      <c r="H163" s="52">
        <v>518730</v>
      </c>
      <c r="I163" s="52">
        <v>511860</v>
      </c>
      <c r="J163" s="52">
        <v>499169</v>
      </c>
      <c r="K163" s="52">
        <v>484889</v>
      </c>
      <c r="L163" s="52">
        <v>592412</v>
      </c>
      <c r="M163" s="52">
        <v>539059</v>
      </c>
      <c r="N163" s="52">
        <v>644087</v>
      </c>
      <c r="O163" s="52">
        <v>461787</v>
      </c>
      <c r="P163" s="52">
        <v>111650</v>
      </c>
      <c r="Q163" s="52">
        <v>215699</v>
      </c>
      <c r="R163" s="52">
        <v>458974</v>
      </c>
      <c r="S163" s="52">
        <v>624854</v>
      </c>
      <c r="T163" s="52">
        <v>630302</v>
      </c>
      <c r="U163" s="52">
        <v>583593</v>
      </c>
      <c r="V163" s="52">
        <v>541626</v>
      </c>
      <c r="W163" s="52">
        <v>507269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344101</v>
      </c>
      <c r="D165" s="52">
        <v>353764</v>
      </c>
      <c r="E165" s="52">
        <v>344703</v>
      </c>
      <c r="F165" s="52">
        <v>274571</v>
      </c>
      <c r="G165" s="52">
        <v>358969</v>
      </c>
      <c r="H165" s="52">
        <v>364165</v>
      </c>
      <c r="I165" s="52">
        <v>351753</v>
      </c>
      <c r="J165" s="52">
        <v>233243</v>
      </c>
      <c r="K165" s="52">
        <v>315353</v>
      </c>
      <c r="L165" s="52">
        <v>341871</v>
      </c>
      <c r="M165" s="52">
        <v>457930</v>
      </c>
      <c r="N165" s="52">
        <v>516382</v>
      </c>
      <c r="O165" s="52">
        <v>508269</v>
      </c>
      <c r="P165" s="52">
        <v>326452</v>
      </c>
      <c r="Q165" s="52">
        <v>250452</v>
      </c>
      <c r="R165" s="52">
        <v>330455</v>
      </c>
      <c r="S165" s="52">
        <v>492970</v>
      </c>
      <c r="T165" s="52">
        <v>566459</v>
      </c>
      <c r="U165" s="52">
        <v>610687</v>
      </c>
      <c r="V165" s="52">
        <v>583872</v>
      </c>
      <c r="W165" s="52">
        <v>549345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288688</v>
      </c>
      <c r="D167" s="52">
        <f>RES_hhdet_in!D167-RES_hhdet_in_new!D167</f>
        <v>241051</v>
      </c>
      <c r="E167" s="52">
        <f>RES_hhdet_in!E167-RES_hhdet_in_new!E167</f>
        <v>277686</v>
      </c>
      <c r="F167" s="52">
        <f>RES_hhdet_in!F167-RES_hhdet_in_new!F167</f>
        <v>286747</v>
      </c>
      <c r="G167" s="52">
        <f>RES_hhdet_in!G167-RES_hhdet_in_new!G167</f>
        <v>259128</v>
      </c>
      <c r="H167" s="52">
        <f>RES_hhdet_in!H167-RES_hhdet_in_new!H167</f>
        <v>289971</v>
      </c>
      <c r="I167" s="52">
        <f>RES_hhdet_in!I167-RES_hhdet_in_new!I167</f>
        <v>150447</v>
      </c>
      <c r="J167" s="52">
        <f>RES_hhdet_in!J167-RES_hhdet_in_new!J167</f>
        <v>142588</v>
      </c>
      <c r="K167" s="52">
        <f>RES_hhdet_in!K167-RES_hhdet_in_new!K167</f>
        <v>237534</v>
      </c>
      <c r="L167" s="52">
        <f>RES_hhdet_in!L167-RES_hhdet_in_new!L167</f>
        <v>263811</v>
      </c>
      <c r="M167" s="52">
        <f>RES_hhdet_in!M167-RES_hhdet_in_new!M167</f>
        <v>247882</v>
      </c>
      <c r="N167" s="52">
        <f>RES_hhdet_in!N167-RES_hhdet_in_new!N167</f>
        <v>224134</v>
      </c>
      <c r="O167" s="52">
        <f>RES_hhdet_in!O167-RES_hhdet_in_new!O167</f>
        <v>153749</v>
      </c>
      <c r="P167" s="52">
        <f>RES_hhdet_in!P167-RES_hhdet_in_new!P167</f>
        <v>120785</v>
      </c>
      <c r="Q167" s="52">
        <f>RES_hhdet_in!Q167-RES_hhdet_in_new!Q167</f>
        <v>122869</v>
      </c>
      <c r="R167" s="52">
        <f>RES_hhdet_in!R167-RES_hhdet_in_new!R167</f>
        <v>228526</v>
      </c>
      <c r="S167" s="52">
        <f>RES_hhdet_in!S167-RES_hhdet_in_new!S167</f>
        <v>241434</v>
      </c>
      <c r="T167" s="52">
        <f>RES_hhdet_in!T167-RES_hhdet_in_new!T167</f>
        <v>252093</v>
      </c>
      <c r="U167" s="52">
        <f>RES_hhdet_in!U167-RES_hhdet_in_new!U167</f>
        <v>174216</v>
      </c>
      <c r="V167" s="52">
        <f>RES_hhdet_in!V167-RES_hhdet_in_new!V167</f>
        <v>143863</v>
      </c>
      <c r="W167" s="52">
        <f>RES_hhdet_in!W167-RES_hhdet_in_new!W167</f>
        <v>128196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222</v>
      </c>
      <c r="D168" s="52">
        <f>RES_hhdet_in!D168-RES_hhdet_in_new!D168</f>
        <v>397</v>
      </c>
      <c r="E168" s="52">
        <f>RES_hhdet_in!E168-RES_hhdet_in_new!E168</f>
        <v>1312</v>
      </c>
      <c r="F168" s="52">
        <f>RES_hhdet_in!F168-RES_hhdet_in_new!F168</f>
        <v>797</v>
      </c>
      <c r="G168" s="52">
        <f>RES_hhdet_in!G168-RES_hhdet_in_new!G168</f>
        <v>533</v>
      </c>
      <c r="H168" s="52">
        <f>RES_hhdet_in!H168-RES_hhdet_in_new!H168</f>
        <v>700</v>
      </c>
      <c r="I168" s="52">
        <f>RES_hhdet_in!I168-RES_hhdet_in_new!I168</f>
        <v>933</v>
      </c>
      <c r="J168" s="52">
        <f>RES_hhdet_in!J168-RES_hhdet_in_new!J168</f>
        <v>1520</v>
      </c>
      <c r="K168" s="52">
        <f>RES_hhdet_in!K168-RES_hhdet_in_new!K168</f>
        <v>1989</v>
      </c>
      <c r="L168" s="52">
        <f>RES_hhdet_in!L168-RES_hhdet_in_new!L168</f>
        <v>2196</v>
      </c>
      <c r="M168" s="52">
        <f>RES_hhdet_in!M168-RES_hhdet_in_new!M168</f>
        <v>678</v>
      </c>
      <c r="N168" s="52">
        <f>RES_hhdet_in!N168-RES_hhdet_in_new!N168</f>
        <v>1313</v>
      </c>
      <c r="O168" s="52">
        <f>RES_hhdet_in!O168-RES_hhdet_in_new!O168</f>
        <v>1357</v>
      </c>
      <c r="P168" s="52">
        <f>RES_hhdet_in!P168-RES_hhdet_in_new!P168</f>
        <v>921</v>
      </c>
      <c r="Q168" s="52">
        <f>RES_hhdet_in!Q168-RES_hhdet_in_new!Q168</f>
        <v>1573</v>
      </c>
      <c r="R168" s="52">
        <f>RES_hhdet_in!R168-RES_hhdet_in_new!R168</f>
        <v>2279</v>
      </c>
      <c r="S168" s="52">
        <f>RES_hhdet_in!S168-RES_hhdet_in_new!S168</f>
        <v>1843</v>
      </c>
      <c r="T168" s="52">
        <f>RES_hhdet_in!T168-RES_hhdet_in_new!T168</f>
        <v>1148</v>
      </c>
      <c r="U168" s="52">
        <f>RES_hhdet_in!U168-RES_hhdet_in_new!U168</f>
        <v>417</v>
      </c>
      <c r="V168" s="52">
        <f>RES_hhdet_in!V168-RES_hhdet_in_new!V168</f>
        <v>1095</v>
      </c>
      <c r="W168" s="52">
        <f>RES_hhdet_in!W168-RES_hhdet_in_new!W168</f>
        <v>1411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917742</v>
      </c>
      <c r="D171" s="52">
        <f>RES_hhdet_in!D171-RES_hhdet_in_new!D171</f>
        <v>923121</v>
      </c>
      <c r="E171" s="52">
        <f>RES_hhdet_in!E171-RES_hhdet_in_new!E171</f>
        <v>818797</v>
      </c>
      <c r="F171" s="52">
        <f>RES_hhdet_in!F171-RES_hhdet_in_new!F171</f>
        <v>846812</v>
      </c>
      <c r="G171" s="52">
        <f>RES_hhdet_in!G171-RES_hhdet_in_new!G171</f>
        <v>962096</v>
      </c>
      <c r="H171" s="52">
        <f>RES_hhdet_in!H171-RES_hhdet_in_new!H171</f>
        <v>1113612</v>
      </c>
      <c r="I171" s="52">
        <f>RES_hhdet_in!I171-RES_hhdet_in_new!I171</f>
        <v>637311</v>
      </c>
      <c r="J171" s="52">
        <f>RES_hhdet_in!J171-RES_hhdet_in_new!J171</f>
        <v>623386</v>
      </c>
      <c r="K171" s="52">
        <f>RES_hhdet_in!K171-RES_hhdet_in_new!K171</f>
        <v>707238</v>
      </c>
      <c r="L171" s="52">
        <f>RES_hhdet_in!L171-RES_hhdet_in_new!L171</f>
        <v>752580</v>
      </c>
      <c r="M171" s="52">
        <f>RES_hhdet_in!M171-RES_hhdet_in_new!M171</f>
        <v>795175</v>
      </c>
      <c r="N171" s="52">
        <f>RES_hhdet_in!N171-RES_hhdet_in_new!N171</f>
        <v>904025</v>
      </c>
      <c r="O171" s="52">
        <f>RES_hhdet_in!O171-RES_hhdet_in_new!O171</f>
        <v>778836</v>
      </c>
      <c r="P171" s="52">
        <f>RES_hhdet_in!P171-RES_hhdet_in_new!P171</f>
        <v>484804</v>
      </c>
      <c r="Q171" s="52">
        <f>RES_hhdet_in!Q171-RES_hhdet_in_new!Q171</f>
        <v>622655</v>
      </c>
      <c r="R171" s="52">
        <f>RES_hhdet_in!R171-RES_hhdet_in_new!R171</f>
        <v>757918</v>
      </c>
      <c r="S171" s="52">
        <f>RES_hhdet_in!S171-RES_hhdet_in_new!S171</f>
        <v>846939</v>
      </c>
      <c r="T171" s="52">
        <f>RES_hhdet_in!T171-RES_hhdet_in_new!T171</f>
        <v>841590</v>
      </c>
      <c r="U171" s="52">
        <f>RES_hhdet_in!U171-RES_hhdet_in_new!U171</f>
        <v>825498</v>
      </c>
      <c r="V171" s="52">
        <f>RES_hhdet_in!V171-RES_hhdet_in_new!V171</f>
        <v>809365</v>
      </c>
      <c r="W171" s="52">
        <f>RES_hhdet_in!W171-RES_hhdet_in_new!W171</f>
        <v>723011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97270</v>
      </c>
      <c r="D172" s="52">
        <f>RES_hhdet_in!D172-RES_hhdet_in_new!D172</f>
        <v>94547</v>
      </c>
      <c r="E172" s="52">
        <f>RES_hhdet_in!E172-RES_hhdet_in_new!E172</f>
        <v>101242</v>
      </c>
      <c r="F172" s="52">
        <f>RES_hhdet_in!F172-RES_hhdet_in_new!F172</f>
        <v>95750</v>
      </c>
      <c r="G172" s="52">
        <f>RES_hhdet_in!G172-RES_hhdet_in_new!G172</f>
        <v>131090</v>
      </c>
      <c r="H172" s="52">
        <f>RES_hhdet_in!H172-RES_hhdet_in_new!H172</f>
        <v>174715</v>
      </c>
      <c r="I172" s="52">
        <f>RES_hhdet_in!I172-RES_hhdet_in_new!I172</f>
        <v>208255</v>
      </c>
      <c r="J172" s="52">
        <f>RES_hhdet_in!J172-RES_hhdet_in_new!J172</f>
        <v>223202</v>
      </c>
      <c r="K172" s="52">
        <f>RES_hhdet_in!K172-RES_hhdet_in_new!K172</f>
        <v>286120</v>
      </c>
      <c r="L172" s="52">
        <f>RES_hhdet_in!L172-RES_hhdet_in_new!L172</f>
        <v>297218</v>
      </c>
      <c r="M172" s="52">
        <f>RES_hhdet_in!M172-RES_hhdet_in_new!M172</f>
        <v>209821</v>
      </c>
      <c r="N172" s="52">
        <f>RES_hhdet_in!N172-RES_hhdet_in_new!N172</f>
        <v>224737</v>
      </c>
      <c r="O172" s="52">
        <f>RES_hhdet_in!O172-RES_hhdet_in_new!O172</f>
        <v>206961</v>
      </c>
      <c r="P172" s="52">
        <f>RES_hhdet_in!P172-RES_hhdet_in_new!P172</f>
        <v>177400</v>
      </c>
      <c r="Q172" s="52">
        <f>RES_hhdet_in!Q172-RES_hhdet_in_new!Q172</f>
        <v>220382</v>
      </c>
      <c r="R172" s="52">
        <f>RES_hhdet_in!R172-RES_hhdet_in_new!R172</f>
        <v>303159</v>
      </c>
      <c r="S172" s="52">
        <f>RES_hhdet_in!S172-RES_hhdet_in_new!S172</f>
        <v>317898</v>
      </c>
      <c r="T172" s="52">
        <f>RES_hhdet_in!T172-RES_hhdet_in_new!T172</f>
        <v>322440</v>
      </c>
      <c r="U172" s="52">
        <f>RES_hhdet_in!U172-RES_hhdet_in_new!U172</f>
        <v>270590</v>
      </c>
      <c r="V172" s="52">
        <f>RES_hhdet_in!V172-RES_hhdet_in_new!V172</f>
        <v>242571</v>
      </c>
      <c r="W172" s="52">
        <f>RES_hhdet_in!W172-RES_hhdet_in_new!W172</f>
        <v>225382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329875</v>
      </c>
      <c r="D176" s="52">
        <v>369735</v>
      </c>
      <c r="E176" s="52">
        <v>364841</v>
      </c>
      <c r="F176" s="52">
        <v>378267</v>
      </c>
      <c r="G176" s="52">
        <v>336999</v>
      </c>
      <c r="H176" s="52">
        <v>349167</v>
      </c>
      <c r="I176" s="52">
        <v>233656</v>
      </c>
      <c r="J176" s="52">
        <v>234090</v>
      </c>
      <c r="K176" s="52">
        <v>301937</v>
      </c>
      <c r="L176" s="52">
        <v>333204</v>
      </c>
      <c r="M176" s="52">
        <v>307495</v>
      </c>
      <c r="N176" s="52">
        <v>300247</v>
      </c>
      <c r="O176" s="52">
        <v>239856</v>
      </c>
      <c r="P176" s="52">
        <v>169542</v>
      </c>
      <c r="Q176" s="52">
        <v>186239</v>
      </c>
      <c r="R176" s="52">
        <v>232898</v>
      </c>
      <c r="S176" s="52">
        <v>261420</v>
      </c>
      <c r="T176" s="52">
        <v>260906</v>
      </c>
      <c r="U176" s="52">
        <v>210204</v>
      </c>
      <c r="V176" s="52">
        <v>191260</v>
      </c>
      <c r="W176" s="52">
        <v>180210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973956</v>
      </c>
      <c r="D177" s="36">
        <v>889655</v>
      </c>
      <c r="E177" s="36">
        <v>834312</v>
      </c>
      <c r="F177" s="36">
        <v>851425</v>
      </c>
      <c r="G177" s="36">
        <v>1015928</v>
      </c>
      <c r="H177" s="36">
        <v>1229892</v>
      </c>
      <c r="I177" s="36">
        <v>763419</v>
      </c>
      <c r="J177" s="36">
        <v>754148</v>
      </c>
      <c r="K177" s="36">
        <v>931418</v>
      </c>
      <c r="L177" s="36">
        <v>983060</v>
      </c>
      <c r="M177" s="36">
        <v>947195</v>
      </c>
      <c r="N177" s="36">
        <v>1053659</v>
      </c>
      <c r="O177" s="36">
        <v>901008</v>
      </c>
      <c r="P177" s="36">
        <v>614007</v>
      </c>
      <c r="Q177" s="36">
        <v>780962</v>
      </c>
      <c r="R177" s="36">
        <v>1058791</v>
      </c>
      <c r="S177" s="36">
        <v>1146898</v>
      </c>
      <c r="T177" s="36">
        <v>1156693</v>
      </c>
      <c r="U177" s="36">
        <v>1059778</v>
      </c>
      <c r="V177" s="36">
        <v>1006285</v>
      </c>
      <c r="W177" s="36">
        <v>896772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194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131567</v>
      </c>
      <c r="I5" s="52">
        <v>196532</v>
      </c>
      <c r="J5" s="52">
        <v>353254</v>
      </c>
      <c r="K5" s="52">
        <v>397983</v>
      </c>
      <c r="L5" s="52">
        <v>500564</v>
      </c>
      <c r="M5" s="52">
        <v>484032</v>
      </c>
      <c r="N5" s="52">
        <v>616018</v>
      </c>
      <c r="O5" s="52">
        <v>449634</v>
      </c>
      <c r="P5" s="52">
        <v>259706</v>
      </c>
      <c r="Q5" s="52">
        <v>337495</v>
      </c>
      <c r="R5" s="52">
        <v>322797</v>
      </c>
      <c r="S5" s="52">
        <v>378918</v>
      </c>
      <c r="T5" s="52">
        <v>60017</v>
      </c>
      <c r="U5" s="52">
        <v>299210</v>
      </c>
      <c r="V5" s="52">
        <v>327779</v>
      </c>
      <c r="W5" s="52">
        <v>177381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14021</v>
      </c>
      <c r="Q8" s="52">
        <v>22446</v>
      </c>
      <c r="R8" s="52">
        <v>46439</v>
      </c>
      <c r="S8" s="52">
        <v>55609</v>
      </c>
      <c r="T8" s="52">
        <v>57908</v>
      </c>
      <c r="U8" s="52">
        <v>44246</v>
      </c>
      <c r="V8" s="52">
        <v>46392</v>
      </c>
      <c r="W8" s="52">
        <v>45156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65467</v>
      </c>
      <c r="I10" s="52">
        <v>88573</v>
      </c>
      <c r="J10" s="52">
        <v>160034</v>
      </c>
      <c r="K10" s="52">
        <v>128617</v>
      </c>
      <c r="L10" s="52">
        <v>173374</v>
      </c>
      <c r="M10" s="52">
        <v>169497</v>
      </c>
      <c r="N10" s="52">
        <v>340213</v>
      </c>
      <c r="O10" s="52">
        <v>256838</v>
      </c>
      <c r="P10" s="52">
        <v>183241</v>
      </c>
      <c r="Q10" s="52">
        <v>235288</v>
      </c>
      <c r="R10" s="52">
        <v>221470</v>
      </c>
      <c r="S10" s="52">
        <v>282640</v>
      </c>
      <c r="T10" s="52">
        <v>242908</v>
      </c>
      <c r="U10" s="52">
        <v>289043</v>
      </c>
      <c r="V10" s="52">
        <v>347108</v>
      </c>
      <c r="W10" s="52">
        <v>238976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12006</v>
      </c>
      <c r="Q11" s="52">
        <v>29929</v>
      </c>
      <c r="R11" s="52">
        <v>46429</v>
      </c>
      <c r="S11" s="52">
        <v>59339</v>
      </c>
      <c r="T11" s="52">
        <v>30399</v>
      </c>
      <c r="U11" s="52">
        <v>21275</v>
      </c>
      <c r="V11" s="52">
        <v>9881</v>
      </c>
      <c r="W11" s="52">
        <v>17677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148</v>
      </c>
      <c r="Q12" s="52">
        <v>321</v>
      </c>
      <c r="R12" s="52">
        <v>671</v>
      </c>
      <c r="S12" s="52">
        <v>452</v>
      </c>
      <c r="T12" s="52">
        <v>352</v>
      </c>
      <c r="U12" s="52">
        <v>213</v>
      </c>
      <c r="V12" s="52">
        <v>153</v>
      </c>
      <c r="W12" s="52">
        <v>122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23809</v>
      </c>
      <c r="Q15" s="52">
        <v>68321</v>
      </c>
      <c r="R15" s="52">
        <v>141781</v>
      </c>
      <c r="S15" s="52">
        <v>197209</v>
      </c>
      <c r="T15" s="52">
        <v>123370</v>
      </c>
      <c r="U15" s="52">
        <v>112664</v>
      </c>
      <c r="V15" s="52">
        <v>88781</v>
      </c>
      <c r="W15" s="52">
        <v>93742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41770</v>
      </c>
      <c r="Q16" s="52">
        <v>117391</v>
      </c>
      <c r="R16" s="52">
        <v>133165</v>
      </c>
      <c r="S16" s="52">
        <v>119684</v>
      </c>
      <c r="T16" s="52">
        <v>100812</v>
      </c>
      <c r="U16" s="52">
        <v>109407</v>
      </c>
      <c r="V16" s="52">
        <v>73813</v>
      </c>
      <c r="W16" s="52">
        <v>94514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50397</v>
      </c>
      <c r="Q20" s="52">
        <v>76678</v>
      </c>
      <c r="R20" s="52">
        <v>103394</v>
      </c>
      <c r="S20" s="52">
        <v>116760</v>
      </c>
      <c r="T20" s="52">
        <v>114092</v>
      </c>
      <c r="U20" s="52">
        <v>117711</v>
      </c>
      <c r="V20" s="52">
        <v>165936</v>
      </c>
      <c r="W20" s="52">
        <v>173123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126662</v>
      </c>
      <c r="Q21" s="52">
        <v>226665</v>
      </c>
      <c r="R21" s="52">
        <v>249188</v>
      </c>
      <c r="S21" s="52">
        <v>304904</v>
      </c>
      <c r="T21" s="52">
        <v>188214</v>
      </c>
      <c r="U21" s="52">
        <v>357540</v>
      </c>
      <c r="V21" s="52">
        <v>344756</v>
      </c>
      <c r="W21" s="52">
        <v>164242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114526</v>
      </c>
      <c r="Q22" s="36">
        <v>255057</v>
      </c>
      <c r="R22" s="36">
        <v>380366</v>
      </c>
      <c r="S22" s="36">
        <v>442427</v>
      </c>
      <c r="T22" s="36">
        <v>302382</v>
      </c>
      <c r="U22" s="36">
        <v>342104</v>
      </c>
      <c r="V22" s="36">
        <v>316944</v>
      </c>
      <c r="W22" s="36">
        <v>258819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47905</v>
      </c>
      <c r="I26" s="52">
        <v>102090</v>
      </c>
      <c r="J26" s="52">
        <v>142051</v>
      </c>
      <c r="K26" s="52">
        <v>142309</v>
      </c>
      <c r="L26" s="52">
        <v>173347</v>
      </c>
      <c r="M26" s="52">
        <v>205305</v>
      </c>
      <c r="N26" s="52">
        <v>294891</v>
      </c>
      <c r="O26" s="52">
        <v>286303</v>
      </c>
      <c r="P26" s="52">
        <v>62331</v>
      </c>
      <c r="Q26" s="52">
        <v>109883</v>
      </c>
      <c r="R26" s="52">
        <v>179637</v>
      </c>
      <c r="S26" s="52">
        <v>235454</v>
      </c>
      <c r="T26" s="52">
        <v>239711</v>
      </c>
      <c r="U26" s="52">
        <v>217271</v>
      </c>
      <c r="V26" s="52">
        <v>246006</v>
      </c>
      <c r="W26" s="52">
        <v>294022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32571</v>
      </c>
      <c r="Q29" s="52">
        <v>30886</v>
      </c>
      <c r="R29" s="52">
        <v>57600</v>
      </c>
      <c r="S29" s="52">
        <v>80415</v>
      </c>
      <c r="T29" s="52">
        <v>113356</v>
      </c>
      <c r="U29" s="52">
        <v>115883</v>
      </c>
      <c r="V29" s="52">
        <v>131386</v>
      </c>
      <c r="W29" s="52">
        <v>130769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22008</v>
      </c>
      <c r="Q31" s="52">
        <v>49330</v>
      </c>
      <c r="R31" s="52">
        <v>79601</v>
      </c>
      <c r="S31" s="52">
        <v>105258</v>
      </c>
      <c r="T31" s="52">
        <v>110314</v>
      </c>
      <c r="U31" s="52">
        <v>92169</v>
      </c>
      <c r="V31" s="52">
        <v>93211</v>
      </c>
      <c r="W31" s="52">
        <v>113775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228</v>
      </c>
      <c r="Q32" s="52">
        <v>567</v>
      </c>
      <c r="R32" s="52">
        <v>898</v>
      </c>
      <c r="S32" s="52">
        <v>1109</v>
      </c>
      <c r="T32" s="52">
        <v>1318</v>
      </c>
      <c r="U32" s="52">
        <v>977</v>
      </c>
      <c r="V32" s="52">
        <v>1735</v>
      </c>
      <c r="W32" s="52">
        <v>1436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39350</v>
      </c>
      <c r="Q35" s="52">
        <v>91019</v>
      </c>
      <c r="R35" s="52">
        <v>120305</v>
      </c>
      <c r="S35" s="52">
        <v>156480</v>
      </c>
      <c r="T35" s="52">
        <v>182939</v>
      </c>
      <c r="U35" s="52">
        <v>184455</v>
      </c>
      <c r="V35" s="52">
        <v>221966</v>
      </c>
      <c r="W35" s="52">
        <v>151789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42579</v>
      </c>
      <c r="Q36" s="52">
        <v>80488</v>
      </c>
      <c r="R36" s="52">
        <v>128173</v>
      </c>
      <c r="S36" s="52">
        <v>151017</v>
      </c>
      <c r="T36" s="52">
        <v>159570</v>
      </c>
      <c r="U36" s="52">
        <v>179974</v>
      </c>
      <c r="V36" s="52">
        <v>179834</v>
      </c>
      <c r="W36" s="52">
        <v>234644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23521</v>
      </c>
      <c r="Q40" s="52">
        <v>43178</v>
      </c>
      <c r="R40" s="52">
        <v>66761</v>
      </c>
      <c r="S40" s="52">
        <v>76162</v>
      </c>
      <c r="T40" s="52">
        <v>80999</v>
      </c>
      <c r="U40" s="52">
        <v>79793</v>
      </c>
      <c r="V40" s="52">
        <v>90407</v>
      </c>
      <c r="W40" s="52">
        <v>94775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80791</v>
      </c>
      <c r="Q41" s="36">
        <v>178323</v>
      </c>
      <c r="R41" s="36">
        <v>262125</v>
      </c>
      <c r="S41" s="36">
        <v>337614</v>
      </c>
      <c r="T41" s="36">
        <v>373190</v>
      </c>
      <c r="U41" s="36">
        <v>377708</v>
      </c>
      <c r="V41" s="36">
        <v>406354</v>
      </c>
      <c r="W41" s="36">
        <v>406815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216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248361</v>
      </c>
      <c r="I45" s="52">
        <v>436689</v>
      </c>
      <c r="J45" s="52">
        <v>874095</v>
      </c>
      <c r="K45" s="52">
        <v>1066844</v>
      </c>
      <c r="L45" s="52">
        <v>1309474</v>
      </c>
      <c r="M45" s="52">
        <v>1623046</v>
      </c>
      <c r="N45" s="52">
        <v>2224335</v>
      </c>
      <c r="O45" s="52">
        <v>2671546</v>
      </c>
      <c r="P45" s="52">
        <v>1136534</v>
      </c>
      <c r="Q45" s="52">
        <v>921410</v>
      </c>
      <c r="R45" s="52">
        <v>686444</v>
      </c>
      <c r="S45" s="52">
        <v>1196843</v>
      </c>
      <c r="T45" s="52">
        <v>1228697</v>
      </c>
      <c r="U45" s="52">
        <v>1497663</v>
      </c>
      <c r="V45" s="52">
        <v>1446983</v>
      </c>
      <c r="W45" s="52">
        <v>742932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176688</v>
      </c>
      <c r="Q48" s="52">
        <v>226122</v>
      </c>
      <c r="R48" s="52">
        <v>308034</v>
      </c>
      <c r="S48" s="52">
        <v>312491</v>
      </c>
      <c r="T48" s="52">
        <v>330677</v>
      </c>
      <c r="U48" s="52">
        <v>387119</v>
      </c>
      <c r="V48" s="52">
        <v>471514</v>
      </c>
      <c r="W48" s="52">
        <v>494808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84469</v>
      </c>
      <c r="I50" s="52">
        <v>224159</v>
      </c>
      <c r="J50" s="52">
        <v>509777</v>
      </c>
      <c r="K50" s="52">
        <v>541011</v>
      </c>
      <c r="L50" s="52">
        <v>732652</v>
      </c>
      <c r="M50" s="52">
        <v>775756</v>
      </c>
      <c r="N50" s="52">
        <v>1086999</v>
      </c>
      <c r="O50" s="52">
        <v>993920</v>
      </c>
      <c r="P50" s="52">
        <v>366237</v>
      </c>
      <c r="Q50" s="52">
        <v>495713</v>
      </c>
      <c r="R50" s="52">
        <v>842409</v>
      </c>
      <c r="S50" s="52">
        <v>1382809</v>
      </c>
      <c r="T50" s="52">
        <v>1403382</v>
      </c>
      <c r="U50" s="52">
        <v>1510435</v>
      </c>
      <c r="V50" s="52">
        <v>1148369</v>
      </c>
      <c r="W50" s="52">
        <v>979196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1360</v>
      </c>
      <c r="I51" s="52">
        <v>412</v>
      </c>
      <c r="J51" s="52">
        <v>5400</v>
      </c>
      <c r="K51" s="52">
        <v>4883</v>
      </c>
      <c r="L51" s="52">
        <v>3359</v>
      </c>
      <c r="M51" s="52">
        <v>5798</v>
      </c>
      <c r="N51" s="52">
        <v>9627</v>
      </c>
      <c r="O51" s="52">
        <v>4018</v>
      </c>
      <c r="P51" s="52">
        <v>21089</v>
      </c>
      <c r="Q51" s="52">
        <v>4805</v>
      </c>
      <c r="R51" s="52">
        <v>7069</v>
      </c>
      <c r="S51" s="52">
        <v>11307</v>
      </c>
      <c r="T51" s="52">
        <v>10156</v>
      </c>
      <c r="U51" s="52">
        <v>37693</v>
      </c>
      <c r="V51" s="52">
        <v>26796</v>
      </c>
      <c r="W51" s="52">
        <v>2842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149289</v>
      </c>
      <c r="Q54" s="52">
        <v>246291</v>
      </c>
      <c r="R54" s="52">
        <v>256632</v>
      </c>
      <c r="S54" s="52">
        <v>296349</v>
      </c>
      <c r="T54" s="52">
        <v>372634</v>
      </c>
      <c r="U54" s="52">
        <v>465145</v>
      </c>
      <c r="V54" s="52">
        <v>567019</v>
      </c>
      <c r="W54" s="52">
        <v>502791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287671</v>
      </c>
      <c r="Q55" s="52">
        <v>361007</v>
      </c>
      <c r="R55" s="52">
        <v>330577</v>
      </c>
      <c r="S55" s="52">
        <v>364759</v>
      </c>
      <c r="T55" s="52">
        <v>336157</v>
      </c>
      <c r="U55" s="52">
        <v>390762</v>
      </c>
      <c r="V55" s="52">
        <v>682919</v>
      </c>
      <c r="W55" s="52">
        <v>467987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109167</v>
      </c>
      <c r="Q59" s="52">
        <v>178034</v>
      </c>
      <c r="R59" s="52">
        <v>210117</v>
      </c>
      <c r="S59" s="52">
        <v>302446</v>
      </c>
      <c r="T59" s="52">
        <v>340081</v>
      </c>
      <c r="U59" s="52">
        <v>386976</v>
      </c>
      <c r="V59" s="52">
        <v>401644</v>
      </c>
      <c r="W59" s="52">
        <v>326872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773614</v>
      </c>
      <c r="Q60" s="36">
        <v>1295682</v>
      </c>
      <c r="R60" s="36">
        <v>1684226</v>
      </c>
      <c r="S60" s="36">
        <v>2397672</v>
      </c>
      <c r="T60" s="36">
        <v>2700132</v>
      </c>
      <c r="U60" s="36">
        <v>3097032</v>
      </c>
      <c r="V60" s="36">
        <v>3085107</v>
      </c>
      <c r="W60" s="36">
        <v>2023094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207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964165</v>
      </c>
      <c r="I64" s="52">
        <v>1699789</v>
      </c>
      <c r="J64" s="52">
        <v>3069081</v>
      </c>
      <c r="K64" s="52">
        <v>3645168</v>
      </c>
      <c r="L64" s="52">
        <v>4486022</v>
      </c>
      <c r="M64" s="52">
        <v>4662092</v>
      </c>
      <c r="N64" s="52">
        <v>5790771</v>
      </c>
      <c r="O64" s="52">
        <v>5274287</v>
      </c>
      <c r="P64" s="52">
        <v>3375676</v>
      </c>
      <c r="Q64" s="52">
        <v>4991279</v>
      </c>
      <c r="R64" s="52">
        <v>6575420</v>
      </c>
      <c r="S64" s="52">
        <v>7235896</v>
      </c>
      <c r="T64" s="52">
        <v>7158054</v>
      </c>
      <c r="U64" s="52">
        <v>6264384</v>
      </c>
      <c r="V64" s="52">
        <v>6383806</v>
      </c>
      <c r="W64" s="52">
        <v>6522440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471248</v>
      </c>
      <c r="Q67" s="52">
        <v>875522</v>
      </c>
      <c r="R67" s="52">
        <v>1406651</v>
      </c>
      <c r="S67" s="52">
        <v>1944518</v>
      </c>
      <c r="T67" s="52">
        <v>2460631</v>
      </c>
      <c r="U67" s="52">
        <v>2533192</v>
      </c>
      <c r="V67" s="52">
        <v>2759369</v>
      </c>
      <c r="W67" s="52">
        <v>2548294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677347</v>
      </c>
      <c r="I69" s="52">
        <v>1553963</v>
      </c>
      <c r="J69" s="52">
        <v>2308927</v>
      </c>
      <c r="K69" s="52">
        <v>3087791</v>
      </c>
      <c r="L69" s="52">
        <v>3752007</v>
      </c>
      <c r="M69" s="52">
        <v>3936195</v>
      </c>
      <c r="N69" s="52">
        <v>5104205</v>
      </c>
      <c r="O69" s="52">
        <v>5333814</v>
      </c>
      <c r="P69" s="52">
        <v>3560712</v>
      </c>
      <c r="Q69" s="52">
        <v>4846038</v>
      </c>
      <c r="R69" s="52">
        <v>6083319</v>
      </c>
      <c r="S69" s="52">
        <v>6846024</v>
      </c>
      <c r="T69" s="52">
        <v>6475472</v>
      </c>
      <c r="U69" s="52">
        <v>6148341</v>
      </c>
      <c r="V69" s="52">
        <v>6045615</v>
      </c>
      <c r="W69" s="52">
        <v>6781467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3222</v>
      </c>
      <c r="I70" s="52">
        <v>7383</v>
      </c>
      <c r="J70" s="52">
        <v>16573</v>
      </c>
      <c r="K70" s="52">
        <v>27513</v>
      </c>
      <c r="L70" s="52">
        <v>28843</v>
      </c>
      <c r="M70" s="52">
        <v>6531</v>
      </c>
      <c r="N70" s="52">
        <v>32385</v>
      </c>
      <c r="O70" s="52">
        <v>41010</v>
      </c>
      <c r="P70" s="52">
        <v>55502</v>
      </c>
      <c r="Q70" s="52">
        <v>61871</v>
      </c>
      <c r="R70" s="52">
        <v>67498</v>
      </c>
      <c r="S70" s="52">
        <v>24235</v>
      </c>
      <c r="T70" s="52">
        <v>74180</v>
      </c>
      <c r="U70" s="52">
        <v>48489</v>
      </c>
      <c r="V70" s="52">
        <v>56351</v>
      </c>
      <c r="W70" s="52">
        <v>94975</v>
      </c>
      <c r="DA70" s="63" t="s">
        <v>1517</v>
      </c>
    </row>
    <row r="71" spans="1:105" ht="12" hidden="1" customHeight="1" x14ac:dyDescent="0.25">
      <c r="A71" s="108" t="s">
        <v>193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83138</v>
      </c>
      <c r="Q73" s="52">
        <v>275065</v>
      </c>
      <c r="R73" s="52">
        <v>380456</v>
      </c>
      <c r="S73" s="52">
        <v>389857</v>
      </c>
      <c r="T73" s="52">
        <v>448803</v>
      </c>
      <c r="U73" s="52">
        <v>399424</v>
      </c>
      <c r="V73" s="52">
        <v>492325</v>
      </c>
      <c r="W73" s="52">
        <v>510883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41112</v>
      </c>
      <c r="Q74" s="52">
        <v>109704</v>
      </c>
      <c r="R74" s="52">
        <v>127644</v>
      </c>
      <c r="S74" s="52">
        <v>279396</v>
      </c>
      <c r="T74" s="52">
        <v>406604</v>
      </c>
      <c r="U74" s="52">
        <v>308458</v>
      </c>
      <c r="V74" s="52">
        <v>461311</v>
      </c>
      <c r="W74" s="52">
        <v>196352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193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1855869</v>
      </c>
      <c r="Q78" s="52">
        <v>3687901</v>
      </c>
      <c r="R78" s="52">
        <v>5715441</v>
      </c>
      <c r="S78" s="52">
        <v>6950064</v>
      </c>
      <c r="T78" s="52">
        <v>7510370</v>
      </c>
      <c r="U78" s="52">
        <v>7654030</v>
      </c>
      <c r="V78" s="52">
        <v>7635833</v>
      </c>
      <c r="W78" s="52">
        <v>7094626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977563</v>
      </c>
      <c r="Q79" s="36">
        <v>2515163</v>
      </c>
      <c r="R79" s="36">
        <v>3739377</v>
      </c>
      <c r="S79" s="36">
        <v>4417255</v>
      </c>
      <c r="T79" s="36">
        <v>4705370</v>
      </c>
      <c r="U79" s="36">
        <v>4239702</v>
      </c>
      <c r="V79" s="36">
        <v>4448638</v>
      </c>
      <c r="W79" s="36">
        <v>4951128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210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792133</v>
      </c>
      <c r="I83" s="52">
        <v>1707360</v>
      </c>
      <c r="J83" s="52">
        <v>1778064</v>
      </c>
      <c r="K83" s="52">
        <v>2148238</v>
      </c>
      <c r="L83" s="52">
        <v>2657394</v>
      </c>
      <c r="M83" s="52">
        <v>3085336</v>
      </c>
      <c r="N83" s="52">
        <v>3516735</v>
      </c>
      <c r="O83" s="52">
        <v>3402376</v>
      </c>
      <c r="P83" s="52">
        <v>2159407</v>
      </c>
      <c r="Q83" s="52">
        <v>1918606</v>
      </c>
      <c r="R83" s="52">
        <v>2381682</v>
      </c>
      <c r="S83" s="52">
        <v>3395044</v>
      </c>
      <c r="T83" s="52">
        <v>4092354</v>
      </c>
      <c r="U83" s="52">
        <v>3901434</v>
      </c>
      <c r="V83" s="52">
        <v>3715296</v>
      </c>
      <c r="W83" s="52">
        <v>4330972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338826</v>
      </c>
      <c r="Q86" s="52">
        <v>605111</v>
      </c>
      <c r="R86" s="52">
        <v>807686</v>
      </c>
      <c r="S86" s="52">
        <v>917305</v>
      </c>
      <c r="T86" s="52">
        <v>1187589</v>
      </c>
      <c r="U86" s="52">
        <v>1295046</v>
      </c>
      <c r="V86" s="52">
        <v>1549228</v>
      </c>
      <c r="W86" s="52">
        <v>1562705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92406</v>
      </c>
      <c r="I88" s="52">
        <v>315772</v>
      </c>
      <c r="J88" s="52">
        <v>476432</v>
      </c>
      <c r="K88" s="52">
        <v>507306</v>
      </c>
      <c r="L88" s="52">
        <v>601285</v>
      </c>
      <c r="M88" s="52">
        <v>780360</v>
      </c>
      <c r="N88" s="52">
        <v>1000593</v>
      </c>
      <c r="O88" s="52">
        <v>1225002</v>
      </c>
      <c r="P88" s="52">
        <v>686172</v>
      </c>
      <c r="Q88" s="52">
        <v>706572</v>
      </c>
      <c r="R88" s="52">
        <v>1146476</v>
      </c>
      <c r="S88" s="52">
        <v>1579624</v>
      </c>
      <c r="T88" s="52">
        <v>2227023</v>
      </c>
      <c r="U88" s="52">
        <v>1877610</v>
      </c>
      <c r="V88" s="52">
        <v>1854757</v>
      </c>
      <c r="W88" s="52">
        <v>1928950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246</v>
      </c>
      <c r="I89" s="52">
        <v>994</v>
      </c>
      <c r="J89" s="52">
        <v>1959</v>
      </c>
      <c r="K89" s="52">
        <v>2589</v>
      </c>
      <c r="L89" s="52">
        <v>3032</v>
      </c>
      <c r="M89" s="52">
        <v>5274</v>
      </c>
      <c r="N89" s="52">
        <v>6134</v>
      </c>
      <c r="O89" s="52">
        <v>11394</v>
      </c>
      <c r="P89" s="52">
        <v>16991</v>
      </c>
      <c r="Q89" s="52">
        <v>7833</v>
      </c>
      <c r="R89" s="52">
        <v>2904</v>
      </c>
      <c r="S89" s="52">
        <v>5972</v>
      </c>
      <c r="T89" s="52">
        <v>40497</v>
      </c>
      <c r="U89" s="52">
        <v>8100</v>
      </c>
      <c r="V89" s="52">
        <v>16189</v>
      </c>
      <c r="W89" s="52">
        <v>25243</v>
      </c>
      <c r="DA89" s="63" t="s">
        <v>1526</v>
      </c>
    </row>
    <row r="90" spans="1:105" ht="12" hidden="1" customHeight="1" x14ac:dyDescent="0.25">
      <c r="A90" s="108" t="s">
        <v>208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217456</v>
      </c>
      <c r="Q92" s="52">
        <v>348998</v>
      </c>
      <c r="R92" s="52">
        <v>466692</v>
      </c>
      <c r="S92" s="52">
        <v>685770</v>
      </c>
      <c r="T92" s="52">
        <v>700291</v>
      </c>
      <c r="U92" s="52">
        <v>779873</v>
      </c>
      <c r="V92" s="52">
        <v>673572</v>
      </c>
      <c r="W92" s="52">
        <v>786070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2704</v>
      </c>
      <c r="Q93" s="52">
        <v>4954</v>
      </c>
      <c r="R93" s="52">
        <v>5632</v>
      </c>
      <c r="S93" s="52">
        <v>11965</v>
      </c>
      <c r="T93" s="52">
        <v>10597</v>
      </c>
      <c r="U93" s="52">
        <v>10462</v>
      </c>
      <c r="V93" s="52">
        <v>15176</v>
      </c>
      <c r="W93" s="52">
        <v>7297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808433</v>
      </c>
      <c r="Q96" s="52">
        <v>1407706</v>
      </c>
      <c r="R96" s="52">
        <v>1510525</v>
      </c>
      <c r="S96" s="52">
        <v>2014576</v>
      </c>
      <c r="T96" s="52">
        <v>2209638</v>
      </c>
      <c r="U96" s="52">
        <v>2519549</v>
      </c>
      <c r="V96" s="52">
        <v>2524594</v>
      </c>
      <c r="W96" s="52">
        <v>2132794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340478</v>
      </c>
      <c r="Q97" s="52">
        <v>474654</v>
      </c>
      <c r="R97" s="52">
        <v>680432</v>
      </c>
      <c r="S97" s="52">
        <v>1089202</v>
      </c>
      <c r="T97" s="52">
        <v>1267905</v>
      </c>
      <c r="U97" s="52">
        <v>1349466</v>
      </c>
      <c r="V97" s="52">
        <v>1142666</v>
      </c>
      <c r="W97" s="52">
        <v>1620613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208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242177</v>
      </c>
      <c r="Q101" s="52">
        <v>370509</v>
      </c>
      <c r="R101" s="52">
        <v>531662</v>
      </c>
      <c r="S101" s="52">
        <v>694876</v>
      </c>
      <c r="T101" s="52">
        <v>938167</v>
      </c>
      <c r="U101" s="52">
        <v>923710</v>
      </c>
      <c r="V101" s="52">
        <v>959981</v>
      </c>
      <c r="W101" s="52">
        <v>899179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553264</v>
      </c>
      <c r="Q102" s="52">
        <v>838004</v>
      </c>
      <c r="R102" s="52">
        <v>1060392</v>
      </c>
      <c r="S102" s="52">
        <v>1429049</v>
      </c>
      <c r="T102" s="52">
        <v>1778137</v>
      </c>
      <c r="U102" s="52">
        <v>1588684</v>
      </c>
      <c r="V102" s="52">
        <v>1461210</v>
      </c>
      <c r="W102" s="52">
        <v>1516568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1283760</v>
      </c>
      <c r="Q103" s="36">
        <v>2198371</v>
      </c>
      <c r="R103" s="36">
        <v>2729367</v>
      </c>
      <c r="S103" s="36">
        <v>3828750</v>
      </c>
      <c r="T103" s="36">
        <v>4455111</v>
      </c>
      <c r="U103" s="36">
        <v>4921548</v>
      </c>
      <c r="V103" s="36">
        <v>4784187</v>
      </c>
      <c r="W103" s="36">
        <v>4995768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211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484</v>
      </c>
      <c r="I107" s="52">
        <v>823</v>
      </c>
      <c r="J107" s="52">
        <v>1566</v>
      </c>
      <c r="K107" s="52">
        <v>2692</v>
      </c>
      <c r="L107" s="52">
        <v>3570</v>
      </c>
      <c r="M107" s="52">
        <v>3692</v>
      </c>
      <c r="N107" s="52">
        <v>4011</v>
      </c>
      <c r="O107" s="52">
        <v>3444</v>
      </c>
      <c r="P107" s="52">
        <v>4609</v>
      </c>
      <c r="Q107" s="52">
        <v>4732</v>
      </c>
      <c r="R107" s="52">
        <v>3446</v>
      </c>
      <c r="S107" s="52">
        <v>2507</v>
      </c>
      <c r="T107" s="52">
        <v>3462</v>
      </c>
      <c r="U107" s="52">
        <v>3873</v>
      </c>
      <c r="V107" s="52">
        <v>5022</v>
      </c>
      <c r="W107" s="52">
        <v>7130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100</v>
      </c>
      <c r="Q110" s="52">
        <v>217</v>
      </c>
      <c r="R110" s="52">
        <v>319</v>
      </c>
      <c r="S110" s="52">
        <v>338</v>
      </c>
      <c r="T110" s="52">
        <v>329</v>
      </c>
      <c r="U110" s="52">
        <v>298</v>
      </c>
      <c r="V110" s="52">
        <v>415</v>
      </c>
      <c r="W110" s="52">
        <v>406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153</v>
      </c>
      <c r="I112" s="52">
        <v>199</v>
      </c>
      <c r="J112" s="52">
        <v>361</v>
      </c>
      <c r="K112" s="52">
        <v>667</v>
      </c>
      <c r="L112" s="52">
        <v>901</v>
      </c>
      <c r="M112" s="52">
        <v>1488</v>
      </c>
      <c r="N112" s="52">
        <v>2323</v>
      </c>
      <c r="O112" s="52">
        <v>2630</v>
      </c>
      <c r="P112" s="52">
        <v>3145</v>
      </c>
      <c r="Q112" s="52">
        <v>3069</v>
      </c>
      <c r="R112" s="52">
        <v>1982</v>
      </c>
      <c r="S112" s="52">
        <v>2034</v>
      </c>
      <c r="T112" s="52">
        <v>2315</v>
      </c>
      <c r="U112" s="52">
        <v>2543</v>
      </c>
      <c r="V112" s="52">
        <v>2783</v>
      </c>
      <c r="W112" s="52">
        <v>5221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2</v>
      </c>
      <c r="K113" s="52">
        <v>10</v>
      </c>
      <c r="L113" s="52">
        <v>8</v>
      </c>
      <c r="M113" s="52">
        <v>10</v>
      </c>
      <c r="N113" s="52">
        <v>23</v>
      </c>
      <c r="O113" s="52">
        <v>21</v>
      </c>
      <c r="P113" s="52">
        <v>67</v>
      </c>
      <c r="Q113" s="52">
        <v>46</v>
      </c>
      <c r="R113" s="52">
        <v>68</v>
      </c>
      <c r="S113" s="52">
        <v>2</v>
      </c>
      <c r="T113" s="52">
        <v>33</v>
      </c>
      <c r="U113" s="52">
        <v>23</v>
      </c>
      <c r="V113" s="52">
        <v>21</v>
      </c>
      <c r="W113" s="52">
        <v>117</v>
      </c>
      <c r="DA113" s="63" t="s">
        <v>1538</v>
      </c>
    </row>
    <row r="114" spans="1:105" ht="12" hidden="1" customHeight="1" x14ac:dyDescent="0.25">
      <c r="A114" s="108" t="s">
        <v>203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76</v>
      </c>
      <c r="Q116" s="52">
        <v>113</v>
      </c>
      <c r="R116" s="52">
        <v>443</v>
      </c>
      <c r="S116" s="52">
        <v>648</v>
      </c>
      <c r="T116" s="52">
        <v>742</v>
      </c>
      <c r="U116" s="52">
        <v>575</v>
      </c>
      <c r="V116" s="52">
        <v>1146</v>
      </c>
      <c r="W116" s="52">
        <v>67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716</v>
      </c>
      <c r="Q117" s="52">
        <v>1593</v>
      </c>
      <c r="R117" s="52">
        <v>1929</v>
      </c>
      <c r="S117" s="52">
        <v>1396</v>
      </c>
      <c r="T117" s="52">
        <v>2298</v>
      </c>
      <c r="U117" s="52">
        <v>2636</v>
      </c>
      <c r="V117" s="52">
        <v>2985</v>
      </c>
      <c r="W117" s="52">
        <v>5435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723</v>
      </c>
      <c r="Q121" s="52">
        <v>1236</v>
      </c>
      <c r="R121" s="52">
        <v>1284</v>
      </c>
      <c r="S121" s="52">
        <v>1932</v>
      </c>
      <c r="T121" s="52">
        <v>2268</v>
      </c>
      <c r="U121" s="52">
        <v>2138</v>
      </c>
      <c r="V121" s="52">
        <v>2436</v>
      </c>
      <c r="W121" s="52">
        <v>3020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1647</v>
      </c>
      <c r="Q122" s="36">
        <v>3398</v>
      </c>
      <c r="R122" s="36">
        <v>4278</v>
      </c>
      <c r="S122" s="36">
        <v>4344</v>
      </c>
      <c r="T122" s="36">
        <v>5563</v>
      </c>
      <c r="U122" s="36">
        <v>5903</v>
      </c>
      <c r="V122" s="36">
        <v>6741</v>
      </c>
      <c r="W122" s="36">
        <v>8152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215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191665</v>
      </c>
      <c r="I126" s="52">
        <v>498564</v>
      </c>
      <c r="J126" s="52">
        <v>702886</v>
      </c>
      <c r="K126" s="52">
        <v>1047871</v>
      </c>
      <c r="L126" s="52">
        <v>1196628</v>
      </c>
      <c r="M126" s="52">
        <v>1733123</v>
      </c>
      <c r="N126" s="52">
        <v>2101930</v>
      </c>
      <c r="O126" s="52">
        <v>2118452</v>
      </c>
      <c r="P126" s="52">
        <v>939043</v>
      </c>
      <c r="Q126" s="52">
        <v>1230132</v>
      </c>
      <c r="R126" s="52">
        <v>1176389</v>
      </c>
      <c r="S126" s="52">
        <v>1349467</v>
      </c>
      <c r="T126" s="52">
        <v>917178</v>
      </c>
      <c r="U126" s="52">
        <v>1297563</v>
      </c>
      <c r="V126" s="52">
        <v>1228383</v>
      </c>
      <c r="W126" s="52">
        <v>1508892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93278</v>
      </c>
      <c r="Q129" s="52">
        <v>134815</v>
      </c>
      <c r="R129" s="52">
        <v>168913</v>
      </c>
      <c r="S129" s="52">
        <v>203203</v>
      </c>
      <c r="T129" s="52">
        <v>228600</v>
      </c>
      <c r="U129" s="52">
        <v>239934</v>
      </c>
      <c r="V129" s="52">
        <v>267386</v>
      </c>
      <c r="W129" s="52">
        <v>275332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107589</v>
      </c>
      <c r="I131" s="52">
        <v>365365</v>
      </c>
      <c r="J131" s="52">
        <v>555275</v>
      </c>
      <c r="K131" s="52">
        <v>758334</v>
      </c>
      <c r="L131" s="52">
        <v>985463</v>
      </c>
      <c r="M131" s="52">
        <v>1410439</v>
      </c>
      <c r="N131" s="52">
        <v>1668355</v>
      </c>
      <c r="O131" s="52">
        <v>1681156</v>
      </c>
      <c r="P131" s="52">
        <v>674224</v>
      </c>
      <c r="Q131" s="52">
        <v>859559</v>
      </c>
      <c r="R131" s="52">
        <v>957759</v>
      </c>
      <c r="S131" s="52">
        <v>1174191</v>
      </c>
      <c r="T131" s="52">
        <v>1000240</v>
      </c>
      <c r="U131" s="52">
        <v>1266378</v>
      </c>
      <c r="V131" s="52">
        <v>1353932</v>
      </c>
      <c r="W131" s="52">
        <v>1567469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190</v>
      </c>
      <c r="I132" s="52">
        <v>1209</v>
      </c>
      <c r="J132" s="52">
        <v>1506</v>
      </c>
      <c r="K132" s="52">
        <v>5811</v>
      </c>
      <c r="L132" s="52">
        <v>2745</v>
      </c>
      <c r="M132" s="52">
        <v>3680</v>
      </c>
      <c r="N132" s="52">
        <v>3065</v>
      </c>
      <c r="O132" s="52">
        <v>8680</v>
      </c>
      <c r="P132" s="52">
        <v>11957</v>
      </c>
      <c r="Q132" s="52">
        <v>9163</v>
      </c>
      <c r="R132" s="52">
        <v>8188</v>
      </c>
      <c r="S132" s="52">
        <v>4608</v>
      </c>
      <c r="T132" s="52">
        <v>7619</v>
      </c>
      <c r="U132" s="52">
        <v>11784</v>
      </c>
      <c r="V132" s="52">
        <v>9686</v>
      </c>
      <c r="W132" s="52">
        <v>17499</v>
      </c>
      <c r="DA132" s="63" t="s">
        <v>1547</v>
      </c>
    </row>
    <row r="133" spans="1:105" ht="12" hidden="1" customHeight="1" x14ac:dyDescent="0.25">
      <c r="A133" s="108" t="s">
        <v>204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29996</v>
      </c>
      <c r="Q135" s="52">
        <v>36497</v>
      </c>
      <c r="R135" s="52">
        <v>87411</v>
      </c>
      <c r="S135" s="52">
        <v>150409</v>
      </c>
      <c r="T135" s="52">
        <v>154701</v>
      </c>
      <c r="U135" s="52">
        <v>151973</v>
      </c>
      <c r="V135" s="52">
        <v>188755</v>
      </c>
      <c r="W135" s="52">
        <v>94626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139477</v>
      </c>
      <c r="Q136" s="52">
        <v>277478</v>
      </c>
      <c r="R136" s="52">
        <v>217378</v>
      </c>
      <c r="S136" s="52">
        <v>239181</v>
      </c>
      <c r="T136" s="52">
        <v>180367</v>
      </c>
      <c r="U136" s="52">
        <v>263351</v>
      </c>
      <c r="V136" s="52">
        <v>239067</v>
      </c>
      <c r="W136" s="52">
        <v>294381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172055</v>
      </c>
      <c r="Q140" s="52">
        <v>384751</v>
      </c>
      <c r="R140" s="52">
        <v>517610</v>
      </c>
      <c r="S140" s="52">
        <v>671219</v>
      </c>
      <c r="T140" s="52">
        <v>650491</v>
      </c>
      <c r="U140" s="52">
        <v>750758</v>
      </c>
      <c r="V140" s="52">
        <v>692806</v>
      </c>
      <c r="W140" s="52">
        <v>773123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596165</v>
      </c>
      <c r="Q141" s="36">
        <v>1253913</v>
      </c>
      <c r="R141" s="36">
        <v>1641285</v>
      </c>
      <c r="S141" s="36">
        <v>2080465</v>
      </c>
      <c r="T141" s="36">
        <v>1943330</v>
      </c>
      <c r="U141" s="36">
        <v>2420463</v>
      </c>
      <c r="V141" s="36">
        <v>2378953</v>
      </c>
      <c r="W141" s="36">
        <v>2310779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156938</v>
      </c>
      <c r="I145" s="52">
        <v>364780</v>
      </c>
      <c r="J145" s="52">
        <v>517928</v>
      </c>
      <c r="K145" s="52">
        <v>685886</v>
      </c>
      <c r="L145" s="52">
        <v>695158</v>
      </c>
      <c r="M145" s="52">
        <v>700849</v>
      </c>
      <c r="N145" s="52">
        <v>773473</v>
      </c>
      <c r="O145" s="52">
        <v>976884</v>
      </c>
      <c r="P145" s="52">
        <v>1159883</v>
      </c>
      <c r="Q145" s="52">
        <v>1167296</v>
      </c>
      <c r="R145" s="52">
        <v>1286737</v>
      </c>
      <c r="S145" s="52">
        <v>1396082</v>
      </c>
      <c r="T145" s="52">
        <v>1712846</v>
      </c>
      <c r="U145" s="52">
        <v>1984014</v>
      </c>
      <c r="V145" s="52">
        <v>2192924</v>
      </c>
      <c r="W145" s="52">
        <v>2285598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154627</v>
      </c>
      <c r="Q147" s="52">
        <v>395830</v>
      </c>
      <c r="R147" s="52">
        <v>622656</v>
      </c>
      <c r="S147" s="52">
        <v>649562</v>
      </c>
      <c r="T147" s="52">
        <v>729460</v>
      </c>
      <c r="U147" s="52">
        <v>997439</v>
      </c>
      <c r="V147" s="52">
        <v>1180725</v>
      </c>
      <c r="W147" s="52">
        <v>1857900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117706</v>
      </c>
      <c r="Q149" s="52">
        <v>188564</v>
      </c>
      <c r="R149" s="52">
        <v>250295</v>
      </c>
      <c r="S149" s="52">
        <v>308256</v>
      </c>
      <c r="T149" s="52">
        <v>318055</v>
      </c>
      <c r="U149" s="52">
        <v>370820</v>
      </c>
      <c r="V149" s="52">
        <v>377159</v>
      </c>
      <c r="W149" s="52">
        <v>487031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3913</v>
      </c>
      <c r="Q150" s="52">
        <v>4426</v>
      </c>
      <c r="R150" s="52">
        <v>6326</v>
      </c>
      <c r="S150" s="52">
        <v>12013</v>
      </c>
      <c r="T150" s="52">
        <v>9874</v>
      </c>
      <c r="U150" s="52">
        <v>10281</v>
      </c>
      <c r="V150" s="52">
        <v>18485</v>
      </c>
      <c r="W150" s="52">
        <v>2921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374682</v>
      </c>
      <c r="Q153" s="52">
        <v>686016</v>
      </c>
      <c r="R153" s="52">
        <v>968146</v>
      </c>
      <c r="S153" s="52">
        <v>1180280</v>
      </c>
      <c r="T153" s="52">
        <v>1411677</v>
      </c>
      <c r="U153" s="52">
        <v>1671011</v>
      </c>
      <c r="V153" s="52">
        <v>1967047</v>
      </c>
      <c r="W153" s="52">
        <v>1751783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226940</v>
      </c>
      <c r="Q154" s="52">
        <v>404375</v>
      </c>
      <c r="R154" s="52">
        <v>516887</v>
      </c>
      <c r="S154" s="52">
        <v>580052</v>
      </c>
      <c r="T154" s="52">
        <v>769337</v>
      </c>
      <c r="U154" s="52">
        <v>869887</v>
      </c>
      <c r="V154" s="52">
        <v>922571</v>
      </c>
      <c r="W154" s="52">
        <v>1270460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152452</v>
      </c>
      <c r="Q158" s="52">
        <v>230951</v>
      </c>
      <c r="R158" s="52">
        <v>268025</v>
      </c>
      <c r="S158" s="52">
        <v>374934</v>
      </c>
      <c r="T158" s="52">
        <v>446658</v>
      </c>
      <c r="U158" s="52">
        <v>545574</v>
      </c>
      <c r="V158" s="52">
        <v>597633</v>
      </c>
      <c r="W158" s="52">
        <v>653034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571106</v>
      </c>
      <c r="Q159" s="36">
        <v>1052576</v>
      </c>
      <c r="R159" s="36">
        <v>1473666</v>
      </c>
      <c r="S159" s="36">
        <v>1705990</v>
      </c>
      <c r="T159" s="36">
        <v>2063532</v>
      </c>
      <c r="U159" s="36">
        <v>2374915</v>
      </c>
      <c r="V159" s="36">
        <v>2688540</v>
      </c>
      <c r="W159" s="36">
        <v>2857690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155157</v>
      </c>
      <c r="I163" s="52">
        <v>260592</v>
      </c>
      <c r="J163" s="52">
        <v>380065</v>
      </c>
      <c r="K163" s="52">
        <v>423157</v>
      </c>
      <c r="L163" s="52">
        <v>578569</v>
      </c>
      <c r="M163" s="52">
        <v>543513</v>
      </c>
      <c r="N163" s="52">
        <v>725263</v>
      </c>
      <c r="O163" s="52">
        <v>572902</v>
      </c>
      <c r="P163" s="52">
        <v>249779</v>
      </c>
      <c r="Q163" s="52">
        <v>400003</v>
      </c>
      <c r="R163" s="52">
        <v>706616</v>
      </c>
      <c r="S163" s="52">
        <v>886857</v>
      </c>
      <c r="T163" s="52">
        <v>922527</v>
      </c>
      <c r="U163" s="52">
        <v>892042</v>
      </c>
      <c r="V163" s="52">
        <v>821245</v>
      </c>
      <c r="W163" s="52">
        <v>765556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89862</v>
      </c>
      <c r="Q165" s="52">
        <v>131671</v>
      </c>
      <c r="R165" s="52">
        <v>264371</v>
      </c>
      <c r="S165" s="52">
        <v>453377</v>
      </c>
      <c r="T165" s="52">
        <v>555478</v>
      </c>
      <c r="U165" s="52">
        <v>625662</v>
      </c>
      <c r="V165" s="52">
        <v>622461</v>
      </c>
      <c r="W165" s="52">
        <v>681124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38637</v>
      </c>
      <c r="Q167" s="52">
        <v>64356</v>
      </c>
      <c r="R167" s="52">
        <v>178835</v>
      </c>
      <c r="S167" s="52">
        <v>234404</v>
      </c>
      <c r="T167" s="52">
        <v>276816</v>
      </c>
      <c r="U167" s="52">
        <v>218217</v>
      </c>
      <c r="V167" s="52">
        <v>190895</v>
      </c>
      <c r="W167" s="52">
        <v>165608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294</v>
      </c>
      <c r="Q168" s="52">
        <v>792</v>
      </c>
      <c r="R168" s="52">
        <v>1819</v>
      </c>
      <c r="S168" s="52">
        <v>1819</v>
      </c>
      <c r="T168" s="52">
        <v>1255</v>
      </c>
      <c r="U168" s="52">
        <v>525</v>
      </c>
      <c r="V168" s="52">
        <v>1469</v>
      </c>
      <c r="W168" s="52">
        <v>1844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192212</v>
      </c>
      <c r="Q171" s="52">
        <v>422677</v>
      </c>
      <c r="R171" s="52">
        <v>666259</v>
      </c>
      <c r="S171" s="52">
        <v>848605</v>
      </c>
      <c r="T171" s="52">
        <v>915855</v>
      </c>
      <c r="U171" s="52">
        <v>969410</v>
      </c>
      <c r="V171" s="52">
        <v>968646</v>
      </c>
      <c r="W171" s="52">
        <v>892218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68717</v>
      </c>
      <c r="Q172" s="52">
        <v>143712</v>
      </c>
      <c r="R172" s="52">
        <v>257012</v>
      </c>
      <c r="S172" s="52">
        <v>312510</v>
      </c>
      <c r="T172" s="52">
        <v>346037</v>
      </c>
      <c r="U172" s="52">
        <v>323879</v>
      </c>
      <c r="V172" s="52">
        <v>301892</v>
      </c>
      <c r="W172" s="52">
        <v>276617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64009</v>
      </c>
      <c r="Q176" s="52">
        <v>119060</v>
      </c>
      <c r="R176" s="52">
        <v>193780</v>
      </c>
      <c r="S176" s="52">
        <v>259509</v>
      </c>
      <c r="T176" s="52">
        <v>280934</v>
      </c>
      <c r="U176" s="52">
        <v>250235</v>
      </c>
      <c r="V176" s="52">
        <v>236230</v>
      </c>
      <c r="W176" s="52">
        <v>223338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235689</v>
      </c>
      <c r="Q177" s="36">
        <v>512303</v>
      </c>
      <c r="R177" s="36">
        <v>910051</v>
      </c>
      <c r="S177" s="36">
        <v>1138079</v>
      </c>
      <c r="T177" s="36">
        <v>1259944</v>
      </c>
      <c r="U177" s="36">
        <v>1260893</v>
      </c>
      <c r="V177" s="36">
        <v>1227858</v>
      </c>
      <c r="W177" s="36">
        <v>1111931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9259.6183483276236</v>
      </c>
      <c r="C3" s="117">
        <f t="shared" si="0"/>
        <v>9571.1188777506995</v>
      </c>
      <c r="D3" s="117">
        <f t="shared" si="0"/>
        <v>9822.0630439161851</v>
      </c>
      <c r="E3" s="117">
        <f t="shared" si="0"/>
        <v>9773.6555089536741</v>
      </c>
      <c r="F3" s="117">
        <f t="shared" si="0"/>
        <v>9868.6104327631365</v>
      </c>
      <c r="G3" s="117">
        <f t="shared" si="0"/>
        <v>10186.964598210014</v>
      </c>
      <c r="H3" s="117">
        <f t="shared" si="0"/>
        <v>11228.709093946811</v>
      </c>
      <c r="I3" s="117">
        <f t="shared" si="0"/>
        <v>10148.846995735013</v>
      </c>
      <c r="J3" s="117">
        <f t="shared" si="0"/>
        <v>10745.47477614966</v>
      </c>
      <c r="K3" s="117">
        <f t="shared" si="0"/>
        <v>10946.730458438036</v>
      </c>
      <c r="L3" s="117">
        <f t="shared" si="0"/>
        <v>12574.019192016678</v>
      </c>
      <c r="M3" s="117">
        <f t="shared" si="0"/>
        <v>11042.347398275451</v>
      </c>
      <c r="N3" s="117">
        <f t="shared" si="0"/>
        <v>11270.910187635905</v>
      </c>
      <c r="O3" s="117">
        <f t="shared" si="0"/>
        <v>10845.611206194919</v>
      </c>
      <c r="P3" s="117">
        <f t="shared" si="0"/>
        <v>9763.8080020844463</v>
      </c>
      <c r="Q3" s="117">
        <f t="shared" si="0"/>
        <v>9644.5399489730589</v>
      </c>
      <c r="R3" s="117">
        <f t="shared" ref="R3:V3" si="1">R4+R7+R9+R19</f>
        <v>9936.2237074526238</v>
      </c>
      <c r="S3" s="117">
        <f t="shared" si="1"/>
        <v>9912.6522160220575</v>
      </c>
      <c r="T3" s="117">
        <f t="shared" si="1"/>
        <v>9299.7333249640706</v>
      </c>
      <c r="U3" s="117">
        <f t="shared" si="1"/>
        <v>7593.725685728914</v>
      </c>
      <c r="V3" s="117">
        <f t="shared" si="1"/>
        <v>7691.8392790473235</v>
      </c>
      <c r="W3" s="117">
        <f t="shared" ref="W3" si="2">W4+W7+W9+W19</f>
        <v>7331.8836657156126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7798.116636216917</v>
      </c>
      <c r="C4" s="122">
        <f t="shared" si="3"/>
        <v>8147.5588277514016</v>
      </c>
      <c r="D4" s="122">
        <f t="shared" si="3"/>
        <v>8342.5467102941457</v>
      </c>
      <c r="E4" s="122">
        <f t="shared" si="3"/>
        <v>8157.5818084119692</v>
      </c>
      <c r="F4" s="122">
        <f t="shared" si="3"/>
        <v>8207.4370286491285</v>
      </c>
      <c r="G4" s="122">
        <f t="shared" si="3"/>
        <v>8531.9151921483808</v>
      </c>
      <c r="H4" s="122">
        <f t="shared" si="3"/>
        <v>9472.241648650026</v>
      </c>
      <c r="I4" s="122">
        <f t="shared" si="3"/>
        <v>8448.7382584317256</v>
      </c>
      <c r="J4" s="122">
        <f t="shared" si="3"/>
        <v>8960.9920882083261</v>
      </c>
      <c r="K4" s="122">
        <f t="shared" si="3"/>
        <v>9125.8519763171862</v>
      </c>
      <c r="L4" s="122">
        <f t="shared" si="3"/>
        <v>10685.453142766668</v>
      </c>
      <c r="M4" s="122">
        <f t="shared" si="3"/>
        <v>9217.2914893966281</v>
      </c>
      <c r="N4" s="122">
        <f t="shared" si="3"/>
        <v>9457.9087208471628</v>
      </c>
      <c r="O4" s="122">
        <f t="shared" si="3"/>
        <v>9102.1032957653442</v>
      </c>
      <c r="P4" s="122">
        <f t="shared" si="3"/>
        <v>8065.8453922350518</v>
      </c>
      <c r="Q4" s="122">
        <f t="shared" si="3"/>
        <v>7972.5066807652411</v>
      </c>
      <c r="R4" s="122">
        <f t="shared" ref="R4:V4" si="4">SUM(R5:R6)</f>
        <v>8293.3731976078798</v>
      </c>
      <c r="S4" s="122">
        <f t="shared" si="4"/>
        <v>8296.6060152216214</v>
      </c>
      <c r="T4" s="122">
        <f t="shared" si="4"/>
        <v>7802.2199095637588</v>
      </c>
      <c r="U4" s="122">
        <f t="shared" si="4"/>
        <v>6284.74508698317</v>
      </c>
      <c r="V4" s="122">
        <f t="shared" si="4"/>
        <v>6427.2468834862393</v>
      </c>
      <c r="W4" s="122">
        <f t="shared" ref="W4" si="5">SUM(W5:W6)</f>
        <v>6166.2947684841902</v>
      </c>
      <c r="DA4" s="130" t="s">
        <v>1572</v>
      </c>
    </row>
    <row r="5" spans="1:105" ht="12" customHeight="1" x14ac:dyDescent="0.25">
      <c r="A5" s="97" t="s">
        <v>51</v>
      </c>
      <c r="B5" s="98">
        <v>7757.1938931180648</v>
      </c>
      <c r="C5" s="98">
        <v>8105.1537253660581</v>
      </c>
      <c r="D5" s="98">
        <v>8300.3200376104451</v>
      </c>
      <c r="E5" s="98">
        <v>8116.5695200826076</v>
      </c>
      <c r="F5" s="98">
        <v>8166.8552934105128</v>
      </c>
      <c r="G5" s="98">
        <v>8490.2364688775069</v>
      </c>
      <c r="H5" s="98">
        <v>9426.1367154416184</v>
      </c>
      <c r="I5" s="98">
        <v>8408.114362098946</v>
      </c>
      <c r="J5" s="98">
        <v>8918.1915113472587</v>
      </c>
      <c r="K5" s="98">
        <v>9082.4093478555951</v>
      </c>
      <c r="L5" s="98">
        <v>10633.909024747223</v>
      </c>
      <c r="M5" s="98">
        <v>9173.6668481004399</v>
      </c>
      <c r="N5" s="98">
        <v>9413.2726298885973</v>
      </c>
      <c r="O5" s="98">
        <v>9059.269661974582</v>
      </c>
      <c r="P5" s="98">
        <v>8029.1079553584577</v>
      </c>
      <c r="Q5" s="98">
        <v>7936.4412094240561</v>
      </c>
      <c r="R5" s="98">
        <v>8255.9838664432355</v>
      </c>
      <c r="S5" s="98">
        <v>8259.2189248210561</v>
      </c>
      <c r="T5" s="98">
        <v>7766.5448210436571</v>
      </c>
      <c r="U5" s="98">
        <v>6256.2667330376935</v>
      </c>
      <c r="V5" s="98">
        <v>6397.8904060660416</v>
      </c>
      <c r="W5" s="98">
        <v>6138.2765544816884</v>
      </c>
      <c r="DA5" s="63" t="s">
        <v>1573</v>
      </c>
    </row>
    <row r="6" spans="1:105" ht="12" customHeight="1" x14ac:dyDescent="0.25">
      <c r="A6" s="97" t="s">
        <v>53</v>
      </c>
      <c r="B6" s="98">
        <v>40.922743098852017</v>
      </c>
      <c r="C6" s="98">
        <v>42.405102385343646</v>
      </c>
      <c r="D6" s="98">
        <v>42.226672683701345</v>
      </c>
      <c r="E6" s="98">
        <v>41.012288329361901</v>
      </c>
      <c r="F6" s="98">
        <v>40.581735238615103</v>
      </c>
      <c r="G6" s="98">
        <v>41.678723270873732</v>
      </c>
      <c r="H6" s="98">
        <v>46.104933208406834</v>
      </c>
      <c r="I6" s="98">
        <v>40.62389633277872</v>
      </c>
      <c r="J6" s="98">
        <v>42.800576861068066</v>
      </c>
      <c r="K6" s="98">
        <v>43.442628461591241</v>
      </c>
      <c r="L6" s="98">
        <v>51.54411801944552</v>
      </c>
      <c r="M6" s="98">
        <v>43.624641296187995</v>
      </c>
      <c r="N6" s="98">
        <v>44.636090958565916</v>
      </c>
      <c r="O6" s="98">
        <v>42.8336337907622</v>
      </c>
      <c r="P6" s="98">
        <v>36.737436876594423</v>
      </c>
      <c r="Q6" s="98">
        <v>36.065471341185287</v>
      </c>
      <c r="R6" s="98">
        <v>37.389331164644531</v>
      </c>
      <c r="S6" s="98">
        <v>37.387090400565647</v>
      </c>
      <c r="T6" s="98">
        <v>35.675088520101781</v>
      </c>
      <c r="U6" s="98">
        <v>28.478353945476425</v>
      </c>
      <c r="V6" s="98">
        <v>29.356477420198171</v>
      </c>
      <c r="W6" s="98">
        <v>28.018214002501384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3.5460442129371441</v>
      </c>
      <c r="C7" s="122">
        <f t="shared" si="6"/>
        <v>4.0854480656481886</v>
      </c>
      <c r="D7" s="122">
        <f t="shared" si="6"/>
        <v>3.4197317756716434</v>
      </c>
      <c r="E7" s="122">
        <f t="shared" si="6"/>
        <v>6.6030004853103383</v>
      </c>
      <c r="F7" s="122">
        <f t="shared" si="6"/>
        <v>3.6295354312814427</v>
      </c>
      <c r="G7" s="122">
        <f t="shared" si="6"/>
        <v>4.5408894700455793</v>
      </c>
      <c r="H7" s="122">
        <f t="shared" si="6"/>
        <v>5.55703970760693</v>
      </c>
      <c r="I7" s="122">
        <f t="shared" si="6"/>
        <v>4.4827368912965051</v>
      </c>
      <c r="J7" s="122">
        <f t="shared" si="6"/>
        <v>4.6928948675067659</v>
      </c>
      <c r="K7" s="122">
        <f t="shared" si="6"/>
        <v>5.950677336158356</v>
      </c>
      <c r="L7" s="122">
        <f t="shared" si="6"/>
        <v>6.750859457646941</v>
      </c>
      <c r="M7" s="122">
        <f t="shared" si="6"/>
        <v>6.5291291500438247</v>
      </c>
      <c r="N7" s="122">
        <f t="shared" si="6"/>
        <v>7.5316375037379126</v>
      </c>
      <c r="O7" s="122">
        <f t="shared" si="6"/>
        <v>6.1239300404729082</v>
      </c>
      <c r="P7" s="122">
        <f t="shared" si="6"/>
        <v>5.2692853495175465</v>
      </c>
      <c r="Q7" s="122">
        <f t="shared" si="6"/>
        <v>7.2563560505107265</v>
      </c>
      <c r="R7" s="122">
        <f t="shared" si="6"/>
        <v>6.7093825043493558</v>
      </c>
      <c r="S7" s="122">
        <f t="shared" si="6"/>
        <v>7.0780242284639021</v>
      </c>
      <c r="T7" s="122">
        <f t="shared" si="6"/>
        <v>6.5659305622602009</v>
      </c>
      <c r="U7" s="122">
        <f t="shared" si="6"/>
        <v>6.9053693637120315</v>
      </c>
      <c r="V7" s="122">
        <f t="shared" si="6"/>
        <v>5.5023601311473129</v>
      </c>
      <c r="W7" s="122">
        <f t="shared" si="6"/>
        <v>5.514848429670784</v>
      </c>
      <c r="DA7" s="130" t="s">
        <v>1575</v>
      </c>
    </row>
    <row r="8" spans="1:105" ht="12" customHeight="1" x14ac:dyDescent="0.25">
      <c r="A8" s="97" t="s">
        <v>53</v>
      </c>
      <c r="B8" s="98">
        <v>3.5460442129371441</v>
      </c>
      <c r="C8" s="98">
        <v>4.0854480656481886</v>
      </c>
      <c r="D8" s="98">
        <v>3.4197317756716434</v>
      </c>
      <c r="E8" s="98">
        <v>6.6030004853103383</v>
      </c>
      <c r="F8" s="98">
        <v>3.6295354312814427</v>
      </c>
      <c r="G8" s="98">
        <v>4.5408894700455793</v>
      </c>
      <c r="H8" s="98">
        <v>5.55703970760693</v>
      </c>
      <c r="I8" s="98">
        <v>4.4827368912965051</v>
      </c>
      <c r="J8" s="98">
        <v>4.6928948675067659</v>
      </c>
      <c r="K8" s="98">
        <v>5.950677336158356</v>
      </c>
      <c r="L8" s="98">
        <v>6.750859457646941</v>
      </c>
      <c r="M8" s="98">
        <v>6.5291291500438247</v>
      </c>
      <c r="N8" s="98">
        <v>7.5316375037379126</v>
      </c>
      <c r="O8" s="98">
        <v>6.1239300404729082</v>
      </c>
      <c r="P8" s="98">
        <v>5.2692853495175465</v>
      </c>
      <c r="Q8" s="98">
        <v>7.2563560505107265</v>
      </c>
      <c r="R8" s="98">
        <v>6.7093825043493558</v>
      </c>
      <c r="S8" s="98">
        <v>7.0780242284639021</v>
      </c>
      <c r="T8" s="98">
        <v>6.5659305622602009</v>
      </c>
      <c r="U8" s="98">
        <v>6.9053693637120315</v>
      </c>
      <c r="V8" s="98">
        <v>5.5023601311473129</v>
      </c>
      <c r="W8" s="98">
        <v>5.514848429670784</v>
      </c>
      <c r="DA8" s="63" t="s">
        <v>1576</v>
      </c>
    </row>
    <row r="9" spans="1:105" ht="12" customHeight="1" x14ac:dyDescent="0.25">
      <c r="A9" s="121" t="s">
        <v>55</v>
      </c>
      <c r="B9" s="122">
        <v>1026.2561198829019</v>
      </c>
      <c r="C9" s="122">
        <v>991.56248451214617</v>
      </c>
      <c r="D9" s="122">
        <v>1028.8006930811257</v>
      </c>
      <c r="E9" s="122">
        <v>1048.6581131121086</v>
      </c>
      <c r="F9" s="122">
        <v>1088.5415550094174</v>
      </c>
      <c r="G9" s="122">
        <v>1093.5968857867404</v>
      </c>
      <c r="H9" s="122">
        <v>1153.4766256326757</v>
      </c>
      <c r="I9" s="122">
        <v>1110.4671442528438</v>
      </c>
      <c r="J9" s="122">
        <v>1167.3270801461772</v>
      </c>
      <c r="K9" s="122">
        <v>1193.7574217604119</v>
      </c>
      <c r="L9" s="122">
        <v>1232.8657505245212</v>
      </c>
      <c r="M9" s="122">
        <v>1212.8100705094503</v>
      </c>
      <c r="N9" s="122">
        <v>1202.9919154863787</v>
      </c>
      <c r="O9" s="122">
        <v>1167.6788101357693</v>
      </c>
      <c r="P9" s="122">
        <v>1149.0712177270698</v>
      </c>
      <c r="Q9" s="122">
        <v>1128.5064857743794</v>
      </c>
      <c r="R9" s="122">
        <v>1113.6571977906735</v>
      </c>
      <c r="S9" s="122">
        <v>1097.5955354675543</v>
      </c>
      <c r="T9" s="122">
        <v>1023.5701980596435</v>
      </c>
      <c r="U9" s="122">
        <v>865.0148542226874</v>
      </c>
      <c r="V9" s="122">
        <v>850.07025605252556</v>
      </c>
      <c r="W9" s="122">
        <v>787.28881083256658</v>
      </c>
      <c r="DA9" s="130" t="s">
        <v>1577</v>
      </c>
    </row>
    <row r="10" spans="1:105" ht="12" customHeight="1" x14ac:dyDescent="0.25">
      <c r="A10" s="97" t="s">
        <v>143</v>
      </c>
      <c r="B10" s="98">
        <v>491.61494917334539</v>
      </c>
      <c r="C10" s="98">
        <v>486.11055990041149</v>
      </c>
      <c r="D10" s="98">
        <v>544.74164847584905</v>
      </c>
      <c r="E10" s="98">
        <v>547.8278407129128</v>
      </c>
      <c r="F10" s="98">
        <v>587.69853516172793</v>
      </c>
      <c r="G10" s="98">
        <v>617.74410697143753</v>
      </c>
      <c r="H10" s="98">
        <v>670.66093743605609</v>
      </c>
      <c r="I10" s="98">
        <v>640.96953109574804</v>
      </c>
      <c r="J10" s="98">
        <v>691.35332888838241</v>
      </c>
      <c r="K10" s="98">
        <v>705.45277107560821</v>
      </c>
      <c r="L10" s="98">
        <v>720.20548637982347</v>
      </c>
      <c r="M10" s="98">
        <v>692.61400195217243</v>
      </c>
      <c r="N10" s="98">
        <v>707.73505412640907</v>
      </c>
      <c r="O10" s="98">
        <v>695.44657709550756</v>
      </c>
      <c r="P10" s="98">
        <v>702.95726254792885</v>
      </c>
      <c r="Q10" s="98">
        <v>690.68994639252253</v>
      </c>
      <c r="R10" s="98">
        <v>682.50436486113301</v>
      </c>
      <c r="S10" s="98">
        <v>675.22489816374832</v>
      </c>
      <c r="T10" s="98">
        <v>633.13143607351753</v>
      </c>
      <c r="U10" s="98">
        <v>517.47444110188394</v>
      </c>
      <c r="V10" s="98">
        <v>536.67604394426883</v>
      </c>
      <c r="W10" s="98">
        <v>500.97832225356137</v>
      </c>
      <c r="DA10" s="63" t="s">
        <v>1578</v>
      </c>
    </row>
    <row r="11" spans="1:105" ht="12" customHeight="1" x14ac:dyDescent="0.25">
      <c r="A11" s="97" t="s">
        <v>124</v>
      </c>
      <c r="B11" s="98">
        <v>100.496762208099</v>
      </c>
      <c r="C11" s="98">
        <v>92.906032505794329</v>
      </c>
      <c r="D11" s="98">
        <v>84.933206433233735</v>
      </c>
      <c r="E11" s="98">
        <v>74.485883105828762</v>
      </c>
      <c r="F11" s="98">
        <v>77.613166959180631</v>
      </c>
      <c r="G11" s="98">
        <v>72.848280217868052</v>
      </c>
      <c r="H11" s="98">
        <v>67.997863504317806</v>
      </c>
      <c r="I11" s="98">
        <v>61.455872653850584</v>
      </c>
      <c r="J11" s="98">
        <v>62.288883362171298</v>
      </c>
      <c r="K11" s="98">
        <v>61.003231420488888</v>
      </c>
      <c r="L11" s="98">
        <v>60.283859917283813</v>
      </c>
      <c r="M11" s="98">
        <v>58.276072356976123</v>
      </c>
      <c r="N11" s="98">
        <v>51.82635489199685</v>
      </c>
      <c r="O11" s="98">
        <v>46.688155779971105</v>
      </c>
      <c r="P11" s="98">
        <v>46.290595082965424</v>
      </c>
      <c r="Q11" s="98">
        <v>42.774189251826002</v>
      </c>
      <c r="R11" s="98">
        <v>47.865422860657738</v>
      </c>
      <c r="S11" s="98">
        <v>47.075780293117354</v>
      </c>
      <c r="T11" s="98">
        <v>48.824537830208847</v>
      </c>
      <c r="U11" s="98">
        <v>42.490171470378826</v>
      </c>
      <c r="V11" s="98">
        <v>37.066370172429082</v>
      </c>
      <c r="W11" s="98">
        <v>32.420640775182413</v>
      </c>
      <c r="DA11" s="63" t="s">
        <v>1579</v>
      </c>
    </row>
    <row r="12" spans="1:105" ht="12" customHeight="1" x14ac:dyDescent="0.25">
      <c r="A12" s="97" t="s">
        <v>123</v>
      </c>
      <c r="B12" s="98">
        <v>7.6546964129978454E-2</v>
      </c>
      <c r="C12" s="98">
        <v>7.347319154648084E-2</v>
      </c>
      <c r="D12" s="98">
        <v>6.6309711162322357E-2</v>
      </c>
      <c r="E12" s="98">
        <v>6.1624522211692116E-2</v>
      </c>
      <c r="F12" s="98">
        <v>9.7775913163176534E-2</v>
      </c>
      <c r="G12" s="98">
        <v>8.9973189223246083E-2</v>
      </c>
      <c r="H12" s="98">
        <v>0.10832895304895572</v>
      </c>
      <c r="I12" s="98">
        <v>9.735480454051533E-2</v>
      </c>
      <c r="J12" s="98">
        <v>0.14036240513622</v>
      </c>
      <c r="K12" s="98">
        <v>0.19116883726261044</v>
      </c>
      <c r="L12" s="98">
        <v>0.21053441081826663</v>
      </c>
      <c r="M12" s="98">
        <v>0.23928542220265242</v>
      </c>
      <c r="N12" s="98">
        <v>0.21893833644857541</v>
      </c>
      <c r="O12" s="98">
        <v>0.2198852908811528</v>
      </c>
      <c r="P12" s="98">
        <v>0.27070886109070591</v>
      </c>
      <c r="Q12" s="98">
        <v>0.25500280471827863</v>
      </c>
      <c r="R12" s="98">
        <v>0.35202154147230669</v>
      </c>
      <c r="S12" s="98">
        <v>0.33951139367435101</v>
      </c>
      <c r="T12" s="98">
        <v>0.41289118182488471</v>
      </c>
      <c r="U12" s="98">
        <v>0.37946160728792433</v>
      </c>
      <c r="V12" s="98">
        <v>0.36034299028937722</v>
      </c>
      <c r="W12" s="98">
        <v>0.30026134290452783</v>
      </c>
      <c r="DA12" s="63" t="s">
        <v>1580</v>
      </c>
    </row>
    <row r="13" spans="1:105" ht="12" customHeight="1" x14ac:dyDescent="0.25">
      <c r="A13" s="100" t="s">
        <v>50</v>
      </c>
      <c r="B13" s="101">
        <v>3.0918137501484106E-2</v>
      </c>
      <c r="C13" s="101">
        <v>3.2793833796495662E-2</v>
      </c>
      <c r="D13" s="101">
        <v>2.6638158716918579E-2</v>
      </c>
      <c r="E13" s="101">
        <v>2.2741666145978542E-2</v>
      </c>
      <c r="F13" s="101">
        <v>4.2680113441154653E-2</v>
      </c>
      <c r="G13" s="101">
        <v>3.7542581144830958E-2</v>
      </c>
      <c r="H13" s="101">
        <v>4.8788822291146131E-2</v>
      </c>
      <c r="I13" s="101">
        <v>4.3693133069348099E-2</v>
      </c>
      <c r="J13" s="101">
        <v>5.9938169789918665E-2</v>
      </c>
      <c r="K13" s="101">
        <v>8.6221924229019573E-2</v>
      </c>
      <c r="L13" s="101">
        <v>9.6770218669148075E-2</v>
      </c>
      <c r="M13" s="101">
        <v>0.12015652223299363</v>
      </c>
      <c r="N13" s="101">
        <v>0.10705085993646458</v>
      </c>
      <c r="O13" s="101">
        <v>0.10927947763261797</v>
      </c>
      <c r="P13" s="101">
        <v>0.13145901830849244</v>
      </c>
      <c r="Q13" s="101">
        <v>0.11048393342014406</v>
      </c>
      <c r="R13" s="101">
        <v>0.1529899028486828</v>
      </c>
      <c r="S13" s="101">
        <v>0.13857639334558777</v>
      </c>
      <c r="T13" s="101">
        <v>0.17795949789255577</v>
      </c>
      <c r="U13" s="101">
        <v>0.16406485649857239</v>
      </c>
      <c r="V13" s="101">
        <v>0.15439723941633193</v>
      </c>
      <c r="W13" s="101">
        <v>0.12052645168101291</v>
      </c>
      <c r="DA13" s="131" t="s">
        <v>1581</v>
      </c>
    </row>
    <row r="14" spans="1:105" ht="12" customHeight="1" x14ac:dyDescent="0.25">
      <c r="A14" s="103" t="s">
        <v>52</v>
      </c>
      <c r="B14" s="104">
        <v>4.5628826628494344E-2</v>
      </c>
      <c r="C14" s="104">
        <v>4.0679357749985191E-2</v>
      </c>
      <c r="D14" s="104">
        <v>3.9671552445403775E-2</v>
      </c>
      <c r="E14" s="104">
        <v>3.8882856065713581E-2</v>
      </c>
      <c r="F14" s="104">
        <v>5.5095799722021874E-2</v>
      </c>
      <c r="G14" s="104">
        <v>5.2430608078415118E-2</v>
      </c>
      <c r="H14" s="104">
        <v>5.954013075780959E-2</v>
      </c>
      <c r="I14" s="104">
        <v>5.3661671471167238E-2</v>
      </c>
      <c r="J14" s="104">
        <v>8.0424235346301304E-2</v>
      </c>
      <c r="K14" s="104">
        <v>0.10494691303359088</v>
      </c>
      <c r="L14" s="104">
        <v>0.11376419214911858</v>
      </c>
      <c r="M14" s="104">
        <v>0.11912889996965879</v>
      </c>
      <c r="N14" s="104">
        <v>0.11188747651211087</v>
      </c>
      <c r="O14" s="104">
        <v>0.11060581324853486</v>
      </c>
      <c r="P14" s="104">
        <v>0.13924984278221353</v>
      </c>
      <c r="Q14" s="104">
        <v>0.14451887129813451</v>
      </c>
      <c r="R14" s="104">
        <v>0.19903163862362394</v>
      </c>
      <c r="S14" s="104">
        <v>0.20093500032876321</v>
      </c>
      <c r="T14" s="104">
        <v>0.23493168393232886</v>
      </c>
      <c r="U14" s="104">
        <v>0.21539675078935192</v>
      </c>
      <c r="V14" s="104">
        <v>0.20594575087304537</v>
      </c>
      <c r="W14" s="104">
        <v>0.17973489122351494</v>
      </c>
      <c r="DA14" s="132" t="s">
        <v>1582</v>
      </c>
    </row>
    <row r="15" spans="1:105" ht="12" customHeight="1" x14ac:dyDescent="0.25">
      <c r="A15" s="106" t="s">
        <v>122</v>
      </c>
      <c r="B15" s="101">
        <v>408.41008757353632</v>
      </c>
      <c r="C15" s="101">
        <v>385.51876118685323</v>
      </c>
      <c r="D15" s="101">
        <v>370.87306552213261</v>
      </c>
      <c r="E15" s="101">
        <v>391.70741965534586</v>
      </c>
      <c r="F15" s="101">
        <v>386.79773819903926</v>
      </c>
      <c r="G15" s="101">
        <v>362.267129107664</v>
      </c>
      <c r="H15" s="101">
        <v>365.67051121073774</v>
      </c>
      <c r="I15" s="101">
        <v>344.14352691537943</v>
      </c>
      <c r="J15" s="101">
        <v>344.57167212111455</v>
      </c>
      <c r="K15" s="101">
        <v>330.73676587397773</v>
      </c>
      <c r="L15" s="101">
        <v>340.22408083865145</v>
      </c>
      <c r="M15" s="101">
        <v>331.00803175850086</v>
      </c>
      <c r="N15" s="101">
        <v>311.66366534942301</v>
      </c>
      <c r="O15" s="101">
        <v>286.32600303329377</v>
      </c>
      <c r="P15" s="101">
        <v>258.90488611541372</v>
      </c>
      <c r="Q15" s="101">
        <v>241.64565419644066</v>
      </c>
      <c r="R15" s="101">
        <v>225.89151162986883</v>
      </c>
      <c r="S15" s="101">
        <v>217.94903006424036</v>
      </c>
      <c r="T15" s="101">
        <v>187.13152534855644</v>
      </c>
      <c r="U15" s="101">
        <v>159.79415237074508</v>
      </c>
      <c r="V15" s="101">
        <v>142.26467558124739</v>
      </c>
      <c r="W15" s="101">
        <v>129.74220815073312</v>
      </c>
      <c r="DA15" s="131" t="s">
        <v>1583</v>
      </c>
    </row>
    <row r="16" spans="1:105" ht="12" customHeight="1" x14ac:dyDescent="0.25">
      <c r="A16" s="107" t="s">
        <v>121</v>
      </c>
      <c r="B16" s="104">
        <v>25.657773963791247</v>
      </c>
      <c r="C16" s="104">
        <v>26.953657727540609</v>
      </c>
      <c r="D16" s="104">
        <v>28.186462938747827</v>
      </c>
      <c r="E16" s="104">
        <v>34.575345115809299</v>
      </c>
      <c r="F16" s="104">
        <v>36.334338776306375</v>
      </c>
      <c r="G16" s="104">
        <v>40.647396300547392</v>
      </c>
      <c r="H16" s="104">
        <v>49.038984528515059</v>
      </c>
      <c r="I16" s="104">
        <v>63.800858783325367</v>
      </c>
      <c r="J16" s="104">
        <v>68.972833369372609</v>
      </c>
      <c r="K16" s="104">
        <v>96.373484553074235</v>
      </c>
      <c r="L16" s="104">
        <v>111.94178897794424</v>
      </c>
      <c r="M16" s="104">
        <v>130.67267901959835</v>
      </c>
      <c r="N16" s="104">
        <v>131.54790278210126</v>
      </c>
      <c r="O16" s="104">
        <v>138.99818893611578</v>
      </c>
      <c r="P16" s="104">
        <v>140.64776511967099</v>
      </c>
      <c r="Q16" s="104">
        <v>153.14169312887168</v>
      </c>
      <c r="R16" s="104">
        <v>157.04387689754151</v>
      </c>
      <c r="S16" s="104">
        <v>157.00631555277397</v>
      </c>
      <c r="T16" s="104">
        <v>154.06980762553596</v>
      </c>
      <c r="U16" s="104">
        <v>144.87662767239158</v>
      </c>
      <c r="V16" s="104">
        <v>133.70282336429088</v>
      </c>
      <c r="W16" s="104">
        <v>123.84737831018504</v>
      </c>
      <c r="DA16" s="132" t="s">
        <v>1584</v>
      </c>
    </row>
    <row r="17" spans="1:105" ht="12" customHeight="1" x14ac:dyDescent="0.25">
      <c r="A17" s="108" t="s">
        <v>53</v>
      </c>
      <c r="B17" s="98">
        <v>12.264471365506452</v>
      </c>
      <c r="C17" s="98">
        <v>12.523172286260035</v>
      </c>
      <c r="D17" s="98">
        <v>13.422848173969056</v>
      </c>
      <c r="E17" s="98">
        <v>16.721752651264428</v>
      </c>
      <c r="F17" s="98">
        <v>18.433773784369343</v>
      </c>
      <c r="G17" s="98">
        <v>20.437681981507929</v>
      </c>
      <c r="H17" s="98">
        <v>24.285912661000218</v>
      </c>
      <c r="I17" s="98">
        <v>34.717069584850854</v>
      </c>
      <c r="J17" s="98">
        <v>35.592793452712876</v>
      </c>
      <c r="K17" s="98">
        <v>52.229511140812249</v>
      </c>
      <c r="L17" s="98">
        <v>61.661207635906699</v>
      </c>
      <c r="M17" s="98">
        <v>73.812158043426052</v>
      </c>
      <c r="N17" s="98">
        <v>74.624822400733208</v>
      </c>
      <c r="O17" s="98">
        <v>81.770769715121915</v>
      </c>
      <c r="P17" s="98">
        <v>80.007793576300003</v>
      </c>
      <c r="Q17" s="98">
        <v>86.39710609899528</v>
      </c>
      <c r="R17" s="98">
        <v>87.959585594716316</v>
      </c>
      <c r="S17" s="98">
        <v>87.962929260997541</v>
      </c>
      <c r="T17" s="98">
        <v>86.731927823699877</v>
      </c>
      <c r="U17" s="98">
        <v>80.061524980787866</v>
      </c>
      <c r="V17" s="98">
        <v>73.301010554548753</v>
      </c>
      <c r="W17" s="98">
        <v>67.545123205762366</v>
      </c>
      <c r="DA17" s="63" t="s">
        <v>1585</v>
      </c>
    </row>
    <row r="18" spans="1:105" ht="12" customHeight="1" x14ac:dyDescent="0.25">
      <c r="A18" s="108" t="s">
        <v>52</v>
      </c>
      <c r="B18" s="98">
        <v>13.3933025982848</v>
      </c>
      <c r="C18" s="98">
        <v>14.430485441280574</v>
      </c>
      <c r="D18" s="98">
        <v>14.763614764778767</v>
      </c>
      <c r="E18" s="98">
        <v>17.853592464544874</v>
      </c>
      <c r="F18" s="98">
        <v>17.900564991937031</v>
      </c>
      <c r="G18" s="98">
        <v>20.209714319039467</v>
      </c>
      <c r="H18" s="98">
        <v>24.75307186751483</v>
      </c>
      <c r="I18" s="98">
        <v>29.083789198474506</v>
      </c>
      <c r="J18" s="98">
        <v>33.380039916659705</v>
      </c>
      <c r="K18" s="98">
        <v>44.143973412261971</v>
      </c>
      <c r="L18" s="98">
        <v>50.280581342037536</v>
      </c>
      <c r="M18" s="98">
        <v>56.860520976172317</v>
      </c>
      <c r="N18" s="98">
        <v>56.923080381368074</v>
      </c>
      <c r="O18" s="98">
        <v>57.227419220993831</v>
      </c>
      <c r="P18" s="98">
        <v>60.639971543371004</v>
      </c>
      <c r="Q18" s="98">
        <v>66.744587029876371</v>
      </c>
      <c r="R18" s="98">
        <v>69.084291302825221</v>
      </c>
      <c r="S18" s="98">
        <v>69.043386291776415</v>
      </c>
      <c r="T18" s="98">
        <v>67.33787980183611</v>
      </c>
      <c r="U18" s="98">
        <v>64.815102691603727</v>
      </c>
      <c r="V18" s="98">
        <v>60.401812809742133</v>
      </c>
      <c r="W18" s="98">
        <v>56.302255104422656</v>
      </c>
      <c r="DA18" s="63" t="s">
        <v>1586</v>
      </c>
    </row>
    <row r="19" spans="1:105" ht="12" customHeight="1" x14ac:dyDescent="0.25">
      <c r="A19" s="121" t="s">
        <v>54</v>
      </c>
      <c r="B19" s="122">
        <v>431.69954801486722</v>
      </c>
      <c r="C19" s="122">
        <v>427.91211742150409</v>
      </c>
      <c r="D19" s="122">
        <v>447.29590876524168</v>
      </c>
      <c r="E19" s="122">
        <v>560.81258694428629</v>
      </c>
      <c r="F19" s="122">
        <v>569.00231367331094</v>
      </c>
      <c r="G19" s="122">
        <v>556.91163080484773</v>
      </c>
      <c r="H19" s="122">
        <v>597.43377995650394</v>
      </c>
      <c r="I19" s="122">
        <v>585.15885615914931</v>
      </c>
      <c r="J19" s="122">
        <v>612.46271292765027</v>
      </c>
      <c r="K19" s="122">
        <v>621.17038302427943</v>
      </c>
      <c r="L19" s="122">
        <v>648.94943926784276</v>
      </c>
      <c r="M19" s="122">
        <v>605.71670921932946</v>
      </c>
      <c r="N19" s="122">
        <v>602.47791379862542</v>
      </c>
      <c r="O19" s="122">
        <v>569.70517025333345</v>
      </c>
      <c r="P19" s="122">
        <v>543.62210677280825</v>
      </c>
      <c r="Q19" s="122">
        <v>536.27042638292812</v>
      </c>
      <c r="R19" s="122">
        <v>522.48392954972257</v>
      </c>
      <c r="S19" s="122">
        <v>511.3726411044172</v>
      </c>
      <c r="T19" s="122">
        <v>467.37728677840818</v>
      </c>
      <c r="U19" s="122">
        <v>437.06037515934474</v>
      </c>
      <c r="V19" s="122">
        <v>409.01977937741043</v>
      </c>
      <c r="W19" s="122">
        <v>372.78523796918478</v>
      </c>
      <c r="DA19" s="130" t="s">
        <v>1587</v>
      </c>
    </row>
    <row r="20" spans="1:105" ht="12" customHeight="1" x14ac:dyDescent="0.25">
      <c r="A20" s="97" t="s">
        <v>51</v>
      </c>
      <c r="B20" s="98">
        <v>66.811364071444032</v>
      </c>
      <c r="C20" s="98">
        <v>63.272774062852719</v>
      </c>
      <c r="D20" s="98">
        <v>79.430145384039974</v>
      </c>
      <c r="E20" s="98">
        <v>94.06824539536548</v>
      </c>
      <c r="F20" s="98">
        <v>98.074030413138587</v>
      </c>
      <c r="G20" s="98">
        <v>100.44994865664293</v>
      </c>
      <c r="H20" s="98">
        <v>108.27741161071403</v>
      </c>
      <c r="I20" s="98">
        <v>104.15815323694579</v>
      </c>
      <c r="J20" s="98">
        <v>111.50468684948063</v>
      </c>
      <c r="K20" s="98">
        <v>109.47674607309229</v>
      </c>
      <c r="L20" s="98">
        <v>113.33475800450751</v>
      </c>
      <c r="M20" s="98">
        <v>110.61304504626366</v>
      </c>
      <c r="N20" s="98">
        <v>110.73719990588698</v>
      </c>
      <c r="O20" s="98">
        <v>105.58814614057121</v>
      </c>
      <c r="P20" s="98">
        <v>106.41165225698106</v>
      </c>
      <c r="Q20" s="98">
        <v>102.25766619545129</v>
      </c>
      <c r="R20" s="98">
        <v>99.877804809129913</v>
      </c>
      <c r="S20" s="98">
        <v>98.84147366180467</v>
      </c>
      <c r="T20" s="98">
        <v>91.041713648085874</v>
      </c>
      <c r="U20" s="98">
        <v>76.642574785610563</v>
      </c>
      <c r="V20" s="98">
        <v>77.814203472061237</v>
      </c>
      <c r="W20" s="98">
        <v>72.362406153830861</v>
      </c>
      <c r="DA20" s="63" t="s">
        <v>1588</v>
      </c>
    </row>
    <row r="21" spans="1:105" ht="12" customHeight="1" x14ac:dyDescent="0.25">
      <c r="A21" s="97" t="s">
        <v>50</v>
      </c>
      <c r="B21" s="98">
        <v>179.17155632731217</v>
      </c>
      <c r="C21" s="98">
        <v>182.90053962248217</v>
      </c>
      <c r="D21" s="98">
        <v>195.79305284794293</v>
      </c>
      <c r="E21" s="98">
        <v>235.18531101846926</v>
      </c>
      <c r="F21" s="98">
        <v>233.76188196467916</v>
      </c>
      <c r="G21" s="98">
        <v>237.60468882433321</v>
      </c>
      <c r="H21" s="98">
        <v>247.37190907239346</v>
      </c>
      <c r="I21" s="98">
        <v>256.94831476765319</v>
      </c>
      <c r="J21" s="98">
        <v>264.71118869458854</v>
      </c>
      <c r="K21" s="98">
        <v>266.88227446456455</v>
      </c>
      <c r="L21" s="98">
        <v>262.42709960567345</v>
      </c>
      <c r="M21" s="98">
        <v>241.35601390757955</v>
      </c>
      <c r="N21" s="98">
        <v>239.20279591861132</v>
      </c>
      <c r="O21" s="98">
        <v>219.6801696468936</v>
      </c>
      <c r="P21" s="98">
        <v>217.3613996898564</v>
      </c>
      <c r="Q21" s="98">
        <v>216.99587741427422</v>
      </c>
      <c r="R21" s="98">
        <v>212.88836650785004</v>
      </c>
      <c r="S21" s="98">
        <v>209.96934884862787</v>
      </c>
      <c r="T21" s="98">
        <v>198.41420880040519</v>
      </c>
      <c r="U21" s="98">
        <v>200.37978870949914</v>
      </c>
      <c r="V21" s="98">
        <v>181.87397710979994</v>
      </c>
      <c r="W21" s="98">
        <v>156.44679585996101</v>
      </c>
      <c r="DA21" s="63" t="s">
        <v>1589</v>
      </c>
    </row>
    <row r="22" spans="1:105" ht="12" customHeight="1" x14ac:dyDescent="0.25">
      <c r="A22" s="109" t="s">
        <v>120</v>
      </c>
      <c r="B22" s="33">
        <v>185.71662761611103</v>
      </c>
      <c r="C22" s="33">
        <v>181.73880373616927</v>
      </c>
      <c r="D22" s="33">
        <v>172.0727105332588</v>
      </c>
      <c r="E22" s="33">
        <v>231.55903053045154</v>
      </c>
      <c r="F22" s="33">
        <v>237.16640129549324</v>
      </c>
      <c r="G22" s="33">
        <v>218.85699332387173</v>
      </c>
      <c r="H22" s="33">
        <v>241.78445927339635</v>
      </c>
      <c r="I22" s="33">
        <v>224.0523881545503</v>
      </c>
      <c r="J22" s="33">
        <v>236.24683738358104</v>
      </c>
      <c r="K22" s="33">
        <v>244.81136248662264</v>
      </c>
      <c r="L22" s="33">
        <v>273.18758165766189</v>
      </c>
      <c r="M22" s="33">
        <v>253.74765026548627</v>
      </c>
      <c r="N22" s="33">
        <v>252.53791797412717</v>
      </c>
      <c r="O22" s="33">
        <v>244.43685446586855</v>
      </c>
      <c r="P22" s="33">
        <v>219.84905482597085</v>
      </c>
      <c r="Q22" s="33">
        <v>217.01688277320255</v>
      </c>
      <c r="R22" s="33">
        <v>209.71775823274268</v>
      </c>
      <c r="S22" s="33">
        <v>202.56181859398473</v>
      </c>
      <c r="T22" s="33">
        <v>177.92136432991705</v>
      </c>
      <c r="U22" s="33">
        <v>160.03801166423506</v>
      </c>
      <c r="V22" s="33">
        <v>149.33159879554924</v>
      </c>
      <c r="W22" s="33">
        <v>143.97603595539294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5567.6240970302633</v>
      </c>
      <c r="C24" s="117">
        <f t="shared" si="7"/>
        <v>5371.5993645586841</v>
      </c>
      <c r="D24" s="117">
        <f t="shared" si="7"/>
        <v>5181.1608945786948</v>
      </c>
      <c r="E24" s="117">
        <f t="shared" si="7"/>
        <v>5047.3214583299514</v>
      </c>
      <c r="F24" s="117">
        <f t="shared" si="7"/>
        <v>5140.5501078047746</v>
      </c>
      <c r="G24" s="117">
        <f t="shared" si="7"/>
        <v>5036.7372690990151</v>
      </c>
      <c r="H24" s="117">
        <f t="shared" si="7"/>
        <v>4712.7997176759382</v>
      </c>
      <c r="I24" s="117">
        <f t="shared" si="7"/>
        <v>4186.4351494120492</v>
      </c>
      <c r="J24" s="117">
        <f t="shared" si="7"/>
        <v>4379.4176167555406</v>
      </c>
      <c r="K24" s="117">
        <f t="shared" si="7"/>
        <v>4060.1861124043198</v>
      </c>
      <c r="L24" s="117">
        <f t="shared" si="7"/>
        <v>4218.9062236768914</v>
      </c>
      <c r="M24" s="117">
        <f t="shared" si="7"/>
        <v>3548.8275234302282</v>
      </c>
      <c r="N24" s="117">
        <f t="shared" si="7"/>
        <v>3465.4761906856947</v>
      </c>
      <c r="O24" s="117">
        <f t="shared" si="7"/>
        <v>3543.4621279479952</v>
      </c>
      <c r="P24" s="117">
        <f t="shared" si="7"/>
        <v>3000.901144961148</v>
      </c>
      <c r="Q24" s="117">
        <f t="shared" si="7"/>
        <v>2949.5276297619548</v>
      </c>
      <c r="R24" s="117">
        <f t="shared" ref="R24:V24" si="8">R25+R28+R30+R39</f>
        <v>3248.187341518676</v>
      </c>
      <c r="S24" s="117">
        <f t="shared" si="8"/>
        <v>3014.8833486672575</v>
      </c>
      <c r="T24" s="117">
        <f t="shared" si="8"/>
        <v>3267.8237489133189</v>
      </c>
      <c r="U24" s="117">
        <f t="shared" si="8"/>
        <v>3022.1291476343135</v>
      </c>
      <c r="V24" s="117">
        <f t="shared" si="8"/>
        <v>2996.1857462660005</v>
      </c>
      <c r="W24" s="117">
        <f t="shared" ref="W24" si="9">W25+W28+W30+W39</f>
        <v>3203.5728729670168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4457.5697868578955</v>
      </c>
      <c r="C25" s="122">
        <f t="shared" si="10"/>
        <v>4303.5853976264461</v>
      </c>
      <c r="D25" s="122">
        <f t="shared" si="10"/>
        <v>4147.6452059004278</v>
      </c>
      <c r="E25" s="122">
        <f t="shared" si="10"/>
        <v>4056.3678914275188</v>
      </c>
      <c r="F25" s="122">
        <f t="shared" si="10"/>
        <v>4167.6933398912533</v>
      </c>
      <c r="G25" s="122">
        <f t="shared" si="10"/>
        <v>4125.8873512351638</v>
      </c>
      <c r="H25" s="122">
        <f t="shared" si="10"/>
        <v>3844.282880815862</v>
      </c>
      <c r="I25" s="122">
        <f t="shared" si="10"/>
        <v>3369.731397611024</v>
      </c>
      <c r="J25" s="122">
        <f t="shared" si="10"/>
        <v>3608.7429929558534</v>
      </c>
      <c r="K25" s="122">
        <f t="shared" si="10"/>
        <v>3334.3833594790149</v>
      </c>
      <c r="L25" s="122">
        <f t="shared" si="10"/>
        <v>3491.1813138494986</v>
      </c>
      <c r="M25" s="122">
        <f t="shared" si="10"/>
        <v>2837.439719936719</v>
      </c>
      <c r="N25" s="122">
        <f t="shared" si="10"/>
        <v>2793.3166567484859</v>
      </c>
      <c r="O25" s="122">
        <f t="shared" si="10"/>
        <v>2903.257192175523</v>
      </c>
      <c r="P25" s="122">
        <f t="shared" si="10"/>
        <v>2393.1619027486199</v>
      </c>
      <c r="Q25" s="122">
        <f t="shared" si="10"/>
        <v>2346.1046718217553</v>
      </c>
      <c r="R25" s="122">
        <f t="shared" ref="R25:V25" si="11">SUM(R26:R27)</f>
        <v>2639.655784862462</v>
      </c>
      <c r="S25" s="122">
        <f t="shared" si="11"/>
        <v>2383.7300654975502</v>
      </c>
      <c r="T25" s="122">
        <f t="shared" si="11"/>
        <v>2636.1047052126009</v>
      </c>
      <c r="U25" s="122">
        <f t="shared" si="11"/>
        <v>2414.4746001767767</v>
      </c>
      <c r="V25" s="122">
        <f t="shared" si="11"/>
        <v>2398.0539784926273</v>
      </c>
      <c r="W25" s="122">
        <f t="shared" ref="W25" si="12">SUM(W26:W27)</f>
        <v>2605.9015983469062</v>
      </c>
      <c r="DA25" s="130" t="s">
        <v>1592</v>
      </c>
    </row>
    <row r="26" spans="1:105" ht="12" customHeight="1" x14ac:dyDescent="0.25">
      <c r="A26" s="97" t="s">
        <v>74</v>
      </c>
      <c r="B26" s="98">
        <v>4406.4443691043234</v>
      </c>
      <c r="C26" s="98">
        <v>4254.5455886883219</v>
      </c>
      <c r="D26" s="98">
        <v>4101.1662841257084</v>
      </c>
      <c r="E26" s="98">
        <v>4013.5271049626558</v>
      </c>
      <c r="F26" s="98">
        <v>4122.3532356473615</v>
      </c>
      <c r="G26" s="98">
        <v>4081.463298586119</v>
      </c>
      <c r="H26" s="98">
        <v>3803.0663935442058</v>
      </c>
      <c r="I26" s="98">
        <v>3334.0818532365092</v>
      </c>
      <c r="J26" s="98">
        <v>3570.268867452301</v>
      </c>
      <c r="K26" s="98">
        <v>3298.8012435095038</v>
      </c>
      <c r="L26" s="98">
        <v>3453.1628685837477</v>
      </c>
      <c r="M26" s="98">
        <v>2805.9377542317438</v>
      </c>
      <c r="N26" s="98">
        <v>2762.1128791020665</v>
      </c>
      <c r="O26" s="98">
        <v>2868.6741883751188</v>
      </c>
      <c r="P26" s="98">
        <v>2364.3978205065896</v>
      </c>
      <c r="Q26" s="98">
        <v>2318.8994881549525</v>
      </c>
      <c r="R26" s="98">
        <v>2608.5645698993221</v>
      </c>
      <c r="S26" s="98">
        <v>2355.4713493035006</v>
      </c>
      <c r="T26" s="98">
        <v>2604.1923206288843</v>
      </c>
      <c r="U26" s="98">
        <v>2384.8401471502884</v>
      </c>
      <c r="V26" s="98">
        <v>2368.0275170928489</v>
      </c>
      <c r="W26" s="98">
        <v>2573.0105347772624</v>
      </c>
      <c r="DA26" s="63" t="s">
        <v>1593</v>
      </c>
    </row>
    <row r="27" spans="1:105" ht="12" customHeight="1" x14ac:dyDescent="0.25">
      <c r="A27" s="97" t="s">
        <v>53</v>
      </c>
      <c r="B27" s="98">
        <v>51.125417753572471</v>
      </c>
      <c r="C27" s="98">
        <v>49.03980893812453</v>
      </c>
      <c r="D27" s="98">
        <v>46.478921774719019</v>
      </c>
      <c r="E27" s="98">
        <v>42.840786464862916</v>
      </c>
      <c r="F27" s="98">
        <v>45.340104243891915</v>
      </c>
      <c r="G27" s="98">
        <v>44.424052649044405</v>
      </c>
      <c r="H27" s="98">
        <v>41.216487271656085</v>
      </c>
      <c r="I27" s="98">
        <v>35.649544374514662</v>
      </c>
      <c r="J27" s="98">
        <v>38.474125503552216</v>
      </c>
      <c r="K27" s="98">
        <v>35.582115969511122</v>
      </c>
      <c r="L27" s="98">
        <v>38.018445265750657</v>
      </c>
      <c r="M27" s="98">
        <v>31.50196570497512</v>
      </c>
      <c r="N27" s="98">
        <v>31.20377764641923</v>
      </c>
      <c r="O27" s="98">
        <v>34.5830038004042</v>
      </c>
      <c r="P27" s="98">
        <v>28.764082242030124</v>
      </c>
      <c r="Q27" s="98">
        <v>27.205183666802867</v>
      </c>
      <c r="R27" s="98">
        <v>31.091214963140107</v>
      </c>
      <c r="S27" s="98">
        <v>28.258716194049398</v>
      </c>
      <c r="T27" s="98">
        <v>31.912384583716449</v>
      </c>
      <c r="U27" s="98">
        <v>29.634453026488139</v>
      </c>
      <c r="V27" s="98">
        <v>30.026461399778299</v>
      </c>
      <c r="W27" s="98">
        <v>32.891063569643755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18.435147346403863</v>
      </c>
      <c r="C28" s="122">
        <f t="shared" si="13"/>
        <v>20.247294903335693</v>
      </c>
      <c r="D28" s="122">
        <f t="shared" si="13"/>
        <v>16.832038147726589</v>
      </c>
      <c r="E28" s="122">
        <f t="shared" si="13"/>
        <v>30.267377089485443</v>
      </c>
      <c r="F28" s="122">
        <f t="shared" si="13"/>
        <v>17.156028569585896</v>
      </c>
      <c r="G28" s="122">
        <f t="shared" si="13"/>
        <v>18.709782144986349</v>
      </c>
      <c r="H28" s="122">
        <f t="shared" si="13"/>
        <v>21.494878501358187</v>
      </c>
      <c r="I28" s="122">
        <f t="shared" si="13"/>
        <v>18.229546780364654</v>
      </c>
      <c r="J28" s="122">
        <f t="shared" si="13"/>
        <v>20.834337820864231</v>
      </c>
      <c r="K28" s="122">
        <f t="shared" si="13"/>
        <v>24.125123662141931</v>
      </c>
      <c r="L28" s="122">
        <f t="shared" si="13"/>
        <v>23.609279181228086</v>
      </c>
      <c r="M28" s="122">
        <f t="shared" si="13"/>
        <v>23.732315998146991</v>
      </c>
      <c r="N28" s="122">
        <f t="shared" si="13"/>
        <v>30.007234055886435</v>
      </c>
      <c r="O28" s="122">
        <f t="shared" si="13"/>
        <v>23.041841811587783</v>
      </c>
      <c r="P28" s="122">
        <f t="shared" si="13"/>
        <v>19.5691317684274</v>
      </c>
      <c r="Q28" s="122">
        <f t="shared" si="13"/>
        <v>26.319149131438852</v>
      </c>
      <c r="R28" s="122">
        <f t="shared" si="13"/>
        <v>23.570946725711973</v>
      </c>
      <c r="S28" s="122">
        <f t="shared" si="13"/>
        <v>25.555680413864081</v>
      </c>
      <c r="T28" s="122">
        <f t="shared" si="13"/>
        <v>20.671665848209816</v>
      </c>
      <c r="U28" s="122">
        <f t="shared" si="13"/>
        <v>21.574594661686216</v>
      </c>
      <c r="V28" s="122">
        <f t="shared" si="13"/>
        <v>18.794114779949194</v>
      </c>
      <c r="W28" s="122">
        <f t="shared" si="13"/>
        <v>19.963734369133551</v>
      </c>
      <c r="DA28" s="130" t="s">
        <v>1595</v>
      </c>
    </row>
    <row r="29" spans="1:105" ht="12" customHeight="1" x14ac:dyDescent="0.25">
      <c r="A29" s="97" t="s">
        <v>53</v>
      </c>
      <c r="B29" s="98">
        <v>18.435147346403863</v>
      </c>
      <c r="C29" s="98">
        <v>20.247294903335693</v>
      </c>
      <c r="D29" s="98">
        <v>16.832038147726589</v>
      </c>
      <c r="E29" s="98">
        <v>30.267377089485443</v>
      </c>
      <c r="F29" s="98">
        <v>17.156028569585896</v>
      </c>
      <c r="G29" s="98">
        <v>18.709782144986349</v>
      </c>
      <c r="H29" s="98">
        <v>21.494878501358187</v>
      </c>
      <c r="I29" s="98">
        <v>18.229546780364654</v>
      </c>
      <c r="J29" s="98">
        <v>20.834337820864231</v>
      </c>
      <c r="K29" s="98">
        <v>24.125123662141931</v>
      </c>
      <c r="L29" s="98">
        <v>23.609279181228086</v>
      </c>
      <c r="M29" s="98">
        <v>23.732315998146991</v>
      </c>
      <c r="N29" s="98">
        <v>30.007234055886435</v>
      </c>
      <c r="O29" s="98">
        <v>23.041841811587783</v>
      </c>
      <c r="P29" s="98">
        <v>19.5691317684274</v>
      </c>
      <c r="Q29" s="98">
        <v>26.319149131438852</v>
      </c>
      <c r="R29" s="98">
        <v>23.570946725711973</v>
      </c>
      <c r="S29" s="98">
        <v>25.555680413864081</v>
      </c>
      <c r="T29" s="98">
        <v>20.671665848209816</v>
      </c>
      <c r="U29" s="98">
        <v>21.574594661686216</v>
      </c>
      <c r="V29" s="98">
        <v>18.794114779949194</v>
      </c>
      <c r="W29" s="98">
        <v>19.963734369133551</v>
      </c>
      <c r="DA29" s="63" t="s">
        <v>1596</v>
      </c>
    </row>
    <row r="30" spans="1:105" ht="12" customHeight="1" x14ac:dyDescent="0.25">
      <c r="A30" s="121" t="s">
        <v>55</v>
      </c>
      <c r="B30" s="122">
        <v>723.52716022647883</v>
      </c>
      <c r="C30" s="122">
        <v>682.28424152018647</v>
      </c>
      <c r="D30" s="122">
        <v>659.78523075523481</v>
      </c>
      <c r="E30" s="122">
        <v>618.42753569381625</v>
      </c>
      <c r="F30" s="122">
        <v>617.59875477567186</v>
      </c>
      <c r="G30" s="122">
        <v>580.8314809724892</v>
      </c>
      <c r="H30" s="122">
        <v>549.5903369512954</v>
      </c>
      <c r="I30" s="122">
        <v>526.79520023645898</v>
      </c>
      <c r="J30" s="122">
        <v>501.13142932034481</v>
      </c>
      <c r="K30" s="122">
        <v>472.75149625011778</v>
      </c>
      <c r="L30" s="122">
        <v>475.25767946159004</v>
      </c>
      <c r="M30" s="122">
        <v>478.96822212981164</v>
      </c>
      <c r="N30" s="122">
        <v>448.86967946587038</v>
      </c>
      <c r="O30" s="122">
        <v>432.51419808967142</v>
      </c>
      <c r="P30" s="122">
        <v>411.96309693337798</v>
      </c>
      <c r="Q30" s="122">
        <v>403.34913658640392</v>
      </c>
      <c r="R30" s="122">
        <v>411.88597999964759</v>
      </c>
      <c r="S30" s="122">
        <v>423.56476323359897</v>
      </c>
      <c r="T30" s="122">
        <v>428.70611738079799</v>
      </c>
      <c r="U30" s="122">
        <v>412.06039283466475</v>
      </c>
      <c r="V30" s="122">
        <v>405.62596148230682</v>
      </c>
      <c r="W30" s="122">
        <v>404.0044601014543</v>
      </c>
      <c r="DA30" s="130" t="s">
        <v>1597</v>
      </c>
    </row>
    <row r="31" spans="1:105" ht="12" customHeight="1" x14ac:dyDescent="0.25">
      <c r="A31" s="97" t="s">
        <v>141</v>
      </c>
      <c r="B31" s="98">
        <v>377.18619481979766</v>
      </c>
      <c r="C31" s="98">
        <v>345.13344081053128</v>
      </c>
      <c r="D31" s="98">
        <v>318.94338187470447</v>
      </c>
      <c r="E31" s="98">
        <v>288.25440235873236</v>
      </c>
      <c r="F31" s="98">
        <v>283.64159433950857</v>
      </c>
      <c r="G31" s="98">
        <v>244.48183985603609</v>
      </c>
      <c r="H31" s="98">
        <v>200.02415532582802</v>
      </c>
      <c r="I31" s="98">
        <v>168.0224114052624</v>
      </c>
      <c r="J31" s="98">
        <v>153.15762694126755</v>
      </c>
      <c r="K31" s="98">
        <v>139.07055538554593</v>
      </c>
      <c r="L31" s="98">
        <v>132.55554008060705</v>
      </c>
      <c r="M31" s="98">
        <v>125.81082942470053</v>
      </c>
      <c r="N31" s="98">
        <v>110.56718538372307</v>
      </c>
      <c r="O31" s="98">
        <v>103.23718136799967</v>
      </c>
      <c r="P31" s="98">
        <v>98.227033905077491</v>
      </c>
      <c r="Q31" s="98">
        <v>92.680406651177478</v>
      </c>
      <c r="R31" s="98">
        <v>97.299405680229611</v>
      </c>
      <c r="S31" s="98">
        <v>96.385394591477805</v>
      </c>
      <c r="T31" s="98">
        <v>98.667484148929702</v>
      </c>
      <c r="U31" s="98">
        <v>87.83963941734622</v>
      </c>
      <c r="V31" s="98">
        <v>84.493901387039472</v>
      </c>
      <c r="W31" s="98">
        <v>82.752365429676004</v>
      </c>
      <c r="DA31" s="63" t="s">
        <v>1598</v>
      </c>
    </row>
    <row r="32" spans="1:105" ht="12" customHeight="1" x14ac:dyDescent="0.25">
      <c r="A32" s="97" t="s">
        <v>140</v>
      </c>
      <c r="B32" s="98">
        <v>0.6901875992115597</v>
      </c>
      <c r="C32" s="98">
        <v>0.64807385481869162</v>
      </c>
      <c r="D32" s="98">
        <v>0.59225942787373687</v>
      </c>
      <c r="E32" s="98">
        <v>0.65810996665541122</v>
      </c>
      <c r="F32" s="98">
        <v>0.65744752704901377</v>
      </c>
      <c r="G32" s="98">
        <v>0.57298695066306016</v>
      </c>
      <c r="H32" s="98">
        <v>0.4669293354834666</v>
      </c>
      <c r="I32" s="98">
        <v>0.38920309782587453</v>
      </c>
      <c r="J32" s="98">
        <v>0.39028736391036822</v>
      </c>
      <c r="K32" s="98">
        <v>0.41422583794267037</v>
      </c>
      <c r="L32" s="98">
        <v>0.55632154626862451</v>
      </c>
      <c r="M32" s="98">
        <v>0.56151122313993951</v>
      </c>
      <c r="N32" s="98">
        <v>0.59173445219215748</v>
      </c>
      <c r="O32" s="98">
        <v>0.65570242420706837</v>
      </c>
      <c r="P32" s="98">
        <v>0.69477844609715966</v>
      </c>
      <c r="Q32" s="98">
        <v>0.65699880120179244</v>
      </c>
      <c r="R32" s="98">
        <v>0.75485827251700677</v>
      </c>
      <c r="S32" s="98">
        <v>0.7698008964325872</v>
      </c>
      <c r="T32" s="98">
        <v>0.84895798536687639</v>
      </c>
      <c r="U32" s="98">
        <v>0.76894824788475036</v>
      </c>
      <c r="V32" s="98">
        <v>0.8477611402458396</v>
      </c>
      <c r="W32" s="98">
        <v>0.83808994165421002</v>
      </c>
      <c r="DA32" s="63" t="s">
        <v>1599</v>
      </c>
    </row>
    <row r="33" spans="1:105" ht="12" customHeight="1" x14ac:dyDescent="0.25">
      <c r="A33" s="100" t="s">
        <v>50</v>
      </c>
      <c r="B33" s="101">
        <v>0.18110249917725196</v>
      </c>
      <c r="C33" s="101">
        <v>0.20493486332470104</v>
      </c>
      <c r="D33" s="101">
        <v>0.16890313954510183</v>
      </c>
      <c r="E33" s="101">
        <v>0.16816523071972139</v>
      </c>
      <c r="F33" s="101">
        <v>0.17677969326881474</v>
      </c>
      <c r="G33" s="101">
        <v>0.16378438875029339</v>
      </c>
      <c r="H33" s="101">
        <v>0.13516906992326166</v>
      </c>
      <c r="I33" s="101">
        <v>0.10637606566922091</v>
      </c>
      <c r="J33" s="101">
        <v>0.10529702119260199</v>
      </c>
      <c r="K33" s="101">
        <v>0.11231208076483359</v>
      </c>
      <c r="L33" s="101">
        <v>0.14387071264078924</v>
      </c>
      <c r="M33" s="101">
        <v>0.14803307746693592</v>
      </c>
      <c r="N33" s="101">
        <v>0.13722729621271992</v>
      </c>
      <c r="O33" s="101">
        <v>0.1285905714811415</v>
      </c>
      <c r="P33" s="101">
        <v>0.16427643680406881</v>
      </c>
      <c r="Q33" s="101">
        <v>0.13695006689407613</v>
      </c>
      <c r="R33" s="101">
        <v>0.18385061439009248</v>
      </c>
      <c r="S33" s="101">
        <v>0.18752526289107843</v>
      </c>
      <c r="T33" s="101">
        <v>0.20822065638696788</v>
      </c>
      <c r="U33" s="101">
        <v>0.1840965098737265</v>
      </c>
      <c r="V33" s="101">
        <v>0.20860814128078467</v>
      </c>
      <c r="W33" s="101">
        <v>0.19121425752170298</v>
      </c>
      <c r="DA33" s="131" t="s">
        <v>1600</v>
      </c>
    </row>
    <row r="34" spans="1:105" ht="12" customHeight="1" x14ac:dyDescent="0.25">
      <c r="A34" s="103" t="s">
        <v>52</v>
      </c>
      <c r="B34" s="104">
        <v>0.50908510003430774</v>
      </c>
      <c r="C34" s="104">
        <v>0.44313899149399055</v>
      </c>
      <c r="D34" s="104">
        <v>0.42335628832863492</v>
      </c>
      <c r="E34" s="104">
        <v>0.48994473593568977</v>
      </c>
      <c r="F34" s="104">
        <v>0.48066783378019895</v>
      </c>
      <c r="G34" s="104">
        <v>0.40920256191276694</v>
      </c>
      <c r="H34" s="104">
        <v>0.33176026556020499</v>
      </c>
      <c r="I34" s="104">
        <v>0.28282703215665356</v>
      </c>
      <c r="J34" s="104">
        <v>0.28499034271776619</v>
      </c>
      <c r="K34" s="104">
        <v>0.30191375717783675</v>
      </c>
      <c r="L34" s="104">
        <v>0.4124508336278353</v>
      </c>
      <c r="M34" s="104">
        <v>0.41347814567300367</v>
      </c>
      <c r="N34" s="104">
        <v>0.45450715597943753</v>
      </c>
      <c r="O34" s="104">
        <v>0.52711185272592687</v>
      </c>
      <c r="P34" s="104">
        <v>0.53050200929309099</v>
      </c>
      <c r="Q34" s="104">
        <v>0.52004873430771636</v>
      </c>
      <c r="R34" s="104">
        <v>0.57100765812691423</v>
      </c>
      <c r="S34" s="104">
        <v>0.5822756335415088</v>
      </c>
      <c r="T34" s="104">
        <v>0.64073732897990865</v>
      </c>
      <c r="U34" s="104">
        <v>0.58485173801102375</v>
      </c>
      <c r="V34" s="104">
        <v>0.63915299896505506</v>
      </c>
      <c r="W34" s="104">
        <v>0.64687568413250696</v>
      </c>
      <c r="DA34" s="132" t="s">
        <v>1601</v>
      </c>
    </row>
    <row r="35" spans="1:105" ht="12" customHeight="1" x14ac:dyDescent="0.25">
      <c r="A35" s="106" t="s">
        <v>122</v>
      </c>
      <c r="B35" s="101">
        <v>311.13128821764559</v>
      </c>
      <c r="C35" s="101">
        <v>300.33472396809759</v>
      </c>
      <c r="D35" s="101">
        <v>299.38081879167549</v>
      </c>
      <c r="E35" s="101">
        <v>281.83941481801946</v>
      </c>
      <c r="F35" s="101">
        <v>282.08188265747594</v>
      </c>
      <c r="G35" s="101">
        <v>277.17103303367355</v>
      </c>
      <c r="H35" s="101">
        <v>285.79437956921993</v>
      </c>
      <c r="I35" s="101">
        <v>283.18142652078774</v>
      </c>
      <c r="J35" s="101">
        <v>268.69518596330812</v>
      </c>
      <c r="K35" s="101">
        <v>243.99218383096735</v>
      </c>
      <c r="L35" s="101">
        <v>242.67355964298534</v>
      </c>
      <c r="M35" s="101">
        <v>240.20301213667898</v>
      </c>
      <c r="N35" s="101">
        <v>223.72982143616329</v>
      </c>
      <c r="O35" s="101">
        <v>209.07921342299699</v>
      </c>
      <c r="P35" s="101">
        <v>193.99051966601584</v>
      </c>
      <c r="Q35" s="101">
        <v>187.07129719066879</v>
      </c>
      <c r="R35" s="101">
        <v>183.5258640980058</v>
      </c>
      <c r="S35" s="101">
        <v>185.22870063509606</v>
      </c>
      <c r="T35" s="101">
        <v>182.03544407071769</v>
      </c>
      <c r="U35" s="101">
        <v>174.30770076926231</v>
      </c>
      <c r="V35" s="101">
        <v>170.71369096580662</v>
      </c>
      <c r="W35" s="101">
        <v>158.42038920209799</v>
      </c>
      <c r="DA35" s="131" t="s">
        <v>1602</v>
      </c>
    </row>
    <row r="36" spans="1:105" ht="12" customHeight="1" x14ac:dyDescent="0.25">
      <c r="A36" s="107" t="s">
        <v>121</v>
      </c>
      <c r="B36" s="104">
        <v>34.51948958982414</v>
      </c>
      <c r="C36" s="104">
        <v>36.168002886738805</v>
      </c>
      <c r="D36" s="104">
        <v>40.868770660981198</v>
      </c>
      <c r="E36" s="104">
        <v>47.675608550409301</v>
      </c>
      <c r="F36" s="104">
        <v>51.217830251638453</v>
      </c>
      <c r="G36" s="104">
        <v>58.605621132116703</v>
      </c>
      <c r="H36" s="104">
        <v>63.304872720764095</v>
      </c>
      <c r="I36" s="104">
        <v>75.202159212583069</v>
      </c>
      <c r="J36" s="104">
        <v>78.888329051858776</v>
      </c>
      <c r="K36" s="104">
        <v>89.274531195661879</v>
      </c>
      <c r="L36" s="104">
        <v>99.472258191729097</v>
      </c>
      <c r="M36" s="104">
        <v>112.39286934529216</v>
      </c>
      <c r="N36" s="104">
        <v>113.98093819379196</v>
      </c>
      <c r="O36" s="104">
        <v>119.54210087446769</v>
      </c>
      <c r="P36" s="104">
        <v>119.05076491618759</v>
      </c>
      <c r="Q36" s="104">
        <v>122.94043394335596</v>
      </c>
      <c r="R36" s="104">
        <v>130.30585194889514</v>
      </c>
      <c r="S36" s="104">
        <v>141.18086711059237</v>
      </c>
      <c r="T36" s="104">
        <v>147.15423117578371</v>
      </c>
      <c r="U36" s="104">
        <v>149.14410440017141</v>
      </c>
      <c r="V36" s="104">
        <v>149.57060798921489</v>
      </c>
      <c r="W36" s="104">
        <v>161.99361552802588</v>
      </c>
      <c r="DA36" s="132" t="s">
        <v>1603</v>
      </c>
    </row>
    <row r="37" spans="1:105" ht="12" customHeight="1" x14ac:dyDescent="0.25">
      <c r="A37" s="108" t="s">
        <v>53</v>
      </c>
      <c r="B37" s="98">
        <v>12.51155065809415</v>
      </c>
      <c r="C37" s="98">
        <v>13.141697168937275</v>
      </c>
      <c r="D37" s="98">
        <v>15.900152561948298</v>
      </c>
      <c r="E37" s="98">
        <v>19.726553754426313</v>
      </c>
      <c r="F37" s="98">
        <v>21.807574175131048</v>
      </c>
      <c r="G37" s="98">
        <v>25.495996276123162</v>
      </c>
      <c r="H37" s="98">
        <v>26.519992109501128</v>
      </c>
      <c r="I37" s="98">
        <v>32.582510073523942</v>
      </c>
      <c r="J37" s="98">
        <v>31.288970722402979</v>
      </c>
      <c r="K37" s="98">
        <v>35.886157647545375</v>
      </c>
      <c r="L37" s="98">
        <v>39.076253938295693</v>
      </c>
      <c r="M37" s="98">
        <v>46.298462093228885</v>
      </c>
      <c r="N37" s="98">
        <v>44.754673928720663</v>
      </c>
      <c r="O37" s="98">
        <v>46.412824015898025</v>
      </c>
      <c r="P37" s="98">
        <v>43.602361088903749</v>
      </c>
      <c r="Q37" s="98">
        <v>43.578590813182956</v>
      </c>
      <c r="R37" s="98">
        <v>47.435139329108452</v>
      </c>
      <c r="S37" s="98">
        <v>55.433995742121532</v>
      </c>
      <c r="T37" s="98">
        <v>55.182656881182318</v>
      </c>
      <c r="U37" s="98">
        <v>56.460918955374012</v>
      </c>
      <c r="V37" s="98">
        <v>53.283913187808558</v>
      </c>
      <c r="W37" s="98">
        <v>62.158134072713743</v>
      </c>
      <c r="DA37" s="63" t="s">
        <v>1604</v>
      </c>
    </row>
    <row r="38" spans="1:105" ht="12" customHeight="1" x14ac:dyDescent="0.25">
      <c r="A38" s="108" t="s">
        <v>52</v>
      </c>
      <c r="B38" s="98">
        <v>22.007938931729988</v>
      </c>
      <c r="C38" s="98">
        <v>23.02630571780152</v>
      </c>
      <c r="D38" s="98">
        <v>24.968618099032902</v>
      </c>
      <c r="E38" s="98">
        <v>27.949054795982978</v>
      </c>
      <c r="F38" s="98">
        <v>29.410256076507409</v>
      </c>
      <c r="G38" s="98">
        <v>33.109624855993545</v>
      </c>
      <c r="H38" s="98">
        <v>36.784880611262963</v>
      </c>
      <c r="I38" s="98">
        <v>42.619649139059121</v>
      </c>
      <c r="J38" s="98">
        <v>47.599358329455782</v>
      </c>
      <c r="K38" s="98">
        <v>53.388373548116512</v>
      </c>
      <c r="L38" s="98">
        <v>60.396004253433361</v>
      </c>
      <c r="M38" s="98">
        <v>66.094407252063249</v>
      </c>
      <c r="N38" s="98">
        <v>69.226264265071265</v>
      </c>
      <c r="O38" s="98">
        <v>73.129276858569654</v>
      </c>
      <c r="P38" s="98">
        <v>75.448403827283798</v>
      </c>
      <c r="Q38" s="98">
        <v>79.361843130172971</v>
      </c>
      <c r="R38" s="98">
        <v>82.870712619786687</v>
      </c>
      <c r="S38" s="98">
        <v>85.74687136847092</v>
      </c>
      <c r="T38" s="98">
        <v>91.971574294601368</v>
      </c>
      <c r="U38" s="98">
        <v>92.683185444797374</v>
      </c>
      <c r="V38" s="98">
        <v>96.286694801406341</v>
      </c>
      <c r="W38" s="98">
        <v>99.835481455312177</v>
      </c>
      <c r="DA38" s="63" t="s">
        <v>1605</v>
      </c>
    </row>
    <row r="39" spans="1:105" ht="12" customHeight="1" x14ac:dyDescent="0.25">
      <c r="A39" s="121" t="s">
        <v>54</v>
      </c>
      <c r="B39" s="122">
        <v>368.09200259948426</v>
      </c>
      <c r="C39" s="122">
        <v>365.48243050871622</v>
      </c>
      <c r="D39" s="122">
        <v>356.89841977530546</v>
      </c>
      <c r="E39" s="122">
        <v>342.25865411913168</v>
      </c>
      <c r="F39" s="122">
        <v>338.10198456826356</v>
      </c>
      <c r="G39" s="122">
        <v>311.30865474637591</v>
      </c>
      <c r="H39" s="122">
        <v>297.43162140742226</v>
      </c>
      <c r="I39" s="122">
        <v>271.67900478420154</v>
      </c>
      <c r="J39" s="122">
        <v>248.708856658478</v>
      </c>
      <c r="K39" s="122">
        <v>228.92613301304505</v>
      </c>
      <c r="L39" s="122">
        <v>228.85795118457438</v>
      </c>
      <c r="M39" s="122">
        <v>208.68726536555036</v>
      </c>
      <c r="N39" s="122">
        <v>193.2826204154523</v>
      </c>
      <c r="O39" s="122">
        <v>184.64889587121294</v>
      </c>
      <c r="P39" s="122">
        <v>176.20701351072307</v>
      </c>
      <c r="Q39" s="122">
        <v>173.75467222235687</v>
      </c>
      <c r="R39" s="122">
        <v>173.07462993085426</v>
      </c>
      <c r="S39" s="122">
        <v>182.03283952224399</v>
      </c>
      <c r="T39" s="122">
        <v>182.34126047171057</v>
      </c>
      <c r="U39" s="122">
        <v>174.01955996118571</v>
      </c>
      <c r="V39" s="122">
        <v>173.71169151111687</v>
      </c>
      <c r="W39" s="122">
        <v>173.70308014952286</v>
      </c>
      <c r="DA39" s="130" t="s">
        <v>1606</v>
      </c>
    </row>
    <row r="40" spans="1:105" ht="12" customHeight="1" x14ac:dyDescent="0.25">
      <c r="A40" s="97" t="s">
        <v>50</v>
      </c>
      <c r="B40" s="98">
        <v>159.67432817458541</v>
      </c>
      <c r="C40" s="98">
        <v>148.76324536415049</v>
      </c>
      <c r="D40" s="98">
        <v>144.53172530510662</v>
      </c>
      <c r="E40" s="98">
        <v>142.23820313892145</v>
      </c>
      <c r="F40" s="98">
        <v>138.15158857931746</v>
      </c>
      <c r="G40" s="98">
        <v>120.20398794251011</v>
      </c>
      <c r="H40" s="98">
        <v>101.30978925135285</v>
      </c>
      <c r="I40" s="98">
        <v>88.814581021882816</v>
      </c>
      <c r="J40" s="98">
        <v>80.963313812257098</v>
      </c>
      <c r="K40" s="98">
        <v>75.082776707288559</v>
      </c>
      <c r="L40" s="98">
        <v>70.593725839224206</v>
      </c>
      <c r="M40" s="98">
        <v>66.50909355640114</v>
      </c>
      <c r="N40" s="98">
        <v>60.285190998215278</v>
      </c>
      <c r="O40" s="98">
        <v>57.512886611282106</v>
      </c>
      <c r="P40" s="98">
        <v>55.258726663023985</v>
      </c>
      <c r="Q40" s="98">
        <v>52.413741218217694</v>
      </c>
      <c r="R40" s="98">
        <v>50.983206468281978</v>
      </c>
      <c r="S40" s="98">
        <v>51.586227987693462</v>
      </c>
      <c r="T40" s="98">
        <v>50.033561496533224</v>
      </c>
      <c r="U40" s="98">
        <v>45.253640684194231</v>
      </c>
      <c r="V40" s="98">
        <v>44.068640290647096</v>
      </c>
      <c r="W40" s="98">
        <v>42.436735278467445</v>
      </c>
      <c r="DA40" s="63" t="s">
        <v>1607</v>
      </c>
    </row>
    <row r="41" spans="1:105" ht="12" customHeight="1" x14ac:dyDescent="0.25">
      <c r="A41" s="109" t="s">
        <v>120</v>
      </c>
      <c r="B41" s="33">
        <v>208.41767442489871</v>
      </c>
      <c r="C41" s="33">
        <v>216.71918514456573</v>
      </c>
      <c r="D41" s="33">
        <v>212.36669447019887</v>
      </c>
      <c r="E41" s="33">
        <v>200.02045098021028</v>
      </c>
      <c r="F41" s="33">
        <v>199.95039598894621</v>
      </c>
      <c r="G41" s="33">
        <v>191.10466680386574</v>
      </c>
      <c r="H41" s="33">
        <v>196.12183215606947</v>
      </c>
      <c r="I41" s="33">
        <v>182.86442376231878</v>
      </c>
      <c r="J41" s="33">
        <v>167.7455428462209</v>
      </c>
      <c r="K41" s="33">
        <v>153.84335630575643</v>
      </c>
      <c r="L41" s="33">
        <v>158.26422534535018</v>
      </c>
      <c r="M41" s="33">
        <v>142.17817180914918</v>
      </c>
      <c r="N41" s="33">
        <v>132.99742941723699</v>
      </c>
      <c r="O41" s="33">
        <v>127.1360092599308</v>
      </c>
      <c r="P41" s="33">
        <v>120.94828684769911</v>
      </c>
      <c r="Q41" s="33">
        <v>121.34093100413916</v>
      </c>
      <c r="R41" s="33">
        <v>122.09142346257229</v>
      </c>
      <c r="S41" s="33">
        <v>130.4466115345505</v>
      </c>
      <c r="T41" s="33">
        <v>132.30769897517732</v>
      </c>
      <c r="U41" s="33">
        <v>128.76591927699147</v>
      </c>
      <c r="V41" s="33">
        <v>129.6430512204698</v>
      </c>
      <c r="W41" s="33">
        <v>131.26634487105542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50877.829504631067</v>
      </c>
      <c r="C43" s="117">
        <f t="shared" si="14"/>
        <v>55814.775429699563</v>
      </c>
      <c r="D43" s="117">
        <f t="shared" si="14"/>
        <v>50784.998984523612</v>
      </c>
      <c r="E43" s="117">
        <f t="shared" si="14"/>
        <v>51267.271058552025</v>
      </c>
      <c r="F43" s="117">
        <f t="shared" si="14"/>
        <v>49090.514616990535</v>
      </c>
      <c r="G43" s="117">
        <f t="shared" si="14"/>
        <v>48606.456332281101</v>
      </c>
      <c r="H43" s="117">
        <f t="shared" si="14"/>
        <v>47034.101506028215</v>
      </c>
      <c r="I43" s="117">
        <f t="shared" si="14"/>
        <v>36313.065080332599</v>
      </c>
      <c r="J43" s="117">
        <f t="shared" si="14"/>
        <v>42038.72868343447</v>
      </c>
      <c r="K43" s="117">
        <f t="shared" si="14"/>
        <v>38091.284453110311</v>
      </c>
      <c r="L43" s="117">
        <f t="shared" si="14"/>
        <v>37374.05586584517</v>
      </c>
      <c r="M43" s="117">
        <f t="shared" si="14"/>
        <v>32997.516738303857</v>
      </c>
      <c r="N43" s="117">
        <f t="shared" si="14"/>
        <v>32622.74320890741</v>
      </c>
      <c r="O43" s="117">
        <f t="shared" si="14"/>
        <v>32996.800293968321</v>
      </c>
      <c r="P43" s="117">
        <f t="shared" si="14"/>
        <v>28862.905256507267</v>
      </c>
      <c r="Q43" s="117">
        <f t="shared" si="14"/>
        <v>29920.852624538733</v>
      </c>
      <c r="R43" s="117">
        <f t="shared" ref="R43:V43" si="15">R44+R47+R49+R58</f>
        <v>28184.144957184042</v>
      </c>
      <c r="S43" s="117">
        <f t="shared" si="15"/>
        <v>27750.645265480984</v>
      </c>
      <c r="T43" s="117">
        <f t="shared" si="15"/>
        <v>25549.40907601286</v>
      </c>
      <c r="U43" s="117">
        <f t="shared" si="15"/>
        <v>26289.444492946404</v>
      </c>
      <c r="V43" s="117">
        <f t="shared" si="15"/>
        <v>27744.436434063547</v>
      </c>
      <c r="W43" s="117">
        <f t="shared" ref="W43" si="16">W44+W47+W49+W58</f>
        <v>21823.958413761502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42633.283298641181</v>
      </c>
      <c r="C44" s="122">
        <f t="shared" si="17"/>
        <v>47242.403477655549</v>
      </c>
      <c r="D44" s="122">
        <f t="shared" si="17"/>
        <v>42501.145928644415</v>
      </c>
      <c r="E44" s="122">
        <f t="shared" si="17"/>
        <v>43022.440045457028</v>
      </c>
      <c r="F44" s="122">
        <f t="shared" si="17"/>
        <v>41103.137009080827</v>
      </c>
      <c r="G44" s="122">
        <f t="shared" si="17"/>
        <v>40774.834505800274</v>
      </c>
      <c r="H44" s="122">
        <f t="shared" si="17"/>
        <v>39229.957330669647</v>
      </c>
      <c r="I44" s="122">
        <f t="shared" si="17"/>
        <v>29664.941083641337</v>
      </c>
      <c r="J44" s="122">
        <f t="shared" si="17"/>
        <v>35010.262118282619</v>
      </c>
      <c r="K44" s="122">
        <f t="shared" si="17"/>
        <v>31494.690017490851</v>
      </c>
      <c r="L44" s="122">
        <f t="shared" si="17"/>
        <v>30991.245591219697</v>
      </c>
      <c r="M44" s="122">
        <f t="shared" si="17"/>
        <v>26743.683864494935</v>
      </c>
      <c r="N44" s="122">
        <f t="shared" si="17"/>
        <v>26477.766044623302</v>
      </c>
      <c r="O44" s="122">
        <f t="shared" si="17"/>
        <v>27296.583963074605</v>
      </c>
      <c r="P44" s="122">
        <f t="shared" si="17"/>
        <v>23044.88551836463</v>
      </c>
      <c r="Q44" s="122">
        <f t="shared" si="17"/>
        <v>24308.880330697717</v>
      </c>
      <c r="R44" s="122">
        <f t="shared" ref="R44:V44" si="18">SUM(R45:R46)</f>
        <v>22786.338262913901</v>
      </c>
      <c r="S44" s="122">
        <f t="shared" si="18"/>
        <v>22285.95177374774</v>
      </c>
      <c r="T44" s="122">
        <f t="shared" si="18"/>
        <v>20408.870925627736</v>
      </c>
      <c r="U44" s="122">
        <f t="shared" si="18"/>
        <v>21039.768981549332</v>
      </c>
      <c r="V44" s="122">
        <f t="shared" si="18"/>
        <v>22349.428758321294</v>
      </c>
      <c r="W44" s="122">
        <f t="shared" ref="W44" si="19">SUM(W45:W46)</f>
        <v>17478.964776467514</v>
      </c>
      <c r="DA44" s="130" t="s">
        <v>1610</v>
      </c>
    </row>
    <row r="45" spans="1:105" ht="12" customHeight="1" x14ac:dyDescent="0.25">
      <c r="A45" s="97" t="s">
        <v>217</v>
      </c>
      <c r="B45" s="98">
        <v>42142.310083608456</v>
      </c>
      <c r="C45" s="98">
        <v>46701.703184546626</v>
      </c>
      <c r="D45" s="98">
        <v>42019.554151506338</v>
      </c>
      <c r="E45" s="98">
        <v>42550.171419477403</v>
      </c>
      <c r="F45" s="98">
        <v>40650.035287309664</v>
      </c>
      <c r="G45" s="98">
        <v>40329.255475849277</v>
      </c>
      <c r="H45" s="98">
        <v>38803.783529298176</v>
      </c>
      <c r="I45" s="98">
        <v>29350.559999063691</v>
      </c>
      <c r="J45" s="98">
        <v>34630.651844788437</v>
      </c>
      <c r="K45" s="98">
        <v>31151.843331550859</v>
      </c>
      <c r="L45" s="98">
        <v>30649.993359284799</v>
      </c>
      <c r="M45" s="98">
        <v>26447.123008390281</v>
      </c>
      <c r="N45" s="98">
        <v>26177.660625408513</v>
      </c>
      <c r="O45" s="98">
        <v>26971.905508889515</v>
      </c>
      <c r="P45" s="98">
        <v>22769.757058239924</v>
      </c>
      <c r="Q45" s="98">
        <v>24021.799099498116</v>
      </c>
      <c r="R45" s="98">
        <v>22516.280573786731</v>
      </c>
      <c r="S45" s="98">
        <v>22020.145001123266</v>
      </c>
      <c r="T45" s="98">
        <v>20163.476349267799</v>
      </c>
      <c r="U45" s="98">
        <v>20782.895463047404</v>
      </c>
      <c r="V45" s="98">
        <v>22072.450967915756</v>
      </c>
      <c r="W45" s="98">
        <v>17262.785731491986</v>
      </c>
      <c r="DA45" s="63" t="s">
        <v>1611</v>
      </c>
    </row>
    <row r="46" spans="1:105" ht="12" customHeight="1" x14ac:dyDescent="0.25">
      <c r="A46" s="97" t="s">
        <v>53</v>
      </c>
      <c r="B46" s="98">
        <v>490.9732150327286</v>
      </c>
      <c r="C46" s="98">
        <v>540.70029310892176</v>
      </c>
      <c r="D46" s="98">
        <v>481.59177713807981</v>
      </c>
      <c r="E46" s="98">
        <v>472.26862597962219</v>
      </c>
      <c r="F46" s="98">
        <v>453.10172177116232</v>
      </c>
      <c r="G46" s="98">
        <v>445.57902995099812</v>
      </c>
      <c r="H46" s="98">
        <v>426.17380137147251</v>
      </c>
      <c r="I46" s="98">
        <v>314.38108457764628</v>
      </c>
      <c r="J46" s="98">
        <v>379.61027349417952</v>
      </c>
      <c r="K46" s="98">
        <v>342.84668593999214</v>
      </c>
      <c r="L46" s="98">
        <v>341.25223193489876</v>
      </c>
      <c r="M46" s="98">
        <v>296.56085610465237</v>
      </c>
      <c r="N46" s="98">
        <v>300.10541921478881</v>
      </c>
      <c r="O46" s="98">
        <v>324.67845418508966</v>
      </c>
      <c r="P46" s="98">
        <v>275.12846012470726</v>
      </c>
      <c r="Q46" s="98">
        <v>287.08123119960277</v>
      </c>
      <c r="R46" s="98">
        <v>270.05768912717178</v>
      </c>
      <c r="S46" s="98">
        <v>265.80677262447347</v>
      </c>
      <c r="T46" s="98">
        <v>245.39457635993796</v>
      </c>
      <c r="U46" s="98">
        <v>256.87351850192869</v>
      </c>
      <c r="V46" s="98">
        <v>276.97779040553826</v>
      </c>
      <c r="W46" s="98">
        <v>216.17904497552919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110.56642235985139</v>
      </c>
      <c r="C47" s="122">
        <f t="shared" si="20"/>
        <v>130.02572214263591</v>
      </c>
      <c r="D47" s="122">
        <f t="shared" si="20"/>
        <v>110.34381547371777</v>
      </c>
      <c r="E47" s="122">
        <f t="shared" si="20"/>
        <v>198.29882913959761</v>
      </c>
      <c r="F47" s="122">
        <f t="shared" si="20"/>
        <v>111.25939291819348</v>
      </c>
      <c r="G47" s="122">
        <f t="shared" si="20"/>
        <v>124.26584188939322</v>
      </c>
      <c r="H47" s="122">
        <f t="shared" si="20"/>
        <v>149.89676722521941</v>
      </c>
      <c r="I47" s="122">
        <f t="shared" si="20"/>
        <v>152.45179924880989</v>
      </c>
      <c r="J47" s="122">
        <f t="shared" si="20"/>
        <v>153.32909067388374</v>
      </c>
      <c r="K47" s="122">
        <f t="shared" si="20"/>
        <v>130.88467427124885</v>
      </c>
      <c r="L47" s="122">
        <f t="shared" si="20"/>
        <v>148.32269192296366</v>
      </c>
      <c r="M47" s="122">
        <f t="shared" si="20"/>
        <v>137.02725060211316</v>
      </c>
      <c r="N47" s="122">
        <f t="shared" si="20"/>
        <v>177.98737667749057</v>
      </c>
      <c r="O47" s="122">
        <f t="shared" si="20"/>
        <v>127.99773157427394</v>
      </c>
      <c r="P47" s="122">
        <f t="shared" si="20"/>
        <v>113.48046925430083</v>
      </c>
      <c r="Q47" s="122">
        <f t="shared" si="20"/>
        <v>147.25609409942399</v>
      </c>
      <c r="R47" s="122">
        <f t="shared" si="20"/>
        <v>155.45910163538778</v>
      </c>
      <c r="S47" s="122">
        <f t="shared" si="20"/>
        <v>160.92483122707887</v>
      </c>
      <c r="T47" s="122">
        <f t="shared" si="20"/>
        <v>127.80741189345238</v>
      </c>
      <c r="U47" s="122">
        <f t="shared" si="20"/>
        <v>141.24131376296722</v>
      </c>
      <c r="V47" s="122">
        <f t="shared" si="20"/>
        <v>131.03087861926454</v>
      </c>
      <c r="W47" s="122">
        <f t="shared" si="20"/>
        <v>127.69591690637765</v>
      </c>
      <c r="DA47" s="130" t="s">
        <v>1613</v>
      </c>
    </row>
    <row r="48" spans="1:105" ht="12" customHeight="1" x14ac:dyDescent="0.25">
      <c r="A48" s="97" t="s">
        <v>53</v>
      </c>
      <c r="B48" s="98">
        <v>110.56642235985139</v>
      </c>
      <c r="C48" s="98">
        <v>130.02572214263591</v>
      </c>
      <c r="D48" s="98">
        <v>110.34381547371777</v>
      </c>
      <c r="E48" s="98">
        <v>198.29882913959761</v>
      </c>
      <c r="F48" s="98">
        <v>111.25939291819348</v>
      </c>
      <c r="G48" s="98">
        <v>124.26584188939322</v>
      </c>
      <c r="H48" s="98">
        <v>149.89676722521941</v>
      </c>
      <c r="I48" s="98">
        <v>152.45179924880989</v>
      </c>
      <c r="J48" s="98">
        <v>153.32909067388374</v>
      </c>
      <c r="K48" s="98">
        <v>130.88467427124885</v>
      </c>
      <c r="L48" s="98">
        <v>148.32269192296366</v>
      </c>
      <c r="M48" s="98">
        <v>137.02725060211316</v>
      </c>
      <c r="N48" s="98">
        <v>177.98737667749057</v>
      </c>
      <c r="O48" s="98">
        <v>127.99773157427394</v>
      </c>
      <c r="P48" s="98">
        <v>113.48046925430083</v>
      </c>
      <c r="Q48" s="98">
        <v>147.25609409942399</v>
      </c>
      <c r="R48" s="98">
        <v>155.45910163538778</v>
      </c>
      <c r="S48" s="98">
        <v>160.92483122707887</v>
      </c>
      <c r="T48" s="98">
        <v>127.80741189345238</v>
      </c>
      <c r="U48" s="98">
        <v>141.24131376296722</v>
      </c>
      <c r="V48" s="98">
        <v>131.03087861926454</v>
      </c>
      <c r="W48" s="98">
        <v>127.69591690637765</v>
      </c>
      <c r="DA48" s="63" t="s">
        <v>1614</v>
      </c>
    </row>
    <row r="49" spans="1:105" ht="12" customHeight="1" x14ac:dyDescent="0.25">
      <c r="A49" s="121" t="s">
        <v>55</v>
      </c>
      <c r="B49" s="122">
        <v>5976.034746577152</v>
      </c>
      <c r="C49" s="122">
        <v>6260.3524799282586</v>
      </c>
      <c r="D49" s="122">
        <v>6009.0280285770477</v>
      </c>
      <c r="E49" s="122">
        <v>5947.8715131311274</v>
      </c>
      <c r="F49" s="122">
        <v>5801.5815618543138</v>
      </c>
      <c r="G49" s="122">
        <v>5711.3019612573844</v>
      </c>
      <c r="H49" s="122">
        <v>5727.4560266983135</v>
      </c>
      <c r="I49" s="122">
        <v>4718.3393154788591</v>
      </c>
      <c r="J49" s="122">
        <v>5213.5574750743626</v>
      </c>
      <c r="K49" s="122">
        <v>4912.6561029884097</v>
      </c>
      <c r="L49" s="122">
        <v>4675.6036407919419</v>
      </c>
      <c r="M49" s="122">
        <v>4692.9155353469423</v>
      </c>
      <c r="N49" s="122">
        <v>4574.1207498728727</v>
      </c>
      <c r="O49" s="122">
        <v>4170.1533521182191</v>
      </c>
      <c r="P49" s="122">
        <v>4340.2825654511407</v>
      </c>
      <c r="Q49" s="122">
        <v>4144.0895232228559</v>
      </c>
      <c r="R49" s="122">
        <v>3995.6758820788559</v>
      </c>
      <c r="S49" s="122">
        <v>4047.2781626849946</v>
      </c>
      <c r="T49" s="122">
        <v>3805.4469297055616</v>
      </c>
      <c r="U49" s="122">
        <v>3944.892215135987</v>
      </c>
      <c r="V49" s="122">
        <v>4110.9052660278367</v>
      </c>
      <c r="W49" s="122">
        <v>3137.7236796135867</v>
      </c>
      <c r="DA49" s="130" t="s">
        <v>1615</v>
      </c>
    </row>
    <row r="50" spans="1:105" ht="12" customHeight="1" x14ac:dyDescent="0.25">
      <c r="A50" s="97" t="s">
        <v>138</v>
      </c>
      <c r="B50" s="98">
        <v>4408.977872898824</v>
      </c>
      <c r="C50" s="98">
        <v>4698.7145577377541</v>
      </c>
      <c r="D50" s="98">
        <v>4476.7114592798071</v>
      </c>
      <c r="E50" s="98">
        <v>4484.0075708637278</v>
      </c>
      <c r="F50" s="98">
        <v>4348.7919606703335</v>
      </c>
      <c r="G50" s="98">
        <v>4328.268471692495</v>
      </c>
      <c r="H50" s="98">
        <v>4377.811455505027</v>
      </c>
      <c r="I50" s="98">
        <v>3458.7537173478208</v>
      </c>
      <c r="J50" s="98">
        <v>4021.6968396922907</v>
      </c>
      <c r="K50" s="98">
        <v>3752.171623326582</v>
      </c>
      <c r="L50" s="98">
        <v>3550.5712530611327</v>
      </c>
      <c r="M50" s="98">
        <v>3531.8051227398123</v>
      </c>
      <c r="N50" s="98">
        <v>3376.85164600298</v>
      </c>
      <c r="O50" s="98">
        <v>2815.9560502910108</v>
      </c>
      <c r="P50" s="98">
        <v>2970.2714629677839</v>
      </c>
      <c r="Q50" s="98">
        <v>2783.2362675515942</v>
      </c>
      <c r="R50" s="98">
        <v>2727.8757582703656</v>
      </c>
      <c r="S50" s="98">
        <v>2846.7455542351772</v>
      </c>
      <c r="T50" s="98">
        <v>2718.6075251603984</v>
      </c>
      <c r="U50" s="98">
        <v>2955.4441035681284</v>
      </c>
      <c r="V50" s="98">
        <v>3169.6590404823955</v>
      </c>
      <c r="W50" s="98">
        <v>2270.5739640879074</v>
      </c>
      <c r="DA50" s="63" t="s">
        <v>1616</v>
      </c>
    </row>
    <row r="51" spans="1:105" ht="12" customHeight="1" x14ac:dyDescent="0.25">
      <c r="A51" s="97" t="s">
        <v>137</v>
      </c>
      <c r="B51" s="98">
        <v>5.0389831973655541</v>
      </c>
      <c r="C51" s="98">
        <v>6.7195161790774893</v>
      </c>
      <c r="D51" s="98">
        <v>6.841962907601248</v>
      </c>
      <c r="E51" s="98">
        <v>8.8417981749048788</v>
      </c>
      <c r="F51" s="98">
        <v>8.4995457273987558</v>
      </c>
      <c r="G51" s="98">
        <v>10.234766723337927</v>
      </c>
      <c r="H51" s="98">
        <v>13.230762597309566</v>
      </c>
      <c r="I51" s="98">
        <v>10.403872120968019</v>
      </c>
      <c r="J51" s="98">
        <v>15.236340098614303</v>
      </c>
      <c r="K51" s="98">
        <v>16.263257882135001</v>
      </c>
      <c r="L51" s="98">
        <v>16.165215472527844</v>
      </c>
      <c r="M51" s="98">
        <v>17.545470492949317</v>
      </c>
      <c r="N51" s="98">
        <v>19.129216050321201</v>
      </c>
      <c r="O51" s="98">
        <v>15.726449999761503</v>
      </c>
      <c r="P51" s="98">
        <v>20.614580289249655</v>
      </c>
      <c r="Q51" s="98">
        <v>19.430998458574308</v>
      </c>
      <c r="R51" s="98">
        <v>19.282799043839244</v>
      </c>
      <c r="S51" s="98">
        <v>21.303959465861141</v>
      </c>
      <c r="T51" s="98">
        <v>19.865317949955976</v>
      </c>
      <c r="U51" s="98">
        <v>28.148489429201035</v>
      </c>
      <c r="V51" s="98">
        <v>34.964013417339807</v>
      </c>
      <c r="W51" s="98">
        <v>23.017276234075158</v>
      </c>
      <c r="DA51" s="63" t="s">
        <v>1617</v>
      </c>
    </row>
    <row r="52" spans="1:105" ht="12" customHeight="1" x14ac:dyDescent="0.25">
      <c r="A52" s="100" t="s">
        <v>217</v>
      </c>
      <c r="B52" s="101">
        <v>2.473562659233044</v>
      </c>
      <c r="C52" s="101">
        <v>3.3131120187757652</v>
      </c>
      <c r="D52" s="101">
        <v>3.4527359206463601</v>
      </c>
      <c r="E52" s="101">
        <v>4.5229403217749411</v>
      </c>
      <c r="F52" s="101">
        <v>4.5408862237476759</v>
      </c>
      <c r="G52" s="101">
        <v>5.5124167110764546</v>
      </c>
      <c r="H52" s="101">
        <v>7.0995975206788078</v>
      </c>
      <c r="I52" s="101">
        <v>5.8904831619636653</v>
      </c>
      <c r="J52" s="101">
        <v>8.1890033262095674</v>
      </c>
      <c r="K52" s="101">
        <v>8.8568140430470397</v>
      </c>
      <c r="L52" s="101">
        <v>8.797635337618777</v>
      </c>
      <c r="M52" s="101">
        <v>9.6567884795883518</v>
      </c>
      <c r="N52" s="101">
        <v>10.653374304796257</v>
      </c>
      <c r="O52" s="101">
        <v>8.653376873480731</v>
      </c>
      <c r="P52" s="101">
        <v>10.533421246259218</v>
      </c>
      <c r="Q52" s="101">
        <v>9.7394340282927239</v>
      </c>
      <c r="R52" s="101">
        <v>9.8422983678024956</v>
      </c>
      <c r="S52" s="101">
        <v>11.500219601309036</v>
      </c>
      <c r="T52" s="101">
        <v>9.8921373999792443</v>
      </c>
      <c r="U52" s="101">
        <v>13.992485773429872</v>
      </c>
      <c r="V52" s="101">
        <v>16.674058187529617</v>
      </c>
      <c r="W52" s="101">
        <v>11.580023923763882</v>
      </c>
      <c r="DA52" s="131" t="s">
        <v>1618</v>
      </c>
    </row>
    <row r="53" spans="1:105" ht="12" customHeight="1" x14ac:dyDescent="0.25">
      <c r="A53" s="103" t="s">
        <v>52</v>
      </c>
      <c r="B53" s="104">
        <v>2.5654205381325115</v>
      </c>
      <c r="C53" s="104">
        <v>3.406404160301725</v>
      </c>
      <c r="D53" s="104">
        <v>3.3892269869548861</v>
      </c>
      <c r="E53" s="104">
        <v>4.3188578531299395</v>
      </c>
      <c r="F53" s="104">
        <v>3.9586595036510834</v>
      </c>
      <c r="G53" s="104">
        <v>4.7223500122614679</v>
      </c>
      <c r="H53" s="104">
        <v>6.1311650766307633</v>
      </c>
      <c r="I53" s="104">
        <v>4.5133889590043532</v>
      </c>
      <c r="J53" s="104">
        <v>7.0473367724047371</v>
      </c>
      <c r="K53" s="104">
        <v>7.4064438390879603</v>
      </c>
      <c r="L53" s="104">
        <v>7.3675801349090717</v>
      </c>
      <c r="M53" s="104">
        <v>7.8886820133609623</v>
      </c>
      <c r="N53" s="104">
        <v>8.475841745524944</v>
      </c>
      <c r="O53" s="104">
        <v>7.073073126280768</v>
      </c>
      <c r="P53" s="104">
        <v>10.081159042990434</v>
      </c>
      <c r="Q53" s="104">
        <v>9.6915644302815824</v>
      </c>
      <c r="R53" s="104">
        <v>9.4405006760367467</v>
      </c>
      <c r="S53" s="104">
        <v>9.8037398645521083</v>
      </c>
      <c r="T53" s="104">
        <v>9.9731805499767319</v>
      </c>
      <c r="U53" s="104">
        <v>14.156003655771162</v>
      </c>
      <c r="V53" s="104">
        <v>18.289955229810197</v>
      </c>
      <c r="W53" s="104">
        <v>11.437252310311276</v>
      </c>
      <c r="DA53" s="132" t="s">
        <v>1619</v>
      </c>
    </row>
    <row r="54" spans="1:105" ht="12" customHeight="1" x14ac:dyDescent="0.25">
      <c r="A54" s="106" t="s">
        <v>122</v>
      </c>
      <c r="B54" s="101">
        <v>1314.7171806172892</v>
      </c>
      <c r="C54" s="101">
        <v>1294.1533921205046</v>
      </c>
      <c r="D54" s="101">
        <v>1252.0272033596825</v>
      </c>
      <c r="E54" s="101">
        <v>1160.3069124552235</v>
      </c>
      <c r="F54" s="101">
        <v>1137.8425178505406</v>
      </c>
      <c r="G54" s="101">
        <v>1060.0147456182215</v>
      </c>
      <c r="H54" s="101">
        <v>1012.7804212189424</v>
      </c>
      <c r="I54" s="101">
        <v>908.57670576932435</v>
      </c>
      <c r="J54" s="101">
        <v>813.7410484885977</v>
      </c>
      <c r="K54" s="101">
        <v>740.32196476072625</v>
      </c>
      <c r="L54" s="101">
        <v>696.74538218484315</v>
      </c>
      <c r="M54" s="101">
        <v>699.66173794993153</v>
      </c>
      <c r="N54" s="101">
        <v>713.86184782871373</v>
      </c>
      <c r="O54" s="101">
        <v>761.55110310918258</v>
      </c>
      <c r="P54" s="101">
        <v>737.71752519295023</v>
      </c>
      <c r="Q54" s="101">
        <v>713.10625541243439</v>
      </c>
      <c r="R54" s="101">
        <v>643.33836829208667</v>
      </c>
      <c r="S54" s="101">
        <v>589.25659982357888</v>
      </c>
      <c r="T54" s="101">
        <v>523.48946496952897</v>
      </c>
      <c r="U54" s="101">
        <v>473.72651623011996</v>
      </c>
      <c r="V54" s="101">
        <v>440.48585826430536</v>
      </c>
      <c r="W54" s="101">
        <v>419.95711300081575</v>
      </c>
      <c r="DA54" s="131" t="s">
        <v>1620</v>
      </c>
    </row>
    <row r="55" spans="1:105" ht="12" customHeight="1" x14ac:dyDescent="0.25">
      <c r="A55" s="107" t="s">
        <v>121</v>
      </c>
      <c r="B55" s="104">
        <v>247.3007098636738</v>
      </c>
      <c r="C55" s="104">
        <v>260.76501389092323</v>
      </c>
      <c r="D55" s="104">
        <v>273.44740302995513</v>
      </c>
      <c r="E55" s="104">
        <v>294.7152316372696</v>
      </c>
      <c r="F55" s="104">
        <v>306.44753760604277</v>
      </c>
      <c r="G55" s="104">
        <v>312.78397722333045</v>
      </c>
      <c r="H55" s="104">
        <v>323.63338737703543</v>
      </c>
      <c r="I55" s="104">
        <v>340.60502024074299</v>
      </c>
      <c r="J55" s="104">
        <v>362.88324679486101</v>
      </c>
      <c r="K55" s="104">
        <v>403.89925701896772</v>
      </c>
      <c r="L55" s="104">
        <v>412.1217900734357</v>
      </c>
      <c r="M55" s="104">
        <v>443.903204164248</v>
      </c>
      <c r="N55" s="104">
        <v>464.27803999085586</v>
      </c>
      <c r="O55" s="104">
        <v>576.91974871826653</v>
      </c>
      <c r="P55" s="104">
        <v>611.67899700115663</v>
      </c>
      <c r="Q55" s="104">
        <v>628.31600180025293</v>
      </c>
      <c r="R55" s="104">
        <v>605.17895647256228</v>
      </c>
      <c r="S55" s="104">
        <v>589.97204916037833</v>
      </c>
      <c r="T55" s="104">
        <v>543.48462162567864</v>
      </c>
      <c r="U55" s="104">
        <v>487.57310590853893</v>
      </c>
      <c r="V55" s="104">
        <v>465.79635386379618</v>
      </c>
      <c r="W55" s="104">
        <v>424.17532629078801</v>
      </c>
      <c r="DA55" s="132" t="s">
        <v>1621</v>
      </c>
    </row>
    <row r="56" spans="1:105" ht="12" customHeight="1" x14ac:dyDescent="0.25">
      <c r="A56" s="108" t="s">
        <v>53</v>
      </c>
      <c r="B56" s="98">
        <v>82.216272999551862</v>
      </c>
      <c r="C56" s="98">
        <v>88.037517176982078</v>
      </c>
      <c r="D56" s="98">
        <v>93.450537163009599</v>
      </c>
      <c r="E56" s="98">
        <v>102.1514642838288</v>
      </c>
      <c r="F56" s="98">
        <v>108.04333963163715</v>
      </c>
      <c r="G56" s="98">
        <v>118.27665238695903</v>
      </c>
      <c r="H56" s="98">
        <v>116.29345192944223</v>
      </c>
      <c r="I56" s="98">
        <v>125.17769613120412</v>
      </c>
      <c r="J56" s="98">
        <v>127.68505870963406</v>
      </c>
      <c r="K56" s="98">
        <v>144.20054499075502</v>
      </c>
      <c r="L56" s="98">
        <v>145.3089013658666</v>
      </c>
      <c r="M56" s="98">
        <v>164.60257150634808</v>
      </c>
      <c r="N56" s="98">
        <v>166.80721778042815</v>
      </c>
      <c r="O56" s="98">
        <v>220.45531720849917</v>
      </c>
      <c r="P56" s="98">
        <v>216.66778692585652</v>
      </c>
      <c r="Q56" s="98">
        <v>214.65523676208431</v>
      </c>
      <c r="R56" s="98">
        <v>209.37362660653335</v>
      </c>
      <c r="S56" s="98">
        <v>215.30649700089151</v>
      </c>
      <c r="T56" s="98">
        <v>184.54033035164113</v>
      </c>
      <c r="U56" s="98">
        <v>158.32705089785833</v>
      </c>
      <c r="V56" s="98">
        <v>138.62277096841035</v>
      </c>
      <c r="W56" s="98">
        <v>122.91685288757425</v>
      </c>
      <c r="DA56" s="63" t="s">
        <v>1622</v>
      </c>
    </row>
    <row r="57" spans="1:105" ht="12" customHeight="1" x14ac:dyDescent="0.25">
      <c r="A57" s="108" t="s">
        <v>52</v>
      </c>
      <c r="B57" s="98">
        <v>165.0844368641219</v>
      </c>
      <c r="C57" s="98">
        <v>172.72749671394106</v>
      </c>
      <c r="D57" s="98">
        <v>179.99686586694563</v>
      </c>
      <c r="E57" s="98">
        <v>192.56376735344082</v>
      </c>
      <c r="F57" s="98">
        <v>198.4041979744058</v>
      </c>
      <c r="G57" s="98">
        <v>194.50732483637151</v>
      </c>
      <c r="H57" s="98">
        <v>207.33993544759315</v>
      </c>
      <c r="I57" s="98">
        <v>215.42732410953889</v>
      </c>
      <c r="J57" s="98">
        <v>235.19818808522686</v>
      </c>
      <c r="K57" s="98">
        <v>259.69871202821264</v>
      </c>
      <c r="L57" s="98">
        <v>266.81288870756907</v>
      </c>
      <c r="M57" s="98">
        <v>279.30063265789994</v>
      </c>
      <c r="N57" s="98">
        <v>297.47082221042768</v>
      </c>
      <c r="O57" s="98">
        <v>356.46443150976734</v>
      </c>
      <c r="P57" s="98">
        <v>395.01121007529997</v>
      </c>
      <c r="Q57" s="98">
        <v>413.66076503816862</v>
      </c>
      <c r="R57" s="98">
        <v>395.80532986602918</v>
      </c>
      <c r="S57" s="98">
        <v>374.66555215948688</v>
      </c>
      <c r="T57" s="98">
        <v>358.9442912740376</v>
      </c>
      <c r="U57" s="98">
        <v>329.24605501068055</v>
      </c>
      <c r="V57" s="98">
        <v>327.17358289538578</v>
      </c>
      <c r="W57" s="98">
        <v>301.25847340321377</v>
      </c>
      <c r="DA57" s="63" t="s">
        <v>1623</v>
      </c>
    </row>
    <row r="58" spans="1:105" ht="12" customHeight="1" x14ac:dyDescent="0.25">
      <c r="A58" s="121" t="s">
        <v>54</v>
      </c>
      <c r="B58" s="122">
        <v>2157.9450370528771</v>
      </c>
      <c r="C58" s="122">
        <v>2181.9937499731186</v>
      </c>
      <c r="D58" s="122">
        <v>2164.4812118284349</v>
      </c>
      <c r="E58" s="122">
        <v>2098.6606708242771</v>
      </c>
      <c r="F58" s="122">
        <v>2074.5366531371947</v>
      </c>
      <c r="G58" s="122">
        <v>1996.0540233340514</v>
      </c>
      <c r="H58" s="122">
        <v>1926.7913814350409</v>
      </c>
      <c r="I58" s="122">
        <v>1777.3328819635913</v>
      </c>
      <c r="J58" s="122">
        <v>1661.5799994036031</v>
      </c>
      <c r="K58" s="122">
        <v>1553.0536583597989</v>
      </c>
      <c r="L58" s="122">
        <v>1558.8839419105732</v>
      </c>
      <c r="M58" s="122">
        <v>1423.8900878598683</v>
      </c>
      <c r="N58" s="122">
        <v>1392.8690377337432</v>
      </c>
      <c r="O58" s="122">
        <v>1402.0652472012196</v>
      </c>
      <c r="P58" s="122">
        <v>1364.2567034371975</v>
      </c>
      <c r="Q58" s="122">
        <v>1320.6266765187377</v>
      </c>
      <c r="R58" s="122">
        <v>1246.6717105558955</v>
      </c>
      <c r="S58" s="122">
        <v>1256.4904978211721</v>
      </c>
      <c r="T58" s="122">
        <v>1207.2838087861085</v>
      </c>
      <c r="U58" s="122">
        <v>1163.5419824981175</v>
      </c>
      <c r="V58" s="122">
        <v>1153.0715310951525</v>
      </c>
      <c r="W58" s="122">
        <v>1079.5740407740227</v>
      </c>
      <c r="DA58" s="130" t="s">
        <v>1624</v>
      </c>
    </row>
    <row r="59" spans="1:105" ht="12" customHeight="1" x14ac:dyDescent="0.25">
      <c r="A59" s="97" t="s">
        <v>50</v>
      </c>
      <c r="B59" s="98">
        <v>520.51520963188864</v>
      </c>
      <c r="C59" s="98">
        <v>493.21072384604355</v>
      </c>
      <c r="D59" s="98">
        <v>478.39959050949312</v>
      </c>
      <c r="E59" s="98">
        <v>449.80066497737602</v>
      </c>
      <c r="F59" s="98">
        <v>438.6054659347808</v>
      </c>
      <c r="G59" s="98">
        <v>413.90251109542072</v>
      </c>
      <c r="H59" s="98">
        <v>362.92762671856036</v>
      </c>
      <c r="I59" s="98">
        <v>347.23209441730421</v>
      </c>
      <c r="J59" s="98">
        <v>306.654981145384</v>
      </c>
      <c r="K59" s="98">
        <v>289.91420922035456</v>
      </c>
      <c r="L59" s="98">
        <v>272.30641901310526</v>
      </c>
      <c r="M59" s="98">
        <v>260.34271678429081</v>
      </c>
      <c r="N59" s="98">
        <v>232.81167218128641</v>
      </c>
      <c r="O59" s="98">
        <v>237.13090101049619</v>
      </c>
      <c r="P59" s="98">
        <v>236.40784492970496</v>
      </c>
      <c r="Q59" s="98">
        <v>226.24795672090852</v>
      </c>
      <c r="R59" s="98">
        <v>208.20095648451525</v>
      </c>
      <c r="S59" s="98">
        <v>206.64495740131937</v>
      </c>
      <c r="T59" s="98">
        <v>202.96779250575375</v>
      </c>
      <c r="U59" s="98">
        <v>189.38377994302186</v>
      </c>
      <c r="V59" s="98">
        <v>191.87792218246562</v>
      </c>
      <c r="W59" s="98">
        <v>178.80071399300874</v>
      </c>
      <c r="DA59" s="63" t="s">
        <v>1625</v>
      </c>
    </row>
    <row r="60" spans="1:105" ht="12" customHeight="1" x14ac:dyDescent="0.25">
      <c r="A60" s="109" t="s">
        <v>120</v>
      </c>
      <c r="B60" s="33">
        <v>1637.429827420988</v>
      </c>
      <c r="C60" s="33">
        <v>1688.7830261270749</v>
      </c>
      <c r="D60" s="33">
        <v>1686.0816213189412</v>
      </c>
      <c r="E60" s="33">
        <v>1648.8600058469019</v>
      </c>
      <c r="F60" s="33">
        <v>1635.9311872024148</v>
      </c>
      <c r="G60" s="33">
        <v>1582.1515122386302</v>
      </c>
      <c r="H60" s="33">
        <v>1563.8637547164806</v>
      </c>
      <c r="I60" s="33">
        <v>1430.1007875462874</v>
      </c>
      <c r="J60" s="33">
        <v>1354.9250182582189</v>
      </c>
      <c r="K60" s="33">
        <v>1263.1394491394447</v>
      </c>
      <c r="L60" s="33">
        <v>1286.5775228974678</v>
      </c>
      <c r="M60" s="33">
        <v>1163.5473710755778</v>
      </c>
      <c r="N60" s="33">
        <v>1160.0573655524565</v>
      </c>
      <c r="O60" s="33">
        <v>1164.9343461907235</v>
      </c>
      <c r="P60" s="33">
        <v>1127.8488585074931</v>
      </c>
      <c r="Q60" s="33">
        <v>1094.378719797829</v>
      </c>
      <c r="R60" s="33">
        <v>1038.4707540713803</v>
      </c>
      <c r="S60" s="33">
        <v>1049.845540419853</v>
      </c>
      <c r="T60" s="33">
        <v>1004.3160162803549</v>
      </c>
      <c r="U60" s="33">
        <v>974.15820255509573</v>
      </c>
      <c r="V60" s="33">
        <v>961.19360891268673</v>
      </c>
      <c r="W60" s="33">
        <v>900.77332678101413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83131.433927633261</v>
      </c>
      <c r="C62" s="117">
        <f t="shared" si="21"/>
        <v>87700.958463571806</v>
      </c>
      <c r="D62" s="117">
        <f t="shared" si="21"/>
        <v>87436.12048192881</v>
      </c>
      <c r="E62" s="117">
        <f t="shared" si="21"/>
        <v>91778.50766844787</v>
      </c>
      <c r="F62" s="117">
        <f t="shared" si="21"/>
        <v>92572.556697058666</v>
      </c>
      <c r="G62" s="117">
        <f t="shared" si="21"/>
        <v>92649.460297711325</v>
      </c>
      <c r="H62" s="117">
        <f t="shared" si="21"/>
        <v>90846.218140568963</v>
      </c>
      <c r="I62" s="117">
        <f t="shared" si="21"/>
        <v>83452.82446705304</v>
      </c>
      <c r="J62" s="117">
        <f t="shared" si="21"/>
        <v>87506.342072895422</v>
      </c>
      <c r="K62" s="117">
        <f t="shared" si="21"/>
        <v>88380.350095683185</v>
      </c>
      <c r="L62" s="117">
        <f t="shared" si="21"/>
        <v>96051.778172742575</v>
      </c>
      <c r="M62" s="117">
        <f t="shared" si="21"/>
        <v>84357.693455508852</v>
      </c>
      <c r="N62" s="117">
        <f t="shared" si="21"/>
        <v>88865.885572466097</v>
      </c>
      <c r="O62" s="117">
        <f t="shared" si="21"/>
        <v>90228.862637957121</v>
      </c>
      <c r="P62" s="117">
        <f t="shared" si="21"/>
        <v>74262.035294730755</v>
      </c>
      <c r="Q62" s="117">
        <f t="shared" si="21"/>
        <v>80395.897200976309</v>
      </c>
      <c r="R62" s="117">
        <f t="shared" ref="R62:V62" si="22">R63+R66+R68+R77</f>
        <v>85412.419178523633</v>
      </c>
      <c r="S62" s="117">
        <f t="shared" si="22"/>
        <v>85326.966267706186</v>
      </c>
      <c r="T62" s="117">
        <f t="shared" si="22"/>
        <v>84439.223776504601</v>
      </c>
      <c r="U62" s="117">
        <f t="shared" si="22"/>
        <v>83583.039071457708</v>
      </c>
      <c r="V62" s="117">
        <f t="shared" si="22"/>
        <v>82903.50029361507</v>
      </c>
      <c r="W62" s="117">
        <f t="shared" ref="W62" si="23">W63+W66+W68+W77</f>
        <v>90194.926009504255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68529.648901570879</v>
      </c>
      <c r="C63" s="122">
        <f t="shared" si="24"/>
        <v>72590.76695866276</v>
      </c>
      <c r="D63" s="122">
        <f t="shared" si="24"/>
        <v>71575.673870674247</v>
      </c>
      <c r="E63" s="122">
        <f t="shared" si="24"/>
        <v>75114.901431527527</v>
      </c>
      <c r="F63" s="122">
        <f t="shared" si="24"/>
        <v>76036.189080026175</v>
      </c>
      <c r="G63" s="122">
        <f t="shared" si="24"/>
        <v>75826.014903499672</v>
      </c>
      <c r="H63" s="122">
        <f t="shared" si="24"/>
        <v>73983.37330809285</v>
      </c>
      <c r="I63" s="122">
        <f t="shared" si="24"/>
        <v>66920.791257288351</v>
      </c>
      <c r="J63" s="122">
        <f t="shared" si="24"/>
        <v>71382.486047435479</v>
      </c>
      <c r="K63" s="122">
        <f t="shared" si="24"/>
        <v>72010.206268213442</v>
      </c>
      <c r="L63" s="122">
        <f t="shared" si="24"/>
        <v>78795.418361698292</v>
      </c>
      <c r="M63" s="122">
        <f t="shared" si="24"/>
        <v>67775.611693111816</v>
      </c>
      <c r="N63" s="122">
        <f t="shared" si="24"/>
        <v>72236.707161786311</v>
      </c>
      <c r="O63" s="122">
        <f t="shared" si="24"/>
        <v>74017.75684038084</v>
      </c>
      <c r="P63" s="122">
        <f t="shared" si="24"/>
        <v>58872.881563379109</v>
      </c>
      <c r="Q63" s="122">
        <f t="shared" si="24"/>
        <v>64397.730670212732</v>
      </c>
      <c r="R63" s="122">
        <f t="shared" ref="R63:V63" si="25">SUM(R64:R65)</f>
        <v>68839.461296933339</v>
      </c>
      <c r="S63" s="122">
        <f t="shared" si="25"/>
        <v>68225.732028691185</v>
      </c>
      <c r="T63" s="122">
        <f t="shared" si="25"/>
        <v>67081.449189584833</v>
      </c>
      <c r="U63" s="122">
        <f t="shared" si="25"/>
        <v>66542.010005091841</v>
      </c>
      <c r="V63" s="122">
        <f t="shared" si="25"/>
        <v>65923.717547034903</v>
      </c>
      <c r="W63" s="122">
        <f t="shared" ref="W63" si="26">SUM(W64:W65)</f>
        <v>72968.226834948437</v>
      </c>
      <c r="DA63" s="130" t="s">
        <v>1628</v>
      </c>
    </row>
    <row r="64" spans="1:105" ht="12" customHeight="1" x14ac:dyDescent="0.25">
      <c r="A64" s="97" t="s">
        <v>218</v>
      </c>
      <c r="B64" s="98">
        <v>67677.90943771266</v>
      </c>
      <c r="C64" s="98">
        <v>71686.413136702846</v>
      </c>
      <c r="D64" s="98">
        <v>70687.143973327213</v>
      </c>
      <c r="E64" s="98">
        <v>74207.834017825167</v>
      </c>
      <c r="F64" s="98">
        <v>75098.979720845513</v>
      </c>
      <c r="G64" s="98">
        <v>74892.244056088297</v>
      </c>
      <c r="H64" s="98">
        <v>73081.841628431372</v>
      </c>
      <c r="I64" s="98">
        <v>66105.040528122234</v>
      </c>
      <c r="J64" s="98">
        <v>70507.613021210389</v>
      </c>
      <c r="K64" s="98">
        <v>71123.821861557546</v>
      </c>
      <c r="L64" s="98">
        <v>77805.810792537479</v>
      </c>
      <c r="M64" s="98">
        <v>66924.75803109679</v>
      </c>
      <c r="N64" s="98">
        <v>71321.994771754922</v>
      </c>
      <c r="O64" s="98">
        <v>73043.099446124164</v>
      </c>
      <c r="P64" s="98">
        <v>58100.958813326652</v>
      </c>
      <c r="Q64" s="98">
        <v>63561.200982844668</v>
      </c>
      <c r="R64" s="98">
        <v>67933.934936619378</v>
      </c>
      <c r="S64" s="98">
        <v>67324.210977764611</v>
      </c>
      <c r="T64" s="98">
        <v>66185.869072173082</v>
      </c>
      <c r="U64" s="98">
        <v>65646.350354454567</v>
      </c>
      <c r="V64" s="98">
        <v>65031.947132741327</v>
      </c>
      <c r="W64" s="98">
        <v>71978.255235691118</v>
      </c>
      <c r="DA64" s="63" t="s">
        <v>1629</v>
      </c>
    </row>
    <row r="65" spans="1:105" ht="12" customHeight="1" x14ac:dyDescent="0.25">
      <c r="A65" s="97" t="s">
        <v>53</v>
      </c>
      <c r="B65" s="98">
        <v>851.73946385822489</v>
      </c>
      <c r="C65" s="98">
        <v>904.35382195991122</v>
      </c>
      <c r="D65" s="98">
        <v>888.52989734703078</v>
      </c>
      <c r="E65" s="98">
        <v>907.06741370236068</v>
      </c>
      <c r="F65" s="98">
        <v>937.20935918065527</v>
      </c>
      <c r="G65" s="98">
        <v>933.77084741137742</v>
      </c>
      <c r="H65" s="98">
        <v>901.53167966147203</v>
      </c>
      <c r="I65" s="98">
        <v>815.75072916611816</v>
      </c>
      <c r="J65" s="98">
        <v>874.87302622509583</v>
      </c>
      <c r="K65" s="98">
        <v>886.38440665589792</v>
      </c>
      <c r="L65" s="98">
        <v>989.60756916081073</v>
      </c>
      <c r="M65" s="98">
        <v>850.85366201501984</v>
      </c>
      <c r="N65" s="98">
        <v>914.71239003139453</v>
      </c>
      <c r="O65" s="98">
        <v>974.65739425667607</v>
      </c>
      <c r="P65" s="98">
        <v>771.92275005245642</v>
      </c>
      <c r="Q65" s="98">
        <v>836.52968736806451</v>
      </c>
      <c r="R65" s="98">
        <v>905.52636031396491</v>
      </c>
      <c r="S65" s="98">
        <v>901.52105092656723</v>
      </c>
      <c r="T65" s="98">
        <v>895.58011741175039</v>
      </c>
      <c r="U65" s="98">
        <v>895.6596506372731</v>
      </c>
      <c r="V65" s="98">
        <v>891.77041429357109</v>
      </c>
      <c r="W65" s="98">
        <v>989.97159925731296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87.407481288408263</v>
      </c>
      <c r="C66" s="122">
        <f t="shared" si="27"/>
        <v>104.33894079498825</v>
      </c>
      <c r="D66" s="122">
        <f t="shared" si="27"/>
        <v>93.800795236721328</v>
      </c>
      <c r="E66" s="122">
        <f t="shared" si="27"/>
        <v>270.96167354484146</v>
      </c>
      <c r="F66" s="122">
        <f t="shared" si="27"/>
        <v>132.42840261145415</v>
      </c>
      <c r="G66" s="122">
        <f t="shared" si="27"/>
        <v>160.75048747487367</v>
      </c>
      <c r="H66" s="122">
        <f t="shared" si="27"/>
        <v>221.03383700153603</v>
      </c>
      <c r="I66" s="122">
        <f t="shared" si="27"/>
        <v>180.53812224912429</v>
      </c>
      <c r="J66" s="122">
        <f t="shared" si="27"/>
        <v>214.75427205944521</v>
      </c>
      <c r="K66" s="122">
        <f t="shared" si="27"/>
        <v>252.09924459665467</v>
      </c>
      <c r="L66" s="122">
        <f t="shared" si="27"/>
        <v>245.05912470929934</v>
      </c>
      <c r="M66" s="122">
        <f t="shared" si="27"/>
        <v>257.72676307625949</v>
      </c>
      <c r="N66" s="122">
        <f t="shared" si="27"/>
        <v>337.7288250443699</v>
      </c>
      <c r="O66" s="122">
        <f t="shared" si="27"/>
        <v>251.303337955085</v>
      </c>
      <c r="P66" s="122">
        <f t="shared" si="27"/>
        <v>209.0399007049302</v>
      </c>
      <c r="Q66" s="122">
        <f t="shared" si="27"/>
        <v>327.04659980933337</v>
      </c>
      <c r="R66" s="122">
        <f t="shared" si="27"/>
        <v>285.67561018331475</v>
      </c>
      <c r="S66" s="122">
        <f t="shared" si="27"/>
        <v>359.3045314209503</v>
      </c>
      <c r="T66" s="122">
        <f t="shared" si="27"/>
        <v>318.76526595511177</v>
      </c>
      <c r="U66" s="122">
        <f t="shared" si="27"/>
        <v>373.32901797023186</v>
      </c>
      <c r="V66" s="122">
        <f t="shared" si="27"/>
        <v>350.69104723415967</v>
      </c>
      <c r="W66" s="122">
        <f t="shared" si="27"/>
        <v>400.99497168926735</v>
      </c>
      <c r="DA66" s="130" t="s">
        <v>1631</v>
      </c>
    </row>
    <row r="67" spans="1:105" ht="12" customHeight="1" x14ac:dyDescent="0.25">
      <c r="A67" s="97" t="s">
        <v>53</v>
      </c>
      <c r="B67" s="98">
        <v>87.407481288408263</v>
      </c>
      <c r="C67" s="98">
        <v>104.33894079498825</v>
      </c>
      <c r="D67" s="98">
        <v>93.800795236721328</v>
      </c>
      <c r="E67" s="98">
        <v>270.96167354484146</v>
      </c>
      <c r="F67" s="98">
        <v>132.42840261145415</v>
      </c>
      <c r="G67" s="98">
        <v>160.75048747487367</v>
      </c>
      <c r="H67" s="98">
        <v>221.03383700153603</v>
      </c>
      <c r="I67" s="98">
        <v>180.53812224912429</v>
      </c>
      <c r="J67" s="98">
        <v>214.75427205944521</v>
      </c>
      <c r="K67" s="98">
        <v>252.09924459665467</v>
      </c>
      <c r="L67" s="98">
        <v>245.05912470929934</v>
      </c>
      <c r="M67" s="98">
        <v>257.72676307625949</v>
      </c>
      <c r="N67" s="98">
        <v>337.7288250443699</v>
      </c>
      <c r="O67" s="98">
        <v>251.303337955085</v>
      </c>
      <c r="P67" s="98">
        <v>209.0399007049302</v>
      </c>
      <c r="Q67" s="98">
        <v>327.04659980933337</v>
      </c>
      <c r="R67" s="98">
        <v>285.67561018331475</v>
      </c>
      <c r="S67" s="98">
        <v>359.3045314209503</v>
      </c>
      <c r="T67" s="98">
        <v>318.76526595511177</v>
      </c>
      <c r="U67" s="98">
        <v>373.32901797023186</v>
      </c>
      <c r="V67" s="98">
        <v>350.69104723415967</v>
      </c>
      <c r="W67" s="98">
        <v>400.99497168926735</v>
      </c>
      <c r="DA67" s="63" t="s">
        <v>1632</v>
      </c>
    </row>
    <row r="68" spans="1:105" ht="12" customHeight="1" x14ac:dyDescent="0.25">
      <c r="A68" s="121" t="s">
        <v>55</v>
      </c>
      <c r="B68" s="122">
        <v>10450.07401364424</v>
      </c>
      <c r="C68" s="122">
        <v>10788.096781578328</v>
      </c>
      <c r="D68" s="122">
        <v>11322.566697861694</v>
      </c>
      <c r="E68" s="122">
        <v>11733.35697619587</v>
      </c>
      <c r="F68" s="122">
        <v>11754.234042884005</v>
      </c>
      <c r="G68" s="122">
        <v>11838.687998356858</v>
      </c>
      <c r="H68" s="122">
        <v>11796.259961516354</v>
      </c>
      <c r="I68" s="122">
        <v>11727.354153202527</v>
      </c>
      <c r="J68" s="122">
        <v>11441.052566961833</v>
      </c>
      <c r="K68" s="122">
        <v>11681.383744058036</v>
      </c>
      <c r="L68" s="122">
        <v>12264.283894915119</v>
      </c>
      <c r="M68" s="122">
        <v>11738.488497749258</v>
      </c>
      <c r="N68" s="122">
        <v>11868.970934583174</v>
      </c>
      <c r="O68" s="122">
        <v>11620.391617362933</v>
      </c>
      <c r="P68" s="122">
        <v>11021.012221871191</v>
      </c>
      <c r="Q68" s="122">
        <v>11407.707661099097</v>
      </c>
      <c r="R68" s="122">
        <v>11897.14466148793</v>
      </c>
      <c r="S68" s="122">
        <v>12025.996357019139</v>
      </c>
      <c r="T68" s="122">
        <v>12324.87448515816</v>
      </c>
      <c r="U68" s="122">
        <v>11929.363870206538</v>
      </c>
      <c r="V68" s="122">
        <v>11746.36863103528</v>
      </c>
      <c r="W68" s="122">
        <v>11949.42488525861</v>
      </c>
      <c r="DA68" s="130" t="s">
        <v>1633</v>
      </c>
    </row>
    <row r="69" spans="1:105" ht="12" customHeight="1" x14ac:dyDescent="0.25">
      <c r="A69" s="97" t="s">
        <v>134</v>
      </c>
      <c r="B69" s="98">
        <v>9646.6426750594492</v>
      </c>
      <c r="C69" s="98">
        <v>9912.2835663778078</v>
      </c>
      <c r="D69" s="98">
        <v>10398.023918247789</v>
      </c>
      <c r="E69" s="98">
        <v>10727.473987768084</v>
      </c>
      <c r="F69" s="98">
        <v>10643.769376780416</v>
      </c>
      <c r="G69" s="98">
        <v>10836.790904388687</v>
      </c>
      <c r="H69" s="98">
        <v>10849.36655314452</v>
      </c>
      <c r="I69" s="98">
        <v>10972.107752689655</v>
      </c>
      <c r="J69" s="98">
        <v>10614.155476352655</v>
      </c>
      <c r="K69" s="98">
        <v>10851.209691674203</v>
      </c>
      <c r="L69" s="98">
        <v>11387.289746464565</v>
      </c>
      <c r="M69" s="98">
        <v>10836.352781989184</v>
      </c>
      <c r="N69" s="98">
        <v>10983.103733334021</v>
      </c>
      <c r="O69" s="98">
        <v>10800.354752144669</v>
      </c>
      <c r="P69" s="98">
        <v>10311.918841478921</v>
      </c>
      <c r="Q69" s="98">
        <v>10685.693597093768</v>
      </c>
      <c r="R69" s="98">
        <v>11130.260705327606</v>
      </c>
      <c r="S69" s="98">
        <v>11211.131313237334</v>
      </c>
      <c r="T69" s="98">
        <v>11448.405033729294</v>
      </c>
      <c r="U69" s="98">
        <v>11072.326972311001</v>
      </c>
      <c r="V69" s="98">
        <v>10846.887103106877</v>
      </c>
      <c r="W69" s="98">
        <v>11094.367340346056</v>
      </c>
      <c r="DA69" s="63" t="s">
        <v>1634</v>
      </c>
    </row>
    <row r="70" spans="1:105" ht="12" customHeight="1" x14ac:dyDescent="0.25">
      <c r="A70" s="97" t="s">
        <v>133</v>
      </c>
      <c r="B70" s="98">
        <v>9.1600765487149705</v>
      </c>
      <c r="C70" s="98">
        <v>11.384513194223686</v>
      </c>
      <c r="D70" s="98">
        <v>13.205237927054847</v>
      </c>
      <c r="E70" s="98">
        <v>17.051082360278993</v>
      </c>
      <c r="F70" s="98">
        <v>18.099002920747068</v>
      </c>
      <c r="G70" s="98">
        <v>20.718336230389806</v>
      </c>
      <c r="H70" s="98">
        <v>22.977361218308548</v>
      </c>
      <c r="I70" s="98">
        <v>26.732180836849196</v>
      </c>
      <c r="J70" s="98">
        <v>29.68646414674097</v>
      </c>
      <c r="K70" s="98">
        <v>36.400824339503878</v>
      </c>
      <c r="L70" s="98">
        <v>43.282822401427772</v>
      </c>
      <c r="M70" s="98">
        <v>39.688149256250142</v>
      </c>
      <c r="N70" s="98">
        <v>44.50742873192636</v>
      </c>
      <c r="O70" s="98">
        <v>49.004477197194269</v>
      </c>
      <c r="P70" s="98">
        <v>53.487821343226408</v>
      </c>
      <c r="Q70" s="98">
        <v>59.701536437460021</v>
      </c>
      <c r="R70" s="98">
        <v>68.050946032637995</v>
      </c>
      <c r="S70" s="98">
        <v>68.125900745146666</v>
      </c>
      <c r="T70" s="98">
        <v>78.770503589557151</v>
      </c>
      <c r="U70" s="98">
        <v>78.871364744983339</v>
      </c>
      <c r="V70" s="98">
        <v>78.859744111713724</v>
      </c>
      <c r="W70" s="98">
        <v>91.856293211486033</v>
      </c>
      <c r="DA70" s="63" t="s">
        <v>1635</v>
      </c>
    </row>
    <row r="71" spans="1:105" ht="12" customHeight="1" x14ac:dyDescent="0.25">
      <c r="A71" s="100" t="s">
        <v>218</v>
      </c>
      <c r="B71" s="101">
        <v>5.1374032468991011</v>
      </c>
      <c r="C71" s="101">
        <v>6.1190875440322205</v>
      </c>
      <c r="D71" s="101">
        <v>7.1354166491724911</v>
      </c>
      <c r="E71" s="101">
        <v>9.0023722473952503</v>
      </c>
      <c r="F71" s="101">
        <v>9.8893086217585431</v>
      </c>
      <c r="G71" s="101">
        <v>11.115722539031919</v>
      </c>
      <c r="H71" s="101">
        <v>12.043101976099448</v>
      </c>
      <c r="I71" s="101">
        <v>14.742708061634424</v>
      </c>
      <c r="J71" s="101">
        <v>15.165746555729564</v>
      </c>
      <c r="K71" s="101">
        <v>18.446163885114583</v>
      </c>
      <c r="L71" s="101">
        <v>21.130965279329711</v>
      </c>
      <c r="M71" s="101">
        <v>19.446861356458577</v>
      </c>
      <c r="N71" s="101">
        <v>21.309172343440565</v>
      </c>
      <c r="O71" s="101">
        <v>23.961032803357202</v>
      </c>
      <c r="P71" s="101">
        <v>25.079543040307325</v>
      </c>
      <c r="Q71" s="101">
        <v>26.541905642867544</v>
      </c>
      <c r="R71" s="101">
        <v>30.346711218941469</v>
      </c>
      <c r="S71" s="101">
        <v>31.390375255806209</v>
      </c>
      <c r="T71" s="101">
        <v>34.465096006241396</v>
      </c>
      <c r="U71" s="101">
        <v>34.49132497131054</v>
      </c>
      <c r="V71" s="101">
        <v>32.30797274093419</v>
      </c>
      <c r="W71" s="101">
        <v>40.720951324836477</v>
      </c>
      <c r="DA71" s="131" t="s">
        <v>1636</v>
      </c>
    </row>
    <row r="72" spans="1:105" ht="12" customHeight="1" x14ac:dyDescent="0.25">
      <c r="A72" s="103" t="s">
        <v>52</v>
      </c>
      <c r="B72" s="104">
        <v>4.0226733018158729</v>
      </c>
      <c r="C72" s="104">
        <v>5.2654256501914674</v>
      </c>
      <c r="D72" s="104">
        <v>6.0698212778823564</v>
      </c>
      <c r="E72" s="104">
        <v>8.0487101128837377</v>
      </c>
      <c r="F72" s="104">
        <v>8.2096942989885289</v>
      </c>
      <c r="G72" s="104">
        <v>9.6026136913578881</v>
      </c>
      <c r="H72" s="104">
        <v>10.934259242209098</v>
      </c>
      <c r="I72" s="104">
        <v>11.989472775214766</v>
      </c>
      <c r="J72" s="104">
        <v>14.520717591011413</v>
      </c>
      <c r="K72" s="104">
        <v>17.954660454389295</v>
      </c>
      <c r="L72" s="104">
        <v>22.151857122098058</v>
      </c>
      <c r="M72" s="104">
        <v>20.241287899791544</v>
      </c>
      <c r="N72" s="104">
        <v>23.19825638848581</v>
      </c>
      <c r="O72" s="104">
        <v>25.043444393837071</v>
      </c>
      <c r="P72" s="104">
        <v>28.40827830291909</v>
      </c>
      <c r="Q72" s="104">
        <v>33.159630794592474</v>
      </c>
      <c r="R72" s="104">
        <v>37.704234813696509</v>
      </c>
      <c r="S72" s="104">
        <v>36.735525489340461</v>
      </c>
      <c r="T72" s="104">
        <v>44.305407583315784</v>
      </c>
      <c r="U72" s="104">
        <v>44.38003977367277</v>
      </c>
      <c r="V72" s="104">
        <v>46.551771370779541</v>
      </c>
      <c r="W72" s="104">
        <v>51.135341886649556</v>
      </c>
      <c r="DA72" s="132" t="s">
        <v>1637</v>
      </c>
    </row>
    <row r="73" spans="1:105" ht="12" customHeight="1" x14ac:dyDescent="0.25">
      <c r="A73" s="106" t="s">
        <v>122</v>
      </c>
      <c r="B73" s="101">
        <v>752.72166741080036</v>
      </c>
      <c r="C73" s="101">
        <v>805.17775499838285</v>
      </c>
      <c r="D73" s="101">
        <v>850.59624196645109</v>
      </c>
      <c r="E73" s="101">
        <v>913.98401632063417</v>
      </c>
      <c r="F73" s="101">
        <v>1006.2849273363287</v>
      </c>
      <c r="G73" s="101">
        <v>882.74908920421308</v>
      </c>
      <c r="H73" s="101">
        <v>809.76632447073655</v>
      </c>
      <c r="I73" s="101">
        <v>616.77816187629776</v>
      </c>
      <c r="J73" s="101">
        <v>632.7867564664881</v>
      </c>
      <c r="K73" s="101">
        <v>563.12327995133921</v>
      </c>
      <c r="L73" s="101">
        <v>563.06279897096306</v>
      </c>
      <c r="M73" s="101">
        <v>563.26567076119727</v>
      </c>
      <c r="N73" s="101">
        <v>538.50083136842954</v>
      </c>
      <c r="O73" s="101">
        <v>510.36393604181808</v>
      </c>
      <c r="P73" s="101">
        <v>443.24337931898896</v>
      </c>
      <c r="Q73" s="101">
        <v>453.43960754309114</v>
      </c>
      <c r="R73" s="101">
        <v>468.58707222953052</v>
      </c>
      <c r="S73" s="101">
        <v>494.58818633763752</v>
      </c>
      <c r="T73" s="101">
        <v>507.54486425280299</v>
      </c>
      <c r="U73" s="101">
        <v>480.94726754957213</v>
      </c>
      <c r="V73" s="101">
        <v>490.62279416452549</v>
      </c>
      <c r="W73" s="101">
        <v>468.86080700510462</v>
      </c>
      <c r="DA73" s="131" t="s">
        <v>1638</v>
      </c>
    </row>
    <row r="74" spans="1:105" ht="12" customHeight="1" x14ac:dyDescent="0.25">
      <c r="A74" s="107" t="s">
        <v>121</v>
      </c>
      <c r="B74" s="104">
        <v>41.54959462527286</v>
      </c>
      <c r="C74" s="104">
        <v>59.250947007913908</v>
      </c>
      <c r="D74" s="104">
        <v>60.741299720396377</v>
      </c>
      <c r="E74" s="104">
        <v>74.847889746869541</v>
      </c>
      <c r="F74" s="104">
        <v>86.080735846508119</v>
      </c>
      <c r="G74" s="104">
        <v>98.429668533566968</v>
      </c>
      <c r="H74" s="104">
        <v>114.14972268278804</v>
      </c>
      <c r="I74" s="104">
        <v>111.73605779972586</v>
      </c>
      <c r="J74" s="104">
        <v>164.42386999595215</v>
      </c>
      <c r="K74" s="104">
        <v>230.64994809299043</v>
      </c>
      <c r="L74" s="104">
        <v>270.64852707816362</v>
      </c>
      <c r="M74" s="104">
        <v>299.18189574262902</v>
      </c>
      <c r="N74" s="104">
        <v>302.85894114879619</v>
      </c>
      <c r="O74" s="104">
        <v>260.66845197925301</v>
      </c>
      <c r="P74" s="104">
        <v>212.36217973005418</v>
      </c>
      <c r="Q74" s="104">
        <v>208.87292002477901</v>
      </c>
      <c r="R74" s="104">
        <v>230.24593789815921</v>
      </c>
      <c r="S74" s="104">
        <v>252.15095669902388</v>
      </c>
      <c r="T74" s="104">
        <v>290.15408358650734</v>
      </c>
      <c r="U74" s="104">
        <v>297.21826560098719</v>
      </c>
      <c r="V74" s="104">
        <v>329.99898965216204</v>
      </c>
      <c r="W74" s="104">
        <v>294.34044469596427</v>
      </c>
      <c r="DA74" s="132" t="s">
        <v>1639</v>
      </c>
    </row>
    <row r="75" spans="1:105" ht="12" customHeight="1" x14ac:dyDescent="0.25">
      <c r="A75" s="108" t="s">
        <v>53</v>
      </c>
      <c r="B75" s="98">
        <v>19.374590708678042</v>
      </c>
      <c r="C75" s="98">
        <v>26.800391319345898</v>
      </c>
      <c r="D75" s="98">
        <v>27.85573400937318</v>
      </c>
      <c r="E75" s="98">
        <v>33.576482283677528</v>
      </c>
      <c r="F75" s="98">
        <v>39.384460969428005</v>
      </c>
      <c r="G75" s="98">
        <v>45.080430183794483</v>
      </c>
      <c r="H75" s="98">
        <v>49.538182873133202</v>
      </c>
      <c r="I75" s="98">
        <v>51.059447340821002</v>
      </c>
      <c r="J75" s="98">
        <v>71.538396638527402</v>
      </c>
      <c r="K75" s="98">
        <v>103.61835397355784</v>
      </c>
      <c r="L75" s="98">
        <v>120.02220066422552</v>
      </c>
      <c r="M75" s="98">
        <v>136.20672615561452</v>
      </c>
      <c r="N75" s="98">
        <v>135.07481791297707</v>
      </c>
      <c r="O75" s="98">
        <v>116.41391866708375</v>
      </c>
      <c r="P75" s="98">
        <v>85.085194606433944</v>
      </c>
      <c r="Q75" s="98">
        <v>79.668990586112955</v>
      </c>
      <c r="R75" s="98">
        <v>88.000353869674441</v>
      </c>
      <c r="S75" s="98">
        <v>101.42276376086848</v>
      </c>
      <c r="T75" s="98">
        <v>110.88285684288654</v>
      </c>
      <c r="U75" s="98">
        <v>111.97298566681985</v>
      </c>
      <c r="V75" s="98">
        <v>122.11666234623432</v>
      </c>
      <c r="W75" s="98">
        <v>113.21713061412169</v>
      </c>
      <c r="DA75" s="63" t="s">
        <v>1640</v>
      </c>
    </row>
    <row r="76" spans="1:105" ht="12" customHeight="1" x14ac:dyDescent="0.25">
      <c r="A76" s="108" t="s">
        <v>52</v>
      </c>
      <c r="B76" s="98">
        <v>22.175003916594811</v>
      </c>
      <c r="C76" s="98">
        <v>32.450555688567981</v>
      </c>
      <c r="D76" s="98">
        <v>32.885565711023197</v>
      </c>
      <c r="E76" s="98">
        <v>41.271407463192006</v>
      </c>
      <c r="F76" s="98">
        <v>46.696274877080135</v>
      </c>
      <c r="G76" s="98">
        <v>53.349238349772456</v>
      </c>
      <c r="H76" s="98">
        <v>64.611539809654843</v>
      </c>
      <c r="I76" s="98">
        <v>60.676610458904904</v>
      </c>
      <c r="J76" s="98">
        <v>92.885473357424729</v>
      </c>
      <c r="K76" s="98">
        <v>127.0315941194326</v>
      </c>
      <c r="L76" s="98">
        <v>150.62632641393813</v>
      </c>
      <c r="M76" s="98">
        <v>162.97516958701465</v>
      </c>
      <c r="N76" s="98">
        <v>167.7841232358191</v>
      </c>
      <c r="O76" s="98">
        <v>144.25453331216926</v>
      </c>
      <c r="P76" s="98">
        <v>127.27698512362025</v>
      </c>
      <c r="Q76" s="98">
        <v>129.20392943866599</v>
      </c>
      <c r="R76" s="98">
        <v>142.24558402848467</v>
      </c>
      <c r="S76" s="98">
        <v>150.72819293815539</v>
      </c>
      <c r="T76" s="98">
        <v>179.27122674362067</v>
      </c>
      <c r="U76" s="98">
        <v>185.2452799341674</v>
      </c>
      <c r="V76" s="98">
        <v>207.88232730592767</v>
      </c>
      <c r="W76" s="98">
        <v>181.12331408184255</v>
      </c>
      <c r="DA76" s="63" t="s">
        <v>1641</v>
      </c>
    </row>
    <row r="77" spans="1:105" ht="12" customHeight="1" x14ac:dyDescent="0.25">
      <c r="A77" s="121" t="s">
        <v>54</v>
      </c>
      <c r="B77" s="122">
        <v>4064.3035311297435</v>
      </c>
      <c r="C77" s="122">
        <v>4217.7557825357298</v>
      </c>
      <c r="D77" s="122">
        <v>4444.0791181561463</v>
      </c>
      <c r="E77" s="122">
        <v>4659.2875871796368</v>
      </c>
      <c r="F77" s="122">
        <v>4649.705171537038</v>
      </c>
      <c r="G77" s="122">
        <v>4824.0069083799153</v>
      </c>
      <c r="H77" s="122">
        <v>4845.5510339582261</v>
      </c>
      <c r="I77" s="122">
        <v>4624.1409343130363</v>
      </c>
      <c r="J77" s="122">
        <v>4468.0491864386586</v>
      </c>
      <c r="K77" s="122">
        <v>4436.6608388150426</v>
      </c>
      <c r="L77" s="122">
        <v>4747.0167914198619</v>
      </c>
      <c r="M77" s="122">
        <v>4585.8665015715114</v>
      </c>
      <c r="N77" s="122">
        <v>4422.4786510522381</v>
      </c>
      <c r="O77" s="122">
        <v>4339.4108422582449</v>
      </c>
      <c r="P77" s="122">
        <v>4159.1016087755243</v>
      </c>
      <c r="Q77" s="122">
        <v>4263.4122698551546</v>
      </c>
      <c r="R77" s="122">
        <v>4390.1376099190484</v>
      </c>
      <c r="S77" s="122">
        <v>4715.9333505749273</v>
      </c>
      <c r="T77" s="122">
        <v>4714.1348358065052</v>
      </c>
      <c r="U77" s="122">
        <v>4738.3361781890962</v>
      </c>
      <c r="V77" s="122">
        <v>4882.7230683107337</v>
      </c>
      <c r="W77" s="122">
        <v>4876.2793176079467</v>
      </c>
      <c r="DA77" s="130" t="s">
        <v>1642</v>
      </c>
    </row>
    <row r="78" spans="1:105" ht="12" customHeight="1" x14ac:dyDescent="0.25">
      <c r="A78" s="97" t="s">
        <v>193</v>
      </c>
      <c r="B78" s="98">
        <v>2829.4117737488396</v>
      </c>
      <c r="C78" s="98">
        <v>2874.4172274320772</v>
      </c>
      <c r="D78" s="98">
        <v>3031.4389961610373</v>
      </c>
      <c r="E78" s="98">
        <v>3168.499080456862</v>
      </c>
      <c r="F78" s="98">
        <v>3064.119031413517</v>
      </c>
      <c r="G78" s="98">
        <v>3261.3125156082338</v>
      </c>
      <c r="H78" s="98">
        <v>3275.8161283138775</v>
      </c>
      <c r="I78" s="98">
        <v>3146.290438469548</v>
      </c>
      <c r="J78" s="98">
        <v>2972.5513104813999</v>
      </c>
      <c r="K78" s="98">
        <v>2947.8948538203608</v>
      </c>
      <c r="L78" s="98">
        <v>3184.8153572835349</v>
      </c>
      <c r="M78" s="98">
        <v>3173.5054381972886</v>
      </c>
      <c r="N78" s="98">
        <v>2968.6680749321986</v>
      </c>
      <c r="O78" s="98">
        <v>2906.6683458839398</v>
      </c>
      <c r="P78" s="98">
        <v>2788.9750463501455</v>
      </c>
      <c r="Q78" s="98">
        <v>2890.003325252716</v>
      </c>
      <c r="R78" s="98">
        <v>2998.1517998865311</v>
      </c>
      <c r="S78" s="98">
        <v>3196.2709450922412</v>
      </c>
      <c r="T78" s="98">
        <v>3204.9909786588787</v>
      </c>
      <c r="U78" s="98">
        <v>3238.7665159329185</v>
      </c>
      <c r="V78" s="98">
        <v>3384.920732081509</v>
      </c>
      <c r="W78" s="98">
        <v>3298.0224227669314</v>
      </c>
      <c r="DA78" s="63" t="s">
        <v>1643</v>
      </c>
    </row>
    <row r="79" spans="1:105" ht="12" customHeight="1" x14ac:dyDescent="0.25">
      <c r="A79" s="109" t="s">
        <v>120</v>
      </c>
      <c r="B79" s="33">
        <v>1234.8917573809033</v>
      </c>
      <c r="C79" s="33">
        <v>1343.3385551036536</v>
      </c>
      <c r="D79" s="33">
        <v>1412.6401219951078</v>
      </c>
      <c r="E79" s="33">
        <v>1490.7885067227744</v>
      </c>
      <c r="F79" s="33">
        <v>1585.5861401235202</v>
      </c>
      <c r="G79" s="33">
        <v>1562.6943927716818</v>
      </c>
      <c r="H79" s="33">
        <v>1569.7349056443479</v>
      </c>
      <c r="I79" s="33">
        <v>1477.8504958434899</v>
      </c>
      <c r="J79" s="33">
        <v>1495.4978759572591</v>
      </c>
      <c r="K79" s="33">
        <v>1488.7659849946835</v>
      </c>
      <c r="L79" s="33">
        <v>1562.201434136329</v>
      </c>
      <c r="M79" s="33">
        <v>1412.3610633742219</v>
      </c>
      <c r="N79" s="33">
        <v>1453.81057612004</v>
      </c>
      <c r="O79" s="33">
        <v>1432.7424963743053</v>
      </c>
      <c r="P79" s="33">
        <v>1370.1265624253783</v>
      </c>
      <c r="Q79" s="33">
        <v>1373.40894460244</v>
      </c>
      <c r="R79" s="33">
        <v>1391.985810032518</v>
      </c>
      <c r="S79" s="33">
        <v>1519.6624054826864</v>
      </c>
      <c r="T79" s="33">
        <v>1509.1438571476276</v>
      </c>
      <c r="U79" s="33">
        <v>1499.569662256175</v>
      </c>
      <c r="V79" s="33">
        <v>1497.8023362292238</v>
      </c>
      <c r="W79" s="33">
        <v>1578.2568948410142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>
        <f t="shared" ref="B81:Q81" si="28">B82+B85+B87+B100</f>
        <v>33636.204010521687</v>
      </c>
      <c r="C81" s="117">
        <f t="shared" si="28"/>
        <v>34036.051504153686</v>
      </c>
      <c r="D81" s="117">
        <f t="shared" si="28"/>
        <v>34458.912992833633</v>
      </c>
      <c r="E81" s="117">
        <f t="shared" si="28"/>
        <v>37900.462284440509</v>
      </c>
      <c r="F81" s="117">
        <f t="shared" si="28"/>
        <v>37078.380330847081</v>
      </c>
      <c r="G81" s="117">
        <f t="shared" si="28"/>
        <v>39751.076462112862</v>
      </c>
      <c r="H81" s="117">
        <f t="shared" si="28"/>
        <v>41262.684252671977</v>
      </c>
      <c r="I81" s="117">
        <f t="shared" si="28"/>
        <v>44194.142856971928</v>
      </c>
      <c r="J81" s="117">
        <f t="shared" si="28"/>
        <v>47496.961161503881</v>
      </c>
      <c r="K81" s="117">
        <f t="shared" si="28"/>
        <v>47860.427565614576</v>
      </c>
      <c r="L81" s="117">
        <f t="shared" si="28"/>
        <v>51409.845798780596</v>
      </c>
      <c r="M81" s="117">
        <f t="shared" si="28"/>
        <v>47089.910664836061</v>
      </c>
      <c r="N81" s="117">
        <f t="shared" si="28"/>
        <v>52329.832207590705</v>
      </c>
      <c r="O81" s="117">
        <f t="shared" si="28"/>
        <v>52751.084370494151</v>
      </c>
      <c r="P81" s="117">
        <f t="shared" si="28"/>
        <v>46901.707863757409</v>
      </c>
      <c r="Q81" s="117">
        <f t="shared" si="28"/>
        <v>48678.793742469607</v>
      </c>
      <c r="R81" s="117">
        <f t="shared" ref="R81:V81" si="29">R82+R85+R87+R100</f>
        <v>48000.687562003877</v>
      </c>
      <c r="S81" s="117">
        <f t="shared" si="29"/>
        <v>48571.100548898052</v>
      </c>
      <c r="T81" s="117">
        <f t="shared" si="29"/>
        <v>50464.886183487572</v>
      </c>
      <c r="U81" s="117">
        <f t="shared" si="29"/>
        <v>50005.239202485449</v>
      </c>
      <c r="V81" s="117">
        <f t="shared" si="29"/>
        <v>48296.468759774318</v>
      </c>
      <c r="W81" s="117">
        <f t="shared" ref="W81" si="30">W82+W85+W87+W100</f>
        <v>52409.702001996789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28055.766174629662</v>
      </c>
      <c r="C82" s="122">
        <f t="shared" si="31"/>
        <v>28351.399747992949</v>
      </c>
      <c r="D82" s="122">
        <f t="shared" si="31"/>
        <v>28461.724141197985</v>
      </c>
      <c r="E82" s="122">
        <f t="shared" si="31"/>
        <v>31521.290764842281</v>
      </c>
      <c r="F82" s="122">
        <f t="shared" si="31"/>
        <v>30613.258414684009</v>
      </c>
      <c r="G82" s="122">
        <f t="shared" si="31"/>
        <v>32771.041490008181</v>
      </c>
      <c r="H82" s="122">
        <f t="shared" si="31"/>
        <v>33800.363605306971</v>
      </c>
      <c r="I82" s="122">
        <f t="shared" si="31"/>
        <v>36016.897860519894</v>
      </c>
      <c r="J82" s="122">
        <f t="shared" si="31"/>
        <v>39251.086134374797</v>
      </c>
      <c r="K82" s="122">
        <f t="shared" si="31"/>
        <v>39482.989679430102</v>
      </c>
      <c r="L82" s="122">
        <f t="shared" si="31"/>
        <v>42649.518109703436</v>
      </c>
      <c r="M82" s="122">
        <f t="shared" si="31"/>
        <v>38031.700487303118</v>
      </c>
      <c r="N82" s="122">
        <f t="shared" si="31"/>
        <v>43263.437150547172</v>
      </c>
      <c r="O82" s="122">
        <f t="shared" si="31"/>
        <v>43645.170156531763</v>
      </c>
      <c r="P82" s="122">
        <f t="shared" si="31"/>
        <v>37764.759527931856</v>
      </c>
      <c r="Q82" s="122">
        <f t="shared" si="31"/>
        <v>39544.481127478415</v>
      </c>
      <c r="R82" s="122">
        <f t="shared" ref="R82:V82" si="32">SUM(R83:R84)</f>
        <v>39161.536214091488</v>
      </c>
      <c r="S82" s="122">
        <f t="shared" si="32"/>
        <v>39406.371401069642</v>
      </c>
      <c r="T82" s="122">
        <f t="shared" si="32"/>
        <v>40889.644733531743</v>
      </c>
      <c r="U82" s="122">
        <f t="shared" si="32"/>
        <v>40604.059248398655</v>
      </c>
      <c r="V82" s="122">
        <f t="shared" si="32"/>
        <v>38963.367329815504</v>
      </c>
      <c r="W82" s="122">
        <f t="shared" ref="W82" si="33">SUM(W83:W84)</f>
        <v>42892.096588163455</v>
      </c>
      <c r="DA82" s="130" t="s">
        <v>1646</v>
      </c>
    </row>
    <row r="83" spans="1:105" ht="12" customHeight="1" x14ac:dyDescent="0.25">
      <c r="A83" s="97" t="s">
        <v>205</v>
      </c>
      <c r="B83" s="98">
        <v>27940.888801391251</v>
      </c>
      <c r="C83" s="98">
        <v>28232.572197977159</v>
      </c>
      <c r="D83" s="98">
        <v>28341.551247312589</v>
      </c>
      <c r="E83" s="98">
        <v>31390.375104569979</v>
      </c>
      <c r="F83" s="98">
        <v>30485.280649327658</v>
      </c>
      <c r="G83" s="98">
        <v>32631.893607027963</v>
      </c>
      <c r="H83" s="98">
        <v>33653.680720604636</v>
      </c>
      <c r="I83" s="98">
        <v>35857.428405395389</v>
      </c>
      <c r="J83" s="98">
        <v>39076.464648904548</v>
      </c>
      <c r="K83" s="98">
        <v>39307.039596689203</v>
      </c>
      <c r="L83" s="98">
        <v>42453.978203660823</v>
      </c>
      <c r="M83" s="98">
        <v>37856.699465835598</v>
      </c>
      <c r="N83" s="98">
        <v>43060.922975542126</v>
      </c>
      <c r="O83" s="98">
        <v>43433.056516366392</v>
      </c>
      <c r="P83" s="98">
        <v>37583.516921902316</v>
      </c>
      <c r="Q83" s="98">
        <v>39356.64959209739</v>
      </c>
      <c r="R83" s="98">
        <v>38974.192357236127</v>
      </c>
      <c r="S83" s="98">
        <v>39217.103740703446</v>
      </c>
      <c r="T83" s="98">
        <v>40691.907780949601</v>
      </c>
      <c r="U83" s="98">
        <v>40405.542951433352</v>
      </c>
      <c r="V83" s="98">
        <v>38771.482873924848</v>
      </c>
      <c r="W83" s="98">
        <v>42677.514017627436</v>
      </c>
      <c r="DA83" s="63" t="s">
        <v>1647</v>
      </c>
    </row>
    <row r="84" spans="1:105" ht="12" customHeight="1" x14ac:dyDescent="0.25">
      <c r="A84" s="97" t="s">
        <v>53</v>
      </c>
      <c r="B84" s="98">
        <v>114.87737323841017</v>
      </c>
      <c r="C84" s="98">
        <v>118.82755001579173</v>
      </c>
      <c r="D84" s="98">
        <v>120.17289388539443</v>
      </c>
      <c r="E84" s="98">
        <v>130.91566027230135</v>
      </c>
      <c r="F84" s="98">
        <v>127.97776535635234</v>
      </c>
      <c r="G84" s="98">
        <v>139.14788298021915</v>
      </c>
      <c r="H84" s="98">
        <v>146.6828847023383</v>
      </c>
      <c r="I84" s="98">
        <v>159.4694551245054</v>
      </c>
      <c r="J84" s="98">
        <v>174.62148547025129</v>
      </c>
      <c r="K84" s="98">
        <v>175.95008274089716</v>
      </c>
      <c r="L84" s="98">
        <v>195.53990604261011</v>
      </c>
      <c r="M84" s="98">
        <v>175.00102146751959</v>
      </c>
      <c r="N84" s="98">
        <v>202.51417500504334</v>
      </c>
      <c r="O84" s="98">
        <v>212.11364016536959</v>
      </c>
      <c r="P84" s="98">
        <v>181.24260602954107</v>
      </c>
      <c r="Q84" s="98">
        <v>187.83153538102445</v>
      </c>
      <c r="R84" s="98">
        <v>187.34385685535807</v>
      </c>
      <c r="S84" s="98">
        <v>189.2676603662</v>
      </c>
      <c r="T84" s="98">
        <v>197.73695258214266</v>
      </c>
      <c r="U84" s="98">
        <v>198.51629696530367</v>
      </c>
      <c r="V84" s="98">
        <v>191.88445589065921</v>
      </c>
      <c r="W84" s="98">
        <v>214.58257053602006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47.501848716226135</v>
      </c>
      <c r="C85" s="122">
        <f t="shared" si="34"/>
        <v>57.284863939192128</v>
      </c>
      <c r="D85" s="122">
        <f t="shared" si="34"/>
        <v>51.375324309250061</v>
      </c>
      <c r="E85" s="122">
        <f t="shared" si="34"/>
        <v>124.36019626539023</v>
      </c>
      <c r="F85" s="122">
        <f t="shared" si="34"/>
        <v>64.536934303061116</v>
      </c>
      <c r="G85" s="122">
        <f t="shared" si="34"/>
        <v>80.395611339988548</v>
      </c>
      <c r="H85" s="122">
        <f t="shared" si="34"/>
        <v>121.67196873222832</v>
      </c>
      <c r="I85" s="122">
        <f t="shared" si="34"/>
        <v>132.41108714138656</v>
      </c>
      <c r="J85" s="122">
        <f t="shared" si="34"/>
        <v>156.27810384225472</v>
      </c>
      <c r="K85" s="122">
        <f t="shared" si="34"/>
        <v>167.75216836248981</v>
      </c>
      <c r="L85" s="122">
        <f t="shared" si="34"/>
        <v>182.68749556648294</v>
      </c>
      <c r="M85" s="122">
        <f t="shared" si="34"/>
        <v>195.07253332946465</v>
      </c>
      <c r="N85" s="122">
        <f t="shared" si="34"/>
        <v>268.7914055576743</v>
      </c>
      <c r="O85" s="122">
        <f t="shared" si="34"/>
        <v>201.21929227054133</v>
      </c>
      <c r="P85" s="122">
        <f t="shared" si="34"/>
        <v>161.93578941529853</v>
      </c>
      <c r="Q85" s="122">
        <f t="shared" si="34"/>
        <v>235.18263671915057</v>
      </c>
      <c r="R85" s="122">
        <f t="shared" si="34"/>
        <v>215.29894384565495</v>
      </c>
      <c r="S85" s="122">
        <f t="shared" si="34"/>
        <v>246.15378649557482</v>
      </c>
      <c r="T85" s="122">
        <f t="shared" si="34"/>
        <v>210.17542305627364</v>
      </c>
      <c r="U85" s="122">
        <f t="shared" si="34"/>
        <v>238.00237742724923</v>
      </c>
      <c r="V85" s="122">
        <f t="shared" si="34"/>
        <v>218.65446819278927</v>
      </c>
      <c r="W85" s="122">
        <f t="shared" si="34"/>
        <v>236.87071811450767</v>
      </c>
      <c r="DA85" s="130" t="s">
        <v>1649</v>
      </c>
    </row>
    <row r="86" spans="1:105" ht="12" customHeight="1" x14ac:dyDescent="0.25">
      <c r="A86" s="97" t="s">
        <v>53</v>
      </c>
      <c r="B86" s="98">
        <v>47.501848716226135</v>
      </c>
      <c r="C86" s="98">
        <v>57.284863939192128</v>
      </c>
      <c r="D86" s="98">
        <v>51.375324309250061</v>
      </c>
      <c r="E86" s="98">
        <v>124.36019626539023</v>
      </c>
      <c r="F86" s="98">
        <v>64.536934303061116</v>
      </c>
      <c r="G86" s="98">
        <v>80.395611339988548</v>
      </c>
      <c r="H86" s="98">
        <v>121.67196873222832</v>
      </c>
      <c r="I86" s="98">
        <v>132.41108714138656</v>
      </c>
      <c r="J86" s="98">
        <v>156.27810384225472</v>
      </c>
      <c r="K86" s="98">
        <v>167.75216836248981</v>
      </c>
      <c r="L86" s="98">
        <v>182.68749556648294</v>
      </c>
      <c r="M86" s="98">
        <v>195.07253332946465</v>
      </c>
      <c r="N86" s="98">
        <v>268.7914055576743</v>
      </c>
      <c r="O86" s="98">
        <v>201.21929227054133</v>
      </c>
      <c r="P86" s="98">
        <v>161.93578941529853</v>
      </c>
      <c r="Q86" s="98">
        <v>235.18263671915057</v>
      </c>
      <c r="R86" s="98">
        <v>215.29894384565495</v>
      </c>
      <c r="S86" s="98">
        <v>246.15378649557482</v>
      </c>
      <c r="T86" s="98">
        <v>210.17542305627364</v>
      </c>
      <c r="U86" s="98">
        <v>238.00237742724923</v>
      </c>
      <c r="V86" s="98">
        <v>218.65446819278927</v>
      </c>
      <c r="W86" s="98">
        <v>236.87071811450767</v>
      </c>
      <c r="DA86" s="63" t="s">
        <v>1650</v>
      </c>
    </row>
    <row r="87" spans="1:105" ht="12" customHeight="1" x14ac:dyDescent="0.25">
      <c r="A87" s="121" t="s">
        <v>55</v>
      </c>
      <c r="B87" s="122">
        <v>3559.7286877241959</v>
      </c>
      <c r="C87" s="122">
        <v>3603.673221417454</v>
      </c>
      <c r="D87" s="122">
        <v>3812.9617070137178</v>
      </c>
      <c r="E87" s="122">
        <v>4020.239044419483</v>
      </c>
      <c r="F87" s="122">
        <v>4157.2334730843822</v>
      </c>
      <c r="G87" s="122">
        <v>4443.0774080635338</v>
      </c>
      <c r="H87" s="122">
        <v>4800.051432409412</v>
      </c>
      <c r="I87" s="122">
        <v>5308.9904806965314</v>
      </c>
      <c r="J87" s="122">
        <v>5423.5758401698367</v>
      </c>
      <c r="K87" s="122">
        <v>5502.7131325919563</v>
      </c>
      <c r="L87" s="122">
        <v>5823.351561263331</v>
      </c>
      <c r="M87" s="122">
        <v>6155.2257980524764</v>
      </c>
      <c r="N87" s="122">
        <v>6103.6632157239483</v>
      </c>
      <c r="O87" s="122">
        <v>6181.5945628860345</v>
      </c>
      <c r="P87" s="122">
        <v>6311.8173647157364</v>
      </c>
      <c r="Q87" s="122">
        <v>6215.2615283901723</v>
      </c>
      <c r="R87" s="122">
        <v>5982.8984463294591</v>
      </c>
      <c r="S87" s="122">
        <v>6139.7128648831076</v>
      </c>
      <c r="T87" s="122">
        <v>6479.946558502822</v>
      </c>
      <c r="U87" s="122">
        <v>6284.1116399828179</v>
      </c>
      <c r="V87" s="122">
        <v>6190.670947542867</v>
      </c>
      <c r="W87" s="122">
        <v>6333.574432888945</v>
      </c>
      <c r="DA87" s="130" t="s">
        <v>1651</v>
      </c>
    </row>
    <row r="88" spans="1:105" ht="12" customHeight="1" x14ac:dyDescent="0.25">
      <c r="A88" s="97" t="s">
        <v>132</v>
      </c>
      <c r="B88" s="98">
        <v>1102.9609064628949</v>
      </c>
      <c r="C88" s="98">
        <v>1182.0351587044006</v>
      </c>
      <c r="D88" s="98">
        <v>1259.8282967730192</v>
      </c>
      <c r="E88" s="98">
        <v>1378.646829849077</v>
      </c>
      <c r="F88" s="98">
        <v>1431.2147805834645</v>
      </c>
      <c r="G88" s="98">
        <v>1547.3312464381538</v>
      </c>
      <c r="H88" s="98">
        <v>1676.3444902967665</v>
      </c>
      <c r="I88" s="98">
        <v>1884.4952103628825</v>
      </c>
      <c r="J88" s="98">
        <v>1947.3427576179888</v>
      </c>
      <c r="K88" s="98">
        <v>1962.298347815386</v>
      </c>
      <c r="L88" s="98">
        <v>2071.0990203347674</v>
      </c>
      <c r="M88" s="98">
        <v>2193.7988374717911</v>
      </c>
      <c r="N88" s="98">
        <v>2170.027053280995</v>
      </c>
      <c r="O88" s="98">
        <v>2241.3386149580533</v>
      </c>
      <c r="P88" s="98">
        <v>2493.6846984817757</v>
      </c>
      <c r="Q88" s="98">
        <v>2417.8289434431617</v>
      </c>
      <c r="R88" s="98">
        <v>2242.4730943673894</v>
      </c>
      <c r="S88" s="98">
        <v>2316.3532536171406</v>
      </c>
      <c r="T88" s="98">
        <v>2683.7569215803778</v>
      </c>
      <c r="U88" s="98">
        <v>2541.2976668056726</v>
      </c>
      <c r="V88" s="98">
        <v>2471.822702134838</v>
      </c>
      <c r="W88" s="98">
        <v>2639.1130738610509</v>
      </c>
      <c r="DA88" s="63" t="s">
        <v>1652</v>
      </c>
    </row>
    <row r="89" spans="1:105" ht="12" customHeight="1" x14ac:dyDescent="0.25">
      <c r="A89" s="97" t="s">
        <v>131</v>
      </c>
      <c r="B89" s="98">
        <v>1.2083598994717604</v>
      </c>
      <c r="C89" s="98">
        <v>1.3273160413960814</v>
      </c>
      <c r="D89" s="98">
        <v>1.4138364391362299</v>
      </c>
      <c r="E89" s="98">
        <v>1.8023627920002276</v>
      </c>
      <c r="F89" s="98">
        <v>1.9180160498674135</v>
      </c>
      <c r="G89" s="98">
        <v>2.1814081744584617</v>
      </c>
      <c r="H89" s="98">
        <v>2.9501596802599876</v>
      </c>
      <c r="I89" s="98">
        <v>3.8747242999496616</v>
      </c>
      <c r="J89" s="98">
        <v>4.7428231845616793</v>
      </c>
      <c r="K89" s="98">
        <v>5.49671495376049</v>
      </c>
      <c r="L89" s="98">
        <v>6.7308193638906948</v>
      </c>
      <c r="M89" s="98">
        <v>8.0569645449129208</v>
      </c>
      <c r="N89" s="98">
        <v>8.2951541283971721</v>
      </c>
      <c r="O89" s="98">
        <v>10.147469096123592</v>
      </c>
      <c r="P89" s="98">
        <v>16.273806834246727</v>
      </c>
      <c r="Q89" s="98">
        <v>16.318855069587851</v>
      </c>
      <c r="R89" s="98">
        <v>13.789398538459015</v>
      </c>
      <c r="S89" s="98">
        <v>14.121225593497408</v>
      </c>
      <c r="T89" s="98">
        <v>21.544189636268339</v>
      </c>
      <c r="U89" s="98">
        <v>18.913813319144477</v>
      </c>
      <c r="V89" s="98">
        <v>18.794178062564107</v>
      </c>
      <c r="W89" s="98">
        <v>21.388649547416584</v>
      </c>
      <c r="DA89" s="63" t="s">
        <v>1653</v>
      </c>
    </row>
    <row r="90" spans="1:105" ht="12" customHeight="1" x14ac:dyDescent="0.25">
      <c r="A90" s="100" t="s">
        <v>205</v>
      </c>
      <c r="B90" s="101">
        <v>0.55257308280904982</v>
      </c>
      <c r="C90" s="101">
        <v>0.61344842197686467</v>
      </c>
      <c r="D90" s="101">
        <v>0.66485455091417212</v>
      </c>
      <c r="E90" s="101">
        <v>0.83615094168123705</v>
      </c>
      <c r="F90" s="101">
        <v>0.91240205257756457</v>
      </c>
      <c r="G90" s="101">
        <v>1.0435164279597677</v>
      </c>
      <c r="H90" s="101">
        <v>1.3558928203217067</v>
      </c>
      <c r="I90" s="101">
        <v>1.923696127468153</v>
      </c>
      <c r="J90" s="101">
        <v>2.2177504827677237</v>
      </c>
      <c r="K90" s="101">
        <v>2.567560190068368</v>
      </c>
      <c r="L90" s="101">
        <v>3.0260946504576025</v>
      </c>
      <c r="M90" s="101">
        <v>3.6344908391998803</v>
      </c>
      <c r="N90" s="101">
        <v>3.523276387773262</v>
      </c>
      <c r="O90" s="101">
        <v>4.3801263831663615</v>
      </c>
      <c r="P90" s="101">
        <v>7.086623264662971</v>
      </c>
      <c r="Q90" s="101">
        <v>6.9111503989518548</v>
      </c>
      <c r="R90" s="101">
        <v>5.7679097187761856</v>
      </c>
      <c r="S90" s="101">
        <v>6.0782449132853094</v>
      </c>
      <c r="T90" s="101">
        <v>9.9091915583589181</v>
      </c>
      <c r="U90" s="101">
        <v>8.3322010979438978</v>
      </c>
      <c r="V90" s="101">
        <v>7.9518319877315413</v>
      </c>
      <c r="W90" s="101">
        <v>9.366667077624923</v>
      </c>
      <c r="DA90" s="131" t="s">
        <v>1654</v>
      </c>
    </row>
    <row r="91" spans="1:105" ht="12" customHeight="1" x14ac:dyDescent="0.25">
      <c r="A91" s="103" t="s">
        <v>52</v>
      </c>
      <c r="B91" s="104">
        <v>0.65578681666271055</v>
      </c>
      <c r="C91" s="104">
        <v>0.7138676194192165</v>
      </c>
      <c r="D91" s="104">
        <v>0.74898188822205825</v>
      </c>
      <c r="E91" s="104">
        <v>0.96621185031899015</v>
      </c>
      <c r="F91" s="104">
        <v>1.005613997289849</v>
      </c>
      <c r="G91" s="104">
        <v>1.1378917464986935</v>
      </c>
      <c r="H91" s="104">
        <v>1.594266859938281</v>
      </c>
      <c r="I91" s="104">
        <v>1.9510281724815095</v>
      </c>
      <c r="J91" s="104">
        <v>2.525072701793956</v>
      </c>
      <c r="K91" s="104">
        <v>2.9291547636921229</v>
      </c>
      <c r="L91" s="104">
        <v>3.7047247134330923</v>
      </c>
      <c r="M91" s="104">
        <v>4.4224737057130428</v>
      </c>
      <c r="N91" s="104">
        <v>4.7718777406239088</v>
      </c>
      <c r="O91" s="104">
        <v>5.7673427129572277</v>
      </c>
      <c r="P91" s="104">
        <v>9.1871835695837589</v>
      </c>
      <c r="Q91" s="104">
        <v>9.4077046706359919</v>
      </c>
      <c r="R91" s="104">
        <v>8.0214888196828245</v>
      </c>
      <c r="S91" s="104">
        <v>8.0429806802121018</v>
      </c>
      <c r="T91" s="104">
        <v>11.634998077909417</v>
      </c>
      <c r="U91" s="104">
        <v>10.581612221200572</v>
      </c>
      <c r="V91" s="104">
        <v>10.842346074832562</v>
      </c>
      <c r="W91" s="104">
        <v>12.021982469791659</v>
      </c>
      <c r="DA91" s="132" t="s">
        <v>1655</v>
      </c>
    </row>
    <row r="92" spans="1:105" ht="12" customHeight="1" x14ac:dyDescent="0.25">
      <c r="A92" s="106" t="s">
        <v>124</v>
      </c>
      <c r="B92" s="101">
        <v>970.60969978829166</v>
      </c>
      <c r="C92" s="101">
        <v>941.39982362448166</v>
      </c>
      <c r="D92" s="101">
        <v>928.33490794227544</v>
      </c>
      <c r="E92" s="101">
        <v>909.30683968672497</v>
      </c>
      <c r="F92" s="101">
        <v>896.95849436248886</v>
      </c>
      <c r="G92" s="101">
        <v>921.26073655940615</v>
      </c>
      <c r="H92" s="101">
        <v>847.67337128072245</v>
      </c>
      <c r="I92" s="101">
        <v>837.12418014529749</v>
      </c>
      <c r="J92" s="101">
        <v>770.53900199130373</v>
      </c>
      <c r="K92" s="101">
        <v>771.37390794598957</v>
      </c>
      <c r="L92" s="101">
        <v>771.95828432269013</v>
      </c>
      <c r="M92" s="101">
        <v>775.06923861065934</v>
      </c>
      <c r="N92" s="101">
        <v>719.2667135630885</v>
      </c>
      <c r="O92" s="101">
        <v>701.55469134371663</v>
      </c>
      <c r="P92" s="101">
        <v>664.51071179512462</v>
      </c>
      <c r="Q92" s="101">
        <v>632.65926389519541</v>
      </c>
      <c r="R92" s="101">
        <v>622.60857471087127</v>
      </c>
      <c r="S92" s="101">
        <v>628.22735978117498</v>
      </c>
      <c r="T92" s="101">
        <v>619.8698138374624</v>
      </c>
      <c r="U92" s="101">
        <v>580.60880697761411</v>
      </c>
      <c r="V92" s="101">
        <v>561.5834469584247</v>
      </c>
      <c r="W92" s="101">
        <v>552.42427998272035</v>
      </c>
      <c r="DA92" s="131" t="s">
        <v>1656</v>
      </c>
    </row>
    <row r="93" spans="1:105" ht="12" customHeight="1" x14ac:dyDescent="0.25">
      <c r="A93" s="107" t="s">
        <v>123</v>
      </c>
      <c r="B93" s="104">
        <v>3.7203449265776438</v>
      </c>
      <c r="C93" s="104">
        <v>3.4362359281022377</v>
      </c>
      <c r="D93" s="104">
        <v>3.126618126113498</v>
      </c>
      <c r="E93" s="104">
        <v>3.3652506678223792</v>
      </c>
      <c r="F93" s="104">
        <v>3.2901193407098388</v>
      </c>
      <c r="G93" s="104">
        <v>2.9086822153014031</v>
      </c>
      <c r="H93" s="104">
        <v>2.9375896541663233</v>
      </c>
      <c r="I93" s="104">
        <v>2.8251405641251996</v>
      </c>
      <c r="J93" s="104">
        <v>3.1431381341501243</v>
      </c>
      <c r="K93" s="104">
        <v>3.2692763605685942</v>
      </c>
      <c r="L93" s="104">
        <v>3.9045382889726596</v>
      </c>
      <c r="M93" s="104">
        <v>3.9661113764225209</v>
      </c>
      <c r="N93" s="104">
        <v>4.3295904578959483</v>
      </c>
      <c r="O93" s="104">
        <v>4.7882025437478735</v>
      </c>
      <c r="P93" s="104">
        <v>4.860642386642275</v>
      </c>
      <c r="Q93" s="104">
        <v>4.7474271814605729</v>
      </c>
      <c r="R93" s="104">
        <v>4.8559812582760493</v>
      </c>
      <c r="S93" s="104">
        <v>5.3045260539088774</v>
      </c>
      <c r="T93" s="104">
        <v>5.5581936201727995</v>
      </c>
      <c r="U93" s="104">
        <v>5.4893325136144435</v>
      </c>
      <c r="V93" s="104">
        <v>6.4706446630183851</v>
      </c>
      <c r="W93" s="104">
        <v>5.8372237215643796</v>
      </c>
      <c r="DA93" s="132" t="s">
        <v>1657</v>
      </c>
    </row>
    <row r="94" spans="1:105" ht="12" customHeight="1" x14ac:dyDescent="0.25">
      <c r="A94" s="108" t="s">
        <v>50</v>
      </c>
      <c r="B94" s="98">
        <v>1.0385197122277501</v>
      </c>
      <c r="C94" s="98">
        <v>1.0492731583162398</v>
      </c>
      <c r="D94" s="98">
        <v>0.93143644255094216</v>
      </c>
      <c r="E94" s="98">
        <v>0.8862937896710098</v>
      </c>
      <c r="F94" s="98">
        <v>0.91049114479378723</v>
      </c>
      <c r="G94" s="98">
        <v>0.88040775054104814</v>
      </c>
      <c r="H94" s="98">
        <v>0.86986684314723917</v>
      </c>
      <c r="I94" s="98">
        <v>0.82783014948456068</v>
      </c>
      <c r="J94" s="98">
        <v>0.903148858833276</v>
      </c>
      <c r="K94" s="98">
        <v>0.93509221630494266</v>
      </c>
      <c r="L94" s="98">
        <v>1.0223846443998577</v>
      </c>
      <c r="M94" s="98">
        <v>0.92473327952016471</v>
      </c>
      <c r="N94" s="98">
        <v>0.92254819931955434</v>
      </c>
      <c r="O94" s="98">
        <v>0.88971903839163746</v>
      </c>
      <c r="P94" s="98">
        <v>0.97471230546703591</v>
      </c>
      <c r="Q94" s="98">
        <v>0.80058481026606287</v>
      </c>
      <c r="R94" s="98">
        <v>0.88330389054162872</v>
      </c>
      <c r="S94" s="98">
        <v>0.98075387196471164</v>
      </c>
      <c r="T94" s="98">
        <v>0.99647597784202169</v>
      </c>
      <c r="U94" s="98">
        <v>1.0201800501382301</v>
      </c>
      <c r="V94" s="98">
        <v>1.3565565304536957</v>
      </c>
      <c r="W94" s="98">
        <v>1.0172323117902276</v>
      </c>
      <c r="DA94" s="63" t="s">
        <v>1658</v>
      </c>
    </row>
    <row r="95" spans="1:105" ht="12" customHeight="1" x14ac:dyDescent="0.25">
      <c r="A95" s="108" t="s">
        <v>52</v>
      </c>
      <c r="B95" s="98">
        <v>2.6818252143498942</v>
      </c>
      <c r="C95" s="98">
        <v>2.3869627697859976</v>
      </c>
      <c r="D95" s="98">
        <v>2.1951816835625557</v>
      </c>
      <c r="E95" s="98">
        <v>2.4789568781513691</v>
      </c>
      <c r="F95" s="98">
        <v>2.3796281959160512</v>
      </c>
      <c r="G95" s="98">
        <v>2.0282744647603552</v>
      </c>
      <c r="H95" s="98">
        <v>2.0677228110190842</v>
      </c>
      <c r="I95" s="98">
        <v>1.9973104146406393</v>
      </c>
      <c r="J95" s="98">
        <v>2.2399892753168484</v>
      </c>
      <c r="K95" s="98">
        <v>2.3341841442636517</v>
      </c>
      <c r="L95" s="98">
        <v>2.8821536445728024</v>
      </c>
      <c r="M95" s="98">
        <v>3.0413780969023563</v>
      </c>
      <c r="N95" s="98">
        <v>3.4070422585763942</v>
      </c>
      <c r="O95" s="98">
        <v>3.8984835053562361</v>
      </c>
      <c r="P95" s="98">
        <v>3.8859300811752382</v>
      </c>
      <c r="Q95" s="98">
        <v>3.94684237119451</v>
      </c>
      <c r="R95" s="98">
        <v>3.9726773677344211</v>
      </c>
      <c r="S95" s="98">
        <v>4.3237721819441646</v>
      </c>
      <c r="T95" s="98">
        <v>4.5617176423307777</v>
      </c>
      <c r="U95" s="98">
        <v>4.4691524634762132</v>
      </c>
      <c r="V95" s="98">
        <v>5.1140881325646896</v>
      </c>
      <c r="W95" s="98">
        <v>4.8199914097741523</v>
      </c>
      <c r="DA95" s="63" t="s">
        <v>1659</v>
      </c>
    </row>
    <row r="96" spans="1:105" ht="12" customHeight="1" x14ac:dyDescent="0.25">
      <c r="A96" s="106" t="s">
        <v>122</v>
      </c>
      <c r="B96" s="101">
        <v>1329.9631085718424</v>
      </c>
      <c r="C96" s="101">
        <v>1316.9297601917117</v>
      </c>
      <c r="D96" s="101">
        <v>1440.4292632148558</v>
      </c>
      <c r="E96" s="101">
        <v>1514.3973443391087</v>
      </c>
      <c r="F96" s="101">
        <v>1593.6034627694662</v>
      </c>
      <c r="G96" s="101">
        <v>1699.4863908509685</v>
      </c>
      <c r="H96" s="101">
        <v>1942.7285174345263</v>
      </c>
      <c r="I96" s="101">
        <v>2142.4856985299771</v>
      </c>
      <c r="J96" s="101">
        <v>2220.6970456880485</v>
      </c>
      <c r="K96" s="101">
        <v>2208.7255253777066</v>
      </c>
      <c r="L96" s="101">
        <v>2325.1848908463589</v>
      </c>
      <c r="M96" s="101">
        <v>2450.7935150275903</v>
      </c>
      <c r="N96" s="101">
        <v>2464.1894828021832</v>
      </c>
      <c r="O96" s="101">
        <v>2483.6251071789798</v>
      </c>
      <c r="P96" s="101">
        <v>2401.9264215845101</v>
      </c>
      <c r="Q96" s="101">
        <v>2435.0040878406917</v>
      </c>
      <c r="R96" s="101">
        <v>2382.9446825378136</v>
      </c>
      <c r="S96" s="101">
        <v>2400.0848793638829</v>
      </c>
      <c r="T96" s="101">
        <v>2328.2466332413355</v>
      </c>
      <c r="U96" s="101">
        <v>2261.2893858459897</v>
      </c>
      <c r="V96" s="101">
        <v>2241.0366805724457</v>
      </c>
      <c r="W96" s="101">
        <v>2122.8210452538437</v>
      </c>
      <c r="DA96" s="131" t="s">
        <v>1660</v>
      </c>
    </row>
    <row r="97" spans="1:105" ht="12" customHeight="1" x14ac:dyDescent="0.25">
      <c r="A97" s="107" t="s">
        <v>121</v>
      </c>
      <c r="B97" s="104">
        <v>151.26626807511727</v>
      </c>
      <c r="C97" s="104">
        <v>158.54492692736164</v>
      </c>
      <c r="D97" s="104">
        <v>179.82878451831718</v>
      </c>
      <c r="E97" s="104">
        <v>212.72041708474964</v>
      </c>
      <c r="F97" s="104">
        <v>230.2485999783847</v>
      </c>
      <c r="G97" s="104">
        <v>269.9089438252463</v>
      </c>
      <c r="H97" s="104">
        <v>327.41730406297069</v>
      </c>
      <c r="I97" s="104">
        <v>438.18552679429911</v>
      </c>
      <c r="J97" s="104">
        <v>477.11107355378437</v>
      </c>
      <c r="K97" s="104">
        <v>551.54936013854569</v>
      </c>
      <c r="L97" s="104">
        <v>644.47400810665272</v>
      </c>
      <c r="M97" s="104">
        <v>723.54113102109898</v>
      </c>
      <c r="N97" s="104">
        <v>737.5552214913871</v>
      </c>
      <c r="O97" s="104">
        <v>740.14047776541452</v>
      </c>
      <c r="P97" s="104">
        <v>730.56108363343731</v>
      </c>
      <c r="Q97" s="104">
        <v>708.70295096007317</v>
      </c>
      <c r="R97" s="104">
        <v>716.22671491664983</v>
      </c>
      <c r="S97" s="104">
        <v>775.62162047350307</v>
      </c>
      <c r="T97" s="104">
        <v>820.97080658720472</v>
      </c>
      <c r="U97" s="104">
        <v>876.51263452078035</v>
      </c>
      <c r="V97" s="104">
        <v>890.96329515157515</v>
      </c>
      <c r="W97" s="104">
        <v>991.99016052235027</v>
      </c>
      <c r="DA97" s="132" t="s">
        <v>1661</v>
      </c>
    </row>
    <row r="98" spans="1:105" ht="12" customHeight="1" x14ac:dyDescent="0.25">
      <c r="A98" s="108" t="s">
        <v>53</v>
      </c>
      <c r="B98" s="98">
        <v>60.999211952252686</v>
      </c>
      <c r="C98" s="98">
        <v>62.915311103125632</v>
      </c>
      <c r="D98" s="98">
        <v>74.103088915448751</v>
      </c>
      <c r="E98" s="98">
        <v>89.926771375697612</v>
      </c>
      <c r="F98" s="98">
        <v>101.60580194827573</v>
      </c>
      <c r="G98" s="98">
        <v>119.31682282035406</v>
      </c>
      <c r="H98" s="98">
        <v>139.50828746158794</v>
      </c>
      <c r="I98" s="98">
        <v>196.07675217777071</v>
      </c>
      <c r="J98" s="98">
        <v>196.38178236950878</v>
      </c>
      <c r="K98" s="98">
        <v>223.34483332795506</v>
      </c>
      <c r="L98" s="98">
        <v>260.67709005126278</v>
      </c>
      <c r="M98" s="98">
        <v>289.047526688056</v>
      </c>
      <c r="N98" s="98">
        <v>280.4007365309858</v>
      </c>
      <c r="O98" s="98">
        <v>272.7922518546311</v>
      </c>
      <c r="P98" s="98">
        <v>252.02780699039562</v>
      </c>
      <c r="Q98" s="98">
        <v>223.56300729351779</v>
      </c>
      <c r="R98" s="98">
        <v>224.88061849440007</v>
      </c>
      <c r="S98" s="98">
        <v>260.06489794000305</v>
      </c>
      <c r="T98" s="98">
        <v>272.45971124007849</v>
      </c>
      <c r="U98" s="98">
        <v>292.7266586827198</v>
      </c>
      <c r="V98" s="98">
        <v>285.53160688185557</v>
      </c>
      <c r="W98" s="98">
        <v>341.91901232553812</v>
      </c>
      <c r="DA98" s="63" t="s">
        <v>1662</v>
      </c>
    </row>
    <row r="99" spans="1:105" ht="12" customHeight="1" x14ac:dyDescent="0.25">
      <c r="A99" s="108" t="s">
        <v>52</v>
      </c>
      <c r="B99" s="98">
        <v>90.26705612286456</v>
      </c>
      <c r="C99" s="98">
        <v>95.629615824235998</v>
      </c>
      <c r="D99" s="98">
        <v>105.72569560286834</v>
      </c>
      <c r="E99" s="98">
        <v>122.79364570905203</v>
      </c>
      <c r="F99" s="98">
        <v>128.64279803010891</v>
      </c>
      <c r="G99" s="98">
        <v>150.59212100489214</v>
      </c>
      <c r="H99" s="98">
        <v>187.90901660138283</v>
      </c>
      <c r="I99" s="98">
        <v>242.10877461652848</v>
      </c>
      <c r="J99" s="98">
        <v>280.72929118427561</v>
      </c>
      <c r="K99" s="98">
        <v>328.20452681059066</v>
      </c>
      <c r="L99" s="98">
        <v>383.79691805538999</v>
      </c>
      <c r="M99" s="98">
        <v>434.49360433304304</v>
      </c>
      <c r="N99" s="98">
        <v>457.15448496040136</v>
      </c>
      <c r="O99" s="98">
        <v>467.34822591078336</v>
      </c>
      <c r="P99" s="98">
        <v>478.53327664304169</v>
      </c>
      <c r="Q99" s="98">
        <v>485.13994366655555</v>
      </c>
      <c r="R99" s="98">
        <v>491.34609642224979</v>
      </c>
      <c r="S99" s="98">
        <v>515.55672253349985</v>
      </c>
      <c r="T99" s="98">
        <v>548.51109534712634</v>
      </c>
      <c r="U99" s="98">
        <v>583.78597583806072</v>
      </c>
      <c r="V99" s="98">
        <v>605.4316882697193</v>
      </c>
      <c r="W99" s="98">
        <v>650.07114819681192</v>
      </c>
      <c r="DA99" s="63" t="s">
        <v>1663</v>
      </c>
    </row>
    <row r="100" spans="1:105" ht="12" customHeight="1" x14ac:dyDescent="0.25">
      <c r="A100" s="121" t="s">
        <v>54</v>
      </c>
      <c r="B100" s="122">
        <v>1973.2072994516029</v>
      </c>
      <c r="C100" s="122">
        <v>2023.6936708040853</v>
      </c>
      <c r="D100" s="122">
        <v>2132.8518203126787</v>
      </c>
      <c r="E100" s="122">
        <v>2234.5722789133533</v>
      </c>
      <c r="F100" s="122">
        <v>2243.3515087756314</v>
      </c>
      <c r="G100" s="122">
        <v>2456.5619527011609</v>
      </c>
      <c r="H100" s="122">
        <v>2540.5972462233703</v>
      </c>
      <c r="I100" s="122">
        <v>2735.8434286141146</v>
      </c>
      <c r="J100" s="122">
        <v>2666.0210831169866</v>
      </c>
      <c r="K100" s="122">
        <v>2706.9725852300348</v>
      </c>
      <c r="L100" s="122">
        <v>2754.2886322473455</v>
      </c>
      <c r="M100" s="122">
        <v>2707.9118461510116</v>
      </c>
      <c r="N100" s="122">
        <v>2693.9404357619069</v>
      </c>
      <c r="O100" s="122">
        <v>2723.1003588058111</v>
      </c>
      <c r="P100" s="122">
        <v>2663.1951816945129</v>
      </c>
      <c r="Q100" s="122">
        <v>2683.8684498818716</v>
      </c>
      <c r="R100" s="122">
        <v>2640.9539577372725</v>
      </c>
      <c r="S100" s="122">
        <v>2778.8624964497253</v>
      </c>
      <c r="T100" s="122">
        <v>2885.1194683967365</v>
      </c>
      <c r="U100" s="122">
        <v>2879.0659366767295</v>
      </c>
      <c r="V100" s="122">
        <v>2923.7760142231555</v>
      </c>
      <c r="W100" s="122">
        <v>2947.1602628298856</v>
      </c>
      <c r="DA100" s="130" t="s">
        <v>1664</v>
      </c>
    </row>
    <row r="101" spans="1:105" ht="12" customHeight="1" x14ac:dyDescent="0.25">
      <c r="A101" s="97" t="s">
        <v>208</v>
      </c>
      <c r="B101" s="98">
        <v>439.17648088591602</v>
      </c>
      <c r="C101" s="98">
        <v>450.23173143989084</v>
      </c>
      <c r="D101" s="98">
        <v>459.51411383122246</v>
      </c>
      <c r="E101" s="98">
        <v>464.38288626435894</v>
      </c>
      <c r="F101" s="98">
        <v>444.99818695289861</v>
      </c>
      <c r="G101" s="98">
        <v>470.3957745599152</v>
      </c>
      <c r="H101" s="98">
        <v>466.06739154912128</v>
      </c>
      <c r="I101" s="98">
        <v>490.51218940403351</v>
      </c>
      <c r="J101" s="98">
        <v>525.09900464559234</v>
      </c>
      <c r="K101" s="98">
        <v>540.99956839218135</v>
      </c>
      <c r="L101" s="98">
        <v>462.8438868569466</v>
      </c>
      <c r="M101" s="98">
        <v>456.67735202709247</v>
      </c>
      <c r="N101" s="98">
        <v>472.63056409261367</v>
      </c>
      <c r="O101" s="98">
        <v>479.60427797596202</v>
      </c>
      <c r="P101" s="98">
        <v>489.20934878460099</v>
      </c>
      <c r="Q101" s="98">
        <v>488.12252386272758</v>
      </c>
      <c r="R101" s="98">
        <v>481.57893446446855</v>
      </c>
      <c r="S101" s="98">
        <v>487.43578398194524</v>
      </c>
      <c r="T101" s="98">
        <v>546.08595113951742</v>
      </c>
      <c r="U101" s="98">
        <v>536.64970860800599</v>
      </c>
      <c r="V101" s="98">
        <v>540.08962548653369</v>
      </c>
      <c r="W101" s="98">
        <v>547.22532999795408</v>
      </c>
      <c r="DA101" s="63" t="s">
        <v>1665</v>
      </c>
    </row>
    <row r="102" spans="1:105" ht="12" customHeight="1" x14ac:dyDescent="0.25">
      <c r="A102" s="97" t="s">
        <v>50</v>
      </c>
      <c r="B102" s="98">
        <v>667.89989858458182</v>
      </c>
      <c r="C102" s="98">
        <v>659.02439133212692</v>
      </c>
      <c r="D102" s="98">
        <v>694.36695825711058</v>
      </c>
      <c r="E102" s="98">
        <v>772.05503926575648</v>
      </c>
      <c r="F102" s="98">
        <v>751.35611677373129</v>
      </c>
      <c r="G102" s="98">
        <v>855.38922858247611</v>
      </c>
      <c r="H102" s="98">
        <v>766.05844867233247</v>
      </c>
      <c r="I102" s="98">
        <v>848.96840174376064</v>
      </c>
      <c r="J102" s="98">
        <v>739.8546075201258</v>
      </c>
      <c r="K102" s="98">
        <v>794.45842743800665</v>
      </c>
      <c r="L102" s="98">
        <v>770.66273183087162</v>
      </c>
      <c r="M102" s="98">
        <v>777.45276831824663</v>
      </c>
      <c r="N102" s="98">
        <v>726.71687999557525</v>
      </c>
      <c r="O102" s="98">
        <v>735.09634309121816</v>
      </c>
      <c r="P102" s="98">
        <v>744.88733358278398</v>
      </c>
      <c r="Q102" s="98">
        <v>745.93440962939746</v>
      </c>
      <c r="R102" s="98">
        <v>722.04528582464752</v>
      </c>
      <c r="S102" s="98">
        <v>771.68028467267175</v>
      </c>
      <c r="T102" s="98">
        <v>801.91695435820634</v>
      </c>
      <c r="U102" s="98">
        <v>801.53150585756714</v>
      </c>
      <c r="V102" s="98">
        <v>792.08922803181304</v>
      </c>
      <c r="W102" s="98">
        <v>759.66127636424426</v>
      </c>
      <c r="DA102" s="63" t="s">
        <v>1666</v>
      </c>
    </row>
    <row r="103" spans="1:105" ht="12" customHeight="1" x14ac:dyDescent="0.25">
      <c r="A103" s="109" t="s">
        <v>120</v>
      </c>
      <c r="B103" s="33">
        <v>866.13091998110485</v>
      </c>
      <c r="C103" s="33">
        <v>914.43754803206787</v>
      </c>
      <c r="D103" s="33">
        <v>978.9707482243449</v>
      </c>
      <c r="E103" s="33">
        <v>998.13435338323825</v>
      </c>
      <c r="F103" s="33">
        <v>1046.997205049001</v>
      </c>
      <c r="G103" s="33">
        <v>1130.7769495587695</v>
      </c>
      <c r="H103" s="33">
        <v>1308.4714060019171</v>
      </c>
      <c r="I103" s="33">
        <v>1396.3628374663197</v>
      </c>
      <c r="J103" s="33">
        <v>1401.067470951268</v>
      </c>
      <c r="K103" s="33">
        <v>1371.5145893998465</v>
      </c>
      <c r="L103" s="33">
        <v>1520.7820135595271</v>
      </c>
      <c r="M103" s="33">
        <v>1473.7817258056727</v>
      </c>
      <c r="N103" s="33">
        <v>1494.5929916737177</v>
      </c>
      <c r="O103" s="33">
        <v>1508.3997377386306</v>
      </c>
      <c r="P103" s="33">
        <v>1429.0984993271277</v>
      </c>
      <c r="Q103" s="33">
        <v>1449.8115163897462</v>
      </c>
      <c r="R103" s="33">
        <v>1437.3297374481567</v>
      </c>
      <c r="S103" s="33">
        <v>1519.746427795108</v>
      </c>
      <c r="T103" s="33">
        <v>1537.1165628990125</v>
      </c>
      <c r="U103" s="33">
        <v>1540.884722211156</v>
      </c>
      <c r="V103" s="33">
        <v>1591.5971607048079</v>
      </c>
      <c r="W103" s="33">
        <v>1640.2736564676879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>
        <f t="shared" ref="B105:Q105" si="35">B106+B109+B111+B120</f>
        <v>154.70368350051348</v>
      </c>
      <c r="C105" s="117">
        <f t="shared" si="35"/>
        <v>149.49219593587731</v>
      </c>
      <c r="D105" s="117">
        <f t="shared" si="35"/>
        <v>111.33360314181463</v>
      </c>
      <c r="E105" s="117">
        <f t="shared" si="35"/>
        <v>111.91400431334992</v>
      </c>
      <c r="F105" s="117">
        <f t="shared" si="35"/>
        <v>109.80651766651955</v>
      </c>
      <c r="G105" s="117">
        <f t="shared" si="35"/>
        <v>24.159616289561459</v>
      </c>
      <c r="H105" s="117">
        <f t="shared" si="35"/>
        <v>26.165221176535688</v>
      </c>
      <c r="I105" s="117">
        <f t="shared" si="35"/>
        <v>25.206103108842377</v>
      </c>
      <c r="J105" s="117">
        <f t="shared" si="35"/>
        <v>29.302927634064265</v>
      </c>
      <c r="K105" s="117">
        <f t="shared" si="35"/>
        <v>36.579159498993647</v>
      </c>
      <c r="L105" s="117">
        <f t="shared" si="35"/>
        <v>46.075902540371729</v>
      </c>
      <c r="M105" s="117">
        <f t="shared" si="35"/>
        <v>45.217661098154259</v>
      </c>
      <c r="N105" s="117">
        <f t="shared" si="35"/>
        <v>52.522633648467149</v>
      </c>
      <c r="O105" s="117">
        <f t="shared" si="35"/>
        <v>52.876072780028593</v>
      </c>
      <c r="P105" s="117">
        <f t="shared" si="35"/>
        <v>45.26743664156627</v>
      </c>
      <c r="Q105" s="117">
        <f t="shared" si="35"/>
        <v>50.04523659649734</v>
      </c>
      <c r="R105" s="117">
        <f t="shared" ref="R105:V105" si="36">R106+R109+R111+R120</f>
        <v>57.304312737436952</v>
      </c>
      <c r="S105" s="117">
        <f t="shared" si="36"/>
        <v>55.742048042407561</v>
      </c>
      <c r="T105" s="117">
        <f t="shared" si="36"/>
        <v>51.934723174496263</v>
      </c>
      <c r="U105" s="117">
        <f t="shared" si="36"/>
        <v>55.340482398178864</v>
      </c>
      <c r="V105" s="117">
        <f t="shared" si="36"/>
        <v>51.463296018028245</v>
      </c>
      <c r="W105" s="117">
        <f t="shared" ref="W105" si="37">W106+W109+W111+W120</f>
        <v>71.20338157725412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127.55235558372817</v>
      </c>
      <c r="C106" s="122">
        <f t="shared" si="38"/>
        <v>125.69851493531938</v>
      </c>
      <c r="D106" s="122">
        <f t="shared" si="38"/>
        <v>90.368473396577414</v>
      </c>
      <c r="E106" s="122">
        <f t="shared" si="38"/>
        <v>92.841150503768446</v>
      </c>
      <c r="F106" s="122">
        <f t="shared" si="38"/>
        <v>95.568422430888987</v>
      </c>
      <c r="G106" s="122">
        <f t="shared" si="38"/>
        <v>19.328818185025842</v>
      </c>
      <c r="H106" s="122">
        <f t="shared" si="38"/>
        <v>21.238586993853222</v>
      </c>
      <c r="I106" s="122">
        <f t="shared" si="38"/>
        <v>19.598927826437365</v>
      </c>
      <c r="J106" s="122">
        <f t="shared" si="38"/>
        <v>23.73325914161525</v>
      </c>
      <c r="K106" s="122">
        <f t="shared" si="38"/>
        <v>29.33115989749788</v>
      </c>
      <c r="L106" s="122">
        <f t="shared" si="38"/>
        <v>37.572381960245004</v>
      </c>
      <c r="M106" s="122">
        <f t="shared" si="38"/>
        <v>35.960173386588231</v>
      </c>
      <c r="N106" s="122">
        <f t="shared" si="38"/>
        <v>42.461947725501503</v>
      </c>
      <c r="O106" s="122">
        <f t="shared" si="38"/>
        <v>42.802694197915201</v>
      </c>
      <c r="P106" s="122">
        <f t="shared" si="38"/>
        <v>35.768120519855735</v>
      </c>
      <c r="Q106" s="122">
        <f t="shared" si="38"/>
        <v>39.868943845069204</v>
      </c>
      <c r="R106" s="122">
        <f t="shared" ref="R106:V106" si="39">SUM(R107:R108)</f>
        <v>46.406111373774678</v>
      </c>
      <c r="S106" s="122">
        <f t="shared" si="39"/>
        <v>44.744400441890605</v>
      </c>
      <c r="T106" s="122">
        <f t="shared" si="39"/>
        <v>41.246052595669987</v>
      </c>
      <c r="U106" s="122">
        <f t="shared" si="39"/>
        <v>44.380824798264193</v>
      </c>
      <c r="V106" s="122">
        <f t="shared" si="39"/>
        <v>40.683638746411255</v>
      </c>
      <c r="W106" s="122">
        <f t="shared" ref="W106" si="40">SUM(W107:W108)</f>
        <v>57.968738236864759</v>
      </c>
      <c r="DA106" s="130" t="s">
        <v>1669</v>
      </c>
    </row>
    <row r="107" spans="1:105" ht="12" customHeight="1" x14ac:dyDescent="0.25">
      <c r="A107" s="97" t="s">
        <v>203</v>
      </c>
      <c r="B107" s="98">
        <v>127.07351406721651</v>
      </c>
      <c r="C107" s="98">
        <v>125.23855219283</v>
      </c>
      <c r="D107" s="98">
        <v>90.058640809049464</v>
      </c>
      <c r="E107" s="98">
        <v>92.535785031020737</v>
      </c>
      <c r="F107" s="98">
        <v>95.249510564458674</v>
      </c>
      <c r="G107" s="98">
        <v>19.279580203014504</v>
      </c>
      <c r="H107" s="98">
        <v>21.185530208033128</v>
      </c>
      <c r="I107" s="98">
        <v>19.552915824311732</v>
      </c>
      <c r="J107" s="98">
        <v>23.677738100554677</v>
      </c>
      <c r="K107" s="98">
        <v>29.263225247346117</v>
      </c>
      <c r="L107" s="98">
        <v>37.486555567438032</v>
      </c>
      <c r="M107" s="98">
        <v>35.872459368911649</v>
      </c>
      <c r="N107" s="98">
        <v>42.353380442584907</v>
      </c>
      <c r="O107" s="98">
        <v>42.688946924665288</v>
      </c>
      <c r="P107" s="98">
        <v>35.664150024179563</v>
      </c>
      <c r="Q107" s="98">
        <v>39.752371176841528</v>
      </c>
      <c r="R107" s="98">
        <v>46.266993854684401</v>
      </c>
      <c r="S107" s="98">
        <v>44.6118797581235</v>
      </c>
      <c r="T107" s="98">
        <v>41.125580681254029</v>
      </c>
      <c r="U107" s="98">
        <v>44.251767714051908</v>
      </c>
      <c r="V107" s="98">
        <v>40.558247810630782</v>
      </c>
      <c r="W107" s="98">
        <v>57.795191634874328</v>
      </c>
      <c r="DA107" s="63" t="s">
        <v>1670</v>
      </c>
    </row>
    <row r="108" spans="1:105" ht="12" customHeight="1" x14ac:dyDescent="0.25">
      <c r="A108" s="97" t="s">
        <v>53</v>
      </c>
      <c r="B108" s="98">
        <v>0.47884151651167028</v>
      </c>
      <c r="C108" s="98">
        <v>0.4599627424893864</v>
      </c>
      <c r="D108" s="98">
        <v>0.30983258752794735</v>
      </c>
      <c r="E108" s="98">
        <v>0.30536547274770554</v>
      </c>
      <c r="F108" s="98">
        <v>0.31891186643031694</v>
      </c>
      <c r="G108" s="98">
        <v>4.9237982011336508E-2</v>
      </c>
      <c r="H108" s="98">
        <v>5.3056785820093898E-2</v>
      </c>
      <c r="I108" s="98">
        <v>4.601200212563121E-2</v>
      </c>
      <c r="J108" s="98">
        <v>5.5521041060574101E-2</v>
      </c>
      <c r="K108" s="98">
        <v>6.7934650151763365E-2</v>
      </c>
      <c r="L108" s="98">
        <v>8.5826392806972643E-2</v>
      </c>
      <c r="M108" s="98">
        <v>8.7714017676582615E-2</v>
      </c>
      <c r="N108" s="98">
        <v>0.10856728291659271</v>
      </c>
      <c r="O108" s="98">
        <v>0.11374727324991349</v>
      </c>
      <c r="P108" s="98">
        <v>0.10397049567617539</v>
      </c>
      <c r="Q108" s="98">
        <v>0.11657266822767216</v>
      </c>
      <c r="R108" s="98">
        <v>0.13911751909028028</v>
      </c>
      <c r="S108" s="98">
        <v>0.13252068376710704</v>
      </c>
      <c r="T108" s="98">
        <v>0.12047191441596168</v>
      </c>
      <c r="U108" s="98">
        <v>0.12905708421228321</v>
      </c>
      <c r="V108" s="98">
        <v>0.12539093578047572</v>
      </c>
      <c r="W108" s="98">
        <v>0.17354660199043009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0.25408148584299756</v>
      </c>
      <c r="C109" s="122">
        <f t="shared" si="41"/>
        <v>0.3139063649381969</v>
      </c>
      <c r="D109" s="122">
        <f t="shared" si="41"/>
        <v>0.24213318705442508</v>
      </c>
      <c r="E109" s="122">
        <f t="shared" si="41"/>
        <v>0.69695450350645971</v>
      </c>
      <c r="F109" s="122">
        <f t="shared" si="41"/>
        <v>0.19197750444852496</v>
      </c>
      <c r="G109" s="122">
        <f t="shared" si="41"/>
        <v>3.9212697224769527E-2</v>
      </c>
      <c r="H109" s="122">
        <f t="shared" si="41"/>
        <v>6.1522181989033489E-2</v>
      </c>
      <c r="I109" s="122">
        <f t="shared" si="41"/>
        <v>8.4316984597812561E-2</v>
      </c>
      <c r="J109" s="122">
        <f t="shared" si="41"/>
        <v>7.9134120646928235E-2</v>
      </c>
      <c r="K109" s="122">
        <f t="shared" si="41"/>
        <v>7.8285410816800211E-2</v>
      </c>
      <c r="L109" s="122">
        <f t="shared" si="41"/>
        <v>0.11180494049462028</v>
      </c>
      <c r="M109" s="122">
        <f t="shared" si="41"/>
        <v>0.10988855371703499</v>
      </c>
      <c r="N109" s="122">
        <f t="shared" si="41"/>
        <v>0.17232636146142424</v>
      </c>
      <c r="O109" s="122">
        <f t="shared" si="41"/>
        <v>0.118121754424217</v>
      </c>
      <c r="P109" s="122">
        <f t="shared" si="41"/>
        <v>0.10254975060205529</v>
      </c>
      <c r="Q109" s="122">
        <f t="shared" si="41"/>
        <v>0.11709046515047551</v>
      </c>
      <c r="R109" s="122">
        <f t="shared" si="41"/>
        <v>0.11213782803287418</v>
      </c>
      <c r="S109" s="122">
        <f t="shared" si="41"/>
        <v>0.11421985614319048</v>
      </c>
      <c r="T109" s="122">
        <f t="shared" si="41"/>
        <v>9.80280172044867E-2</v>
      </c>
      <c r="U109" s="122">
        <f t="shared" si="41"/>
        <v>9.4871919846548622E-2</v>
      </c>
      <c r="V109" s="122">
        <f t="shared" si="41"/>
        <v>8.273995887587085E-2</v>
      </c>
      <c r="W109" s="122">
        <f t="shared" si="41"/>
        <v>9.1513298465559875E-2</v>
      </c>
      <c r="DA109" s="130" t="s">
        <v>1672</v>
      </c>
    </row>
    <row r="110" spans="1:105" ht="12" customHeight="1" x14ac:dyDescent="0.25">
      <c r="A110" s="97" t="s">
        <v>53</v>
      </c>
      <c r="B110" s="98">
        <v>0.25408148584299756</v>
      </c>
      <c r="C110" s="98">
        <v>0.3139063649381969</v>
      </c>
      <c r="D110" s="98">
        <v>0.24213318705442508</v>
      </c>
      <c r="E110" s="98">
        <v>0.69695450350645971</v>
      </c>
      <c r="F110" s="98">
        <v>0.19197750444852496</v>
      </c>
      <c r="G110" s="98">
        <v>3.9212697224769527E-2</v>
      </c>
      <c r="H110" s="98">
        <v>6.1522181989033489E-2</v>
      </c>
      <c r="I110" s="98">
        <v>8.4316984597812561E-2</v>
      </c>
      <c r="J110" s="98">
        <v>7.9134120646928235E-2</v>
      </c>
      <c r="K110" s="98">
        <v>7.8285410816800211E-2</v>
      </c>
      <c r="L110" s="98">
        <v>0.11180494049462028</v>
      </c>
      <c r="M110" s="98">
        <v>0.10988855371703499</v>
      </c>
      <c r="N110" s="98">
        <v>0.17232636146142424</v>
      </c>
      <c r="O110" s="98">
        <v>0.118121754424217</v>
      </c>
      <c r="P110" s="98">
        <v>0.10254975060205529</v>
      </c>
      <c r="Q110" s="98">
        <v>0.11709046515047551</v>
      </c>
      <c r="R110" s="98">
        <v>0.11213782803287418</v>
      </c>
      <c r="S110" s="98">
        <v>0.11421985614319048</v>
      </c>
      <c r="T110" s="98">
        <v>9.80280172044867E-2</v>
      </c>
      <c r="U110" s="98">
        <v>9.4871919846548622E-2</v>
      </c>
      <c r="V110" s="98">
        <v>8.273995887587085E-2</v>
      </c>
      <c r="W110" s="98">
        <v>9.1513298465559875E-2</v>
      </c>
      <c r="DA110" s="63" t="s">
        <v>1673</v>
      </c>
    </row>
    <row r="111" spans="1:105" ht="12" customHeight="1" x14ac:dyDescent="0.25">
      <c r="A111" s="121" t="s">
        <v>55</v>
      </c>
      <c r="B111" s="122">
        <v>16.651649931792356</v>
      </c>
      <c r="C111" s="122">
        <v>14.209178132767214</v>
      </c>
      <c r="D111" s="122">
        <v>12.623886982077709</v>
      </c>
      <c r="E111" s="122">
        <v>11.401603871113668</v>
      </c>
      <c r="F111" s="122">
        <v>8.9651716025689172</v>
      </c>
      <c r="G111" s="122">
        <v>2.7907939233498693</v>
      </c>
      <c r="H111" s="122">
        <v>3.0586155488627367</v>
      </c>
      <c r="I111" s="122">
        <v>3.339946505345714</v>
      </c>
      <c r="J111" s="122">
        <v>3.5466514163278697</v>
      </c>
      <c r="K111" s="122">
        <v>4.6409774124498053</v>
      </c>
      <c r="L111" s="122">
        <v>5.654272419034184</v>
      </c>
      <c r="M111" s="122">
        <v>6.2943595325228143</v>
      </c>
      <c r="N111" s="122">
        <v>6.9404301308340735</v>
      </c>
      <c r="O111" s="122">
        <v>6.935460001124012</v>
      </c>
      <c r="P111" s="122">
        <v>6.3892898065929433</v>
      </c>
      <c r="Q111" s="122">
        <v>6.960688673541382</v>
      </c>
      <c r="R111" s="122">
        <v>7.6910503574800027</v>
      </c>
      <c r="S111" s="122">
        <v>7.6421679253748032</v>
      </c>
      <c r="T111" s="122">
        <v>7.4019592554282818</v>
      </c>
      <c r="U111" s="122">
        <v>7.6176116327422339</v>
      </c>
      <c r="V111" s="122">
        <v>7.5343974054649676</v>
      </c>
      <c r="W111" s="122">
        <v>9.7070940335010896</v>
      </c>
      <c r="DA111" s="130" t="s">
        <v>1674</v>
      </c>
    </row>
    <row r="112" spans="1:105" ht="12" customHeight="1" x14ac:dyDescent="0.25">
      <c r="A112" s="97" t="s">
        <v>130</v>
      </c>
      <c r="B112" s="98">
        <v>0.61040682702248084</v>
      </c>
      <c r="C112" s="98">
        <v>0.70186053287935346</v>
      </c>
      <c r="D112" s="98">
        <v>1.4878768177776933</v>
      </c>
      <c r="E112" s="98">
        <v>1.6856700077195232</v>
      </c>
      <c r="F112" s="98">
        <v>1.622600773790801</v>
      </c>
      <c r="G112" s="98">
        <v>2.1027699423733655</v>
      </c>
      <c r="H112" s="98">
        <v>2.2890814280904763</v>
      </c>
      <c r="I112" s="98">
        <v>2.4409035647826434</v>
      </c>
      <c r="J112" s="98">
        <v>2.5193802951069864</v>
      </c>
      <c r="K112" s="98">
        <v>3.2619389740959597</v>
      </c>
      <c r="L112" s="98">
        <v>3.8028334226631451</v>
      </c>
      <c r="M112" s="98">
        <v>3.9345945024706843</v>
      </c>
      <c r="N112" s="98">
        <v>4.4251637855046768</v>
      </c>
      <c r="O112" s="98">
        <v>4.3994198549593495</v>
      </c>
      <c r="P112" s="98">
        <v>3.9447642155379024</v>
      </c>
      <c r="Q112" s="98">
        <v>4.2962254699201674</v>
      </c>
      <c r="R112" s="98">
        <v>4.8432446232754049</v>
      </c>
      <c r="S112" s="98">
        <v>4.6387470858010715</v>
      </c>
      <c r="T112" s="98">
        <v>4.2347710738788633</v>
      </c>
      <c r="U112" s="98">
        <v>4.4670259901024263</v>
      </c>
      <c r="V112" s="98">
        <v>3.8641163188615972</v>
      </c>
      <c r="W112" s="98">
        <v>5.5438944939160759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2.7070999672047997E-4</v>
      </c>
      <c r="F113" s="98">
        <v>1.3144253474824434E-3</v>
      </c>
      <c r="G113" s="98">
        <v>1.3257682919863201E-3</v>
      </c>
      <c r="H113" s="98">
        <v>1.5179017054529611E-3</v>
      </c>
      <c r="I113" s="98">
        <v>1.5556338283013755E-3</v>
      </c>
      <c r="J113" s="98">
        <v>2.3162390882824312E-3</v>
      </c>
      <c r="K113" s="98">
        <v>5.1978744339019906E-3</v>
      </c>
      <c r="L113" s="98">
        <v>8.0601224618002485E-3</v>
      </c>
      <c r="M113" s="98">
        <v>1.0834233986971562E-2</v>
      </c>
      <c r="N113" s="98">
        <v>1.6599825603720263E-2</v>
      </c>
      <c r="O113" s="98">
        <v>1.7317769831494814E-2</v>
      </c>
      <c r="P113" s="98">
        <v>2.6228234476392345E-2</v>
      </c>
      <c r="Q113" s="98">
        <v>3.1932751651882599E-2</v>
      </c>
      <c r="R113" s="98">
        <v>4.890454565083005E-2</v>
      </c>
      <c r="S113" s="98">
        <v>4.5127695846757174E-2</v>
      </c>
      <c r="T113" s="98">
        <v>4.1951883279047045E-2</v>
      </c>
      <c r="U113" s="98">
        <v>4.5201450194962217E-2</v>
      </c>
      <c r="V113" s="98">
        <v>4.3856535179990858E-2</v>
      </c>
      <c r="W113" s="98">
        <v>7.6678399935231484E-2</v>
      </c>
      <c r="DA113" s="63" t="s">
        <v>1676</v>
      </c>
    </row>
    <row r="114" spans="1:105" ht="12" customHeight="1" x14ac:dyDescent="0.25">
      <c r="A114" s="100" t="s">
        <v>203</v>
      </c>
      <c r="B114" s="101">
        <v>0</v>
      </c>
      <c r="C114" s="101">
        <v>0</v>
      </c>
      <c r="D114" s="101">
        <v>0</v>
      </c>
      <c r="E114" s="101">
        <v>1.2707647900556986E-4</v>
      </c>
      <c r="F114" s="101">
        <v>6.3156802739102065E-4</v>
      </c>
      <c r="G114" s="101">
        <v>6.2491910051997606E-4</v>
      </c>
      <c r="H114" s="101">
        <v>7.1080583684703612E-4</v>
      </c>
      <c r="I114" s="101">
        <v>7.6358597011441079E-4</v>
      </c>
      <c r="J114" s="101">
        <v>1.0759293598300711E-3</v>
      </c>
      <c r="K114" s="101">
        <v>2.5227948949866877E-3</v>
      </c>
      <c r="L114" s="101">
        <v>3.9042171215162491E-3</v>
      </c>
      <c r="M114" s="101">
        <v>5.413884421616548E-3</v>
      </c>
      <c r="N114" s="101">
        <v>8.3001399241594258E-3</v>
      </c>
      <c r="O114" s="101">
        <v>8.9677001690096087E-3</v>
      </c>
      <c r="P114" s="101">
        <v>1.258189097903289E-2</v>
      </c>
      <c r="Q114" s="101">
        <v>1.5289853668243619E-2</v>
      </c>
      <c r="R114" s="101">
        <v>2.355343949503896E-2</v>
      </c>
      <c r="S114" s="101">
        <v>2.2545984966247774E-2</v>
      </c>
      <c r="T114" s="101">
        <v>2.1075587945357743E-2</v>
      </c>
      <c r="U114" s="101">
        <v>2.2048944168970849E-2</v>
      </c>
      <c r="V114" s="101">
        <v>2.0714116423333921E-2</v>
      </c>
      <c r="W114" s="101">
        <v>3.7698050057417269E-2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1.4363351771491014E-4</v>
      </c>
      <c r="F115" s="104">
        <v>6.8285732009142259E-4</v>
      </c>
      <c r="G115" s="104">
        <v>7.0084919146634389E-4</v>
      </c>
      <c r="H115" s="104">
        <v>8.07095868605925E-4</v>
      </c>
      <c r="I115" s="104">
        <v>7.9204785818696478E-4</v>
      </c>
      <c r="J115" s="104">
        <v>1.2403097284523601E-3</v>
      </c>
      <c r="K115" s="104">
        <v>2.6750795389153034E-3</v>
      </c>
      <c r="L115" s="104">
        <v>4.1559053402839994E-3</v>
      </c>
      <c r="M115" s="104">
        <v>5.4203495653550133E-3</v>
      </c>
      <c r="N115" s="104">
        <v>8.2996856795608375E-3</v>
      </c>
      <c r="O115" s="104">
        <v>8.3500696624852072E-3</v>
      </c>
      <c r="P115" s="104">
        <v>1.3646343497359449E-2</v>
      </c>
      <c r="Q115" s="104">
        <v>1.6642897983638986E-2</v>
      </c>
      <c r="R115" s="104">
        <v>2.5351106155791087E-2</v>
      </c>
      <c r="S115" s="104">
        <v>2.2581710880509396E-2</v>
      </c>
      <c r="T115" s="104">
        <v>2.0876295333689301E-2</v>
      </c>
      <c r="U115" s="104">
        <v>2.3152506025991365E-2</v>
      </c>
      <c r="V115" s="104">
        <v>2.314241875665694E-2</v>
      </c>
      <c r="W115" s="104">
        <v>3.8980349877814222E-2</v>
      </c>
      <c r="DA115" s="132" t="s">
        <v>1678</v>
      </c>
    </row>
    <row r="116" spans="1:105" ht="12" customHeight="1" x14ac:dyDescent="0.25">
      <c r="A116" s="106" t="s">
        <v>122</v>
      </c>
      <c r="B116" s="101">
        <v>15.597517341786745</v>
      </c>
      <c r="C116" s="101">
        <v>13.141596621858058</v>
      </c>
      <c r="D116" s="101">
        <v>10.838028700363578</v>
      </c>
      <c r="E116" s="101">
        <v>9.3528870665587753</v>
      </c>
      <c r="F116" s="101">
        <v>7.0009115665550903</v>
      </c>
      <c r="G116" s="101">
        <v>0.48701933092911504</v>
      </c>
      <c r="H116" s="101">
        <v>0.53820548785602706</v>
      </c>
      <c r="I116" s="101">
        <v>0.58157479026111603</v>
      </c>
      <c r="J116" s="101">
        <v>0.62574830000135218</v>
      </c>
      <c r="K116" s="101">
        <v>0.70307866898181215</v>
      </c>
      <c r="L116" s="101">
        <v>0.97381720391157556</v>
      </c>
      <c r="M116" s="101">
        <v>1.0938021711448249</v>
      </c>
      <c r="N116" s="101">
        <v>1.1439730714440639</v>
      </c>
      <c r="O116" s="101">
        <v>1.0833120113106895</v>
      </c>
      <c r="P116" s="101">
        <v>0.91479949665236637</v>
      </c>
      <c r="Q116" s="101">
        <v>0.82936003608194253</v>
      </c>
      <c r="R116" s="101">
        <v>0.77574759279087624</v>
      </c>
      <c r="S116" s="101">
        <v>0.77765169019750024</v>
      </c>
      <c r="T116" s="101">
        <v>0.73987772656781747</v>
      </c>
      <c r="U116" s="101">
        <v>0.67993224363809812</v>
      </c>
      <c r="V116" s="101">
        <v>1.0349068351204063</v>
      </c>
      <c r="W116" s="101">
        <v>0.73323928080807621</v>
      </c>
      <c r="DA116" s="131" t="s">
        <v>1679</v>
      </c>
    </row>
    <row r="117" spans="1:105" ht="12" customHeight="1" x14ac:dyDescent="0.25">
      <c r="A117" s="107" t="s">
        <v>121</v>
      </c>
      <c r="B117" s="104">
        <v>0.4437257629831321</v>
      </c>
      <c r="C117" s="104">
        <v>0.36572097802980336</v>
      </c>
      <c r="D117" s="104">
        <v>0.2979814639364361</v>
      </c>
      <c r="E117" s="104">
        <v>0.36277608683864876</v>
      </c>
      <c r="F117" s="104">
        <v>0.34034483687554357</v>
      </c>
      <c r="G117" s="104">
        <v>0.19967888175540258</v>
      </c>
      <c r="H117" s="104">
        <v>0.22981073121078066</v>
      </c>
      <c r="I117" s="104">
        <v>0.31591251647365337</v>
      </c>
      <c r="J117" s="104">
        <v>0.39920658213124866</v>
      </c>
      <c r="K117" s="104">
        <v>0.67076189493813188</v>
      </c>
      <c r="L117" s="104">
        <v>0.86956166999766249</v>
      </c>
      <c r="M117" s="104">
        <v>1.2551286249203331</v>
      </c>
      <c r="N117" s="104">
        <v>1.3546934482816118</v>
      </c>
      <c r="O117" s="104">
        <v>1.4354103650224772</v>
      </c>
      <c r="P117" s="104">
        <v>1.5034978599262825</v>
      </c>
      <c r="Q117" s="104">
        <v>1.803170415887388</v>
      </c>
      <c r="R117" s="104">
        <v>2.023153595762893</v>
      </c>
      <c r="S117" s="104">
        <v>2.1806414535294736</v>
      </c>
      <c r="T117" s="104">
        <v>2.3853585717025534</v>
      </c>
      <c r="U117" s="104">
        <v>2.4254519488067485</v>
      </c>
      <c r="V117" s="104">
        <v>2.5915177163029739</v>
      </c>
      <c r="W117" s="104">
        <v>3.353281858841707</v>
      </c>
      <c r="DA117" s="132" t="s">
        <v>1680</v>
      </c>
    </row>
    <row r="118" spans="1:105" ht="12" customHeight="1" x14ac:dyDescent="0.25">
      <c r="A118" s="108" t="s">
        <v>53</v>
      </c>
      <c r="B118" s="98">
        <v>0.15305389491504182</v>
      </c>
      <c r="C118" s="98">
        <v>0.11415787066001104</v>
      </c>
      <c r="D118" s="98">
        <v>8.5629363688484866E-2</v>
      </c>
      <c r="E118" s="98">
        <v>0.13286198251309109</v>
      </c>
      <c r="F118" s="98">
        <v>0.1344518952127142</v>
      </c>
      <c r="G118" s="98">
        <v>9.7593018666030609E-2</v>
      </c>
      <c r="H118" s="98">
        <v>0.11049718123915078</v>
      </c>
      <c r="I118" s="98">
        <v>0.16762829735227355</v>
      </c>
      <c r="J118" s="98">
        <v>0.1948679963891668</v>
      </c>
      <c r="K118" s="98">
        <v>0.3356788614528235</v>
      </c>
      <c r="L118" s="98">
        <v>0.4343569979158729</v>
      </c>
      <c r="M118" s="98">
        <v>0.65417211345272974</v>
      </c>
      <c r="N118" s="98">
        <v>0.70672561162790359</v>
      </c>
      <c r="O118" s="98">
        <v>0.78047220614825141</v>
      </c>
      <c r="P118" s="98">
        <v>0.7356347524105592</v>
      </c>
      <c r="Q118" s="98">
        <v>0.88105100339441944</v>
      </c>
      <c r="R118" s="98">
        <v>0.9935530494941025</v>
      </c>
      <c r="S118" s="98">
        <v>1.1262724430575761</v>
      </c>
      <c r="T118" s="98">
        <v>1.1494545938648419</v>
      </c>
      <c r="U118" s="98">
        <v>1.1706458690861372</v>
      </c>
      <c r="V118" s="98">
        <v>1.1836911771154353</v>
      </c>
      <c r="W118" s="98">
        <v>1.6479285942241535</v>
      </c>
      <c r="DA118" s="63" t="s">
        <v>1681</v>
      </c>
    </row>
    <row r="119" spans="1:105" ht="12" customHeight="1" x14ac:dyDescent="0.25">
      <c r="A119" s="108" t="s">
        <v>52</v>
      </c>
      <c r="B119" s="98">
        <v>0.29067186806809026</v>
      </c>
      <c r="C119" s="98">
        <v>0.25156310736979232</v>
      </c>
      <c r="D119" s="98">
        <v>0.21235210024795123</v>
      </c>
      <c r="E119" s="98">
        <v>0.22991410432555767</v>
      </c>
      <c r="F119" s="98">
        <v>0.20589294166282943</v>
      </c>
      <c r="G119" s="98">
        <v>0.10208586308937194</v>
      </c>
      <c r="H119" s="98">
        <v>0.11931354997162988</v>
      </c>
      <c r="I119" s="98">
        <v>0.14828421912137985</v>
      </c>
      <c r="J119" s="98">
        <v>0.20433858574208189</v>
      </c>
      <c r="K119" s="98">
        <v>0.33508303348530832</v>
      </c>
      <c r="L119" s="98">
        <v>0.43520467208178953</v>
      </c>
      <c r="M119" s="98">
        <v>0.60095651146760365</v>
      </c>
      <c r="N119" s="98">
        <v>0.64796783665370816</v>
      </c>
      <c r="O119" s="98">
        <v>0.65493815887422591</v>
      </c>
      <c r="P119" s="98">
        <v>0.76786310751572318</v>
      </c>
      <c r="Q119" s="98">
        <v>0.92211941249296869</v>
      </c>
      <c r="R119" s="98">
        <v>1.0296005462687905</v>
      </c>
      <c r="S119" s="98">
        <v>1.0543690104718977</v>
      </c>
      <c r="T119" s="98">
        <v>1.2359039778377117</v>
      </c>
      <c r="U119" s="98">
        <v>1.2548060797206111</v>
      </c>
      <c r="V119" s="98">
        <v>1.4078265391875386</v>
      </c>
      <c r="W119" s="98">
        <v>1.7053532646175533</v>
      </c>
      <c r="DA119" s="63" t="s">
        <v>1682</v>
      </c>
    </row>
    <row r="120" spans="1:105" ht="12" customHeight="1" x14ac:dyDescent="0.25">
      <c r="A120" s="121" t="s">
        <v>54</v>
      </c>
      <c r="B120" s="122">
        <v>10.245596499149952</v>
      </c>
      <c r="C120" s="122">
        <v>9.270596502852527</v>
      </c>
      <c r="D120" s="122">
        <v>8.0991095761050982</v>
      </c>
      <c r="E120" s="122">
        <v>6.9742954349613537</v>
      </c>
      <c r="F120" s="122">
        <v>5.0809461286131157</v>
      </c>
      <c r="G120" s="122">
        <v>2.0007914839609784</v>
      </c>
      <c r="H120" s="122">
        <v>1.8064964518306961</v>
      </c>
      <c r="I120" s="122">
        <v>2.1829117924614851</v>
      </c>
      <c r="J120" s="122">
        <v>1.9438829554742187</v>
      </c>
      <c r="K120" s="122">
        <v>2.5287367782291628</v>
      </c>
      <c r="L120" s="122">
        <v>2.7374432205979171</v>
      </c>
      <c r="M120" s="122">
        <v>2.8532396253261814</v>
      </c>
      <c r="N120" s="122">
        <v>2.9479294306701487</v>
      </c>
      <c r="O120" s="122">
        <v>3.0197968265651656</v>
      </c>
      <c r="P120" s="122">
        <v>3.0074765645155361</v>
      </c>
      <c r="Q120" s="122">
        <v>3.0985136127362733</v>
      </c>
      <c r="R120" s="122">
        <v>3.095013178149399</v>
      </c>
      <c r="S120" s="122">
        <v>3.241259818998953</v>
      </c>
      <c r="T120" s="122">
        <v>3.1886833061935094</v>
      </c>
      <c r="U120" s="122">
        <v>3.247174047325891</v>
      </c>
      <c r="V120" s="122">
        <v>3.1625199072761556</v>
      </c>
      <c r="W120" s="122">
        <v>3.4360360084227151</v>
      </c>
      <c r="DA120" s="130" t="s">
        <v>1683</v>
      </c>
    </row>
    <row r="121" spans="1:105" ht="12" customHeight="1" x14ac:dyDescent="0.25">
      <c r="A121" s="97" t="s">
        <v>50</v>
      </c>
      <c r="B121" s="98">
        <v>5.4230439549271416</v>
      </c>
      <c r="C121" s="98">
        <v>4.7986878067746463</v>
      </c>
      <c r="D121" s="98">
        <v>4.3685519157917145</v>
      </c>
      <c r="E121" s="98">
        <v>3.7143780730699629</v>
      </c>
      <c r="F121" s="98">
        <v>2.7847807949912569</v>
      </c>
      <c r="G121" s="98">
        <v>1.3552708973283458</v>
      </c>
      <c r="H121" s="98">
        <v>1.0367818069382395</v>
      </c>
      <c r="I121" s="98">
        <v>1.4223001221723885</v>
      </c>
      <c r="J121" s="98">
        <v>1.0905107705668877</v>
      </c>
      <c r="K121" s="98">
        <v>1.4697489484935682</v>
      </c>
      <c r="L121" s="98">
        <v>1.3537378637454798</v>
      </c>
      <c r="M121" s="98">
        <v>1.3283103560128797</v>
      </c>
      <c r="N121" s="98">
        <v>1.2134039728820001</v>
      </c>
      <c r="O121" s="98">
        <v>1.1887064882880622</v>
      </c>
      <c r="P121" s="98">
        <v>1.1177782099149391</v>
      </c>
      <c r="Q121" s="98">
        <v>1.1308046549677979</v>
      </c>
      <c r="R121" s="98">
        <v>1.1054375669094862</v>
      </c>
      <c r="S121" s="98">
        <v>1.1438507449865516</v>
      </c>
      <c r="T121" s="98">
        <v>1.1715910417638171</v>
      </c>
      <c r="U121" s="98">
        <v>1.2216036427777444</v>
      </c>
      <c r="V121" s="98">
        <v>1.10018743009951</v>
      </c>
      <c r="W121" s="98">
        <v>1.1408534252172264</v>
      </c>
      <c r="DA121" s="63" t="s">
        <v>1684</v>
      </c>
    </row>
    <row r="122" spans="1:105" ht="12" customHeight="1" x14ac:dyDescent="0.25">
      <c r="A122" s="109" t="s">
        <v>120</v>
      </c>
      <c r="B122" s="33">
        <v>4.8225525442228108</v>
      </c>
      <c r="C122" s="33">
        <v>4.4719086960778833</v>
      </c>
      <c r="D122" s="33">
        <v>3.7305576603133828</v>
      </c>
      <c r="E122" s="33">
        <v>3.2599173618913904</v>
      </c>
      <c r="F122" s="33">
        <v>2.2961653336218593</v>
      </c>
      <c r="G122" s="33">
        <v>0.64552058663263279</v>
      </c>
      <c r="H122" s="33">
        <v>0.76971464489245656</v>
      </c>
      <c r="I122" s="33">
        <v>0.7606116702890966</v>
      </c>
      <c r="J122" s="33">
        <v>0.85337218490733091</v>
      </c>
      <c r="K122" s="33">
        <v>1.0589878297355944</v>
      </c>
      <c r="L122" s="33">
        <v>1.3837053568524371</v>
      </c>
      <c r="M122" s="33">
        <v>1.5249292693133016</v>
      </c>
      <c r="N122" s="33">
        <v>1.7345254577881484</v>
      </c>
      <c r="O122" s="33">
        <v>1.8310903382771038</v>
      </c>
      <c r="P122" s="33">
        <v>1.8896983546005974</v>
      </c>
      <c r="Q122" s="33">
        <v>1.9677089577684752</v>
      </c>
      <c r="R122" s="33">
        <v>1.989575611239913</v>
      </c>
      <c r="S122" s="33">
        <v>2.0974090740124014</v>
      </c>
      <c r="T122" s="33">
        <v>2.0170922644296927</v>
      </c>
      <c r="U122" s="33">
        <v>2.0255704045481466</v>
      </c>
      <c r="V122" s="33">
        <v>2.0623324771766454</v>
      </c>
      <c r="W122" s="33">
        <v>2.2951825832054884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>
        <f t="shared" ref="B124:Q124" si="42">B125+B128+B130+B139</f>
        <v>27516.89463006689</v>
      </c>
      <c r="C124" s="117">
        <f t="shared" si="42"/>
        <v>29955.915674006981</v>
      </c>
      <c r="D124" s="117">
        <f t="shared" si="42"/>
        <v>28585.314483272537</v>
      </c>
      <c r="E124" s="117">
        <f t="shared" si="42"/>
        <v>27569.03282026028</v>
      </c>
      <c r="F124" s="117">
        <f t="shared" si="42"/>
        <v>27389.620231126348</v>
      </c>
      <c r="G124" s="117">
        <f t="shared" si="42"/>
        <v>27129.921678125746</v>
      </c>
      <c r="H124" s="117">
        <f t="shared" si="42"/>
        <v>25860.45122799413</v>
      </c>
      <c r="I124" s="117">
        <f t="shared" si="42"/>
        <v>23661.857341802955</v>
      </c>
      <c r="J124" s="117">
        <f t="shared" si="42"/>
        <v>23231.656470051232</v>
      </c>
      <c r="K124" s="117">
        <f t="shared" si="42"/>
        <v>23168.468930843472</v>
      </c>
      <c r="L124" s="117">
        <f t="shared" si="42"/>
        <v>25468.541680727976</v>
      </c>
      <c r="M124" s="117">
        <f t="shared" si="42"/>
        <v>22997.455434060528</v>
      </c>
      <c r="N124" s="117">
        <f t="shared" si="42"/>
        <v>23262.343920143154</v>
      </c>
      <c r="O124" s="117">
        <f t="shared" si="42"/>
        <v>24368.448743310651</v>
      </c>
      <c r="P124" s="117">
        <f t="shared" si="42"/>
        <v>21858.291376599718</v>
      </c>
      <c r="Q124" s="117">
        <f t="shared" si="42"/>
        <v>22836.212538014224</v>
      </c>
      <c r="R124" s="117">
        <f t="shared" ref="R124:V124" si="43">R125+R128+R130+R139</f>
        <v>23820.541810755069</v>
      </c>
      <c r="S124" s="117">
        <f t="shared" si="43"/>
        <v>23939.434458368192</v>
      </c>
      <c r="T124" s="117">
        <f t="shared" si="43"/>
        <v>22830.689872896091</v>
      </c>
      <c r="U124" s="117">
        <f t="shared" si="43"/>
        <v>22520.524910143657</v>
      </c>
      <c r="V124" s="117">
        <f t="shared" si="43"/>
        <v>22036.692230280896</v>
      </c>
      <c r="W124" s="117">
        <f t="shared" ref="W124" si="44">W125+W128+W130+W139</f>
        <v>23714.922524570866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23095.078905184357</v>
      </c>
      <c r="C125" s="122">
        <f t="shared" si="45"/>
        <v>25308.517223911706</v>
      </c>
      <c r="D125" s="122">
        <f t="shared" si="45"/>
        <v>24014.513921168615</v>
      </c>
      <c r="E125" s="122">
        <f t="shared" si="45"/>
        <v>22909.544170219768</v>
      </c>
      <c r="F125" s="122">
        <f t="shared" si="45"/>
        <v>22850.575463704525</v>
      </c>
      <c r="G125" s="122">
        <f t="shared" si="45"/>
        <v>22564.448571228648</v>
      </c>
      <c r="H125" s="122">
        <f t="shared" si="45"/>
        <v>21563.689965443784</v>
      </c>
      <c r="I125" s="122">
        <f t="shared" si="45"/>
        <v>19469.743071750465</v>
      </c>
      <c r="J125" s="122">
        <f t="shared" si="45"/>
        <v>19373.496748127014</v>
      </c>
      <c r="K125" s="122">
        <f t="shared" si="45"/>
        <v>19319.780065359835</v>
      </c>
      <c r="L125" s="122">
        <f t="shared" si="45"/>
        <v>21629.656313815434</v>
      </c>
      <c r="M125" s="122">
        <f t="shared" si="45"/>
        <v>19174.996281319389</v>
      </c>
      <c r="N125" s="122">
        <f t="shared" si="45"/>
        <v>19509.627032200497</v>
      </c>
      <c r="O125" s="122">
        <f t="shared" si="45"/>
        <v>20596.99551110512</v>
      </c>
      <c r="P125" s="122">
        <f t="shared" si="45"/>
        <v>18141.784028454338</v>
      </c>
      <c r="Q125" s="122">
        <f t="shared" si="45"/>
        <v>18991.219341296091</v>
      </c>
      <c r="R125" s="122">
        <f t="shared" ref="R125:V125" si="46">SUM(R126:R127)</f>
        <v>19958.938819826726</v>
      </c>
      <c r="S125" s="122">
        <f t="shared" si="46"/>
        <v>19993.634641384822</v>
      </c>
      <c r="T125" s="122">
        <f t="shared" si="46"/>
        <v>19006.129244847791</v>
      </c>
      <c r="U125" s="122">
        <f t="shared" si="46"/>
        <v>18775.892719698077</v>
      </c>
      <c r="V125" s="122">
        <f t="shared" si="46"/>
        <v>18386.329711333383</v>
      </c>
      <c r="W125" s="122">
        <f t="shared" ref="W125" si="47">SUM(W126:W127)</f>
        <v>19904.439104768324</v>
      </c>
      <c r="DA125" s="130" t="s">
        <v>1687</v>
      </c>
    </row>
    <row r="126" spans="1:105" ht="12" customHeight="1" x14ac:dyDescent="0.25">
      <c r="A126" s="97" t="s">
        <v>204</v>
      </c>
      <c r="B126" s="98">
        <v>23019.081417802481</v>
      </c>
      <c r="C126" s="98">
        <v>25225.121289065664</v>
      </c>
      <c r="D126" s="98">
        <v>23935.533053379368</v>
      </c>
      <c r="E126" s="98">
        <v>22835.707252981694</v>
      </c>
      <c r="F126" s="98">
        <v>22776.691077996235</v>
      </c>
      <c r="G126" s="98">
        <v>22492.334372293641</v>
      </c>
      <c r="H126" s="98">
        <v>21496.033023884582</v>
      </c>
      <c r="I126" s="98">
        <v>19410.161116931889</v>
      </c>
      <c r="J126" s="98">
        <v>19314.531559822768</v>
      </c>
      <c r="K126" s="98">
        <v>19261.700479685816</v>
      </c>
      <c r="L126" s="98">
        <v>21564.409139341533</v>
      </c>
      <c r="M126" s="98">
        <v>19118.295071409677</v>
      </c>
      <c r="N126" s="98">
        <v>19452.113595637165</v>
      </c>
      <c r="O126" s="98">
        <v>20535.261999537961</v>
      </c>
      <c r="P126" s="98">
        <v>18088.309402353345</v>
      </c>
      <c r="Q126" s="98">
        <v>18935.335476249635</v>
      </c>
      <c r="R126" s="98">
        <v>19900.148158147695</v>
      </c>
      <c r="S126" s="98">
        <v>19935.280683521243</v>
      </c>
      <c r="T126" s="98">
        <v>18950.947315866713</v>
      </c>
      <c r="U126" s="98">
        <v>18721.399704038045</v>
      </c>
      <c r="V126" s="98">
        <v>18332.93412847826</v>
      </c>
      <c r="W126" s="98">
        <v>19846.947967404147</v>
      </c>
      <c r="DA126" s="63" t="s">
        <v>1688</v>
      </c>
    </row>
    <row r="127" spans="1:105" ht="12" customHeight="1" x14ac:dyDescent="0.25">
      <c r="A127" s="97" t="s">
        <v>53</v>
      </c>
      <c r="B127" s="98">
        <v>75.997487381875473</v>
      </c>
      <c r="C127" s="98">
        <v>83.395934846040234</v>
      </c>
      <c r="D127" s="98">
        <v>78.980867789247256</v>
      </c>
      <c r="E127" s="98">
        <v>73.836917238074179</v>
      </c>
      <c r="F127" s="98">
        <v>73.884385708291518</v>
      </c>
      <c r="G127" s="98">
        <v>72.114198935007252</v>
      </c>
      <c r="H127" s="98">
        <v>67.65694155920319</v>
      </c>
      <c r="I127" s="98">
        <v>59.581954818573976</v>
      </c>
      <c r="J127" s="98">
        <v>58.9651883042444</v>
      </c>
      <c r="K127" s="98">
        <v>58.079585674017679</v>
      </c>
      <c r="L127" s="98">
        <v>65.247174473900301</v>
      </c>
      <c r="M127" s="98">
        <v>56.701209909712901</v>
      </c>
      <c r="N127" s="98">
        <v>57.51343656333048</v>
      </c>
      <c r="O127" s="98">
        <v>61.733511567159425</v>
      </c>
      <c r="P127" s="98">
        <v>53.474626100993781</v>
      </c>
      <c r="Q127" s="98">
        <v>55.88386504645608</v>
      </c>
      <c r="R127" s="98">
        <v>58.79066167903089</v>
      </c>
      <c r="S127" s="98">
        <v>58.353957863577364</v>
      </c>
      <c r="T127" s="98">
        <v>55.181928981077732</v>
      </c>
      <c r="U127" s="98">
        <v>54.493015660029492</v>
      </c>
      <c r="V127" s="98">
        <v>53.395582855122761</v>
      </c>
      <c r="W127" s="98">
        <v>57.49113736417857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18.013711239427035</v>
      </c>
      <c r="C128" s="122">
        <f t="shared" si="48"/>
        <v>19.999601968293444</v>
      </c>
      <c r="D128" s="122">
        <f t="shared" si="48"/>
        <v>18.414122981228786</v>
      </c>
      <c r="E128" s="122">
        <f t="shared" si="48"/>
        <v>37.581847390277055</v>
      </c>
      <c r="F128" s="122">
        <f t="shared" si="48"/>
        <v>17.686782869459357</v>
      </c>
      <c r="G128" s="122">
        <f t="shared" si="48"/>
        <v>21.16276490896686</v>
      </c>
      <c r="H128" s="122">
        <f t="shared" si="48"/>
        <v>28.679734796635955</v>
      </c>
      <c r="I128" s="122">
        <f t="shared" si="48"/>
        <v>23.955862489027492</v>
      </c>
      <c r="J128" s="122">
        <f t="shared" si="48"/>
        <v>23.552334889710046</v>
      </c>
      <c r="K128" s="122">
        <f t="shared" si="48"/>
        <v>22.965664163577877</v>
      </c>
      <c r="L128" s="122">
        <f t="shared" si="48"/>
        <v>27.038964404805593</v>
      </c>
      <c r="M128" s="122">
        <f t="shared" si="48"/>
        <v>27.824067924767689</v>
      </c>
      <c r="N128" s="122">
        <f t="shared" si="48"/>
        <v>39.872272802545815</v>
      </c>
      <c r="O128" s="122">
        <f t="shared" si="48"/>
        <v>32.064808612998419</v>
      </c>
      <c r="P128" s="122">
        <f t="shared" si="48"/>
        <v>29.579832220606484</v>
      </c>
      <c r="Q128" s="122">
        <f t="shared" si="48"/>
        <v>43.137077772804787</v>
      </c>
      <c r="R128" s="122">
        <f t="shared" si="48"/>
        <v>40.87867215649311</v>
      </c>
      <c r="S128" s="122">
        <f t="shared" si="48"/>
        <v>47.747007438415594</v>
      </c>
      <c r="T128" s="122">
        <f t="shared" si="48"/>
        <v>43.427919416392193</v>
      </c>
      <c r="U128" s="122">
        <f t="shared" si="48"/>
        <v>46.655488769126251</v>
      </c>
      <c r="V128" s="122">
        <f t="shared" si="48"/>
        <v>42.012616442359239</v>
      </c>
      <c r="W128" s="122">
        <f t="shared" si="48"/>
        <v>45.186908003449027</v>
      </c>
      <c r="DA128" s="130" t="s">
        <v>1690</v>
      </c>
    </row>
    <row r="129" spans="1:105" ht="12" customHeight="1" x14ac:dyDescent="0.25">
      <c r="A129" s="97" t="s">
        <v>53</v>
      </c>
      <c r="B129" s="98">
        <v>18.013711239427035</v>
      </c>
      <c r="C129" s="98">
        <v>19.999601968293444</v>
      </c>
      <c r="D129" s="98">
        <v>18.414122981228786</v>
      </c>
      <c r="E129" s="98">
        <v>37.581847390277055</v>
      </c>
      <c r="F129" s="98">
        <v>17.686782869459357</v>
      </c>
      <c r="G129" s="98">
        <v>21.16276490896686</v>
      </c>
      <c r="H129" s="98">
        <v>28.679734796635955</v>
      </c>
      <c r="I129" s="98">
        <v>23.955862489027492</v>
      </c>
      <c r="J129" s="98">
        <v>23.552334889710046</v>
      </c>
      <c r="K129" s="98">
        <v>22.965664163577877</v>
      </c>
      <c r="L129" s="98">
        <v>27.038964404805593</v>
      </c>
      <c r="M129" s="98">
        <v>27.824067924767689</v>
      </c>
      <c r="N129" s="98">
        <v>39.872272802545815</v>
      </c>
      <c r="O129" s="98">
        <v>32.064808612998419</v>
      </c>
      <c r="P129" s="98">
        <v>29.579832220606484</v>
      </c>
      <c r="Q129" s="98">
        <v>43.137077772804787</v>
      </c>
      <c r="R129" s="98">
        <v>40.87867215649311</v>
      </c>
      <c r="S129" s="98">
        <v>47.747007438415594</v>
      </c>
      <c r="T129" s="98">
        <v>43.427919416392193</v>
      </c>
      <c r="U129" s="98">
        <v>46.655488769126251</v>
      </c>
      <c r="V129" s="98">
        <v>42.012616442359239</v>
      </c>
      <c r="W129" s="98">
        <v>45.186908003449027</v>
      </c>
      <c r="DA129" s="63" t="s">
        <v>1691</v>
      </c>
    </row>
    <row r="130" spans="1:105" ht="12" customHeight="1" x14ac:dyDescent="0.25">
      <c r="A130" s="121" t="s">
        <v>55</v>
      </c>
      <c r="B130" s="122">
        <v>2898.7577564341609</v>
      </c>
      <c r="C130" s="122">
        <v>3097.8851062522454</v>
      </c>
      <c r="D130" s="122">
        <v>3051.3620444253497</v>
      </c>
      <c r="E130" s="122">
        <v>3009.5617190531098</v>
      </c>
      <c r="F130" s="122">
        <v>3011.303047297542</v>
      </c>
      <c r="G130" s="122">
        <v>2988.3806401168213</v>
      </c>
      <c r="H130" s="122">
        <v>2849.9626182653215</v>
      </c>
      <c r="I130" s="122">
        <v>2805.6755634170854</v>
      </c>
      <c r="J130" s="122">
        <v>2607.1385605966357</v>
      </c>
      <c r="K130" s="122">
        <v>2609.6145521530143</v>
      </c>
      <c r="L130" s="122">
        <v>2605.7141923744939</v>
      </c>
      <c r="M130" s="122">
        <v>2654.0514371078993</v>
      </c>
      <c r="N130" s="122">
        <v>2585.0299358318857</v>
      </c>
      <c r="O130" s="122">
        <v>2613.8944104809602</v>
      </c>
      <c r="P130" s="122">
        <v>2596.292435561757</v>
      </c>
      <c r="Q130" s="122">
        <v>2695.027319275131</v>
      </c>
      <c r="R130" s="122">
        <v>2727.5193977357294</v>
      </c>
      <c r="S130" s="122">
        <v>2776.4066255955076</v>
      </c>
      <c r="T130" s="122">
        <v>2708.7769215814474</v>
      </c>
      <c r="U130" s="122">
        <v>2641.6558736637312</v>
      </c>
      <c r="V130" s="122">
        <v>2571.4605853303283</v>
      </c>
      <c r="W130" s="122">
        <v>2721.859762348151</v>
      </c>
      <c r="DA130" s="130" t="s">
        <v>1692</v>
      </c>
    </row>
    <row r="131" spans="1:105" ht="12" customHeight="1" x14ac:dyDescent="0.25">
      <c r="A131" s="97" t="s">
        <v>128</v>
      </c>
      <c r="B131" s="98">
        <v>2293.1664042266602</v>
      </c>
      <c r="C131" s="98">
        <v>2504.9959388157831</v>
      </c>
      <c r="D131" s="98">
        <v>2465.265652892077</v>
      </c>
      <c r="E131" s="98">
        <v>2429.1146211320183</v>
      </c>
      <c r="F131" s="98">
        <v>2422.236440987781</v>
      </c>
      <c r="G131" s="98">
        <v>2426.7617281682165</v>
      </c>
      <c r="H131" s="98">
        <v>2315.3620084828449</v>
      </c>
      <c r="I131" s="98">
        <v>2252.4046470175649</v>
      </c>
      <c r="J131" s="98">
        <v>2104.6987175302002</v>
      </c>
      <c r="K131" s="98">
        <v>2104.8919479867513</v>
      </c>
      <c r="L131" s="98">
        <v>2114.7652968371262</v>
      </c>
      <c r="M131" s="98">
        <v>2148.3837464308349</v>
      </c>
      <c r="N131" s="98">
        <v>2066.8419185772595</v>
      </c>
      <c r="O131" s="98">
        <v>2088.0049562517374</v>
      </c>
      <c r="P131" s="98">
        <v>2088.8503706904103</v>
      </c>
      <c r="Q131" s="98">
        <v>2142.3737589445354</v>
      </c>
      <c r="R131" s="98">
        <v>2168.7991981896971</v>
      </c>
      <c r="S131" s="98">
        <v>2186.3223401302002</v>
      </c>
      <c r="T131" s="98">
        <v>2125.1945167332119</v>
      </c>
      <c r="U131" s="98">
        <v>2103.5699886600223</v>
      </c>
      <c r="V131" s="98">
        <v>2069.2901534850753</v>
      </c>
      <c r="W131" s="98">
        <v>2229.899008368563</v>
      </c>
      <c r="DA131" s="63" t="s">
        <v>1693</v>
      </c>
    </row>
    <row r="132" spans="1:105" ht="12" customHeight="1" x14ac:dyDescent="0.25">
      <c r="A132" s="97" t="s">
        <v>127</v>
      </c>
      <c r="B132" s="98">
        <v>1.7453914186230437</v>
      </c>
      <c r="C132" s="98">
        <v>2.0678875222034385</v>
      </c>
      <c r="D132" s="98">
        <v>2.4051374112215758</v>
      </c>
      <c r="E132" s="98">
        <v>2.6398766439283228</v>
      </c>
      <c r="F132" s="98">
        <v>3.23635122722124</v>
      </c>
      <c r="G132" s="98">
        <v>3.5583619198708996</v>
      </c>
      <c r="H132" s="98">
        <v>3.6055167530957406</v>
      </c>
      <c r="I132" s="98">
        <v>4.2075838548358266</v>
      </c>
      <c r="J132" s="98">
        <v>4.3441512706530974</v>
      </c>
      <c r="K132" s="98">
        <v>5.7143108224727275</v>
      </c>
      <c r="L132" s="98">
        <v>6.31194386833333</v>
      </c>
      <c r="M132" s="98">
        <v>6.8972358914219098</v>
      </c>
      <c r="N132" s="98">
        <v>6.4036076971729763</v>
      </c>
      <c r="O132" s="98">
        <v>7.0947205371512618</v>
      </c>
      <c r="P132" s="98">
        <v>8.7777154553945653</v>
      </c>
      <c r="Q132" s="98">
        <v>9.7541435532218728</v>
      </c>
      <c r="R132" s="98">
        <v>10.640709566481432</v>
      </c>
      <c r="S132" s="98">
        <v>11.10097684017718</v>
      </c>
      <c r="T132" s="98">
        <v>10.935258385591069</v>
      </c>
      <c r="U132" s="98">
        <v>12.125098672737755</v>
      </c>
      <c r="V132" s="98">
        <v>12.394491061111363</v>
      </c>
      <c r="W132" s="98">
        <v>15.29674081263626</v>
      </c>
      <c r="DA132" s="63" t="s">
        <v>1694</v>
      </c>
    </row>
    <row r="133" spans="1:105" ht="12" customHeight="1" x14ac:dyDescent="0.25">
      <c r="A133" s="100" t="s">
        <v>204</v>
      </c>
      <c r="B133" s="101">
        <v>0.88469987915725035</v>
      </c>
      <c r="C133" s="101">
        <v>1.0161037757897149</v>
      </c>
      <c r="D133" s="101">
        <v>1.1874471969226266</v>
      </c>
      <c r="E133" s="101">
        <v>1.2924358871116823</v>
      </c>
      <c r="F133" s="101">
        <v>1.621722790305089</v>
      </c>
      <c r="G133" s="101">
        <v>1.7543543578049696</v>
      </c>
      <c r="H133" s="101">
        <v>1.7463521553368035</v>
      </c>
      <c r="I133" s="101">
        <v>2.1827313213969339</v>
      </c>
      <c r="J133" s="101">
        <v>2.1207974535631569</v>
      </c>
      <c r="K133" s="101">
        <v>2.7825508313033023</v>
      </c>
      <c r="L133" s="101">
        <v>3.1156756012238103</v>
      </c>
      <c r="M133" s="101">
        <v>3.3788777742744656</v>
      </c>
      <c r="N133" s="101">
        <v>3.1000317872891863</v>
      </c>
      <c r="O133" s="101">
        <v>3.4930614072111088</v>
      </c>
      <c r="P133" s="101">
        <v>4.1080687447217077</v>
      </c>
      <c r="Q133" s="101">
        <v>4.524986645904197</v>
      </c>
      <c r="R133" s="101">
        <v>4.929943748589066</v>
      </c>
      <c r="S133" s="101">
        <v>5.3007596675618549</v>
      </c>
      <c r="T133" s="101">
        <v>5.2862843390268628</v>
      </c>
      <c r="U133" s="101">
        <v>5.7552428135454514</v>
      </c>
      <c r="V133" s="101">
        <v>5.752244261941029</v>
      </c>
      <c r="W133" s="101">
        <v>7.3974782255784151</v>
      </c>
      <c r="DA133" s="131" t="s">
        <v>1695</v>
      </c>
    </row>
    <row r="134" spans="1:105" ht="12" customHeight="1" x14ac:dyDescent="0.25">
      <c r="A134" s="103" t="s">
        <v>52</v>
      </c>
      <c r="B134" s="104">
        <v>0.86069153946579335</v>
      </c>
      <c r="C134" s="104">
        <v>1.0517837464137232</v>
      </c>
      <c r="D134" s="104">
        <v>1.217690214298949</v>
      </c>
      <c r="E134" s="104">
        <v>1.3474407568166411</v>
      </c>
      <c r="F134" s="104">
        <v>1.6146284369161512</v>
      </c>
      <c r="G134" s="104">
        <v>1.8040075620659302</v>
      </c>
      <c r="H134" s="104">
        <v>1.8591645977589375</v>
      </c>
      <c r="I134" s="104">
        <v>2.0248525334388918</v>
      </c>
      <c r="J134" s="104">
        <v>2.2233538170899418</v>
      </c>
      <c r="K134" s="104">
        <v>2.9317599911694239</v>
      </c>
      <c r="L134" s="104">
        <v>3.1962682671095184</v>
      </c>
      <c r="M134" s="104">
        <v>3.5183581171474461</v>
      </c>
      <c r="N134" s="104">
        <v>3.3035759098837918</v>
      </c>
      <c r="O134" s="104">
        <v>3.6016591299401535</v>
      </c>
      <c r="P134" s="104">
        <v>4.6696467106728576</v>
      </c>
      <c r="Q134" s="104">
        <v>5.2291569073176749</v>
      </c>
      <c r="R134" s="104">
        <v>5.7107658178923622</v>
      </c>
      <c r="S134" s="104">
        <v>5.8002171726153264</v>
      </c>
      <c r="T134" s="104">
        <v>5.6489740465642049</v>
      </c>
      <c r="U134" s="104">
        <v>6.3698558591923051</v>
      </c>
      <c r="V134" s="104">
        <v>6.6422467991703371</v>
      </c>
      <c r="W134" s="104">
        <v>7.8992625870578399</v>
      </c>
      <c r="DA134" s="132" t="s">
        <v>1696</v>
      </c>
    </row>
    <row r="135" spans="1:105" ht="12" customHeight="1" x14ac:dyDescent="0.25">
      <c r="A135" s="106" t="s">
        <v>122</v>
      </c>
      <c r="B135" s="101">
        <v>527.78876449717188</v>
      </c>
      <c r="C135" s="101">
        <v>504.66319160610141</v>
      </c>
      <c r="D135" s="101">
        <v>483.55769895479756</v>
      </c>
      <c r="E135" s="101">
        <v>454.45967145097791</v>
      </c>
      <c r="F135" s="101">
        <v>452.67745364785111</v>
      </c>
      <c r="G135" s="101">
        <v>408.41081749047237</v>
      </c>
      <c r="H135" s="101">
        <v>367.42093927591833</v>
      </c>
      <c r="I135" s="101">
        <v>353.66060753424387</v>
      </c>
      <c r="J135" s="101">
        <v>319.68946608191698</v>
      </c>
      <c r="K135" s="101">
        <v>296.3461792124728</v>
      </c>
      <c r="L135" s="101">
        <v>281.54362955884091</v>
      </c>
      <c r="M135" s="101">
        <v>262.55320017540782</v>
      </c>
      <c r="N135" s="101">
        <v>254.33906260712649</v>
      </c>
      <c r="O135" s="101">
        <v>236.65393163372929</v>
      </c>
      <c r="P135" s="101">
        <v>202.83304125504444</v>
      </c>
      <c r="Q135" s="101">
        <v>194.17502937705899</v>
      </c>
      <c r="R135" s="101">
        <v>184.58910801647005</v>
      </c>
      <c r="S135" s="101">
        <v>188.38106214808863</v>
      </c>
      <c r="T135" s="101">
        <v>182.7699637759159</v>
      </c>
      <c r="U135" s="101">
        <v>167.67418442394546</v>
      </c>
      <c r="V135" s="101">
        <v>160.56808567403374</v>
      </c>
      <c r="W135" s="101">
        <v>150.97970826026034</v>
      </c>
      <c r="DA135" s="131" t="s">
        <v>1697</v>
      </c>
    </row>
    <row r="136" spans="1:105" ht="12" customHeight="1" x14ac:dyDescent="0.25">
      <c r="A136" s="107" t="s">
        <v>121</v>
      </c>
      <c r="B136" s="104">
        <v>76.057196291705097</v>
      </c>
      <c r="C136" s="104">
        <v>86.158088308158128</v>
      </c>
      <c r="D136" s="104">
        <v>100.13355516725414</v>
      </c>
      <c r="E136" s="104">
        <v>123.3475498261856</v>
      </c>
      <c r="F136" s="104">
        <v>133.15280143468891</v>
      </c>
      <c r="G136" s="104">
        <v>149.64973253826162</v>
      </c>
      <c r="H136" s="104">
        <v>163.5741537534627</v>
      </c>
      <c r="I136" s="104">
        <v>195.40272501044106</v>
      </c>
      <c r="J136" s="104">
        <v>178.40622571386473</v>
      </c>
      <c r="K136" s="104">
        <v>202.66211413131816</v>
      </c>
      <c r="L136" s="104">
        <v>203.09332211019276</v>
      </c>
      <c r="M136" s="104">
        <v>236.21725461023487</v>
      </c>
      <c r="N136" s="104">
        <v>257.44534695032655</v>
      </c>
      <c r="O136" s="104">
        <v>282.14080205834165</v>
      </c>
      <c r="P136" s="104">
        <v>295.83130816090761</v>
      </c>
      <c r="Q136" s="104">
        <v>348.72438740031521</v>
      </c>
      <c r="R136" s="104">
        <v>363.49038196308015</v>
      </c>
      <c r="S136" s="104">
        <v>390.60224647704086</v>
      </c>
      <c r="T136" s="104">
        <v>389.87718268672864</v>
      </c>
      <c r="U136" s="104">
        <v>358.28660190702499</v>
      </c>
      <c r="V136" s="104">
        <v>329.20785511010803</v>
      </c>
      <c r="W136" s="104">
        <v>325.68430490669061</v>
      </c>
      <c r="DA136" s="132" t="s">
        <v>1698</v>
      </c>
    </row>
    <row r="137" spans="1:105" ht="12" customHeight="1" x14ac:dyDescent="0.25">
      <c r="A137" s="108" t="s">
        <v>53</v>
      </c>
      <c r="B137" s="98">
        <v>37.907916802447019</v>
      </c>
      <c r="C137" s="98">
        <v>41.126737494037677</v>
      </c>
      <c r="D137" s="98">
        <v>48.90576708652776</v>
      </c>
      <c r="E137" s="98">
        <v>60.055892680414928</v>
      </c>
      <c r="F137" s="98">
        <v>68.360612375824061</v>
      </c>
      <c r="G137" s="98">
        <v>75.643498545633761</v>
      </c>
      <c r="H137" s="98">
        <v>81.462629415225038</v>
      </c>
      <c r="I137" s="98">
        <v>106.50040695442652</v>
      </c>
      <c r="J137" s="98">
        <v>89.042184202070985</v>
      </c>
      <c r="K137" s="98">
        <v>102.0575075254678</v>
      </c>
      <c r="L137" s="98">
        <v>100.39172648440649</v>
      </c>
      <c r="M137" s="98">
        <v>121.67761726333325</v>
      </c>
      <c r="N137" s="98">
        <v>132.51344632034068</v>
      </c>
      <c r="O137" s="98">
        <v>150.11765666395812</v>
      </c>
      <c r="P137" s="98">
        <v>141.78299029149517</v>
      </c>
      <c r="Q137" s="98">
        <v>165.60474127932855</v>
      </c>
      <c r="R137" s="98">
        <v>173.91039401311011</v>
      </c>
      <c r="S137" s="98">
        <v>197.24819776186516</v>
      </c>
      <c r="T137" s="98">
        <v>182.53154747905381</v>
      </c>
      <c r="U137" s="98">
        <v>168.00820481014108</v>
      </c>
      <c r="V137" s="98">
        <v>144.79585649360547</v>
      </c>
      <c r="W137" s="98">
        <v>157.24784605806155</v>
      </c>
      <c r="DA137" s="63" t="s">
        <v>1699</v>
      </c>
    </row>
    <row r="138" spans="1:105" ht="12" customHeight="1" x14ac:dyDescent="0.25">
      <c r="A138" s="108" t="s">
        <v>52</v>
      </c>
      <c r="B138" s="98">
        <v>38.149279489258106</v>
      </c>
      <c r="C138" s="98">
        <v>45.031350814120422</v>
      </c>
      <c r="D138" s="98">
        <v>51.22778808072637</v>
      </c>
      <c r="E138" s="98">
        <v>63.291657145770699</v>
      </c>
      <c r="F138" s="98">
        <v>64.792189058864892</v>
      </c>
      <c r="G138" s="98">
        <v>74.006233992627855</v>
      </c>
      <c r="H138" s="98">
        <v>82.111524338237672</v>
      </c>
      <c r="I138" s="98">
        <v>88.902318056014522</v>
      </c>
      <c r="J138" s="98">
        <v>89.364041511793701</v>
      </c>
      <c r="K138" s="98">
        <v>100.60460660585036</v>
      </c>
      <c r="L138" s="98">
        <v>102.70159562578627</v>
      </c>
      <c r="M138" s="98">
        <v>114.53963734690169</v>
      </c>
      <c r="N138" s="98">
        <v>124.9319006299858</v>
      </c>
      <c r="O138" s="98">
        <v>132.0231453943835</v>
      </c>
      <c r="P138" s="98">
        <v>154.0483178694125</v>
      </c>
      <c r="Q138" s="98">
        <v>183.11964612098666</v>
      </c>
      <c r="R138" s="98">
        <v>189.57998794997008</v>
      </c>
      <c r="S138" s="98">
        <v>193.35404871517585</v>
      </c>
      <c r="T138" s="98">
        <v>207.34563520767475</v>
      </c>
      <c r="U138" s="98">
        <v>190.27839709688391</v>
      </c>
      <c r="V138" s="98">
        <v>184.41199861650259</v>
      </c>
      <c r="W138" s="98">
        <v>168.43645884862897</v>
      </c>
      <c r="DA138" s="63" t="s">
        <v>1700</v>
      </c>
    </row>
    <row r="139" spans="1:105" ht="12" customHeight="1" x14ac:dyDescent="0.25">
      <c r="A139" s="121" t="s">
        <v>54</v>
      </c>
      <c r="B139" s="122">
        <v>1505.044257208946</v>
      </c>
      <c r="C139" s="122">
        <v>1529.5137418747365</v>
      </c>
      <c r="D139" s="122">
        <v>1501.0243946973414</v>
      </c>
      <c r="E139" s="122">
        <v>1612.345083597128</v>
      </c>
      <c r="F139" s="122">
        <v>1510.0549372548232</v>
      </c>
      <c r="G139" s="122">
        <v>1555.9297018713085</v>
      </c>
      <c r="H139" s="122">
        <v>1418.1189094883894</v>
      </c>
      <c r="I139" s="122">
        <v>1362.4828441463806</v>
      </c>
      <c r="J139" s="122">
        <v>1227.4688264378726</v>
      </c>
      <c r="K139" s="122">
        <v>1216.1086491670478</v>
      </c>
      <c r="L139" s="122">
        <v>1206.1322101332432</v>
      </c>
      <c r="M139" s="122">
        <v>1140.5836477084688</v>
      </c>
      <c r="N139" s="122">
        <v>1127.8146793082276</v>
      </c>
      <c r="O139" s="122">
        <v>1125.4940131115727</v>
      </c>
      <c r="P139" s="122">
        <v>1090.6350803630157</v>
      </c>
      <c r="Q139" s="122">
        <v>1106.8287996701993</v>
      </c>
      <c r="R139" s="122">
        <v>1093.2049210361197</v>
      </c>
      <c r="S139" s="122">
        <v>1121.646183949448</v>
      </c>
      <c r="T139" s="122">
        <v>1072.3557870504594</v>
      </c>
      <c r="U139" s="122">
        <v>1056.3208280127201</v>
      </c>
      <c r="V139" s="122">
        <v>1036.8893171748257</v>
      </c>
      <c r="W139" s="122">
        <v>1043.436749450944</v>
      </c>
      <c r="DA139" s="130" t="s">
        <v>1701</v>
      </c>
    </row>
    <row r="140" spans="1:105" ht="12" customHeight="1" x14ac:dyDescent="0.25">
      <c r="A140" s="97" t="s">
        <v>50</v>
      </c>
      <c r="B140" s="98">
        <v>660.88342684181623</v>
      </c>
      <c r="C140" s="98">
        <v>670.61113355395378</v>
      </c>
      <c r="D140" s="98">
        <v>659.51818939568659</v>
      </c>
      <c r="E140" s="98">
        <v>705.604810677248</v>
      </c>
      <c r="F140" s="98">
        <v>597.02245942672937</v>
      </c>
      <c r="G140" s="98">
        <v>665.67007214022328</v>
      </c>
      <c r="H140" s="98">
        <v>525.91549847853196</v>
      </c>
      <c r="I140" s="98">
        <v>539.57196482201607</v>
      </c>
      <c r="J140" s="98">
        <v>436.43293309781944</v>
      </c>
      <c r="K140" s="98">
        <v>451.37614928527307</v>
      </c>
      <c r="L140" s="98">
        <v>419.54783270351527</v>
      </c>
      <c r="M140" s="98">
        <v>403.90406723606441</v>
      </c>
      <c r="N140" s="98">
        <v>380.43329366474683</v>
      </c>
      <c r="O140" s="98">
        <v>368.17519638404985</v>
      </c>
      <c r="P140" s="98">
        <v>366.93426135809852</v>
      </c>
      <c r="Q140" s="98">
        <v>366.36799199116336</v>
      </c>
      <c r="R140" s="98">
        <v>358.99473925690756</v>
      </c>
      <c r="S140" s="98">
        <v>367.91835949811423</v>
      </c>
      <c r="T140" s="98">
        <v>358.92909266064191</v>
      </c>
      <c r="U140" s="98">
        <v>361.74018606041335</v>
      </c>
      <c r="V140" s="98">
        <v>341.80672571518625</v>
      </c>
      <c r="W140" s="98">
        <v>335.28955935017439</v>
      </c>
      <c r="DA140" s="63" t="s">
        <v>1702</v>
      </c>
    </row>
    <row r="141" spans="1:105" ht="12" customHeight="1" x14ac:dyDescent="0.25">
      <c r="A141" s="109" t="s">
        <v>120</v>
      </c>
      <c r="B141" s="33">
        <v>844.16083036712973</v>
      </c>
      <c r="C141" s="33">
        <v>858.90260832078275</v>
      </c>
      <c r="D141" s="33">
        <v>841.50620530165497</v>
      </c>
      <c r="E141" s="33">
        <v>906.74027291988</v>
      </c>
      <c r="F141" s="33">
        <v>913.0324778280941</v>
      </c>
      <c r="G141" s="33">
        <v>890.25962973108483</v>
      </c>
      <c r="H141" s="33">
        <v>892.20341100985763</v>
      </c>
      <c r="I141" s="33">
        <v>822.91087932436449</v>
      </c>
      <c r="J141" s="33">
        <v>791.03589334005335</v>
      </c>
      <c r="K141" s="33">
        <v>764.73249988177497</v>
      </c>
      <c r="L141" s="33">
        <v>786.58437742972785</v>
      </c>
      <c r="M141" s="33">
        <v>736.67958047240415</v>
      </c>
      <c r="N141" s="33">
        <v>747.3813856434806</v>
      </c>
      <c r="O141" s="33">
        <v>757.31881672752252</v>
      </c>
      <c r="P141" s="33">
        <v>723.70081900491732</v>
      </c>
      <c r="Q141" s="33">
        <v>740.46080767903572</v>
      </c>
      <c r="R141" s="33">
        <v>734.21018177921235</v>
      </c>
      <c r="S141" s="33">
        <v>753.72782445133407</v>
      </c>
      <c r="T141" s="33">
        <v>713.42669438981727</v>
      </c>
      <c r="U141" s="33">
        <v>694.58064195230702</v>
      </c>
      <c r="V141" s="33">
        <v>695.0825914596395</v>
      </c>
      <c r="W141" s="33">
        <v>708.14719010076919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1239.2141074677777</v>
      </c>
      <c r="C143" s="117">
        <f t="shared" si="49"/>
        <v>1502.6118247345437</v>
      </c>
      <c r="D143" s="117">
        <f t="shared" si="49"/>
        <v>1795.1380835950217</v>
      </c>
      <c r="E143" s="117">
        <f t="shared" si="49"/>
        <v>2162.063078236687</v>
      </c>
      <c r="F143" s="117">
        <f t="shared" si="49"/>
        <v>2365.0448398541685</v>
      </c>
      <c r="G143" s="117">
        <f t="shared" si="49"/>
        <v>2779.9577587014301</v>
      </c>
      <c r="H143" s="117">
        <f t="shared" si="49"/>
        <v>3143.5302564913568</v>
      </c>
      <c r="I143" s="117">
        <f t="shared" si="49"/>
        <v>3518.1667789481903</v>
      </c>
      <c r="J143" s="117">
        <f t="shared" si="49"/>
        <v>3928.3881684281077</v>
      </c>
      <c r="K143" s="117">
        <f t="shared" si="49"/>
        <v>4447.1105095335088</v>
      </c>
      <c r="L143" s="117">
        <f t="shared" si="49"/>
        <v>5275.3333829105841</v>
      </c>
      <c r="M143" s="117">
        <f t="shared" si="49"/>
        <v>5104.1259863201849</v>
      </c>
      <c r="N143" s="117">
        <f t="shared" si="49"/>
        <v>5431.5817681280905</v>
      </c>
      <c r="O143" s="117">
        <f t="shared" si="49"/>
        <v>5667.18986653308</v>
      </c>
      <c r="P143" s="117">
        <f t="shared" si="49"/>
        <v>5490.1407321172064</v>
      </c>
      <c r="Q143" s="117">
        <f t="shared" si="49"/>
        <v>5792.1824226631115</v>
      </c>
      <c r="R143" s="117">
        <f t="shared" ref="R143:V143" si="50">R144+R146+R148+R157</f>
        <v>6254.0369903805185</v>
      </c>
      <c r="S143" s="117">
        <f t="shared" si="50"/>
        <v>6399.3256887795314</v>
      </c>
      <c r="T143" s="117">
        <f t="shared" si="50"/>
        <v>6633.0124975495646</v>
      </c>
      <c r="U143" s="117">
        <f t="shared" si="50"/>
        <v>6896.9295457957505</v>
      </c>
      <c r="V143" s="117">
        <f t="shared" si="50"/>
        <v>7311.4100765330313</v>
      </c>
      <c r="W143" s="117">
        <f t="shared" ref="W143" si="51">W144+W146+W148+W157</f>
        <v>8252.2928805829579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926.0407271943069</v>
      </c>
      <c r="C144" s="122">
        <f t="shared" si="52"/>
        <v>1144.0327833744889</v>
      </c>
      <c r="D144" s="122">
        <f t="shared" si="52"/>
        <v>1333.2878413042476</v>
      </c>
      <c r="E144" s="122">
        <f t="shared" si="52"/>
        <v>1574.2286656551278</v>
      </c>
      <c r="F144" s="122">
        <f t="shared" si="52"/>
        <v>1677.4002353926794</v>
      </c>
      <c r="G144" s="122">
        <f t="shared" si="52"/>
        <v>1963.9659681402845</v>
      </c>
      <c r="H144" s="122">
        <f t="shared" si="52"/>
        <v>2166.1303877161458</v>
      </c>
      <c r="I144" s="122">
        <f t="shared" si="52"/>
        <v>2348.162743716689</v>
      </c>
      <c r="J144" s="122">
        <f t="shared" si="52"/>
        <v>2606.7000920324413</v>
      </c>
      <c r="K144" s="122">
        <f t="shared" si="52"/>
        <v>2934.7733694066319</v>
      </c>
      <c r="L144" s="122">
        <f t="shared" si="52"/>
        <v>3475.2350514566715</v>
      </c>
      <c r="M144" s="122">
        <f t="shared" si="52"/>
        <v>3174.2218703015337</v>
      </c>
      <c r="N144" s="122">
        <f t="shared" si="52"/>
        <v>3383.3243098368248</v>
      </c>
      <c r="O144" s="122">
        <f t="shared" si="52"/>
        <v>3456.0031352508668</v>
      </c>
      <c r="P144" s="122">
        <f t="shared" si="52"/>
        <v>3246.0798568720379</v>
      </c>
      <c r="Q144" s="122">
        <f t="shared" si="52"/>
        <v>3361.5710421302815</v>
      </c>
      <c r="R144" s="122">
        <f t="shared" si="52"/>
        <v>3609.9366856396009</v>
      </c>
      <c r="S144" s="122">
        <f t="shared" si="52"/>
        <v>3554.4014426247095</v>
      </c>
      <c r="T144" s="122">
        <f t="shared" si="52"/>
        <v>3552.7912851411666</v>
      </c>
      <c r="U144" s="122">
        <f t="shared" si="52"/>
        <v>3622.4164939756201</v>
      </c>
      <c r="V144" s="122">
        <f t="shared" si="52"/>
        <v>3701.2458457405355</v>
      </c>
      <c r="W144" s="122">
        <f t="shared" si="52"/>
        <v>4390.0148964658938</v>
      </c>
      <c r="DA144" s="130" t="s">
        <v>1705</v>
      </c>
    </row>
    <row r="145" spans="1:105" ht="12" customHeight="1" x14ac:dyDescent="0.25">
      <c r="A145" s="97" t="s">
        <v>53</v>
      </c>
      <c r="B145" s="98">
        <v>926.0407271943069</v>
      </c>
      <c r="C145" s="98">
        <v>1144.0327833744889</v>
      </c>
      <c r="D145" s="98">
        <v>1333.2878413042476</v>
      </c>
      <c r="E145" s="98">
        <v>1574.2286656551278</v>
      </c>
      <c r="F145" s="98">
        <v>1677.4002353926794</v>
      </c>
      <c r="G145" s="98">
        <v>1963.9659681402845</v>
      </c>
      <c r="H145" s="98">
        <v>2166.1303877161458</v>
      </c>
      <c r="I145" s="98">
        <v>2348.162743716689</v>
      </c>
      <c r="J145" s="98">
        <v>2606.7000920324413</v>
      </c>
      <c r="K145" s="98">
        <v>2934.7733694066319</v>
      </c>
      <c r="L145" s="98">
        <v>3475.2350514566715</v>
      </c>
      <c r="M145" s="98">
        <v>3174.2218703015337</v>
      </c>
      <c r="N145" s="98">
        <v>3383.3243098368248</v>
      </c>
      <c r="O145" s="98">
        <v>3456.0031352508668</v>
      </c>
      <c r="P145" s="98">
        <v>3246.0798568720379</v>
      </c>
      <c r="Q145" s="98">
        <v>3361.5710421302815</v>
      </c>
      <c r="R145" s="98">
        <v>3609.9366856396009</v>
      </c>
      <c r="S145" s="98">
        <v>3554.4014426247095</v>
      </c>
      <c r="T145" s="98">
        <v>3552.7912851411666</v>
      </c>
      <c r="U145" s="98">
        <v>3622.4164939756201</v>
      </c>
      <c r="V145" s="98">
        <v>3701.2458457405355</v>
      </c>
      <c r="W145" s="98">
        <v>4390.0148964658938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17.432251573690056</v>
      </c>
      <c r="C146" s="122">
        <f t="shared" si="53"/>
        <v>19.183261522578924</v>
      </c>
      <c r="D146" s="122">
        <f t="shared" si="53"/>
        <v>17.49446997548867</v>
      </c>
      <c r="E146" s="122">
        <f t="shared" si="53"/>
        <v>36.382728771585199</v>
      </c>
      <c r="F146" s="122">
        <f t="shared" si="53"/>
        <v>23.578403718735238</v>
      </c>
      <c r="G146" s="122">
        <f t="shared" si="53"/>
        <v>30.392477281671681</v>
      </c>
      <c r="H146" s="122">
        <f t="shared" si="53"/>
        <v>44.763137500879679</v>
      </c>
      <c r="I146" s="122">
        <f t="shared" si="53"/>
        <v>38.92140260163827</v>
      </c>
      <c r="J146" s="122">
        <f t="shared" si="53"/>
        <v>45.966133724833391</v>
      </c>
      <c r="K146" s="122">
        <f t="shared" si="53"/>
        <v>63.828664411992861</v>
      </c>
      <c r="L146" s="122">
        <f t="shared" si="53"/>
        <v>82.019131937813768</v>
      </c>
      <c r="M146" s="122">
        <f t="shared" si="53"/>
        <v>86.115558182159546</v>
      </c>
      <c r="N146" s="122">
        <f t="shared" si="53"/>
        <v>100.84015143745083</v>
      </c>
      <c r="O146" s="122">
        <f t="shared" si="53"/>
        <v>96.809995897827235</v>
      </c>
      <c r="P146" s="122">
        <f t="shared" si="53"/>
        <v>95.022461008816592</v>
      </c>
      <c r="Q146" s="122">
        <f t="shared" si="53"/>
        <v>115.70950272378009</v>
      </c>
      <c r="R146" s="122">
        <f t="shared" si="53"/>
        <v>137.27055149042883</v>
      </c>
      <c r="S146" s="122">
        <f t="shared" si="53"/>
        <v>155.11124965257764</v>
      </c>
      <c r="T146" s="122">
        <f t="shared" si="53"/>
        <v>157.27141174121775</v>
      </c>
      <c r="U146" s="122">
        <f t="shared" si="53"/>
        <v>191.57808587906501</v>
      </c>
      <c r="V146" s="122">
        <f t="shared" si="53"/>
        <v>215.49049200015452</v>
      </c>
      <c r="W146" s="122">
        <f t="shared" si="53"/>
        <v>252.28042242278667</v>
      </c>
      <c r="DA146" s="130" t="s">
        <v>1707</v>
      </c>
    </row>
    <row r="147" spans="1:105" ht="12" customHeight="1" x14ac:dyDescent="0.25">
      <c r="A147" s="97" t="s">
        <v>53</v>
      </c>
      <c r="B147" s="98">
        <v>17.432251573690056</v>
      </c>
      <c r="C147" s="98">
        <v>19.183261522578924</v>
      </c>
      <c r="D147" s="98">
        <v>17.49446997548867</v>
      </c>
      <c r="E147" s="98">
        <v>36.382728771585199</v>
      </c>
      <c r="F147" s="98">
        <v>23.578403718735238</v>
      </c>
      <c r="G147" s="98">
        <v>30.392477281671681</v>
      </c>
      <c r="H147" s="98">
        <v>44.763137500879679</v>
      </c>
      <c r="I147" s="98">
        <v>38.92140260163827</v>
      </c>
      <c r="J147" s="98">
        <v>45.966133724833391</v>
      </c>
      <c r="K147" s="98">
        <v>63.828664411992861</v>
      </c>
      <c r="L147" s="98">
        <v>82.019131937813768</v>
      </c>
      <c r="M147" s="98">
        <v>86.115558182159546</v>
      </c>
      <c r="N147" s="98">
        <v>100.84015143745083</v>
      </c>
      <c r="O147" s="98">
        <v>96.809995897827235</v>
      </c>
      <c r="P147" s="98">
        <v>95.022461008816592</v>
      </c>
      <c r="Q147" s="98">
        <v>115.70950272378009</v>
      </c>
      <c r="R147" s="98">
        <v>137.27055149042883</v>
      </c>
      <c r="S147" s="98">
        <v>155.11124965257764</v>
      </c>
      <c r="T147" s="98">
        <v>157.27141174121775</v>
      </c>
      <c r="U147" s="98">
        <v>191.57808587906501</v>
      </c>
      <c r="V147" s="98">
        <v>215.49049200015452</v>
      </c>
      <c r="W147" s="98">
        <v>252.28042242278667</v>
      </c>
      <c r="DA147" s="63" t="s">
        <v>1708</v>
      </c>
    </row>
    <row r="148" spans="1:105" ht="12" customHeight="1" x14ac:dyDescent="0.25">
      <c r="A148" s="121" t="s">
        <v>55</v>
      </c>
      <c r="B148" s="122">
        <v>225.16131703127269</v>
      </c>
      <c r="C148" s="122">
        <v>250.97037108450652</v>
      </c>
      <c r="D148" s="122">
        <v>316.73119570786292</v>
      </c>
      <c r="E148" s="122">
        <v>380.85874089612025</v>
      </c>
      <c r="F148" s="122">
        <v>453.90812009455641</v>
      </c>
      <c r="G148" s="122">
        <v>531.85797578145889</v>
      </c>
      <c r="H148" s="122">
        <v>629.87852486578254</v>
      </c>
      <c r="I148" s="122">
        <v>754.6764418589878</v>
      </c>
      <c r="J148" s="122">
        <v>850.72964637455595</v>
      </c>
      <c r="K148" s="122">
        <v>966.96435241440724</v>
      </c>
      <c r="L148" s="122">
        <v>1107.7988235973444</v>
      </c>
      <c r="M148" s="122">
        <v>1228.61614298941</v>
      </c>
      <c r="N148" s="122">
        <v>1309.6866403143122</v>
      </c>
      <c r="O148" s="122">
        <v>1439.3058278468975</v>
      </c>
      <c r="P148" s="122">
        <v>1466.9212143829916</v>
      </c>
      <c r="Q148" s="122">
        <v>1584.6675530027253</v>
      </c>
      <c r="R148" s="122">
        <v>1711.0406055435951</v>
      </c>
      <c r="S148" s="122">
        <v>1834.6931983782551</v>
      </c>
      <c r="T148" s="122">
        <v>1996.617417772452</v>
      </c>
      <c r="U148" s="122">
        <v>2103.1693627044156</v>
      </c>
      <c r="V148" s="122">
        <v>2302.4649739855581</v>
      </c>
      <c r="W148" s="122">
        <v>2460.6407139096532</v>
      </c>
      <c r="DA148" s="130" t="s">
        <v>1709</v>
      </c>
    </row>
    <row r="149" spans="1:105" ht="12" customHeight="1" x14ac:dyDescent="0.25">
      <c r="A149" s="97" t="s">
        <v>124</v>
      </c>
      <c r="B149" s="98">
        <v>33.111297803863273</v>
      </c>
      <c r="C149" s="98">
        <v>38.966938179898492</v>
      </c>
      <c r="D149" s="98">
        <v>53.737439260103763</v>
      </c>
      <c r="E149" s="98">
        <v>70.397113785976174</v>
      </c>
      <c r="F149" s="98">
        <v>90.089298344019284</v>
      </c>
      <c r="G149" s="98">
        <v>103.22590208966652</v>
      </c>
      <c r="H149" s="98">
        <v>118.40561905359861</v>
      </c>
      <c r="I149" s="98">
        <v>136.07627061579052</v>
      </c>
      <c r="J149" s="98">
        <v>155.21631844711823</v>
      </c>
      <c r="K149" s="98">
        <v>179.413242361512</v>
      </c>
      <c r="L149" s="98">
        <v>202.71817103038876</v>
      </c>
      <c r="M149" s="98">
        <v>203.93000676121693</v>
      </c>
      <c r="N149" s="98">
        <v>206.74372446633876</v>
      </c>
      <c r="O149" s="98">
        <v>218.97433418515797</v>
      </c>
      <c r="P149" s="98">
        <v>227.15924796736621</v>
      </c>
      <c r="Q149" s="98">
        <v>220.90396673642482</v>
      </c>
      <c r="R149" s="98">
        <v>240.93442203016119</v>
      </c>
      <c r="S149" s="98">
        <v>243.42807105087147</v>
      </c>
      <c r="T149" s="98">
        <v>264.55954611874074</v>
      </c>
      <c r="U149" s="98">
        <v>261.72410327117854</v>
      </c>
      <c r="V149" s="98">
        <v>287.54530172980515</v>
      </c>
      <c r="W149" s="98">
        <v>284.66381986402604</v>
      </c>
      <c r="DA149" s="63" t="s">
        <v>1710</v>
      </c>
    </row>
    <row r="150" spans="1:105" ht="12" customHeight="1" x14ac:dyDescent="0.25">
      <c r="A150" s="97" t="s">
        <v>123</v>
      </c>
      <c r="B150" s="98">
        <v>0.14676580618349513</v>
      </c>
      <c r="C150" s="98">
        <v>0.17482514335526958</v>
      </c>
      <c r="D150" s="98">
        <v>0.26597608594540806</v>
      </c>
      <c r="E150" s="98">
        <v>0.58029329632144599</v>
      </c>
      <c r="F150" s="98">
        <v>0.6966561153842713</v>
      </c>
      <c r="G150" s="98">
        <v>0.71411006115754128</v>
      </c>
      <c r="H150" s="98">
        <v>0.81350017509147587</v>
      </c>
      <c r="I150" s="98">
        <v>0.86289188643731662</v>
      </c>
      <c r="J150" s="98">
        <v>1.2842625905759812</v>
      </c>
      <c r="K150" s="98">
        <v>1.6236316612998869</v>
      </c>
      <c r="L150" s="98">
        <v>2.9371453094821809</v>
      </c>
      <c r="M150" s="98">
        <v>3.0435999349278826</v>
      </c>
      <c r="N150" s="98">
        <v>3.5819257747176874</v>
      </c>
      <c r="O150" s="98">
        <v>4.1935652725363344</v>
      </c>
      <c r="P150" s="98">
        <v>4.6645585035487098</v>
      </c>
      <c r="Q150" s="98">
        <v>4.5480330013560861</v>
      </c>
      <c r="R150" s="98">
        <v>4.9083922565073275</v>
      </c>
      <c r="S150" s="98">
        <v>5.2586493034287081</v>
      </c>
      <c r="T150" s="98">
        <v>5.4109196812212419</v>
      </c>
      <c r="U150" s="98">
        <v>5.3863415153751717</v>
      </c>
      <c r="V150" s="98">
        <v>6.9149139948178622</v>
      </c>
      <c r="W150" s="98">
        <v>5.6125712350996224</v>
      </c>
      <c r="DA150" s="63" t="s">
        <v>1711</v>
      </c>
    </row>
    <row r="151" spans="1:105" ht="12" customHeight="1" x14ac:dyDescent="0.25">
      <c r="A151" s="100" t="s">
        <v>50</v>
      </c>
      <c r="B151" s="101">
        <v>4.6617949463280801E-2</v>
      </c>
      <c r="C151" s="101">
        <v>5.8190593074864599E-2</v>
      </c>
      <c r="D151" s="101">
        <v>8.5828528730115483E-2</v>
      </c>
      <c r="E151" s="101">
        <v>0.15962661703909123</v>
      </c>
      <c r="F151" s="101">
        <v>0.19843918821054307</v>
      </c>
      <c r="G151" s="101">
        <v>0.22325362104673485</v>
      </c>
      <c r="H151" s="101">
        <v>0.24382647372694158</v>
      </c>
      <c r="I151" s="101">
        <v>0.25944275219223834</v>
      </c>
      <c r="J151" s="101">
        <v>0.37808279039213116</v>
      </c>
      <c r="K151" s="101">
        <v>0.49436754781577036</v>
      </c>
      <c r="L151" s="101">
        <v>0.7755243454110845</v>
      </c>
      <c r="M151" s="101">
        <v>0.62037876994610341</v>
      </c>
      <c r="N151" s="101">
        <v>0.72946633688474183</v>
      </c>
      <c r="O151" s="101">
        <v>0.78740827636606492</v>
      </c>
      <c r="P151" s="101">
        <v>0.96640559176528185</v>
      </c>
      <c r="Q151" s="101">
        <v>0.89963678737599451</v>
      </c>
      <c r="R151" s="101">
        <v>1.0813192971400449</v>
      </c>
      <c r="S151" s="101">
        <v>1.1056639949261802</v>
      </c>
      <c r="T151" s="101">
        <v>1.0599064940614078</v>
      </c>
      <c r="U151" s="101">
        <v>1.0518554470629349</v>
      </c>
      <c r="V151" s="101">
        <v>1.5866556795121518</v>
      </c>
      <c r="W151" s="101">
        <v>1.0205179054728026</v>
      </c>
      <c r="DA151" s="131" t="s">
        <v>1712</v>
      </c>
    </row>
    <row r="152" spans="1:105" ht="12" customHeight="1" x14ac:dyDescent="0.25">
      <c r="A152" s="103" t="s">
        <v>52</v>
      </c>
      <c r="B152" s="104">
        <v>0.10014785672021433</v>
      </c>
      <c r="C152" s="104">
        <v>0.11663455028040498</v>
      </c>
      <c r="D152" s="104">
        <v>0.18014755721529258</v>
      </c>
      <c r="E152" s="104">
        <v>0.42066667928235474</v>
      </c>
      <c r="F152" s="104">
        <v>0.49821692717372834</v>
      </c>
      <c r="G152" s="104">
        <v>0.49085644011080642</v>
      </c>
      <c r="H152" s="104">
        <v>0.56967370136453432</v>
      </c>
      <c r="I152" s="104">
        <v>0.6034491342450784</v>
      </c>
      <c r="J152" s="104">
        <v>0.9061798001838498</v>
      </c>
      <c r="K152" s="104">
        <v>1.1292641134841161</v>
      </c>
      <c r="L152" s="104">
        <v>2.1616209640710968</v>
      </c>
      <c r="M152" s="104">
        <v>2.4232211649817796</v>
      </c>
      <c r="N152" s="104">
        <v>2.852459437832946</v>
      </c>
      <c r="O152" s="104">
        <v>3.4061569961702696</v>
      </c>
      <c r="P152" s="104">
        <v>3.6981529117834286</v>
      </c>
      <c r="Q152" s="104">
        <v>3.6483962139800918</v>
      </c>
      <c r="R152" s="104">
        <v>3.8270729593672832</v>
      </c>
      <c r="S152" s="104">
        <v>4.1529853085025286</v>
      </c>
      <c r="T152" s="104">
        <v>4.3510131871598343</v>
      </c>
      <c r="U152" s="104">
        <v>4.3344860683122368</v>
      </c>
      <c r="V152" s="104">
        <v>5.3282583153057086</v>
      </c>
      <c r="W152" s="104">
        <v>4.5920533296268182</v>
      </c>
      <c r="DA152" s="132" t="s">
        <v>1713</v>
      </c>
    </row>
    <row r="153" spans="1:105" ht="12" customHeight="1" x14ac:dyDescent="0.25">
      <c r="A153" s="106" t="s">
        <v>122</v>
      </c>
      <c r="B153" s="101">
        <v>172.59903199821355</v>
      </c>
      <c r="C153" s="101">
        <v>187.0614032366762</v>
      </c>
      <c r="D153" s="101">
        <v>226.80371161501171</v>
      </c>
      <c r="E153" s="101">
        <v>261.19760765672862</v>
      </c>
      <c r="F153" s="101">
        <v>306.94229246029533</v>
      </c>
      <c r="G153" s="101">
        <v>359.75640070951988</v>
      </c>
      <c r="H153" s="101">
        <v>426.99306542447641</v>
      </c>
      <c r="I153" s="101">
        <v>493.82924478702131</v>
      </c>
      <c r="J153" s="101">
        <v>550.03861076217936</v>
      </c>
      <c r="K153" s="101">
        <v>596.31019880431506</v>
      </c>
      <c r="L153" s="101">
        <v>677.53367976784943</v>
      </c>
      <c r="M153" s="101">
        <v>750.20213709501911</v>
      </c>
      <c r="N153" s="101">
        <v>807.8808534751131</v>
      </c>
      <c r="O153" s="101">
        <v>887.89982705979446</v>
      </c>
      <c r="P153" s="101">
        <v>878.02857369367314</v>
      </c>
      <c r="Q153" s="101">
        <v>947.78034734380162</v>
      </c>
      <c r="R153" s="101">
        <v>1006.929071055297</v>
      </c>
      <c r="S153" s="101">
        <v>1073.1528695601801</v>
      </c>
      <c r="T153" s="101">
        <v>1151.0521759255837</v>
      </c>
      <c r="U153" s="101">
        <v>1218.881972490326</v>
      </c>
      <c r="V153" s="101">
        <v>1343.4825585601545</v>
      </c>
      <c r="W153" s="101">
        <v>1403.1660322891228</v>
      </c>
      <c r="DA153" s="131" t="s">
        <v>1714</v>
      </c>
    </row>
    <row r="154" spans="1:105" ht="12" customHeight="1" x14ac:dyDescent="0.25">
      <c r="A154" s="107" t="s">
        <v>121</v>
      </c>
      <c r="B154" s="104">
        <v>19.304221423012322</v>
      </c>
      <c r="C154" s="104">
        <v>24.767204524576481</v>
      </c>
      <c r="D154" s="104">
        <v>35.92406874680205</v>
      </c>
      <c r="E154" s="104">
        <v>48.683726157093965</v>
      </c>
      <c r="F154" s="104">
        <v>56.179873174857512</v>
      </c>
      <c r="G154" s="104">
        <v>68.161562921114708</v>
      </c>
      <c r="H154" s="104">
        <v>83.666340212616092</v>
      </c>
      <c r="I154" s="104">
        <v>123.90803456973877</v>
      </c>
      <c r="J154" s="104">
        <v>144.19045457468255</v>
      </c>
      <c r="K154" s="104">
        <v>189.61727958728036</v>
      </c>
      <c r="L154" s="104">
        <v>224.6098274896238</v>
      </c>
      <c r="M154" s="104">
        <v>271.44039919824581</v>
      </c>
      <c r="N154" s="104">
        <v>291.48013659814268</v>
      </c>
      <c r="O154" s="104">
        <v>328.23810132940901</v>
      </c>
      <c r="P154" s="104">
        <v>357.06883421840359</v>
      </c>
      <c r="Q154" s="104">
        <v>411.43520592114305</v>
      </c>
      <c r="R154" s="104">
        <v>458.26872020162938</v>
      </c>
      <c r="S154" s="104">
        <v>512.85360846377455</v>
      </c>
      <c r="T154" s="104">
        <v>575.59477604690642</v>
      </c>
      <c r="U154" s="104">
        <v>617.17694542753611</v>
      </c>
      <c r="V154" s="104">
        <v>664.52219970078067</v>
      </c>
      <c r="W154" s="104">
        <v>767.19829052140437</v>
      </c>
      <c r="DA154" s="132" t="s">
        <v>1715</v>
      </c>
    </row>
    <row r="155" spans="1:105" ht="12" customHeight="1" x14ac:dyDescent="0.25">
      <c r="A155" s="108" t="s">
        <v>53</v>
      </c>
      <c r="B155" s="98">
        <v>11.474930390027696</v>
      </c>
      <c r="C155" s="98">
        <v>14.422097091480861</v>
      </c>
      <c r="D155" s="98">
        <v>20.175494667908417</v>
      </c>
      <c r="E155" s="98">
        <v>26.032995401663932</v>
      </c>
      <c r="F155" s="98">
        <v>30.359574880617728</v>
      </c>
      <c r="G155" s="98">
        <v>35.6165312856795</v>
      </c>
      <c r="H155" s="98">
        <v>42.116452565265412</v>
      </c>
      <c r="I155" s="98">
        <v>65.595926212323747</v>
      </c>
      <c r="J155" s="98">
        <v>71.130957820447634</v>
      </c>
      <c r="K155" s="98">
        <v>92.676847489278302</v>
      </c>
      <c r="L155" s="98">
        <v>109.97298751440688</v>
      </c>
      <c r="M155" s="98">
        <v>127.5777504410775</v>
      </c>
      <c r="N155" s="98">
        <v>135.85029121387771</v>
      </c>
      <c r="O155" s="98">
        <v>155.89344554483185</v>
      </c>
      <c r="P155" s="98">
        <v>155.84319911509496</v>
      </c>
      <c r="Q155" s="98">
        <v>177.79104582894973</v>
      </c>
      <c r="R155" s="98">
        <v>197.72475810620301</v>
      </c>
      <c r="S155" s="98">
        <v>228.41127214003018</v>
      </c>
      <c r="T155" s="98">
        <v>245.31867917186003</v>
      </c>
      <c r="U155" s="98">
        <v>258.30979706132763</v>
      </c>
      <c r="V155" s="98">
        <v>267.00514018622124</v>
      </c>
      <c r="W155" s="98">
        <v>319.77253457598738</v>
      </c>
      <c r="DA155" s="63" t="s">
        <v>1716</v>
      </c>
    </row>
    <row r="156" spans="1:105" ht="12" customHeight="1" x14ac:dyDescent="0.25">
      <c r="A156" s="108" t="s">
        <v>52</v>
      </c>
      <c r="B156" s="98">
        <v>7.8292910329846244</v>
      </c>
      <c r="C156" s="98">
        <v>10.345107433095622</v>
      </c>
      <c r="D156" s="98">
        <v>15.748574078893638</v>
      </c>
      <c r="E156" s="98">
        <v>22.650730755430033</v>
      </c>
      <c r="F156" s="98">
        <v>25.820298294239795</v>
      </c>
      <c r="G156" s="98">
        <v>32.545031635435187</v>
      </c>
      <c r="H156" s="98">
        <v>41.549887647350673</v>
      </c>
      <c r="I156" s="98">
        <v>58.312108357415021</v>
      </c>
      <c r="J156" s="98">
        <v>73.059496754234871</v>
      </c>
      <c r="K156" s="98">
        <v>96.940432098002049</v>
      </c>
      <c r="L156" s="98">
        <v>114.63683997521683</v>
      </c>
      <c r="M156" s="98">
        <v>143.86264875716833</v>
      </c>
      <c r="N156" s="98">
        <v>155.629845384265</v>
      </c>
      <c r="O156" s="98">
        <v>172.34465578457718</v>
      </c>
      <c r="P156" s="98">
        <v>201.22563510330858</v>
      </c>
      <c r="Q156" s="98">
        <v>233.64416009219318</v>
      </c>
      <c r="R156" s="98">
        <v>260.54396209542625</v>
      </c>
      <c r="S156" s="98">
        <v>284.44233632374431</v>
      </c>
      <c r="T156" s="98">
        <v>330.27609687504651</v>
      </c>
      <c r="U156" s="98">
        <v>358.86714836620843</v>
      </c>
      <c r="V156" s="98">
        <v>397.51705951455926</v>
      </c>
      <c r="W156" s="98">
        <v>447.425755945417</v>
      </c>
      <c r="DA156" s="63" t="s">
        <v>1717</v>
      </c>
    </row>
    <row r="157" spans="1:105" ht="12" customHeight="1" x14ac:dyDescent="0.25">
      <c r="A157" s="121" t="s">
        <v>54</v>
      </c>
      <c r="B157" s="122">
        <v>70.579811668507944</v>
      </c>
      <c r="C157" s="122">
        <v>88.425408752969275</v>
      </c>
      <c r="D157" s="122">
        <v>127.62457660742236</v>
      </c>
      <c r="E157" s="122">
        <v>170.59294291385376</v>
      </c>
      <c r="F157" s="122">
        <v>210.15808064819751</v>
      </c>
      <c r="G157" s="122">
        <v>253.74133749801533</v>
      </c>
      <c r="H157" s="122">
        <v>302.75820640854857</v>
      </c>
      <c r="I157" s="122">
        <v>376.40619077087507</v>
      </c>
      <c r="J157" s="122">
        <v>424.99229629627678</v>
      </c>
      <c r="K157" s="122">
        <v>481.54412330047688</v>
      </c>
      <c r="L157" s="122">
        <v>610.2803759187542</v>
      </c>
      <c r="M157" s="122">
        <v>615.17241484708245</v>
      </c>
      <c r="N157" s="122">
        <v>637.73066653950298</v>
      </c>
      <c r="O157" s="122">
        <v>675.07090753748798</v>
      </c>
      <c r="P157" s="122">
        <v>682.11719985336049</v>
      </c>
      <c r="Q157" s="122">
        <v>730.23432480632471</v>
      </c>
      <c r="R157" s="122">
        <v>795.78914770689346</v>
      </c>
      <c r="S157" s="122">
        <v>855.11979812398965</v>
      </c>
      <c r="T157" s="122">
        <v>926.3323828947274</v>
      </c>
      <c r="U157" s="122">
        <v>979.76560323664989</v>
      </c>
      <c r="V157" s="122">
        <v>1092.2087648067825</v>
      </c>
      <c r="W157" s="122">
        <v>1149.3568477846238</v>
      </c>
      <c r="DA157" s="130" t="s">
        <v>1718</v>
      </c>
    </row>
    <row r="158" spans="1:105" ht="12" customHeight="1" x14ac:dyDescent="0.25">
      <c r="A158" s="97" t="s">
        <v>50</v>
      </c>
      <c r="B158" s="98">
        <v>19.304093556667578</v>
      </c>
      <c r="C158" s="98">
        <v>24.350459467481734</v>
      </c>
      <c r="D158" s="98">
        <v>38.134243746358855</v>
      </c>
      <c r="E158" s="98">
        <v>60.64067090989397</v>
      </c>
      <c r="F158" s="98">
        <v>76.263857170574042</v>
      </c>
      <c r="G158" s="98">
        <v>85.706617357728007</v>
      </c>
      <c r="H158" s="98">
        <v>98.443084899895979</v>
      </c>
      <c r="I158" s="98">
        <v>121.18106534969552</v>
      </c>
      <c r="J158" s="98">
        <v>133.36967120355408</v>
      </c>
      <c r="K158" s="98">
        <v>162.20722168276254</v>
      </c>
      <c r="L158" s="98">
        <v>193.53182168360902</v>
      </c>
      <c r="M158" s="98">
        <v>211.6748772159452</v>
      </c>
      <c r="N158" s="98">
        <v>223.56298038207234</v>
      </c>
      <c r="O158" s="98">
        <v>243.16929304758293</v>
      </c>
      <c r="P158" s="98">
        <v>248.79530359790161</v>
      </c>
      <c r="Q158" s="98">
        <v>249.22833784802697</v>
      </c>
      <c r="R158" s="98">
        <v>245.27160947784932</v>
      </c>
      <c r="S158" s="98">
        <v>262.28133170479725</v>
      </c>
      <c r="T158" s="98">
        <v>269.53293323135307</v>
      </c>
      <c r="U158" s="98">
        <v>279.2647791949442</v>
      </c>
      <c r="V158" s="98">
        <v>310.34717337387377</v>
      </c>
      <c r="W158" s="98">
        <v>300.84984042635659</v>
      </c>
      <c r="DA158" s="63" t="s">
        <v>1719</v>
      </c>
    </row>
    <row r="159" spans="1:105" ht="12" customHeight="1" x14ac:dyDescent="0.25">
      <c r="A159" s="109" t="s">
        <v>120</v>
      </c>
      <c r="B159" s="33">
        <v>51.275718111840376</v>
      </c>
      <c r="C159" s="33">
        <v>64.074949285487548</v>
      </c>
      <c r="D159" s="33">
        <v>89.490332861063507</v>
      </c>
      <c r="E159" s="33">
        <v>109.95227200395978</v>
      </c>
      <c r="F159" s="33">
        <v>133.89422347762351</v>
      </c>
      <c r="G159" s="33">
        <v>168.03472014028731</v>
      </c>
      <c r="H159" s="33">
        <v>204.3151215086526</v>
      </c>
      <c r="I159" s="33">
        <v>255.22512542117957</v>
      </c>
      <c r="J159" s="33">
        <v>291.62262509272267</v>
      </c>
      <c r="K159" s="33">
        <v>319.33690161771432</v>
      </c>
      <c r="L159" s="33">
        <v>416.74855423514509</v>
      </c>
      <c r="M159" s="33">
        <v>403.49753763113722</v>
      </c>
      <c r="N159" s="33">
        <v>414.16768615743081</v>
      </c>
      <c r="O159" s="33">
        <v>431.90161448990511</v>
      </c>
      <c r="P159" s="33">
        <v>433.3218962554588</v>
      </c>
      <c r="Q159" s="33">
        <v>481.00598695829768</v>
      </c>
      <c r="R159" s="33">
        <v>550.51753822904413</v>
      </c>
      <c r="S159" s="33">
        <v>592.8384664191924</v>
      </c>
      <c r="T159" s="33">
        <v>656.79944966337393</v>
      </c>
      <c r="U159" s="33">
        <v>700.50082404170576</v>
      </c>
      <c r="V159" s="33">
        <v>781.86159143290865</v>
      </c>
      <c r="W159" s="33">
        <v>848.50700735826672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10430.555464333689</v>
      </c>
      <c r="C161" s="117">
        <f t="shared" si="54"/>
        <v>11003.541746948598</v>
      </c>
      <c r="D161" s="117">
        <f t="shared" si="54"/>
        <v>10780.952852959717</v>
      </c>
      <c r="E161" s="117">
        <f t="shared" si="54"/>
        <v>11287.686139496609</v>
      </c>
      <c r="F161" s="117">
        <f t="shared" si="54"/>
        <v>10713.181654349484</v>
      </c>
      <c r="G161" s="117">
        <f t="shared" si="54"/>
        <v>10187.287410310899</v>
      </c>
      <c r="H161" s="117">
        <f t="shared" si="54"/>
        <v>10345.590924381228</v>
      </c>
      <c r="I161" s="117">
        <f t="shared" si="54"/>
        <v>9650.0744507977161</v>
      </c>
      <c r="J161" s="117">
        <f t="shared" si="54"/>
        <v>10002.784631836977</v>
      </c>
      <c r="K161" s="117">
        <f t="shared" si="54"/>
        <v>9646.7352898235586</v>
      </c>
      <c r="L161" s="117">
        <f t="shared" si="54"/>
        <v>10877.945958102417</v>
      </c>
      <c r="M161" s="117">
        <f t="shared" si="54"/>
        <v>9473.0297621425289</v>
      </c>
      <c r="N161" s="117">
        <f t="shared" si="54"/>
        <v>10175.935720718833</v>
      </c>
      <c r="O161" s="117">
        <f t="shared" si="54"/>
        <v>9792.9783995641264</v>
      </c>
      <c r="P161" s="117">
        <f t="shared" si="54"/>
        <v>8198.6068443609565</v>
      </c>
      <c r="Q161" s="117">
        <f t="shared" si="54"/>
        <v>8275.974686368274</v>
      </c>
      <c r="R161" s="117">
        <f t="shared" ref="R161:V161" si="55">R162+R164+R166+R175</f>
        <v>9081.3863816099874</v>
      </c>
      <c r="S161" s="117">
        <f t="shared" si="55"/>
        <v>9304.4908754321295</v>
      </c>
      <c r="T161" s="117">
        <f t="shared" si="55"/>
        <v>9401.7233730935204</v>
      </c>
      <c r="U161" s="117">
        <f t="shared" si="55"/>
        <v>9358.2358742060132</v>
      </c>
      <c r="V161" s="117">
        <f t="shared" si="55"/>
        <v>8936.7946432516001</v>
      </c>
      <c r="W161" s="117">
        <f t="shared" ref="W161" si="56">W162+W164+W166+W175</f>
        <v>9640.962632470475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8616.0018107942233</v>
      </c>
      <c r="C162" s="122">
        <f t="shared" si="57"/>
        <v>9181.9369110591451</v>
      </c>
      <c r="D162" s="122">
        <f t="shared" si="57"/>
        <v>8944.3913093421797</v>
      </c>
      <c r="E162" s="122">
        <f t="shared" si="57"/>
        <v>9344.590671134998</v>
      </c>
      <c r="F162" s="122">
        <f t="shared" si="57"/>
        <v>8898.4428173492306</v>
      </c>
      <c r="G162" s="122">
        <f t="shared" si="57"/>
        <v>8408.597264500946</v>
      </c>
      <c r="H162" s="122">
        <f t="shared" si="57"/>
        <v>8498.5087625651686</v>
      </c>
      <c r="I162" s="122">
        <f t="shared" si="57"/>
        <v>7822.4752989388926</v>
      </c>
      <c r="J162" s="122">
        <f t="shared" si="57"/>
        <v>8174.1845243148991</v>
      </c>
      <c r="K162" s="122">
        <f t="shared" si="57"/>
        <v>7881.8846600431916</v>
      </c>
      <c r="L162" s="122">
        <f t="shared" si="57"/>
        <v>9002.9158539100208</v>
      </c>
      <c r="M162" s="122">
        <f t="shared" si="57"/>
        <v>7601.0934712413764</v>
      </c>
      <c r="N162" s="122">
        <f t="shared" si="57"/>
        <v>8304.2566235379054</v>
      </c>
      <c r="O162" s="122">
        <f t="shared" si="57"/>
        <v>7989.233722258431</v>
      </c>
      <c r="P162" s="122">
        <f t="shared" si="57"/>
        <v>6537.5461161613639</v>
      </c>
      <c r="Q162" s="122">
        <f t="shared" si="57"/>
        <v>6597.6738583833649</v>
      </c>
      <c r="R162" s="122">
        <f t="shared" si="57"/>
        <v>7357.9720605345728</v>
      </c>
      <c r="S162" s="122">
        <f t="shared" si="57"/>
        <v>7509.1728349296118</v>
      </c>
      <c r="T162" s="122">
        <f t="shared" si="57"/>
        <v>7581.7833266199668</v>
      </c>
      <c r="U162" s="122">
        <f t="shared" si="57"/>
        <v>7552.2274690537042</v>
      </c>
      <c r="V162" s="122">
        <f t="shared" si="57"/>
        <v>7106.6148495820153</v>
      </c>
      <c r="W162" s="122">
        <f t="shared" si="57"/>
        <v>7806.0170923674523</v>
      </c>
      <c r="DA162" s="130" t="s">
        <v>1722</v>
      </c>
    </row>
    <row r="163" spans="1:105" ht="12" customHeight="1" x14ac:dyDescent="0.25">
      <c r="A163" s="97" t="s">
        <v>53</v>
      </c>
      <c r="B163" s="33">
        <v>8616.0018107942233</v>
      </c>
      <c r="C163" s="33">
        <v>9181.9369110591451</v>
      </c>
      <c r="D163" s="33">
        <v>8944.3913093421797</v>
      </c>
      <c r="E163" s="33">
        <v>9344.590671134998</v>
      </c>
      <c r="F163" s="33">
        <v>8898.4428173492306</v>
      </c>
      <c r="G163" s="33">
        <v>8408.597264500946</v>
      </c>
      <c r="H163" s="33">
        <v>8498.5087625651686</v>
      </c>
      <c r="I163" s="33">
        <v>7822.4752989388926</v>
      </c>
      <c r="J163" s="33">
        <v>8174.1845243148991</v>
      </c>
      <c r="K163" s="33">
        <v>7881.8846600431916</v>
      </c>
      <c r="L163" s="33">
        <v>9002.9158539100208</v>
      </c>
      <c r="M163" s="33">
        <v>7601.0934712413764</v>
      </c>
      <c r="N163" s="33">
        <v>8304.2566235379054</v>
      </c>
      <c r="O163" s="33">
        <v>7989.233722258431</v>
      </c>
      <c r="P163" s="33">
        <v>6537.5461161613639</v>
      </c>
      <c r="Q163" s="33">
        <v>6597.6738583833649</v>
      </c>
      <c r="R163" s="33">
        <v>7357.9720605345728</v>
      </c>
      <c r="S163" s="33">
        <v>7509.1728349296118</v>
      </c>
      <c r="T163" s="33">
        <v>7581.7833266199668</v>
      </c>
      <c r="U163" s="33">
        <v>7552.2274690537042</v>
      </c>
      <c r="V163" s="33">
        <v>7106.6148495820153</v>
      </c>
      <c r="W163" s="33">
        <v>7806.0170923674523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81.804373885230959</v>
      </c>
      <c r="C164" s="122">
        <f t="shared" si="58"/>
        <v>97.31130378619541</v>
      </c>
      <c r="D164" s="122">
        <f t="shared" si="58"/>
        <v>77.675191852028846</v>
      </c>
      <c r="E164" s="122">
        <f t="shared" si="58"/>
        <v>184.01616527721674</v>
      </c>
      <c r="F164" s="122">
        <f t="shared" si="58"/>
        <v>79.44150656888911</v>
      </c>
      <c r="G164" s="122">
        <f t="shared" si="58"/>
        <v>91.67330746487481</v>
      </c>
      <c r="H164" s="122">
        <f t="shared" si="58"/>
        <v>108.96934319752764</v>
      </c>
      <c r="I164" s="122">
        <f t="shared" si="58"/>
        <v>77.018802318735993</v>
      </c>
      <c r="J164" s="122">
        <f t="shared" si="58"/>
        <v>80.178458863659316</v>
      </c>
      <c r="K164" s="122">
        <f t="shared" si="58"/>
        <v>88.988455046925395</v>
      </c>
      <c r="L164" s="122">
        <f t="shared" si="58"/>
        <v>91.014920994578148</v>
      </c>
      <c r="M164" s="122">
        <f t="shared" si="58"/>
        <v>88.726584424474694</v>
      </c>
      <c r="N164" s="122">
        <f t="shared" si="58"/>
        <v>106.02704104818875</v>
      </c>
      <c r="O164" s="122">
        <f t="shared" si="58"/>
        <v>85.258123939318878</v>
      </c>
      <c r="P164" s="122">
        <f t="shared" si="58"/>
        <v>71.757486052067833</v>
      </c>
      <c r="Q164" s="122">
        <f t="shared" si="58"/>
        <v>93.765095122107311</v>
      </c>
      <c r="R164" s="122">
        <f t="shared" si="58"/>
        <v>101.38605847761967</v>
      </c>
      <c r="S164" s="122">
        <f t="shared" si="58"/>
        <v>109.73973582821209</v>
      </c>
      <c r="T164" s="122">
        <f t="shared" si="58"/>
        <v>96.492128746722159</v>
      </c>
      <c r="U164" s="122">
        <f t="shared" si="58"/>
        <v>108.79273094501508</v>
      </c>
      <c r="V164" s="122">
        <f t="shared" si="58"/>
        <v>110.00349096740757</v>
      </c>
      <c r="W164" s="122">
        <f t="shared" si="58"/>
        <v>110.94862731958398</v>
      </c>
      <c r="DA164" s="130" t="s">
        <v>1724</v>
      </c>
    </row>
    <row r="165" spans="1:105" ht="12" customHeight="1" x14ac:dyDescent="0.25">
      <c r="A165" s="97" t="s">
        <v>53</v>
      </c>
      <c r="B165" s="98">
        <v>81.804373885230959</v>
      </c>
      <c r="C165" s="98">
        <v>97.31130378619541</v>
      </c>
      <c r="D165" s="98">
        <v>77.675191852028846</v>
      </c>
      <c r="E165" s="98">
        <v>184.01616527721674</v>
      </c>
      <c r="F165" s="98">
        <v>79.44150656888911</v>
      </c>
      <c r="G165" s="98">
        <v>91.67330746487481</v>
      </c>
      <c r="H165" s="98">
        <v>108.96934319752764</v>
      </c>
      <c r="I165" s="98">
        <v>77.018802318735993</v>
      </c>
      <c r="J165" s="98">
        <v>80.178458863659316</v>
      </c>
      <c r="K165" s="98">
        <v>88.988455046925395</v>
      </c>
      <c r="L165" s="98">
        <v>91.014920994578148</v>
      </c>
      <c r="M165" s="98">
        <v>88.726584424474694</v>
      </c>
      <c r="N165" s="98">
        <v>106.02704104818875</v>
      </c>
      <c r="O165" s="98">
        <v>85.258123939318878</v>
      </c>
      <c r="P165" s="98">
        <v>71.757486052067833</v>
      </c>
      <c r="Q165" s="98">
        <v>93.765095122107311</v>
      </c>
      <c r="R165" s="98">
        <v>101.38605847761967</v>
      </c>
      <c r="S165" s="98">
        <v>109.73973582821209</v>
      </c>
      <c r="T165" s="98">
        <v>96.492128746722159</v>
      </c>
      <c r="U165" s="98">
        <v>108.79273094501508</v>
      </c>
      <c r="V165" s="98">
        <v>110.00349096740757</v>
      </c>
      <c r="W165" s="98">
        <v>110.94862731958398</v>
      </c>
      <c r="DA165" s="63" t="s">
        <v>1725</v>
      </c>
    </row>
    <row r="166" spans="1:105" ht="12" customHeight="1" x14ac:dyDescent="0.25">
      <c r="A166" s="121" t="s">
        <v>55</v>
      </c>
      <c r="B166" s="122">
        <v>1222.2181362145636</v>
      </c>
      <c r="C166" s="122">
        <v>1194.6576876983409</v>
      </c>
      <c r="D166" s="122">
        <v>1212.5614334715583</v>
      </c>
      <c r="E166" s="122">
        <v>1212.7466961141115</v>
      </c>
      <c r="F166" s="122">
        <v>1201.9043108227281</v>
      </c>
      <c r="G166" s="122">
        <v>1152.2903508955692</v>
      </c>
      <c r="H166" s="122">
        <v>1171.1350991348713</v>
      </c>
      <c r="I166" s="122">
        <v>1172.3905875305288</v>
      </c>
      <c r="J166" s="122">
        <v>1174.0699319469343</v>
      </c>
      <c r="K166" s="122">
        <v>1142.4738532940644</v>
      </c>
      <c r="L166" s="122">
        <v>1196.3795579095197</v>
      </c>
      <c r="M166" s="122">
        <v>1225.6652281451366</v>
      </c>
      <c r="N166" s="122">
        <v>1220.0811564902485</v>
      </c>
      <c r="O166" s="122">
        <v>1205.980636437685</v>
      </c>
      <c r="P166" s="122">
        <v>1116.6593779870404</v>
      </c>
      <c r="Q166" s="122">
        <v>1111.8913578685513</v>
      </c>
      <c r="R166" s="122">
        <v>1150.5958549968625</v>
      </c>
      <c r="S166" s="122">
        <v>1190.7335285102511</v>
      </c>
      <c r="T166" s="122">
        <v>1213.9670569988637</v>
      </c>
      <c r="U166" s="122">
        <v>1202.0388939197912</v>
      </c>
      <c r="V166" s="122">
        <v>1213.0904511617109</v>
      </c>
      <c r="W166" s="122">
        <v>1230.1286936264196</v>
      </c>
      <c r="DA166" s="130" t="s">
        <v>1726</v>
      </c>
    </row>
    <row r="167" spans="1:105" ht="12" customHeight="1" x14ac:dyDescent="0.25">
      <c r="A167" s="97" t="s">
        <v>124</v>
      </c>
      <c r="B167" s="98">
        <v>250.76340037490047</v>
      </c>
      <c r="C167" s="98">
        <v>255.16385899457654</v>
      </c>
      <c r="D167" s="98">
        <v>256.40822084134072</v>
      </c>
      <c r="E167" s="98">
        <v>255.27739876011572</v>
      </c>
      <c r="F167" s="98">
        <v>268.86681715368695</v>
      </c>
      <c r="G167" s="98">
        <v>267.07868522774299</v>
      </c>
      <c r="H167" s="98">
        <v>259.17719147267366</v>
      </c>
      <c r="I167" s="98">
        <v>253.45100102667735</v>
      </c>
      <c r="J167" s="98">
        <v>241.80205093864413</v>
      </c>
      <c r="K167" s="98">
        <v>232.29085339472829</v>
      </c>
      <c r="L167" s="98">
        <v>239.07013471418793</v>
      </c>
      <c r="M167" s="98">
        <v>235.24999280435065</v>
      </c>
      <c r="N167" s="98">
        <v>218.02703593255251</v>
      </c>
      <c r="O167" s="98">
        <v>201.25495545198976</v>
      </c>
      <c r="P167" s="98">
        <v>177.62077469157751</v>
      </c>
      <c r="Q167" s="98">
        <v>163.18061232634847</v>
      </c>
      <c r="R167" s="98">
        <v>168.90229181047565</v>
      </c>
      <c r="S167" s="98">
        <v>170.88922580011624</v>
      </c>
      <c r="T167" s="98">
        <v>172.27046894909807</v>
      </c>
      <c r="U167" s="98">
        <v>160.14193119711052</v>
      </c>
      <c r="V167" s="98">
        <v>156.18032760415272</v>
      </c>
      <c r="W167" s="98">
        <v>161.29709515543317</v>
      </c>
      <c r="DA167" s="63" t="s">
        <v>1727</v>
      </c>
    </row>
    <row r="168" spans="1:105" ht="12" customHeight="1" x14ac:dyDescent="0.25">
      <c r="A168" s="97" t="s">
        <v>123</v>
      </c>
      <c r="B168" s="98">
        <v>0.36042851247044055</v>
      </c>
      <c r="C168" s="98">
        <v>0.33471872418634346</v>
      </c>
      <c r="D168" s="98">
        <v>0.31244353155144206</v>
      </c>
      <c r="E168" s="98">
        <v>0.38419367359002232</v>
      </c>
      <c r="F168" s="98">
        <v>0.41708860142042725</v>
      </c>
      <c r="G168" s="98">
        <v>0.41382280819088496</v>
      </c>
      <c r="H168" s="98">
        <v>0.42092303403621673</v>
      </c>
      <c r="I168" s="98">
        <v>0.47215032179451866</v>
      </c>
      <c r="J168" s="98">
        <v>0.57916921065454485</v>
      </c>
      <c r="K168" s="98">
        <v>0.69160015020116894</v>
      </c>
      <c r="L168" s="98">
        <v>0.85122820602318416</v>
      </c>
      <c r="M168" s="98">
        <v>0.81083455284329042</v>
      </c>
      <c r="N168" s="98">
        <v>0.8029408804017415</v>
      </c>
      <c r="O168" s="98">
        <v>0.82277035341158278</v>
      </c>
      <c r="P168" s="98">
        <v>0.75165386489033614</v>
      </c>
      <c r="Q168" s="98">
        <v>0.68475535764827233</v>
      </c>
      <c r="R168" s="98">
        <v>0.80025460542827143</v>
      </c>
      <c r="S168" s="98">
        <v>0.8852378102510029</v>
      </c>
      <c r="T168" s="98">
        <v>0.91788058685985918</v>
      </c>
      <c r="U168" s="98">
        <v>0.83043720424988443</v>
      </c>
      <c r="V168" s="98">
        <v>0.8388270340953452</v>
      </c>
      <c r="W168" s="98">
        <v>0.93263225760790724</v>
      </c>
      <c r="DA168" s="63" t="s">
        <v>1728</v>
      </c>
    </row>
    <row r="169" spans="1:105" ht="12" customHeight="1" x14ac:dyDescent="0.25">
      <c r="A169" s="100" t="s">
        <v>50</v>
      </c>
      <c r="B169" s="101">
        <v>9.5468625724748915E-2</v>
      </c>
      <c r="C169" s="101">
        <v>0.10710192904898207</v>
      </c>
      <c r="D169" s="101">
        <v>8.5240261584439717E-2</v>
      </c>
      <c r="E169" s="101">
        <v>8.8472662968432633E-2</v>
      </c>
      <c r="F169" s="101">
        <v>9.9951343232141429E-2</v>
      </c>
      <c r="G169" s="101">
        <v>0.1009825817771617</v>
      </c>
      <c r="H169" s="101">
        <v>0.10615590369588623</v>
      </c>
      <c r="I169" s="101">
        <v>0.1090574940312935</v>
      </c>
      <c r="J169" s="101">
        <v>0.12602303705472614</v>
      </c>
      <c r="K169" s="101">
        <v>0.1438984167441692</v>
      </c>
      <c r="L169" s="101">
        <v>0.17520190983735176</v>
      </c>
      <c r="M169" s="101">
        <v>0.17501421949084697</v>
      </c>
      <c r="N169" s="101">
        <v>0.14693872915404479</v>
      </c>
      <c r="O169" s="101">
        <v>0.12584932842613661</v>
      </c>
      <c r="P169" s="101">
        <v>0.14903457964435884</v>
      </c>
      <c r="Q169" s="101">
        <v>9.0863966481628033E-2</v>
      </c>
      <c r="R169" s="101">
        <v>0.1198448670202194</v>
      </c>
      <c r="S169" s="101">
        <v>0.15096259628943234</v>
      </c>
      <c r="T169" s="101">
        <v>0.15471675659359466</v>
      </c>
      <c r="U169" s="101">
        <v>0.1427006013984885</v>
      </c>
      <c r="V169" s="101">
        <v>0.13169665016817458</v>
      </c>
      <c r="W169" s="101">
        <v>0.13195886003773413</v>
      </c>
      <c r="DA169" s="131" t="s">
        <v>1729</v>
      </c>
    </row>
    <row r="170" spans="1:105" ht="12" customHeight="1" x14ac:dyDescent="0.25">
      <c r="A170" s="103" t="s">
        <v>52</v>
      </c>
      <c r="B170" s="104">
        <v>0.26495988674569171</v>
      </c>
      <c r="C170" s="104">
        <v>0.22761679513736141</v>
      </c>
      <c r="D170" s="104">
        <v>0.22720326996700235</v>
      </c>
      <c r="E170" s="104">
        <v>0.29572101062158967</v>
      </c>
      <c r="F170" s="104">
        <v>0.31713725818828575</v>
      </c>
      <c r="G170" s="104">
        <v>0.31284022641372317</v>
      </c>
      <c r="H170" s="104">
        <v>0.31476713034033055</v>
      </c>
      <c r="I170" s="104">
        <v>0.36309282776322516</v>
      </c>
      <c r="J170" s="104">
        <v>0.45314617359981868</v>
      </c>
      <c r="K170" s="104">
        <v>0.54770173345699968</v>
      </c>
      <c r="L170" s="104">
        <v>0.67602629618583232</v>
      </c>
      <c r="M170" s="104">
        <v>0.63582033335244348</v>
      </c>
      <c r="N170" s="104">
        <v>0.65600215124769667</v>
      </c>
      <c r="O170" s="104">
        <v>0.69692102498544628</v>
      </c>
      <c r="P170" s="104">
        <v>0.60261928524597719</v>
      </c>
      <c r="Q170" s="104">
        <v>0.59389139116664424</v>
      </c>
      <c r="R170" s="104">
        <v>0.68040973840805208</v>
      </c>
      <c r="S170" s="104">
        <v>0.73427521396157058</v>
      </c>
      <c r="T170" s="104">
        <v>0.76316383026626433</v>
      </c>
      <c r="U170" s="104">
        <v>0.68773660285139593</v>
      </c>
      <c r="V170" s="104">
        <v>0.70713038392717054</v>
      </c>
      <c r="W170" s="104">
        <v>0.80067339757017286</v>
      </c>
      <c r="DA170" s="132" t="s">
        <v>1730</v>
      </c>
    </row>
    <row r="171" spans="1:105" ht="12" customHeight="1" x14ac:dyDescent="0.25">
      <c r="A171" s="106" t="s">
        <v>122</v>
      </c>
      <c r="B171" s="101">
        <v>909.05961938348412</v>
      </c>
      <c r="C171" s="101">
        <v>874.29256123435732</v>
      </c>
      <c r="D171" s="101">
        <v>885.54911382875048</v>
      </c>
      <c r="E171" s="101">
        <v>881.371992942416</v>
      </c>
      <c r="F171" s="101">
        <v>853.22840942078369</v>
      </c>
      <c r="G171" s="101">
        <v>801.84937587029481</v>
      </c>
      <c r="H171" s="101">
        <v>817.9015733733072</v>
      </c>
      <c r="I171" s="101">
        <v>806.25147445478831</v>
      </c>
      <c r="J171" s="101">
        <v>801.94958157228041</v>
      </c>
      <c r="K171" s="101">
        <v>754.19472301422172</v>
      </c>
      <c r="L171" s="101">
        <v>774.05318945938507</v>
      </c>
      <c r="M171" s="101">
        <v>793.29406720884447</v>
      </c>
      <c r="N171" s="101">
        <v>800.2672661609339</v>
      </c>
      <c r="O171" s="101">
        <v>799.63772734156703</v>
      </c>
      <c r="P171" s="101">
        <v>739.01035867800908</v>
      </c>
      <c r="Q171" s="101">
        <v>749.51065932289384</v>
      </c>
      <c r="R171" s="101">
        <v>769.20721011659816</v>
      </c>
      <c r="S171" s="101">
        <v>793.8392984329148</v>
      </c>
      <c r="T171" s="101">
        <v>803.94965931838419</v>
      </c>
      <c r="U171" s="101">
        <v>798.49243556208694</v>
      </c>
      <c r="V171" s="101">
        <v>808.14118908660885</v>
      </c>
      <c r="W171" s="101">
        <v>812.79755948092509</v>
      </c>
      <c r="DA171" s="131" t="s">
        <v>1731</v>
      </c>
    </row>
    <row r="172" spans="1:105" ht="12" customHeight="1" x14ac:dyDescent="0.25">
      <c r="A172" s="107" t="s">
        <v>121</v>
      </c>
      <c r="B172" s="104">
        <v>62.034687943708768</v>
      </c>
      <c r="C172" s="104">
        <v>64.86654874522084</v>
      </c>
      <c r="D172" s="104">
        <v>70.29165526991558</v>
      </c>
      <c r="E172" s="104">
        <v>75.713110737989666</v>
      </c>
      <c r="F172" s="104">
        <v>79.391995646836889</v>
      </c>
      <c r="G172" s="104">
        <v>82.948466989340631</v>
      </c>
      <c r="H172" s="104">
        <v>93.635411254854219</v>
      </c>
      <c r="I172" s="104">
        <v>112.21596172726886</v>
      </c>
      <c r="J172" s="104">
        <v>129.73913022535538</v>
      </c>
      <c r="K172" s="104">
        <v>155.29667673491304</v>
      </c>
      <c r="L172" s="104">
        <v>182.40500552992333</v>
      </c>
      <c r="M172" s="104">
        <v>196.3103335790982</v>
      </c>
      <c r="N172" s="104">
        <v>200.98391351636042</v>
      </c>
      <c r="O172" s="104">
        <v>204.26518329071664</v>
      </c>
      <c r="P172" s="104">
        <v>199.27659075256327</v>
      </c>
      <c r="Q172" s="104">
        <v>198.51533086166057</v>
      </c>
      <c r="R172" s="104">
        <v>211.6860984643601</v>
      </c>
      <c r="S172" s="104">
        <v>225.11976646696934</v>
      </c>
      <c r="T172" s="104">
        <v>236.82904814452183</v>
      </c>
      <c r="U172" s="104">
        <v>242.57408995634415</v>
      </c>
      <c r="V172" s="104">
        <v>247.93010743685392</v>
      </c>
      <c r="W172" s="104">
        <v>255.10140673245368</v>
      </c>
      <c r="DA172" s="132" t="s">
        <v>1732</v>
      </c>
    </row>
    <row r="173" spans="1:105" ht="12" customHeight="1" x14ac:dyDescent="0.25">
      <c r="A173" s="108" t="s">
        <v>53</v>
      </c>
      <c r="B173" s="98">
        <v>28.718971408557341</v>
      </c>
      <c r="C173" s="98">
        <v>29.635400074960788</v>
      </c>
      <c r="D173" s="98">
        <v>31.109799747539785</v>
      </c>
      <c r="E173" s="98">
        <v>32.757595667274735</v>
      </c>
      <c r="F173" s="98">
        <v>33.939821903639427</v>
      </c>
      <c r="G173" s="98">
        <v>35.047691006634508</v>
      </c>
      <c r="H173" s="98">
        <v>36.709780266269789</v>
      </c>
      <c r="I173" s="98">
        <v>44.797911271751886</v>
      </c>
      <c r="J173" s="98">
        <v>49.061327456034327</v>
      </c>
      <c r="K173" s="98">
        <v>58.717293670267821</v>
      </c>
      <c r="L173" s="98">
        <v>73.639610672949232</v>
      </c>
      <c r="M173" s="98">
        <v>74.482327397106275</v>
      </c>
      <c r="N173" s="98">
        <v>74.612444718076787</v>
      </c>
      <c r="O173" s="98">
        <v>75.649343276657675</v>
      </c>
      <c r="P173" s="98">
        <v>72.776350434274988</v>
      </c>
      <c r="Q173" s="98">
        <v>68.990326544728873</v>
      </c>
      <c r="R173" s="98">
        <v>73.392355223884991</v>
      </c>
      <c r="S173" s="98">
        <v>80.885426582978667</v>
      </c>
      <c r="T173" s="98">
        <v>84.871423431202047</v>
      </c>
      <c r="U173" s="98">
        <v>84.891537000166068</v>
      </c>
      <c r="V173" s="98">
        <v>85.151108149213627</v>
      </c>
      <c r="W173" s="98">
        <v>88.977367145817098</v>
      </c>
      <c r="DA173" s="63" t="s">
        <v>1733</v>
      </c>
    </row>
    <row r="174" spans="1:105" ht="12" customHeight="1" x14ac:dyDescent="0.25">
      <c r="A174" s="115" t="s">
        <v>52</v>
      </c>
      <c r="B174" s="33">
        <v>33.315716535151424</v>
      </c>
      <c r="C174" s="33">
        <v>35.231148670260062</v>
      </c>
      <c r="D174" s="33">
        <v>39.181855522375791</v>
      </c>
      <c r="E174" s="33">
        <v>42.955515070714938</v>
      </c>
      <c r="F174" s="33">
        <v>45.452173743197442</v>
      </c>
      <c r="G174" s="33">
        <v>47.900775982706115</v>
      </c>
      <c r="H174" s="33">
        <v>56.925630988584402</v>
      </c>
      <c r="I174" s="33">
        <v>67.41805045551699</v>
      </c>
      <c r="J174" s="33">
        <v>80.677802769321062</v>
      </c>
      <c r="K174" s="33">
        <v>96.579383064645185</v>
      </c>
      <c r="L174" s="33">
        <v>108.76539485697407</v>
      </c>
      <c r="M174" s="33">
        <v>121.82800618199192</v>
      </c>
      <c r="N174" s="33">
        <v>126.3714687982836</v>
      </c>
      <c r="O174" s="33">
        <v>128.61584001405899</v>
      </c>
      <c r="P174" s="33">
        <v>126.50024031828828</v>
      </c>
      <c r="Q174" s="33">
        <v>129.52500431693173</v>
      </c>
      <c r="R174" s="33">
        <v>138.2937432404751</v>
      </c>
      <c r="S174" s="33">
        <v>144.23433988399066</v>
      </c>
      <c r="T174" s="33">
        <v>151.95762471331983</v>
      </c>
      <c r="U174" s="33">
        <v>157.68255295617806</v>
      </c>
      <c r="V174" s="33">
        <v>162.77899928764026</v>
      </c>
      <c r="W174" s="33">
        <v>166.1240395866366</v>
      </c>
      <c r="DA174" s="60" t="s">
        <v>1734</v>
      </c>
    </row>
    <row r="175" spans="1:105" ht="12" customHeight="1" x14ac:dyDescent="0.25">
      <c r="A175" s="121" t="s">
        <v>54</v>
      </c>
      <c r="B175" s="122">
        <v>510.53114343967184</v>
      </c>
      <c r="C175" s="122">
        <v>529.63584440491786</v>
      </c>
      <c r="D175" s="122">
        <v>546.3249182939486</v>
      </c>
      <c r="E175" s="122">
        <v>546.33260697028379</v>
      </c>
      <c r="F175" s="122">
        <v>533.39301960863463</v>
      </c>
      <c r="G175" s="122">
        <v>534.72648744950948</v>
      </c>
      <c r="H175" s="122">
        <v>566.97771948365903</v>
      </c>
      <c r="I175" s="122">
        <v>578.18976200955808</v>
      </c>
      <c r="J175" s="122">
        <v>574.35171671148339</v>
      </c>
      <c r="K175" s="122">
        <v>533.38832143937759</v>
      </c>
      <c r="L175" s="122">
        <v>587.63562528829777</v>
      </c>
      <c r="M175" s="122">
        <v>557.54447833154086</v>
      </c>
      <c r="N175" s="122">
        <v>545.57089964249155</v>
      </c>
      <c r="O175" s="122">
        <v>512.50591692869295</v>
      </c>
      <c r="P175" s="122">
        <v>472.64386416048404</v>
      </c>
      <c r="Q175" s="122">
        <v>472.64437499424957</v>
      </c>
      <c r="R175" s="122">
        <v>471.43240760093329</v>
      </c>
      <c r="S175" s="122">
        <v>494.84477616405479</v>
      </c>
      <c r="T175" s="122">
        <v>509.48086072796912</v>
      </c>
      <c r="U175" s="122">
        <v>495.17678028750265</v>
      </c>
      <c r="V175" s="122">
        <v>507.08585154046449</v>
      </c>
      <c r="W175" s="122">
        <v>493.86821915701842</v>
      </c>
      <c r="DA175" s="130" t="s">
        <v>1735</v>
      </c>
    </row>
    <row r="176" spans="1:105" ht="12" customHeight="1" x14ac:dyDescent="0.25">
      <c r="A176" s="97" t="s">
        <v>50</v>
      </c>
      <c r="B176" s="98">
        <v>202.07493323242542</v>
      </c>
      <c r="C176" s="98">
        <v>198.10940972261236</v>
      </c>
      <c r="D176" s="98">
        <v>206.81002348787459</v>
      </c>
      <c r="E176" s="98">
        <v>208.03070178654735</v>
      </c>
      <c r="F176" s="98">
        <v>212.21559714261443</v>
      </c>
      <c r="G176" s="98">
        <v>204.15054512550313</v>
      </c>
      <c r="H176" s="98">
        <v>198.48717003802224</v>
      </c>
      <c r="I176" s="98">
        <v>203.09150919805896</v>
      </c>
      <c r="J176" s="98">
        <v>191.3474601626605</v>
      </c>
      <c r="K176" s="98">
        <v>187.2898550436129</v>
      </c>
      <c r="L176" s="98">
        <v>186.35546552037738</v>
      </c>
      <c r="M176" s="98">
        <v>182.23658057231714</v>
      </c>
      <c r="N176" s="98">
        <v>168.77462029214951</v>
      </c>
      <c r="O176" s="98">
        <v>159.4982468266069</v>
      </c>
      <c r="P176" s="98">
        <v>149.8451941035099</v>
      </c>
      <c r="Q176" s="98">
        <v>144.074270572096</v>
      </c>
      <c r="R176" s="98">
        <v>133.8591148012359</v>
      </c>
      <c r="S176" s="98">
        <v>138.98527714794744</v>
      </c>
      <c r="T176" s="98">
        <v>139.16582859479729</v>
      </c>
      <c r="U176" s="98">
        <v>129.60197166720246</v>
      </c>
      <c r="V176" s="98">
        <v>129.2428112205609</v>
      </c>
      <c r="W176" s="98">
        <v>121.81002405455088</v>
      </c>
      <c r="DA176" s="63" t="s">
        <v>1736</v>
      </c>
    </row>
    <row r="177" spans="1:105" ht="12" customHeight="1" x14ac:dyDescent="0.25">
      <c r="A177" s="109" t="s">
        <v>120</v>
      </c>
      <c r="B177" s="33">
        <v>308.45621020724633</v>
      </c>
      <c r="C177" s="33">
        <v>331.52643468230553</v>
      </c>
      <c r="D177" s="33">
        <v>339.51489480607393</v>
      </c>
      <c r="E177" s="33">
        <v>338.30190518373621</v>
      </c>
      <c r="F177" s="33">
        <v>321.17742246602035</v>
      </c>
      <c r="G177" s="33">
        <v>330.57594232400641</v>
      </c>
      <c r="H177" s="33">
        <v>368.49054944563693</v>
      </c>
      <c r="I177" s="33">
        <v>375.09825281149892</v>
      </c>
      <c r="J177" s="33">
        <v>383.00425654882275</v>
      </c>
      <c r="K177" s="33">
        <v>346.09846639576455</v>
      </c>
      <c r="L177" s="33">
        <v>401.28015976792028</v>
      </c>
      <c r="M177" s="33">
        <v>375.30789775922386</v>
      </c>
      <c r="N177" s="33">
        <v>376.7962793503421</v>
      </c>
      <c r="O177" s="33">
        <v>353.00767010208597</v>
      </c>
      <c r="P177" s="33">
        <v>322.79867005697417</v>
      </c>
      <c r="Q177" s="33">
        <v>328.57010442215369</v>
      </c>
      <c r="R177" s="33">
        <v>337.5732927996973</v>
      </c>
      <c r="S177" s="33">
        <v>355.85949901610735</v>
      </c>
      <c r="T177" s="33">
        <v>370.31503213317188</v>
      </c>
      <c r="U177" s="33">
        <v>365.57480862030013</v>
      </c>
      <c r="V177" s="33">
        <v>377.84304031990371</v>
      </c>
      <c r="W177" s="33">
        <v>372.05819510246738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5614.2097612979996</v>
      </c>
      <c r="C3" s="117">
        <f t="shared" si="0"/>
        <v>5822.5281853066008</v>
      </c>
      <c r="D3" s="117">
        <f t="shared" si="0"/>
        <v>5966.1818488668869</v>
      </c>
      <c r="E3" s="117">
        <f t="shared" si="0"/>
        <v>5982.8398841788421</v>
      </c>
      <c r="F3" s="117">
        <f t="shared" si="0"/>
        <v>6065.456843680181</v>
      </c>
      <c r="G3" s="117">
        <f t="shared" si="0"/>
        <v>6310.8949503480144</v>
      </c>
      <c r="H3" s="117">
        <f t="shared" si="0"/>
        <v>7010.6135319391669</v>
      </c>
      <c r="I3" s="117">
        <f t="shared" si="0"/>
        <v>6405.3911458915418</v>
      </c>
      <c r="J3" s="117">
        <f t="shared" si="0"/>
        <v>6824.219606838883</v>
      </c>
      <c r="K3" s="117">
        <f t="shared" si="0"/>
        <v>7020.4699627967939</v>
      </c>
      <c r="L3" s="117">
        <f t="shared" si="0"/>
        <v>8156.6535653554092</v>
      </c>
      <c r="M3" s="117">
        <f t="shared" si="0"/>
        <v>7225.9683839947529</v>
      </c>
      <c r="N3" s="117">
        <f t="shared" si="0"/>
        <v>7442.685854921292</v>
      </c>
      <c r="O3" s="117">
        <f t="shared" si="0"/>
        <v>7231.5524157799082</v>
      </c>
      <c r="P3" s="117">
        <f t="shared" si="0"/>
        <v>6529.0429194596327</v>
      </c>
      <c r="Q3" s="117">
        <f t="shared" si="0"/>
        <v>6490.2175349781155</v>
      </c>
      <c r="R3" s="117">
        <f t="shared" ref="R3:V3" si="1">R4+R7+R9+R19</f>
        <v>6709.5699231106291</v>
      </c>
      <c r="S3" s="117">
        <f t="shared" si="1"/>
        <v>6745.487063886294</v>
      </c>
      <c r="T3" s="117">
        <f t="shared" si="1"/>
        <v>6373.4319589447659</v>
      </c>
      <c r="U3" s="117">
        <f t="shared" si="1"/>
        <v>5261.1104573638322</v>
      </c>
      <c r="V3" s="117">
        <f t="shared" si="1"/>
        <v>5386.6132688586031</v>
      </c>
      <c r="W3" s="117">
        <f t="shared" ref="W3" si="2">W4+W7+W9+W19</f>
        <v>5188.1498497302127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4680.3887281354391</v>
      </c>
      <c r="C4" s="122">
        <f t="shared" si="3"/>
        <v>4908.7675580983814</v>
      </c>
      <c r="D4" s="122">
        <f t="shared" si="3"/>
        <v>5017.123817216615</v>
      </c>
      <c r="E4" s="122">
        <f t="shared" si="3"/>
        <v>4933.4375519480664</v>
      </c>
      <c r="F4" s="122">
        <f t="shared" si="3"/>
        <v>4984.532086845853</v>
      </c>
      <c r="G4" s="122">
        <f t="shared" si="3"/>
        <v>5228.0836320602793</v>
      </c>
      <c r="H4" s="122">
        <f t="shared" si="3"/>
        <v>5849.9115291451926</v>
      </c>
      <c r="I4" s="122">
        <f t="shared" si="3"/>
        <v>5275.7403945318874</v>
      </c>
      <c r="J4" s="122">
        <f t="shared" si="3"/>
        <v>5632.8333582151236</v>
      </c>
      <c r="K4" s="122">
        <f t="shared" si="3"/>
        <v>5791.214968008916</v>
      </c>
      <c r="L4" s="122">
        <f t="shared" si="3"/>
        <v>6869.0548175319864</v>
      </c>
      <c r="M4" s="122">
        <f t="shared" si="3"/>
        <v>5970.7181673719861</v>
      </c>
      <c r="N4" s="122">
        <f t="shared" si="3"/>
        <v>6184.6813540629264</v>
      </c>
      <c r="O4" s="122">
        <f t="shared" si="3"/>
        <v>6015.3424535515624</v>
      </c>
      <c r="P4" s="122">
        <f t="shared" si="3"/>
        <v>5343.72234515333</v>
      </c>
      <c r="Q4" s="122">
        <f t="shared" si="3"/>
        <v>5309.8523772344715</v>
      </c>
      <c r="R4" s="122">
        <f t="shared" ref="R4:V4" si="4">SUM(R5:R6)</f>
        <v>5541.4485816517054</v>
      </c>
      <c r="S4" s="122">
        <f t="shared" si="4"/>
        <v>5583.5958951873281</v>
      </c>
      <c r="T4" s="122">
        <f t="shared" si="4"/>
        <v>5285.1327191497849</v>
      </c>
      <c r="U4" s="122">
        <f t="shared" si="4"/>
        <v>4296.3047419512832</v>
      </c>
      <c r="V4" s="122">
        <f t="shared" si="4"/>
        <v>4446.6362113988534</v>
      </c>
      <c r="W4" s="122">
        <f t="shared" ref="W4" si="5">SUM(W5:W6)</f>
        <v>4308.4264711510405</v>
      </c>
      <c r="DA4" s="130" t="s">
        <v>1740</v>
      </c>
    </row>
    <row r="5" spans="1:105" ht="12" customHeight="1" x14ac:dyDescent="0.25">
      <c r="A5" s="97" t="s">
        <v>51</v>
      </c>
      <c r="B5" s="98">
        <v>4639.465985036587</v>
      </c>
      <c r="C5" s="98">
        <v>4866.3624557130379</v>
      </c>
      <c r="D5" s="98">
        <v>4974.8971445329134</v>
      </c>
      <c r="E5" s="98">
        <v>4892.4252636187048</v>
      </c>
      <c r="F5" s="98">
        <v>4943.9503516072382</v>
      </c>
      <c r="G5" s="98">
        <v>5186.4049087894055</v>
      </c>
      <c r="H5" s="98">
        <v>5803.8065959367859</v>
      </c>
      <c r="I5" s="98">
        <v>5235.1164981991087</v>
      </c>
      <c r="J5" s="98">
        <v>5590.0327813540553</v>
      </c>
      <c r="K5" s="98">
        <v>5747.7723395473249</v>
      </c>
      <c r="L5" s="98">
        <v>6817.5106995125407</v>
      </c>
      <c r="M5" s="98">
        <v>5927.0935260757979</v>
      </c>
      <c r="N5" s="98">
        <v>6140.0452631043609</v>
      </c>
      <c r="O5" s="98">
        <v>5972.5088197608002</v>
      </c>
      <c r="P5" s="98">
        <v>5306.984908276736</v>
      </c>
      <c r="Q5" s="98">
        <v>5273.7869058932865</v>
      </c>
      <c r="R5" s="98">
        <v>5504.059250487061</v>
      </c>
      <c r="S5" s="98">
        <v>5546.2088047867628</v>
      </c>
      <c r="T5" s="98">
        <v>5249.4576306296831</v>
      </c>
      <c r="U5" s="98">
        <v>4267.8263880058066</v>
      </c>
      <c r="V5" s="98">
        <v>4417.2797339786557</v>
      </c>
      <c r="W5" s="98">
        <v>4280.4082571485387</v>
      </c>
      <c r="DA5" s="63" t="s">
        <v>1741</v>
      </c>
    </row>
    <row r="6" spans="1:105" ht="12" customHeight="1" x14ac:dyDescent="0.25">
      <c r="A6" s="97" t="s">
        <v>53</v>
      </c>
      <c r="B6" s="98">
        <v>40.922743098852017</v>
      </c>
      <c r="C6" s="98">
        <v>42.405102385343646</v>
      </c>
      <c r="D6" s="98">
        <v>42.226672683701345</v>
      </c>
      <c r="E6" s="98">
        <v>41.012288329361901</v>
      </c>
      <c r="F6" s="98">
        <v>40.581735238615103</v>
      </c>
      <c r="G6" s="98">
        <v>41.678723270873732</v>
      </c>
      <c r="H6" s="98">
        <v>46.104933208406834</v>
      </c>
      <c r="I6" s="98">
        <v>40.62389633277872</v>
      </c>
      <c r="J6" s="98">
        <v>42.800576861068066</v>
      </c>
      <c r="K6" s="98">
        <v>43.442628461591241</v>
      </c>
      <c r="L6" s="98">
        <v>51.54411801944552</v>
      </c>
      <c r="M6" s="98">
        <v>43.624641296187995</v>
      </c>
      <c r="N6" s="98">
        <v>44.636090958565916</v>
      </c>
      <c r="O6" s="98">
        <v>42.8336337907622</v>
      </c>
      <c r="P6" s="98">
        <v>36.737436876594423</v>
      </c>
      <c r="Q6" s="98">
        <v>36.065471341185287</v>
      </c>
      <c r="R6" s="98">
        <v>37.389331164644531</v>
      </c>
      <c r="S6" s="98">
        <v>37.387090400565647</v>
      </c>
      <c r="T6" s="98">
        <v>35.675088520101781</v>
      </c>
      <c r="U6" s="98">
        <v>28.478353945476425</v>
      </c>
      <c r="V6" s="98">
        <v>29.356477420198171</v>
      </c>
      <c r="W6" s="98">
        <v>28.018214002501384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6.3474415095771741</v>
      </c>
      <c r="C7" s="122">
        <f t="shared" si="6"/>
        <v>7.6402106464864241</v>
      </c>
      <c r="D7" s="122">
        <f t="shared" si="6"/>
        <v>6.6952045417836707</v>
      </c>
      <c r="E7" s="122">
        <f t="shared" si="6"/>
        <v>13.382087812135259</v>
      </c>
      <c r="F7" s="122">
        <f t="shared" si="6"/>
        <v>7.7959163945108259</v>
      </c>
      <c r="G7" s="122">
        <f t="shared" si="6"/>
        <v>10.377877048666454</v>
      </c>
      <c r="H7" s="122">
        <f t="shared" si="6"/>
        <v>13.471651942062206</v>
      </c>
      <c r="I7" s="122">
        <f t="shared" si="6"/>
        <v>11.180641542881263</v>
      </c>
      <c r="J7" s="122">
        <f t="shared" si="6"/>
        <v>12.059979825815034</v>
      </c>
      <c r="K7" s="122">
        <f t="shared" si="6"/>
        <v>15.683732998064198</v>
      </c>
      <c r="L7" s="122">
        <f t="shared" si="6"/>
        <v>18.403945577758599</v>
      </c>
      <c r="M7" s="122">
        <f t="shared" si="6"/>
        <v>18.384745081588807</v>
      </c>
      <c r="N7" s="122">
        <f t="shared" si="6"/>
        <v>21.780702537293656</v>
      </c>
      <c r="O7" s="122">
        <f t="shared" si="6"/>
        <v>18.506760265222969</v>
      </c>
      <c r="P7" s="122">
        <f t="shared" si="6"/>
        <v>16.452732601366517</v>
      </c>
      <c r="Q7" s="122">
        <f t="shared" si="6"/>
        <v>23.041141883898991</v>
      </c>
      <c r="R7" s="122">
        <f t="shared" si="6"/>
        <v>21.856158682455629</v>
      </c>
      <c r="S7" s="122">
        <f t="shared" si="6"/>
        <v>23.770363826601098</v>
      </c>
      <c r="T7" s="122">
        <f t="shared" si="6"/>
        <v>22.722108774247943</v>
      </c>
      <c r="U7" s="122">
        <f t="shared" si="6"/>
        <v>24.433537786518627</v>
      </c>
      <c r="V7" s="122">
        <f t="shared" si="6"/>
        <v>19.732343471104322</v>
      </c>
      <c r="W7" s="122">
        <f t="shared" si="6"/>
        <v>20.065458813759506</v>
      </c>
      <c r="DA7" s="130" t="s">
        <v>1743</v>
      </c>
    </row>
    <row r="8" spans="1:105" ht="12" customHeight="1" x14ac:dyDescent="0.25">
      <c r="A8" s="97" t="s">
        <v>53</v>
      </c>
      <c r="B8" s="98">
        <v>6.3474415095771741</v>
      </c>
      <c r="C8" s="98">
        <v>7.6402106464864241</v>
      </c>
      <c r="D8" s="98">
        <v>6.6952045417836707</v>
      </c>
      <c r="E8" s="98">
        <v>13.382087812135259</v>
      </c>
      <c r="F8" s="98">
        <v>7.7959163945108259</v>
      </c>
      <c r="G8" s="98">
        <v>10.377877048666454</v>
      </c>
      <c r="H8" s="98">
        <v>13.471651942062206</v>
      </c>
      <c r="I8" s="98">
        <v>11.180641542881263</v>
      </c>
      <c r="J8" s="98">
        <v>12.059979825815034</v>
      </c>
      <c r="K8" s="98">
        <v>15.683732998064198</v>
      </c>
      <c r="L8" s="98">
        <v>18.403945577758599</v>
      </c>
      <c r="M8" s="98">
        <v>18.384745081588807</v>
      </c>
      <c r="N8" s="98">
        <v>21.780702537293656</v>
      </c>
      <c r="O8" s="98">
        <v>18.506760265222969</v>
      </c>
      <c r="P8" s="98">
        <v>16.452732601366517</v>
      </c>
      <c r="Q8" s="98">
        <v>23.041141883898991</v>
      </c>
      <c r="R8" s="98">
        <v>21.856158682455629</v>
      </c>
      <c r="S8" s="98">
        <v>23.770363826601098</v>
      </c>
      <c r="T8" s="98">
        <v>22.722108774247943</v>
      </c>
      <c r="U8" s="98">
        <v>24.433537786518627</v>
      </c>
      <c r="V8" s="98">
        <v>19.732343471104322</v>
      </c>
      <c r="W8" s="98">
        <v>20.065458813759506</v>
      </c>
      <c r="DA8" s="63" t="s">
        <v>1744</v>
      </c>
    </row>
    <row r="9" spans="1:105" ht="12" customHeight="1" x14ac:dyDescent="0.25">
      <c r="A9" s="121" t="s">
        <v>55</v>
      </c>
      <c r="B9" s="122">
        <v>645.61845360959444</v>
      </c>
      <c r="C9" s="122">
        <v>626.54616330702413</v>
      </c>
      <c r="D9" s="122">
        <v>652.53281747584765</v>
      </c>
      <c r="E9" s="122">
        <v>669.11722566698779</v>
      </c>
      <c r="F9" s="122">
        <v>699.50340939614125</v>
      </c>
      <c r="G9" s="122">
        <v>707.82748335508859</v>
      </c>
      <c r="H9" s="122">
        <v>753.72175303113602</v>
      </c>
      <c r="I9" s="122">
        <v>734.39146519091867</v>
      </c>
      <c r="J9" s="122">
        <v>776.69172210982117</v>
      </c>
      <c r="K9" s="122">
        <v>803.7328284296085</v>
      </c>
      <c r="L9" s="122">
        <v>837.47045535921916</v>
      </c>
      <c r="M9" s="122">
        <v>833.64231108798731</v>
      </c>
      <c r="N9" s="122">
        <v>834.51601130629501</v>
      </c>
      <c r="O9" s="122">
        <v>816.33718518520948</v>
      </c>
      <c r="P9" s="122">
        <v>806.82981067934975</v>
      </c>
      <c r="Q9" s="122">
        <v>799.43693740696062</v>
      </c>
      <c r="R9" s="122">
        <v>796.70407786597593</v>
      </c>
      <c r="S9" s="122">
        <v>794.76199186033102</v>
      </c>
      <c r="T9" s="122">
        <v>751.49748045968454</v>
      </c>
      <c r="U9" s="122">
        <v>645.84283136553427</v>
      </c>
      <c r="V9" s="122">
        <v>642.73869043195725</v>
      </c>
      <c r="W9" s="122">
        <v>603.33294665626022</v>
      </c>
      <c r="DA9" s="130" t="s">
        <v>1745</v>
      </c>
    </row>
    <row r="10" spans="1:105" ht="12" customHeight="1" x14ac:dyDescent="0.25">
      <c r="A10" s="97" t="s">
        <v>143</v>
      </c>
      <c r="B10" s="98">
        <v>302.89842126460167</v>
      </c>
      <c r="C10" s="98">
        <v>300.97427054445035</v>
      </c>
      <c r="D10" s="98">
        <v>339.75031690348345</v>
      </c>
      <c r="E10" s="98">
        <v>343.42717312586825</v>
      </c>
      <c r="F10" s="98">
        <v>371.13436861727234</v>
      </c>
      <c r="G10" s="98">
        <v>393.54458567139545</v>
      </c>
      <c r="H10" s="98">
        <v>430.9252930264588</v>
      </c>
      <c r="I10" s="98">
        <v>414.98568544061192</v>
      </c>
      <c r="J10" s="98">
        <v>451.77304004568583</v>
      </c>
      <c r="K10" s="98">
        <v>465.37495659841107</v>
      </c>
      <c r="L10" s="98">
        <v>479.37008298762038</v>
      </c>
      <c r="M10" s="98">
        <v>465.99559036059185</v>
      </c>
      <c r="N10" s="98">
        <v>482.11558586843188</v>
      </c>
      <c r="O10" s="98">
        <v>478.44304018798789</v>
      </c>
      <c r="P10" s="98">
        <v>485.37384744802063</v>
      </c>
      <c r="Q10" s="98">
        <v>479.35459694357098</v>
      </c>
      <c r="R10" s="98">
        <v>477.05047851121395</v>
      </c>
      <c r="S10" s="98">
        <v>476.72334877393024</v>
      </c>
      <c r="T10" s="98">
        <v>452.17299521363486</v>
      </c>
      <c r="U10" s="98">
        <v>374.72323154413243</v>
      </c>
      <c r="V10" s="98">
        <v>395.26507136885482</v>
      </c>
      <c r="W10" s="98">
        <v>374.11468665979731</v>
      </c>
      <c r="DA10" s="63" t="s">
        <v>1746</v>
      </c>
    </row>
    <row r="11" spans="1:105" ht="12" customHeight="1" x14ac:dyDescent="0.25">
      <c r="A11" s="97" t="s">
        <v>124</v>
      </c>
      <c r="B11" s="98">
        <v>58.390985920167815</v>
      </c>
      <c r="C11" s="98">
        <v>54.010328502520515</v>
      </c>
      <c r="D11" s="98">
        <v>49.319579414015962</v>
      </c>
      <c r="E11" s="98">
        <v>43.184353211038179</v>
      </c>
      <c r="F11" s="98">
        <v>45.965715447731448</v>
      </c>
      <c r="G11" s="98">
        <v>43.104979141792526</v>
      </c>
      <c r="H11" s="98">
        <v>40.774771354059268</v>
      </c>
      <c r="I11" s="98">
        <v>36.885672166417137</v>
      </c>
      <c r="J11" s="98">
        <v>37.742299759172717</v>
      </c>
      <c r="K11" s="98">
        <v>37.29975369279736</v>
      </c>
      <c r="L11" s="98">
        <v>37.210281561232328</v>
      </c>
      <c r="M11" s="98">
        <v>36.50971522490353</v>
      </c>
      <c r="N11" s="98">
        <v>32.723193395614466</v>
      </c>
      <c r="O11" s="98">
        <v>29.734010243556895</v>
      </c>
      <c r="P11" s="98">
        <v>30.161488021378268</v>
      </c>
      <c r="Q11" s="98">
        <v>28.438833997961257</v>
      </c>
      <c r="R11" s="98">
        <v>32.959381298325532</v>
      </c>
      <c r="S11" s="98">
        <v>33.251529716374989</v>
      </c>
      <c r="T11" s="98">
        <v>35.655677130637798</v>
      </c>
      <c r="U11" s="98">
        <v>31.611707751245095</v>
      </c>
      <c r="V11" s="98">
        <v>28.152326373052123</v>
      </c>
      <c r="W11" s="98">
        <v>25.013367789724686</v>
      </c>
      <c r="DA11" s="63" t="s">
        <v>1747</v>
      </c>
    </row>
    <row r="12" spans="1:105" ht="12" customHeight="1" x14ac:dyDescent="0.25">
      <c r="A12" s="97" t="s">
        <v>123</v>
      </c>
      <c r="B12" s="98">
        <v>6.5417024033305474E-2</v>
      </c>
      <c r="C12" s="98">
        <v>6.1368839035897474E-2</v>
      </c>
      <c r="D12" s="98">
        <v>5.7038521811315156E-2</v>
      </c>
      <c r="E12" s="98">
        <v>5.387502406144818E-2</v>
      </c>
      <c r="F12" s="98">
        <v>8.3789081924282111E-2</v>
      </c>
      <c r="G12" s="98">
        <v>7.7670649876107015E-2</v>
      </c>
      <c r="H12" s="98">
        <v>9.2650243726214082E-2</v>
      </c>
      <c r="I12" s="98">
        <v>8.3176625311912847E-2</v>
      </c>
      <c r="J12" s="98">
        <v>0.12109078003146508</v>
      </c>
      <c r="K12" s="98">
        <v>0.16260261410383731</v>
      </c>
      <c r="L12" s="98">
        <v>0.17850470165277696</v>
      </c>
      <c r="M12" s="98">
        <v>0.20013030829780065</v>
      </c>
      <c r="N12" s="98">
        <v>0.18422119285496497</v>
      </c>
      <c r="O12" s="98">
        <v>0.18427157773686967</v>
      </c>
      <c r="P12" s="98">
        <v>0.23022095749399268</v>
      </c>
      <c r="Q12" s="98">
        <v>0.22150956870684044</v>
      </c>
      <c r="R12" s="98">
        <v>0.31041091327315462</v>
      </c>
      <c r="S12" s="98">
        <v>0.30288598174878401</v>
      </c>
      <c r="T12" s="98">
        <v>0.36978952316384894</v>
      </c>
      <c r="U12" s="98">
        <v>0.34103363094859218</v>
      </c>
      <c r="V12" s="98">
        <v>0.32619574700390347</v>
      </c>
      <c r="W12" s="98">
        <v>0.27519392666883397</v>
      </c>
      <c r="DA12" s="63" t="s">
        <v>1748</v>
      </c>
    </row>
    <row r="13" spans="1:105" ht="12" customHeight="1" x14ac:dyDescent="0.25">
      <c r="A13" s="100" t="s">
        <v>50</v>
      </c>
      <c r="B13" s="101">
        <v>1.9788197404811143E-2</v>
      </c>
      <c r="C13" s="101">
        <v>2.0689481285912293E-2</v>
      </c>
      <c r="D13" s="101">
        <v>1.7366969365911391E-2</v>
      </c>
      <c r="E13" s="101">
        <v>1.4992167995734607E-2</v>
      </c>
      <c r="F13" s="101">
        <v>2.8693282202260206E-2</v>
      </c>
      <c r="G13" s="101">
        <v>2.5240041797691889E-2</v>
      </c>
      <c r="H13" s="101">
        <v>3.3110112968404506E-2</v>
      </c>
      <c r="I13" s="101">
        <v>2.9514953840745626E-2</v>
      </c>
      <c r="J13" s="101">
        <v>4.0666544685163765E-2</v>
      </c>
      <c r="K13" s="101">
        <v>5.765570107024643E-2</v>
      </c>
      <c r="L13" s="101">
        <v>6.4740509503658367E-2</v>
      </c>
      <c r="M13" s="101">
        <v>8.1001408328141844E-2</v>
      </c>
      <c r="N13" s="101">
        <v>7.2333716342854071E-2</v>
      </c>
      <c r="O13" s="101">
        <v>7.3665764488334826E-2</v>
      </c>
      <c r="P13" s="101">
        <v>9.0971114711779141E-2</v>
      </c>
      <c r="Q13" s="101">
        <v>7.6990697408705899E-2</v>
      </c>
      <c r="R13" s="101">
        <v>0.11137927464953071</v>
      </c>
      <c r="S13" s="101">
        <v>0.10195098142002079</v>
      </c>
      <c r="T13" s="101">
        <v>0.13485783923152009</v>
      </c>
      <c r="U13" s="101">
        <v>0.12563688015924032</v>
      </c>
      <c r="V13" s="101">
        <v>0.12024999613085816</v>
      </c>
      <c r="W13" s="101">
        <v>9.5459035445318974E-2</v>
      </c>
      <c r="DA13" s="131" t="s">
        <v>1749</v>
      </c>
    </row>
    <row r="14" spans="1:105" ht="12" customHeight="1" x14ac:dyDescent="0.25">
      <c r="A14" s="103" t="s">
        <v>52</v>
      </c>
      <c r="B14" s="104">
        <v>4.5628826628494344E-2</v>
      </c>
      <c r="C14" s="104">
        <v>4.0679357749985191E-2</v>
      </c>
      <c r="D14" s="104">
        <v>3.9671552445403775E-2</v>
      </c>
      <c r="E14" s="104">
        <v>3.8882856065713581E-2</v>
      </c>
      <c r="F14" s="104">
        <v>5.5095799722021874E-2</v>
      </c>
      <c r="G14" s="104">
        <v>5.2430608078415118E-2</v>
      </c>
      <c r="H14" s="104">
        <v>5.954013075780959E-2</v>
      </c>
      <c r="I14" s="104">
        <v>5.3661671471167238E-2</v>
      </c>
      <c r="J14" s="104">
        <v>8.0424235346301304E-2</v>
      </c>
      <c r="K14" s="104">
        <v>0.10494691303359088</v>
      </c>
      <c r="L14" s="104">
        <v>0.11376419214911858</v>
      </c>
      <c r="M14" s="104">
        <v>0.11912889996965879</v>
      </c>
      <c r="N14" s="104">
        <v>0.11188747651211087</v>
      </c>
      <c r="O14" s="104">
        <v>0.11060581324853486</v>
      </c>
      <c r="P14" s="104">
        <v>0.13924984278221353</v>
      </c>
      <c r="Q14" s="104">
        <v>0.14451887129813451</v>
      </c>
      <c r="R14" s="104">
        <v>0.19903163862362394</v>
      </c>
      <c r="S14" s="104">
        <v>0.20093500032876321</v>
      </c>
      <c r="T14" s="104">
        <v>0.23493168393232886</v>
      </c>
      <c r="U14" s="104">
        <v>0.21539675078935192</v>
      </c>
      <c r="V14" s="104">
        <v>0.20594575087304537</v>
      </c>
      <c r="W14" s="104">
        <v>0.17973489122351494</v>
      </c>
      <c r="DA14" s="132" t="s">
        <v>1750</v>
      </c>
    </row>
    <row r="15" spans="1:105" ht="12" customHeight="1" x14ac:dyDescent="0.25">
      <c r="A15" s="106" t="s">
        <v>122</v>
      </c>
      <c r="B15" s="101">
        <v>262.05215763097971</v>
      </c>
      <c r="C15" s="101">
        <v>247.98886419081265</v>
      </c>
      <c r="D15" s="101">
        <v>238.76612992260593</v>
      </c>
      <c r="E15" s="101">
        <v>252.17388665633234</v>
      </c>
      <c r="F15" s="101">
        <v>250.62094898494442</v>
      </c>
      <c r="G15" s="101">
        <v>235.48464112951979</v>
      </c>
      <c r="H15" s="101">
        <v>238.78637229877697</v>
      </c>
      <c r="I15" s="101">
        <v>226.96753370140109</v>
      </c>
      <c r="J15" s="101">
        <v>226.9209762302263</v>
      </c>
      <c r="K15" s="101">
        <v>218.16738997129255</v>
      </c>
      <c r="L15" s="101">
        <v>225.44978163224383</v>
      </c>
      <c r="M15" s="101">
        <v>219.94639013053705</v>
      </c>
      <c r="N15" s="101">
        <v>207.88683038401797</v>
      </c>
      <c r="O15" s="101">
        <v>191.1463538907156</v>
      </c>
      <c r="P15" s="101">
        <v>172.54743126579822</v>
      </c>
      <c r="Q15" s="101">
        <v>161.58324173698767</v>
      </c>
      <c r="R15" s="101">
        <v>152.4481387441341</v>
      </c>
      <c r="S15" s="101">
        <v>149.59322216433409</v>
      </c>
      <c r="T15" s="101">
        <v>130.57265110103086</v>
      </c>
      <c r="U15" s="101">
        <v>113.51550766583709</v>
      </c>
      <c r="V15" s="101">
        <v>102.52428893551469</v>
      </c>
      <c r="W15" s="101">
        <v>94.620542118830642</v>
      </c>
      <c r="DA15" s="131" t="s">
        <v>1751</v>
      </c>
    </row>
    <row r="16" spans="1:105" ht="12" customHeight="1" x14ac:dyDescent="0.25">
      <c r="A16" s="107" t="s">
        <v>121</v>
      </c>
      <c r="B16" s="104">
        <v>22.211471769811954</v>
      </c>
      <c r="C16" s="104">
        <v>23.51133123020465</v>
      </c>
      <c r="D16" s="104">
        <v>24.639752713931056</v>
      </c>
      <c r="E16" s="104">
        <v>30.277937649687473</v>
      </c>
      <c r="F16" s="104">
        <v>31.698587264268802</v>
      </c>
      <c r="G16" s="104">
        <v>35.615606762504711</v>
      </c>
      <c r="H16" s="104">
        <v>43.14266610811481</v>
      </c>
      <c r="I16" s="104">
        <v>55.469397257176524</v>
      </c>
      <c r="J16" s="104">
        <v>60.134315294704741</v>
      </c>
      <c r="K16" s="104">
        <v>82.728125553003821</v>
      </c>
      <c r="L16" s="104">
        <v>95.26180447646982</v>
      </c>
      <c r="M16" s="104">
        <v>110.99048506365676</v>
      </c>
      <c r="N16" s="104">
        <v>111.60618046537566</v>
      </c>
      <c r="O16" s="104">
        <v>116.82950928521211</v>
      </c>
      <c r="P16" s="104">
        <v>118.51682298665872</v>
      </c>
      <c r="Q16" s="104">
        <v>129.83875515973386</v>
      </c>
      <c r="R16" s="104">
        <v>133.93566839902925</v>
      </c>
      <c r="S16" s="104">
        <v>134.89100522394295</v>
      </c>
      <c r="T16" s="104">
        <v>132.7263674912171</v>
      </c>
      <c r="U16" s="104">
        <v>125.65135077337101</v>
      </c>
      <c r="V16" s="104">
        <v>116.4708080075318</v>
      </c>
      <c r="W16" s="104">
        <v>109.3091561612387</v>
      </c>
      <c r="DA16" s="132" t="s">
        <v>1752</v>
      </c>
    </row>
    <row r="17" spans="1:105" ht="12" customHeight="1" x14ac:dyDescent="0.25">
      <c r="A17" s="108" t="s">
        <v>53</v>
      </c>
      <c r="B17" s="98">
        <v>8.8181691715271526</v>
      </c>
      <c r="C17" s="98">
        <v>9.0808457889240763</v>
      </c>
      <c r="D17" s="98">
        <v>9.8761379491522856</v>
      </c>
      <c r="E17" s="98">
        <v>12.424345185142608</v>
      </c>
      <c r="F17" s="98">
        <v>13.798022272331773</v>
      </c>
      <c r="G17" s="98">
        <v>15.405892443465252</v>
      </c>
      <c r="H17" s="98">
        <v>18.38959424059998</v>
      </c>
      <c r="I17" s="98">
        <v>26.385608058702029</v>
      </c>
      <c r="J17" s="98">
        <v>26.75427537804504</v>
      </c>
      <c r="K17" s="98">
        <v>38.584152140741836</v>
      </c>
      <c r="L17" s="98">
        <v>44.981223134432284</v>
      </c>
      <c r="M17" s="98">
        <v>54.129964087484446</v>
      </c>
      <c r="N17" s="98">
        <v>54.683100084007563</v>
      </c>
      <c r="O17" s="98">
        <v>59.602090064218316</v>
      </c>
      <c r="P17" s="98">
        <v>57.876851443287727</v>
      </c>
      <c r="Q17" s="98">
        <v>63.094168129857508</v>
      </c>
      <c r="R17" s="98">
        <v>64.851377096204075</v>
      </c>
      <c r="S17" s="98">
        <v>65.84761893216654</v>
      </c>
      <c r="T17" s="98">
        <v>65.388487689381009</v>
      </c>
      <c r="U17" s="98">
        <v>60.836248081767295</v>
      </c>
      <c r="V17" s="98">
        <v>56.068995197789668</v>
      </c>
      <c r="W17" s="98">
        <v>53.006901056816041</v>
      </c>
      <c r="DA17" s="63" t="s">
        <v>1753</v>
      </c>
    </row>
    <row r="18" spans="1:105" ht="12" customHeight="1" x14ac:dyDescent="0.25">
      <c r="A18" s="108" t="s">
        <v>52</v>
      </c>
      <c r="B18" s="98">
        <v>13.3933025982848</v>
      </c>
      <c r="C18" s="98">
        <v>14.430485441280574</v>
      </c>
      <c r="D18" s="98">
        <v>14.763614764778767</v>
      </c>
      <c r="E18" s="98">
        <v>17.853592464544874</v>
      </c>
      <c r="F18" s="98">
        <v>17.900564991937031</v>
      </c>
      <c r="G18" s="98">
        <v>20.209714319039467</v>
      </c>
      <c r="H18" s="98">
        <v>24.75307186751483</v>
      </c>
      <c r="I18" s="98">
        <v>29.083789198474506</v>
      </c>
      <c r="J18" s="98">
        <v>33.380039916659705</v>
      </c>
      <c r="K18" s="98">
        <v>44.143973412261971</v>
      </c>
      <c r="L18" s="98">
        <v>50.280581342037536</v>
      </c>
      <c r="M18" s="98">
        <v>56.860520976172317</v>
      </c>
      <c r="N18" s="98">
        <v>56.923080381368074</v>
      </c>
      <c r="O18" s="98">
        <v>57.227419220993831</v>
      </c>
      <c r="P18" s="98">
        <v>60.639971543371004</v>
      </c>
      <c r="Q18" s="98">
        <v>66.744587029876371</v>
      </c>
      <c r="R18" s="98">
        <v>69.084291302825221</v>
      </c>
      <c r="S18" s="98">
        <v>69.043386291776415</v>
      </c>
      <c r="T18" s="98">
        <v>67.33787980183611</v>
      </c>
      <c r="U18" s="98">
        <v>64.815102691603727</v>
      </c>
      <c r="V18" s="98">
        <v>60.401812809742133</v>
      </c>
      <c r="W18" s="98">
        <v>56.302255104422656</v>
      </c>
      <c r="DA18" s="63" t="s">
        <v>1754</v>
      </c>
    </row>
    <row r="19" spans="1:105" ht="12" customHeight="1" x14ac:dyDescent="0.25">
      <c r="A19" s="121" t="s">
        <v>54</v>
      </c>
      <c r="B19" s="122">
        <v>281.85513804338871</v>
      </c>
      <c r="C19" s="122">
        <v>279.57425325470854</v>
      </c>
      <c r="D19" s="122">
        <v>289.83000963264044</v>
      </c>
      <c r="E19" s="122">
        <v>366.9030187516525</v>
      </c>
      <c r="F19" s="122">
        <v>373.62543104367586</v>
      </c>
      <c r="G19" s="122">
        <v>364.60595788398069</v>
      </c>
      <c r="H19" s="122">
        <v>393.50859782077566</v>
      </c>
      <c r="I19" s="122">
        <v>384.07864462585457</v>
      </c>
      <c r="J19" s="122">
        <v>402.63454668812307</v>
      </c>
      <c r="K19" s="122">
        <v>409.83843336020504</v>
      </c>
      <c r="L19" s="122">
        <v>431.72434688644518</v>
      </c>
      <c r="M19" s="122">
        <v>403.22316045319053</v>
      </c>
      <c r="N19" s="122">
        <v>401.70778701477713</v>
      </c>
      <c r="O19" s="122">
        <v>381.36601677791259</v>
      </c>
      <c r="P19" s="122">
        <v>362.0380310255855</v>
      </c>
      <c r="Q19" s="122">
        <v>357.88707845278401</v>
      </c>
      <c r="R19" s="122">
        <v>349.56110491049299</v>
      </c>
      <c r="S19" s="122">
        <v>343.35881301203335</v>
      </c>
      <c r="T19" s="122">
        <v>314.07965056104916</v>
      </c>
      <c r="U19" s="122">
        <v>294.52934626049688</v>
      </c>
      <c r="V19" s="122">
        <v>277.50602355668838</v>
      </c>
      <c r="W19" s="122">
        <v>256.32497310915244</v>
      </c>
      <c r="DA19" s="130" t="s">
        <v>1755</v>
      </c>
    </row>
    <row r="20" spans="1:105" ht="12" customHeight="1" x14ac:dyDescent="0.25">
      <c r="A20" s="97" t="s">
        <v>51</v>
      </c>
      <c r="B20" s="98">
        <v>38.568145245960928</v>
      </c>
      <c r="C20" s="98">
        <v>36.622114919352924</v>
      </c>
      <c r="D20" s="98">
        <v>46.052506135109361</v>
      </c>
      <c r="E20" s="98">
        <v>54.688518715247014</v>
      </c>
      <c r="F20" s="98">
        <v>57.151750615873752</v>
      </c>
      <c r="G20" s="98">
        <v>58.675108013138349</v>
      </c>
      <c r="H20" s="98">
        <v>63.3814636153108</v>
      </c>
      <c r="I20" s="98">
        <v>61.016268105535133</v>
      </c>
      <c r="J20" s="98">
        <v>65.359515298733825</v>
      </c>
      <c r="K20" s="98">
        <v>64.237460675419868</v>
      </c>
      <c r="L20" s="98">
        <v>66.515368237130332</v>
      </c>
      <c r="M20" s="98">
        <v>64.927421714282815</v>
      </c>
      <c r="N20" s="98">
        <v>65.036245651933896</v>
      </c>
      <c r="O20" s="98">
        <v>62.050749279479213</v>
      </c>
      <c r="P20" s="98">
        <v>62.556567677654364</v>
      </c>
      <c r="Q20" s="98">
        <v>60.148415654655949</v>
      </c>
      <c r="R20" s="98">
        <v>58.771635548518482</v>
      </c>
      <c r="S20" s="98">
        <v>58.182181235131999</v>
      </c>
      <c r="T20" s="98">
        <v>53.629866063115799</v>
      </c>
      <c r="U20" s="98">
        <v>45.178300754074193</v>
      </c>
      <c r="V20" s="98">
        <v>45.949299768261298</v>
      </c>
      <c r="W20" s="98">
        <v>42.799230114907552</v>
      </c>
      <c r="DA20" s="63" t="s">
        <v>1756</v>
      </c>
    </row>
    <row r="21" spans="1:105" ht="12" customHeight="1" x14ac:dyDescent="0.25">
      <c r="A21" s="97" t="s">
        <v>50</v>
      </c>
      <c r="B21" s="98">
        <v>105.19297421809176</v>
      </c>
      <c r="C21" s="98">
        <v>107.48393186826915</v>
      </c>
      <c r="D21" s="98">
        <v>115.18315873489315</v>
      </c>
      <c r="E21" s="98">
        <v>138.49836355704366</v>
      </c>
      <c r="F21" s="98">
        <v>137.91705178179421</v>
      </c>
      <c r="G21" s="98">
        <v>140.54630579774854</v>
      </c>
      <c r="H21" s="98">
        <v>146.70506996160597</v>
      </c>
      <c r="I21" s="98">
        <v>152.62599095897374</v>
      </c>
      <c r="J21" s="98">
        <v>157.34157633359638</v>
      </c>
      <c r="K21" s="98">
        <v>158.76676359357018</v>
      </c>
      <c r="L21" s="98">
        <v>156.20722759482547</v>
      </c>
      <c r="M21" s="98">
        <v>143.69735305625093</v>
      </c>
      <c r="N21" s="98">
        <v>142.50698549591965</v>
      </c>
      <c r="O21" s="98">
        <v>130.9520472882129</v>
      </c>
      <c r="P21" s="98">
        <v>129.60439485528835</v>
      </c>
      <c r="Q21" s="98">
        <v>129.40301930803221</v>
      </c>
      <c r="R21" s="98">
        <v>127.02406585803365</v>
      </c>
      <c r="S21" s="98">
        <v>125.40194146842587</v>
      </c>
      <c r="T21" s="98">
        <v>118.63981548434317</v>
      </c>
      <c r="U21" s="98">
        <v>120.15977298933812</v>
      </c>
      <c r="V21" s="98">
        <v>109.43669237652477</v>
      </c>
      <c r="W21" s="98">
        <v>94.398287963500195</v>
      </c>
      <c r="DA21" s="63" t="s">
        <v>1757</v>
      </c>
    </row>
    <row r="22" spans="1:105" ht="12" customHeight="1" x14ac:dyDescent="0.25">
      <c r="A22" s="109" t="s">
        <v>120</v>
      </c>
      <c r="B22" s="33">
        <v>138.09401857933602</v>
      </c>
      <c r="C22" s="33">
        <v>135.46820646708647</v>
      </c>
      <c r="D22" s="33">
        <v>128.59434476263786</v>
      </c>
      <c r="E22" s="33">
        <v>173.71613647936181</v>
      </c>
      <c r="F22" s="33">
        <v>178.55662864600794</v>
      </c>
      <c r="G22" s="33">
        <v>165.38454407309382</v>
      </c>
      <c r="H22" s="33">
        <v>183.42206424385896</v>
      </c>
      <c r="I22" s="33">
        <v>170.43638556134562</v>
      </c>
      <c r="J22" s="33">
        <v>179.93345505579282</v>
      </c>
      <c r="K22" s="33">
        <v>186.83420909121497</v>
      </c>
      <c r="L22" s="33">
        <v>209.0017510544894</v>
      </c>
      <c r="M22" s="33">
        <v>194.59838568265684</v>
      </c>
      <c r="N22" s="33">
        <v>194.16455586692356</v>
      </c>
      <c r="O22" s="33">
        <v>188.36322021022053</v>
      </c>
      <c r="P22" s="33">
        <v>169.87706849264276</v>
      </c>
      <c r="Q22" s="33">
        <v>168.33564349009578</v>
      </c>
      <c r="R22" s="33">
        <v>163.7654035039408</v>
      </c>
      <c r="S22" s="33">
        <v>159.7746903084755</v>
      </c>
      <c r="T22" s="33">
        <v>141.80996901359018</v>
      </c>
      <c r="U22" s="33">
        <v>129.19127251708451</v>
      </c>
      <c r="V22" s="33">
        <v>122.12003141190229</v>
      </c>
      <c r="W22" s="33">
        <v>119.12745503074468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2893.3424892764001</v>
      </c>
      <c r="C24" s="117">
        <f t="shared" si="7"/>
        <v>2822.1135332338076</v>
      </c>
      <c r="D24" s="117">
        <f t="shared" si="7"/>
        <v>2730.0984756116331</v>
      </c>
      <c r="E24" s="117">
        <f t="shared" si="7"/>
        <v>2687.7271274446598</v>
      </c>
      <c r="F24" s="117">
        <f t="shared" si="7"/>
        <v>2757.5122140583339</v>
      </c>
      <c r="G24" s="117">
        <f t="shared" si="7"/>
        <v>2723.6708552317914</v>
      </c>
      <c r="H24" s="117">
        <f t="shared" si="7"/>
        <v>2610.4276790987524</v>
      </c>
      <c r="I24" s="117">
        <f t="shared" si="7"/>
        <v>2344.1394309123029</v>
      </c>
      <c r="J24" s="117">
        <f t="shared" si="7"/>
        <v>2492.7435974325776</v>
      </c>
      <c r="K24" s="117">
        <f t="shared" si="7"/>
        <v>2363.1075569128902</v>
      </c>
      <c r="L24" s="117">
        <f t="shared" si="7"/>
        <v>2497.5471553762532</v>
      </c>
      <c r="M24" s="117">
        <f t="shared" si="7"/>
        <v>2174.066999554524</v>
      </c>
      <c r="N24" s="117">
        <f t="shared" si="7"/>
        <v>2194.9562939842626</v>
      </c>
      <c r="O24" s="117">
        <f t="shared" si="7"/>
        <v>2302.1979367416438</v>
      </c>
      <c r="P24" s="117">
        <f t="shared" si="7"/>
        <v>1968.5269589954664</v>
      </c>
      <c r="Q24" s="117">
        <f t="shared" si="7"/>
        <v>1963.9943352796063</v>
      </c>
      <c r="R24" s="117">
        <f t="shared" ref="R24:V24" si="8">R25+R28+R30+R39</f>
        <v>2179.9192302856072</v>
      </c>
      <c r="S24" s="117">
        <f t="shared" si="8"/>
        <v>2070.7548418005254</v>
      </c>
      <c r="T24" s="117">
        <f t="shared" si="8"/>
        <v>2274.8315545483006</v>
      </c>
      <c r="U24" s="117">
        <f t="shared" si="8"/>
        <v>2152.4976476591632</v>
      </c>
      <c r="V24" s="117">
        <f t="shared" si="8"/>
        <v>2173.5839447015051</v>
      </c>
      <c r="W24" s="117">
        <f t="shared" ref="W24" si="9">W25+W28+W30+W39</f>
        <v>2356.9913069683207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2167.1099715281948</v>
      </c>
      <c r="C25" s="122">
        <f t="shared" si="10"/>
        <v>2112.0510770351079</v>
      </c>
      <c r="D25" s="122">
        <f t="shared" si="10"/>
        <v>2039.6696028220724</v>
      </c>
      <c r="E25" s="122">
        <f t="shared" si="10"/>
        <v>1998.9552055696568</v>
      </c>
      <c r="F25" s="122">
        <f t="shared" si="10"/>
        <v>2091.6313860136138</v>
      </c>
      <c r="G25" s="122">
        <f t="shared" si="10"/>
        <v>2085.7387534644972</v>
      </c>
      <c r="H25" s="122">
        <f t="shared" si="10"/>
        <v>1981.4522718288181</v>
      </c>
      <c r="I25" s="122">
        <f t="shared" si="10"/>
        <v>1746.0018962115978</v>
      </c>
      <c r="J25" s="122">
        <f t="shared" si="10"/>
        <v>1916.8282330543152</v>
      </c>
      <c r="K25" s="122">
        <f t="shared" si="10"/>
        <v>1805.8494108297264</v>
      </c>
      <c r="L25" s="122">
        <f t="shared" si="10"/>
        <v>1932.4893839210304</v>
      </c>
      <c r="M25" s="122">
        <f t="shared" si="10"/>
        <v>1614.2875989588933</v>
      </c>
      <c r="N25" s="122">
        <f t="shared" si="10"/>
        <v>1640.082989720486</v>
      </c>
      <c r="O25" s="122">
        <f t="shared" si="10"/>
        <v>1777.3056509235448</v>
      </c>
      <c r="P25" s="122">
        <f t="shared" si="10"/>
        <v>1471.0644058163336</v>
      </c>
      <c r="Q25" s="122">
        <f t="shared" si="10"/>
        <v>1446.5968520625463</v>
      </c>
      <c r="R25" s="122">
        <f t="shared" ref="R25:V25" si="11">SUM(R26:R27)</f>
        <v>1658.1750002400811</v>
      </c>
      <c r="S25" s="122">
        <f t="shared" si="11"/>
        <v>1518.0405197469706</v>
      </c>
      <c r="T25" s="122">
        <f t="shared" si="11"/>
        <v>1723.5428471507353</v>
      </c>
      <c r="U25" s="122">
        <f t="shared" si="11"/>
        <v>1606.9722379172526</v>
      </c>
      <c r="V25" s="122">
        <f t="shared" si="11"/>
        <v>1633.4935844649488</v>
      </c>
      <c r="W25" s="122">
        <f t="shared" ref="W25" si="12">SUM(W26:W27)</f>
        <v>1804.7752776820807</v>
      </c>
      <c r="DA25" s="130" t="s">
        <v>1760</v>
      </c>
    </row>
    <row r="26" spans="1:105" ht="12" customHeight="1" x14ac:dyDescent="0.25">
      <c r="A26" s="97" t="s">
        <v>74</v>
      </c>
      <c r="B26" s="98">
        <v>2115.9845537746223</v>
      </c>
      <c r="C26" s="98">
        <v>2063.0112680969833</v>
      </c>
      <c r="D26" s="98">
        <v>1993.1906810473533</v>
      </c>
      <c r="E26" s="98">
        <v>1956.1144191047938</v>
      </c>
      <c r="F26" s="98">
        <v>2046.2912817697218</v>
      </c>
      <c r="G26" s="98">
        <v>2041.3147008154529</v>
      </c>
      <c r="H26" s="98">
        <v>1940.2357845571621</v>
      </c>
      <c r="I26" s="98">
        <v>1710.3523518370832</v>
      </c>
      <c r="J26" s="98">
        <v>1878.354107550763</v>
      </c>
      <c r="K26" s="98">
        <v>1770.2672948602153</v>
      </c>
      <c r="L26" s="98">
        <v>1894.4709386552797</v>
      </c>
      <c r="M26" s="98">
        <v>1582.7856332539181</v>
      </c>
      <c r="N26" s="98">
        <v>1608.8792120740668</v>
      </c>
      <c r="O26" s="98">
        <v>1742.7226471231406</v>
      </c>
      <c r="P26" s="98">
        <v>1442.3003235743035</v>
      </c>
      <c r="Q26" s="98">
        <v>1419.3916683957434</v>
      </c>
      <c r="R26" s="98">
        <v>1627.0837852769409</v>
      </c>
      <c r="S26" s="98">
        <v>1489.7818035529212</v>
      </c>
      <c r="T26" s="98">
        <v>1691.6304625670189</v>
      </c>
      <c r="U26" s="98">
        <v>1577.3377848907644</v>
      </c>
      <c r="V26" s="98">
        <v>1603.4671230651704</v>
      </c>
      <c r="W26" s="98">
        <v>1771.8842141124369</v>
      </c>
      <c r="DA26" s="63" t="s">
        <v>1761</v>
      </c>
    </row>
    <row r="27" spans="1:105" ht="12" customHeight="1" x14ac:dyDescent="0.25">
      <c r="A27" s="97" t="s">
        <v>53</v>
      </c>
      <c r="B27" s="98">
        <v>51.125417753572471</v>
      </c>
      <c r="C27" s="98">
        <v>49.03980893812453</v>
      </c>
      <c r="D27" s="98">
        <v>46.478921774719019</v>
      </c>
      <c r="E27" s="98">
        <v>42.840786464862916</v>
      </c>
      <c r="F27" s="98">
        <v>45.340104243891915</v>
      </c>
      <c r="G27" s="98">
        <v>44.424052649044405</v>
      </c>
      <c r="H27" s="98">
        <v>41.216487271656085</v>
      </c>
      <c r="I27" s="98">
        <v>35.649544374514662</v>
      </c>
      <c r="J27" s="98">
        <v>38.474125503552216</v>
      </c>
      <c r="K27" s="98">
        <v>35.582115969511122</v>
      </c>
      <c r="L27" s="98">
        <v>38.018445265750657</v>
      </c>
      <c r="M27" s="98">
        <v>31.50196570497512</v>
      </c>
      <c r="N27" s="98">
        <v>31.20377764641923</v>
      </c>
      <c r="O27" s="98">
        <v>34.5830038004042</v>
      </c>
      <c r="P27" s="98">
        <v>28.764082242030124</v>
      </c>
      <c r="Q27" s="98">
        <v>27.205183666802867</v>
      </c>
      <c r="R27" s="98">
        <v>31.091214963140107</v>
      </c>
      <c r="S27" s="98">
        <v>28.258716194049398</v>
      </c>
      <c r="T27" s="98">
        <v>31.912384583716449</v>
      </c>
      <c r="U27" s="98">
        <v>29.634453026488139</v>
      </c>
      <c r="V27" s="98">
        <v>30.026461399778299</v>
      </c>
      <c r="W27" s="98">
        <v>32.891063569643755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32.850251616249217</v>
      </c>
      <c r="C28" s="122">
        <f t="shared" si="13"/>
        <v>38.202628954023524</v>
      </c>
      <c r="D28" s="122">
        <f t="shared" si="13"/>
        <v>33.527897638264172</v>
      </c>
      <c r="E28" s="122">
        <f t="shared" si="13"/>
        <v>63.093181709251859</v>
      </c>
      <c r="F28" s="122">
        <f t="shared" si="13"/>
        <v>37.916436809296854</v>
      </c>
      <c r="G28" s="122">
        <f t="shared" si="13"/>
        <v>43.907494432801798</v>
      </c>
      <c r="H28" s="122">
        <f t="shared" si="13"/>
        <v>53.493921585736892</v>
      </c>
      <c r="I28" s="122">
        <f t="shared" si="13"/>
        <v>47.629838347533436</v>
      </c>
      <c r="J28" s="122">
        <f t="shared" si="13"/>
        <v>55.412964298999917</v>
      </c>
      <c r="K28" s="122">
        <f t="shared" si="13"/>
        <v>65.411321204366317</v>
      </c>
      <c r="L28" s="122">
        <f t="shared" si="13"/>
        <v>65.96505768593795</v>
      </c>
      <c r="M28" s="122">
        <f t="shared" si="13"/>
        <v>68.280772561919235</v>
      </c>
      <c r="N28" s="122">
        <f t="shared" si="13"/>
        <v>89.9485743388896</v>
      </c>
      <c r="O28" s="122">
        <f t="shared" si="13"/>
        <v>72.061379567636465</v>
      </c>
      <c r="P28" s="122">
        <f t="shared" si="13"/>
        <v>63.364573841024104</v>
      </c>
      <c r="Q28" s="122">
        <f t="shared" si="13"/>
        <v>86.186344614389682</v>
      </c>
      <c r="R28" s="122">
        <f t="shared" si="13"/>
        <v>79.556984524317073</v>
      </c>
      <c r="S28" s="122">
        <f t="shared" si="13"/>
        <v>88.637359540088781</v>
      </c>
      <c r="T28" s="122">
        <f t="shared" si="13"/>
        <v>74.178311195645549</v>
      </c>
      <c r="U28" s="122">
        <f t="shared" si="13"/>
        <v>79.655699636521291</v>
      </c>
      <c r="V28" s="122">
        <f t="shared" si="13"/>
        <v>71.661692030867243</v>
      </c>
      <c r="W28" s="122">
        <f t="shared" si="13"/>
        <v>78.31496329266983</v>
      </c>
      <c r="DA28" s="130" t="s">
        <v>1763</v>
      </c>
    </row>
    <row r="29" spans="1:105" ht="12" customHeight="1" x14ac:dyDescent="0.25">
      <c r="A29" s="97" t="s">
        <v>53</v>
      </c>
      <c r="B29" s="98">
        <v>32.850251616249217</v>
      </c>
      <c r="C29" s="98">
        <v>38.202628954023524</v>
      </c>
      <c r="D29" s="98">
        <v>33.527897638264172</v>
      </c>
      <c r="E29" s="98">
        <v>63.093181709251859</v>
      </c>
      <c r="F29" s="98">
        <v>37.916436809296854</v>
      </c>
      <c r="G29" s="98">
        <v>43.907494432801798</v>
      </c>
      <c r="H29" s="98">
        <v>53.493921585736892</v>
      </c>
      <c r="I29" s="98">
        <v>47.629838347533436</v>
      </c>
      <c r="J29" s="98">
        <v>55.412964298999917</v>
      </c>
      <c r="K29" s="98">
        <v>65.411321204366317</v>
      </c>
      <c r="L29" s="98">
        <v>65.96505768593795</v>
      </c>
      <c r="M29" s="98">
        <v>68.280772561919235</v>
      </c>
      <c r="N29" s="98">
        <v>89.9485743388896</v>
      </c>
      <c r="O29" s="98">
        <v>72.061379567636465</v>
      </c>
      <c r="P29" s="98">
        <v>63.364573841024104</v>
      </c>
      <c r="Q29" s="98">
        <v>86.186344614389682</v>
      </c>
      <c r="R29" s="98">
        <v>79.556984524317073</v>
      </c>
      <c r="S29" s="98">
        <v>88.637359540088781</v>
      </c>
      <c r="T29" s="98">
        <v>74.178311195645549</v>
      </c>
      <c r="U29" s="98">
        <v>79.655699636521291</v>
      </c>
      <c r="V29" s="98">
        <v>71.661692030867243</v>
      </c>
      <c r="W29" s="98">
        <v>78.31496329266983</v>
      </c>
      <c r="DA29" s="63" t="s">
        <v>1764</v>
      </c>
    </row>
    <row r="30" spans="1:105" ht="12" customHeight="1" x14ac:dyDescent="0.25">
      <c r="A30" s="121" t="s">
        <v>55</v>
      </c>
      <c r="B30" s="122">
        <v>444.28007557377077</v>
      </c>
      <c r="C30" s="122">
        <v>422.61035355346098</v>
      </c>
      <c r="D30" s="122">
        <v>412.85782274057493</v>
      </c>
      <c r="E30" s="122">
        <v>391.88431934398074</v>
      </c>
      <c r="F30" s="122">
        <v>395.72443020184937</v>
      </c>
      <c r="G30" s="122">
        <v>378.17192530291618</v>
      </c>
      <c r="H30" s="122">
        <v>365.74923841518631</v>
      </c>
      <c r="I30" s="122">
        <v>357.57009266541979</v>
      </c>
      <c r="J30" s="122">
        <v>343.3718062810064</v>
      </c>
      <c r="K30" s="122">
        <v>328.58793855587078</v>
      </c>
      <c r="L30" s="122">
        <v>334.84103737908436</v>
      </c>
      <c r="M30" s="122">
        <v>341.66724184515886</v>
      </c>
      <c r="N30" s="122">
        <v>325.50071000140935</v>
      </c>
      <c r="O30" s="122">
        <v>318.95395325495286</v>
      </c>
      <c r="P30" s="122">
        <v>306.23003249041852</v>
      </c>
      <c r="Q30" s="122">
        <v>304.27229163208176</v>
      </c>
      <c r="R30" s="122">
        <v>314.87502013751538</v>
      </c>
      <c r="S30" s="122">
        <v>328.62234762479648</v>
      </c>
      <c r="T30" s="122">
        <v>339.77685246672576</v>
      </c>
      <c r="U30" s="122">
        <v>332.66264330514633</v>
      </c>
      <c r="V30" s="122">
        <v>333.45614078231205</v>
      </c>
      <c r="W30" s="122">
        <v>336.96106629486599</v>
      </c>
      <c r="DA30" s="130" t="s">
        <v>1765</v>
      </c>
    </row>
    <row r="31" spans="1:105" ht="12" customHeight="1" x14ac:dyDescent="0.25">
      <c r="A31" s="97" t="s">
        <v>141</v>
      </c>
      <c r="B31" s="98">
        <v>209.05623309137101</v>
      </c>
      <c r="C31" s="98">
        <v>192.017808754876</v>
      </c>
      <c r="D31" s="98">
        <v>178.08447506468372</v>
      </c>
      <c r="E31" s="98">
        <v>161.74926251378545</v>
      </c>
      <c r="F31" s="98">
        <v>161.03777728550904</v>
      </c>
      <c r="G31" s="98">
        <v>139.62586422369745</v>
      </c>
      <c r="H31" s="98">
        <v>115.73561739904473</v>
      </c>
      <c r="I31" s="98">
        <v>97.595001599985835</v>
      </c>
      <c r="J31" s="98">
        <v>89.351963815850667</v>
      </c>
      <c r="K31" s="98">
        <v>81.641501230479548</v>
      </c>
      <c r="L31" s="98">
        <v>78.510463570764557</v>
      </c>
      <c r="M31" s="98">
        <v>75.526278731561831</v>
      </c>
      <c r="N31" s="98">
        <v>67.292067746512274</v>
      </c>
      <c r="O31" s="98">
        <v>63.929102489060462</v>
      </c>
      <c r="P31" s="98">
        <v>61.794209494746994</v>
      </c>
      <c r="Q31" s="98">
        <v>59.355071641923757</v>
      </c>
      <c r="R31" s="98">
        <v>64.407663664890009</v>
      </c>
      <c r="S31" s="98">
        <v>65.674172916669505</v>
      </c>
      <c r="T31" s="98">
        <v>70.291587256892569</v>
      </c>
      <c r="U31" s="98">
        <v>64.645765015767552</v>
      </c>
      <c r="V31" s="98">
        <v>64.14967711719035</v>
      </c>
      <c r="W31" s="98">
        <v>63.957040777636273</v>
      </c>
      <c r="DA31" s="63" t="s">
        <v>1766</v>
      </c>
    </row>
    <row r="32" spans="1:105" ht="12" customHeight="1" x14ac:dyDescent="0.25">
      <c r="A32" s="97" t="s">
        <v>140</v>
      </c>
      <c r="B32" s="98">
        <v>0.60971651131927729</v>
      </c>
      <c r="C32" s="98">
        <v>0.55673722443039408</v>
      </c>
      <c r="D32" s="98">
        <v>0.51695565070843208</v>
      </c>
      <c r="E32" s="98">
        <v>0.58392007391047018</v>
      </c>
      <c r="F32" s="98">
        <v>0.58287516806893791</v>
      </c>
      <c r="G32" s="98">
        <v>0.50420339265930925</v>
      </c>
      <c r="H32" s="98">
        <v>0.4123692889566577</v>
      </c>
      <c r="I32" s="98">
        <v>0.34683635735740759</v>
      </c>
      <c r="J32" s="98">
        <v>0.34937278252862214</v>
      </c>
      <c r="K32" s="98">
        <v>0.37145372436289187</v>
      </c>
      <c r="L32" s="98">
        <v>0.50195738693094749</v>
      </c>
      <c r="M32" s="98">
        <v>0.50737027966170212</v>
      </c>
      <c r="N32" s="98">
        <v>0.54240633417770923</v>
      </c>
      <c r="O32" s="98">
        <v>0.60964273040340256</v>
      </c>
      <c r="P32" s="98">
        <v>0.63762727658114648</v>
      </c>
      <c r="Q32" s="98">
        <v>0.60710909246898648</v>
      </c>
      <c r="R32" s="98">
        <v>0.69489691778688079</v>
      </c>
      <c r="S32" s="98">
        <v>0.70835032118525754</v>
      </c>
      <c r="T32" s="98">
        <v>0.79482302828571794</v>
      </c>
      <c r="U32" s="98">
        <v>0.72685307261450971</v>
      </c>
      <c r="V32" s="98">
        <v>0.80502492337026288</v>
      </c>
      <c r="W32" s="98">
        <v>0.79946916785782274</v>
      </c>
      <c r="DA32" s="63" t="s">
        <v>1767</v>
      </c>
    </row>
    <row r="33" spans="1:105" ht="12" customHeight="1" x14ac:dyDescent="0.25">
      <c r="A33" s="100" t="s">
        <v>50</v>
      </c>
      <c r="B33" s="101">
        <v>0.10063141128496958</v>
      </c>
      <c r="C33" s="101">
        <v>0.1135982329364035</v>
      </c>
      <c r="D33" s="101">
        <v>9.3599362379797116E-2</v>
      </c>
      <c r="E33" s="101">
        <v>9.3975337974780304E-2</v>
      </c>
      <c r="F33" s="101">
        <v>0.10220733428873886</v>
      </c>
      <c r="G33" s="101">
        <v>9.5000830746542211E-2</v>
      </c>
      <c r="H33" s="101">
        <v>8.0609023396452734E-2</v>
      </c>
      <c r="I33" s="101">
        <v>6.4009325200754016E-2</v>
      </c>
      <c r="J33" s="101">
        <v>6.438243981085584E-2</v>
      </c>
      <c r="K33" s="101">
        <v>6.9539967185055118E-2</v>
      </c>
      <c r="L33" s="101">
        <v>8.9506553303112135E-2</v>
      </c>
      <c r="M33" s="101">
        <v>9.3892133988698459E-2</v>
      </c>
      <c r="N33" s="101">
        <v>8.7899178198271699E-2</v>
      </c>
      <c r="O33" s="101">
        <v>8.2530877677475661E-2</v>
      </c>
      <c r="P33" s="101">
        <v>0.10712526728805562</v>
      </c>
      <c r="Q33" s="101">
        <v>8.7060358161270279E-2</v>
      </c>
      <c r="R33" s="101">
        <v>0.12388925965996639</v>
      </c>
      <c r="S33" s="101">
        <v>0.12607468764374863</v>
      </c>
      <c r="T33" s="101">
        <v>0.15408569930580934</v>
      </c>
      <c r="U33" s="101">
        <v>0.14200133460348585</v>
      </c>
      <c r="V33" s="101">
        <v>0.16587192440520787</v>
      </c>
      <c r="W33" s="101">
        <v>0.15259348372531575</v>
      </c>
      <c r="DA33" s="131" t="s">
        <v>1768</v>
      </c>
    </row>
    <row r="34" spans="1:105" ht="12" customHeight="1" x14ac:dyDescent="0.25">
      <c r="A34" s="103" t="s">
        <v>52</v>
      </c>
      <c r="B34" s="104">
        <v>0.50908510003430774</v>
      </c>
      <c r="C34" s="104">
        <v>0.44313899149399055</v>
      </c>
      <c r="D34" s="104">
        <v>0.42335628832863492</v>
      </c>
      <c r="E34" s="104">
        <v>0.48994473593568977</v>
      </c>
      <c r="F34" s="104">
        <v>0.48066783378019895</v>
      </c>
      <c r="G34" s="104">
        <v>0.40920256191276694</v>
      </c>
      <c r="H34" s="104">
        <v>0.33176026556020499</v>
      </c>
      <c r="I34" s="104">
        <v>0.28282703215665356</v>
      </c>
      <c r="J34" s="104">
        <v>0.28499034271776619</v>
      </c>
      <c r="K34" s="104">
        <v>0.30191375717783675</v>
      </c>
      <c r="L34" s="104">
        <v>0.4124508336278353</v>
      </c>
      <c r="M34" s="104">
        <v>0.41347814567300367</v>
      </c>
      <c r="N34" s="104">
        <v>0.45450715597943753</v>
      </c>
      <c r="O34" s="104">
        <v>0.52711185272592687</v>
      </c>
      <c r="P34" s="104">
        <v>0.53050200929309099</v>
      </c>
      <c r="Q34" s="104">
        <v>0.52004873430771636</v>
      </c>
      <c r="R34" s="104">
        <v>0.57100765812691423</v>
      </c>
      <c r="S34" s="104">
        <v>0.5822756335415088</v>
      </c>
      <c r="T34" s="104">
        <v>0.64073732897990865</v>
      </c>
      <c r="U34" s="104">
        <v>0.58485173801102375</v>
      </c>
      <c r="V34" s="104">
        <v>0.63915299896505506</v>
      </c>
      <c r="W34" s="104">
        <v>0.64687568413250696</v>
      </c>
      <c r="DA34" s="132" t="s">
        <v>1769</v>
      </c>
    </row>
    <row r="35" spans="1:105" ht="12" customHeight="1" x14ac:dyDescent="0.25">
      <c r="A35" s="106" t="s">
        <v>122</v>
      </c>
      <c r="B35" s="101">
        <v>204.47109172342326</v>
      </c>
      <c r="C35" s="101">
        <v>198.26804735691502</v>
      </c>
      <c r="D35" s="101">
        <v>198.71372721469186</v>
      </c>
      <c r="E35" s="101">
        <v>188.35784112088942</v>
      </c>
      <c r="F35" s="101">
        <v>189.84440673696614</v>
      </c>
      <c r="G35" s="101">
        <v>187.60169298615213</v>
      </c>
      <c r="H35" s="101">
        <v>194.22524152791595</v>
      </c>
      <c r="I35" s="101">
        <v>193.59315128642356</v>
      </c>
      <c r="J35" s="101">
        <v>183.70360947364304</v>
      </c>
      <c r="K35" s="101">
        <v>167.34229258304808</v>
      </c>
      <c r="L35" s="101">
        <v>167.1536661843202</v>
      </c>
      <c r="M35" s="101">
        <v>165.78065105902218</v>
      </c>
      <c r="N35" s="101">
        <v>155.33426267674952</v>
      </c>
      <c r="O35" s="101">
        <v>146.1022110382045</v>
      </c>
      <c r="P35" s="101">
        <v>135.5159172911863</v>
      </c>
      <c r="Q35" s="101">
        <v>131.66339908705137</v>
      </c>
      <c r="R35" s="101">
        <v>130.3596143916715</v>
      </c>
      <c r="S35" s="101">
        <v>133.36100382447316</v>
      </c>
      <c r="T35" s="101">
        <v>133.14975024261435</v>
      </c>
      <c r="U35" s="101">
        <v>129.45105205919768</v>
      </c>
      <c r="V35" s="101">
        <v>129.21942748832441</v>
      </c>
      <c r="W35" s="101">
        <v>121.48141702946917</v>
      </c>
      <c r="DA35" s="131" t="s">
        <v>1770</v>
      </c>
    </row>
    <row r="36" spans="1:105" ht="12" customHeight="1" x14ac:dyDescent="0.25">
      <c r="A36" s="107" t="s">
        <v>121</v>
      </c>
      <c r="B36" s="104">
        <v>30.143034247657397</v>
      </c>
      <c r="C36" s="104">
        <v>31.767760217239605</v>
      </c>
      <c r="D36" s="104">
        <v>35.542664810490898</v>
      </c>
      <c r="E36" s="104">
        <v>41.193295635395515</v>
      </c>
      <c r="F36" s="104">
        <v>44.259371011305184</v>
      </c>
      <c r="G36" s="104">
        <v>50.440164700407294</v>
      </c>
      <c r="H36" s="104">
        <v>55.37601019926894</v>
      </c>
      <c r="I36" s="104">
        <v>66.035103421653176</v>
      </c>
      <c r="J36" s="104">
        <v>69.966860208984158</v>
      </c>
      <c r="K36" s="104">
        <v>79.232691017980159</v>
      </c>
      <c r="L36" s="104">
        <v>88.674950237068686</v>
      </c>
      <c r="M36" s="104">
        <v>99.852941774912992</v>
      </c>
      <c r="N36" s="104">
        <v>102.33197324396993</v>
      </c>
      <c r="O36" s="104">
        <v>108.31299699728457</v>
      </c>
      <c r="P36" s="104">
        <v>108.28227842790406</v>
      </c>
      <c r="Q36" s="104">
        <v>112.64671181063756</v>
      </c>
      <c r="R36" s="104">
        <v>119.41284516316709</v>
      </c>
      <c r="S36" s="104">
        <v>128.87882056246855</v>
      </c>
      <c r="T36" s="104">
        <v>135.54069193893315</v>
      </c>
      <c r="U36" s="104">
        <v>137.83897315756656</v>
      </c>
      <c r="V36" s="104">
        <v>139.28201125342699</v>
      </c>
      <c r="W36" s="104">
        <v>150.72313931990274</v>
      </c>
      <c r="DA36" s="132" t="s">
        <v>1771</v>
      </c>
    </row>
    <row r="37" spans="1:105" ht="12" customHeight="1" x14ac:dyDescent="0.25">
      <c r="A37" s="108" t="s">
        <v>53</v>
      </c>
      <c r="B37" s="98">
        <v>8.1350953159274031</v>
      </c>
      <c r="C37" s="98">
        <v>8.7414544994380865</v>
      </c>
      <c r="D37" s="98">
        <v>10.574046711457989</v>
      </c>
      <c r="E37" s="98">
        <v>13.244240839412546</v>
      </c>
      <c r="F37" s="98">
        <v>14.849114934797779</v>
      </c>
      <c r="G37" s="98">
        <v>17.330539844413757</v>
      </c>
      <c r="H37" s="98">
        <v>18.591129588005984</v>
      </c>
      <c r="I37" s="98">
        <v>23.41545428259403</v>
      </c>
      <c r="J37" s="98">
        <v>22.367501879528369</v>
      </c>
      <c r="K37" s="98">
        <v>25.844317469863654</v>
      </c>
      <c r="L37" s="98">
        <v>28.278945983635307</v>
      </c>
      <c r="M37" s="98">
        <v>33.758534522849722</v>
      </c>
      <c r="N37" s="98">
        <v>33.105708978898633</v>
      </c>
      <c r="O37" s="98">
        <v>35.183720138714904</v>
      </c>
      <c r="P37" s="98">
        <v>32.833874600620256</v>
      </c>
      <c r="Q37" s="98">
        <v>33.284868680464591</v>
      </c>
      <c r="R37" s="98">
        <v>36.542132543380383</v>
      </c>
      <c r="S37" s="98">
        <v>43.131949193997663</v>
      </c>
      <c r="T37" s="98">
        <v>43.569117644331754</v>
      </c>
      <c r="U37" s="98">
        <v>45.155787712769175</v>
      </c>
      <c r="V37" s="98">
        <v>42.99531645202066</v>
      </c>
      <c r="W37" s="98">
        <v>50.887657864590565</v>
      </c>
      <c r="DA37" s="63" t="s">
        <v>1772</v>
      </c>
    </row>
    <row r="38" spans="1:105" ht="12" customHeight="1" x14ac:dyDescent="0.25">
      <c r="A38" s="108" t="s">
        <v>52</v>
      </c>
      <c r="B38" s="98">
        <v>22.007938931729988</v>
      </c>
      <c r="C38" s="98">
        <v>23.02630571780152</v>
      </c>
      <c r="D38" s="98">
        <v>24.968618099032902</v>
      </c>
      <c r="E38" s="98">
        <v>27.949054795982978</v>
      </c>
      <c r="F38" s="98">
        <v>29.410256076507409</v>
      </c>
      <c r="G38" s="98">
        <v>33.109624855993545</v>
      </c>
      <c r="H38" s="98">
        <v>36.784880611262963</v>
      </c>
      <c r="I38" s="98">
        <v>42.619649139059121</v>
      </c>
      <c r="J38" s="98">
        <v>47.599358329455782</v>
      </c>
      <c r="K38" s="98">
        <v>53.388373548116512</v>
      </c>
      <c r="L38" s="98">
        <v>60.396004253433361</v>
      </c>
      <c r="M38" s="98">
        <v>66.094407252063249</v>
      </c>
      <c r="N38" s="98">
        <v>69.226264265071265</v>
      </c>
      <c r="O38" s="98">
        <v>73.129276858569654</v>
      </c>
      <c r="P38" s="98">
        <v>75.448403827283798</v>
      </c>
      <c r="Q38" s="98">
        <v>79.361843130172971</v>
      </c>
      <c r="R38" s="98">
        <v>82.870712619786687</v>
      </c>
      <c r="S38" s="98">
        <v>85.74687136847092</v>
      </c>
      <c r="T38" s="98">
        <v>91.971574294601368</v>
      </c>
      <c r="U38" s="98">
        <v>92.683185444797374</v>
      </c>
      <c r="V38" s="98">
        <v>96.286694801406341</v>
      </c>
      <c r="W38" s="98">
        <v>99.835481455312177</v>
      </c>
      <c r="DA38" s="63" t="s">
        <v>1773</v>
      </c>
    </row>
    <row r="39" spans="1:105" ht="12" customHeight="1" x14ac:dyDescent="0.25">
      <c r="A39" s="121" t="s">
        <v>54</v>
      </c>
      <c r="B39" s="122">
        <v>249.1021905581853</v>
      </c>
      <c r="C39" s="122">
        <v>249.24947369121526</v>
      </c>
      <c r="D39" s="122">
        <v>244.04315241072177</v>
      </c>
      <c r="E39" s="122">
        <v>233.79442082177067</v>
      </c>
      <c r="F39" s="122">
        <v>232.23996103357382</v>
      </c>
      <c r="G39" s="122">
        <v>215.85268203157625</v>
      </c>
      <c r="H39" s="122">
        <v>209.73224726901117</v>
      </c>
      <c r="I39" s="122">
        <v>192.93760368775207</v>
      </c>
      <c r="J39" s="122">
        <v>177.13059379825626</v>
      </c>
      <c r="K39" s="122">
        <v>163.25888632292722</v>
      </c>
      <c r="L39" s="122">
        <v>164.25167639020017</v>
      </c>
      <c r="M39" s="122">
        <v>149.83138618855273</v>
      </c>
      <c r="N39" s="122">
        <v>139.42401992347794</v>
      </c>
      <c r="O39" s="122">
        <v>133.87695299550995</v>
      </c>
      <c r="P39" s="122">
        <v>127.86794684768996</v>
      </c>
      <c r="Q39" s="122">
        <v>126.93884697058843</v>
      </c>
      <c r="R39" s="122">
        <v>127.31222538369379</v>
      </c>
      <c r="S39" s="122">
        <v>135.45461488866951</v>
      </c>
      <c r="T39" s="122">
        <v>137.33354373519367</v>
      </c>
      <c r="U39" s="122">
        <v>133.20706680024279</v>
      </c>
      <c r="V39" s="122">
        <v>134.97252742337673</v>
      </c>
      <c r="W39" s="122">
        <v>136.93999969870396</v>
      </c>
      <c r="DA39" s="130" t="s">
        <v>1774</v>
      </c>
    </row>
    <row r="40" spans="1:105" ht="12" customHeight="1" x14ac:dyDescent="0.25">
      <c r="A40" s="97" t="s">
        <v>50</v>
      </c>
      <c r="B40" s="98">
        <v>93.8179914050544</v>
      </c>
      <c r="C40" s="98">
        <v>87.462635920338712</v>
      </c>
      <c r="D40" s="98">
        <v>85.064943426500477</v>
      </c>
      <c r="E40" s="98">
        <v>83.589597666708272</v>
      </c>
      <c r="F40" s="98">
        <v>81.415532501563149</v>
      </c>
      <c r="G40" s="98">
        <v>71.081094582514424</v>
      </c>
      <c r="H40" s="98">
        <v>60.253735981136813</v>
      </c>
      <c r="I40" s="98">
        <v>53.057143332257411</v>
      </c>
      <c r="J40" s="98">
        <v>48.567519134729721</v>
      </c>
      <c r="K40" s="98">
        <v>45.10023750941054</v>
      </c>
      <c r="L40" s="98">
        <v>42.420039606913164</v>
      </c>
      <c r="M40" s="98">
        <v>40.01368779486284</v>
      </c>
      <c r="N40" s="98">
        <v>36.242049310044628</v>
      </c>
      <c r="O40" s="98">
        <v>34.611829235496906</v>
      </c>
      <c r="P40" s="98">
        <v>33.3114246053646</v>
      </c>
      <c r="Q40" s="98">
        <v>31.582575280363997</v>
      </c>
      <c r="R40" s="98">
        <v>30.732977712959727</v>
      </c>
      <c r="S40" s="98">
        <v>31.157930085958451</v>
      </c>
      <c r="T40" s="98">
        <v>30.311694350847013</v>
      </c>
      <c r="U40" s="98">
        <v>27.538397935439562</v>
      </c>
      <c r="V40" s="98">
        <v>26.950799226102458</v>
      </c>
      <c r="W40" s="98">
        <v>26.038978808334647</v>
      </c>
      <c r="DA40" s="63" t="s">
        <v>1775</v>
      </c>
    </row>
    <row r="41" spans="1:105" ht="12" customHeight="1" x14ac:dyDescent="0.25">
      <c r="A41" s="109" t="s">
        <v>120</v>
      </c>
      <c r="B41" s="33">
        <v>155.28419915313091</v>
      </c>
      <c r="C41" s="33">
        <v>161.7868377708765</v>
      </c>
      <c r="D41" s="33">
        <v>158.97820898422131</v>
      </c>
      <c r="E41" s="33">
        <v>150.20482315506246</v>
      </c>
      <c r="F41" s="33">
        <v>150.82442853201067</v>
      </c>
      <c r="G41" s="33">
        <v>144.7715874490618</v>
      </c>
      <c r="H41" s="33">
        <v>149.47851128787434</v>
      </c>
      <c r="I41" s="33">
        <v>139.88046035549465</v>
      </c>
      <c r="J41" s="33">
        <v>128.56307466352652</v>
      </c>
      <c r="K41" s="33">
        <v>118.15864881351665</v>
      </c>
      <c r="L41" s="33">
        <v>121.83163678328705</v>
      </c>
      <c r="M41" s="33">
        <v>109.81769839368989</v>
      </c>
      <c r="N41" s="33">
        <v>103.18197061343335</v>
      </c>
      <c r="O41" s="33">
        <v>99.265123760013054</v>
      </c>
      <c r="P41" s="33">
        <v>94.556522242325357</v>
      </c>
      <c r="Q41" s="33">
        <v>95.356271690224403</v>
      </c>
      <c r="R41" s="33">
        <v>96.579247670734091</v>
      </c>
      <c r="S41" s="33">
        <v>104.29668480271101</v>
      </c>
      <c r="T41" s="33">
        <v>107.02184938434667</v>
      </c>
      <c r="U41" s="33">
        <v>105.66866886480328</v>
      </c>
      <c r="V41" s="33">
        <v>108.02172819727426</v>
      </c>
      <c r="W41" s="33">
        <v>110.9010208903693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25959.322989969034</v>
      </c>
      <c r="C43" s="117">
        <f t="shared" si="14"/>
        <v>28702.213930899317</v>
      </c>
      <c r="D43" s="117">
        <f t="shared" si="14"/>
        <v>26318.758663228124</v>
      </c>
      <c r="E43" s="117">
        <f t="shared" si="14"/>
        <v>26839.41692118275</v>
      </c>
      <c r="F43" s="117">
        <f t="shared" si="14"/>
        <v>25746.989315181945</v>
      </c>
      <c r="G43" s="117">
        <f t="shared" si="14"/>
        <v>25724.765490508249</v>
      </c>
      <c r="H43" s="117">
        <f t="shared" si="14"/>
        <v>25334.470223814311</v>
      </c>
      <c r="I43" s="117">
        <f t="shared" si="14"/>
        <v>19737.653400060808</v>
      </c>
      <c r="J43" s="117">
        <f t="shared" si="14"/>
        <v>23218.48102951796</v>
      </c>
      <c r="K43" s="117">
        <f t="shared" si="14"/>
        <v>21345.142839968859</v>
      </c>
      <c r="L43" s="117">
        <f t="shared" si="14"/>
        <v>21419.230958015589</v>
      </c>
      <c r="M43" s="117">
        <f t="shared" si="14"/>
        <v>19313.362053557066</v>
      </c>
      <c r="N43" s="117">
        <f t="shared" si="14"/>
        <v>19865.865853915348</v>
      </c>
      <c r="O43" s="117">
        <f t="shared" si="14"/>
        <v>20770.230161286789</v>
      </c>
      <c r="P43" s="117">
        <f t="shared" si="14"/>
        <v>18371.067864864701</v>
      </c>
      <c r="Q43" s="117">
        <f t="shared" si="14"/>
        <v>19163.391536056897</v>
      </c>
      <c r="R43" s="117">
        <f t="shared" ref="R43:V43" si="15">R44+R47+R49+R58</f>
        <v>18301.63799192576</v>
      </c>
      <c r="S43" s="117">
        <f t="shared" si="15"/>
        <v>18341.503426403688</v>
      </c>
      <c r="T43" s="117">
        <f t="shared" si="15"/>
        <v>17096.978731603409</v>
      </c>
      <c r="U43" s="117">
        <f t="shared" si="15"/>
        <v>17996.039662382682</v>
      </c>
      <c r="V43" s="117">
        <f t="shared" si="15"/>
        <v>19269.308414946921</v>
      </c>
      <c r="W43" s="117">
        <f t="shared" ref="W43" si="16">W44+W47+W49+W58</f>
        <v>15350.835960862789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20653.908182442832</v>
      </c>
      <c r="C44" s="122">
        <f t="shared" si="17"/>
        <v>23142.890562531411</v>
      </c>
      <c r="D44" s="122">
        <f t="shared" si="17"/>
        <v>20928.769990811477</v>
      </c>
      <c r="E44" s="122">
        <f t="shared" si="17"/>
        <v>21320.028323760409</v>
      </c>
      <c r="F44" s="122">
        <f t="shared" si="17"/>
        <v>20481.49616255911</v>
      </c>
      <c r="G44" s="122">
        <f t="shared" si="17"/>
        <v>20507.585180047674</v>
      </c>
      <c r="H44" s="122">
        <f t="shared" si="17"/>
        <v>20042.827078692942</v>
      </c>
      <c r="I44" s="122">
        <f t="shared" si="17"/>
        <v>15132.174831215074</v>
      </c>
      <c r="J44" s="122">
        <f t="shared" si="17"/>
        <v>18363.37545324201</v>
      </c>
      <c r="K44" s="122">
        <f t="shared" si="17"/>
        <v>16773.031997242717</v>
      </c>
      <c r="L44" s="122">
        <f t="shared" si="17"/>
        <v>16895.435637796785</v>
      </c>
      <c r="M44" s="122">
        <f t="shared" si="17"/>
        <v>14864.425716825046</v>
      </c>
      <c r="N44" s="122">
        <f t="shared" si="17"/>
        <v>15313.620011563658</v>
      </c>
      <c r="O44" s="122">
        <f t="shared" si="17"/>
        <v>16517.455498524188</v>
      </c>
      <c r="P44" s="122">
        <f t="shared" si="17"/>
        <v>14044.125578025405</v>
      </c>
      <c r="Q44" s="122">
        <f t="shared" si="17"/>
        <v>14852.061951488296</v>
      </c>
      <c r="R44" s="122">
        <f t="shared" ref="R44:V44" si="18">SUM(R45:R46)</f>
        <v>14080.762995339037</v>
      </c>
      <c r="S44" s="122">
        <f t="shared" si="18"/>
        <v>13993.026855860195</v>
      </c>
      <c r="T44" s="122">
        <f t="shared" si="18"/>
        <v>12998.29900344093</v>
      </c>
      <c r="U44" s="122">
        <f t="shared" si="18"/>
        <v>13705.177154507241</v>
      </c>
      <c r="V44" s="122">
        <f t="shared" si="18"/>
        <v>14823.121802554588</v>
      </c>
      <c r="W44" s="122">
        <f t="shared" ref="W44" si="19">SUM(W45:W46)</f>
        <v>11633.865972371605</v>
      </c>
      <c r="DA44" s="130" t="s">
        <v>1778</v>
      </c>
    </row>
    <row r="45" spans="1:105" ht="12" customHeight="1" x14ac:dyDescent="0.25">
      <c r="A45" s="97" t="s">
        <v>217</v>
      </c>
      <c r="B45" s="98">
        <v>20162.934967410103</v>
      </c>
      <c r="C45" s="98">
        <v>22602.190269422488</v>
      </c>
      <c r="D45" s="98">
        <v>20447.178213673396</v>
      </c>
      <c r="E45" s="98">
        <v>20847.759697780788</v>
      </c>
      <c r="F45" s="98">
        <v>20028.394440787946</v>
      </c>
      <c r="G45" s="98">
        <v>20062.006150096677</v>
      </c>
      <c r="H45" s="98">
        <v>19616.653277321471</v>
      </c>
      <c r="I45" s="98">
        <v>14817.793746637428</v>
      </c>
      <c r="J45" s="98">
        <v>17983.765179747832</v>
      </c>
      <c r="K45" s="98">
        <v>16430.185311302725</v>
      </c>
      <c r="L45" s="98">
        <v>16554.183405861888</v>
      </c>
      <c r="M45" s="98">
        <v>14567.864860720394</v>
      </c>
      <c r="N45" s="98">
        <v>15013.514592348869</v>
      </c>
      <c r="O45" s="98">
        <v>16192.777044339098</v>
      </c>
      <c r="P45" s="98">
        <v>13768.997117900697</v>
      </c>
      <c r="Q45" s="98">
        <v>14564.980720288693</v>
      </c>
      <c r="R45" s="98">
        <v>13810.705306211865</v>
      </c>
      <c r="S45" s="98">
        <v>13727.220083235721</v>
      </c>
      <c r="T45" s="98">
        <v>12752.904427080992</v>
      </c>
      <c r="U45" s="98">
        <v>13448.303636005312</v>
      </c>
      <c r="V45" s="98">
        <v>14546.144012149049</v>
      </c>
      <c r="W45" s="98">
        <v>11417.686927396075</v>
      </c>
      <c r="DA45" s="63" t="s">
        <v>1779</v>
      </c>
    </row>
    <row r="46" spans="1:105" ht="12" customHeight="1" x14ac:dyDescent="0.25">
      <c r="A46" s="97" t="s">
        <v>53</v>
      </c>
      <c r="B46" s="98">
        <v>490.9732150327286</v>
      </c>
      <c r="C46" s="98">
        <v>540.70029310892176</v>
      </c>
      <c r="D46" s="98">
        <v>481.59177713807981</v>
      </c>
      <c r="E46" s="98">
        <v>472.26862597962219</v>
      </c>
      <c r="F46" s="98">
        <v>453.10172177116232</v>
      </c>
      <c r="G46" s="98">
        <v>445.57902995099812</v>
      </c>
      <c r="H46" s="98">
        <v>426.17380137147251</v>
      </c>
      <c r="I46" s="98">
        <v>314.38108457764628</v>
      </c>
      <c r="J46" s="98">
        <v>379.61027349417952</v>
      </c>
      <c r="K46" s="98">
        <v>342.84668593999214</v>
      </c>
      <c r="L46" s="98">
        <v>341.25223193489876</v>
      </c>
      <c r="M46" s="98">
        <v>296.56085610465237</v>
      </c>
      <c r="N46" s="98">
        <v>300.10541921478881</v>
      </c>
      <c r="O46" s="98">
        <v>324.67845418508966</v>
      </c>
      <c r="P46" s="98">
        <v>275.12846012470726</v>
      </c>
      <c r="Q46" s="98">
        <v>287.08123119960277</v>
      </c>
      <c r="R46" s="98">
        <v>270.05768912717178</v>
      </c>
      <c r="S46" s="98">
        <v>265.80677262447347</v>
      </c>
      <c r="T46" s="98">
        <v>245.39457635993796</v>
      </c>
      <c r="U46" s="98">
        <v>256.87351850192869</v>
      </c>
      <c r="V46" s="98">
        <v>276.97779040553826</v>
      </c>
      <c r="W46" s="98">
        <v>216.17904497552919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195.92454070612686</v>
      </c>
      <c r="C47" s="122">
        <f t="shared" si="20"/>
        <v>240.87529605058856</v>
      </c>
      <c r="D47" s="122">
        <f t="shared" si="20"/>
        <v>214.69543090223337</v>
      </c>
      <c r="E47" s="122">
        <f t="shared" si="20"/>
        <v>407.08296593966708</v>
      </c>
      <c r="F47" s="122">
        <f t="shared" si="20"/>
        <v>242.30344958397302</v>
      </c>
      <c r="G47" s="122">
        <f t="shared" si="20"/>
        <v>286.803021965271</v>
      </c>
      <c r="H47" s="122">
        <f t="shared" si="20"/>
        <v>367.94879823127951</v>
      </c>
      <c r="I47" s="122">
        <f t="shared" si="20"/>
        <v>384.87403607375774</v>
      </c>
      <c r="J47" s="122">
        <f t="shared" si="20"/>
        <v>394.91603883430429</v>
      </c>
      <c r="K47" s="122">
        <f t="shared" si="20"/>
        <v>349.15276693277889</v>
      </c>
      <c r="L47" s="122">
        <f t="shared" si="20"/>
        <v>406.93702106027564</v>
      </c>
      <c r="M47" s="122">
        <f t="shared" si="20"/>
        <v>389.20791117142898</v>
      </c>
      <c r="N47" s="122">
        <f t="shared" si="20"/>
        <v>522.83224886063522</v>
      </c>
      <c r="O47" s="122">
        <f t="shared" si="20"/>
        <v>396.94698830771864</v>
      </c>
      <c r="P47" s="122">
        <f t="shared" si="20"/>
        <v>365.28223718935999</v>
      </c>
      <c r="Q47" s="122">
        <f t="shared" si="20"/>
        <v>482.37672113957223</v>
      </c>
      <c r="R47" s="122">
        <f t="shared" si="20"/>
        <v>521.04443881849397</v>
      </c>
      <c r="S47" s="122">
        <f t="shared" si="20"/>
        <v>552.86705238765683</v>
      </c>
      <c r="T47" s="122">
        <f t="shared" si="20"/>
        <v>454.37876111586752</v>
      </c>
      <c r="U47" s="122">
        <f t="shared" si="20"/>
        <v>513.34474460305989</v>
      </c>
      <c r="V47" s="122">
        <f t="shared" si="20"/>
        <v>490.65364047601395</v>
      </c>
      <c r="W47" s="122">
        <f t="shared" si="20"/>
        <v>490.16252177928362</v>
      </c>
      <c r="DA47" s="130" t="s">
        <v>1781</v>
      </c>
    </row>
    <row r="48" spans="1:105" ht="12" customHeight="1" x14ac:dyDescent="0.25">
      <c r="A48" s="97" t="s">
        <v>53</v>
      </c>
      <c r="B48" s="98">
        <v>195.92454070612686</v>
      </c>
      <c r="C48" s="98">
        <v>240.87529605058856</v>
      </c>
      <c r="D48" s="98">
        <v>214.69543090223337</v>
      </c>
      <c r="E48" s="98">
        <v>407.08296593966708</v>
      </c>
      <c r="F48" s="98">
        <v>242.30344958397302</v>
      </c>
      <c r="G48" s="98">
        <v>286.803021965271</v>
      </c>
      <c r="H48" s="98">
        <v>367.94879823127951</v>
      </c>
      <c r="I48" s="98">
        <v>384.87403607375774</v>
      </c>
      <c r="J48" s="98">
        <v>394.91603883430429</v>
      </c>
      <c r="K48" s="98">
        <v>349.15276693277889</v>
      </c>
      <c r="L48" s="98">
        <v>406.93702106027564</v>
      </c>
      <c r="M48" s="98">
        <v>389.20791117142898</v>
      </c>
      <c r="N48" s="98">
        <v>522.83224886063522</v>
      </c>
      <c r="O48" s="98">
        <v>396.94698830771864</v>
      </c>
      <c r="P48" s="98">
        <v>365.28223718935999</v>
      </c>
      <c r="Q48" s="98">
        <v>482.37672113957223</v>
      </c>
      <c r="R48" s="98">
        <v>521.04443881849397</v>
      </c>
      <c r="S48" s="98">
        <v>552.86705238765683</v>
      </c>
      <c r="T48" s="98">
        <v>454.37876111586752</v>
      </c>
      <c r="U48" s="98">
        <v>513.34474460305989</v>
      </c>
      <c r="V48" s="98">
        <v>490.65364047601395</v>
      </c>
      <c r="W48" s="98">
        <v>490.16252177928362</v>
      </c>
      <c r="DA48" s="63" t="s">
        <v>1782</v>
      </c>
    </row>
    <row r="49" spans="1:105" ht="12" customHeight="1" x14ac:dyDescent="0.25">
      <c r="A49" s="121" t="s">
        <v>55</v>
      </c>
      <c r="B49" s="122">
        <v>3558.4830354379856</v>
      </c>
      <c r="C49" s="122">
        <v>3741.5478116782156</v>
      </c>
      <c r="D49" s="122">
        <v>3606.1592373978287</v>
      </c>
      <c r="E49" s="122">
        <v>3585.1826904341556</v>
      </c>
      <c r="F49" s="122">
        <v>3507.9291797006572</v>
      </c>
      <c r="G49" s="122">
        <v>3466.0815137564932</v>
      </c>
      <c r="H49" s="122">
        <v>3498.1152182368091</v>
      </c>
      <c r="I49" s="122">
        <v>2905.0959689800325</v>
      </c>
      <c r="J49" s="122">
        <v>3226.0333300263219</v>
      </c>
      <c r="K49" s="122">
        <v>3068.3216643717183</v>
      </c>
      <c r="L49" s="122">
        <v>2952.3907118535631</v>
      </c>
      <c r="M49" s="122">
        <v>2995.5160123130945</v>
      </c>
      <c r="N49" s="122">
        <v>2981.1949402444052</v>
      </c>
      <c r="O49" s="122">
        <v>2797.0142826365659</v>
      </c>
      <c r="P49" s="122">
        <v>2930.7066444232664</v>
      </c>
      <c r="Q49" s="122">
        <v>2827.5567012110682</v>
      </c>
      <c r="R49" s="122">
        <v>2749.5871709365574</v>
      </c>
      <c r="S49" s="122">
        <v>2829.5077748741614</v>
      </c>
      <c r="T49" s="122">
        <v>2707.8032277337302</v>
      </c>
      <c r="U49" s="122">
        <v>2861.7760333760079</v>
      </c>
      <c r="V49" s="122">
        <v>3036.344144601655</v>
      </c>
      <c r="W49" s="122">
        <v>2356.4110198721005</v>
      </c>
      <c r="DA49" s="130" t="s">
        <v>1783</v>
      </c>
    </row>
    <row r="50" spans="1:105" ht="12" customHeight="1" x14ac:dyDescent="0.25">
      <c r="A50" s="97" t="s">
        <v>138</v>
      </c>
      <c r="B50" s="98">
        <v>2486.0936171658414</v>
      </c>
      <c r="C50" s="98">
        <v>2666.9418364768421</v>
      </c>
      <c r="D50" s="98">
        <v>2544.2938379399616</v>
      </c>
      <c r="E50" s="98">
        <v>2559.4493387745847</v>
      </c>
      <c r="F50" s="98">
        <v>2483.2961620523179</v>
      </c>
      <c r="G50" s="98">
        <v>2485.5630874029716</v>
      </c>
      <c r="H50" s="98">
        <v>2530.5246102182564</v>
      </c>
      <c r="I50" s="98">
        <v>1989.7189416845968</v>
      </c>
      <c r="J50" s="98">
        <v>2347.3458357624213</v>
      </c>
      <c r="K50" s="98">
        <v>2201.4542238351019</v>
      </c>
      <c r="L50" s="98">
        <v>2103.3649208642364</v>
      </c>
      <c r="M50" s="98">
        <v>2111.6313994118359</v>
      </c>
      <c r="N50" s="98">
        <v>2055.6719092345061</v>
      </c>
      <c r="O50" s="98">
        <v>1729.1428323263667</v>
      </c>
      <c r="P50" s="98">
        <v>1838.8129412894407</v>
      </c>
      <c r="Q50" s="98">
        <v>1731.7298184334288</v>
      </c>
      <c r="R50" s="98">
        <v>1724.1445548848139</v>
      </c>
      <c r="S50" s="98">
        <v>1853.6805376098719</v>
      </c>
      <c r="T50" s="98">
        <v>1814.207272671629</v>
      </c>
      <c r="U50" s="98">
        <v>2042.2351605139804</v>
      </c>
      <c r="V50" s="98">
        <v>2244.3623585103451</v>
      </c>
      <c r="W50" s="98">
        <v>1623.5924253989535</v>
      </c>
      <c r="DA50" s="63" t="s">
        <v>1784</v>
      </c>
    </row>
    <row r="51" spans="1:105" ht="12" customHeight="1" x14ac:dyDescent="0.25">
      <c r="A51" s="97" t="s">
        <v>137</v>
      </c>
      <c r="B51" s="98">
        <v>3.9756444155313457</v>
      </c>
      <c r="C51" s="98">
        <v>5.336403842154362</v>
      </c>
      <c r="D51" s="98">
        <v>5.4125709649093858</v>
      </c>
      <c r="E51" s="98">
        <v>7.0140548687320701</v>
      </c>
      <c r="F51" s="98">
        <v>6.669940935949958</v>
      </c>
      <c r="G51" s="98">
        <v>8.0480928385163182</v>
      </c>
      <c r="H51" s="98">
        <v>10.475507642485912</v>
      </c>
      <c r="I51" s="98">
        <v>8.1014298797880926</v>
      </c>
      <c r="J51" s="98">
        <v>12.069735466683332</v>
      </c>
      <c r="K51" s="98">
        <v>12.844289217086555</v>
      </c>
      <c r="L51" s="98">
        <v>12.752202126576687</v>
      </c>
      <c r="M51" s="98">
        <v>13.828433463396234</v>
      </c>
      <c r="N51" s="98">
        <v>15.140852895697638</v>
      </c>
      <c r="O51" s="98">
        <v>12.479398000365425</v>
      </c>
      <c r="P51" s="98">
        <v>16.924229456120738</v>
      </c>
      <c r="Q51" s="98">
        <v>16.010469863316082</v>
      </c>
      <c r="R51" s="98">
        <v>15.903852235682974</v>
      </c>
      <c r="S51" s="98">
        <v>17.570122867762727</v>
      </c>
      <c r="T51" s="98">
        <v>16.761030585235581</v>
      </c>
      <c r="U51" s="98">
        <v>24.372372952033423</v>
      </c>
      <c r="V51" s="98">
        <v>30.838933450999882</v>
      </c>
      <c r="W51" s="98">
        <v>20.184497523051849</v>
      </c>
      <c r="DA51" s="63" t="s">
        <v>1785</v>
      </c>
    </row>
    <row r="52" spans="1:105" ht="12" customHeight="1" x14ac:dyDescent="0.25">
      <c r="A52" s="100" t="s">
        <v>217</v>
      </c>
      <c r="B52" s="101">
        <v>1.4102238773988356</v>
      </c>
      <c r="C52" s="101">
        <v>1.9299996818526373</v>
      </c>
      <c r="D52" s="101">
        <v>2.0233439779544997</v>
      </c>
      <c r="E52" s="101">
        <v>2.695197015602131</v>
      </c>
      <c r="F52" s="101">
        <v>2.7112814322988736</v>
      </c>
      <c r="G52" s="101">
        <v>3.3257428262548476</v>
      </c>
      <c r="H52" s="101">
        <v>4.3443425658551496</v>
      </c>
      <c r="I52" s="101">
        <v>3.5880409207837367</v>
      </c>
      <c r="J52" s="101">
        <v>5.0223986942785954</v>
      </c>
      <c r="K52" s="101">
        <v>5.4378453779985945</v>
      </c>
      <c r="L52" s="101">
        <v>5.3846219916676166</v>
      </c>
      <c r="M52" s="101">
        <v>5.9397514500352733</v>
      </c>
      <c r="N52" s="101">
        <v>6.6650111501726901</v>
      </c>
      <c r="O52" s="101">
        <v>5.4063248740846568</v>
      </c>
      <c r="P52" s="101">
        <v>6.8430704131303077</v>
      </c>
      <c r="Q52" s="101">
        <v>6.3189054330344989</v>
      </c>
      <c r="R52" s="101">
        <v>6.4633515596462328</v>
      </c>
      <c r="S52" s="101">
        <v>7.7663830032106214</v>
      </c>
      <c r="T52" s="101">
        <v>6.7878500352588533</v>
      </c>
      <c r="U52" s="101">
        <v>10.216369296262261</v>
      </c>
      <c r="V52" s="101">
        <v>12.548978221189685</v>
      </c>
      <c r="W52" s="101">
        <v>8.7472452127405713</v>
      </c>
      <c r="DA52" s="131" t="s">
        <v>1786</v>
      </c>
    </row>
    <row r="53" spans="1:105" ht="12" customHeight="1" x14ac:dyDescent="0.25">
      <c r="A53" s="103" t="s">
        <v>52</v>
      </c>
      <c r="B53" s="104">
        <v>2.5654205381325115</v>
      </c>
      <c r="C53" s="104">
        <v>3.406404160301725</v>
      </c>
      <c r="D53" s="104">
        <v>3.3892269869548861</v>
      </c>
      <c r="E53" s="104">
        <v>4.3188578531299395</v>
      </c>
      <c r="F53" s="104">
        <v>3.9586595036510834</v>
      </c>
      <c r="G53" s="104">
        <v>4.7223500122614679</v>
      </c>
      <c r="H53" s="104">
        <v>6.1311650766307633</v>
      </c>
      <c r="I53" s="104">
        <v>4.5133889590043532</v>
      </c>
      <c r="J53" s="104">
        <v>7.0473367724047371</v>
      </c>
      <c r="K53" s="104">
        <v>7.4064438390879603</v>
      </c>
      <c r="L53" s="104">
        <v>7.3675801349090717</v>
      </c>
      <c r="M53" s="104">
        <v>7.8886820133609623</v>
      </c>
      <c r="N53" s="104">
        <v>8.475841745524944</v>
      </c>
      <c r="O53" s="104">
        <v>7.073073126280768</v>
      </c>
      <c r="P53" s="104">
        <v>10.081159042990434</v>
      </c>
      <c r="Q53" s="104">
        <v>9.6915644302815824</v>
      </c>
      <c r="R53" s="104">
        <v>9.4405006760367467</v>
      </c>
      <c r="S53" s="104">
        <v>9.8037398645521083</v>
      </c>
      <c r="T53" s="104">
        <v>9.9731805499767319</v>
      </c>
      <c r="U53" s="104">
        <v>14.156003655771162</v>
      </c>
      <c r="V53" s="104">
        <v>18.289955229810197</v>
      </c>
      <c r="W53" s="104">
        <v>11.437252310311276</v>
      </c>
      <c r="DA53" s="132" t="s">
        <v>1787</v>
      </c>
    </row>
    <row r="54" spans="1:105" ht="12" customHeight="1" x14ac:dyDescent="0.25">
      <c r="A54" s="106" t="s">
        <v>122</v>
      </c>
      <c r="B54" s="101">
        <v>852.18670557492692</v>
      </c>
      <c r="C54" s="101">
        <v>841.10126113455669</v>
      </c>
      <c r="D54" s="101">
        <v>817.48763784422283</v>
      </c>
      <c r="E54" s="101">
        <v>761.11884328735869</v>
      </c>
      <c r="F54" s="101">
        <v>750.22341599674667</v>
      </c>
      <c r="G54" s="101">
        <v>702.15966382752003</v>
      </c>
      <c r="H54" s="101">
        <v>673.9660459583165</v>
      </c>
      <c r="I54" s="101">
        <v>608.89601923415148</v>
      </c>
      <c r="J54" s="101">
        <v>547.34386132439226</v>
      </c>
      <c r="K54" s="101">
        <v>498.59581271187784</v>
      </c>
      <c r="L54" s="101">
        <v>472.29194968217655</v>
      </c>
      <c r="M54" s="101">
        <v>477.65800832775022</v>
      </c>
      <c r="N54" s="101">
        <v>494.01539894325481</v>
      </c>
      <c r="O54" s="101">
        <v>533.79508220633693</v>
      </c>
      <c r="P54" s="101">
        <v>516.90856483266271</v>
      </c>
      <c r="Q54" s="101">
        <v>502.37110207220627</v>
      </c>
      <c r="R54" s="101">
        <v>454.47883243547221</v>
      </c>
      <c r="S54" s="101">
        <v>419.54865175304468</v>
      </c>
      <c r="T54" s="101">
        <v>376.8083093712886</v>
      </c>
      <c r="U54" s="101">
        <v>345.03285374416697</v>
      </c>
      <c r="V54" s="101">
        <v>326.90044443145609</v>
      </c>
      <c r="W54" s="101">
        <v>315.6276245327528</v>
      </c>
      <c r="DA54" s="131" t="s">
        <v>1788</v>
      </c>
    </row>
    <row r="55" spans="1:105" ht="12" customHeight="1" x14ac:dyDescent="0.25">
      <c r="A55" s="107" t="s">
        <v>121</v>
      </c>
      <c r="B55" s="104">
        <v>216.22706828168518</v>
      </c>
      <c r="C55" s="104">
        <v>228.16831022466235</v>
      </c>
      <c r="D55" s="104">
        <v>238.96519064873505</v>
      </c>
      <c r="E55" s="104">
        <v>257.60045350348071</v>
      </c>
      <c r="F55" s="104">
        <v>267.73966071564229</v>
      </c>
      <c r="G55" s="104">
        <v>270.31066968748411</v>
      </c>
      <c r="H55" s="104">
        <v>283.1490544177513</v>
      </c>
      <c r="I55" s="104">
        <v>298.37957818149727</v>
      </c>
      <c r="J55" s="104">
        <v>319.27389747282405</v>
      </c>
      <c r="K55" s="104">
        <v>355.42733860765293</v>
      </c>
      <c r="L55" s="104">
        <v>363.98163918057469</v>
      </c>
      <c r="M55" s="104">
        <v>392.39817111011155</v>
      </c>
      <c r="N55" s="104">
        <v>416.36677917094823</v>
      </c>
      <c r="O55" s="104">
        <v>521.59697010349646</v>
      </c>
      <c r="P55" s="104">
        <v>558.06090884504181</v>
      </c>
      <c r="Q55" s="104">
        <v>577.44531084211746</v>
      </c>
      <c r="R55" s="104">
        <v>555.05993138058761</v>
      </c>
      <c r="S55" s="104">
        <v>538.7084626434812</v>
      </c>
      <c r="T55" s="104">
        <v>500.02661510557783</v>
      </c>
      <c r="U55" s="104">
        <v>450.13564616582778</v>
      </c>
      <c r="V55" s="104">
        <v>434.24240820885456</v>
      </c>
      <c r="W55" s="104">
        <v>397.00647241734208</v>
      </c>
      <c r="DA55" s="132" t="s">
        <v>1789</v>
      </c>
    </row>
    <row r="56" spans="1:105" ht="12" customHeight="1" x14ac:dyDescent="0.25">
      <c r="A56" s="108" t="s">
        <v>53</v>
      </c>
      <c r="B56" s="98">
        <v>51.142631417563251</v>
      </c>
      <c r="C56" s="98">
        <v>55.440813510721199</v>
      </c>
      <c r="D56" s="98">
        <v>58.968324781789462</v>
      </c>
      <c r="E56" s="98">
        <v>65.036686150039813</v>
      </c>
      <c r="F56" s="98">
        <v>69.335462741236526</v>
      </c>
      <c r="G56" s="98">
        <v>75.803344851112655</v>
      </c>
      <c r="H56" s="98">
        <v>75.809118970158138</v>
      </c>
      <c r="I56" s="98">
        <v>82.952254071958336</v>
      </c>
      <c r="J56" s="98">
        <v>84.075709387597271</v>
      </c>
      <c r="K56" s="98">
        <v>95.72862657944026</v>
      </c>
      <c r="L56" s="98">
        <v>97.168750473005559</v>
      </c>
      <c r="M56" s="98">
        <v>113.09753845221159</v>
      </c>
      <c r="N56" s="98">
        <v>118.89595696052062</v>
      </c>
      <c r="O56" s="98">
        <v>165.13253859372918</v>
      </c>
      <c r="P56" s="98">
        <v>163.04969876974178</v>
      </c>
      <c r="Q56" s="98">
        <v>163.78454580394896</v>
      </c>
      <c r="R56" s="98">
        <v>159.25460151455823</v>
      </c>
      <c r="S56" s="98">
        <v>164.04291048399426</v>
      </c>
      <c r="T56" s="98">
        <v>141.08232383154024</v>
      </c>
      <c r="U56" s="98">
        <v>120.88959115514724</v>
      </c>
      <c r="V56" s="98">
        <v>107.06882531346881</v>
      </c>
      <c r="W56" s="98">
        <v>95.74799901412824</v>
      </c>
      <c r="DA56" s="63" t="s">
        <v>1790</v>
      </c>
    </row>
    <row r="57" spans="1:105" ht="12" customHeight="1" x14ac:dyDescent="0.25">
      <c r="A57" s="108" t="s">
        <v>52</v>
      </c>
      <c r="B57" s="98">
        <v>165.0844368641219</v>
      </c>
      <c r="C57" s="98">
        <v>172.72749671394106</v>
      </c>
      <c r="D57" s="98">
        <v>179.99686586694563</v>
      </c>
      <c r="E57" s="98">
        <v>192.56376735344082</v>
      </c>
      <c r="F57" s="98">
        <v>198.4041979744058</v>
      </c>
      <c r="G57" s="98">
        <v>194.50732483637151</v>
      </c>
      <c r="H57" s="98">
        <v>207.33993544759315</v>
      </c>
      <c r="I57" s="98">
        <v>215.42732410953889</v>
      </c>
      <c r="J57" s="98">
        <v>235.19818808522686</v>
      </c>
      <c r="K57" s="98">
        <v>259.69871202821264</v>
      </c>
      <c r="L57" s="98">
        <v>266.81288870756907</v>
      </c>
      <c r="M57" s="98">
        <v>279.30063265789994</v>
      </c>
      <c r="N57" s="98">
        <v>297.47082221042768</v>
      </c>
      <c r="O57" s="98">
        <v>356.46443150976734</v>
      </c>
      <c r="P57" s="98">
        <v>395.01121007529997</v>
      </c>
      <c r="Q57" s="98">
        <v>413.66076503816862</v>
      </c>
      <c r="R57" s="98">
        <v>395.80532986602918</v>
      </c>
      <c r="S57" s="98">
        <v>374.66555215948688</v>
      </c>
      <c r="T57" s="98">
        <v>358.9442912740376</v>
      </c>
      <c r="U57" s="98">
        <v>329.24605501068055</v>
      </c>
      <c r="V57" s="98">
        <v>327.17358289538578</v>
      </c>
      <c r="W57" s="98">
        <v>301.25847340321377</v>
      </c>
      <c r="DA57" s="63" t="s">
        <v>1791</v>
      </c>
    </row>
    <row r="58" spans="1:105" ht="12" customHeight="1" x14ac:dyDescent="0.25">
      <c r="A58" s="121" t="s">
        <v>54</v>
      </c>
      <c r="B58" s="122">
        <v>1551.0072313820888</v>
      </c>
      <c r="C58" s="122">
        <v>1576.9002606391027</v>
      </c>
      <c r="D58" s="122">
        <v>1569.1340041165874</v>
      </c>
      <c r="E58" s="122">
        <v>1527.1229410485203</v>
      </c>
      <c r="F58" s="122">
        <v>1515.2605233382028</v>
      </c>
      <c r="G58" s="122">
        <v>1464.2957747388111</v>
      </c>
      <c r="H58" s="122">
        <v>1425.5791286532817</v>
      </c>
      <c r="I58" s="122">
        <v>1315.5085637919424</v>
      </c>
      <c r="J58" s="122">
        <v>1234.1562074153228</v>
      </c>
      <c r="K58" s="122">
        <v>1154.6364114216451</v>
      </c>
      <c r="L58" s="122">
        <v>1164.4675873049639</v>
      </c>
      <c r="M58" s="122">
        <v>1064.2124132474946</v>
      </c>
      <c r="N58" s="122">
        <v>1048.218653246648</v>
      </c>
      <c r="O58" s="122">
        <v>1058.813391818315</v>
      </c>
      <c r="P58" s="122">
        <v>1030.9534052266672</v>
      </c>
      <c r="Q58" s="122">
        <v>1001.3961622179593</v>
      </c>
      <c r="R58" s="122">
        <v>950.24338683167264</v>
      </c>
      <c r="S58" s="122">
        <v>966.10174328167352</v>
      </c>
      <c r="T58" s="122">
        <v>936.49773931288178</v>
      </c>
      <c r="U58" s="122">
        <v>915.74172989637532</v>
      </c>
      <c r="V58" s="122">
        <v>919.18882731466397</v>
      </c>
      <c r="W58" s="122">
        <v>870.39644683979941</v>
      </c>
      <c r="DA58" s="130" t="s">
        <v>1792</v>
      </c>
    </row>
    <row r="59" spans="1:105" ht="12" customHeight="1" x14ac:dyDescent="0.25">
      <c r="A59" s="97" t="s">
        <v>50</v>
      </c>
      <c r="B59" s="98">
        <v>314.29644353253332</v>
      </c>
      <c r="C59" s="98">
        <v>298.0324204429935</v>
      </c>
      <c r="D59" s="98">
        <v>289.25332457786402</v>
      </c>
      <c r="E59" s="98">
        <v>271.69844720131027</v>
      </c>
      <c r="F59" s="98">
        <v>265.40732636511268</v>
      </c>
      <c r="G59" s="98">
        <v>250.38044256292599</v>
      </c>
      <c r="H59" s="98">
        <v>220.23288704645117</v>
      </c>
      <c r="I59" s="98">
        <v>210.66534020375244</v>
      </c>
      <c r="J59" s="98">
        <v>186.22246146449473</v>
      </c>
      <c r="K59" s="98">
        <v>176.11831010222483</v>
      </c>
      <c r="L59" s="98">
        <v>165.40139807723179</v>
      </c>
      <c r="M59" s="98">
        <v>158.27521854070079</v>
      </c>
      <c r="N59" s="98">
        <v>141.55787176124699</v>
      </c>
      <c r="O59" s="98">
        <v>144.11236505810015</v>
      </c>
      <c r="P59" s="98">
        <v>143.62789602786907</v>
      </c>
      <c r="Q59" s="98">
        <v>137.26332770870584</v>
      </c>
      <c r="R59" s="98">
        <v>126.05611329915706</v>
      </c>
      <c r="S59" s="98">
        <v>125.17746856882871</v>
      </c>
      <c r="T59" s="98">
        <v>123.04418691544825</v>
      </c>
      <c r="U59" s="98">
        <v>115.0776569333493</v>
      </c>
      <c r="V59" s="98">
        <v>117.00658789985566</v>
      </c>
      <c r="W59" s="98">
        <v>109.26767176457095</v>
      </c>
      <c r="DA59" s="63" t="s">
        <v>1793</v>
      </c>
    </row>
    <row r="60" spans="1:105" ht="12" customHeight="1" x14ac:dyDescent="0.25">
      <c r="A60" s="109" t="s">
        <v>120</v>
      </c>
      <c r="B60" s="33">
        <v>1236.7107878495551</v>
      </c>
      <c r="C60" s="33">
        <v>1278.867840196109</v>
      </c>
      <c r="D60" s="33">
        <v>1279.8806795387238</v>
      </c>
      <c r="E60" s="33">
        <v>1255.4244938472102</v>
      </c>
      <c r="F60" s="33">
        <v>1249.85319697309</v>
      </c>
      <c r="G60" s="33">
        <v>1213.9153321758849</v>
      </c>
      <c r="H60" s="33">
        <v>1205.3462416068301</v>
      </c>
      <c r="I60" s="33">
        <v>1104.8432235881896</v>
      </c>
      <c r="J60" s="33">
        <v>1047.9337459508283</v>
      </c>
      <c r="K60" s="33">
        <v>978.51810131942079</v>
      </c>
      <c r="L60" s="33">
        <v>999.06618922773191</v>
      </c>
      <c r="M60" s="33">
        <v>905.93719470679423</v>
      </c>
      <c r="N60" s="33">
        <v>906.66078148540146</v>
      </c>
      <c r="O60" s="33">
        <v>914.7010267602152</v>
      </c>
      <c r="P60" s="33">
        <v>887.32550919879804</v>
      </c>
      <c r="Q60" s="33">
        <v>864.1328345092536</v>
      </c>
      <c r="R60" s="33">
        <v>824.18727353251541</v>
      </c>
      <c r="S60" s="33">
        <v>840.92427471284486</v>
      </c>
      <c r="T60" s="33">
        <v>813.4535523974331</v>
      </c>
      <c r="U60" s="33">
        <v>800.664072963026</v>
      </c>
      <c r="V60" s="33">
        <v>802.18223941480812</v>
      </c>
      <c r="W60" s="33">
        <v>761.12877507522853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45356.17816776441</v>
      </c>
      <c r="C62" s="117">
        <f t="shared" si="21"/>
        <v>48562.133146899425</v>
      </c>
      <c r="D62" s="117">
        <f t="shared" si="21"/>
        <v>49155.537373558633</v>
      </c>
      <c r="E62" s="117">
        <f t="shared" si="21"/>
        <v>52494.583417709313</v>
      </c>
      <c r="F62" s="117">
        <f t="shared" si="21"/>
        <v>53551.487909699958</v>
      </c>
      <c r="G62" s="117">
        <f t="shared" si="21"/>
        <v>54339.034080393358</v>
      </c>
      <c r="H62" s="117">
        <f t="shared" si="21"/>
        <v>54237.257762003741</v>
      </c>
      <c r="I62" s="117">
        <f t="shared" si="21"/>
        <v>50570.855982889538</v>
      </c>
      <c r="J62" s="117">
        <f t="shared" si="21"/>
        <v>54088.19054768674</v>
      </c>
      <c r="K62" s="117">
        <f t="shared" si="21"/>
        <v>55699.383758562144</v>
      </c>
      <c r="L62" s="117">
        <f t="shared" si="21"/>
        <v>61694.175851199121</v>
      </c>
      <c r="M62" s="117">
        <f t="shared" si="21"/>
        <v>55268.706377306356</v>
      </c>
      <c r="N62" s="117">
        <f t="shared" si="21"/>
        <v>59957.776071814435</v>
      </c>
      <c r="O62" s="117">
        <f t="shared" si="21"/>
        <v>62184.854340772821</v>
      </c>
      <c r="P62" s="117">
        <f t="shared" si="21"/>
        <v>51450.054760441148</v>
      </c>
      <c r="Q62" s="117">
        <f t="shared" si="21"/>
        <v>56599.169711098133</v>
      </c>
      <c r="R62" s="117">
        <f t="shared" ref="R62:V62" si="22">R63+R66+R68+R77</f>
        <v>60985.664655722721</v>
      </c>
      <c r="S62" s="117">
        <f t="shared" si="22"/>
        <v>62120.310851799004</v>
      </c>
      <c r="T62" s="117">
        <f t="shared" si="22"/>
        <v>62474.398682672254</v>
      </c>
      <c r="U62" s="117">
        <f t="shared" si="22"/>
        <v>62967.298412187185</v>
      </c>
      <c r="V62" s="117">
        <f t="shared" si="22"/>
        <v>63215.530494597144</v>
      </c>
      <c r="W62" s="117">
        <f t="shared" ref="W62" si="23">W63+W66+W68+W77</f>
        <v>69909.330511076827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36591.272230998191</v>
      </c>
      <c r="C63" s="122">
        <f t="shared" si="24"/>
        <v>39394.640423619858</v>
      </c>
      <c r="D63" s="122">
        <f t="shared" si="24"/>
        <v>39468.271649250106</v>
      </c>
      <c r="E63" s="122">
        <f t="shared" si="24"/>
        <v>41955.083924427629</v>
      </c>
      <c r="F63" s="122">
        <f t="shared" si="24"/>
        <v>43168.616350486787</v>
      </c>
      <c r="G63" s="122">
        <f t="shared" si="24"/>
        <v>43663.044041871159</v>
      </c>
      <c r="H63" s="122">
        <f t="shared" si="24"/>
        <v>43331.61675467922</v>
      </c>
      <c r="I63" s="122">
        <f t="shared" si="24"/>
        <v>39851.552602540716</v>
      </c>
      <c r="J63" s="122">
        <f t="shared" si="24"/>
        <v>43421.349568090794</v>
      </c>
      <c r="K63" s="122">
        <f t="shared" si="24"/>
        <v>44674.26118906233</v>
      </c>
      <c r="L63" s="122">
        <f t="shared" si="24"/>
        <v>49962.151615736155</v>
      </c>
      <c r="M63" s="122">
        <f t="shared" si="24"/>
        <v>43817.253541147496</v>
      </c>
      <c r="N63" s="122">
        <f t="shared" si="24"/>
        <v>48102.553447752303</v>
      </c>
      <c r="O63" s="122">
        <f t="shared" si="24"/>
        <v>50634.731973799804</v>
      </c>
      <c r="P63" s="122">
        <f t="shared" si="24"/>
        <v>40474.253000721059</v>
      </c>
      <c r="Q63" s="122">
        <f t="shared" si="24"/>
        <v>44777.820740090814</v>
      </c>
      <c r="R63" s="122">
        <f t="shared" ref="R63:V63" si="25">SUM(R64:R65)</f>
        <v>48680.174838793529</v>
      </c>
      <c r="S63" s="122">
        <f t="shared" si="25"/>
        <v>49003.184370224655</v>
      </c>
      <c r="T63" s="122">
        <f t="shared" si="25"/>
        <v>49013.702232117175</v>
      </c>
      <c r="U63" s="122">
        <f t="shared" si="25"/>
        <v>49367.888243037807</v>
      </c>
      <c r="V63" s="122">
        <f t="shared" si="25"/>
        <v>49531.767130620778</v>
      </c>
      <c r="W63" s="122">
        <f t="shared" ref="W63" si="26">SUM(W64:W65)</f>
        <v>55598.425583273704</v>
      </c>
      <c r="DA63" s="130" t="s">
        <v>1796</v>
      </c>
    </row>
    <row r="64" spans="1:105" ht="12" customHeight="1" x14ac:dyDescent="0.25">
      <c r="A64" s="97" t="s">
        <v>218</v>
      </c>
      <c r="B64" s="98">
        <v>35739.532767139965</v>
      </c>
      <c r="C64" s="98">
        <v>38490.286601659944</v>
      </c>
      <c r="D64" s="98">
        <v>38579.741751903071</v>
      </c>
      <c r="E64" s="98">
        <v>41048.016510725269</v>
      </c>
      <c r="F64" s="98">
        <v>42231.406991306132</v>
      </c>
      <c r="G64" s="98">
        <v>42729.273194459784</v>
      </c>
      <c r="H64" s="98">
        <v>42430.085075017749</v>
      </c>
      <c r="I64" s="98">
        <v>39035.801873374599</v>
      </c>
      <c r="J64" s="98">
        <v>42546.476541865697</v>
      </c>
      <c r="K64" s="98">
        <v>43787.876782406434</v>
      </c>
      <c r="L64" s="98">
        <v>48972.544046575342</v>
      </c>
      <c r="M64" s="98">
        <v>42966.399879132478</v>
      </c>
      <c r="N64" s="98">
        <v>47187.841057720907</v>
      </c>
      <c r="O64" s="98">
        <v>49660.074579543128</v>
      </c>
      <c r="P64" s="98">
        <v>39702.330250668601</v>
      </c>
      <c r="Q64" s="98">
        <v>43941.29105272275</v>
      </c>
      <c r="R64" s="98">
        <v>47774.648478479561</v>
      </c>
      <c r="S64" s="98">
        <v>48101.663319298088</v>
      </c>
      <c r="T64" s="98">
        <v>48118.122114705424</v>
      </c>
      <c r="U64" s="98">
        <v>48472.228592400534</v>
      </c>
      <c r="V64" s="98">
        <v>48639.996716327209</v>
      </c>
      <c r="W64" s="98">
        <v>54608.453984016392</v>
      </c>
      <c r="DA64" s="63" t="s">
        <v>1797</v>
      </c>
    </row>
    <row r="65" spans="1:105" ht="12" customHeight="1" x14ac:dyDescent="0.25">
      <c r="A65" s="97" t="s">
        <v>53</v>
      </c>
      <c r="B65" s="98">
        <v>851.73946385822489</v>
      </c>
      <c r="C65" s="98">
        <v>904.35382195991122</v>
      </c>
      <c r="D65" s="98">
        <v>888.52989734703078</v>
      </c>
      <c r="E65" s="98">
        <v>907.06741370236068</v>
      </c>
      <c r="F65" s="98">
        <v>937.20935918065527</v>
      </c>
      <c r="G65" s="98">
        <v>933.77084741137742</v>
      </c>
      <c r="H65" s="98">
        <v>901.53167966147203</v>
      </c>
      <c r="I65" s="98">
        <v>815.75072916611816</v>
      </c>
      <c r="J65" s="98">
        <v>874.87302622509583</v>
      </c>
      <c r="K65" s="98">
        <v>886.38440665589792</v>
      </c>
      <c r="L65" s="98">
        <v>989.60756916081073</v>
      </c>
      <c r="M65" s="98">
        <v>850.85366201501984</v>
      </c>
      <c r="N65" s="98">
        <v>914.71239003139453</v>
      </c>
      <c r="O65" s="98">
        <v>974.65739425667607</v>
      </c>
      <c r="P65" s="98">
        <v>771.92275005245642</v>
      </c>
      <c r="Q65" s="98">
        <v>836.52968736806451</v>
      </c>
      <c r="R65" s="98">
        <v>905.52636031396491</v>
      </c>
      <c r="S65" s="98">
        <v>901.52105092656723</v>
      </c>
      <c r="T65" s="98">
        <v>895.58011741175039</v>
      </c>
      <c r="U65" s="98">
        <v>895.6596506372731</v>
      </c>
      <c r="V65" s="98">
        <v>891.77041429357109</v>
      </c>
      <c r="W65" s="98">
        <v>989.97159925731296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159.28903624517909</v>
      </c>
      <c r="C66" s="122">
        <f t="shared" si="27"/>
        <v>199.54404707523133</v>
      </c>
      <c r="D66" s="122">
        <f t="shared" si="27"/>
        <v>190.86276026220571</v>
      </c>
      <c r="E66" s="122">
        <f t="shared" si="27"/>
        <v>586.84689007838506</v>
      </c>
      <c r="F66" s="122">
        <f t="shared" si="27"/>
        <v>302.41392185579525</v>
      </c>
      <c r="G66" s="122">
        <f t="shared" si="27"/>
        <v>384.60090876023975</v>
      </c>
      <c r="H66" s="122">
        <f t="shared" si="27"/>
        <v>554.18528984888144</v>
      </c>
      <c r="I66" s="122">
        <f t="shared" si="27"/>
        <v>463.12130178185464</v>
      </c>
      <c r="J66" s="122">
        <f t="shared" si="27"/>
        <v>563.1741348494927</v>
      </c>
      <c r="K66" s="122">
        <f t="shared" si="27"/>
        <v>678.2983398287522</v>
      </c>
      <c r="L66" s="122">
        <f t="shared" si="27"/>
        <v>678.56081019628596</v>
      </c>
      <c r="M66" s="122">
        <f t="shared" si="27"/>
        <v>737.69057238271898</v>
      </c>
      <c r="N66" s="122">
        <f t="shared" si="27"/>
        <v>998.42902452032706</v>
      </c>
      <c r="O66" s="122">
        <f t="shared" si="27"/>
        <v>775.48119514056486</v>
      </c>
      <c r="P66" s="122">
        <f t="shared" si="27"/>
        <v>668.398666894558</v>
      </c>
      <c r="Q66" s="122">
        <f t="shared" si="27"/>
        <v>1069.261905148134</v>
      </c>
      <c r="R66" s="122">
        <f t="shared" si="27"/>
        <v>969.6238479163095</v>
      </c>
      <c r="S66" s="122">
        <f t="shared" si="27"/>
        <v>1263.9961046267808</v>
      </c>
      <c r="T66" s="122">
        <f t="shared" si="27"/>
        <v>1162.810520396343</v>
      </c>
      <c r="U66" s="122">
        <f t="shared" si="27"/>
        <v>1397.7870548666033</v>
      </c>
      <c r="V66" s="122">
        <f t="shared" si="27"/>
        <v>1345.8757611687704</v>
      </c>
      <c r="W66" s="122">
        <f t="shared" si="27"/>
        <v>1564.9570187946022</v>
      </c>
      <c r="DA66" s="130" t="s">
        <v>1799</v>
      </c>
    </row>
    <row r="67" spans="1:105" ht="12" customHeight="1" x14ac:dyDescent="0.25">
      <c r="A67" s="97" t="s">
        <v>53</v>
      </c>
      <c r="B67" s="98">
        <v>159.28903624517909</v>
      </c>
      <c r="C67" s="98">
        <v>199.54404707523133</v>
      </c>
      <c r="D67" s="98">
        <v>190.86276026220571</v>
      </c>
      <c r="E67" s="98">
        <v>586.84689007838506</v>
      </c>
      <c r="F67" s="98">
        <v>302.41392185579525</v>
      </c>
      <c r="G67" s="98">
        <v>384.60090876023975</v>
      </c>
      <c r="H67" s="98">
        <v>554.18528984888144</v>
      </c>
      <c r="I67" s="98">
        <v>463.12130178185464</v>
      </c>
      <c r="J67" s="98">
        <v>563.1741348494927</v>
      </c>
      <c r="K67" s="98">
        <v>678.2983398287522</v>
      </c>
      <c r="L67" s="98">
        <v>678.56081019628596</v>
      </c>
      <c r="M67" s="98">
        <v>737.69057238271898</v>
      </c>
      <c r="N67" s="98">
        <v>998.42902452032706</v>
      </c>
      <c r="O67" s="98">
        <v>775.48119514056486</v>
      </c>
      <c r="P67" s="98">
        <v>668.398666894558</v>
      </c>
      <c r="Q67" s="98">
        <v>1069.261905148134</v>
      </c>
      <c r="R67" s="98">
        <v>969.6238479163095</v>
      </c>
      <c r="S67" s="98">
        <v>1263.9961046267808</v>
      </c>
      <c r="T67" s="98">
        <v>1162.810520396343</v>
      </c>
      <c r="U67" s="98">
        <v>1397.7870548666033</v>
      </c>
      <c r="V67" s="98">
        <v>1345.8757611687704</v>
      </c>
      <c r="W67" s="98">
        <v>1564.9570187946022</v>
      </c>
      <c r="DA67" s="63" t="s">
        <v>1800</v>
      </c>
    </row>
    <row r="68" spans="1:105" ht="12" customHeight="1" x14ac:dyDescent="0.25">
      <c r="A68" s="121" t="s">
        <v>55</v>
      </c>
      <c r="B68" s="122">
        <v>5960.1897516427425</v>
      </c>
      <c r="C68" s="122">
        <v>6208.3724077585566</v>
      </c>
      <c r="D68" s="122">
        <v>6584.0320385259975</v>
      </c>
      <c r="E68" s="122">
        <v>6894.8192417179653</v>
      </c>
      <c r="F68" s="122">
        <v>7003.6126440199614</v>
      </c>
      <c r="G68" s="122">
        <v>7107.1659877606053</v>
      </c>
      <c r="H68" s="122">
        <v>7145.1775645798843</v>
      </c>
      <c r="I68" s="122">
        <v>7197.8096520351328</v>
      </c>
      <c r="J68" s="122">
        <v>7134.7633503980032</v>
      </c>
      <c r="K68" s="122">
        <v>7395.31042574193</v>
      </c>
      <c r="L68" s="122">
        <v>7895.470035217194</v>
      </c>
      <c r="M68" s="122">
        <v>7671.1172737696779</v>
      </c>
      <c r="N68" s="122">
        <v>7904.4446265084007</v>
      </c>
      <c r="O68" s="122">
        <v>7869.7839743346331</v>
      </c>
      <c r="P68" s="122">
        <v>7520.9061739623176</v>
      </c>
      <c r="Q68" s="122">
        <v>7896.708001044507</v>
      </c>
      <c r="R68" s="122">
        <v>8392.1589088912842</v>
      </c>
      <c r="S68" s="122">
        <v>8671.7684357442158</v>
      </c>
      <c r="T68" s="122">
        <v>9104.8734711801808</v>
      </c>
      <c r="U68" s="122">
        <v>8976.8251706256888</v>
      </c>
      <c r="V68" s="122">
        <v>9004.0424175440585</v>
      </c>
      <c r="W68" s="122">
        <v>9378.7799201704292</v>
      </c>
      <c r="DA68" s="130" t="s">
        <v>1801</v>
      </c>
    </row>
    <row r="69" spans="1:105" ht="12" customHeight="1" x14ac:dyDescent="0.25">
      <c r="A69" s="97" t="s">
        <v>134</v>
      </c>
      <c r="B69" s="98">
        <v>5436.0440104357513</v>
      </c>
      <c r="C69" s="98">
        <v>5625.3152688633772</v>
      </c>
      <c r="D69" s="98">
        <v>5968.6168899234808</v>
      </c>
      <c r="E69" s="98">
        <v>6222.4924408944216</v>
      </c>
      <c r="F69" s="98">
        <v>6255.7162990589313</v>
      </c>
      <c r="G69" s="98">
        <v>6423.3234901981787</v>
      </c>
      <c r="H69" s="98">
        <v>6490.9275738958331</v>
      </c>
      <c r="I69" s="98">
        <v>6670.9744925611794</v>
      </c>
      <c r="J69" s="98">
        <v>6542.5850929435464</v>
      </c>
      <c r="K69" s="98">
        <v>6781.3439747231678</v>
      </c>
      <c r="L69" s="98">
        <v>7230.6736581101241</v>
      </c>
      <c r="M69" s="98">
        <v>6979.6940323223325</v>
      </c>
      <c r="N69" s="98">
        <v>7214.8844257380797</v>
      </c>
      <c r="O69" s="98">
        <v>7234.5181449704787</v>
      </c>
      <c r="P69" s="98">
        <v>6970.0072229238713</v>
      </c>
      <c r="Q69" s="98">
        <v>7331.8091989266841</v>
      </c>
      <c r="R69" s="98">
        <v>7785.5178381789228</v>
      </c>
      <c r="S69" s="98">
        <v>8023.2231283354158</v>
      </c>
      <c r="T69" s="98">
        <v>8395.4897294263465</v>
      </c>
      <c r="U69" s="98">
        <v>8276.1920877260727</v>
      </c>
      <c r="V69" s="98">
        <v>8258.6682826184442</v>
      </c>
      <c r="W69" s="98">
        <v>8668.3187911614568</v>
      </c>
      <c r="DA69" s="63" t="s">
        <v>1802</v>
      </c>
    </row>
    <row r="70" spans="1:105" ht="12" customHeight="1" x14ac:dyDescent="0.25">
      <c r="A70" s="97" t="s">
        <v>133</v>
      </c>
      <c r="B70" s="98">
        <v>7.0970309476065809</v>
      </c>
      <c r="C70" s="98">
        <v>9.0190843077672511</v>
      </c>
      <c r="D70" s="98">
        <v>10.529635339917139</v>
      </c>
      <c r="E70" s="98">
        <v>13.826072764870798</v>
      </c>
      <c r="F70" s="98">
        <v>14.619786423661845</v>
      </c>
      <c r="G70" s="98">
        <v>16.907932826326423</v>
      </c>
      <c r="H70" s="98">
        <v>18.942534977303072</v>
      </c>
      <c r="I70" s="98">
        <v>21.930878020604137</v>
      </c>
      <c r="J70" s="98">
        <v>24.820303298855908</v>
      </c>
      <c r="K70" s="98">
        <v>30.636400768501588</v>
      </c>
      <c r="L70" s="98">
        <v>36.721141786453231</v>
      </c>
      <c r="M70" s="98">
        <v>33.706059056601809</v>
      </c>
      <c r="N70" s="98">
        <v>38.199386310945854</v>
      </c>
      <c r="O70" s="98">
        <v>42.177793187547088</v>
      </c>
      <c r="P70" s="98">
        <v>46.717062872045858</v>
      </c>
      <c r="Q70" s="98">
        <v>52.944223761176033</v>
      </c>
      <c r="R70" s="98">
        <v>60.832933033124199</v>
      </c>
      <c r="S70" s="98">
        <v>60.909306800857948</v>
      </c>
      <c r="T70" s="98">
        <v>71.544232291576421</v>
      </c>
      <c r="U70" s="98">
        <v>72.006797937133697</v>
      </c>
      <c r="V70" s="98">
        <v>72.761333319673923</v>
      </c>
      <c r="W70" s="98">
        <v>84.99647339313762</v>
      </c>
      <c r="DA70" s="63" t="s">
        <v>1803</v>
      </c>
    </row>
    <row r="71" spans="1:105" ht="12" customHeight="1" x14ac:dyDescent="0.25">
      <c r="A71" s="100" t="s">
        <v>218</v>
      </c>
      <c r="B71" s="101">
        <v>3.074357645790708</v>
      </c>
      <c r="C71" s="101">
        <v>3.7536586575757851</v>
      </c>
      <c r="D71" s="101">
        <v>4.459814062034785</v>
      </c>
      <c r="E71" s="101">
        <v>5.7773626519870573</v>
      </c>
      <c r="F71" s="101">
        <v>6.4100921246733167</v>
      </c>
      <c r="G71" s="101">
        <v>7.3053191349685322</v>
      </c>
      <c r="H71" s="101">
        <v>8.0082757350939708</v>
      </c>
      <c r="I71" s="101">
        <v>9.941405245389376</v>
      </c>
      <c r="J71" s="101">
        <v>10.2995857078445</v>
      </c>
      <c r="K71" s="101">
        <v>12.681740314112297</v>
      </c>
      <c r="L71" s="101">
        <v>14.569284664355182</v>
      </c>
      <c r="M71" s="101">
        <v>13.464771156810247</v>
      </c>
      <c r="N71" s="101">
        <v>15.00112992246004</v>
      </c>
      <c r="O71" s="101">
        <v>17.134348793710025</v>
      </c>
      <c r="P71" s="101">
        <v>18.308784569126775</v>
      </c>
      <c r="Q71" s="101">
        <v>19.784592966583574</v>
      </c>
      <c r="R71" s="101">
        <v>23.12869821942768</v>
      </c>
      <c r="S71" s="101">
        <v>24.17378131151748</v>
      </c>
      <c r="T71" s="101">
        <v>27.238824708260641</v>
      </c>
      <c r="U71" s="101">
        <v>27.626758163460924</v>
      </c>
      <c r="V71" s="101">
        <v>26.209561948894386</v>
      </c>
      <c r="W71" s="101">
        <v>33.861131506488064</v>
      </c>
      <c r="DA71" s="131" t="s">
        <v>1804</v>
      </c>
    </row>
    <row r="72" spans="1:105" ht="12" customHeight="1" x14ac:dyDescent="0.25">
      <c r="A72" s="103" t="s">
        <v>52</v>
      </c>
      <c r="B72" s="104">
        <v>4.0226733018158729</v>
      </c>
      <c r="C72" s="104">
        <v>5.2654256501914674</v>
      </c>
      <c r="D72" s="104">
        <v>6.0698212778823564</v>
      </c>
      <c r="E72" s="104">
        <v>8.0487101128837377</v>
      </c>
      <c r="F72" s="104">
        <v>8.2096942989885289</v>
      </c>
      <c r="G72" s="104">
        <v>9.6026136913578881</v>
      </c>
      <c r="H72" s="104">
        <v>10.934259242209098</v>
      </c>
      <c r="I72" s="104">
        <v>11.989472775214766</v>
      </c>
      <c r="J72" s="104">
        <v>14.520717591011413</v>
      </c>
      <c r="K72" s="104">
        <v>17.954660454389295</v>
      </c>
      <c r="L72" s="104">
        <v>22.151857122098058</v>
      </c>
      <c r="M72" s="104">
        <v>20.241287899791544</v>
      </c>
      <c r="N72" s="104">
        <v>23.19825638848581</v>
      </c>
      <c r="O72" s="104">
        <v>25.043444393837071</v>
      </c>
      <c r="P72" s="104">
        <v>28.40827830291909</v>
      </c>
      <c r="Q72" s="104">
        <v>33.159630794592474</v>
      </c>
      <c r="R72" s="104">
        <v>37.704234813696509</v>
      </c>
      <c r="S72" s="104">
        <v>36.735525489340461</v>
      </c>
      <c r="T72" s="104">
        <v>44.305407583315784</v>
      </c>
      <c r="U72" s="104">
        <v>44.38003977367277</v>
      </c>
      <c r="V72" s="104">
        <v>46.551771370779541</v>
      </c>
      <c r="W72" s="104">
        <v>51.135341886649556</v>
      </c>
      <c r="DA72" s="132" t="s">
        <v>1805</v>
      </c>
    </row>
    <row r="73" spans="1:105" ht="12" customHeight="1" x14ac:dyDescent="0.25">
      <c r="A73" s="106" t="s">
        <v>122</v>
      </c>
      <c r="B73" s="101">
        <v>481.05864150859202</v>
      </c>
      <c r="C73" s="101">
        <v>522.13989924496082</v>
      </c>
      <c r="D73" s="101">
        <v>551.77791443509352</v>
      </c>
      <c r="E73" s="101">
        <v>592.67804394717427</v>
      </c>
      <c r="F73" s="101">
        <v>657.73597249692375</v>
      </c>
      <c r="G73" s="101">
        <v>580.40580732263322</v>
      </c>
      <c r="H73" s="101">
        <v>534.1090062110419</v>
      </c>
      <c r="I73" s="101">
        <v>406.68182472990577</v>
      </c>
      <c r="J73" s="101">
        <v>421.56046688686837</v>
      </c>
      <c r="K73" s="101">
        <v>378.72479847518366</v>
      </c>
      <c r="L73" s="101">
        <v>387.28449735848307</v>
      </c>
      <c r="M73" s="101">
        <v>391.92350578245765</v>
      </c>
      <c r="N73" s="101">
        <v>381.04107343865991</v>
      </c>
      <c r="O73" s="101">
        <v>360.77195632087643</v>
      </c>
      <c r="P73" s="101">
        <v>313.23944583378392</v>
      </c>
      <c r="Q73" s="101">
        <v>322.9851262708695</v>
      </c>
      <c r="R73" s="101">
        <v>336.45368419090005</v>
      </c>
      <c r="S73" s="101">
        <v>357.96098701122673</v>
      </c>
      <c r="T73" s="101">
        <v>371.11685822493075</v>
      </c>
      <c r="U73" s="101">
        <v>354.40969588978544</v>
      </c>
      <c r="V73" s="101">
        <v>366.39288391603742</v>
      </c>
      <c r="W73" s="101">
        <v>353.05242498382438</v>
      </c>
      <c r="DA73" s="131" t="s">
        <v>1806</v>
      </c>
    </row>
    <row r="74" spans="1:105" ht="12" customHeight="1" x14ac:dyDescent="0.25">
      <c r="A74" s="107" t="s">
        <v>121</v>
      </c>
      <c r="B74" s="104">
        <v>35.990068750793164</v>
      </c>
      <c r="C74" s="104">
        <v>51.898155342452391</v>
      </c>
      <c r="D74" s="104">
        <v>53.107598827506301</v>
      </c>
      <c r="E74" s="104">
        <v>65.822684111499342</v>
      </c>
      <c r="F74" s="104">
        <v>75.54058604044549</v>
      </c>
      <c r="G74" s="104">
        <v>86.528757413466323</v>
      </c>
      <c r="H74" s="104">
        <v>101.19844949570569</v>
      </c>
      <c r="I74" s="104">
        <v>98.222456723443159</v>
      </c>
      <c r="J74" s="104">
        <v>145.7974872687343</v>
      </c>
      <c r="K74" s="104">
        <v>204.60525177507483</v>
      </c>
      <c r="L74" s="104">
        <v>240.79073796213558</v>
      </c>
      <c r="M74" s="104">
        <v>265.79367660828319</v>
      </c>
      <c r="N74" s="104">
        <v>270.31974102071644</v>
      </c>
      <c r="O74" s="104">
        <v>232.31607985572788</v>
      </c>
      <c r="P74" s="104">
        <v>190.94244233261705</v>
      </c>
      <c r="Q74" s="104">
        <v>188.96945208577932</v>
      </c>
      <c r="R74" s="104">
        <v>209.35445348833858</v>
      </c>
      <c r="S74" s="104">
        <v>229.67501359671647</v>
      </c>
      <c r="T74" s="104">
        <v>266.72265123732342</v>
      </c>
      <c r="U74" s="104">
        <v>274.21658907269597</v>
      </c>
      <c r="V74" s="104">
        <v>306.21991768990375</v>
      </c>
      <c r="W74" s="104">
        <v>272.4122306320113</v>
      </c>
      <c r="DA74" s="132" t="s">
        <v>1807</v>
      </c>
    </row>
    <row r="75" spans="1:105" ht="12" customHeight="1" x14ac:dyDescent="0.25">
      <c r="A75" s="108" t="s">
        <v>53</v>
      </c>
      <c r="B75" s="98">
        <v>13.815064834198358</v>
      </c>
      <c r="C75" s="98">
        <v>19.447599653884396</v>
      </c>
      <c r="D75" s="98">
        <v>20.222033116483114</v>
      </c>
      <c r="E75" s="98">
        <v>24.551276648307329</v>
      </c>
      <c r="F75" s="98">
        <v>28.844311163365344</v>
      </c>
      <c r="G75" s="98">
        <v>33.179519063693917</v>
      </c>
      <c r="H75" s="98">
        <v>36.586909686050824</v>
      </c>
      <c r="I75" s="98">
        <v>37.545846264538277</v>
      </c>
      <c r="J75" s="98">
        <v>52.912013911309586</v>
      </c>
      <c r="K75" s="98">
        <v>77.573657655642265</v>
      </c>
      <c r="L75" s="98">
        <v>90.164411548197378</v>
      </c>
      <c r="M75" s="98">
        <v>102.81850702126857</v>
      </c>
      <c r="N75" s="98">
        <v>102.53561778489745</v>
      </c>
      <c r="O75" s="98">
        <v>88.061546543558634</v>
      </c>
      <c r="P75" s="98">
        <v>63.665457208996827</v>
      </c>
      <c r="Q75" s="98">
        <v>59.765522647113364</v>
      </c>
      <c r="R75" s="98">
        <v>67.108869459853878</v>
      </c>
      <c r="S75" s="98">
        <v>78.946820658561094</v>
      </c>
      <c r="T75" s="98">
        <v>87.451424493702859</v>
      </c>
      <c r="U75" s="98">
        <v>88.971309138528511</v>
      </c>
      <c r="V75" s="98">
        <v>98.337590383976078</v>
      </c>
      <c r="W75" s="98">
        <v>91.288916550168835</v>
      </c>
      <c r="DA75" s="63" t="s">
        <v>1808</v>
      </c>
    </row>
    <row r="76" spans="1:105" ht="12" customHeight="1" x14ac:dyDescent="0.25">
      <c r="A76" s="108" t="s">
        <v>52</v>
      </c>
      <c r="B76" s="98">
        <v>22.175003916594811</v>
      </c>
      <c r="C76" s="98">
        <v>32.450555688567981</v>
      </c>
      <c r="D76" s="98">
        <v>32.885565711023197</v>
      </c>
      <c r="E76" s="98">
        <v>41.271407463192006</v>
      </c>
      <c r="F76" s="98">
        <v>46.696274877080135</v>
      </c>
      <c r="G76" s="98">
        <v>53.349238349772456</v>
      </c>
      <c r="H76" s="98">
        <v>64.611539809654843</v>
      </c>
      <c r="I76" s="98">
        <v>60.676610458904904</v>
      </c>
      <c r="J76" s="98">
        <v>92.885473357424729</v>
      </c>
      <c r="K76" s="98">
        <v>127.0315941194326</v>
      </c>
      <c r="L76" s="98">
        <v>150.62632641393813</v>
      </c>
      <c r="M76" s="98">
        <v>162.97516958701465</v>
      </c>
      <c r="N76" s="98">
        <v>167.7841232358191</v>
      </c>
      <c r="O76" s="98">
        <v>144.25453331216926</v>
      </c>
      <c r="P76" s="98">
        <v>127.27698512362025</v>
      </c>
      <c r="Q76" s="98">
        <v>129.20392943866599</v>
      </c>
      <c r="R76" s="98">
        <v>142.24558402848467</v>
      </c>
      <c r="S76" s="98">
        <v>150.72819293815539</v>
      </c>
      <c r="T76" s="98">
        <v>179.27122674362067</v>
      </c>
      <c r="U76" s="98">
        <v>185.2452799341674</v>
      </c>
      <c r="V76" s="98">
        <v>207.88232730592767</v>
      </c>
      <c r="W76" s="98">
        <v>181.12331408184255</v>
      </c>
      <c r="DA76" s="63" t="s">
        <v>1809</v>
      </c>
    </row>
    <row r="77" spans="1:105" ht="12" customHeight="1" x14ac:dyDescent="0.25">
      <c r="A77" s="121" t="s">
        <v>54</v>
      </c>
      <c r="B77" s="122">
        <v>2645.4271488782965</v>
      </c>
      <c r="C77" s="122">
        <v>2759.5762684457823</v>
      </c>
      <c r="D77" s="122">
        <v>2912.3709255203185</v>
      </c>
      <c r="E77" s="122">
        <v>3057.833361485335</v>
      </c>
      <c r="F77" s="122">
        <v>3076.8449933374131</v>
      </c>
      <c r="G77" s="122">
        <v>3184.2231420013491</v>
      </c>
      <c r="H77" s="122">
        <v>3206.2781528957544</v>
      </c>
      <c r="I77" s="122">
        <v>3058.372426531841</v>
      </c>
      <c r="J77" s="122">
        <v>2968.9034943484526</v>
      </c>
      <c r="K77" s="122">
        <v>2951.5138039291273</v>
      </c>
      <c r="L77" s="122">
        <v>3157.9933900494866</v>
      </c>
      <c r="M77" s="122">
        <v>3042.6449900064645</v>
      </c>
      <c r="N77" s="122">
        <v>2952.3489730334022</v>
      </c>
      <c r="O77" s="122">
        <v>2904.8571974978186</v>
      </c>
      <c r="P77" s="122">
        <v>2786.4969188632167</v>
      </c>
      <c r="Q77" s="122">
        <v>2855.3790648146814</v>
      </c>
      <c r="R77" s="122">
        <v>2943.7070601216001</v>
      </c>
      <c r="S77" s="122">
        <v>3181.3619412033609</v>
      </c>
      <c r="T77" s="122">
        <v>3193.0124589785523</v>
      </c>
      <c r="U77" s="122">
        <v>3224.7979436570895</v>
      </c>
      <c r="V77" s="122">
        <v>3333.8451852635376</v>
      </c>
      <c r="W77" s="122">
        <v>3367.1679888380841</v>
      </c>
      <c r="DA77" s="130" t="s">
        <v>1810</v>
      </c>
    </row>
    <row r="78" spans="1:105" ht="12" customHeight="1" x14ac:dyDescent="0.25">
      <c r="A78" s="97" t="s">
        <v>193</v>
      </c>
      <c r="B78" s="98">
        <v>1708.0918389778014</v>
      </c>
      <c r="C78" s="98">
        <v>1736.0951447508232</v>
      </c>
      <c r="D78" s="98">
        <v>1832.2248642447832</v>
      </c>
      <c r="E78" s="98">
        <v>1914.0603653590988</v>
      </c>
      <c r="F78" s="98">
        <v>1855.7304451220812</v>
      </c>
      <c r="G78" s="98">
        <v>1976.1502279244773</v>
      </c>
      <c r="H78" s="98">
        <v>1988.3898368083171</v>
      </c>
      <c r="I78" s="98">
        <v>1909.405165013424</v>
      </c>
      <c r="J78" s="98">
        <v>1804.7930898439974</v>
      </c>
      <c r="K78" s="98">
        <v>1790.409883999205</v>
      </c>
      <c r="L78" s="98">
        <v>1937.5159368674665</v>
      </c>
      <c r="M78" s="98">
        <v>1937.2164007893687</v>
      </c>
      <c r="N78" s="98">
        <v>1811.071834557353</v>
      </c>
      <c r="O78" s="98">
        <v>1775.9316402932693</v>
      </c>
      <c r="P78" s="98">
        <v>1703.7152984066042</v>
      </c>
      <c r="Q78" s="98">
        <v>1763.7570268090601</v>
      </c>
      <c r="R78" s="98">
        <v>1829.0630414870373</v>
      </c>
      <c r="S78" s="98">
        <v>1952.6809790401819</v>
      </c>
      <c r="T78" s="98">
        <v>1959.5597952048904</v>
      </c>
      <c r="U78" s="98">
        <v>1985.4357308222227</v>
      </c>
      <c r="V78" s="98">
        <v>2080.699546142343</v>
      </c>
      <c r="W78" s="98">
        <v>2029.4259953671231</v>
      </c>
      <c r="DA78" s="63" t="s">
        <v>1811</v>
      </c>
    </row>
    <row r="79" spans="1:105" ht="12" customHeight="1" x14ac:dyDescent="0.25">
      <c r="A79" s="109" t="s">
        <v>120</v>
      </c>
      <c r="B79" s="33">
        <v>937.33530990049485</v>
      </c>
      <c r="C79" s="33">
        <v>1023.4811236949594</v>
      </c>
      <c r="D79" s="33">
        <v>1080.1460612755359</v>
      </c>
      <c r="E79" s="33">
        <v>1143.7729961262369</v>
      </c>
      <c r="F79" s="33">
        <v>1221.1145482153311</v>
      </c>
      <c r="G79" s="33">
        <v>1208.0729140768713</v>
      </c>
      <c r="H79" s="33">
        <v>1217.8883160874375</v>
      </c>
      <c r="I79" s="33">
        <v>1148.967261518417</v>
      </c>
      <c r="J79" s="33">
        <v>1164.1104045044547</v>
      </c>
      <c r="K79" s="33">
        <v>1161.1039199299234</v>
      </c>
      <c r="L79" s="33">
        <v>1220.4774531820194</v>
      </c>
      <c r="M79" s="33">
        <v>1105.428589217096</v>
      </c>
      <c r="N79" s="33">
        <v>1141.2771384760483</v>
      </c>
      <c r="O79" s="33">
        <v>1128.9255572045492</v>
      </c>
      <c r="P79" s="33">
        <v>1082.7816204566127</v>
      </c>
      <c r="Q79" s="33">
        <v>1091.6220380056218</v>
      </c>
      <c r="R79" s="33">
        <v>1114.6440186345621</v>
      </c>
      <c r="S79" s="33">
        <v>1228.6809621631792</v>
      </c>
      <c r="T79" s="33">
        <v>1233.452663773661</v>
      </c>
      <c r="U79" s="33">
        <v>1239.3622128348673</v>
      </c>
      <c r="V79" s="33">
        <v>1253.1456391211946</v>
      </c>
      <c r="W79" s="33">
        <v>1337.7419934709626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>
        <f t="shared" ref="B81:Q81" si="28">B82+B85+B87+B100</f>
        <v>16267.740729360687</v>
      </c>
      <c r="C81" s="117">
        <f t="shared" si="28"/>
        <v>16768.706796397433</v>
      </c>
      <c r="D81" s="117">
        <f t="shared" si="28"/>
        <v>17396.803840636963</v>
      </c>
      <c r="E81" s="117">
        <f t="shared" si="28"/>
        <v>19691.342015593989</v>
      </c>
      <c r="F81" s="117">
        <f t="shared" si="28"/>
        <v>19595.411990566696</v>
      </c>
      <c r="G81" s="117">
        <f t="shared" si="28"/>
        <v>21598.803141049022</v>
      </c>
      <c r="H81" s="117">
        <f t="shared" si="28"/>
        <v>23274.189242208384</v>
      </c>
      <c r="I81" s="117">
        <f t="shared" si="28"/>
        <v>25711.627677224751</v>
      </c>
      <c r="J81" s="117">
        <f t="shared" si="28"/>
        <v>28327.532895140117</v>
      </c>
      <c r="K81" s="117">
        <f t="shared" si="28"/>
        <v>29071.844886096318</v>
      </c>
      <c r="L81" s="117">
        <f t="shared" si="28"/>
        <v>32074.782986411148</v>
      </c>
      <c r="M81" s="117">
        <f t="shared" si="28"/>
        <v>30114.710860342388</v>
      </c>
      <c r="N81" s="117">
        <f t="shared" si="28"/>
        <v>34401.279595133659</v>
      </c>
      <c r="O81" s="117">
        <f t="shared" si="28"/>
        <v>35331.708318163255</v>
      </c>
      <c r="P81" s="117">
        <f t="shared" si="28"/>
        <v>31556.934599040185</v>
      </c>
      <c r="Q81" s="117">
        <f t="shared" si="28"/>
        <v>33139.175794283517</v>
      </c>
      <c r="R81" s="117">
        <f t="shared" ref="R81:V81" si="29">R82+R85+R87+R100</f>
        <v>32976.730386408817</v>
      </c>
      <c r="S81" s="117">
        <f t="shared" si="29"/>
        <v>33936.470061665481</v>
      </c>
      <c r="T81" s="117">
        <f t="shared" si="29"/>
        <v>35785.360447094048</v>
      </c>
      <c r="U81" s="117">
        <f t="shared" si="29"/>
        <v>36139.544324178161</v>
      </c>
      <c r="V81" s="117">
        <f t="shared" si="29"/>
        <v>35356.481242550813</v>
      </c>
      <c r="W81" s="117">
        <f t="shared" ref="W81" si="30">W82+W85+W87+W100</f>
        <v>39089.14002464724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12811.070556922577</v>
      </c>
      <c r="C82" s="122">
        <f t="shared" si="31"/>
        <v>13217.171987572669</v>
      </c>
      <c r="D82" s="122">
        <f t="shared" si="31"/>
        <v>13610.570483902698</v>
      </c>
      <c r="E82" s="122">
        <f t="shared" si="31"/>
        <v>15515.316639862702</v>
      </c>
      <c r="F82" s="122">
        <f t="shared" si="31"/>
        <v>15394.015425678821</v>
      </c>
      <c r="G82" s="122">
        <f t="shared" si="31"/>
        <v>16999.3269451819</v>
      </c>
      <c r="H82" s="122">
        <f t="shared" si="31"/>
        <v>18175.853641135465</v>
      </c>
      <c r="I82" s="122">
        <f t="shared" si="31"/>
        <v>20050.898390677408</v>
      </c>
      <c r="J82" s="122">
        <f t="shared" si="31"/>
        <v>22498.535217607361</v>
      </c>
      <c r="K82" s="122">
        <f t="shared" si="31"/>
        <v>23084.633335637911</v>
      </c>
      <c r="L82" s="122">
        <f t="shared" si="31"/>
        <v>25691.210051714352</v>
      </c>
      <c r="M82" s="122">
        <f t="shared" si="31"/>
        <v>23422.037307226903</v>
      </c>
      <c r="N82" s="122">
        <f t="shared" si="31"/>
        <v>27458.370049169698</v>
      </c>
      <c r="O82" s="122">
        <f t="shared" si="31"/>
        <v>28416.624032496875</v>
      </c>
      <c r="P82" s="122">
        <f t="shared" si="31"/>
        <v>24649.20010680984</v>
      </c>
      <c r="Q82" s="122">
        <f t="shared" si="31"/>
        <v>25992.850586050787</v>
      </c>
      <c r="R82" s="122">
        <f t="shared" ref="R82:V82" si="32">SUM(R83:R84)</f>
        <v>26025.260441980907</v>
      </c>
      <c r="S82" s="122">
        <f t="shared" si="32"/>
        <v>26553.593696469899</v>
      </c>
      <c r="T82" s="122">
        <f t="shared" si="32"/>
        <v>28059.344736554609</v>
      </c>
      <c r="U82" s="122">
        <f t="shared" si="32"/>
        <v>28341.21592950487</v>
      </c>
      <c r="V82" s="122">
        <f t="shared" si="32"/>
        <v>27543.703523817388</v>
      </c>
      <c r="W82" s="122">
        <f t="shared" ref="W82" si="33">SUM(W83:W84)</f>
        <v>30944.109253974228</v>
      </c>
      <c r="DA82" s="130" t="s">
        <v>1814</v>
      </c>
    </row>
    <row r="83" spans="1:105" ht="12" customHeight="1" x14ac:dyDescent="0.25">
      <c r="A83" s="97" t="s">
        <v>205</v>
      </c>
      <c r="B83" s="98">
        <v>12696.193183684167</v>
      </c>
      <c r="C83" s="98">
        <v>13098.344437556876</v>
      </c>
      <c r="D83" s="98">
        <v>13490.397590017305</v>
      </c>
      <c r="E83" s="98">
        <v>15384.4009795904</v>
      </c>
      <c r="F83" s="98">
        <v>15266.037660322469</v>
      </c>
      <c r="G83" s="98">
        <v>16860.179062201682</v>
      </c>
      <c r="H83" s="98">
        <v>18029.170756433126</v>
      </c>
      <c r="I83" s="98">
        <v>19891.428935552904</v>
      </c>
      <c r="J83" s="98">
        <v>22323.913732137109</v>
      </c>
      <c r="K83" s="98">
        <v>22908.683252897015</v>
      </c>
      <c r="L83" s="98">
        <v>25495.670145671742</v>
      </c>
      <c r="M83" s="98">
        <v>23247.036285759383</v>
      </c>
      <c r="N83" s="98">
        <v>27255.855874164656</v>
      </c>
      <c r="O83" s="98">
        <v>28204.510392331504</v>
      </c>
      <c r="P83" s="98">
        <v>24467.9575007803</v>
      </c>
      <c r="Q83" s="98">
        <v>25805.019050669762</v>
      </c>
      <c r="R83" s="98">
        <v>25837.916585125549</v>
      </c>
      <c r="S83" s="98">
        <v>26364.326036103699</v>
      </c>
      <c r="T83" s="98">
        <v>27861.607783972468</v>
      </c>
      <c r="U83" s="98">
        <v>28142.699632539567</v>
      </c>
      <c r="V83" s="98">
        <v>27351.819067926728</v>
      </c>
      <c r="W83" s="98">
        <v>30729.526683438209</v>
      </c>
      <c r="DA83" s="63" t="s">
        <v>1815</v>
      </c>
    </row>
    <row r="84" spans="1:105" ht="12" customHeight="1" x14ac:dyDescent="0.25">
      <c r="A84" s="97" t="s">
        <v>53</v>
      </c>
      <c r="B84" s="98">
        <v>114.87737323841017</v>
      </c>
      <c r="C84" s="98">
        <v>118.82755001579173</v>
      </c>
      <c r="D84" s="98">
        <v>120.17289388539443</v>
      </c>
      <c r="E84" s="98">
        <v>130.91566027230135</v>
      </c>
      <c r="F84" s="98">
        <v>127.97776535635234</v>
      </c>
      <c r="G84" s="98">
        <v>139.14788298021915</v>
      </c>
      <c r="H84" s="98">
        <v>146.6828847023383</v>
      </c>
      <c r="I84" s="98">
        <v>159.4694551245054</v>
      </c>
      <c r="J84" s="98">
        <v>174.62148547025129</v>
      </c>
      <c r="K84" s="98">
        <v>175.95008274089716</v>
      </c>
      <c r="L84" s="98">
        <v>195.53990604261011</v>
      </c>
      <c r="M84" s="98">
        <v>175.00102146751959</v>
      </c>
      <c r="N84" s="98">
        <v>202.51417500504334</v>
      </c>
      <c r="O84" s="98">
        <v>212.11364016536959</v>
      </c>
      <c r="P84" s="98">
        <v>181.24260602954107</v>
      </c>
      <c r="Q84" s="98">
        <v>187.83153538102445</v>
      </c>
      <c r="R84" s="98">
        <v>187.34385685535807</v>
      </c>
      <c r="S84" s="98">
        <v>189.2676603662</v>
      </c>
      <c r="T84" s="98">
        <v>197.73695258214266</v>
      </c>
      <c r="U84" s="98">
        <v>198.51629696530367</v>
      </c>
      <c r="V84" s="98">
        <v>191.88445589065921</v>
      </c>
      <c r="W84" s="98">
        <v>214.58257053602006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83.397188064496049</v>
      </c>
      <c r="C85" s="122">
        <f t="shared" si="34"/>
        <v>106.08091290745489</v>
      </c>
      <c r="D85" s="122">
        <f t="shared" si="34"/>
        <v>101.41519519448376</v>
      </c>
      <c r="E85" s="122">
        <f t="shared" si="34"/>
        <v>264.4050231234516</v>
      </c>
      <c r="F85" s="122">
        <f t="shared" si="34"/>
        <v>143.41424138847478</v>
      </c>
      <c r="G85" s="122">
        <f t="shared" si="34"/>
        <v>188.30805716092704</v>
      </c>
      <c r="H85" s="122">
        <f t="shared" si="34"/>
        <v>302.6334732421771</v>
      </c>
      <c r="I85" s="122">
        <f t="shared" si="34"/>
        <v>338.83257969146052</v>
      </c>
      <c r="J85" s="122">
        <f t="shared" si="34"/>
        <v>410.56510521895302</v>
      </c>
      <c r="K85" s="122">
        <f t="shared" si="34"/>
        <v>449.39939674304242</v>
      </c>
      <c r="L85" s="122">
        <f t="shared" si="34"/>
        <v>498.7436539670793</v>
      </c>
      <c r="M85" s="122">
        <f t="shared" si="34"/>
        <v>546.42519390153882</v>
      </c>
      <c r="N85" s="122">
        <f t="shared" si="34"/>
        <v>770.47795961368831</v>
      </c>
      <c r="O85" s="122">
        <f t="shared" si="34"/>
        <v>599.8902709869069</v>
      </c>
      <c r="P85" s="122">
        <f t="shared" si="34"/>
        <v>500.34056485740905</v>
      </c>
      <c r="Q85" s="122">
        <f t="shared" si="34"/>
        <v>747.59509184801493</v>
      </c>
      <c r="R85" s="122">
        <f t="shared" si="34"/>
        <v>706.34959341370029</v>
      </c>
      <c r="S85" s="122">
        <f t="shared" si="34"/>
        <v>837.63868843562977</v>
      </c>
      <c r="T85" s="122">
        <f t="shared" si="34"/>
        <v>740.5929390357602</v>
      </c>
      <c r="U85" s="122">
        <f t="shared" si="34"/>
        <v>864.38013576715787</v>
      </c>
      <c r="V85" s="122">
        <f t="shared" si="34"/>
        <v>815.29326498306204</v>
      </c>
      <c r="W85" s="122">
        <f t="shared" si="34"/>
        <v>903.60472422209284</v>
      </c>
      <c r="DA85" s="130" t="s">
        <v>1817</v>
      </c>
    </row>
    <row r="86" spans="1:105" ht="12" customHeight="1" x14ac:dyDescent="0.25">
      <c r="A86" s="97" t="s">
        <v>53</v>
      </c>
      <c r="B86" s="98">
        <v>83.397188064496049</v>
      </c>
      <c r="C86" s="98">
        <v>106.08091290745489</v>
      </c>
      <c r="D86" s="98">
        <v>101.41519519448376</v>
      </c>
      <c r="E86" s="98">
        <v>264.4050231234516</v>
      </c>
      <c r="F86" s="98">
        <v>143.41424138847478</v>
      </c>
      <c r="G86" s="98">
        <v>188.30805716092704</v>
      </c>
      <c r="H86" s="98">
        <v>302.6334732421771</v>
      </c>
      <c r="I86" s="98">
        <v>338.83257969146052</v>
      </c>
      <c r="J86" s="98">
        <v>410.56510521895302</v>
      </c>
      <c r="K86" s="98">
        <v>449.39939674304242</v>
      </c>
      <c r="L86" s="98">
        <v>498.7436539670793</v>
      </c>
      <c r="M86" s="98">
        <v>546.42519390153882</v>
      </c>
      <c r="N86" s="98">
        <v>770.47795961368831</v>
      </c>
      <c r="O86" s="98">
        <v>599.8902709869069</v>
      </c>
      <c r="P86" s="98">
        <v>500.34056485740905</v>
      </c>
      <c r="Q86" s="98">
        <v>747.59509184801493</v>
      </c>
      <c r="R86" s="98">
        <v>706.34959341370029</v>
      </c>
      <c r="S86" s="98">
        <v>837.63868843562977</v>
      </c>
      <c r="T86" s="98">
        <v>740.5929390357602</v>
      </c>
      <c r="U86" s="98">
        <v>864.38013576715787</v>
      </c>
      <c r="V86" s="98">
        <v>815.29326498306204</v>
      </c>
      <c r="W86" s="98">
        <v>903.60472422209284</v>
      </c>
      <c r="DA86" s="63" t="s">
        <v>1818</v>
      </c>
    </row>
    <row r="87" spans="1:105" ht="12" customHeight="1" x14ac:dyDescent="0.25">
      <c r="A87" s="121" t="s">
        <v>55</v>
      </c>
      <c r="B87" s="122">
        <v>2091.616404750016</v>
      </c>
      <c r="C87" s="122">
        <v>2123.5121133240423</v>
      </c>
      <c r="D87" s="122">
        <v>2282.9073772634065</v>
      </c>
      <c r="E87" s="122">
        <v>2442.0650148318468</v>
      </c>
      <c r="F87" s="122">
        <v>2568.5656165965988</v>
      </c>
      <c r="G87" s="122">
        <v>2777.348647705961</v>
      </c>
      <c r="H87" s="122">
        <v>3072.5587861064087</v>
      </c>
      <c r="I87" s="122">
        <v>3463.5843204929542</v>
      </c>
      <c r="J87" s="122">
        <v>3597.5908036410942</v>
      </c>
      <c r="K87" s="122">
        <v>3696.2612003142676</v>
      </c>
      <c r="L87" s="122">
        <v>3982.6151807465922</v>
      </c>
      <c r="M87" s="122">
        <v>4275.8054574457256</v>
      </c>
      <c r="N87" s="122">
        <v>4302.4198799402866</v>
      </c>
      <c r="O87" s="122">
        <v>4419.2424827948544</v>
      </c>
      <c r="P87" s="122">
        <v>4558.1897452353405</v>
      </c>
      <c r="Q87" s="122">
        <v>4528.1681783582435</v>
      </c>
      <c r="R87" s="122">
        <v>4395.7485127763521</v>
      </c>
      <c r="S87" s="122">
        <v>4584.3770685667187</v>
      </c>
      <c r="T87" s="122">
        <v>4942.8232866002627</v>
      </c>
      <c r="U87" s="122">
        <v>4874.5257117399988</v>
      </c>
      <c r="V87" s="122">
        <v>4879.6027179266775</v>
      </c>
      <c r="W87" s="122">
        <v>5077.6785818742601</v>
      </c>
      <c r="DA87" s="130" t="s">
        <v>1819</v>
      </c>
    </row>
    <row r="88" spans="1:105" ht="12" customHeight="1" x14ac:dyDescent="0.25">
      <c r="A88" s="97" t="s">
        <v>132</v>
      </c>
      <c r="B88" s="98">
        <v>534.21412630291502</v>
      </c>
      <c r="C88" s="98">
        <v>580.66616363043295</v>
      </c>
      <c r="D88" s="98">
        <v>640.39826842808077</v>
      </c>
      <c r="E88" s="98">
        <v>724.34804730009648</v>
      </c>
      <c r="F88" s="98">
        <v>776.69508698547145</v>
      </c>
      <c r="G88" s="98">
        <v>863.84630641284605</v>
      </c>
      <c r="H88" s="98">
        <v>973.89206326187127</v>
      </c>
      <c r="I88" s="98">
        <v>1135.1031774568889</v>
      </c>
      <c r="J88" s="98">
        <v>1216.5825172362465</v>
      </c>
      <c r="K88" s="98">
        <v>1258.4609991947982</v>
      </c>
      <c r="L88" s="98">
        <v>1374.1558918019525</v>
      </c>
      <c r="M88" s="98">
        <v>1501.2044440802799</v>
      </c>
      <c r="N88" s="98">
        <v>1523.1912580135738</v>
      </c>
      <c r="O88" s="98">
        <v>1616.7422991658202</v>
      </c>
      <c r="P88" s="98">
        <v>1822.8156867587061</v>
      </c>
      <c r="Q88" s="98">
        <v>1780.1475660933331</v>
      </c>
      <c r="R88" s="98">
        <v>1656.4711979565948</v>
      </c>
      <c r="S88" s="98">
        <v>1736.2699682398777</v>
      </c>
      <c r="T88" s="98">
        <v>2054.285053668847</v>
      </c>
      <c r="U88" s="98">
        <v>1966.6376005213376</v>
      </c>
      <c r="V88" s="98">
        <v>1942.5803508555096</v>
      </c>
      <c r="W88" s="98">
        <v>2108.5400441107276</v>
      </c>
      <c r="DA88" s="63" t="s">
        <v>1820</v>
      </c>
    </row>
    <row r="89" spans="1:105" ht="12" customHeight="1" x14ac:dyDescent="0.25">
      <c r="A89" s="97" t="s">
        <v>131</v>
      </c>
      <c r="B89" s="98">
        <v>0.93682333474572232</v>
      </c>
      <c r="C89" s="98">
        <v>1.0379947020123417</v>
      </c>
      <c r="D89" s="98">
        <v>1.1152531602349816</v>
      </c>
      <c r="E89" s="98">
        <v>1.4648597106222536</v>
      </c>
      <c r="F89" s="98">
        <v>1.5656908162607548</v>
      </c>
      <c r="G89" s="98">
        <v>1.8034239458422656</v>
      </c>
      <c r="H89" s="98">
        <v>2.5055395038928578</v>
      </c>
      <c r="I89" s="98">
        <v>3.298522055546147</v>
      </c>
      <c r="J89" s="98">
        <v>4.11820089102038</v>
      </c>
      <c r="K89" s="98">
        <v>4.8042025497871288</v>
      </c>
      <c r="L89" s="98">
        <v>5.9638733381017763</v>
      </c>
      <c r="M89" s="98">
        <v>7.17652871892943</v>
      </c>
      <c r="N89" s="98">
        <v>7.4653525005851344</v>
      </c>
      <c r="O89" s="98">
        <v>9.1828634447250774</v>
      </c>
      <c r="P89" s="98">
        <v>14.839220675177501</v>
      </c>
      <c r="Q89" s="98">
        <v>14.934889075864003</v>
      </c>
      <c r="R89" s="98">
        <v>12.625520235467963</v>
      </c>
      <c r="S89" s="98">
        <v>12.918420461482636</v>
      </c>
      <c r="T89" s="98">
        <v>19.706201808509746</v>
      </c>
      <c r="U89" s="98">
        <v>17.385959012300248</v>
      </c>
      <c r="V89" s="98">
        <v>17.396258359433769</v>
      </c>
      <c r="W89" s="98">
        <v>19.875438878742766</v>
      </c>
      <c r="DA89" s="63" t="s">
        <v>1821</v>
      </c>
    </row>
    <row r="90" spans="1:105" ht="12" customHeight="1" x14ac:dyDescent="0.25">
      <c r="A90" s="100" t="s">
        <v>205</v>
      </c>
      <c r="B90" s="101">
        <v>0.28103651808301172</v>
      </c>
      <c r="C90" s="101">
        <v>0.32412708259312517</v>
      </c>
      <c r="D90" s="101">
        <v>0.36627127201292342</v>
      </c>
      <c r="E90" s="101">
        <v>0.49864786030326347</v>
      </c>
      <c r="F90" s="101">
        <v>0.56007681897090644</v>
      </c>
      <c r="G90" s="101">
        <v>0.66553219934357155</v>
      </c>
      <c r="H90" s="101">
        <v>0.91127264395457697</v>
      </c>
      <c r="I90" s="101">
        <v>1.3474938830646375</v>
      </c>
      <c r="J90" s="101">
        <v>1.5931281892264249</v>
      </c>
      <c r="K90" s="101">
        <v>1.8750477860950052</v>
      </c>
      <c r="L90" s="101">
        <v>2.2591486246686832</v>
      </c>
      <c r="M90" s="101">
        <v>2.7540550132163886</v>
      </c>
      <c r="N90" s="101">
        <v>2.6934747599612257</v>
      </c>
      <c r="O90" s="101">
        <v>3.4155207317678506</v>
      </c>
      <c r="P90" s="101">
        <v>5.6520371055937391</v>
      </c>
      <c r="Q90" s="101">
        <v>5.5271844052280139</v>
      </c>
      <c r="R90" s="101">
        <v>4.6040314157851343</v>
      </c>
      <c r="S90" s="101">
        <v>4.8754397812705346</v>
      </c>
      <c r="T90" s="101">
        <v>8.0712037306003239</v>
      </c>
      <c r="U90" s="101">
        <v>6.804346791099678</v>
      </c>
      <c r="V90" s="101">
        <v>6.5539122846012052</v>
      </c>
      <c r="W90" s="101">
        <v>7.8534564089511125</v>
      </c>
      <c r="DA90" s="131" t="s">
        <v>1822</v>
      </c>
    </row>
    <row r="91" spans="1:105" ht="12" customHeight="1" x14ac:dyDescent="0.25">
      <c r="A91" s="103" t="s">
        <v>52</v>
      </c>
      <c r="B91" s="104">
        <v>0.65578681666271055</v>
      </c>
      <c r="C91" s="104">
        <v>0.7138676194192165</v>
      </c>
      <c r="D91" s="104">
        <v>0.74898188822205825</v>
      </c>
      <c r="E91" s="104">
        <v>0.96621185031899015</v>
      </c>
      <c r="F91" s="104">
        <v>1.005613997289849</v>
      </c>
      <c r="G91" s="104">
        <v>1.1378917464986935</v>
      </c>
      <c r="H91" s="104">
        <v>1.594266859938281</v>
      </c>
      <c r="I91" s="104">
        <v>1.9510281724815095</v>
      </c>
      <c r="J91" s="104">
        <v>2.525072701793956</v>
      </c>
      <c r="K91" s="104">
        <v>2.9291547636921229</v>
      </c>
      <c r="L91" s="104">
        <v>3.7047247134330923</v>
      </c>
      <c r="M91" s="104">
        <v>4.4224737057130428</v>
      </c>
      <c r="N91" s="104">
        <v>4.7718777406239088</v>
      </c>
      <c r="O91" s="104">
        <v>5.7673427129572277</v>
      </c>
      <c r="P91" s="104">
        <v>9.1871835695837589</v>
      </c>
      <c r="Q91" s="104">
        <v>9.4077046706359919</v>
      </c>
      <c r="R91" s="104">
        <v>8.0214888196828245</v>
      </c>
      <c r="S91" s="104">
        <v>8.0429806802121018</v>
      </c>
      <c r="T91" s="104">
        <v>11.634998077909417</v>
      </c>
      <c r="U91" s="104">
        <v>10.581612221200572</v>
      </c>
      <c r="V91" s="104">
        <v>10.842346074832562</v>
      </c>
      <c r="W91" s="104">
        <v>12.021982469791659</v>
      </c>
      <c r="DA91" s="132" t="s">
        <v>1823</v>
      </c>
    </row>
    <row r="92" spans="1:105" ht="12" customHeight="1" x14ac:dyDescent="0.25">
      <c r="A92" s="106" t="s">
        <v>124</v>
      </c>
      <c r="B92" s="101">
        <v>543.39318652226905</v>
      </c>
      <c r="C92" s="101">
        <v>528.44925591350227</v>
      </c>
      <c r="D92" s="101">
        <v>523.33654458544368</v>
      </c>
      <c r="E92" s="101">
        <v>514.60545048654603</v>
      </c>
      <c r="F92" s="101">
        <v>515.75838066058975</v>
      </c>
      <c r="G92" s="101">
        <v>529.36802727385191</v>
      </c>
      <c r="H92" s="101">
        <v>496.0006884133258</v>
      </c>
      <c r="I92" s="101">
        <v>489.64039187990807</v>
      </c>
      <c r="J92" s="101">
        <v>455.34051026710682</v>
      </c>
      <c r="K92" s="101">
        <v>456.00289113629702</v>
      </c>
      <c r="L92" s="101">
        <v>459.71856650947348</v>
      </c>
      <c r="M92" s="101">
        <v>465.86249940765475</v>
      </c>
      <c r="N92" s="101">
        <v>436.56396238363641</v>
      </c>
      <c r="O92" s="101">
        <v>431.72284700458687</v>
      </c>
      <c r="P92" s="101">
        <v>416.09732162308359</v>
      </c>
      <c r="Q92" s="101">
        <v>404.2969433007994</v>
      </c>
      <c r="R92" s="101">
        <v>408.75637621066181</v>
      </c>
      <c r="S92" s="101">
        <v>426.76853100295051</v>
      </c>
      <c r="T92" s="101">
        <v>438.3073957333317</v>
      </c>
      <c r="U92" s="101">
        <v>426.19456474833629</v>
      </c>
      <c r="V92" s="101">
        <v>424.52887617217516</v>
      </c>
      <c r="W92" s="101">
        <v>427.84956112550719</v>
      </c>
      <c r="DA92" s="131" t="s">
        <v>1824</v>
      </c>
    </row>
    <row r="93" spans="1:105" ht="12" customHeight="1" x14ac:dyDescent="0.25">
      <c r="A93" s="107" t="s">
        <v>123</v>
      </c>
      <c r="B93" s="104">
        <v>3.2726363795179432</v>
      </c>
      <c r="C93" s="104">
        <v>2.9843456712678464</v>
      </c>
      <c r="D93" s="104">
        <v>2.7305165815309298</v>
      </c>
      <c r="E93" s="104">
        <v>2.9935524604843797</v>
      </c>
      <c r="F93" s="104">
        <v>2.9188889262570838</v>
      </c>
      <c r="G93" s="104">
        <v>2.5520204937243731</v>
      </c>
      <c r="H93" s="104">
        <v>2.5951092749605364</v>
      </c>
      <c r="I93" s="104">
        <v>2.4998310670260695</v>
      </c>
      <c r="J93" s="104">
        <v>2.7923937640966123</v>
      </c>
      <c r="K93" s="104">
        <v>2.9086163456735736</v>
      </c>
      <c r="L93" s="104">
        <v>3.515088019975448</v>
      </c>
      <c r="M93" s="104">
        <v>3.6241601916576363</v>
      </c>
      <c r="N93" s="104">
        <v>3.9914805898605632</v>
      </c>
      <c r="O93" s="104">
        <v>4.464942986572729</v>
      </c>
      <c r="P93" s="104">
        <v>4.5082856938533942</v>
      </c>
      <c r="Q93" s="104">
        <v>4.4643914235491629</v>
      </c>
      <c r="R93" s="104">
        <v>4.5594187866803075</v>
      </c>
      <c r="S93" s="104">
        <v>4.9915836026945106</v>
      </c>
      <c r="T93" s="104">
        <v>5.2897419009292745</v>
      </c>
      <c r="U93" s="104">
        <v>5.2362854430003063</v>
      </c>
      <c r="V93" s="104">
        <v>6.1572759328360966</v>
      </c>
      <c r="W93" s="104">
        <v>5.6184206078324088</v>
      </c>
      <c r="DA93" s="132" t="s">
        <v>1825</v>
      </c>
    </row>
    <row r="94" spans="1:105" ht="12" customHeight="1" x14ac:dyDescent="0.25">
      <c r="A94" s="108" t="s">
        <v>50</v>
      </c>
      <c r="B94" s="98">
        <v>0.59081116516804921</v>
      </c>
      <c r="C94" s="98">
        <v>0.59738290148184869</v>
      </c>
      <c r="D94" s="98">
        <v>0.53533489796837375</v>
      </c>
      <c r="E94" s="98">
        <v>0.51459558233301061</v>
      </c>
      <c r="F94" s="98">
        <v>0.53926073034103228</v>
      </c>
      <c r="G94" s="98">
        <v>0.52374602896401778</v>
      </c>
      <c r="H94" s="98">
        <v>0.52738646394145172</v>
      </c>
      <c r="I94" s="98">
        <v>0.50252065238543053</v>
      </c>
      <c r="J94" s="98">
        <v>0.552404488779764</v>
      </c>
      <c r="K94" s="98">
        <v>0.57443220140992146</v>
      </c>
      <c r="L94" s="98">
        <v>0.63293437540264608</v>
      </c>
      <c r="M94" s="98">
        <v>0.5827820947552802</v>
      </c>
      <c r="N94" s="98">
        <v>0.58443833128416933</v>
      </c>
      <c r="O94" s="98">
        <v>0.56645948121649314</v>
      </c>
      <c r="P94" s="98">
        <v>0.62235561267815642</v>
      </c>
      <c r="Q94" s="98">
        <v>0.51754905235465376</v>
      </c>
      <c r="R94" s="98">
        <v>0.58674141894588649</v>
      </c>
      <c r="S94" s="98">
        <v>0.66781142075034639</v>
      </c>
      <c r="T94" s="98">
        <v>0.72802425859849695</v>
      </c>
      <c r="U94" s="98">
        <v>0.76713297952409198</v>
      </c>
      <c r="V94" s="98">
        <v>1.0431878002714063</v>
      </c>
      <c r="W94" s="98">
        <v>0.7984291980582563</v>
      </c>
      <c r="DA94" s="63" t="s">
        <v>1826</v>
      </c>
    </row>
    <row r="95" spans="1:105" ht="12" customHeight="1" x14ac:dyDescent="0.25">
      <c r="A95" s="108" t="s">
        <v>52</v>
      </c>
      <c r="B95" s="98">
        <v>2.6818252143498942</v>
      </c>
      <c r="C95" s="98">
        <v>2.3869627697859976</v>
      </c>
      <c r="D95" s="98">
        <v>2.1951816835625557</v>
      </c>
      <c r="E95" s="98">
        <v>2.4789568781513691</v>
      </c>
      <c r="F95" s="98">
        <v>2.3796281959160512</v>
      </c>
      <c r="G95" s="98">
        <v>2.0282744647603552</v>
      </c>
      <c r="H95" s="98">
        <v>2.0677228110190842</v>
      </c>
      <c r="I95" s="98">
        <v>1.9973104146406393</v>
      </c>
      <c r="J95" s="98">
        <v>2.2399892753168484</v>
      </c>
      <c r="K95" s="98">
        <v>2.3341841442636517</v>
      </c>
      <c r="L95" s="98">
        <v>2.8821536445728024</v>
      </c>
      <c r="M95" s="98">
        <v>3.0413780969023563</v>
      </c>
      <c r="N95" s="98">
        <v>3.4070422585763942</v>
      </c>
      <c r="O95" s="98">
        <v>3.8984835053562361</v>
      </c>
      <c r="P95" s="98">
        <v>3.8859300811752382</v>
      </c>
      <c r="Q95" s="98">
        <v>3.94684237119451</v>
      </c>
      <c r="R95" s="98">
        <v>3.9726773677344211</v>
      </c>
      <c r="S95" s="98">
        <v>4.3237721819441646</v>
      </c>
      <c r="T95" s="98">
        <v>4.5617176423307777</v>
      </c>
      <c r="U95" s="98">
        <v>4.4691524634762132</v>
      </c>
      <c r="V95" s="98">
        <v>5.1140881325646896</v>
      </c>
      <c r="W95" s="98">
        <v>4.8199914097741523</v>
      </c>
      <c r="DA95" s="63" t="s">
        <v>1827</v>
      </c>
    </row>
    <row r="96" spans="1:105" ht="12" customHeight="1" x14ac:dyDescent="0.25">
      <c r="A96" s="106" t="s">
        <v>122</v>
      </c>
      <c r="B96" s="101">
        <v>878.31915330196966</v>
      </c>
      <c r="C96" s="101">
        <v>871.81784491988549</v>
      </c>
      <c r="D96" s="101">
        <v>957.83193764506348</v>
      </c>
      <c r="E96" s="101">
        <v>1011.5405440702275</v>
      </c>
      <c r="F96" s="101">
        <v>1069.6888288685864</v>
      </c>
      <c r="G96" s="101">
        <v>1142.6375098293399</v>
      </c>
      <c r="H96" s="101">
        <v>1307.5678590348666</v>
      </c>
      <c r="I96" s="101">
        <v>1446.2474316244059</v>
      </c>
      <c r="J96" s="101">
        <v>1494.6230126512382</v>
      </c>
      <c r="K96" s="101">
        <v>1483.0271156085487</v>
      </c>
      <c r="L96" s="101">
        <v>1566.8610487141164</v>
      </c>
      <c r="M96" s="101">
        <v>1653.4857921013493</v>
      </c>
      <c r="N96" s="101">
        <v>1669.431069444172</v>
      </c>
      <c r="O96" s="101">
        <v>1691.2441083367842</v>
      </c>
      <c r="P96" s="101">
        <v>1640.7787286328239</v>
      </c>
      <c r="Q96" s="101">
        <v>1678.1275347758976</v>
      </c>
      <c r="R96" s="101">
        <v>1659.2919219091352</v>
      </c>
      <c r="S96" s="101">
        <v>1695.2273177916375</v>
      </c>
      <c r="T96" s="101">
        <v>1670.5561463518575</v>
      </c>
      <c r="U96" s="101">
        <v>1649.5792085051448</v>
      </c>
      <c r="V96" s="101">
        <v>1660.947769357319</v>
      </c>
      <c r="W96" s="101">
        <v>1593.4579400728842</v>
      </c>
      <c r="DA96" s="131" t="s">
        <v>1828</v>
      </c>
    </row>
    <row r="97" spans="1:105" ht="12" customHeight="1" x14ac:dyDescent="0.25">
      <c r="A97" s="107" t="s">
        <v>121</v>
      </c>
      <c r="B97" s="104">
        <v>131.48047890859931</v>
      </c>
      <c r="C97" s="104">
        <v>138.55650848694165</v>
      </c>
      <c r="D97" s="104">
        <v>157.494856863053</v>
      </c>
      <c r="E97" s="104">
        <v>187.11256080386957</v>
      </c>
      <c r="F97" s="104">
        <v>201.93874033943328</v>
      </c>
      <c r="G97" s="104">
        <v>237.14135975035612</v>
      </c>
      <c r="H97" s="104">
        <v>289.99752661749187</v>
      </c>
      <c r="I97" s="104">
        <v>386.7949664091808</v>
      </c>
      <c r="J97" s="104">
        <v>424.13416883138484</v>
      </c>
      <c r="K97" s="104">
        <v>491.05737547916311</v>
      </c>
      <c r="L97" s="104">
        <v>572.40071236297172</v>
      </c>
      <c r="M97" s="104">
        <v>644.45203294585474</v>
      </c>
      <c r="N97" s="104">
        <v>661.77675700845907</v>
      </c>
      <c r="O97" s="104">
        <v>665.88542185636425</v>
      </c>
      <c r="P97" s="104">
        <v>659.15050185169457</v>
      </c>
      <c r="Q97" s="104">
        <v>646.19685368880016</v>
      </c>
      <c r="R97" s="104">
        <v>654.04407767781311</v>
      </c>
      <c r="S97" s="104">
        <v>708.20124746807608</v>
      </c>
      <c r="T97" s="104">
        <v>754.67874713678748</v>
      </c>
      <c r="U97" s="104">
        <v>809.49209350987906</v>
      </c>
      <c r="V97" s="104">
        <v>827.99218724940397</v>
      </c>
      <c r="W97" s="104">
        <v>922.3371770785667</v>
      </c>
      <c r="DA97" s="132" t="s">
        <v>1829</v>
      </c>
    </row>
    <row r="98" spans="1:105" ht="12" customHeight="1" x14ac:dyDescent="0.25">
      <c r="A98" s="108" t="s">
        <v>53</v>
      </c>
      <c r="B98" s="98">
        <v>41.213422785734693</v>
      </c>
      <c r="C98" s="98">
        <v>42.92689266270564</v>
      </c>
      <c r="D98" s="98">
        <v>51.769161260184681</v>
      </c>
      <c r="E98" s="98">
        <v>64.318915094817527</v>
      </c>
      <c r="F98" s="98">
        <v>73.295942309324332</v>
      </c>
      <c r="G98" s="98">
        <v>86.549238745463896</v>
      </c>
      <c r="H98" s="98">
        <v>102.08851001610893</v>
      </c>
      <c r="I98" s="98">
        <v>144.68619179265227</v>
      </c>
      <c r="J98" s="98">
        <v>143.40487764710934</v>
      </c>
      <c r="K98" s="98">
        <v>162.85284866857253</v>
      </c>
      <c r="L98" s="98">
        <v>188.60379430758161</v>
      </c>
      <c r="M98" s="98">
        <v>209.95842861281176</v>
      </c>
      <c r="N98" s="98">
        <v>204.62227204805777</v>
      </c>
      <c r="O98" s="98">
        <v>198.53719594558086</v>
      </c>
      <c r="P98" s="98">
        <v>180.61722520865294</v>
      </c>
      <c r="Q98" s="98">
        <v>161.05691002224452</v>
      </c>
      <c r="R98" s="98">
        <v>162.69798125556341</v>
      </c>
      <c r="S98" s="98">
        <v>192.644524934576</v>
      </c>
      <c r="T98" s="98">
        <v>206.16765178966114</v>
      </c>
      <c r="U98" s="98">
        <v>225.70611767181845</v>
      </c>
      <c r="V98" s="98">
        <v>222.56049897968438</v>
      </c>
      <c r="W98" s="98">
        <v>272.26602888175483</v>
      </c>
      <c r="DA98" s="63" t="s">
        <v>1830</v>
      </c>
    </row>
    <row r="99" spans="1:105" ht="12" customHeight="1" x14ac:dyDescent="0.25">
      <c r="A99" s="108" t="s">
        <v>52</v>
      </c>
      <c r="B99" s="98">
        <v>90.26705612286456</v>
      </c>
      <c r="C99" s="98">
        <v>95.629615824235998</v>
      </c>
      <c r="D99" s="98">
        <v>105.72569560286834</v>
      </c>
      <c r="E99" s="98">
        <v>122.79364570905203</v>
      </c>
      <c r="F99" s="98">
        <v>128.64279803010891</v>
      </c>
      <c r="G99" s="98">
        <v>150.59212100489214</v>
      </c>
      <c r="H99" s="98">
        <v>187.90901660138283</v>
      </c>
      <c r="I99" s="98">
        <v>242.10877461652848</v>
      </c>
      <c r="J99" s="98">
        <v>280.72929118427561</v>
      </c>
      <c r="K99" s="98">
        <v>328.20452681059066</v>
      </c>
      <c r="L99" s="98">
        <v>383.79691805538999</v>
      </c>
      <c r="M99" s="98">
        <v>434.49360433304304</v>
      </c>
      <c r="N99" s="98">
        <v>457.15448496040136</v>
      </c>
      <c r="O99" s="98">
        <v>467.34822591078336</v>
      </c>
      <c r="P99" s="98">
        <v>478.53327664304169</v>
      </c>
      <c r="Q99" s="98">
        <v>485.13994366655555</v>
      </c>
      <c r="R99" s="98">
        <v>491.34609642224979</v>
      </c>
      <c r="S99" s="98">
        <v>515.55672253349985</v>
      </c>
      <c r="T99" s="98">
        <v>548.51109534712634</v>
      </c>
      <c r="U99" s="98">
        <v>583.78597583806072</v>
      </c>
      <c r="V99" s="98">
        <v>605.4316882697193</v>
      </c>
      <c r="W99" s="98">
        <v>650.07114819681192</v>
      </c>
      <c r="DA99" s="63" t="s">
        <v>1831</v>
      </c>
    </row>
    <row r="100" spans="1:105" ht="12" customHeight="1" x14ac:dyDescent="0.25">
      <c r="A100" s="121" t="s">
        <v>54</v>
      </c>
      <c r="B100" s="122">
        <v>1281.6565796235975</v>
      </c>
      <c r="C100" s="122">
        <v>1321.941782593266</v>
      </c>
      <c r="D100" s="122">
        <v>1401.910784276374</v>
      </c>
      <c r="E100" s="122">
        <v>1469.5553377759893</v>
      </c>
      <c r="F100" s="122">
        <v>1489.4167069028013</v>
      </c>
      <c r="G100" s="122">
        <v>1633.8194910002339</v>
      </c>
      <c r="H100" s="122">
        <v>1723.1433417243327</v>
      </c>
      <c r="I100" s="122">
        <v>1858.3123863629269</v>
      </c>
      <c r="J100" s="122">
        <v>1820.8417686727098</v>
      </c>
      <c r="K100" s="122">
        <v>1841.5509534010955</v>
      </c>
      <c r="L100" s="122">
        <v>1902.2140999831242</v>
      </c>
      <c r="M100" s="122">
        <v>1870.4429017682223</v>
      </c>
      <c r="N100" s="122">
        <v>1870.0117064099891</v>
      </c>
      <c r="O100" s="122">
        <v>1895.951531884615</v>
      </c>
      <c r="P100" s="122">
        <v>1849.2041821375967</v>
      </c>
      <c r="Q100" s="122">
        <v>1870.5619380264698</v>
      </c>
      <c r="R100" s="122">
        <v>1849.3718382378559</v>
      </c>
      <c r="S100" s="122">
        <v>1960.8606081932348</v>
      </c>
      <c r="T100" s="122">
        <v>2042.5994849034148</v>
      </c>
      <c r="U100" s="122">
        <v>2059.4225471661357</v>
      </c>
      <c r="V100" s="122">
        <v>2117.881735823687</v>
      </c>
      <c r="W100" s="122">
        <v>2163.7474645766629</v>
      </c>
      <c r="DA100" s="130" t="s">
        <v>1832</v>
      </c>
    </row>
    <row r="101" spans="1:105" ht="12" customHeight="1" x14ac:dyDescent="0.25">
      <c r="A101" s="97" t="s">
        <v>208</v>
      </c>
      <c r="B101" s="98">
        <v>247.06447226132664</v>
      </c>
      <c r="C101" s="98">
        <v>253.79271462789404</v>
      </c>
      <c r="D101" s="98">
        <v>259.59994756828257</v>
      </c>
      <c r="E101" s="98">
        <v>263.05865455035462</v>
      </c>
      <c r="F101" s="98">
        <v>252.83167025435847</v>
      </c>
      <c r="G101" s="98">
        <v>267.92026398020232</v>
      </c>
      <c r="H101" s="98">
        <v>266.32118502586872</v>
      </c>
      <c r="I101" s="98">
        <v>280.92855910948794</v>
      </c>
      <c r="J101" s="98">
        <v>300.5798401591876</v>
      </c>
      <c r="K101" s="98">
        <v>309.96767320120199</v>
      </c>
      <c r="L101" s="98">
        <v>265.99550087012267</v>
      </c>
      <c r="M101" s="98">
        <v>262.43098945001617</v>
      </c>
      <c r="N101" s="98">
        <v>271.6581714665582</v>
      </c>
      <c r="O101" s="98">
        <v>275.80943962921452</v>
      </c>
      <c r="P101" s="98">
        <v>281.4522015267475</v>
      </c>
      <c r="Q101" s="98">
        <v>280.86532708793993</v>
      </c>
      <c r="R101" s="98">
        <v>277.14627494064882</v>
      </c>
      <c r="S101" s="98">
        <v>280.77804114536161</v>
      </c>
      <c r="T101" s="98">
        <v>315.09604309053969</v>
      </c>
      <c r="U101" s="98">
        <v>310.17669068681715</v>
      </c>
      <c r="V101" s="98">
        <v>312.84662585579088</v>
      </c>
      <c r="W101" s="98">
        <v>317.83434462798425</v>
      </c>
      <c r="DA101" s="63" t="s">
        <v>1833</v>
      </c>
    </row>
    <row r="102" spans="1:105" ht="12" customHeight="1" x14ac:dyDescent="0.25">
      <c r="A102" s="97" t="s">
        <v>50</v>
      </c>
      <c r="B102" s="98">
        <v>389.96025160402775</v>
      </c>
      <c r="C102" s="98">
        <v>385.42026692207821</v>
      </c>
      <c r="D102" s="98">
        <v>407.80519442968568</v>
      </c>
      <c r="E102" s="98">
        <v>453.612800608653</v>
      </c>
      <c r="F102" s="98">
        <v>443.41778695373353</v>
      </c>
      <c r="G102" s="98">
        <v>505.25915275534112</v>
      </c>
      <c r="H102" s="98">
        <v>455.5753420767744</v>
      </c>
      <c r="I102" s="98">
        <v>505.38871820217094</v>
      </c>
      <c r="J102" s="98">
        <v>442.86661096998762</v>
      </c>
      <c r="K102" s="98">
        <v>475.25495580306517</v>
      </c>
      <c r="L102" s="98">
        <v>462.29298627912982</v>
      </c>
      <c r="M102" s="98">
        <v>467.11579657487135</v>
      </c>
      <c r="N102" s="98">
        <v>437.21269273872178</v>
      </c>
      <c r="O102" s="98">
        <v>442.6175294398858</v>
      </c>
      <c r="P102" s="98">
        <v>449.11222348749919</v>
      </c>
      <c r="Q102" s="98">
        <v>449.27790840416935</v>
      </c>
      <c r="R102" s="98">
        <v>434.8895775349535</v>
      </c>
      <c r="S102" s="98">
        <v>465.09482862873585</v>
      </c>
      <c r="T102" s="98">
        <v>484.02124234568595</v>
      </c>
      <c r="U102" s="98">
        <v>484.69406594314745</v>
      </c>
      <c r="V102" s="98">
        <v>480.51880392701469</v>
      </c>
      <c r="W102" s="98">
        <v>461.95148990484807</v>
      </c>
      <c r="DA102" s="63" t="s">
        <v>1834</v>
      </c>
    </row>
    <row r="103" spans="1:105" ht="12" customHeight="1" x14ac:dyDescent="0.25">
      <c r="A103" s="109" t="s">
        <v>120</v>
      </c>
      <c r="B103" s="33">
        <v>644.63185575824275</v>
      </c>
      <c r="C103" s="33">
        <v>682.72880104329363</v>
      </c>
      <c r="D103" s="33">
        <v>734.50564227840573</v>
      </c>
      <c r="E103" s="33">
        <v>752.88388261698185</v>
      </c>
      <c r="F103" s="33">
        <v>793.16724969470897</v>
      </c>
      <c r="G103" s="33">
        <v>860.64007426469038</v>
      </c>
      <c r="H103" s="33">
        <v>1001.2468146216901</v>
      </c>
      <c r="I103" s="33">
        <v>1071.9951090512682</v>
      </c>
      <c r="J103" s="33">
        <v>1077.3953175435349</v>
      </c>
      <c r="K103" s="33">
        <v>1056.3283243968285</v>
      </c>
      <c r="L103" s="33">
        <v>1173.925612833872</v>
      </c>
      <c r="M103" s="33">
        <v>1140.8961157433348</v>
      </c>
      <c r="N103" s="33">
        <v>1161.1408422047089</v>
      </c>
      <c r="O103" s="33">
        <v>1177.5245628155149</v>
      </c>
      <c r="P103" s="33">
        <v>1118.6397571233499</v>
      </c>
      <c r="Q103" s="33">
        <v>1140.4187025343606</v>
      </c>
      <c r="R103" s="33">
        <v>1137.3359857622534</v>
      </c>
      <c r="S103" s="33">
        <v>1214.9877384191373</v>
      </c>
      <c r="T103" s="33">
        <v>1243.4821994671888</v>
      </c>
      <c r="U103" s="33">
        <v>1264.5517905361717</v>
      </c>
      <c r="V103" s="33">
        <v>1324.5163060408815</v>
      </c>
      <c r="W103" s="33">
        <v>1383.9616300438302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>
        <f t="shared" ref="B105:Q105" si="35">B106+B109+B111+B120</f>
        <v>115.98351046777125</v>
      </c>
      <c r="C105" s="117">
        <f t="shared" si="35"/>
        <v>112.47254817466533</v>
      </c>
      <c r="D105" s="117">
        <f t="shared" si="35"/>
        <v>83.105520232278707</v>
      </c>
      <c r="E105" s="117">
        <f t="shared" si="35"/>
        <v>84.558301405324258</v>
      </c>
      <c r="F105" s="117">
        <f t="shared" si="35"/>
        <v>82.957961754305103</v>
      </c>
      <c r="G105" s="117">
        <f t="shared" si="35"/>
        <v>18.119721171389671</v>
      </c>
      <c r="H105" s="117">
        <f t="shared" si="35"/>
        <v>19.820404618171434</v>
      </c>
      <c r="I105" s="117">
        <f t="shared" si="35"/>
        <v>19.125825414800406</v>
      </c>
      <c r="J105" s="117">
        <f t="shared" si="35"/>
        <v>22.490369502920554</v>
      </c>
      <c r="K105" s="117">
        <f t="shared" si="35"/>
        <v>28.311091322507064</v>
      </c>
      <c r="L105" s="117">
        <f t="shared" si="35"/>
        <v>36.266875732343038</v>
      </c>
      <c r="M105" s="117">
        <f t="shared" si="35"/>
        <v>36.126435192560727</v>
      </c>
      <c r="N105" s="117">
        <f t="shared" si="35"/>
        <v>42.667548258065764</v>
      </c>
      <c r="O105" s="117">
        <f t="shared" si="35"/>
        <v>43.223615296699883</v>
      </c>
      <c r="P105" s="117">
        <f t="shared" si="35"/>
        <v>37.656080910754234</v>
      </c>
      <c r="Q105" s="117">
        <f t="shared" si="35"/>
        <v>41.959143094402911</v>
      </c>
      <c r="R105" s="117">
        <f t="shared" ref="R105:V105" si="36">R106+R109+R111+R120</f>
        <v>48.559858688284535</v>
      </c>
      <c r="S105" s="117">
        <f t="shared" si="36"/>
        <v>47.384432495492852</v>
      </c>
      <c r="T105" s="117">
        <f t="shared" si="36"/>
        <v>44.18867436745839</v>
      </c>
      <c r="U105" s="117">
        <f t="shared" si="36"/>
        <v>47.382904671911234</v>
      </c>
      <c r="V105" s="117">
        <f t="shared" si="36"/>
        <v>44.604791333651171</v>
      </c>
      <c r="W105" s="117">
        <f t="shared" ref="W105" si="37">W106+W109+W111+W120</f>
        <v>62.116319937131344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97.12825006076163</v>
      </c>
      <c r="C106" s="122">
        <f t="shared" si="38"/>
        <v>95.7736478420493</v>
      </c>
      <c r="D106" s="122">
        <f t="shared" si="38"/>
        <v>68.338019220694662</v>
      </c>
      <c r="E106" s="122">
        <f t="shared" si="38"/>
        <v>70.404985058279664</v>
      </c>
      <c r="F106" s="122">
        <f t="shared" si="38"/>
        <v>72.733557507162232</v>
      </c>
      <c r="G106" s="122">
        <f t="shared" si="38"/>
        <v>14.504771634617722</v>
      </c>
      <c r="H106" s="122">
        <f t="shared" si="38"/>
        <v>16.007258847440131</v>
      </c>
      <c r="I106" s="122">
        <f t="shared" si="38"/>
        <v>14.792843004958604</v>
      </c>
      <c r="J106" s="122">
        <f t="shared" si="38"/>
        <v>18.086458891716884</v>
      </c>
      <c r="K106" s="122">
        <f t="shared" si="38"/>
        <v>22.580122162251456</v>
      </c>
      <c r="L106" s="122">
        <f t="shared" si="38"/>
        <v>29.370141019068321</v>
      </c>
      <c r="M106" s="122">
        <f t="shared" si="38"/>
        <v>28.558003829667705</v>
      </c>
      <c r="N106" s="122">
        <f t="shared" si="38"/>
        <v>34.239698413306535</v>
      </c>
      <c r="O106" s="122">
        <f t="shared" si="38"/>
        <v>34.835956161769218</v>
      </c>
      <c r="P106" s="122">
        <f t="shared" si="38"/>
        <v>29.692798347736758</v>
      </c>
      <c r="Q106" s="122">
        <f t="shared" si="38"/>
        <v>33.322929415849892</v>
      </c>
      <c r="R106" s="122">
        <f t="shared" ref="R106:V106" si="39">SUM(R107:R108)</f>
        <v>39.230209855920002</v>
      </c>
      <c r="S106" s="122">
        <f t="shared" si="39"/>
        <v>37.92147504070428</v>
      </c>
      <c r="T106" s="122">
        <f t="shared" si="39"/>
        <v>34.94554537396813</v>
      </c>
      <c r="U106" s="122">
        <f t="shared" si="39"/>
        <v>37.85072029638502</v>
      </c>
      <c r="V106" s="122">
        <f t="shared" si="39"/>
        <v>35.203272526716688</v>
      </c>
      <c r="W106" s="122">
        <f t="shared" ref="W106" si="40">SUM(W107:W108)</f>
        <v>50.379298208503947</v>
      </c>
      <c r="DA106" s="130" t="s">
        <v>1837</v>
      </c>
    </row>
    <row r="107" spans="1:105" ht="12" customHeight="1" x14ac:dyDescent="0.25">
      <c r="A107" s="97" t="s">
        <v>203</v>
      </c>
      <c r="B107" s="98">
        <v>96.649408544249965</v>
      </c>
      <c r="C107" s="98">
        <v>95.313685099559919</v>
      </c>
      <c r="D107" s="98">
        <v>68.028186633166712</v>
      </c>
      <c r="E107" s="98">
        <v>70.099619585531954</v>
      </c>
      <c r="F107" s="98">
        <v>72.414645640731919</v>
      </c>
      <c r="G107" s="98">
        <v>14.455533652606386</v>
      </c>
      <c r="H107" s="98">
        <v>15.954202061620036</v>
      </c>
      <c r="I107" s="98">
        <v>14.746831002832973</v>
      </c>
      <c r="J107" s="98">
        <v>18.030937850656311</v>
      </c>
      <c r="K107" s="98">
        <v>22.512187512099693</v>
      </c>
      <c r="L107" s="98">
        <v>29.284314626261349</v>
      </c>
      <c r="M107" s="98">
        <v>28.470289811991123</v>
      </c>
      <c r="N107" s="98">
        <v>34.131131130389939</v>
      </c>
      <c r="O107" s="98">
        <v>34.722208888519305</v>
      </c>
      <c r="P107" s="98">
        <v>29.588827852060582</v>
      </c>
      <c r="Q107" s="98">
        <v>33.206356747622216</v>
      </c>
      <c r="R107" s="98">
        <v>39.091092336829725</v>
      </c>
      <c r="S107" s="98">
        <v>37.788954356937175</v>
      </c>
      <c r="T107" s="98">
        <v>34.825073459552172</v>
      </c>
      <c r="U107" s="98">
        <v>37.721663212172736</v>
      </c>
      <c r="V107" s="98">
        <v>35.077881590936215</v>
      </c>
      <c r="W107" s="98">
        <v>50.205751606513516</v>
      </c>
      <c r="DA107" s="63" t="s">
        <v>1838</v>
      </c>
    </row>
    <row r="108" spans="1:105" ht="12" customHeight="1" x14ac:dyDescent="0.25">
      <c r="A108" s="97" t="s">
        <v>53</v>
      </c>
      <c r="B108" s="98">
        <v>0.47884151651167028</v>
      </c>
      <c r="C108" s="98">
        <v>0.4599627424893864</v>
      </c>
      <c r="D108" s="98">
        <v>0.30983258752794735</v>
      </c>
      <c r="E108" s="98">
        <v>0.30536547274770554</v>
      </c>
      <c r="F108" s="98">
        <v>0.31891186643031694</v>
      </c>
      <c r="G108" s="98">
        <v>4.9237982011336508E-2</v>
      </c>
      <c r="H108" s="98">
        <v>5.3056785820093898E-2</v>
      </c>
      <c r="I108" s="98">
        <v>4.601200212563121E-2</v>
      </c>
      <c r="J108" s="98">
        <v>5.5521041060574101E-2</v>
      </c>
      <c r="K108" s="98">
        <v>6.7934650151763365E-2</v>
      </c>
      <c r="L108" s="98">
        <v>8.5826392806972643E-2</v>
      </c>
      <c r="M108" s="98">
        <v>8.7714017676582615E-2</v>
      </c>
      <c r="N108" s="98">
        <v>0.10856728291659271</v>
      </c>
      <c r="O108" s="98">
        <v>0.11374727324991349</v>
      </c>
      <c r="P108" s="98">
        <v>0.10397049567617539</v>
      </c>
      <c r="Q108" s="98">
        <v>0.11657266822767216</v>
      </c>
      <c r="R108" s="98">
        <v>0.13911751909028028</v>
      </c>
      <c r="S108" s="98">
        <v>0.13252068376710704</v>
      </c>
      <c r="T108" s="98">
        <v>0.12047191441596168</v>
      </c>
      <c r="U108" s="98">
        <v>0.12905708421228321</v>
      </c>
      <c r="V108" s="98">
        <v>0.12539093578047572</v>
      </c>
      <c r="W108" s="98">
        <v>0.17354660199043009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0.46015094769773168</v>
      </c>
      <c r="C109" s="122">
        <f t="shared" si="41"/>
        <v>0.58988868501750968</v>
      </c>
      <c r="D109" s="122">
        <f t="shared" si="41"/>
        <v>0.47256799971015295</v>
      </c>
      <c r="E109" s="122">
        <f t="shared" si="41"/>
        <v>1.3851149622893264</v>
      </c>
      <c r="F109" s="122">
        <f t="shared" si="41"/>
        <v>0.39470875226868407</v>
      </c>
      <c r="G109" s="122">
        <f t="shared" si="41"/>
        <v>9.3662267685537481E-2</v>
      </c>
      <c r="H109" s="122">
        <f t="shared" si="41"/>
        <v>0.15351836952197057</v>
      </c>
      <c r="I109" s="122">
        <f t="shared" si="41"/>
        <v>0.20867553289266016</v>
      </c>
      <c r="J109" s="122">
        <f t="shared" si="41"/>
        <v>0.20342870559931728</v>
      </c>
      <c r="K109" s="122">
        <f t="shared" si="41"/>
        <v>0.20752864655796027</v>
      </c>
      <c r="L109" s="122">
        <f t="shared" si="41"/>
        <v>0.30323112671105912</v>
      </c>
      <c r="M109" s="122">
        <f t="shared" si="41"/>
        <v>0.31310380268226257</v>
      </c>
      <c r="N109" s="122">
        <f t="shared" si="41"/>
        <v>0.49456602295787627</v>
      </c>
      <c r="O109" s="122">
        <f t="shared" si="41"/>
        <v>0.3641821580187628</v>
      </c>
      <c r="P109" s="122">
        <f t="shared" si="41"/>
        <v>0.32987022347351269</v>
      </c>
      <c r="Q109" s="122">
        <f t="shared" si="41"/>
        <v>0.38414790371269869</v>
      </c>
      <c r="R109" s="122">
        <f t="shared" si="41"/>
        <v>0.3854447957218986</v>
      </c>
      <c r="S109" s="122">
        <f t="shared" si="41"/>
        <v>0.40934362771815713</v>
      </c>
      <c r="T109" s="122">
        <f t="shared" si="41"/>
        <v>0.36521090035227527</v>
      </c>
      <c r="U109" s="122">
        <f t="shared" si="41"/>
        <v>0.36517027941188629</v>
      </c>
      <c r="V109" s="122">
        <f t="shared" si="41"/>
        <v>0.3293229441148442</v>
      </c>
      <c r="W109" s="122">
        <f t="shared" si="41"/>
        <v>0.37298761278584885</v>
      </c>
      <c r="DA109" s="130" t="s">
        <v>1840</v>
      </c>
    </row>
    <row r="110" spans="1:105" ht="12" customHeight="1" x14ac:dyDescent="0.25">
      <c r="A110" s="97" t="s">
        <v>53</v>
      </c>
      <c r="B110" s="98">
        <v>0.46015094769773168</v>
      </c>
      <c r="C110" s="98">
        <v>0.58988868501750968</v>
      </c>
      <c r="D110" s="98">
        <v>0.47256799971015295</v>
      </c>
      <c r="E110" s="98">
        <v>1.3851149622893264</v>
      </c>
      <c r="F110" s="98">
        <v>0.39470875226868407</v>
      </c>
      <c r="G110" s="98">
        <v>9.3662267685537481E-2</v>
      </c>
      <c r="H110" s="98">
        <v>0.15351836952197057</v>
      </c>
      <c r="I110" s="98">
        <v>0.20867553289266016</v>
      </c>
      <c r="J110" s="98">
        <v>0.20342870559931728</v>
      </c>
      <c r="K110" s="98">
        <v>0.20752864655796027</v>
      </c>
      <c r="L110" s="98">
        <v>0.30323112671105912</v>
      </c>
      <c r="M110" s="98">
        <v>0.31310380268226257</v>
      </c>
      <c r="N110" s="98">
        <v>0.49456602295787627</v>
      </c>
      <c r="O110" s="98">
        <v>0.3641821580187628</v>
      </c>
      <c r="P110" s="98">
        <v>0.32987022347351269</v>
      </c>
      <c r="Q110" s="98">
        <v>0.38414790371269869</v>
      </c>
      <c r="R110" s="98">
        <v>0.3854447957218986</v>
      </c>
      <c r="S110" s="98">
        <v>0.40934362771815713</v>
      </c>
      <c r="T110" s="98">
        <v>0.36521090035227527</v>
      </c>
      <c r="U110" s="98">
        <v>0.36517027941188629</v>
      </c>
      <c r="V110" s="98">
        <v>0.3293229441148442</v>
      </c>
      <c r="W110" s="98">
        <v>0.37298761278584885</v>
      </c>
      <c r="DA110" s="63" t="s">
        <v>1841</v>
      </c>
    </row>
    <row r="111" spans="1:105" ht="12" customHeight="1" x14ac:dyDescent="0.25">
      <c r="A111" s="121" t="s">
        <v>55</v>
      </c>
      <c r="B111" s="122">
        <v>11.415071657220878</v>
      </c>
      <c r="C111" s="122">
        <v>9.7781697348693708</v>
      </c>
      <c r="D111" s="122">
        <v>8.798447832189197</v>
      </c>
      <c r="E111" s="122">
        <v>8.0339164236398943</v>
      </c>
      <c r="F111" s="122">
        <v>6.3886452748825349</v>
      </c>
      <c r="G111" s="122">
        <v>2.2314029256581813</v>
      </c>
      <c r="H111" s="122">
        <v>2.4563598394540991</v>
      </c>
      <c r="I111" s="122">
        <v>2.7024196922524073</v>
      </c>
      <c r="J111" s="122">
        <v>2.8963861961194448</v>
      </c>
      <c r="K111" s="122">
        <v>3.8360722427750531</v>
      </c>
      <c r="L111" s="122">
        <v>4.7170677691895007</v>
      </c>
      <c r="M111" s="122">
        <v>5.2793087856223035</v>
      </c>
      <c r="N111" s="122">
        <v>5.8553069643039795</v>
      </c>
      <c r="O111" s="122">
        <v>5.8795363491861394</v>
      </c>
      <c r="P111" s="122">
        <v>5.4780967966179119</v>
      </c>
      <c r="Q111" s="122">
        <v>6.0186215049716889</v>
      </c>
      <c r="R111" s="122">
        <v>6.6970270107137626</v>
      </c>
      <c r="S111" s="122">
        <v>6.6822148415561156</v>
      </c>
      <c r="T111" s="122">
        <v>6.5339847292438513</v>
      </c>
      <c r="U111" s="122">
        <v>6.7626604874817327</v>
      </c>
      <c r="V111" s="122">
        <v>6.6833159630108554</v>
      </c>
      <c r="W111" s="122">
        <v>8.7249244255961997</v>
      </c>
      <c r="DA111" s="130" t="s">
        <v>1842</v>
      </c>
    </row>
    <row r="112" spans="1:105" ht="12" customHeight="1" x14ac:dyDescent="0.25">
      <c r="A112" s="97" t="s">
        <v>130</v>
      </c>
      <c r="B112" s="98">
        <v>0.45206921864637883</v>
      </c>
      <c r="C112" s="98">
        <v>0.53161557833930695</v>
      </c>
      <c r="D112" s="98">
        <v>1.1720935800569663</v>
      </c>
      <c r="E112" s="98">
        <v>1.3449139584149865</v>
      </c>
      <c r="F112" s="98">
        <v>1.3025026882391801</v>
      </c>
      <c r="G112" s="98">
        <v>1.7043525871590381</v>
      </c>
      <c r="H112" s="98">
        <v>1.8642059102677826</v>
      </c>
      <c r="I112" s="98">
        <v>1.9995309443235549</v>
      </c>
      <c r="J112" s="98">
        <v>2.0785468698139447</v>
      </c>
      <c r="K112" s="98">
        <v>2.7159941059156862</v>
      </c>
      <c r="L112" s="98">
        <v>3.2016882512065656</v>
      </c>
      <c r="M112" s="98">
        <v>3.3262812074110402</v>
      </c>
      <c r="N112" s="98">
        <v>3.7646856854474624</v>
      </c>
      <c r="O112" s="98">
        <v>3.7658860526460991</v>
      </c>
      <c r="P112" s="98">
        <v>3.4013868863468844</v>
      </c>
      <c r="Q112" s="98">
        <v>3.7211302234573522</v>
      </c>
      <c r="R112" s="98">
        <v>4.2118030789470646</v>
      </c>
      <c r="S112" s="98">
        <v>4.0503682179747313</v>
      </c>
      <c r="T112" s="98">
        <v>3.7139608632924381</v>
      </c>
      <c r="U112" s="98">
        <v>3.9362740711003541</v>
      </c>
      <c r="V112" s="98">
        <v>3.4165516468180268</v>
      </c>
      <c r="W112" s="98">
        <v>4.9351469866082089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2.4925307953178205E-4</v>
      </c>
      <c r="F113" s="98">
        <v>1.208338445138685E-3</v>
      </c>
      <c r="G113" s="98">
        <v>1.221642258827436E-3</v>
      </c>
      <c r="H113" s="98">
        <v>1.4011012563376348E-3</v>
      </c>
      <c r="I113" s="98">
        <v>1.4291959289013305E-3</v>
      </c>
      <c r="J113" s="98">
        <v>2.1456200321273975E-3</v>
      </c>
      <c r="K113" s="98">
        <v>4.8245506819487001E-3</v>
      </c>
      <c r="L113" s="98">
        <v>7.5005450549249231E-3</v>
      </c>
      <c r="M113" s="98">
        <v>1.0073399128038025E-2</v>
      </c>
      <c r="N113" s="98">
        <v>1.547526323371513E-2</v>
      </c>
      <c r="O113" s="98">
        <v>1.6126750391868481E-2</v>
      </c>
      <c r="P113" s="98">
        <v>2.4635264164537672E-2</v>
      </c>
      <c r="Q113" s="98">
        <v>3.0044312637949183E-2</v>
      </c>
      <c r="R113" s="98">
        <v>4.608911732484957E-2</v>
      </c>
      <c r="S113" s="98">
        <v>4.2446443872326045E-2</v>
      </c>
      <c r="T113" s="98">
        <v>3.9500979006605666E-2</v>
      </c>
      <c r="U113" s="98">
        <v>4.2682288702923246E-2</v>
      </c>
      <c r="V113" s="98">
        <v>4.1536226983646646E-2</v>
      </c>
      <c r="W113" s="98">
        <v>7.2671936300174503E-2</v>
      </c>
      <c r="DA113" s="63" t="s">
        <v>1844</v>
      </c>
    </row>
    <row r="114" spans="1:105" ht="12" customHeight="1" x14ac:dyDescent="0.25">
      <c r="A114" s="100" t="s">
        <v>203</v>
      </c>
      <c r="B114" s="101">
        <v>0</v>
      </c>
      <c r="C114" s="101">
        <v>0</v>
      </c>
      <c r="D114" s="101">
        <v>0</v>
      </c>
      <c r="E114" s="101">
        <v>1.0561956181687191E-4</v>
      </c>
      <c r="F114" s="101">
        <v>5.2548112504726232E-4</v>
      </c>
      <c r="G114" s="101">
        <v>5.2079306736109205E-4</v>
      </c>
      <c r="H114" s="101">
        <v>5.940053877317099E-4</v>
      </c>
      <c r="I114" s="101">
        <v>6.3714807071436582E-4</v>
      </c>
      <c r="J114" s="101">
        <v>9.0531030367503747E-4</v>
      </c>
      <c r="K114" s="101">
        <v>2.1494711430333968E-3</v>
      </c>
      <c r="L114" s="101">
        <v>3.3446397146409245E-3</v>
      </c>
      <c r="M114" s="101">
        <v>4.6530495626830115E-3</v>
      </c>
      <c r="N114" s="101">
        <v>7.1755775541542935E-3</v>
      </c>
      <c r="O114" s="101">
        <v>7.7766807293832728E-3</v>
      </c>
      <c r="P114" s="101">
        <v>1.0988920667178222E-2</v>
      </c>
      <c r="Q114" s="101">
        <v>1.3401414654310197E-2</v>
      </c>
      <c r="R114" s="101">
        <v>2.0738011169058483E-2</v>
      </c>
      <c r="S114" s="101">
        <v>1.986473299181666E-2</v>
      </c>
      <c r="T114" s="101">
        <v>1.8624683672916365E-2</v>
      </c>
      <c r="U114" s="101">
        <v>1.9529782676931881E-2</v>
      </c>
      <c r="V114" s="101">
        <v>1.8393808226989702E-2</v>
      </c>
      <c r="W114" s="101">
        <v>3.3691586422360288E-2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1.4363351771491014E-4</v>
      </c>
      <c r="F115" s="104">
        <v>6.8285732009142259E-4</v>
      </c>
      <c r="G115" s="104">
        <v>7.0084919146634389E-4</v>
      </c>
      <c r="H115" s="104">
        <v>8.07095868605925E-4</v>
      </c>
      <c r="I115" s="104">
        <v>7.9204785818696478E-4</v>
      </c>
      <c r="J115" s="104">
        <v>1.2403097284523601E-3</v>
      </c>
      <c r="K115" s="104">
        <v>2.6750795389153034E-3</v>
      </c>
      <c r="L115" s="104">
        <v>4.1559053402839994E-3</v>
      </c>
      <c r="M115" s="104">
        <v>5.4203495653550133E-3</v>
      </c>
      <c r="N115" s="104">
        <v>8.2996856795608375E-3</v>
      </c>
      <c r="O115" s="104">
        <v>8.3500696624852072E-3</v>
      </c>
      <c r="P115" s="104">
        <v>1.3646343497359449E-2</v>
      </c>
      <c r="Q115" s="104">
        <v>1.6642897983638986E-2</v>
      </c>
      <c r="R115" s="104">
        <v>2.5351106155791087E-2</v>
      </c>
      <c r="S115" s="104">
        <v>2.2581710880509396E-2</v>
      </c>
      <c r="T115" s="104">
        <v>2.0876295333689301E-2</v>
      </c>
      <c r="U115" s="104">
        <v>2.3152506025991365E-2</v>
      </c>
      <c r="V115" s="104">
        <v>2.314241875665694E-2</v>
      </c>
      <c r="W115" s="104">
        <v>3.8980349877814222E-2</v>
      </c>
      <c r="DA115" s="132" t="s">
        <v>1846</v>
      </c>
    </row>
    <row r="116" spans="1:105" ht="12" customHeight="1" x14ac:dyDescent="0.25">
      <c r="A116" s="106" t="s">
        <v>122</v>
      </c>
      <c r="B116" s="101">
        <v>10.568540653556253</v>
      </c>
      <c r="C116" s="101">
        <v>8.9174897127566073</v>
      </c>
      <c r="D116" s="101">
        <v>7.3558546417455402</v>
      </c>
      <c r="E116" s="101">
        <v>6.3633657425667609</v>
      </c>
      <c r="F116" s="101">
        <v>4.780526700022655</v>
      </c>
      <c r="G116" s="101">
        <v>0.34865971359270997</v>
      </c>
      <c r="H116" s="101">
        <v>0.38638331332659992</v>
      </c>
      <c r="I116" s="101">
        <v>0.42355942176445638</v>
      </c>
      <c r="J116" s="101">
        <v>0.46040010611811105</v>
      </c>
      <c r="K116" s="101">
        <v>0.51924750746330806</v>
      </c>
      <c r="L116" s="101">
        <v>0.73402713704757971</v>
      </c>
      <c r="M116" s="101">
        <v>0.82917011467800794</v>
      </c>
      <c r="N116" s="101">
        <v>0.87156559077488427</v>
      </c>
      <c r="O116" s="101">
        <v>0.82886869250389095</v>
      </c>
      <c r="P116" s="101">
        <v>0.70284045362133263</v>
      </c>
      <c r="Q116" s="101">
        <v>0.64122479879052363</v>
      </c>
      <c r="R116" s="101">
        <v>0.60685622985748489</v>
      </c>
      <c r="S116" s="101">
        <v>0.61677469249753536</v>
      </c>
      <c r="T116" s="101">
        <v>0.60079017634330811</v>
      </c>
      <c r="U116" s="101">
        <v>0.55934603795998727</v>
      </c>
      <c r="V116" s="101">
        <v>0.8308025784813049</v>
      </c>
      <c r="W116" s="101">
        <v>0.61753867987290856</v>
      </c>
      <c r="DA116" s="131" t="s">
        <v>1847</v>
      </c>
    </row>
    <row r="117" spans="1:105" ht="12" customHeight="1" x14ac:dyDescent="0.25">
      <c r="A117" s="107" t="s">
        <v>121</v>
      </c>
      <c r="B117" s="104">
        <v>0.39446178501824553</v>
      </c>
      <c r="C117" s="104">
        <v>0.32906444377345945</v>
      </c>
      <c r="D117" s="104">
        <v>0.27049961038668929</v>
      </c>
      <c r="E117" s="104">
        <v>0.32538746957861631</v>
      </c>
      <c r="F117" s="104">
        <v>0.30440754817556059</v>
      </c>
      <c r="G117" s="104">
        <v>0.17716898264760567</v>
      </c>
      <c r="H117" s="104">
        <v>0.20436951460337918</v>
      </c>
      <c r="I117" s="104">
        <v>0.27790013023549431</v>
      </c>
      <c r="J117" s="104">
        <v>0.35529360015526185</v>
      </c>
      <c r="K117" s="104">
        <v>0.59600607871411038</v>
      </c>
      <c r="L117" s="104">
        <v>0.77385183588042994</v>
      </c>
      <c r="M117" s="104">
        <v>1.1137840644052182</v>
      </c>
      <c r="N117" s="104">
        <v>1.2035804248479187</v>
      </c>
      <c r="O117" s="104">
        <v>1.2686548536442814</v>
      </c>
      <c r="P117" s="104">
        <v>1.3492341924851572</v>
      </c>
      <c r="Q117" s="104">
        <v>1.6262221700858637</v>
      </c>
      <c r="R117" s="104">
        <v>1.8322785845843652</v>
      </c>
      <c r="S117" s="104">
        <v>1.9726254872115221</v>
      </c>
      <c r="T117" s="104">
        <v>2.1797327106014994</v>
      </c>
      <c r="U117" s="104">
        <v>2.2243580897184678</v>
      </c>
      <c r="V117" s="104">
        <v>2.3944255107278769</v>
      </c>
      <c r="W117" s="104">
        <v>3.0995668228149089</v>
      </c>
      <c r="DA117" s="132" t="s">
        <v>1848</v>
      </c>
    </row>
    <row r="118" spans="1:105" ht="12" customHeight="1" x14ac:dyDescent="0.25">
      <c r="A118" s="108" t="s">
        <v>53</v>
      </c>
      <c r="B118" s="98">
        <v>0.1037899169501553</v>
      </c>
      <c r="C118" s="98">
        <v>7.7501336403667104E-2</v>
      </c>
      <c r="D118" s="98">
        <v>5.8147510138738048E-2</v>
      </c>
      <c r="E118" s="98">
        <v>9.5473365253058606E-2</v>
      </c>
      <c r="F118" s="98">
        <v>9.851460651273114E-2</v>
      </c>
      <c r="G118" s="98">
        <v>7.5083119558233741E-2</v>
      </c>
      <c r="H118" s="98">
        <v>8.5055964631749317E-2</v>
      </c>
      <c r="I118" s="98">
        <v>0.12961591111411452</v>
      </c>
      <c r="J118" s="98">
        <v>0.15095501441317996</v>
      </c>
      <c r="K118" s="98">
        <v>0.260923045228802</v>
      </c>
      <c r="L118" s="98">
        <v>0.33864716379864018</v>
      </c>
      <c r="M118" s="98">
        <v>0.51282755293761428</v>
      </c>
      <c r="N118" s="98">
        <v>0.55561258819421044</v>
      </c>
      <c r="O118" s="98">
        <v>0.61371669477005542</v>
      </c>
      <c r="P118" s="98">
        <v>0.5813710849694339</v>
      </c>
      <c r="Q118" s="98">
        <v>0.70410275759289498</v>
      </c>
      <c r="R118" s="98">
        <v>0.8026780383155746</v>
      </c>
      <c r="S118" s="98">
        <v>0.91825647673962463</v>
      </c>
      <c r="T118" s="98">
        <v>0.94382873276378731</v>
      </c>
      <c r="U118" s="98">
        <v>0.96955200999785673</v>
      </c>
      <c r="V118" s="98">
        <v>0.98659897154033782</v>
      </c>
      <c r="W118" s="98">
        <v>1.3942135581973554</v>
      </c>
      <c r="DA118" s="63" t="s">
        <v>1849</v>
      </c>
    </row>
    <row r="119" spans="1:105" ht="12" customHeight="1" x14ac:dyDescent="0.25">
      <c r="A119" s="108" t="s">
        <v>52</v>
      </c>
      <c r="B119" s="98">
        <v>0.29067186806809026</v>
      </c>
      <c r="C119" s="98">
        <v>0.25156310736979232</v>
      </c>
      <c r="D119" s="98">
        <v>0.21235210024795123</v>
      </c>
      <c r="E119" s="98">
        <v>0.22991410432555767</v>
      </c>
      <c r="F119" s="98">
        <v>0.20589294166282943</v>
      </c>
      <c r="G119" s="98">
        <v>0.10208586308937194</v>
      </c>
      <c r="H119" s="98">
        <v>0.11931354997162988</v>
      </c>
      <c r="I119" s="98">
        <v>0.14828421912137985</v>
      </c>
      <c r="J119" s="98">
        <v>0.20433858574208189</v>
      </c>
      <c r="K119" s="98">
        <v>0.33508303348530832</v>
      </c>
      <c r="L119" s="98">
        <v>0.43520467208178953</v>
      </c>
      <c r="M119" s="98">
        <v>0.60095651146760365</v>
      </c>
      <c r="N119" s="98">
        <v>0.64796783665370816</v>
      </c>
      <c r="O119" s="98">
        <v>0.65493815887422591</v>
      </c>
      <c r="P119" s="98">
        <v>0.76786310751572318</v>
      </c>
      <c r="Q119" s="98">
        <v>0.92211941249296869</v>
      </c>
      <c r="R119" s="98">
        <v>1.0296005462687905</v>
      </c>
      <c r="S119" s="98">
        <v>1.0543690104718977</v>
      </c>
      <c r="T119" s="98">
        <v>1.2359039778377117</v>
      </c>
      <c r="U119" s="98">
        <v>1.2548060797206111</v>
      </c>
      <c r="V119" s="98">
        <v>1.4078265391875386</v>
      </c>
      <c r="W119" s="98">
        <v>1.7053532646175533</v>
      </c>
      <c r="DA119" s="63" t="s">
        <v>1850</v>
      </c>
    </row>
    <row r="120" spans="1:105" ht="12" customHeight="1" x14ac:dyDescent="0.25">
      <c r="A120" s="121" t="s">
        <v>54</v>
      </c>
      <c r="B120" s="122">
        <v>6.9800378020910179</v>
      </c>
      <c r="C120" s="122">
        <v>6.3308419127291602</v>
      </c>
      <c r="D120" s="122">
        <v>5.4964851796846963</v>
      </c>
      <c r="E120" s="122">
        <v>4.7342849611153772</v>
      </c>
      <c r="F120" s="122">
        <v>3.4410502199916535</v>
      </c>
      <c r="G120" s="122">
        <v>1.2898843434282314</v>
      </c>
      <c r="H120" s="122">
        <v>1.2032675617552324</v>
      </c>
      <c r="I120" s="122">
        <v>1.421887184696732</v>
      </c>
      <c r="J120" s="122">
        <v>1.3040957094849077</v>
      </c>
      <c r="K120" s="122">
        <v>1.6873682709225948</v>
      </c>
      <c r="L120" s="122">
        <v>1.876435817374158</v>
      </c>
      <c r="M120" s="122">
        <v>1.9760187745884512</v>
      </c>
      <c r="N120" s="122">
        <v>2.077976857497378</v>
      </c>
      <c r="O120" s="122">
        <v>2.1439406277257609</v>
      </c>
      <c r="P120" s="122">
        <v>2.1553155429260573</v>
      </c>
      <c r="Q120" s="122">
        <v>2.2334442698686279</v>
      </c>
      <c r="R120" s="122">
        <v>2.2471770259288775</v>
      </c>
      <c r="S120" s="122">
        <v>2.3713989855142992</v>
      </c>
      <c r="T120" s="122">
        <v>2.3439333638941373</v>
      </c>
      <c r="U120" s="122">
        <v>2.4043536086325954</v>
      </c>
      <c r="V120" s="122">
        <v>2.388879899808785</v>
      </c>
      <c r="W120" s="122">
        <v>2.6391096902453479</v>
      </c>
      <c r="DA120" s="130" t="s">
        <v>1851</v>
      </c>
    </row>
    <row r="121" spans="1:105" ht="12" customHeight="1" x14ac:dyDescent="0.25">
      <c r="A121" s="97" t="s">
        <v>50</v>
      </c>
      <c r="B121" s="98">
        <v>3.3221438277039108</v>
      </c>
      <c r="C121" s="98">
        <v>2.9354820245823086</v>
      </c>
      <c r="D121" s="98">
        <v>2.6631909940977199</v>
      </c>
      <c r="E121" s="98">
        <v>2.2549471680706099</v>
      </c>
      <c r="F121" s="98">
        <v>1.6903741591436514</v>
      </c>
      <c r="G121" s="98">
        <v>0.79255643004977872</v>
      </c>
      <c r="H121" s="98">
        <v>0.61008460332834114</v>
      </c>
      <c r="I121" s="98">
        <v>0.83389964525736826</v>
      </c>
      <c r="J121" s="98">
        <v>0.642788788257595</v>
      </c>
      <c r="K121" s="98">
        <v>0.86352713076801257</v>
      </c>
      <c r="L121" s="98">
        <v>0.79619154743860587</v>
      </c>
      <c r="M121" s="98">
        <v>0.78150766563402929</v>
      </c>
      <c r="N121" s="98">
        <v>0.71553959368003728</v>
      </c>
      <c r="O121" s="98">
        <v>0.70225127670707455</v>
      </c>
      <c r="P121" s="98">
        <v>0.66231610334887359</v>
      </c>
      <c r="Q121" s="98">
        <v>0.67091197143339198</v>
      </c>
      <c r="R121" s="98">
        <v>0.65698543958928168</v>
      </c>
      <c r="S121" s="98">
        <v>0.68072076730760123</v>
      </c>
      <c r="T121" s="98">
        <v>0.69927043145470202</v>
      </c>
      <c r="U121" s="98">
        <v>0.73131579833656468</v>
      </c>
      <c r="V121" s="98">
        <v>0.66211352253986244</v>
      </c>
      <c r="W121" s="98">
        <v>0.68920087174990197</v>
      </c>
      <c r="DA121" s="63" t="s">
        <v>1852</v>
      </c>
    </row>
    <row r="122" spans="1:105" ht="12" customHeight="1" x14ac:dyDescent="0.25">
      <c r="A122" s="109" t="s">
        <v>120</v>
      </c>
      <c r="B122" s="33">
        <v>3.6578939743871079</v>
      </c>
      <c r="C122" s="33">
        <v>3.3953598881468516</v>
      </c>
      <c r="D122" s="33">
        <v>2.833294185586976</v>
      </c>
      <c r="E122" s="33">
        <v>2.4793377930447664</v>
      </c>
      <c r="F122" s="33">
        <v>1.7506760608480021</v>
      </c>
      <c r="G122" s="33">
        <v>0.49732791337845272</v>
      </c>
      <c r="H122" s="33">
        <v>0.59318295842689117</v>
      </c>
      <c r="I122" s="33">
        <v>0.58798753943936388</v>
      </c>
      <c r="J122" s="33">
        <v>0.66130692122731261</v>
      </c>
      <c r="K122" s="33">
        <v>0.82384114015458221</v>
      </c>
      <c r="L122" s="33">
        <v>1.0802442699355519</v>
      </c>
      <c r="M122" s="33">
        <v>1.1945111089544218</v>
      </c>
      <c r="N122" s="33">
        <v>1.362437263817341</v>
      </c>
      <c r="O122" s="33">
        <v>1.4416893510186866</v>
      </c>
      <c r="P122" s="33">
        <v>1.4929994395771835</v>
      </c>
      <c r="Q122" s="33">
        <v>1.5625322984352354</v>
      </c>
      <c r="R122" s="33">
        <v>1.5901915863395959</v>
      </c>
      <c r="S122" s="33">
        <v>1.6906782182066982</v>
      </c>
      <c r="T122" s="33">
        <v>1.6446629324394357</v>
      </c>
      <c r="U122" s="33">
        <v>1.673037810296031</v>
      </c>
      <c r="V122" s="33">
        <v>1.7267663772689228</v>
      </c>
      <c r="W122" s="33">
        <v>1.9499088184954461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>
        <f t="shared" ref="B124:Q124" si="42">B125+B128+B130+B139</f>
        <v>21287.169057603682</v>
      </c>
      <c r="C124" s="117">
        <f t="shared" si="42"/>
        <v>23197.256668237398</v>
      </c>
      <c r="D124" s="117">
        <f t="shared" si="42"/>
        <v>22265.565677319584</v>
      </c>
      <c r="E124" s="117">
        <f t="shared" si="42"/>
        <v>21480.40900816214</v>
      </c>
      <c r="F124" s="117">
        <f t="shared" si="42"/>
        <v>21485.275103866777</v>
      </c>
      <c r="G124" s="117">
        <f t="shared" si="42"/>
        <v>21323.651718702422</v>
      </c>
      <c r="H124" s="117">
        <f t="shared" si="42"/>
        <v>20391.887709783186</v>
      </c>
      <c r="I124" s="117">
        <f t="shared" si="42"/>
        <v>18672.838449286864</v>
      </c>
      <c r="J124" s="117">
        <f t="shared" si="42"/>
        <v>18450.761120942625</v>
      </c>
      <c r="K124" s="117">
        <f t="shared" si="42"/>
        <v>18455.966080665905</v>
      </c>
      <c r="L124" s="117">
        <f t="shared" si="42"/>
        <v>20404.316898912741</v>
      </c>
      <c r="M124" s="117">
        <f t="shared" si="42"/>
        <v>18504.184444738734</v>
      </c>
      <c r="N124" s="117">
        <f t="shared" si="42"/>
        <v>18827.619980717034</v>
      </c>
      <c r="O124" s="117">
        <f t="shared" si="42"/>
        <v>19955.03976313155</v>
      </c>
      <c r="P124" s="117">
        <f t="shared" si="42"/>
        <v>17917.855677538602</v>
      </c>
      <c r="Q124" s="117">
        <f t="shared" si="42"/>
        <v>18843.955541116979</v>
      </c>
      <c r="R124" s="117">
        <f t="shared" ref="R124:V124" si="43">R125+R128+R130+R139</f>
        <v>19745.797202298352</v>
      </c>
      <c r="S124" s="117">
        <f t="shared" si="43"/>
        <v>19939.203010878562</v>
      </c>
      <c r="T124" s="117">
        <f t="shared" si="43"/>
        <v>19028.933342106677</v>
      </c>
      <c r="U124" s="117">
        <f t="shared" si="43"/>
        <v>18910.303477073852</v>
      </c>
      <c r="V124" s="117">
        <f t="shared" si="43"/>
        <v>18560.201134861974</v>
      </c>
      <c r="W124" s="117">
        <f t="shared" ref="W124" si="44">W125+W128+W130+W139</f>
        <v>20060.940562410626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17942.687643603364</v>
      </c>
      <c r="C125" s="122">
        <f t="shared" si="45"/>
        <v>19673.08455342723</v>
      </c>
      <c r="D125" s="122">
        <f t="shared" si="45"/>
        <v>18778.528462242346</v>
      </c>
      <c r="E125" s="122">
        <f t="shared" si="45"/>
        <v>17902.389429339757</v>
      </c>
      <c r="F125" s="122">
        <f t="shared" si="45"/>
        <v>17977.891943465162</v>
      </c>
      <c r="G125" s="122">
        <f t="shared" si="45"/>
        <v>17789.516591003794</v>
      </c>
      <c r="H125" s="122">
        <f t="shared" si="45"/>
        <v>17016.72472322654</v>
      </c>
      <c r="I125" s="122">
        <f t="shared" si="45"/>
        <v>15379.378173225829</v>
      </c>
      <c r="J125" s="122">
        <f t="shared" si="45"/>
        <v>15392.332969655467</v>
      </c>
      <c r="K125" s="122">
        <f t="shared" si="45"/>
        <v>15395.388350356821</v>
      </c>
      <c r="L125" s="122">
        <f t="shared" si="45"/>
        <v>17317.255733756432</v>
      </c>
      <c r="M125" s="122">
        <f t="shared" si="45"/>
        <v>15401.88963527614</v>
      </c>
      <c r="N125" s="122">
        <f t="shared" si="45"/>
        <v>15736.805916486359</v>
      </c>
      <c r="O125" s="122">
        <f t="shared" si="45"/>
        <v>16841.916706584361</v>
      </c>
      <c r="P125" s="122">
        <f t="shared" si="45"/>
        <v>14838.024845637363</v>
      </c>
      <c r="Q125" s="122">
        <f t="shared" si="45"/>
        <v>15607.846305183442</v>
      </c>
      <c r="R125" s="122">
        <f t="shared" ref="R125:V125" si="46">SUM(R126:R127)</f>
        <v>16479.493058057029</v>
      </c>
      <c r="S125" s="122">
        <f t="shared" si="46"/>
        <v>16564.916806128971</v>
      </c>
      <c r="T125" s="122">
        <f t="shared" si="46"/>
        <v>15745.814778272155</v>
      </c>
      <c r="U125" s="122">
        <f t="shared" si="46"/>
        <v>15660.825090102562</v>
      </c>
      <c r="V125" s="122">
        <f t="shared" si="46"/>
        <v>15373.544463025048</v>
      </c>
      <c r="W125" s="122">
        <f t="shared" ref="W125" si="47">SUM(W126:W127)</f>
        <v>16695.784302852742</v>
      </c>
      <c r="DA125" s="130" t="s">
        <v>1855</v>
      </c>
    </row>
    <row r="126" spans="1:105" ht="12" customHeight="1" x14ac:dyDescent="0.25">
      <c r="A126" s="97" t="s">
        <v>204</v>
      </c>
      <c r="B126" s="98">
        <v>17866.690156221488</v>
      </c>
      <c r="C126" s="98">
        <v>19589.688618581189</v>
      </c>
      <c r="D126" s="98">
        <v>18699.547594453099</v>
      </c>
      <c r="E126" s="98">
        <v>17828.552512101684</v>
      </c>
      <c r="F126" s="98">
        <v>17904.007557756871</v>
      </c>
      <c r="G126" s="98">
        <v>17717.402392068787</v>
      </c>
      <c r="H126" s="98">
        <v>16949.067781667338</v>
      </c>
      <c r="I126" s="98">
        <v>15319.796218407255</v>
      </c>
      <c r="J126" s="98">
        <v>15333.367781351222</v>
      </c>
      <c r="K126" s="98">
        <v>15337.308764682804</v>
      </c>
      <c r="L126" s="98">
        <v>17252.008559282531</v>
      </c>
      <c r="M126" s="98">
        <v>15345.188425366427</v>
      </c>
      <c r="N126" s="98">
        <v>15679.292479923028</v>
      </c>
      <c r="O126" s="98">
        <v>16780.183195017202</v>
      </c>
      <c r="P126" s="98">
        <v>14784.55021953637</v>
      </c>
      <c r="Q126" s="98">
        <v>15551.962440136986</v>
      </c>
      <c r="R126" s="98">
        <v>16420.702396377998</v>
      </c>
      <c r="S126" s="98">
        <v>16506.562848265392</v>
      </c>
      <c r="T126" s="98">
        <v>15690.632849291078</v>
      </c>
      <c r="U126" s="98">
        <v>15606.332074442533</v>
      </c>
      <c r="V126" s="98">
        <v>15320.148880169925</v>
      </c>
      <c r="W126" s="98">
        <v>16638.293165488565</v>
      </c>
      <c r="DA126" s="63" t="s">
        <v>1856</v>
      </c>
    </row>
    <row r="127" spans="1:105" ht="12" customHeight="1" x14ac:dyDescent="0.25">
      <c r="A127" s="97" t="s">
        <v>53</v>
      </c>
      <c r="B127" s="98">
        <v>75.997487381875473</v>
      </c>
      <c r="C127" s="98">
        <v>83.395934846040234</v>
      </c>
      <c r="D127" s="98">
        <v>78.980867789247256</v>
      </c>
      <c r="E127" s="98">
        <v>73.836917238074179</v>
      </c>
      <c r="F127" s="98">
        <v>73.884385708291518</v>
      </c>
      <c r="G127" s="98">
        <v>72.114198935007252</v>
      </c>
      <c r="H127" s="98">
        <v>67.65694155920319</v>
      </c>
      <c r="I127" s="98">
        <v>59.581954818573976</v>
      </c>
      <c r="J127" s="98">
        <v>58.9651883042444</v>
      </c>
      <c r="K127" s="98">
        <v>58.079585674017679</v>
      </c>
      <c r="L127" s="98">
        <v>65.247174473900301</v>
      </c>
      <c r="M127" s="98">
        <v>56.701209909712901</v>
      </c>
      <c r="N127" s="98">
        <v>57.51343656333048</v>
      </c>
      <c r="O127" s="98">
        <v>61.733511567159425</v>
      </c>
      <c r="P127" s="98">
        <v>53.474626100993781</v>
      </c>
      <c r="Q127" s="98">
        <v>55.88386504645608</v>
      </c>
      <c r="R127" s="98">
        <v>58.79066167903089</v>
      </c>
      <c r="S127" s="98">
        <v>58.353957863577364</v>
      </c>
      <c r="T127" s="98">
        <v>55.181928981077732</v>
      </c>
      <c r="U127" s="98">
        <v>54.493015660029492</v>
      </c>
      <c r="V127" s="98">
        <v>53.395582855122761</v>
      </c>
      <c r="W127" s="98">
        <v>57.49113736417857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32.996188514891259</v>
      </c>
      <c r="C128" s="122">
        <f t="shared" si="48"/>
        <v>38.202010206126104</v>
      </c>
      <c r="D128" s="122">
        <f t="shared" si="48"/>
        <v>36.828989331056817</v>
      </c>
      <c r="E128" s="122">
        <f t="shared" si="48"/>
        <v>78.591385108180049</v>
      </c>
      <c r="F128" s="122">
        <f t="shared" si="48"/>
        <v>39.428876276044704</v>
      </c>
      <c r="G128" s="122">
        <f t="shared" si="48"/>
        <v>50.120680702643725</v>
      </c>
      <c r="H128" s="122">
        <f t="shared" si="48"/>
        <v>72.374060230303115</v>
      </c>
      <c r="I128" s="122">
        <f t="shared" si="48"/>
        <v>61.745172474338716</v>
      </c>
      <c r="J128" s="122">
        <f t="shared" si="48"/>
        <v>62.36661308832084</v>
      </c>
      <c r="K128" s="122">
        <f t="shared" si="48"/>
        <v>62.641195476484754</v>
      </c>
      <c r="L128" s="122">
        <f t="shared" si="48"/>
        <v>75.608869196550359</v>
      </c>
      <c r="M128" s="122">
        <f t="shared" si="48"/>
        <v>80.508690509394029</v>
      </c>
      <c r="N128" s="122">
        <f t="shared" si="48"/>
        <v>118.31276024658511</v>
      </c>
      <c r="O128" s="122">
        <f t="shared" si="48"/>
        <v>100.72190013314919</v>
      </c>
      <c r="P128" s="122">
        <f t="shared" si="48"/>
        <v>96.851501014073435</v>
      </c>
      <c r="Q128" s="122">
        <f t="shared" si="48"/>
        <v>143.21464415279954</v>
      </c>
      <c r="R128" s="122">
        <f t="shared" si="48"/>
        <v>140.09129596397133</v>
      </c>
      <c r="S128" s="122">
        <f t="shared" si="48"/>
        <v>168.39737922670525</v>
      </c>
      <c r="T128" s="122">
        <f t="shared" si="48"/>
        <v>157.99481579575175</v>
      </c>
      <c r="U128" s="122">
        <f t="shared" si="48"/>
        <v>173.96807590575921</v>
      </c>
      <c r="V128" s="122">
        <f t="shared" si="48"/>
        <v>161.34988421451072</v>
      </c>
      <c r="W128" s="122">
        <f t="shared" si="48"/>
        <v>177.24010308612961</v>
      </c>
      <c r="DA128" s="130" t="s">
        <v>1858</v>
      </c>
    </row>
    <row r="129" spans="1:105" ht="12" customHeight="1" x14ac:dyDescent="0.25">
      <c r="A129" s="97" t="s">
        <v>53</v>
      </c>
      <c r="B129" s="98">
        <v>32.996188514891259</v>
      </c>
      <c r="C129" s="98">
        <v>38.202010206126104</v>
      </c>
      <c r="D129" s="98">
        <v>36.828989331056817</v>
      </c>
      <c r="E129" s="98">
        <v>78.591385108180049</v>
      </c>
      <c r="F129" s="98">
        <v>39.428876276044704</v>
      </c>
      <c r="G129" s="98">
        <v>50.120680702643725</v>
      </c>
      <c r="H129" s="98">
        <v>72.374060230303115</v>
      </c>
      <c r="I129" s="98">
        <v>61.745172474338716</v>
      </c>
      <c r="J129" s="98">
        <v>62.36661308832084</v>
      </c>
      <c r="K129" s="98">
        <v>62.641195476484754</v>
      </c>
      <c r="L129" s="98">
        <v>75.608869196550359</v>
      </c>
      <c r="M129" s="98">
        <v>80.508690509394029</v>
      </c>
      <c r="N129" s="98">
        <v>118.31276024658511</v>
      </c>
      <c r="O129" s="98">
        <v>100.72190013314919</v>
      </c>
      <c r="P129" s="98">
        <v>96.851501014073435</v>
      </c>
      <c r="Q129" s="98">
        <v>143.21464415279954</v>
      </c>
      <c r="R129" s="98">
        <v>140.09129596397133</v>
      </c>
      <c r="S129" s="98">
        <v>168.39737922670525</v>
      </c>
      <c r="T129" s="98">
        <v>157.99481579575175</v>
      </c>
      <c r="U129" s="98">
        <v>173.96807590575921</v>
      </c>
      <c r="V129" s="98">
        <v>161.34988421451072</v>
      </c>
      <c r="W129" s="98">
        <v>177.24010308612961</v>
      </c>
      <c r="DA129" s="63" t="s">
        <v>1859</v>
      </c>
    </row>
    <row r="130" spans="1:105" ht="12" customHeight="1" x14ac:dyDescent="0.25">
      <c r="A130" s="121" t="s">
        <v>55</v>
      </c>
      <c r="B130" s="122">
        <v>2290.3184706319239</v>
      </c>
      <c r="C130" s="122">
        <v>2445.8249848605119</v>
      </c>
      <c r="D130" s="122">
        <v>2426.7143647481694</v>
      </c>
      <c r="E130" s="122">
        <v>2397.6268894978898</v>
      </c>
      <c r="F130" s="122">
        <v>2420.2613452250152</v>
      </c>
      <c r="G130" s="122">
        <v>2410.8652714539699</v>
      </c>
      <c r="H130" s="122">
        <v>2305.799704919239</v>
      </c>
      <c r="I130" s="122">
        <v>2278.570372042499</v>
      </c>
      <c r="J130" s="122">
        <v>2127.3385291770323</v>
      </c>
      <c r="K130" s="122">
        <v>2139.6493488648362</v>
      </c>
      <c r="L130" s="122">
        <v>2153.2546963707291</v>
      </c>
      <c r="M130" s="122">
        <v>2209.5416636881655</v>
      </c>
      <c r="N130" s="122">
        <v>2163.4077880519121</v>
      </c>
      <c r="O130" s="122">
        <v>2200.092944910924</v>
      </c>
      <c r="P130" s="122">
        <v>2195.5579999745819</v>
      </c>
      <c r="Q130" s="122">
        <v>2289.9222898931512</v>
      </c>
      <c r="R130" s="122">
        <v>2328.8764245281623</v>
      </c>
      <c r="S130" s="122">
        <v>2381.7382066127238</v>
      </c>
      <c r="T130" s="122">
        <v>2332.3383309400128</v>
      </c>
      <c r="U130" s="122">
        <v>2287.8801587634034</v>
      </c>
      <c r="V130" s="122">
        <v>2240.0961798884618</v>
      </c>
      <c r="W130" s="122">
        <v>2387.1559054330792</v>
      </c>
      <c r="DA130" s="130" t="s">
        <v>1860</v>
      </c>
    </row>
    <row r="131" spans="1:105" ht="12" customHeight="1" x14ac:dyDescent="0.25">
      <c r="A131" s="97" t="s">
        <v>128</v>
      </c>
      <c r="B131" s="98">
        <v>1840.2152066840076</v>
      </c>
      <c r="C131" s="98">
        <v>2001.0277554882418</v>
      </c>
      <c r="D131" s="98">
        <v>1981.8887425599787</v>
      </c>
      <c r="E131" s="98">
        <v>1953.2385632867652</v>
      </c>
      <c r="F131" s="98">
        <v>1965.4460630253845</v>
      </c>
      <c r="G131" s="98">
        <v>1970.4545633010439</v>
      </c>
      <c r="H131" s="98">
        <v>1882.4472553283249</v>
      </c>
      <c r="I131" s="98">
        <v>1836.5783172668316</v>
      </c>
      <c r="J131" s="98">
        <v>1725.3890383202379</v>
      </c>
      <c r="K131" s="98">
        <v>1733.5897499409125</v>
      </c>
      <c r="L131" s="98">
        <v>1755.9929193077057</v>
      </c>
      <c r="M131" s="98">
        <v>1796.6398417928376</v>
      </c>
      <c r="N131" s="98">
        <v>1737.0875197853604</v>
      </c>
      <c r="O131" s="98">
        <v>1764.8823220789045</v>
      </c>
      <c r="P131" s="98">
        <v>1768.1074744684552</v>
      </c>
      <c r="Q131" s="98">
        <v>1818.3080327974421</v>
      </c>
      <c r="R131" s="98">
        <v>1848.5781551442278</v>
      </c>
      <c r="S131" s="98">
        <v>1872.3504984993535</v>
      </c>
      <c r="T131" s="98">
        <v>1823.4711307167556</v>
      </c>
      <c r="U131" s="98">
        <v>1816.5558485561626</v>
      </c>
      <c r="V131" s="98">
        <v>1796.5697176331673</v>
      </c>
      <c r="W131" s="98">
        <v>1952.3238175162701</v>
      </c>
      <c r="DA131" s="63" t="s">
        <v>1861</v>
      </c>
    </row>
    <row r="132" spans="1:105" ht="12" customHeight="1" x14ac:dyDescent="0.25">
      <c r="A132" s="97" t="s">
        <v>127</v>
      </c>
      <c r="B132" s="98">
        <v>1.610742767696675</v>
      </c>
      <c r="C132" s="98">
        <v>1.9184802162216994</v>
      </c>
      <c r="D132" s="98">
        <v>2.2387464240505173</v>
      </c>
      <c r="E132" s="98">
        <v>2.4630973024721006</v>
      </c>
      <c r="F132" s="98">
        <v>3.024475561771105</v>
      </c>
      <c r="G132" s="98">
        <v>3.3402444157142583</v>
      </c>
      <c r="H132" s="98">
        <v>3.390608071892673</v>
      </c>
      <c r="I132" s="98">
        <v>3.947440948729108</v>
      </c>
      <c r="J132" s="98">
        <v>4.0917662508127455</v>
      </c>
      <c r="K132" s="98">
        <v>5.3777327618212647</v>
      </c>
      <c r="L132" s="98">
        <v>5.9329937346507231</v>
      </c>
      <c r="M132" s="98">
        <v>6.4956888675334694</v>
      </c>
      <c r="N132" s="98">
        <v>6.0282908834058748</v>
      </c>
      <c r="O132" s="98">
        <v>6.6657756352743123</v>
      </c>
      <c r="P132" s="98">
        <v>8.2759776448768481</v>
      </c>
      <c r="Q132" s="98">
        <v>9.2037008603720469</v>
      </c>
      <c r="R132" s="98">
        <v>10.061069294652727</v>
      </c>
      <c r="S132" s="98">
        <v>10.497851293649589</v>
      </c>
      <c r="T132" s="98">
        <v>10.297762366067161</v>
      </c>
      <c r="U132" s="98">
        <v>11.47887886602385</v>
      </c>
      <c r="V132" s="98">
        <v>11.750234197943833</v>
      </c>
      <c r="W132" s="98">
        <v>14.52249108570356</v>
      </c>
      <c r="DA132" s="63" t="s">
        <v>1862</v>
      </c>
    </row>
    <row r="133" spans="1:105" ht="12" customHeight="1" x14ac:dyDescent="0.25">
      <c r="A133" s="100" t="s">
        <v>204</v>
      </c>
      <c r="B133" s="101">
        <v>0.75005122823088122</v>
      </c>
      <c r="C133" s="101">
        <v>0.86669646980797577</v>
      </c>
      <c r="D133" s="101">
        <v>1.0210562097515683</v>
      </c>
      <c r="E133" s="101">
        <v>1.1156565456554597</v>
      </c>
      <c r="F133" s="101">
        <v>1.4098471248549542</v>
      </c>
      <c r="G133" s="101">
        <v>1.5362368536483286</v>
      </c>
      <c r="H133" s="101">
        <v>1.5314434741337353</v>
      </c>
      <c r="I133" s="101">
        <v>1.9225884152902153</v>
      </c>
      <c r="J133" s="101">
        <v>1.8684124337228036</v>
      </c>
      <c r="K133" s="101">
        <v>2.4459727706518404</v>
      </c>
      <c r="L133" s="101">
        <v>2.7367254675412052</v>
      </c>
      <c r="M133" s="101">
        <v>2.9773307503860247</v>
      </c>
      <c r="N133" s="101">
        <v>2.7247149735220826</v>
      </c>
      <c r="O133" s="101">
        <v>3.0641165053341566</v>
      </c>
      <c r="P133" s="101">
        <v>3.6063309342039891</v>
      </c>
      <c r="Q133" s="101">
        <v>3.9745439530543751</v>
      </c>
      <c r="R133" s="101">
        <v>4.3503034767603621</v>
      </c>
      <c r="S133" s="101">
        <v>4.6976341210342634</v>
      </c>
      <c r="T133" s="101">
        <v>4.6487883195029545</v>
      </c>
      <c r="U133" s="101">
        <v>5.1090230068315465</v>
      </c>
      <c r="V133" s="101">
        <v>5.1079873987734921</v>
      </c>
      <c r="W133" s="101">
        <v>6.6232284986457168</v>
      </c>
      <c r="DA133" s="131" t="s">
        <v>1863</v>
      </c>
    </row>
    <row r="134" spans="1:105" ht="12" customHeight="1" x14ac:dyDescent="0.25">
      <c r="A134" s="103" t="s">
        <v>52</v>
      </c>
      <c r="B134" s="104">
        <v>0.86069153946579335</v>
      </c>
      <c r="C134" s="104">
        <v>1.0517837464137232</v>
      </c>
      <c r="D134" s="104">
        <v>1.217690214298949</v>
      </c>
      <c r="E134" s="104">
        <v>1.3474407568166411</v>
      </c>
      <c r="F134" s="104">
        <v>1.6146284369161512</v>
      </c>
      <c r="G134" s="104">
        <v>1.8040075620659302</v>
      </c>
      <c r="H134" s="104">
        <v>1.8591645977589375</v>
      </c>
      <c r="I134" s="104">
        <v>2.0248525334388918</v>
      </c>
      <c r="J134" s="104">
        <v>2.2233538170899418</v>
      </c>
      <c r="K134" s="104">
        <v>2.9317599911694239</v>
      </c>
      <c r="L134" s="104">
        <v>3.1962682671095184</v>
      </c>
      <c r="M134" s="104">
        <v>3.5183581171474461</v>
      </c>
      <c r="N134" s="104">
        <v>3.3035759098837918</v>
      </c>
      <c r="O134" s="104">
        <v>3.6016591299401535</v>
      </c>
      <c r="P134" s="104">
        <v>4.6696467106728576</v>
      </c>
      <c r="Q134" s="104">
        <v>5.2291569073176749</v>
      </c>
      <c r="R134" s="104">
        <v>5.7107658178923622</v>
      </c>
      <c r="S134" s="104">
        <v>5.8002171726153264</v>
      </c>
      <c r="T134" s="104">
        <v>5.6489740465642049</v>
      </c>
      <c r="U134" s="104">
        <v>6.3698558591923051</v>
      </c>
      <c r="V134" s="104">
        <v>6.6422467991703371</v>
      </c>
      <c r="W134" s="104">
        <v>7.8992625870578399</v>
      </c>
      <c r="DA134" s="132" t="s">
        <v>1864</v>
      </c>
    </row>
    <row r="135" spans="1:105" ht="12" customHeight="1" x14ac:dyDescent="0.25">
      <c r="A135" s="106" t="s">
        <v>122</v>
      </c>
      <c r="B135" s="101">
        <v>382.271949487303</v>
      </c>
      <c r="C135" s="101">
        <v>367.10758074436205</v>
      </c>
      <c r="D135" s="101">
        <v>354.49958036160882</v>
      </c>
      <c r="E135" s="101">
        <v>332.98171428687215</v>
      </c>
      <c r="F135" s="101">
        <v>334.78900824487175</v>
      </c>
      <c r="G135" s="101">
        <v>304.92325638501654</v>
      </c>
      <c r="H135" s="101">
        <v>274.88457006750616</v>
      </c>
      <c r="I135" s="101">
        <v>266.51013894206949</v>
      </c>
      <c r="J135" s="101">
        <v>239.58637856448533</v>
      </c>
      <c r="K135" s="101">
        <v>221.03734878771274</v>
      </c>
      <c r="L135" s="101">
        <v>210.77588575749078</v>
      </c>
      <c r="M135" s="101">
        <v>197.07419714299203</v>
      </c>
      <c r="N135" s="101">
        <v>191.62150068704733</v>
      </c>
      <c r="O135" s="101">
        <v>178.32177481473437</v>
      </c>
      <c r="P135" s="101">
        <v>152.73032743947695</v>
      </c>
      <c r="Q135" s="101">
        <v>146.54984927576132</v>
      </c>
      <c r="R135" s="101">
        <v>140.28444122907251</v>
      </c>
      <c r="S135" s="101">
        <v>145.07965649114195</v>
      </c>
      <c r="T135" s="101">
        <v>142.026699078315</v>
      </c>
      <c r="U135" s="101">
        <v>131.08598178327395</v>
      </c>
      <c r="V135" s="101">
        <v>127.04467890907493</v>
      </c>
      <c r="W135" s="101">
        <v>120.02913301332474</v>
      </c>
      <c r="DA135" s="131" t="s">
        <v>1865</v>
      </c>
    </row>
    <row r="136" spans="1:105" ht="12" customHeight="1" x14ac:dyDescent="0.25">
      <c r="A136" s="107" t="s">
        <v>121</v>
      </c>
      <c r="B136" s="104">
        <v>66.220571692917005</v>
      </c>
      <c r="C136" s="104">
        <v>75.771168411686673</v>
      </c>
      <c r="D136" s="104">
        <v>88.087295402531012</v>
      </c>
      <c r="E136" s="104">
        <v>108.94351462178078</v>
      </c>
      <c r="F136" s="104">
        <v>117.0017983929874</v>
      </c>
      <c r="G136" s="104">
        <v>132.14720735219598</v>
      </c>
      <c r="H136" s="104">
        <v>145.07727145151586</v>
      </c>
      <c r="I136" s="104">
        <v>171.53447488486864</v>
      </c>
      <c r="J136" s="104">
        <v>158.27134604149668</v>
      </c>
      <c r="K136" s="104">
        <v>179.64451737439043</v>
      </c>
      <c r="L136" s="104">
        <v>180.55289757088107</v>
      </c>
      <c r="M136" s="104">
        <v>209.33193588480211</v>
      </c>
      <c r="N136" s="104">
        <v>228.67047669609823</v>
      </c>
      <c r="O136" s="104">
        <v>250.2230723820108</v>
      </c>
      <c r="P136" s="104">
        <v>266.44422042177337</v>
      </c>
      <c r="Q136" s="104">
        <v>315.86070695957585</v>
      </c>
      <c r="R136" s="104">
        <v>329.95275886021005</v>
      </c>
      <c r="S136" s="104">
        <v>353.81020032857919</v>
      </c>
      <c r="T136" s="104">
        <v>356.54273877887528</v>
      </c>
      <c r="U136" s="104">
        <v>328.75944955794262</v>
      </c>
      <c r="V136" s="104">
        <v>304.73154914827535</v>
      </c>
      <c r="W136" s="104">
        <v>300.28046381778057</v>
      </c>
      <c r="DA136" s="132" t="s">
        <v>1866</v>
      </c>
    </row>
    <row r="137" spans="1:105" ht="12" customHeight="1" x14ac:dyDescent="0.25">
      <c r="A137" s="108" t="s">
        <v>53</v>
      </c>
      <c r="B137" s="98">
        <v>28.071292203658896</v>
      </c>
      <c r="C137" s="98">
        <v>30.73981759756623</v>
      </c>
      <c r="D137" s="98">
        <v>36.859507321804649</v>
      </c>
      <c r="E137" s="98">
        <v>45.651857476010065</v>
      </c>
      <c r="F137" s="98">
        <v>52.209609334122504</v>
      </c>
      <c r="G137" s="98">
        <v>58.14097335956815</v>
      </c>
      <c r="H137" s="98">
        <v>62.965747113278155</v>
      </c>
      <c r="I137" s="98">
        <v>82.632156828854079</v>
      </c>
      <c r="J137" s="98">
        <v>68.907304529702941</v>
      </c>
      <c r="K137" s="98">
        <v>79.039910768540096</v>
      </c>
      <c r="L137" s="98">
        <v>77.851301945094832</v>
      </c>
      <c r="M137" s="98">
        <v>94.792298537900464</v>
      </c>
      <c r="N137" s="98">
        <v>103.73857606611253</v>
      </c>
      <c r="O137" s="98">
        <v>118.19992698762731</v>
      </c>
      <c r="P137" s="98">
        <v>112.39590255236084</v>
      </c>
      <c r="Q137" s="98">
        <v>132.74106083858916</v>
      </c>
      <c r="R137" s="98">
        <v>140.37277091023998</v>
      </c>
      <c r="S137" s="98">
        <v>160.45615161340331</v>
      </c>
      <c r="T137" s="98">
        <v>149.19710357120047</v>
      </c>
      <c r="U137" s="98">
        <v>138.48105246105865</v>
      </c>
      <c r="V137" s="98">
        <v>120.31955053177283</v>
      </c>
      <c r="W137" s="98">
        <v>131.84400496915163</v>
      </c>
      <c r="DA137" s="63" t="s">
        <v>1867</v>
      </c>
    </row>
    <row r="138" spans="1:105" ht="12" customHeight="1" x14ac:dyDescent="0.25">
      <c r="A138" s="108" t="s">
        <v>52</v>
      </c>
      <c r="B138" s="98">
        <v>38.149279489258106</v>
      </c>
      <c r="C138" s="98">
        <v>45.031350814120422</v>
      </c>
      <c r="D138" s="98">
        <v>51.22778808072637</v>
      </c>
      <c r="E138" s="98">
        <v>63.291657145770699</v>
      </c>
      <c r="F138" s="98">
        <v>64.792189058864892</v>
      </c>
      <c r="G138" s="98">
        <v>74.006233992627855</v>
      </c>
      <c r="H138" s="98">
        <v>82.111524338237672</v>
      </c>
      <c r="I138" s="98">
        <v>88.902318056014522</v>
      </c>
      <c r="J138" s="98">
        <v>89.364041511793701</v>
      </c>
      <c r="K138" s="98">
        <v>100.60460660585036</v>
      </c>
      <c r="L138" s="98">
        <v>102.70159562578627</v>
      </c>
      <c r="M138" s="98">
        <v>114.53963734690169</v>
      </c>
      <c r="N138" s="98">
        <v>124.9319006299858</v>
      </c>
      <c r="O138" s="98">
        <v>132.0231453943835</v>
      </c>
      <c r="P138" s="98">
        <v>154.0483178694125</v>
      </c>
      <c r="Q138" s="98">
        <v>183.11964612098666</v>
      </c>
      <c r="R138" s="98">
        <v>189.57998794997008</v>
      </c>
      <c r="S138" s="98">
        <v>193.35404871517585</v>
      </c>
      <c r="T138" s="98">
        <v>207.34563520767475</v>
      </c>
      <c r="U138" s="98">
        <v>190.27839709688391</v>
      </c>
      <c r="V138" s="98">
        <v>184.41199861650259</v>
      </c>
      <c r="W138" s="98">
        <v>168.43645884862897</v>
      </c>
      <c r="DA138" s="63" t="s">
        <v>1868</v>
      </c>
    </row>
    <row r="139" spans="1:105" ht="12" customHeight="1" x14ac:dyDescent="0.25">
      <c r="A139" s="121" t="s">
        <v>54</v>
      </c>
      <c r="B139" s="122">
        <v>1021.166754853505</v>
      </c>
      <c r="C139" s="122">
        <v>1040.1451197435306</v>
      </c>
      <c r="D139" s="122">
        <v>1023.4938609980111</v>
      </c>
      <c r="E139" s="122">
        <v>1101.8013042163143</v>
      </c>
      <c r="F139" s="122">
        <v>1047.6929389005566</v>
      </c>
      <c r="G139" s="122">
        <v>1073.1491755420145</v>
      </c>
      <c r="H139" s="122">
        <v>996.98922140710272</v>
      </c>
      <c r="I139" s="122">
        <v>953.1447315441992</v>
      </c>
      <c r="J139" s="122">
        <v>868.72300902180518</v>
      </c>
      <c r="K139" s="122">
        <v>858.28718596776196</v>
      </c>
      <c r="L139" s="122">
        <v>858.19759958903057</v>
      </c>
      <c r="M139" s="122">
        <v>812.24445526503473</v>
      </c>
      <c r="N139" s="122">
        <v>809.09351593217855</v>
      </c>
      <c r="O139" s="122">
        <v>812.30821150311419</v>
      </c>
      <c r="P139" s="122">
        <v>787.42133091258256</v>
      </c>
      <c r="Q139" s="122">
        <v>802.97230188758522</v>
      </c>
      <c r="R139" s="122">
        <v>797.33642374918941</v>
      </c>
      <c r="S139" s="122">
        <v>824.1506189101608</v>
      </c>
      <c r="T139" s="122">
        <v>792.78541709875719</v>
      </c>
      <c r="U139" s="122">
        <v>787.63015230212659</v>
      </c>
      <c r="V139" s="122">
        <v>785.21060773395334</v>
      </c>
      <c r="W139" s="122">
        <v>800.76025103867437</v>
      </c>
      <c r="DA139" s="130" t="s">
        <v>1869</v>
      </c>
    </row>
    <row r="140" spans="1:105" ht="12" customHeight="1" x14ac:dyDescent="0.25">
      <c r="A140" s="97" t="s">
        <v>50</v>
      </c>
      <c r="B140" s="98">
        <v>386.13811337483202</v>
      </c>
      <c r="C140" s="98">
        <v>392.09127280844007</v>
      </c>
      <c r="D140" s="98">
        <v>386.31927099784332</v>
      </c>
      <c r="E140" s="98">
        <v>413.6736867491386</v>
      </c>
      <c r="F140" s="98">
        <v>351.9271221082281</v>
      </c>
      <c r="G140" s="98">
        <v>391.61909233199555</v>
      </c>
      <c r="H140" s="98">
        <v>311.49187058177279</v>
      </c>
      <c r="I140" s="98">
        <v>319.38668694440236</v>
      </c>
      <c r="J140" s="98">
        <v>259.27358532106837</v>
      </c>
      <c r="K140" s="98">
        <v>267.9556477736615</v>
      </c>
      <c r="L140" s="98">
        <v>249.52993192572006</v>
      </c>
      <c r="M140" s="98">
        <v>240.57190428680039</v>
      </c>
      <c r="N140" s="98">
        <v>226.97109529888974</v>
      </c>
      <c r="O140" s="98">
        <v>219.92547544784517</v>
      </c>
      <c r="P140" s="98">
        <v>219.35743934579662</v>
      </c>
      <c r="Q140" s="98">
        <v>218.93261552970463</v>
      </c>
      <c r="R140" s="98">
        <v>214.58758470396512</v>
      </c>
      <c r="S140" s="98">
        <v>220.12480783251618</v>
      </c>
      <c r="T140" s="98">
        <v>215.12421827035288</v>
      </c>
      <c r="U140" s="98">
        <v>217.29419979663268</v>
      </c>
      <c r="V140" s="98">
        <v>206.13891426360524</v>
      </c>
      <c r="W140" s="98">
        <v>202.92510884745008</v>
      </c>
      <c r="DA140" s="63" t="s">
        <v>1870</v>
      </c>
    </row>
    <row r="141" spans="1:105" ht="12" customHeight="1" x14ac:dyDescent="0.25">
      <c r="A141" s="109" t="s">
        <v>120</v>
      </c>
      <c r="B141" s="33">
        <v>635.02864147867297</v>
      </c>
      <c r="C141" s="33">
        <v>648.05384693509041</v>
      </c>
      <c r="D141" s="33">
        <v>637.17459000016777</v>
      </c>
      <c r="E141" s="33">
        <v>688.12761746717536</v>
      </c>
      <c r="F141" s="33">
        <v>695.76581679232879</v>
      </c>
      <c r="G141" s="33">
        <v>681.53008321001914</v>
      </c>
      <c r="H141" s="33">
        <v>685.49735082532959</v>
      </c>
      <c r="I141" s="33">
        <v>633.75804459979679</v>
      </c>
      <c r="J141" s="33">
        <v>609.4494237007367</v>
      </c>
      <c r="K141" s="33">
        <v>590.33153819410063</v>
      </c>
      <c r="L141" s="33">
        <v>608.66766766331057</v>
      </c>
      <c r="M141" s="33">
        <v>571.67255097823397</v>
      </c>
      <c r="N141" s="33">
        <v>582.12242063328893</v>
      </c>
      <c r="O141" s="33">
        <v>592.38273605526922</v>
      </c>
      <c r="P141" s="33">
        <v>568.06389156678597</v>
      </c>
      <c r="Q141" s="33">
        <v>584.03968635788044</v>
      </c>
      <c r="R141" s="33">
        <v>582.74883904522437</v>
      </c>
      <c r="S141" s="33">
        <v>604.02581107764479</v>
      </c>
      <c r="T141" s="33">
        <v>577.66119882840417</v>
      </c>
      <c r="U141" s="33">
        <v>570.33595250549365</v>
      </c>
      <c r="V141" s="33">
        <v>579.07169347034824</v>
      </c>
      <c r="W141" s="33">
        <v>597.83514219122424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1502.0119884179276</v>
      </c>
      <c r="C143" s="117">
        <f t="shared" si="49"/>
        <v>1863.8792648072802</v>
      </c>
      <c r="D143" s="117">
        <f t="shared" si="49"/>
        <v>2260.7622592288449</v>
      </c>
      <c r="E143" s="117">
        <f t="shared" si="49"/>
        <v>2803.4038695627669</v>
      </c>
      <c r="F143" s="117">
        <f t="shared" si="49"/>
        <v>3091.8161567980924</v>
      </c>
      <c r="G143" s="117">
        <f t="shared" si="49"/>
        <v>3754.1296663260032</v>
      </c>
      <c r="H143" s="117">
        <f t="shared" si="49"/>
        <v>4394.3559841495908</v>
      </c>
      <c r="I143" s="117">
        <f t="shared" si="49"/>
        <v>5045.4805926128656</v>
      </c>
      <c r="J143" s="117">
        <f t="shared" si="49"/>
        <v>5871.0939713585176</v>
      </c>
      <c r="K143" s="117">
        <f t="shared" si="49"/>
        <v>6907.467368448416</v>
      </c>
      <c r="L143" s="117">
        <f t="shared" si="49"/>
        <v>8426.2645980131747</v>
      </c>
      <c r="M143" s="117">
        <f t="shared" si="49"/>
        <v>8167.9201503678451</v>
      </c>
      <c r="N143" s="117">
        <f t="shared" si="49"/>
        <v>9051.4037686837091</v>
      </c>
      <c r="O143" s="117">
        <f t="shared" si="49"/>
        <v>9709.3160244464725</v>
      </c>
      <c r="P143" s="117">
        <f t="shared" si="49"/>
        <v>9547.4971799158375</v>
      </c>
      <c r="Q143" s="117">
        <f t="shared" si="49"/>
        <v>10391.718845553754</v>
      </c>
      <c r="R143" s="117">
        <f t="shared" ref="R143:V143" si="50">R144+R146+R148+R157</f>
        <v>11632.373173829297</v>
      </c>
      <c r="S143" s="117">
        <f t="shared" si="50"/>
        <v>12184.197262378946</v>
      </c>
      <c r="T143" s="117">
        <f t="shared" si="50"/>
        <v>12901.664762825274</v>
      </c>
      <c r="U143" s="117">
        <f t="shared" si="50"/>
        <v>13873.389805276116</v>
      </c>
      <c r="V143" s="117">
        <f t="shared" si="50"/>
        <v>14931.386780394394</v>
      </c>
      <c r="W143" s="117">
        <f t="shared" ref="W143" si="51">W144+W146+W148+W157</f>
        <v>17953.250824603343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1269.426902337188</v>
      </c>
      <c r="C144" s="122">
        <f t="shared" si="52"/>
        <v>1594.7881799783852</v>
      </c>
      <c r="D144" s="122">
        <f t="shared" si="52"/>
        <v>1919.0628489932783</v>
      </c>
      <c r="E144" s="122">
        <f t="shared" si="52"/>
        <v>2344.7076979474923</v>
      </c>
      <c r="F144" s="122">
        <f t="shared" si="52"/>
        <v>2579.3569433750813</v>
      </c>
      <c r="G144" s="122">
        <f t="shared" si="52"/>
        <v>3134.6617256967602</v>
      </c>
      <c r="H144" s="122">
        <f t="shared" si="52"/>
        <v>3627.4624073116961</v>
      </c>
      <c r="I144" s="122">
        <f t="shared" si="52"/>
        <v>4143.8592728528547</v>
      </c>
      <c r="J144" s="122">
        <f t="shared" si="52"/>
        <v>4840.6724535677977</v>
      </c>
      <c r="K144" s="122">
        <f t="shared" si="52"/>
        <v>5696.0758822858061</v>
      </c>
      <c r="L144" s="122">
        <f t="shared" si="52"/>
        <v>6959.1478540696735</v>
      </c>
      <c r="M144" s="122">
        <f t="shared" si="52"/>
        <v>6581.8093735206203</v>
      </c>
      <c r="N144" s="122">
        <f t="shared" si="52"/>
        <v>7330.9158390205848</v>
      </c>
      <c r="O144" s="122">
        <f t="shared" si="52"/>
        <v>7862.0736840280606</v>
      </c>
      <c r="P144" s="122">
        <f t="shared" si="52"/>
        <v>7653.3203916311504</v>
      </c>
      <c r="Q144" s="122">
        <f t="shared" si="52"/>
        <v>8271.2205610270867</v>
      </c>
      <c r="R144" s="122">
        <f t="shared" si="52"/>
        <v>9253.1653404822664</v>
      </c>
      <c r="S144" s="122">
        <f t="shared" si="52"/>
        <v>9558.6251968412125</v>
      </c>
      <c r="T144" s="122">
        <f t="shared" si="52"/>
        <v>10036.977126475373</v>
      </c>
      <c r="U144" s="122">
        <f t="shared" si="52"/>
        <v>10710.155691892465</v>
      </c>
      <c r="V144" s="122">
        <f t="shared" si="52"/>
        <v>11383.478977094563</v>
      </c>
      <c r="W144" s="122">
        <f t="shared" si="52"/>
        <v>14028.108705580244</v>
      </c>
      <c r="DA144" s="130" t="s">
        <v>1873</v>
      </c>
    </row>
    <row r="145" spans="1:105" ht="12" customHeight="1" x14ac:dyDescent="0.25">
      <c r="A145" s="97" t="s">
        <v>53</v>
      </c>
      <c r="B145" s="98">
        <v>1269.426902337188</v>
      </c>
      <c r="C145" s="98">
        <v>1594.7881799783852</v>
      </c>
      <c r="D145" s="98">
        <v>1919.0628489932783</v>
      </c>
      <c r="E145" s="98">
        <v>2344.7076979474923</v>
      </c>
      <c r="F145" s="98">
        <v>2579.3569433750813</v>
      </c>
      <c r="G145" s="98">
        <v>3134.6617256967602</v>
      </c>
      <c r="H145" s="98">
        <v>3627.4624073116961</v>
      </c>
      <c r="I145" s="98">
        <v>4143.8592728528547</v>
      </c>
      <c r="J145" s="98">
        <v>4840.6724535677977</v>
      </c>
      <c r="K145" s="98">
        <v>5696.0758822858061</v>
      </c>
      <c r="L145" s="98">
        <v>6959.1478540696735</v>
      </c>
      <c r="M145" s="98">
        <v>6581.8093735206203</v>
      </c>
      <c r="N145" s="98">
        <v>7330.9158390205848</v>
      </c>
      <c r="O145" s="98">
        <v>7862.0736840280606</v>
      </c>
      <c r="P145" s="98">
        <v>7653.3203916311504</v>
      </c>
      <c r="Q145" s="98">
        <v>8271.2205610270867</v>
      </c>
      <c r="R145" s="98">
        <v>9253.1653404822664</v>
      </c>
      <c r="S145" s="98">
        <v>9558.6251968412125</v>
      </c>
      <c r="T145" s="98">
        <v>10036.977126475373</v>
      </c>
      <c r="U145" s="98">
        <v>10710.155691892465</v>
      </c>
      <c r="V145" s="98">
        <v>11383.478977094563</v>
      </c>
      <c r="W145" s="98">
        <v>14028.108705580244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32.190010255189108</v>
      </c>
      <c r="C146" s="122">
        <f t="shared" si="53"/>
        <v>37.019768344010465</v>
      </c>
      <c r="D146" s="122">
        <f t="shared" si="53"/>
        <v>35.928653154622303</v>
      </c>
      <c r="E146" s="122">
        <f t="shared" si="53"/>
        <v>78.965084901291689</v>
      </c>
      <c r="F146" s="122">
        <f t="shared" si="53"/>
        <v>54.736433524262381</v>
      </c>
      <c r="G146" s="122">
        <f t="shared" si="53"/>
        <v>74.207066301200925</v>
      </c>
      <c r="H146" s="122">
        <f t="shared" si="53"/>
        <v>114.88787003801527</v>
      </c>
      <c r="I146" s="122">
        <f t="shared" si="53"/>
        <v>103.42920969319978</v>
      </c>
      <c r="J146" s="122">
        <f t="shared" si="53"/>
        <v>124.9123202436445</v>
      </c>
      <c r="K146" s="122">
        <f t="shared" si="53"/>
        <v>178.52384995314506</v>
      </c>
      <c r="L146" s="122">
        <f t="shared" si="53"/>
        <v>234.59391780526593</v>
      </c>
      <c r="M146" s="122">
        <f t="shared" si="53"/>
        <v>252.81508306362372</v>
      </c>
      <c r="N146" s="122">
        <f t="shared" si="53"/>
        <v>304.84777155687664</v>
      </c>
      <c r="O146" s="122">
        <f t="shared" si="53"/>
        <v>302.25352051877422</v>
      </c>
      <c r="P146" s="122">
        <f t="shared" si="53"/>
        <v>307.17795164933898</v>
      </c>
      <c r="Q146" s="122">
        <f t="shared" si="53"/>
        <v>387.60950250722101</v>
      </c>
      <c r="R146" s="122">
        <f t="shared" si="53"/>
        <v>478.35420193849154</v>
      </c>
      <c r="S146" s="122">
        <f t="shared" si="53"/>
        <v>559.70369125737568</v>
      </c>
      <c r="T146" s="122">
        <f t="shared" si="53"/>
        <v>586.25717198636028</v>
      </c>
      <c r="U146" s="122">
        <f t="shared" si="53"/>
        <v>729.98958514413232</v>
      </c>
      <c r="V146" s="122">
        <f t="shared" si="53"/>
        <v>838.28831495524184</v>
      </c>
      <c r="W146" s="122">
        <f t="shared" si="53"/>
        <v>1002.3393126036356</v>
      </c>
      <c r="DA146" s="130" t="s">
        <v>1875</v>
      </c>
    </row>
    <row r="147" spans="1:105" ht="12" customHeight="1" x14ac:dyDescent="0.25">
      <c r="A147" s="97" t="s">
        <v>53</v>
      </c>
      <c r="B147" s="98">
        <v>32.190010255189108</v>
      </c>
      <c r="C147" s="98">
        <v>37.019768344010465</v>
      </c>
      <c r="D147" s="98">
        <v>35.928653154622303</v>
      </c>
      <c r="E147" s="98">
        <v>78.965084901291689</v>
      </c>
      <c r="F147" s="98">
        <v>54.736433524262381</v>
      </c>
      <c r="G147" s="98">
        <v>74.207066301200925</v>
      </c>
      <c r="H147" s="98">
        <v>114.88787003801527</v>
      </c>
      <c r="I147" s="98">
        <v>103.42920969319978</v>
      </c>
      <c r="J147" s="98">
        <v>124.9123202436445</v>
      </c>
      <c r="K147" s="98">
        <v>178.52384995314506</v>
      </c>
      <c r="L147" s="98">
        <v>234.59391780526593</v>
      </c>
      <c r="M147" s="98">
        <v>252.81508306362372</v>
      </c>
      <c r="N147" s="98">
        <v>304.84777155687664</v>
      </c>
      <c r="O147" s="98">
        <v>302.25352051877422</v>
      </c>
      <c r="P147" s="98">
        <v>307.17795164933898</v>
      </c>
      <c r="Q147" s="98">
        <v>387.60950250722101</v>
      </c>
      <c r="R147" s="98">
        <v>478.35420193849154</v>
      </c>
      <c r="S147" s="98">
        <v>559.70369125737568</v>
      </c>
      <c r="T147" s="98">
        <v>586.25717198636028</v>
      </c>
      <c r="U147" s="98">
        <v>729.98958514413232</v>
      </c>
      <c r="V147" s="98">
        <v>838.28831495524184</v>
      </c>
      <c r="W147" s="98">
        <v>1002.3393126036356</v>
      </c>
      <c r="DA147" s="63" t="s">
        <v>1876</v>
      </c>
    </row>
    <row r="148" spans="1:105" ht="12" customHeight="1" x14ac:dyDescent="0.25">
      <c r="A148" s="121" t="s">
        <v>55</v>
      </c>
      <c r="B148" s="122">
        <v>150.6330017299274</v>
      </c>
      <c r="C148" s="122">
        <v>169.60759053265772</v>
      </c>
      <c r="D148" s="122">
        <v>216.08283950756501</v>
      </c>
      <c r="E148" s="122">
        <v>261.41653119581281</v>
      </c>
      <c r="F148" s="122">
        <v>311.916560626126</v>
      </c>
      <c r="G148" s="122">
        <v>367.43981254326275</v>
      </c>
      <c r="H148" s="122">
        <v>438.22069311099921</v>
      </c>
      <c r="I148" s="122">
        <v>531.41055388016593</v>
      </c>
      <c r="J148" s="122">
        <v>602.59949864342605</v>
      </c>
      <c r="K148" s="122">
        <v>691.14849163785334</v>
      </c>
      <c r="L148" s="122">
        <v>796.72766874838715</v>
      </c>
      <c r="M148" s="122">
        <v>895.3246906396937</v>
      </c>
      <c r="N148" s="122">
        <v>960.60002860933275</v>
      </c>
      <c r="O148" s="122">
        <v>1062.6085534158963</v>
      </c>
      <c r="P148" s="122">
        <v>1098.2375319712942</v>
      </c>
      <c r="Q148" s="122">
        <v>1203.8571075461196</v>
      </c>
      <c r="R148" s="122">
        <v>1316.9914063269512</v>
      </c>
      <c r="S148" s="122">
        <v>1432.7482572266308</v>
      </c>
      <c r="T148" s="122">
        <v>1583.7578160577646</v>
      </c>
      <c r="U148" s="122">
        <v>1689.1952694921408</v>
      </c>
      <c r="V148" s="122">
        <v>1870.1881742121348</v>
      </c>
      <c r="W148" s="122">
        <v>2022.9042848449151</v>
      </c>
      <c r="DA148" s="130" t="s">
        <v>1877</v>
      </c>
    </row>
    <row r="149" spans="1:105" ht="12" customHeight="1" x14ac:dyDescent="0.25">
      <c r="A149" s="97" t="s">
        <v>124</v>
      </c>
      <c r="B149" s="98">
        <v>19.671382117567212</v>
      </c>
      <c r="C149" s="98">
        <v>23.211510146749912</v>
      </c>
      <c r="D149" s="98">
        <v>31.960392966390145</v>
      </c>
      <c r="E149" s="98">
        <v>41.817357920076553</v>
      </c>
      <c r="F149" s="98">
        <v>53.999353940601274</v>
      </c>
      <c r="G149" s="98">
        <v>61.961935826042527</v>
      </c>
      <c r="H149" s="98">
        <v>71.487689213617685</v>
      </c>
      <c r="I149" s="98">
        <v>82.217540757933108</v>
      </c>
      <c r="J149" s="98">
        <v>94.273362620792199</v>
      </c>
      <c r="K149" s="98">
        <v>109.602122011078</v>
      </c>
      <c r="L149" s="98">
        <v>124.54271265418653</v>
      </c>
      <c r="M149" s="98">
        <v>126.77948608964458</v>
      </c>
      <c r="N149" s="98">
        <v>129.49788697682632</v>
      </c>
      <c r="O149" s="98">
        <v>138.95925119295549</v>
      </c>
      <c r="P149" s="98">
        <v>148.18997025441965</v>
      </c>
      <c r="Q149" s="98">
        <v>147.35429715421131</v>
      </c>
      <c r="R149" s="98">
        <v>165.86892752150078</v>
      </c>
      <c r="S149" s="98">
        <v>171.69380980795921</v>
      </c>
      <c r="T149" s="98">
        <v>193.53530499407191</v>
      </c>
      <c r="U149" s="98">
        <v>196.03994303289932</v>
      </c>
      <c r="V149" s="98">
        <v>220.28126559100244</v>
      </c>
      <c r="W149" s="98">
        <v>222.24675396613466</v>
      </c>
      <c r="DA149" s="63" t="s">
        <v>1878</v>
      </c>
    </row>
    <row r="150" spans="1:105" ht="12" customHeight="1" x14ac:dyDescent="0.25">
      <c r="A150" s="97" t="s">
        <v>123</v>
      </c>
      <c r="B150" s="98">
        <v>0.12752139497647627</v>
      </c>
      <c r="C150" s="98">
        <v>0.15114501977940381</v>
      </c>
      <c r="D150" s="98">
        <v>0.23129428913507399</v>
      </c>
      <c r="E150" s="98">
        <v>0.51558601371941482</v>
      </c>
      <c r="F150" s="98">
        <v>0.61781939109117523</v>
      </c>
      <c r="G150" s="98">
        <v>0.62511287747071032</v>
      </c>
      <c r="H150" s="98">
        <v>0.71773392480929088</v>
      </c>
      <c r="I150" s="98">
        <v>0.76065833453854115</v>
      </c>
      <c r="J150" s="98">
        <v>1.1371763875285799</v>
      </c>
      <c r="K150" s="98">
        <v>1.4332009688574705</v>
      </c>
      <c r="L150" s="98">
        <v>2.6393841839768912</v>
      </c>
      <c r="M150" s="98">
        <v>2.8138371847552701</v>
      </c>
      <c r="N150" s="98">
        <v>3.3125999258954537</v>
      </c>
      <c r="O150" s="98">
        <v>3.9066632174072002</v>
      </c>
      <c r="P150" s="98">
        <v>4.3373171614832957</v>
      </c>
      <c r="Q150" s="98">
        <v>4.2458949179869698</v>
      </c>
      <c r="R150" s="98">
        <v>4.5744836704116212</v>
      </c>
      <c r="S150" s="98">
        <v>4.9298809775349195</v>
      </c>
      <c r="T150" s="98">
        <v>5.1409215962720829</v>
      </c>
      <c r="U150" s="98">
        <v>5.1331291152148379</v>
      </c>
      <c r="V150" s="98">
        <v>6.5506302108670216</v>
      </c>
      <c r="W150" s="98">
        <v>5.3977317351387804</v>
      </c>
      <c r="DA150" s="63" t="s">
        <v>1879</v>
      </c>
    </row>
    <row r="151" spans="1:105" ht="12" customHeight="1" x14ac:dyDescent="0.25">
      <c r="A151" s="100" t="s">
        <v>50</v>
      </c>
      <c r="B151" s="101">
        <v>2.7373538256261942E-2</v>
      </c>
      <c r="C151" s="101">
        <v>3.4510469498998823E-2</v>
      </c>
      <c r="D151" s="101">
        <v>5.1146731919781377E-2</v>
      </c>
      <c r="E151" s="101">
        <v>9.4919334437060104E-2</v>
      </c>
      <c r="F151" s="101">
        <v>0.1196024639174469</v>
      </c>
      <c r="G151" s="101">
        <v>0.13425643735990392</v>
      </c>
      <c r="H151" s="101">
        <v>0.14806022344475647</v>
      </c>
      <c r="I151" s="101">
        <v>0.1572092002934628</v>
      </c>
      <c r="J151" s="101">
        <v>0.23099658734472983</v>
      </c>
      <c r="K151" s="101">
        <v>0.3039368553733543</v>
      </c>
      <c r="L151" s="101">
        <v>0.47776321990579468</v>
      </c>
      <c r="M151" s="101">
        <v>0.39061601977349092</v>
      </c>
      <c r="N151" s="101">
        <v>0.4601404880625079</v>
      </c>
      <c r="O151" s="101">
        <v>0.50050622123693134</v>
      </c>
      <c r="P151" s="101">
        <v>0.63916424969986796</v>
      </c>
      <c r="Q151" s="101">
        <v>0.59749870400687788</v>
      </c>
      <c r="R151" s="101">
        <v>0.74741071104433854</v>
      </c>
      <c r="S151" s="101">
        <v>0.77689566903239204</v>
      </c>
      <c r="T151" s="101">
        <v>0.78990840911225046</v>
      </c>
      <c r="U151" s="101">
        <v>0.79864304690260091</v>
      </c>
      <c r="V151" s="101">
        <v>1.2223718955613128</v>
      </c>
      <c r="W151" s="101">
        <v>0.80567840551196213</v>
      </c>
      <c r="DA151" s="131" t="s">
        <v>1880</v>
      </c>
    </row>
    <row r="152" spans="1:105" ht="12" customHeight="1" x14ac:dyDescent="0.25">
      <c r="A152" s="103" t="s">
        <v>52</v>
      </c>
      <c r="B152" s="104">
        <v>0.10014785672021433</v>
      </c>
      <c r="C152" s="104">
        <v>0.11663455028040498</v>
      </c>
      <c r="D152" s="104">
        <v>0.18014755721529258</v>
      </c>
      <c r="E152" s="104">
        <v>0.42066667928235474</v>
      </c>
      <c r="F152" s="104">
        <v>0.49821692717372834</v>
      </c>
      <c r="G152" s="104">
        <v>0.49085644011080642</v>
      </c>
      <c r="H152" s="104">
        <v>0.56967370136453432</v>
      </c>
      <c r="I152" s="104">
        <v>0.6034491342450784</v>
      </c>
      <c r="J152" s="104">
        <v>0.9061798001838498</v>
      </c>
      <c r="K152" s="104">
        <v>1.1292641134841161</v>
      </c>
      <c r="L152" s="104">
        <v>2.1616209640710968</v>
      </c>
      <c r="M152" s="104">
        <v>2.4232211649817796</v>
      </c>
      <c r="N152" s="104">
        <v>2.852459437832946</v>
      </c>
      <c r="O152" s="104">
        <v>3.4061569961702696</v>
      </c>
      <c r="P152" s="104">
        <v>3.6981529117834286</v>
      </c>
      <c r="Q152" s="104">
        <v>3.6483962139800918</v>
      </c>
      <c r="R152" s="104">
        <v>3.8270729593672832</v>
      </c>
      <c r="S152" s="104">
        <v>4.1529853085025286</v>
      </c>
      <c r="T152" s="104">
        <v>4.3510131871598343</v>
      </c>
      <c r="U152" s="104">
        <v>4.3344860683122368</v>
      </c>
      <c r="V152" s="104">
        <v>5.3282583153057086</v>
      </c>
      <c r="W152" s="104">
        <v>4.5920533296268182</v>
      </c>
      <c r="DA152" s="132" t="s">
        <v>1881</v>
      </c>
    </row>
    <row r="153" spans="1:105" ht="12" customHeight="1" x14ac:dyDescent="0.25">
      <c r="A153" s="106" t="s">
        <v>122</v>
      </c>
      <c r="B153" s="101">
        <v>115.22759570839776</v>
      </c>
      <c r="C153" s="101">
        <v>125.97961706292293</v>
      </c>
      <c r="D153" s="101">
        <v>154.01306191574466</v>
      </c>
      <c r="E153" s="101">
        <v>177.89022625611284</v>
      </c>
      <c r="F153" s="101">
        <v>209.76617390059252</v>
      </c>
      <c r="G153" s="101">
        <v>246.71116202487957</v>
      </c>
      <c r="H153" s="101">
        <v>294.02738077452142</v>
      </c>
      <c r="I153" s="101">
        <v>342.371887724121</v>
      </c>
      <c r="J153" s="101">
        <v>382.54686063409537</v>
      </c>
      <c r="K153" s="101">
        <v>415.65642775155135</v>
      </c>
      <c r="L153" s="101">
        <v>474.63370461693785</v>
      </c>
      <c r="M153" s="101">
        <v>527.6075605408206</v>
      </c>
      <c r="N153" s="101">
        <v>571.3587684814886</v>
      </c>
      <c r="O153" s="101">
        <v>630.74109796155096</v>
      </c>
      <c r="P153" s="101">
        <v>627.19743913183606</v>
      </c>
      <c r="Q153" s="101">
        <v>683.08815442301034</v>
      </c>
      <c r="R153" s="101">
        <v>733.80458437343975</v>
      </c>
      <c r="S153" s="101">
        <v>793.4946694342193</v>
      </c>
      <c r="T153" s="101">
        <v>862.18157363755483</v>
      </c>
      <c r="U153" s="101">
        <v>924.19085315571817</v>
      </c>
      <c r="V153" s="101">
        <v>1032.420530310015</v>
      </c>
      <c r="W153" s="101">
        <v>1088.6012688765888</v>
      </c>
      <c r="DA153" s="131" t="s">
        <v>1882</v>
      </c>
    </row>
    <row r="154" spans="1:105" ht="12" customHeight="1" x14ac:dyDescent="0.25">
      <c r="A154" s="107" t="s">
        <v>121</v>
      </c>
      <c r="B154" s="104">
        <v>15.606502508985992</v>
      </c>
      <c r="C154" s="104">
        <v>20.265318303205493</v>
      </c>
      <c r="D154" s="104">
        <v>29.878090336295134</v>
      </c>
      <c r="E154" s="104">
        <v>41.193361005904002</v>
      </c>
      <c r="F154" s="104">
        <v>47.533213393841045</v>
      </c>
      <c r="G154" s="104">
        <v>58.141601814869844</v>
      </c>
      <c r="H154" s="104">
        <v>71.987889198050809</v>
      </c>
      <c r="I154" s="104">
        <v>106.06046706357338</v>
      </c>
      <c r="J154" s="104">
        <v>124.6420990010099</v>
      </c>
      <c r="K154" s="104">
        <v>164.45674090636672</v>
      </c>
      <c r="L154" s="104">
        <v>194.91186729328589</v>
      </c>
      <c r="M154" s="104">
        <v>238.12380682447343</v>
      </c>
      <c r="N154" s="104">
        <v>256.43077322512232</v>
      </c>
      <c r="O154" s="104">
        <v>289.00154104398268</v>
      </c>
      <c r="P154" s="104">
        <v>318.51280542355551</v>
      </c>
      <c r="Q154" s="104">
        <v>369.16876105091092</v>
      </c>
      <c r="R154" s="104">
        <v>412.74341076159902</v>
      </c>
      <c r="S154" s="104">
        <v>462.62989700691725</v>
      </c>
      <c r="T154" s="104">
        <v>522.90001582986577</v>
      </c>
      <c r="U154" s="104">
        <v>563.83134418830889</v>
      </c>
      <c r="V154" s="104">
        <v>610.93574810024995</v>
      </c>
      <c r="W154" s="104">
        <v>706.6585302670519</v>
      </c>
      <c r="DA154" s="132" t="s">
        <v>1883</v>
      </c>
    </row>
    <row r="155" spans="1:105" ht="12" customHeight="1" x14ac:dyDescent="0.25">
      <c r="A155" s="108" t="s">
        <v>53</v>
      </c>
      <c r="B155" s="98">
        <v>7.7772114760013684</v>
      </c>
      <c r="C155" s="98">
        <v>9.920210870109873</v>
      </c>
      <c r="D155" s="98">
        <v>14.129516257401498</v>
      </c>
      <c r="E155" s="98">
        <v>18.542630250473966</v>
      </c>
      <c r="F155" s="98">
        <v>21.712915099601254</v>
      </c>
      <c r="G155" s="98">
        <v>25.59657017943465</v>
      </c>
      <c r="H155" s="98">
        <v>30.438001550700143</v>
      </c>
      <c r="I155" s="98">
        <v>47.748358706158378</v>
      </c>
      <c r="J155" s="98">
        <v>51.582602246775025</v>
      </c>
      <c r="K155" s="98">
        <v>67.516308808364712</v>
      </c>
      <c r="L155" s="98">
        <v>80.275027318069007</v>
      </c>
      <c r="M155" s="98">
        <v>94.261158067305203</v>
      </c>
      <c r="N155" s="98">
        <v>100.80092784085736</v>
      </c>
      <c r="O155" s="98">
        <v>116.65688525940554</v>
      </c>
      <c r="P155" s="98">
        <v>117.28717032024696</v>
      </c>
      <c r="Q155" s="98">
        <v>135.5246009587178</v>
      </c>
      <c r="R155" s="98">
        <v>152.19944866617269</v>
      </c>
      <c r="S155" s="98">
        <v>178.18756068317288</v>
      </c>
      <c r="T155" s="98">
        <v>192.62391895481912</v>
      </c>
      <c r="U155" s="98">
        <v>204.96419582210052</v>
      </c>
      <c r="V155" s="98">
        <v>213.41868858569075</v>
      </c>
      <c r="W155" s="98">
        <v>259.23277432163502</v>
      </c>
      <c r="DA155" s="63" t="s">
        <v>1884</v>
      </c>
    </row>
    <row r="156" spans="1:105" ht="12" customHeight="1" x14ac:dyDescent="0.25">
      <c r="A156" s="108" t="s">
        <v>52</v>
      </c>
      <c r="B156" s="98">
        <v>7.8292910329846244</v>
      </c>
      <c r="C156" s="98">
        <v>10.345107433095622</v>
      </c>
      <c r="D156" s="98">
        <v>15.748574078893638</v>
      </c>
      <c r="E156" s="98">
        <v>22.650730755430033</v>
      </c>
      <c r="F156" s="98">
        <v>25.820298294239795</v>
      </c>
      <c r="G156" s="98">
        <v>32.545031635435187</v>
      </c>
      <c r="H156" s="98">
        <v>41.549887647350673</v>
      </c>
      <c r="I156" s="98">
        <v>58.312108357415021</v>
      </c>
      <c r="J156" s="98">
        <v>73.059496754234871</v>
      </c>
      <c r="K156" s="98">
        <v>96.940432098002049</v>
      </c>
      <c r="L156" s="98">
        <v>114.63683997521683</v>
      </c>
      <c r="M156" s="98">
        <v>143.86264875716833</v>
      </c>
      <c r="N156" s="98">
        <v>155.629845384265</v>
      </c>
      <c r="O156" s="98">
        <v>172.34465578457718</v>
      </c>
      <c r="P156" s="98">
        <v>201.22563510330858</v>
      </c>
      <c r="Q156" s="98">
        <v>233.64416009219318</v>
      </c>
      <c r="R156" s="98">
        <v>260.54396209542625</v>
      </c>
      <c r="S156" s="98">
        <v>284.44233632374431</v>
      </c>
      <c r="T156" s="98">
        <v>330.27609687504651</v>
      </c>
      <c r="U156" s="98">
        <v>358.86714836620843</v>
      </c>
      <c r="V156" s="98">
        <v>397.51705951455926</v>
      </c>
      <c r="W156" s="98">
        <v>447.425755945417</v>
      </c>
      <c r="DA156" s="63" t="s">
        <v>1885</v>
      </c>
    </row>
    <row r="157" spans="1:105" ht="12" customHeight="1" x14ac:dyDescent="0.25">
      <c r="A157" s="121" t="s">
        <v>54</v>
      </c>
      <c r="B157" s="122">
        <v>49.762074095623049</v>
      </c>
      <c r="C157" s="122">
        <v>62.463725952226746</v>
      </c>
      <c r="D157" s="122">
        <v>89.68791757337948</v>
      </c>
      <c r="E157" s="122">
        <v>118.31455551817005</v>
      </c>
      <c r="F157" s="122">
        <v>145.80621927262305</v>
      </c>
      <c r="G157" s="122">
        <v>177.82106178477963</v>
      </c>
      <c r="H157" s="122">
        <v>213.78501368887987</v>
      </c>
      <c r="I157" s="122">
        <v>266.7815561866459</v>
      </c>
      <c r="J157" s="122">
        <v>302.90969890364886</v>
      </c>
      <c r="K157" s="122">
        <v>341.71914457161131</v>
      </c>
      <c r="L157" s="122">
        <v>435.79515738984747</v>
      </c>
      <c r="M157" s="122">
        <v>437.9710031439069</v>
      </c>
      <c r="N157" s="122">
        <v>455.04012949691355</v>
      </c>
      <c r="O157" s="122">
        <v>482.38026648374205</v>
      </c>
      <c r="P157" s="122">
        <v>488.76130466405505</v>
      </c>
      <c r="Q157" s="122">
        <v>529.0316744733276</v>
      </c>
      <c r="R157" s="122">
        <v>583.86222508158778</v>
      </c>
      <c r="S157" s="122">
        <v>633.12011705372765</v>
      </c>
      <c r="T157" s="122">
        <v>694.67264830577597</v>
      </c>
      <c r="U157" s="122">
        <v>744.04925874737796</v>
      </c>
      <c r="V157" s="122">
        <v>839.43131413245408</v>
      </c>
      <c r="W157" s="122">
        <v>899.89852157454823</v>
      </c>
      <c r="DA157" s="130" t="s">
        <v>1886</v>
      </c>
    </row>
    <row r="158" spans="1:105" ht="12" customHeight="1" x14ac:dyDescent="0.25">
      <c r="A158" s="97" t="s">
        <v>50</v>
      </c>
      <c r="B158" s="98">
        <v>11.147395949259721</v>
      </c>
      <c r="C158" s="98">
        <v>14.055707132962004</v>
      </c>
      <c r="D158" s="98">
        <v>21.953968184603067</v>
      </c>
      <c r="E158" s="98">
        <v>34.836834771406664</v>
      </c>
      <c r="F158" s="98">
        <v>43.988511441017877</v>
      </c>
      <c r="G158" s="98">
        <v>49.812905807472205</v>
      </c>
      <c r="H158" s="98">
        <v>57.602571577721143</v>
      </c>
      <c r="I158" s="98">
        <v>71.411804043204256</v>
      </c>
      <c r="J158" s="98">
        <v>78.994728598297485</v>
      </c>
      <c r="K158" s="98">
        <v>96.257897492140742</v>
      </c>
      <c r="L158" s="98">
        <v>114.91953336391498</v>
      </c>
      <c r="M158" s="98">
        <v>125.96647278758846</v>
      </c>
      <c r="N158" s="98">
        <v>133.08211162835849</v>
      </c>
      <c r="O158" s="98">
        <v>144.7423313390382</v>
      </c>
      <c r="P158" s="98">
        <v>148.43249481790514</v>
      </c>
      <c r="Q158" s="98">
        <v>148.92019635224156</v>
      </c>
      <c r="R158" s="98">
        <v>146.43173903336498</v>
      </c>
      <c r="S158" s="98">
        <v>156.97059365665476</v>
      </c>
      <c r="T158" s="98">
        <v>161.81743669492553</v>
      </c>
      <c r="U158" s="98">
        <v>168.34220077455763</v>
      </c>
      <c r="V158" s="98">
        <v>187.9797362202618</v>
      </c>
      <c r="W158" s="98">
        <v>183.29176394585917</v>
      </c>
      <c r="DA158" s="63" t="s">
        <v>1887</v>
      </c>
    </row>
    <row r="159" spans="1:105" ht="12" customHeight="1" x14ac:dyDescent="0.25">
      <c r="A159" s="109" t="s">
        <v>120</v>
      </c>
      <c r="B159" s="33">
        <v>38.614678146363325</v>
      </c>
      <c r="C159" s="33">
        <v>48.40801881926474</v>
      </c>
      <c r="D159" s="33">
        <v>67.733949388776395</v>
      </c>
      <c r="E159" s="33">
        <v>83.477720746763381</v>
      </c>
      <c r="F159" s="33">
        <v>101.81770783160519</v>
      </c>
      <c r="G159" s="33">
        <v>128.00815597730747</v>
      </c>
      <c r="H159" s="33">
        <v>156.18244211115871</v>
      </c>
      <c r="I159" s="33">
        <v>195.36975214344159</v>
      </c>
      <c r="J159" s="33">
        <v>223.9149703053514</v>
      </c>
      <c r="K159" s="33">
        <v>245.46124707947055</v>
      </c>
      <c r="L159" s="33">
        <v>320.87562402593244</v>
      </c>
      <c r="M159" s="33">
        <v>312.00453035631841</v>
      </c>
      <c r="N159" s="33">
        <v>321.95801786855515</v>
      </c>
      <c r="O159" s="33">
        <v>337.63793514470376</v>
      </c>
      <c r="P159" s="33">
        <v>340.3288098461498</v>
      </c>
      <c r="Q159" s="33">
        <v>380.11147812108601</v>
      </c>
      <c r="R159" s="33">
        <v>437.43048604822275</v>
      </c>
      <c r="S159" s="33">
        <v>476.1495233970731</v>
      </c>
      <c r="T159" s="33">
        <v>532.85521161085057</v>
      </c>
      <c r="U159" s="33">
        <v>575.70705797282017</v>
      </c>
      <c r="V159" s="33">
        <v>651.45157791219253</v>
      </c>
      <c r="W159" s="33">
        <v>716.60675762868914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7261.1933931688827</v>
      </c>
      <c r="C161" s="117">
        <f t="shared" si="54"/>
        <v>7717.5730518734345</v>
      </c>
      <c r="D161" s="117">
        <f t="shared" si="54"/>
        <v>7583.4952133226734</v>
      </c>
      <c r="E161" s="117">
        <f t="shared" si="54"/>
        <v>8135.6143776770323</v>
      </c>
      <c r="F161" s="117">
        <f t="shared" si="54"/>
        <v>7651.468898527899</v>
      </c>
      <c r="G161" s="117">
        <f t="shared" si="54"/>
        <v>7321.9295794318205</v>
      </c>
      <c r="H161" s="117">
        <f t="shared" si="54"/>
        <v>7516.7648205211653</v>
      </c>
      <c r="I161" s="117">
        <f t="shared" si="54"/>
        <v>7012.4885591449374</v>
      </c>
      <c r="J161" s="117">
        <f t="shared" si="54"/>
        <v>7340.8537042534881</v>
      </c>
      <c r="K161" s="117">
        <f t="shared" si="54"/>
        <v>7147.8912278185435</v>
      </c>
      <c r="L161" s="117">
        <f t="shared" si="54"/>
        <v>8111.4749991127501</v>
      </c>
      <c r="M161" s="117">
        <f t="shared" si="54"/>
        <v>7120.2383214467191</v>
      </c>
      <c r="N161" s="117">
        <f t="shared" si="54"/>
        <v>7795.0353139815461</v>
      </c>
      <c r="O161" s="117">
        <f t="shared" si="54"/>
        <v>7597.8414949544331</v>
      </c>
      <c r="P161" s="117">
        <f t="shared" si="54"/>
        <v>6364.2801732253538</v>
      </c>
      <c r="Q161" s="117">
        <f t="shared" si="54"/>
        <v>6543.8882992098679</v>
      </c>
      <c r="R161" s="117">
        <f t="shared" ref="R161:V161" si="55">R162+R164+R166+R175</f>
        <v>7263.1710075323444</v>
      </c>
      <c r="S161" s="117">
        <f t="shared" si="55"/>
        <v>7553.4105589850387</v>
      </c>
      <c r="T161" s="117">
        <f t="shared" si="55"/>
        <v>7685.7457092634777</v>
      </c>
      <c r="U161" s="117">
        <f t="shared" si="55"/>
        <v>7794.4301521081597</v>
      </c>
      <c r="V161" s="117">
        <f t="shared" si="55"/>
        <v>7549.3666439882581</v>
      </c>
      <c r="W161" s="117">
        <f t="shared" ref="W161" si="56">W162+W164+W166+W175</f>
        <v>8274.5276430931044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5977.4639614544067</v>
      </c>
      <c r="C162" s="122">
        <f t="shared" si="57"/>
        <v>6397.6463225692369</v>
      </c>
      <c r="D162" s="122">
        <f t="shared" si="57"/>
        <v>6262.9755176638691</v>
      </c>
      <c r="E162" s="122">
        <f t="shared" si="57"/>
        <v>6582.7771959949077</v>
      </c>
      <c r="F162" s="122">
        <f t="shared" si="57"/>
        <v>6315.3407453211157</v>
      </c>
      <c r="G162" s="122">
        <f t="shared" si="57"/>
        <v>5974.7710237768142</v>
      </c>
      <c r="H162" s="122">
        <f t="shared" si="57"/>
        <v>6067.106353308639</v>
      </c>
      <c r="I162" s="122">
        <f t="shared" si="57"/>
        <v>5616.8601029517095</v>
      </c>
      <c r="J162" s="122">
        <f t="shared" si="57"/>
        <v>5927.2308397235047</v>
      </c>
      <c r="K162" s="122">
        <f t="shared" si="57"/>
        <v>5750.7108445957501</v>
      </c>
      <c r="L162" s="122">
        <f t="shared" si="57"/>
        <v>6616.3698658669509</v>
      </c>
      <c r="M162" s="122">
        <f t="shared" si="57"/>
        <v>5618.1915119094283</v>
      </c>
      <c r="N162" s="122">
        <f t="shared" si="57"/>
        <v>6236.2048665923994</v>
      </c>
      <c r="O162" s="122">
        <f t="shared" si="57"/>
        <v>6111.5348320613903</v>
      </c>
      <c r="P162" s="122">
        <f t="shared" si="57"/>
        <v>4995.6676592134818</v>
      </c>
      <c r="Q162" s="122">
        <f t="shared" si="57"/>
        <v>5090.7219378848431</v>
      </c>
      <c r="R162" s="122">
        <f t="shared" si="57"/>
        <v>5730.3521653560583</v>
      </c>
      <c r="S162" s="122">
        <f t="shared" si="57"/>
        <v>5914.3617145886519</v>
      </c>
      <c r="T162" s="122">
        <f t="shared" si="57"/>
        <v>6029.429176145145</v>
      </c>
      <c r="U162" s="122">
        <f t="shared" si="57"/>
        <v>6082.4720838850872</v>
      </c>
      <c r="V162" s="122">
        <f t="shared" si="57"/>
        <v>5786.3396761356871</v>
      </c>
      <c r="W162" s="122">
        <f t="shared" si="57"/>
        <v>6480.8510742768331</v>
      </c>
      <c r="DA162" s="130" t="s">
        <v>1890</v>
      </c>
    </row>
    <row r="163" spans="1:105" ht="12" customHeight="1" x14ac:dyDescent="0.25">
      <c r="A163" s="97" t="s">
        <v>53</v>
      </c>
      <c r="B163" s="33">
        <v>5977.4639614544067</v>
      </c>
      <c r="C163" s="33">
        <v>6397.6463225692369</v>
      </c>
      <c r="D163" s="33">
        <v>6262.9755176638691</v>
      </c>
      <c r="E163" s="33">
        <v>6582.7771959949077</v>
      </c>
      <c r="F163" s="33">
        <v>6315.3407453211157</v>
      </c>
      <c r="G163" s="33">
        <v>5974.7710237768142</v>
      </c>
      <c r="H163" s="33">
        <v>6067.106353308639</v>
      </c>
      <c r="I163" s="33">
        <v>5616.8601029517095</v>
      </c>
      <c r="J163" s="33">
        <v>5927.2308397235047</v>
      </c>
      <c r="K163" s="33">
        <v>5750.7108445957501</v>
      </c>
      <c r="L163" s="33">
        <v>6616.3698658669509</v>
      </c>
      <c r="M163" s="33">
        <v>5618.1915119094283</v>
      </c>
      <c r="N163" s="33">
        <v>6236.2048665923994</v>
      </c>
      <c r="O163" s="33">
        <v>6111.5348320613903</v>
      </c>
      <c r="P163" s="33">
        <v>4995.6676592134818</v>
      </c>
      <c r="Q163" s="33">
        <v>5090.7219378848431</v>
      </c>
      <c r="R163" s="33">
        <v>5730.3521653560583</v>
      </c>
      <c r="S163" s="33">
        <v>5914.3617145886519</v>
      </c>
      <c r="T163" s="33">
        <v>6029.429176145145</v>
      </c>
      <c r="U163" s="33">
        <v>6082.4720838850872</v>
      </c>
      <c r="V163" s="33">
        <v>5786.3396761356871</v>
      </c>
      <c r="W163" s="33">
        <v>6480.8510742768331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145.03345972892234</v>
      </c>
      <c r="C164" s="122">
        <f t="shared" si="58"/>
        <v>179.49375528569024</v>
      </c>
      <c r="D164" s="122">
        <f t="shared" si="58"/>
        <v>150.20498290695997</v>
      </c>
      <c r="E164" s="122">
        <f t="shared" si="58"/>
        <v>374.51519265319058</v>
      </c>
      <c r="F164" s="122">
        <f t="shared" si="58"/>
        <v>169.89141716556475</v>
      </c>
      <c r="G164" s="122">
        <f t="shared" si="58"/>
        <v>207.57365042703191</v>
      </c>
      <c r="H164" s="122">
        <f t="shared" si="58"/>
        <v>263.04722289962945</v>
      </c>
      <c r="I164" s="122">
        <f t="shared" si="58"/>
        <v>192.80492617888791</v>
      </c>
      <c r="J164" s="122">
        <f t="shared" si="58"/>
        <v>204.22800051300928</v>
      </c>
      <c r="K164" s="122">
        <f t="shared" si="58"/>
        <v>233.18485609605776</v>
      </c>
      <c r="L164" s="122">
        <f t="shared" si="58"/>
        <v>245.49511662094551</v>
      </c>
      <c r="M164" s="122">
        <f t="shared" si="58"/>
        <v>246.81953594042514</v>
      </c>
      <c r="N164" s="122">
        <f t="shared" si="58"/>
        <v>304.488011531719</v>
      </c>
      <c r="O164" s="122">
        <f t="shared" si="58"/>
        <v>255.16565794646206</v>
      </c>
      <c r="P164" s="122">
        <f t="shared" si="58"/>
        <v>222.78458372897555</v>
      </c>
      <c r="Q164" s="122">
        <f t="shared" si="58"/>
        <v>297.63726954558922</v>
      </c>
      <c r="R164" s="122">
        <f t="shared" si="58"/>
        <v>333.54526001484095</v>
      </c>
      <c r="S164" s="122">
        <f t="shared" si="58"/>
        <v>374.35974118662415</v>
      </c>
      <c r="T164" s="122">
        <f t="shared" si="58"/>
        <v>342.28554201968342</v>
      </c>
      <c r="U164" s="122">
        <f t="shared" si="58"/>
        <v>396.91670198183283</v>
      </c>
      <c r="V164" s="122">
        <f t="shared" si="58"/>
        <v>411.61404580543626</v>
      </c>
      <c r="W164" s="122">
        <f t="shared" si="58"/>
        <v>424.75711304134984</v>
      </c>
      <c r="DA164" s="130" t="s">
        <v>1892</v>
      </c>
    </row>
    <row r="165" spans="1:105" ht="12" customHeight="1" x14ac:dyDescent="0.25">
      <c r="A165" s="97" t="s">
        <v>53</v>
      </c>
      <c r="B165" s="98">
        <v>145.03345972892234</v>
      </c>
      <c r="C165" s="98">
        <v>179.49375528569024</v>
      </c>
      <c r="D165" s="98">
        <v>150.20498290695997</v>
      </c>
      <c r="E165" s="98">
        <v>374.51519265319058</v>
      </c>
      <c r="F165" s="98">
        <v>169.89141716556475</v>
      </c>
      <c r="G165" s="98">
        <v>207.57365042703191</v>
      </c>
      <c r="H165" s="98">
        <v>263.04722289962945</v>
      </c>
      <c r="I165" s="98">
        <v>192.80492617888791</v>
      </c>
      <c r="J165" s="98">
        <v>204.22800051300928</v>
      </c>
      <c r="K165" s="98">
        <v>233.18485609605776</v>
      </c>
      <c r="L165" s="98">
        <v>245.49511662094551</v>
      </c>
      <c r="M165" s="98">
        <v>246.81953594042514</v>
      </c>
      <c r="N165" s="98">
        <v>304.488011531719</v>
      </c>
      <c r="O165" s="98">
        <v>255.16565794646206</v>
      </c>
      <c r="P165" s="98">
        <v>222.78458372897555</v>
      </c>
      <c r="Q165" s="98">
        <v>297.63726954558922</v>
      </c>
      <c r="R165" s="98">
        <v>333.54526001484095</v>
      </c>
      <c r="S165" s="98">
        <v>374.35974118662415</v>
      </c>
      <c r="T165" s="98">
        <v>342.28554201968342</v>
      </c>
      <c r="U165" s="98">
        <v>396.91670198183283</v>
      </c>
      <c r="V165" s="98">
        <v>411.61404580543626</v>
      </c>
      <c r="W165" s="98">
        <v>424.75711304134984</v>
      </c>
      <c r="DA165" s="63" t="s">
        <v>1893</v>
      </c>
    </row>
    <row r="166" spans="1:105" ht="12" customHeight="1" x14ac:dyDescent="0.25">
      <c r="A166" s="121" t="s">
        <v>55</v>
      </c>
      <c r="B166" s="122">
        <v>785.63529239371223</v>
      </c>
      <c r="C166" s="122">
        <v>771.88227039176058</v>
      </c>
      <c r="D166" s="122">
        <v>789.4761251574065</v>
      </c>
      <c r="E166" s="122">
        <v>796.93694066901821</v>
      </c>
      <c r="F166" s="122">
        <v>794.5673815318562</v>
      </c>
      <c r="G166" s="122">
        <v>764.86634916243679</v>
      </c>
      <c r="H166" s="122">
        <v>785.57174737672142</v>
      </c>
      <c r="I166" s="122">
        <v>793.23096883020389</v>
      </c>
      <c r="J166" s="122">
        <v>800.38704216221652</v>
      </c>
      <c r="K166" s="122">
        <v>785.63766772373936</v>
      </c>
      <c r="L166" s="122">
        <v>828.43619423179757</v>
      </c>
      <c r="M166" s="122">
        <v>855.61609307100275</v>
      </c>
      <c r="N166" s="122">
        <v>860.40637458665924</v>
      </c>
      <c r="O166" s="122">
        <v>859.51892279990579</v>
      </c>
      <c r="P166" s="122">
        <v>802.8424767636543</v>
      </c>
      <c r="Q166" s="122">
        <v>809.904104350225</v>
      </c>
      <c r="R166" s="122">
        <v>850.6255139947832</v>
      </c>
      <c r="S166" s="122">
        <v>895.15258756270111</v>
      </c>
      <c r="T166" s="122">
        <v>929.07351069261676</v>
      </c>
      <c r="U166" s="122">
        <v>935.59938584413874</v>
      </c>
      <c r="V166" s="122">
        <v>957.66006231560607</v>
      </c>
      <c r="W166" s="122">
        <v>980.72326210732433</v>
      </c>
      <c r="DA166" s="130" t="s">
        <v>1894</v>
      </c>
    </row>
    <row r="167" spans="1:105" ht="12" customHeight="1" x14ac:dyDescent="0.25">
      <c r="A167" s="97" t="s">
        <v>124</v>
      </c>
      <c r="B167" s="98">
        <v>141.09388011298057</v>
      </c>
      <c r="C167" s="98">
        <v>144.01796818311331</v>
      </c>
      <c r="D167" s="98">
        <v>145.34116026614913</v>
      </c>
      <c r="E167" s="98">
        <v>145.29192484834996</v>
      </c>
      <c r="F167" s="98">
        <v>153.96551287410281</v>
      </c>
      <c r="G167" s="98">
        <v>153.3423556440691</v>
      </c>
      <c r="H167" s="98">
        <v>149.6627941602494</v>
      </c>
      <c r="I167" s="98">
        <v>146.7209359016544</v>
      </c>
      <c r="J167" s="98">
        <v>140.18552376627287</v>
      </c>
      <c r="K167" s="98">
        <v>135.24108676929089</v>
      </c>
      <c r="L167" s="98">
        <v>139.90397520800514</v>
      </c>
      <c r="M167" s="98">
        <v>138.77829899332559</v>
      </c>
      <c r="N167" s="98">
        <v>129.88217218927105</v>
      </c>
      <c r="O167" s="98">
        <v>121.36816688793354</v>
      </c>
      <c r="P167" s="98">
        <v>108.87323681761198</v>
      </c>
      <c r="Q167" s="98">
        <v>101.95284577809316</v>
      </c>
      <c r="R167" s="98">
        <v>109.53451597110684</v>
      </c>
      <c r="S167" s="98">
        <v>115.70756207335738</v>
      </c>
      <c r="T167" s="98">
        <v>122.36899113343314</v>
      </c>
      <c r="U167" s="98">
        <v>118.05975723780512</v>
      </c>
      <c r="V167" s="98">
        <v>118.35213166407296</v>
      </c>
      <c r="W167" s="98">
        <v>124.34284079424643</v>
      </c>
      <c r="DA167" s="63" t="s">
        <v>1895</v>
      </c>
    </row>
    <row r="168" spans="1:105" ht="12" customHeight="1" x14ac:dyDescent="0.25">
      <c r="A168" s="97" t="s">
        <v>123</v>
      </c>
      <c r="B168" s="98">
        <v>0.3187311093878793</v>
      </c>
      <c r="C168" s="98">
        <v>0.28757191026355666</v>
      </c>
      <c r="D168" s="98">
        <v>0.27544998743515853</v>
      </c>
      <c r="E168" s="98">
        <v>0.34631897093009667</v>
      </c>
      <c r="F168" s="98">
        <v>0.37528497760495544</v>
      </c>
      <c r="G168" s="98">
        <v>0.37175717990824991</v>
      </c>
      <c r="H168" s="98">
        <v>0.3769597828591319</v>
      </c>
      <c r="I168" s="98">
        <v>0.42717151224776129</v>
      </c>
      <c r="J168" s="98">
        <v>0.52737395243296936</v>
      </c>
      <c r="K168" s="98">
        <v>0.63289242330758078</v>
      </c>
      <c r="L168" s="98">
        <v>0.78094091242567287</v>
      </c>
      <c r="M168" s="98">
        <v>0.74079423365178498</v>
      </c>
      <c r="N168" s="98">
        <v>0.74530073825800325</v>
      </c>
      <c r="O168" s="98">
        <v>0.77414038075070346</v>
      </c>
      <c r="P168" s="98">
        <v>0.69457739872837876</v>
      </c>
      <c r="Q168" s="98">
        <v>0.65025153171957639</v>
      </c>
      <c r="R168" s="98">
        <v>0.7588605938135734</v>
      </c>
      <c r="S168" s="98">
        <v>0.83566724201571563</v>
      </c>
      <c r="T168" s="98">
        <v>0.87313413255932826</v>
      </c>
      <c r="U168" s="98">
        <v>0.79252911299842432</v>
      </c>
      <c r="V168" s="98">
        <v>0.80683259018539777</v>
      </c>
      <c r="W168" s="98">
        <v>0.90105750633512138</v>
      </c>
      <c r="DA168" s="63" t="s">
        <v>1896</v>
      </c>
    </row>
    <row r="169" spans="1:105" ht="12" customHeight="1" x14ac:dyDescent="0.25">
      <c r="A169" s="100" t="s">
        <v>50</v>
      </c>
      <c r="B169" s="101">
        <v>5.3771222642187678E-2</v>
      </c>
      <c r="C169" s="101">
        <v>5.9955115126195273E-2</v>
      </c>
      <c r="D169" s="101">
        <v>4.8246717468156231E-2</v>
      </c>
      <c r="E169" s="101">
        <v>5.059796030850703E-2</v>
      </c>
      <c r="F169" s="101">
        <v>5.8147719416669658E-2</v>
      </c>
      <c r="G169" s="101">
        <v>5.8916953494526809E-2</v>
      </c>
      <c r="H169" s="101">
        <v>6.2192652518801357E-2</v>
      </c>
      <c r="I169" s="101">
        <v>6.4078684484536186E-2</v>
      </c>
      <c r="J169" s="101">
        <v>7.4227778833150779E-2</v>
      </c>
      <c r="K169" s="101">
        <v>8.5190689850581119E-2</v>
      </c>
      <c r="L169" s="101">
        <v>0.10491461623984066</v>
      </c>
      <c r="M169" s="101">
        <v>0.10497390029934173</v>
      </c>
      <c r="N169" s="101">
        <v>8.929858701030674E-2</v>
      </c>
      <c r="O169" s="101">
        <v>7.7219355765257375E-2</v>
      </c>
      <c r="P169" s="101">
        <v>9.1958113482401529E-2</v>
      </c>
      <c r="Q169" s="101">
        <v>5.6360140552932154E-2</v>
      </c>
      <c r="R169" s="101">
        <v>7.8450855405521283E-2</v>
      </c>
      <c r="S169" s="101">
        <v>0.10139202805414513</v>
      </c>
      <c r="T169" s="101">
        <v>0.10997030229306358</v>
      </c>
      <c r="U169" s="101">
        <v>0.1047925101470286</v>
      </c>
      <c r="V169" s="101">
        <v>9.9702206258227205E-2</v>
      </c>
      <c r="W169" s="101">
        <v>0.10038410876494841</v>
      </c>
      <c r="DA169" s="131" t="s">
        <v>1897</v>
      </c>
    </row>
    <row r="170" spans="1:105" ht="12" customHeight="1" x14ac:dyDescent="0.25">
      <c r="A170" s="103" t="s">
        <v>52</v>
      </c>
      <c r="B170" s="104">
        <v>0.26495988674569171</v>
      </c>
      <c r="C170" s="104">
        <v>0.22761679513736141</v>
      </c>
      <c r="D170" s="104">
        <v>0.22720326996700235</v>
      </c>
      <c r="E170" s="104">
        <v>0.29572101062158967</v>
      </c>
      <c r="F170" s="104">
        <v>0.31713725818828575</v>
      </c>
      <c r="G170" s="104">
        <v>0.31284022641372317</v>
      </c>
      <c r="H170" s="104">
        <v>0.31476713034033055</v>
      </c>
      <c r="I170" s="104">
        <v>0.36309282776322516</v>
      </c>
      <c r="J170" s="104">
        <v>0.45314617359981868</v>
      </c>
      <c r="K170" s="104">
        <v>0.54770173345699968</v>
      </c>
      <c r="L170" s="104">
        <v>0.67602629618583232</v>
      </c>
      <c r="M170" s="104">
        <v>0.63582033335244348</v>
      </c>
      <c r="N170" s="104">
        <v>0.65600215124769667</v>
      </c>
      <c r="O170" s="104">
        <v>0.69692102498544628</v>
      </c>
      <c r="P170" s="104">
        <v>0.60261928524597719</v>
      </c>
      <c r="Q170" s="104">
        <v>0.59389139116664424</v>
      </c>
      <c r="R170" s="104">
        <v>0.68040973840805208</v>
      </c>
      <c r="S170" s="104">
        <v>0.73427521396157058</v>
      </c>
      <c r="T170" s="104">
        <v>0.76316383026626433</v>
      </c>
      <c r="U170" s="104">
        <v>0.68773660285139593</v>
      </c>
      <c r="V170" s="104">
        <v>0.70713038392717054</v>
      </c>
      <c r="W170" s="104">
        <v>0.80067339757017286</v>
      </c>
      <c r="DA170" s="132" t="s">
        <v>1898</v>
      </c>
    </row>
    <row r="171" spans="1:105" ht="12" customHeight="1" x14ac:dyDescent="0.25">
      <c r="A171" s="106" t="s">
        <v>122</v>
      </c>
      <c r="B171" s="101">
        <v>592.32063873644393</v>
      </c>
      <c r="C171" s="101">
        <v>573.10020698297296</v>
      </c>
      <c r="D171" s="101">
        <v>584.29585675646581</v>
      </c>
      <c r="E171" s="101">
        <v>586.64073091746434</v>
      </c>
      <c r="F171" s="101">
        <v>572.13992536037267</v>
      </c>
      <c r="G171" s="101">
        <v>539.82327846831924</v>
      </c>
      <c r="H171" s="101">
        <v>553.89303604022564</v>
      </c>
      <c r="I171" s="101">
        <v>548.2248578820147</v>
      </c>
      <c r="J171" s="101">
        <v>545.83337440732271</v>
      </c>
      <c r="K171" s="101">
        <v>513.33129035450509</v>
      </c>
      <c r="L171" s="101">
        <v>528.6452083188932</v>
      </c>
      <c r="M171" s="101">
        <v>543.3328987463575</v>
      </c>
      <c r="N171" s="101">
        <v>551.81127456212653</v>
      </c>
      <c r="O171" s="101">
        <v>555.94358067987798</v>
      </c>
      <c r="P171" s="101">
        <v>516.01996958805967</v>
      </c>
      <c r="Q171" s="101">
        <v>528.97801273987614</v>
      </c>
      <c r="R171" s="101">
        <v>549.60171732400715</v>
      </c>
      <c r="S171" s="101">
        <v>575.68106549233585</v>
      </c>
      <c r="T171" s="101">
        <v>591.32586013694311</v>
      </c>
      <c r="U171" s="101">
        <v>595.69504836796716</v>
      </c>
      <c r="V171" s="101">
        <v>611.41269035036623</v>
      </c>
      <c r="W171" s="101">
        <v>621.26769025519047</v>
      </c>
      <c r="DA171" s="131" t="s">
        <v>1899</v>
      </c>
    </row>
    <row r="172" spans="1:105" ht="12" customHeight="1" x14ac:dyDescent="0.25">
      <c r="A172" s="107" t="s">
        <v>121</v>
      </c>
      <c r="B172" s="104">
        <v>51.902042434900096</v>
      </c>
      <c r="C172" s="104">
        <v>54.476523315410965</v>
      </c>
      <c r="D172" s="104">
        <v>59.563658147356186</v>
      </c>
      <c r="E172" s="104">
        <v>64.657965932273839</v>
      </c>
      <c r="F172" s="104">
        <v>68.086658319775651</v>
      </c>
      <c r="G172" s="104">
        <v>71.328957870140485</v>
      </c>
      <c r="H172" s="104">
        <v>81.638957393387045</v>
      </c>
      <c r="I172" s="104">
        <v>97.858003534286965</v>
      </c>
      <c r="J172" s="104">
        <v>113.84077003618822</v>
      </c>
      <c r="K172" s="104">
        <v>136.43239817663539</v>
      </c>
      <c r="L172" s="104">
        <v>159.10606979247368</v>
      </c>
      <c r="M172" s="104">
        <v>172.76410109766803</v>
      </c>
      <c r="N172" s="104">
        <v>177.96762709700349</v>
      </c>
      <c r="O172" s="104">
        <v>181.43303485134379</v>
      </c>
      <c r="P172" s="104">
        <v>177.25469295925444</v>
      </c>
      <c r="Q172" s="104">
        <v>178.32299430053635</v>
      </c>
      <c r="R172" s="104">
        <v>190.7304201058557</v>
      </c>
      <c r="S172" s="104">
        <v>202.92829275499219</v>
      </c>
      <c r="T172" s="104">
        <v>214.50552528968143</v>
      </c>
      <c r="U172" s="104">
        <v>221.05205112536805</v>
      </c>
      <c r="V172" s="104">
        <v>227.08840771098141</v>
      </c>
      <c r="W172" s="104">
        <v>234.21167355155211</v>
      </c>
      <c r="DA172" s="132" t="s">
        <v>1900</v>
      </c>
    </row>
    <row r="173" spans="1:105" ht="12" customHeight="1" x14ac:dyDescent="0.25">
      <c r="A173" s="108" t="s">
        <v>53</v>
      </c>
      <c r="B173" s="98">
        <v>18.586325899748683</v>
      </c>
      <c r="C173" s="98">
        <v>19.245374645150921</v>
      </c>
      <c r="D173" s="98">
        <v>20.381802624980381</v>
      </c>
      <c r="E173" s="98">
        <v>21.702450861558912</v>
      </c>
      <c r="F173" s="98">
        <v>22.634484576578181</v>
      </c>
      <c r="G173" s="98">
        <v>23.42818188743437</v>
      </c>
      <c r="H173" s="98">
        <v>24.713326404802622</v>
      </c>
      <c r="I173" s="98">
        <v>30.439953078769967</v>
      </c>
      <c r="J173" s="98">
        <v>33.162967266867149</v>
      </c>
      <c r="K173" s="98">
        <v>39.853015111990203</v>
      </c>
      <c r="L173" s="98">
        <v>50.340674935499642</v>
      </c>
      <c r="M173" s="98">
        <v>50.936094915676101</v>
      </c>
      <c r="N173" s="98">
        <v>51.596158298719871</v>
      </c>
      <c r="O173" s="98">
        <v>52.817194837284781</v>
      </c>
      <c r="P173" s="98">
        <v>50.754452640966164</v>
      </c>
      <c r="Q173" s="98">
        <v>48.797989983604666</v>
      </c>
      <c r="R173" s="98">
        <v>52.436676865380576</v>
      </c>
      <c r="S173" s="98">
        <v>58.6939528710015</v>
      </c>
      <c r="T173" s="98">
        <v>62.547900576361627</v>
      </c>
      <c r="U173" s="98">
        <v>63.369498169189939</v>
      </c>
      <c r="V173" s="98">
        <v>64.309408423341182</v>
      </c>
      <c r="W173" s="98">
        <v>68.087633964915554</v>
      </c>
      <c r="DA173" s="63" t="s">
        <v>1901</v>
      </c>
    </row>
    <row r="174" spans="1:105" ht="12" customHeight="1" x14ac:dyDescent="0.25">
      <c r="A174" s="115" t="s">
        <v>52</v>
      </c>
      <c r="B174" s="33">
        <v>33.315716535151424</v>
      </c>
      <c r="C174" s="33">
        <v>35.231148670260062</v>
      </c>
      <c r="D174" s="33">
        <v>39.181855522375791</v>
      </c>
      <c r="E174" s="33">
        <v>42.955515070714938</v>
      </c>
      <c r="F174" s="33">
        <v>45.452173743197442</v>
      </c>
      <c r="G174" s="33">
        <v>47.900775982706115</v>
      </c>
      <c r="H174" s="33">
        <v>56.925630988584402</v>
      </c>
      <c r="I174" s="33">
        <v>67.41805045551699</v>
      </c>
      <c r="J174" s="33">
        <v>80.677802769321062</v>
      </c>
      <c r="K174" s="33">
        <v>96.579383064645185</v>
      </c>
      <c r="L174" s="33">
        <v>108.76539485697407</v>
      </c>
      <c r="M174" s="33">
        <v>121.82800618199192</v>
      </c>
      <c r="N174" s="33">
        <v>126.3714687982836</v>
      </c>
      <c r="O174" s="33">
        <v>128.61584001405899</v>
      </c>
      <c r="P174" s="33">
        <v>126.50024031828828</v>
      </c>
      <c r="Q174" s="33">
        <v>129.52500431693173</v>
      </c>
      <c r="R174" s="33">
        <v>138.2937432404751</v>
      </c>
      <c r="S174" s="33">
        <v>144.23433988399066</v>
      </c>
      <c r="T174" s="33">
        <v>151.95762471331983</v>
      </c>
      <c r="U174" s="33">
        <v>157.68255295617806</v>
      </c>
      <c r="V174" s="33">
        <v>162.77899928764026</v>
      </c>
      <c r="W174" s="33">
        <v>166.1240395866366</v>
      </c>
      <c r="DA174" s="60" t="s">
        <v>1902</v>
      </c>
    </row>
    <row r="175" spans="1:105" ht="12" customHeight="1" x14ac:dyDescent="0.25">
      <c r="A175" s="121" t="s">
        <v>54</v>
      </c>
      <c r="B175" s="122">
        <v>353.0606795918423</v>
      </c>
      <c r="C175" s="122">
        <v>368.55070362674746</v>
      </c>
      <c r="D175" s="122">
        <v>380.83858759443768</v>
      </c>
      <c r="E175" s="122">
        <v>381.38504835991557</v>
      </c>
      <c r="F175" s="122">
        <v>371.66935450936256</v>
      </c>
      <c r="G175" s="122">
        <v>374.71855606553777</v>
      </c>
      <c r="H175" s="122">
        <v>401.03949693617545</v>
      </c>
      <c r="I175" s="122">
        <v>409.59256118413617</v>
      </c>
      <c r="J175" s="122">
        <v>409.00782185475708</v>
      </c>
      <c r="K175" s="122">
        <v>378.35785940299604</v>
      </c>
      <c r="L175" s="122">
        <v>421.17382239305618</v>
      </c>
      <c r="M175" s="122">
        <v>399.61118052586266</v>
      </c>
      <c r="N175" s="122">
        <v>393.93606127076873</v>
      </c>
      <c r="O175" s="122">
        <v>371.62208214667442</v>
      </c>
      <c r="P175" s="122">
        <v>342.98545351924264</v>
      </c>
      <c r="Q175" s="122">
        <v>345.62498742921116</v>
      </c>
      <c r="R175" s="122">
        <v>348.64806816666152</v>
      </c>
      <c r="S175" s="122">
        <v>369.53651564706172</v>
      </c>
      <c r="T175" s="122">
        <v>384.95748040603206</v>
      </c>
      <c r="U175" s="122">
        <v>379.44198039710005</v>
      </c>
      <c r="V175" s="122">
        <v>393.75285973152813</v>
      </c>
      <c r="W175" s="122">
        <v>388.19619366759781</v>
      </c>
      <c r="DA175" s="130" t="s">
        <v>1903</v>
      </c>
    </row>
    <row r="176" spans="1:105" ht="12" customHeight="1" x14ac:dyDescent="0.25">
      <c r="A176" s="97" t="s">
        <v>50</v>
      </c>
      <c r="B176" s="98">
        <v>121.95857940676618</v>
      </c>
      <c r="C176" s="98">
        <v>119.60319709156948</v>
      </c>
      <c r="D176" s="98">
        <v>125.08574166748375</v>
      </c>
      <c r="E176" s="98">
        <v>125.73995829002499</v>
      </c>
      <c r="F176" s="98">
        <v>128.42016114333529</v>
      </c>
      <c r="G176" s="98">
        <v>123.5843652022413</v>
      </c>
      <c r="H176" s="98">
        <v>120.23300519130186</v>
      </c>
      <c r="I176" s="98">
        <v>123.12141109825363</v>
      </c>
      <c r="J176" s="98">
        <v>115.98390323681528</v>
      </c>
      <c r="K176" s="98">
        <v>113.5040631038345</v>
      </c>
      <c r="L176" s="98">
        <v>112.95743735073913</v>
      </c>
      <c r="M176" s="98">
        <v>110.54783122015587</v>
      </c>
      <c r="N176" s="98">
        <v>102.47327481657015</v>
      </c>
      <c r="O176" s="98">
        <v>96.998996164765941</v>
      </c>
      <c r="P176" s="98">
        <v>91.317816540384925</v>
      </c>
      <c r="Q176" s="98">
        <v>87.820806520090187</v>
      </c>
      <c r="R176" s="98">
        <v>81.497024368539527</v>
      </c>
      <c r="S176" s="98">
        <v>84.684597970636887</v>
      </c>
      <c r="T176" s="98">
        <v>84.797908022169324</v>
      </c>
      <c r="U176" s="98">
        <v>79.102076787254859</v>
      </c>
      <c r="V176" s="98">
        <v>79.08111260756796</v>
      </c>
      <c r="W176" s="98">
        <v>74.573205839786709</v>
      </c>
      <c r="DA176" s="63" t="s">
        <v>1904</v>
      </c>
    </row>
    <row r="177" spans="1:105" ht="12" customHeight="1" x14ac:dyDescent="0.25">
      <c r="A177" s="109" t="s">
        <v>120</v>
      </c>
      <c r="B177" s="33">
        <v>231.10210018507621</v>
      </c>
      <c r="C177" s="33">
        <v>248.94750653517806</v>
      </c>
      <c r="D177" s="33">
        <v>255.75284592695388</v>
      </c>
      <c r="E177" s="33">
        <v>255.6450900698905</v>
      </c>
      <c r="F177" s="33">
        <v>243.24919336602727</v>
      </c>
      <c r="G177" s="33">
        <v>251.13419086329662</v>
      </c>
      <c r="H177" s="33">
        <v>280.80649174487371</v>
      </c>
      <c r="I177" s="33">
        <v>286.47115008588247</v>
      </c>
      <c r="J177" s="33">
        <v>293.02391861794183</v>
      </c>
      <c r="K177" s="33">
        <v>264.85379629916156</v>
      </c>
      <c r="L177" s="33">
        <v>308.21638504231703</v>
      </c>
      <c r="M177" s="33">
        <v>289.06334930570688</v>
      </c>
      <c r="N177" s="33">
        <v>291.46278645419864</v>
      </c>
      <c r="O177" s="33">
        <v>274.62308598190856</v>
      </c>
      <c r="P177" s="33">
        <v>251.66763697885784</v>
      </c>
      <c r="Q177" s="33">
        <v>257.80418090912087</v>
      </c>
      <c r="R177" s="33">
        <v>267.15104379812203</v>
      </c>
      <c r="S177" s="33">
        <v>284.85191767642482</v>
      </c>
      <c r="T177" s="33">
        <v>300.15957238386289</v>
      </c>
      <c r="U177" s="33">
        <v>300.33990360984518</v>
      </c>
      <c r="V177" s="33">
        <v>314.67174712396024</v>
      </c>
      <c r="W177" s="33">
        <v>313.6229878278109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0.6063111404923055</v>
      </c>
      <c r="C3" s="119">
        <f>IF(RES_hhdet_tes!C3=0,"",RES_hhdet_tes!C3/RES_hhdet_fec!C3)</f>
        <v>0.60834352385297596</v>
      </c>
      <c r="D3" s="119">
        <f>IF(RES_hhdet_tes!D3=0,"",RES_hhdet_tes!D3/RES_hhdet_fec!D3)</f>
        <v>0.60742654798600149</v>
      </c>
      <c r="E3" s="119">
        <f>IF(RES_hhdet_tes!E3=0,"",RES_hhdet_tes!E3/RES_hhdet_fec!E3)</f>
        <v>0.61213942712610903</v>
      </c>
      <c r="F3" s="119">
        <f>IF(RES_hhdet_tes!F3=0,"",RES_hhdet_tes!F3/RES_hhdet_fec!F3)</f>
        <v>0.61462116525982868</v>
      </c>
      <c r="G3" s="119">
        <f>IF(RES_hhdet_tes!G3=0,"",RES_hhdet_tes!G3/RES_hhdet_fec!G3)</f>
        <v>0.61950690900181626</v>
      </c>
      <c r="H3" s="119">
        <f>IF(RES_hhdet_tes!H3=0,"",RES_hhdet_tes!H3/RES_hhdet_fec!H3)</f>
        <v>0.62434724003300246</v>
      </c>
      <c r="I3" s="119">
        <f>IF(RES_hhdet_tes!I3=0,"",RES_hhdet_tes!I3/RES_hhdet_fec!I3)</f>
        <v>0.63114471511723114</v>
      </c>
      <c r="J3" s="119">
        <f>IF(RES_hhdet_tes!J3=0,"",RES_hhdet_tes!J3/RES_hhdet_fec!J3)</f>
        <v>0.63507846316718553</v>
      </c>
      <c r="K3" s="119">
        <f>IF(RES_hhdet_tes!K3=0,"",RES_hhdet_tes!K3/RES_hhdet_fec!K3)</f>
        <v>0.64133030309385441</v>
      </c>
      <c r="L3" s="119">
        <f>IF(RES_hhdet_tes!L3=0,"",RES_hhdet_tes!L3/RES_hhdet_fec!L3)</f>
        <v>0.64869103830652008</v>
      </c>
      <c r="M3" s="119">
        <f>IF(RES_hhdet_tes!M3=0,"",RES_hhdet_tes!M3/RES_hhdet_fec!M3)</f>
        <v>0.65438698162342501</v>
      </c>
      <c r="N3" s="119">
        <f>IF(RES_hhdet_tes!N3=0,"",RES_hhdet_tes!N3/RES_hhdet_fec!N3)</f>
        <v>0.66034470428890968</v>
      </c>
      <c r="O3" s="119">
        <f>IF(RES_hhdet_tes!O3=0,"",RES_hhdet_tes!O3/RES_hhdet_fec!O3)</f>
        <v>0.6667722342517044</v>
      </c>
      <c r="P3" s="119">
        <f>IF(RES_hhdet_tes!P3=0,"",RES_hhdet_tes!P3/RES_hhdet_fec!P3)</f>
        <v>0.66869841337168523</v>
      </c>
      <c r="Q3" s="119">
        <f>IF(RES_hhdet_tes!Q3=0,"",RES_hhdet_tes!Q3/RES_hhdet_fec!Q3)</f>
        <v>0.67294215891232712</v>
      </c>
      <c r="R3" s="119">
        <f>IF(RES_hhdet_tes!R3=0,"",RES_hhdet_tes!R3/RES_hhdet_fec!R3)</f>
        <v>0.67526357302907181</v>
      </c>
      <c r="S3" s="119">
        <f>IF(RES_hhdet_tes!S3=0,"",RES_hhdet_tes!S3/RES_hhdet_fec!S3)</f>
        <v>0.6804926589660234</v>
      </c>
      <c r="T3" s="119">
        <f>IF(RES_hhdet_tes!T3=0,"",RES_hhdet_tes!T3/RES_hhdet_fec!T3)</f>
        <v>0.68533491619980291</v>
      </c>
      <c r="U3" s="119">
        <f>IF(RES_hhdet_tes!U3=0,"",RES_hhdet_tes!U3/RES_hhdet_fec!U3)</f>
        <v>0.69282334852458183</v>
      </c>
      <c r="V3" s="119">
        <f>IF(RES_hhdet_tes!V3=0,"",RES_hhdet_tes!V3/RES_hhdet_fec!V3)</f>
        <v>0.70030236897068454</v>
      </c>
      <c r="W3" s="119">
        <f>IF(RES_hhdet_tes!W3=0,"",RES_hhdet_tes!W3/RES_hhdet_fec!W3)</f>
        <v>0.70761486219296621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0.60019475810328815</v>
      </c>
      <c r="C4" s="124">
        <f>IF(RES_hhdet_tes!C4=0,"",RES_hhdet_tes!C4/RES_hhdet_fec!C4)</f>
        <v>0.60248322986986325</v>
      </c>
      <c r="D4" s="124">
        <f>IF(RES_hhdet_tes!D4=0,"",RES_hhdet_tes!D4/RES_hhdet_fec!D4)</f>
        <v>0.60138995817977492</v>
      </c>
      <c r="E4" s="124">
        <f>IF(RES_hhdet_tes!E4=0,"",RES_hhdet_tes!E4/RES_hhdet_fec!E4)</f>
        <v>0.60476715622524113</v>
      </c>
      <c r="F4" s="124">
        <f>IF(RES_hhdet_tes!F4=0,"",RES_hhdet_tes!F4/RES_hhdet_fec!F4)</f>
        <v>0.60731895589898455</v>
      </c>
      <c r="G4" s="124">
        <f>IF(RES_hhdet_tes!G4=0,"",RES_hhdet_tes!G4/RES_hhdet_fec!G4)</f>
        <v>0.61276788555886019</v>
      </c>
      <c r="H4" s="124">
        <f>IF(RES_hhdet_tes!H4=0,"",RES_hhdet_tes!H4/RES_hhdet_fec!H4)</f>
        <v>0.61758470129179144</v>
      </c>
      <c r="I4" s="124">
        <f>IF(RES_hhdet_tes!I4=0,"",RES_hhdet_tes!I4/RES_hhdet_fec!I4)</f>
        <v>0.62444121632798488</v>
      </c>
      <c r="J4" s="124">
        <f>IF(RES_hhdet_tes!J4=0,"",RES_hhdet_tes!J4/RES_hhdet_fec!J4)</f>
        <v>0.6285948366841333</v>
      </c>
      <c r="K4" s="124">
        <f>IF(RES_hhdet_tes!K4=0,"",RES_hhdet_tes!K4/RES_hhdet_fec!K4)</f>
        <v>0.63459444477489857</v>
      </c>
      <c r="L4" s="124">
        <f>IF(RES_hhdet_tes!L4=0,"",RES_hhdet_tes!L4/RES_hhdet_fec!L4)</f>
        <v>0.64284169569185501</v>
      </c>
      <c r="M4" s="124">
        <f>IF(RES_hhdet_tes!M4=0,"",RES_hhdet_tes!M4/RES_hhdet_fec!M4)</f>
        <v>0.64777360835778819</v>
      </c>
      <c r="N4" s="124">
        <f>IF(RES_hhdet_tes!N4=0,"",RES_hhdet_tes!N4/RES_hhdet_fec!N4)</f>
        <v>0.65391637164256255</v>
      </c>
      <c r="O4" s="124">
        <f>IF(RES_hhdet_tes!O4=0,"",RES_hhdet_tes!O4/RES_hhdet_fec!O4)</f>
        <v>0.66087389453711598</v>
      </c>
      <c r="P4" s="124">
        <f>IF(RES_hhdet_tes!P4=0,"",RES_hhdet_tes!P4/RES_hhdet_fec!P4)</f>
        <v>0.66251236978800809</v>
      </c>
      <c r="Q4" s="124">
        <f>IF(RES_hhdet_tes!Q4=0,"",RES_hhdet_tes!Q4/RES_hhdet_fec!Q4)</f>
        <v>0.66602043621301865</v>
      </c>
      <c r="R4" s="124">
        <f>IF(RES_hhdet_tes!R4=0,"",RES_hhdet_tes!R4/RES_hhdet_fec!R4)</f>
        <v>0.66817788728596794</v>
      </c>
      <c r="S4" s="124">
        <f>IF(RES_hhdet_tes!S4=0,"",RES_hhdet_tes!S4/RES_hhdet_fec!S4)</f>
        <v>0.67299759503382628</v>
      </c>
      <c r="T4" s="124">
        <f>IF(RES_hhdet_tes!T4=0,"",RES_hhdet_tes!T4/RES_hhdet_fec!T4)</f>
        <v>0.67738833055338599</v>
      </c>
      <c r="U4" s="124">
        <f>IF(RES_hhdet_tes!U4=0,"",RES_hhdet_tes!U4/RES_hhdet_fec!U4)</f>
        <v>0.68360843319639131</v>
      </c>
      <c r="V4" s="124">
        <f>IF(RES_hhdet_tes!V4=0,"",RES_hhdet_tes!V4/RES_hhdet_fec!V4)</f>
        <v>0.6918415134828193</v>
      </c>
      <c r="W4" s="124">
        <f>IF(RES_hhdet_tes!W4=0,"",RES_hhdet_tes!W4/RES_hhdet_fec!W4)</f>
        <v>0.698705889502935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0.59808560272711153</v>
      </c>
      <c r="C5" s="111">
        <f>IF(RES_hhdet_tes!C5=0,"",RES_hhdet_tes!C5/RES_hhdet_fec!C5)</f>
        <v>0.60040347420964624</v>
      </c>
      <c r="D5" s="111">
        <f>IF(RES_hhdet_tes!D5=0,"",RES_hhdet_tes!D5/RES_hhdet_fec!D5)</f>
        <v>0.5993620874846558</v>
      </c>
      <c r="E5" s="111">
        <f>IF(RES_hhdet_tes!E5=0,"",RES_hhdet_tes!E5/RES_hhdet_fec!E5)</f>
        <v>0.60277008057572967</v>
      </c>
      <c r="F5" s="111">
        <f>IF(RES_hhdet_tes!F5=0,"",RES_hhdet_tes!F5/RES_hhdet_fec!F5)</f>
        <v>0.60536769343719132</v>
      </c>
      <c r="G5" s="111">
        <f>IF(RES_hhdet_tes!G5=0,"",RES_hhdet_tes!G5/RES_hhdet_fec!G5)</f>
        <v>0.61086695615618103</v>
      </c>
      <c r="H5" s="111">
        <f>IF(RES_hhdet_tes!H5=0,"",RES_hhdet_tes!H5/RES_hhdet_fec!H5)</f>
        <v>0.61571423915687129</v>
      </c>
      <c r="I5" s="111">
        <f>IF(RES_hhdet_tes!I5=0,"",RES_hhdet_tes!I5/RES_hhdet_fec!I5)</f>
        <v>0.62262669996465758</v>
      </c>
      <c r="J5" s="111">
        <f>IF(RES_hhdet_tes!J5=0,"",RES_hhdet_tes!J5/RES_hhdet_fec!J5)</f>
        <v>0.6268123726925412</v>
      </c>
      <c r="K5" s="111">
        <f>IF(RES_hhdet_tes!K5=0,"",RES_hhdet_tes!K5/RES_hhdet_fec!K5)</f>
        <v>0.63284665108211668</v>
      </c>
      <c r="L5" s="111">
        <f>IF(RES_hhdet_tes!L5=0,"",RES_hhdet_tes!L5/RES_hhdet_fec!L5)</f>
        <v>0.64111049696276656</v>
      </c>
      <c r="M5" s="111">
        <f>IF(RES_hhdet_tes!M5=0,"",RES_hhdet_tes!M5/RES_hhdet_fec!M5)</f>
        <v>0.64609862383471017</v>
      </c>
      <c r="N5" s="111">
        <f>IF(RES_hhdet_tes!N5=0,"",RES_hhdet_tes!N5/RES_hhdet_fec!N5)</f>
        <v>0.65227530366099962</v>
      </c>
      <c r="O5" s="111">
        <f>IF(RES_hhdet_tes!O5=0,"",RES_hhdet_tes!O5/RES_hhdet_fec!O5)</f>
        <v>0.65927045364703452</v>
      </c>
      <c r="P5" s="111">
        <f>IF(RES_hhdet_tes!P5=0,"",RES_hhdet_tes!P5/RES_hhdet_fec!P5)</f>
        <v>0.660968184483678</v>
      </c>
      <c r="Q5" s="111">
        <f>IF(RES_hhdet_tes!Q5=0,"",RES_hhdet_tes!Q5/RES_hhdet_fec!Q5)</f>
        <v>0.664502737024118</v>
      </c>
      <c r="R5" s="111">
        <f>IF(RES_hhdet_tes!R5=0,"",RES_hhdet_tes!R5/RES_hhdet_fec!R5)</f>
        <v>0.66667514611535539</v>
      </c>
      <c r="S5" s="111">
        <f>IF(RES_hhdet_tes!S5=0,"",RES_hhdet_tes!S5/RES_hhdet_fec!S5)</f>
        <v>0.67151734991779832</v>
      </c>
      <c r="T5" s="111">
        <f>IF(RES_hhdet_tes!T5=0,"",RES_hhdet_tes!T5/RES_hhdet_fec!T5)</f>
        <v>0.67590643607774459</v>
      </c>
      <c r="U5" s="111">
        <f>IF(RES_hhdet_tes!U5=0,"",RES_hhdet_tes!U5/RES_hhdet_fec!U5)</f>
        <v>0.68216822749396888</v>
      </c>
      <c r="V5" s="111">
        <f>IF(RES_hhdet_tes!V5=0,"",RES_hhdet_tes!V5/RES_hhdet_fec!V5)</f>
        <v>0.69042753995762318</v>
      </c>
      <c r="W5" s="111">
        <f>IF(RES_hhdet_tes!W5=0,"",RES_hhdet_tes!W5/RES_hhdet_fec!W5)</f>
        <v>0.69733063004848161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1.790006307992327</v>
      </c>
      <c r="C7" s="124">
        <f>IF(RES_hhdet_tes!C7=0,"",RES_hhdet_tes!C7/RES_hhdet_fec!C7)</f>
        <v>1.8701034803814705</v>
      </c>
      <c r="D7" s="124">
        <f>IF(RES_hhdet_tes!D7=0,"",RES_hhdet_tes!D7/RES_hhdet_fec!D7)</f>
        <v>1.9578156946150307</v>
      </c>
      <c r="E7" s="124">
        <f>IF(RES_hhdet_tes!E7=0,"",RES_hhdet_tes!E7/RES_hhdet_fec!E7)</f>
        <v>2.0266677008287854</v>
      </c>
      <c r="F7" s="124">
        <f>IF(RES_hhdet_tes!F7=0,"",RES_hhdet_tes!F7/RES_hhdet_fec!F7)</f>
        <v>2.1479102607240295</v>
      </c>
      <c r="G7" s="124">
        <f>IF(RES_hhdet_tes!G7=0,"",RES_hhdet_tes!G7/RES_hhdet_fec!G7)</f>
        <v>2.2854282442074694</v>
      </c>
      <c r="H7" s="124">
        <f>IF(RES_hhdet_tes!H7=0,"",RES_hhdet_tes!H7/RES_hhdet_fec!H7)</f>
        <v>2.4242497176367315</v>
      </c>
      <c r="I7" s="124">
        <f>IF(RES_hhdet_tes!I7=0,"",RES_hhdet_tes!I7/RES_hhdet_fec!I7)</f>
        <v>2.4941552033957493</v>
      </c>
      <c r="J7" s="124">
        <f>IF(RES_hhdet_tes!J7=0,"",RES_hhdet_tes!J7/RES_hhdet_fec!J7)</f>
        <v>2.5698380565303909</v>
      </c>
      <c r="K7" s="124">
        <f>IF(RES_hhdet_tes!K7=0,"",RES_hhdet_tes!K7/RES_hhdet_fec!K7)</f>
        <v>2.6356214783759921</v>
      </c>
      <c r="L7" s="124">
        <f>IF(RES_hhdet_tes!L7=0,"",RES_hhdet_tes!L7/RES_hhdet_fec!L7)</f>
        <v>2.7261633416041255</v>
      </c>
      <c r="M7" s="124">
        <f>IF(RES_hhdet_tes!M7=0,"",RES_hhdet_tes!M7/RES_hhdet_fec!M7)</f>
        <v>2.8158035565072881</v>
      </c>
      <c r="N7" s="124">
        <f>IF(RES_hhdet_tes!N7=0,"",RES_hhdet_tes!N7/RES_hhdet_fec!N7)</f>
        <v>2.8918946944119397</v>
      </c>
      <c r="O7" s="124">
        <f>IF(RES_hhdet_tes!O7=0,"",RES_hhdet_tes!O7/RES_hhdet_fec!O7)</f>
        <v>3.0220397919166664</v>
      </c>
      <c r="P7" s="124">
        <f>IF(RES_hhdet_tes!P7=0,"",RES_hhdet_tes!P7/RES_hhdet_fec!P7)</f>
        <v>3.1223840634997915</v>
      </c>
      <c r="Q7" s="124">
        <f>IF(RES_hhdet_tes!Q7=0,"",RES_hhdet_tes!Q7/RES_hhdet_fec!Q7)</f>
        <v>3.1753047567556001</v>
      </c>
      <c r="R7" s="124">
        <f>IF(RES_hhdet_tes!R7=0,"",RES_hhdet_tes!R7/RES_hhdet_fec!R7)</f>
        <v>3.2575514465433115</v>
      </c>
      <c r="S7" s="124">
        <f>IF(RES_hhdet_tes!S7=0,"",RES_hhdet_tes!S7/RES_hhdet_fec!S7)</f>
        <v>3.3583332098539351</v>
      </c>
      <c r="T7" s="124">
        <f>IF(RES_hhdet_tes!T7=0,"",RES_hhdet_tes!T7/RES_hhdet_fec!T7)</f>
        <v>3.4606075344217886</v>
      </c>
      <c r="U7" s="124">
        <f>IF(RES_hhdet_tes!U7=0,"",RES_hhdet_tes!U7/RES_hhdet_fec!U7)</f>
        <v>3.5383390083255737</v>
      </c>
      <c r="V7" s="124">
        <f>IF(RES_hhdet_tes!V7=0,"",RES_hhdet_tes!V7/RES_hhdet_fec!V7)</f>
        <v>3.5861599387879171</v>
      </c>
      <c r="W7" s="124">
        <f>IF(RES_hhdet_tes!W7=0,"",RES_hhdet_tes!W7/RES_hhdet_fec!W7)</f>
        <v>3.6384424829890274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1.790006307992327</v>
      </c>
      <c r="C8" s="111">
        <f>IF(RES_hhdet_tes!C8=0,"",RES_hhdet_tes!C8/RES_hhdet_fec!C8)</f>
        <v>1.8701034803814705</v>
      </c>
      <c r="D8" s="111">
        <f>IF(RES_hhdet_tes!D8=0,"",RES_hhdet_tes!D8/RES_hhdet_fec!D8)</f>
        <v>1.9578156946150307</v>
      </c>
      <c r="E8" s="111">
        <f>IF(RES_hhdet_tes!E8=0,"",RES_hhdet_tes!E8/RES_hhdet_fec!E8)</f>
        <v>2.0266677008287854</v>
      </c>
      <c r="F8" s="111">
        <f>IF(RES_hhdet_tes!F8=0,"",RES_hhdet_tes!F8/RES_hhdet_fec!F8)</f>
        <v>2.1479102607240295</v>
      </c>
      <c r="G8" s="111">
        <f>IF(RES_hhdet_tes!G8=0,"",RES_hhdet_tes!G8/RES_hhdet_fec!G8)</f>
        <v>2.2854282442074694</v>
      </c>
      <c r="H8" s="111">
        <f>IF(RES_hhdet_tes!H8=0,"",RES_hhdet_tes!H8/RES_hhdet_fec!H8)</f>
        <v>2.4242497176367315</v>
      </c>
      <c r="I8" s="111">
        <f>IF(RES_hhdet_tes!I8=0,"",RES_hhdet_tes!I8/RES_hhdet_fec!I8)</f>
        <v>2.4941552033957493</v>
      </c>
      <c r="J8" s="111">
        <f>IF(RES_hhdet_tes!J8=0,"",RES_hhdet_tes!J8/RES_hhdet_fec!J8)</f>
        <v>2.5698380565303909</v>
      </c>
      <c r="K8" s="111">
        <f>IF(RES_hhdet_tes!K8=0,"",RES_hhdet_tes!K8/RES_hhdet_fec!K8)</f>
        <v>2.6356214783759921</v>
      </c>
      <c r="L8" s="111">
        <f>IF(RES_hhdet_tes!L8=0,"",RES_hhdet_tes!L8/RES_hhdet_fec!L8)</f>
        <v>2.7261633416041255</v>
      </c>
      <c r="M8" s="111">
        <f>IF(RES_hhdet_tes!M8=0,"",RES_hhdet_tes!M8/RES_hhdet_fec!M8)</f>
        <v>2.8158035565072881</v>
      </c>
      <c r="N8" s="111">
        <f>IF(RES_hhdet_tes!N8=0,"",RES_hhdet_tes!N8/RES_hhdet_fec!N8)</f>
        <v>2.8918946944119397</v>
      </c>
      <c r="O8" s="111">
        <f>IF(RES_hhdet_tes!O8=0,"",RES_hhdet_tes!O8/RES_hhdet_fec!O8)</f>
        <v>3.0220397919166664</v>
      </c>
      <c r="P8" s="111">
        <f>IF(RES_hhdet_tes!P8=0,"",RES_hhdet_tes!P8/RES_hhdet_fec!P8)</f>
        <v>3.1223840634997915</v>
      </c>
      <c r="Q8" s="111">
        <f>IF(RES_hhdet_tes!Q8=0,"",RES_hhdet_tes!Q8/RES_hhdet_fec!Q8)</f>
        <v>3.1753047567556001</v>
      </c>
      <c r="R8" s="111">
        <f>IF(RES_hhdet_tes!R8=0,"",RES_hhdet_tes!R8/RES_hhdet_fec!R8)</f>
        <v>3.2575514465433115</v>
      </c>
      <c r="S8" s="111">
        <f>IF(RES_hhdet_tes!S8=0,"",RES_hhdet_tes!S8/RES_hhdet_fec!S8)</f>
        <v>3.3583332098539351</v>
      </c>
      <c r="T8" s="111">
        <f>IF(RES_hhdet_tes!T8=0,"",RES_hhdet_tes!T8/RES_hhdet_fec!T8)</f>
        <v>3.4606075344217886</v>
      </c>
      <c r="U8" s="111">
        <f>IF(RES_hhdet_tes!U8=0,"",RES_hhdet_tes!U8/RES_hhdet_fec!U8)</f>
        <v>3.5383390083255737</v>
      </c>
      <c r="V8" s="111">
        <f>IF(RES_hhdet_tes!V8=0,"",RES_hhdet_tes!V8/RES_hhdet_fec!V8)</f>
        <v>3.5861599387879171</v>
      </c>
      <c r="W8" s="111">
        <f>IF(RES_hhdet_tes!W8=0,"",RES_hhdet_tes!W8/RES_hhdet_fec!W8)</f>
        <v>3.6384424829890274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0.62910070995070988</v>
      </c>
      <c r="C9" s="124">
        <f>IF(RES_hhdet_tes!C9=0,"",RES_hhdet_tes!C9/RES_hhdet_fec!C9)</f>
        <v>0.63187764068674712</v>
      </c>
      <c r="D9" s="124">
        <f>IF(RES_hhdet_tes!D9=0,"",RES_hhdet_tes!D9/RES_hhdet_fec!D9)</f>
        <v>0.63426553059718094</v>
      </c>
      <c r="E9" s="124">
        <f>IF(RES_hhdet_tes!E9=0,"",RES_hhdet_tes!E9/RES_hhdet_fec!E9)</f>
        <v>0.63806994605824852</v>
      </c>
      <c r="F9" s="124">
        <f>IF(RES_hhdet_tes!F9=0,"",RES_hhdet_tes!F9/RES_hhdet_fec!F9)</f>
        <v>0.64260606880560434</v>
      </c>
      <c r="G9" s="124">
        <f>IF(RES_hhdet_tes!G9=0,"",RES_hhdet_tes!G9/RES_hhdet_fec!G9)</f>
        <v>0.6472471644301302</v>
      </c>
      <c r="H9" s="124">
        <f>IF(RES_hhdet_tes!H9=0,"",RES_hhdet_tes!H9/RES_hhdet_fec!H9)</f>
        <v>0.65343478687114598</v>
      </c>
      <c r="I9" s="124">
        <f>IF(RES_hhdet_tes!I9=0,"",RES_hhdet_tes!I9/RES_hhdet_fec!I9)</f>
        <v>0.66133560906481359</v>
      </c>
      <c r="J9" s="124">
        <f>IF(RES_hhdet_tes!J9=0,"",RES_hhdet_tes!J9/RES_hhdet_fec!J9)</f>
        <v>0.66535912283690091</v>
      </c>
      <c r="K9" s="124">
        <f>IF(RES_hhdet_tes!K9=0,"",RES_hhdet_tes!K9/RES_hhdet_fec!K9)</f>
        <v>0.67327985885470654</v>
      </c>
      <c r="L9" s="124">
        <f>IF(RES_hhdet_tes!L9=0,"",RES_hhdet_tes!L9/RES_hhdet_fec!L9)</f>
        <v>0.679287631279333</v>
      </c>
      <c r="M9" s="124">
        <f>IF(RES_hhdet_tes!M9=0,"",RES_hhdet_tes!M9/RES_hhdet_fec!M9)</f>
        <v>0.68736427191588989</v>
      </c>
      <c r="N9" s="124">
        <f>IF(RES_hhdet_tes!N9=0,"",RES_hhdet_tes!N9/RES_hhdet_fec!N9)</f>
        <v>0.69370043186773522</v>
      </c>
      <c r="O9" s="124">
        <f>IF(RES_hhdet_tes!O9=0,"",RES_hhdet_tes!O9/RES_hhdet_fec!O9)</f>
        <v>0.69911107241065007</v>
      </c>
      <c r="P9" s="124">
        <f>IF(RES_hhdet_tes!P9=0,"",RES_hhdet_tes!P9/RES_hhdet_fec!P9)</f>
        <v>0.70215822851720744</v>
      </c>
      <c r="Q9" s="124">
        <f>IF(RES_hhdet_tes!Q9=0,"",RES_hhdet_tes!Q9/RES_hhdet_fec!Q9)</f>
        <v>0.7084026077691421</v>
      </c>
      <c r="R9" s="124">
        <f>IF(RES_hhdet_tes!R9=0,"",RES_hhdet_tes!R9/RES_hhdet_fec!R9)</f>
        <v>0.71539435963464848</v>
      </c>
      <c r="S9" s="124">
        <f>IF(RES_hhdet_tes!S9=0,"",RES_hhdet_tes!S9/RES_hhdet_fec!S9)</f>
        <v>0.72409368130472385</v>
      </c>
      <c r="T9" s="124">
        <f>IF(RES_hhdet_tes!T9=0,"",RES_hhdet_tes!T9/RES_hhdet_fec!T9)</f>
        <v>0.73419241971315652</v>
      </c>
      <c r="U9" s="124">
        <f>IF(RES_hhdet_tes!U9=0,"",RES_hhdet_tes!U9/RES_hhdet_fec!U9)</f>
        <v>0.74662628995648439</v>
      </c>
      <c r="V9" s="124">
        <f>IF(RES_hhdet_tes!V9=0,"",RES_hhdet_tes!V9/RES_hhdet_fec!V9)</f>
        <v>0.75610067033358552</v>
      </c>
      <c r="W9" s="124">
        <f>IF(RES_hhdet_tes!W9=0,"",RES_hhdet_tes!W9/RES_hhdet_fec!W9)</f>
        <v>0.76634259036176189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0.61612939511690579</v>
      </c>
      <c r="C10" s="111">
        <f>IF(RES_hhdet_tes!C10=0,"",RES_hhdet_tes!C10/RES_hhdet_fec!C10)</f>
        <v>0.61914777289781642</v>
      </c>
      <c r="D10" s="111">
        <f>IF(RES_hhdet_tes!D10=0,"",RES_hhdet_tes!D10/RES_hhdet_fec!D10)</f>
        <v>0.62369073092553562</v>
      </c>
      <c r="E10" s="111">
        <f>IF(RES_hhdet_tes!E10=0,"",RES_hhdet_tes!E10/RES_hhdet_fec!E10)</f>
        <v>0.62688886471879768</v>
      </c>
      <c r="F10" s="111">
        <f>IF(RES_hhdet_tes!F10=0,"",RES_hhdet_tes!F10/RES_hhdet_fec!F10)</f>
        <v>0.63150466848643816</v>
      </c>
      <c r="G10" s="111">
        <f>IF(RES_hhdet_tes!G10=0,"",RES_hhdet_tes!G10/RES_hhdet_fec!G10)</f>
        <v>0.63706732485202267</v>
      </c>
      <c r="H10" s="111">
        <f>IF(RES_hhdet_tes!H10=0,"",RES_hhdet_tes!H10/RES_hhdet_fec!H10)</f>
        <v>0.64253823202211657</v>
      </c>
      <c r="I10" s="111">
        <f>IF(RES_hhdet_tes!I10=0,"",RES_hhdet_tes!I10/RES_hhdet_fec!I10)</f>
        <v>0.6474343401802376</v>
      </c>
      <c r="J10" s="111">
        <f>IF(RES_hhdet_tes!J10=0,"",RES_hhdet_tes!J10/RES_hhdet_fec!J10)</f>
        <v>0.6534618713300846</v>
      </c>
      <c r="K10" s="111">
        <f>IF(RES_hhdet_tes!K10=0,"",RES_hhdet_tes!K10/RES_hhdet_fec!K10)</f>
        <v>0.65968265443036112</v>
      </c>
      <c r="L10" s="111">
        <f>IF(RES_hhdet_tes!L10=0,"",RES_hhdet_tes!L10/RES_hhdet_fec!L10)</f>
        <v>0.66560182066539986</v>
      </c>
      <c r="M10" s="111">
        <f>IF(RES_hhdet_tes!M10=0,"",RES_hhdet_tes!M10/RES_hhdet_fec!M10)</f>
        <v>0.67280705998890644</v>
      </c>
      <c r="N10" s="111">
        <f>IF(RES_hhdet_tes!N10=0,"",RES_hhdet_tes!N10/RES_hhdet_fec!N10)</f>
        <v>0.68120913759673807</v>
      </c>
      <c r="O10" s="111">
        <f>IF(RES_hhdet_tes!O10=0,"",RES_hhdet_tes!O10/RES_hhdet_fec!O10)</f>
        <v>0.68796519523638699</v>
      </c>
      <c r="P10" s="111">
        <f>IF(RES_hhdet_tes!P10=0,"",RES_hhdet_tes!P10/RES_hhdet_fec!P10)</f>
        <v>0.69047419140210819</v>
      </c>
      <c r="Q10" s="111">
        <f>IF(RES_hhdet_tes!Q10=0,"",RES_hhdet_tes!Q10/RES_hhdet_fec!Q10)</f>
        <v>0.69402283824636901</v>
      </c>
      <c r="R10" s="111">
        <f>IF(RES_hhdet_tes!R10=0,"",RES_hhdet_tes!R10/RES_hhdet_fec!R10)</f>
        <v>0.69897058989253191</v>
      </c>
      <c r="S10" s="111">
        <f>IF(RES_hhdet_tes!S10=0,"",RES_hhdet_tes!S10/RES_hhdet_fec!S10)</f>
        <v>0.70602157898851714</v>
      </c>
      <c r="T10" s="111">
        <f>IF(RES_hhdet_tes!T10=0,"",RES_hhdet_tes!T10/RES_hhdet_fec!T10)</f>
        <v>0.71418503244424236</v>
      </c>
      <c r="U10" s="111">
        <f>IF(RES_hhdet_tes!U10=0,"",RES_hhdet_tes!U10/RES_hhdet_fec!U10)</f>
        <v>0.72413862749668512</v>
      </c>
      <c r="V10" s="111">
        <f>IF(RES_hhdet_tes!V10=0,"",RES_hhdet_tes!V10/RES_hhdet_fec!V10)</f>
        <v>0.73650589741974981</v>
      </c>
      <c r="W10" s="111">
        <f>IF(RES_hhdet_tes!W10=0,"",RES_hhdet_tes!W10/RES_hhdet_fec!W10)</f>
        <v>0.74676821339675803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0.58102355376641279</v>
      </c>
      <c r="C11" s="111">
        <f>IF(RES_hhdet_tes!C11=0,"",RES_hhdet_tes!C11/RES_hhdet_fec!C11)</f>
        <v>0.58134361188173678</v>
      </c>
      <c r="D11" s="111">
        <f>IF(RES_hhdet_tes!D11=0,"",RES_hhdet_tes!D11/RES_hhdet_fec!D11)</f>
        <v>0.58068665349148496</v>
      </c>
      <c r="E11" s="111">
        <f>IF(RES_hhdet_tes!E11=0,"",RES_hhdet_tes!E11/RES_hhdet_fec!E11)</f>
        <v>0.57976560672150856</v>
      </c>
      <c r="F11" s="111">
        <f>IF(RES_hhdet_tes!F11=0,"",RES_hhdet_tes!F11/RES_hhdet_fec!F11)</f>
        <v>0.59224120402027092</v>
      </c>
      <c r="G11" s="111">
        <f>IF(RES_hhdet_tes!G11=0,"",RES_hhdet_tes!G11/RES_hhdet_fec!G11)</f>
        <v>0.59170894649644512</v>
      </c>
      <c r="H11" s="111">
        <f>IF(RES_hhdet_tes!H11=0,"",RES_hhdet_tes!H11/RES_hhdet_fec!H11)</f>
        <v>0.59964783086854057</v>
      </c>
      <c r="I11" s="111">
        <f>IF(RES_hhdet_tes!I11=0,"",RES_hhdet_tes!I11/RES_hhdet_fec!I11)</f>
        <v>0.60019767962901138</v>
      </c>
      <c r="J11" s="111">
        <f>IF(RES_hhdet_tes!J11=0,"",RES_hhdet_tes!J11/RES_hhdet_fec!J11)</f>
        <v>0.60592352474396771</v>
      </c>
      <c r="K11" s="111">
        <f>IF(RES_hhdet_tes!K11=0,"",RES_hhdet_tes!K11/RES_hhdet_fec!K11)</f>
        <v>0.61143898157941934</v>
      </c>
      <c r="L11" s="111">
        <f>IF(RES_hhdet_tes!L11=0,"",RES_hhdet_tes!L11/RES_hhdet_fec!L11)</f>
        <v>0.61725114503764344</v>
      </c>
      <c r="M11" s="111">
        <f>IF(RES_hhdet_tes!M11=0,"",RES_hhdet_tes!M11/RES_hhdet_fec!M11)</f>
        <v>0.62649581120119913</v>
      </c>
      <c r="N11" s="111">
        <f>IF(RES_hhdet_tes!N11=0,"",RES_hhdet_tes!N11/RES_hhdet_fec!N11)</f>
        <v>0.63140063513646139</v>
      </c>
      <c r="O11" s="111">
        <f>IF(RES_hhdet_tes!O11=0,"",RES_hhdet_tes!O11/RES_hhdet_fec!O11)</f>
        <v>0.63686409854536552</v>
      </c>
      <c r="P11" s="111">
        <f>IF(RES_hhdet_tes!P11=0,"",RES_hhdet_tes!P11/RES_hhdet_fec!P11)</f>
        <v>0.65156837943691637</v>
      </c>
      <c r="Q11" s="111">
        <f>IF(RES_hhdet_tes!Q11=0,"",RES_hhdet_tes!Q11/RES_hhdet_fec!Q11)</f>
        <v>0.66485968513704141</v>
      </c>
      <c r="R11" s="111">
        <f>IF(RES_hhdet_tes!R11=0,"",RES_hhdet_tes!R11/RES_hhdet_fec!R11)</f>
        <v>0.6885843543944955</v>
      </c>
      <c r="S11" s="111">
        <f>IF(RES_hhdet_tes!S11=0,"",RES_hhdet_tes!S11/RES_hhdet_fec!S11)</f>
        <v>0.70634048993631826</v>
      </c>
      <c r="T11" s="111">
        <f>IF(RES_hhdet_tes!T11=0,"",RES_hhdet_tes!T11/RES_hhdet_fec!T11)</f>
        <v>0.73028191796987829</v>
      </c>
      <c r="U11" s="111">
        <f>IF(RES_hhdet_tes!U11=0,"",RES_hhdet_tes!U11/RES_hhdet_fec!U11)</f>
        <v>0.74397694001500003</v>
      </c>
      <c r="V11" s="111">
        <f>IF(RES_hhdet_tes!V11=0,"",RES_hhdet_tes!V11/RES_hhdet_fec!V11)</f>
        <v>0.75951128319525996</v>
      </c>
      <c r="W11" s="111">
        <f>IF(RES_hhdet_tes!W11=0,"",RES_hhdet_tes!W11/RES_hhdet_fec!W11)</f>
        <v>0.77152601526839959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0.85459984960639201</v>
      </c>
      <c r="C12" s="111">
        <f>IF(RES_hhdet_tes!C12=0,"",RES_hhdet_tes!C12/RES_hhdet_fec!C12)</f>
        <v>0.83525484253769111</v>
      </c>
      <c r="D12" s="111">
        <f>IF(RES_hhdet_tes!D12=0,"",RES_hhdet_tes!D12/RES_hhdet_fec!D12)</f>
        <v>0.86018353588795071</v>
      </c>
      <c r="E12" s="111">
        <f>IF(RES_hhdet_tes!E12=0,"",RES_hhdet_tes!E12/RES_hhdet_fec!E12)</f>
        <v>0.87424651953287502</v>
      </c>
      <c r="F12" s="111">
        <f>IF(RES_hhdet_tes!F12=0,"",RES_hhdet_tes!F12/RES_hhdet_fec!F12)</f>
        <v>0.85695013437970102</v>
      </c>
      <c r="G12" s="111">
        <f>IF(RES_hhdet_tes!G12=0,"",RES_hhdet_tes!G12/RES_hhdet_fec!G12)</f>
        <v>0.86326438516463633</v>
      </c>
      <c r="H12" s="111">
        <f>IF(RES_hhdet_tes!H12=0,"",RES_hhdet_tes!H12/RES_hhdet_fec!H12)</f>
        <v>0.85526760038328664</v>
      </c>
      <c r="I12" s="111">
        <f>IF(RES_hhdet_tes!I12=0,"",RES_hhdet_tes!I12/RES_hhdet_fec!I12)</f>
        <v>0.85436590114356326</v>
      </c>
      <c r="J12" s="111">
        <f>IF(RES_hhdet_tes!J12=0,"",RES_hhdet_tes!J12/RES_hhdet_fec!J12)</f>
        <v>0.86270094840529377</v>
      </c>
      <c r="K12" s="111">
        <f>IF(RES_hhdet_tes!K12=0,"",RES_hhdet_tes!K12/RES_hhdet_fec!K12)</f>
        <v>0.85057071242458082</v>
      </c>
      <c r="L12" s="111">
        <f>IF(RES_hhdet_tes!L12=0,"",RES_hhdet_tes!L12/RES_hhdet_fec!L12)</f>
        <v>0.84786473127598261</v>
      </c>
      <c r="M12" s="111">
        <f>IF(RES_hhdet_tes!M12=0,"",RES_hhdet_tes!M12/RES_hhdet_fec!M12)</f>
        <v>0.83636648842029737</v>
      </c>
      <c r="N12" s="111">
        <f>IF(RES_hhdet_tes!N12=0,"",RES_hhdet_tes!N12/RES_hhdet_fec!N12)</f>
        <v>0.84142958169518722</v>
      </c>
      <c r="O12" s="111">
        <f>IF(RES_hhdet_tes!O12=0,"",RES_hhdet_tes!O12/RES_hhdet_fec!O12)</f>
        <v>0.83803503635205767</v>
      </c>
      <c r="P12" s="111">
        <f>IF(RES_hhdet_tes!P12=0,"",RES_hhdet_tes!P12/RES_hhdet_fec!P12)</f>
        <v>0.85043746468591941</v>
      </c>
      <c r="Q12" s="111">
        <f>IF(RES_hhdet_tes!Q12=0,"",RES_hhdet_tes!Q12/RES_hhdet_fec!Q12)</f>
        <v>0.86865542107099269</v>
      </c>
      <c r="R12" s="111">
        <f>IF(RES_hhdet_tes!R12=0,"",RES_hhdet_tes!R12/RES_hhdet_fec!R12)</f>
        <v>0.88179522189148318</v>
      </c>
      <c r="S12" s="111">
        <f>IF(RES_hhdet_tes!S12=0,"",RES_hhdet_tes!S12/RES_hhdet_fec!S12)</f>
        <v>0.8921231728656005</v>
      </c>
      <c r="T12" s="111">
        <f>IF(RES_hhdet_tes!T12=0,"",RES_hhdet_tes!T12/RES_hhdet_fec!T12)</f>
        <v>0.89561012548019003</v>
      </c>
      <c r="U12" s="111">
        <f>IF(RES_hhdet_tes!U12=0,"",RES_hhdet_tes!U12/RES_hhdet_fec!U12)</f>
        <v>0.8987302651934056</v>
      </c>
      <c r="V12" s="111">
        <f>IF(RES_hhdet_tes!V12=0,"",RES_hhdet_tes!V12/RES_hhdet_fec!V12)</f>
        <v>0.90523683211361639</v>
      </c>
      <c r="W12" s="111">
        <f>IF(RES_hhdet_tes!W12=0,"",RES_hhdet_tes!W12/RES_hhdet_fec!W12)</f>
        <v>0.9165146735400288</v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0.64001906336891368</v>
      </c>
      <c r="C13" s="112">
        <f>IF(RES_hhdet_tes!C13=0,"",RES_hhdet_tes!C13/RES_hhdet_fec!C13)</f>
        <v>0.63089547304234872</v>
      </c>
      <c r="D13" s="112">
        <f>IF(RES_hhdet_tes!D13=0,"",RES_hhdet_tes!D13/RES_hhdet_fec!D13)</f>
        <v>0.65195832604155113</v>
      </c>
      <c r="E13" s="112">
        <f>IF(RES_hhdet_tes!E13=0,"",RES_hhdet_tes!E13/RES_hhdet_fec!E13)</f>
        <v>0.65923788958557483</v>
      </c>
      <c r="F13" s="112">
        <f>IF(RES_hhdet_tes!F13=0,"",RES_hhdet_tes!F13/RES_hhdet_fec!F13)</f>
        <v>0.67228692449051619</v>
      </c>
      <c r="G13" s="112">
        <f>IF(RES_hhdet_tes!G13=0,"",RES_hhdet_tes!G13/RES_hhdet_fec!G13)</f>
        <v>0.67230438153203698</v>
      </c>
      <c r="H13" s="112">
        <f>IF(RES_hhdet_tes!H13=0,"",RES_hhdet_tes!H13/RES_hhdet_fec!H13)</f>
        <v>0.67864136524593066</v>
      </c>
      <c r="I13" s="112">
        <f>IF(RES_hhdet_tes!I13=0,"",RES_hhdet_tes!I13/RES_hhdet_fec!I13)</f>
        <v>0.67550554898181825</v>
      </c>
      <c r="J13" s="112">
        <f>IF(RES_hhdet_tes!J13=0,"",RES_hhdet_tes!J13/RES_hhdet_fec!J13)</f>
        <v>0.67847491552876371</v>
      </c>
      <c r="K13" s="112">
        <f>IF(RES_hhdet_tes!K13=0,"",RES_hhdet_tes!K13/RES_hhdet_fec!K13)</f>
        <v>0.66868956574320271</v>
      </c>
      <c r="L13" s="112">
        <f>IF(RES_hhdet_tes!L13=0,"",RES_hhdet_tes!L13/RES_hhdet_fec!L13)</f>
        <v>0.66901274373474884</v>
      </c>
      <c r="M13" s="112">
        <f>IF(RES_hhdet_tes!M13=0,"",RES_hhdet_tes!M13/RES_hhdet_fec!M13)</f>
        <v>0.67413243012371216</v>
      </c>
      <c r="N13" s="112">
        <f>IF(RES_hhdet_tes!N13=0,"",RES_hhdet_tes!N13/RES_hhdet_fec!N13)</f>
        <v>0.67569486490612618</v>
      </c>
      <c r="O13" s="112">
        <f>IF(RES_hhdet_tes!O13=0,"",RES_hhdet_tes!O13/RES_hhdet_fec!O13)</f>
        <v>0.67410428823597257</v>
      </c>
      <c r="P13" s="112">
        <f>IF(RES_hhdet_tes!P13=0,"",RES_hhdet_tes!P13/RES_hhdet_fec!P13)</f>
        <v>0.69201121294165546</v>
      </c>
      <c r="Q13" s="112">
        <f>IF(RES_hhdet_tes!Q13=0,"",RES_hhdet_tes!Q13/RES_hhdet_fec!Q13)</f>
        <v>0.69684971402971896</v>
      </c>
      <c r="R13" s="112">
        <f>IF(RES_hhdet_tes!R13=0,"",RES_hhdet_tes!R13/RES_hhdet_fec!R13)</f>
        <v>0.7280171604507274</v>
      </c>
      <c r="S13" s="112">
        <f>IF(RES_hhdet_tes!S13=0,"",RES_hhdet_tes!S13/RES_hhdet_fec!S13)</f>
        <v>0.73570237295591212</v>
      </c>
      <c r="T13" s="112">
        <f>IF(RES_hhdet_tes!T13=0,"",RES_hhdet_tes!T13/RES_hhdet_fec!T13)</f>
        <v>0.75780074021641375</v>
      </c>
      <c r="U13" s="112">
        <f>IF(RES_hhdet_tes!U13=0,"",RES_hhdet_tes!U13/RES_hhdet_fec!U13)</f>
        <v>0.76577569895557462</v>
      </c>
      <c r="V13" s="112">
        <f>IF(RES_hhdet_tes!V13=0,"",RES_hhdet_tes!V13/RES_hhdet_fec!V13)</f>
        <v>0.77883514359090456</v>
      </c>
      <c r="W13" s="112">
        <f>IF(RES_hhdet_tes!W13=0,"",RES_hhdet_tes!W13/RES_hhdet_fec!W13)</f>
        <v>0.79201730503078505</v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0.64163977728340482</v>
      </c>
      <c r="C15" s="112">
        <f>IF(RES_hhdet_tes!C15=0,"",RES_hhdet_tes!C15/RES_hhdet_fec!C15)</f>
        <v>0.64326017086005682</v>
      </c>
      <c r="D15" s="112">
        <f>IF(RES_hhdet_tes!D15=0,"",RES_hhdet_tes!D15/RES_hhdet_fec!D15)</f>
        <v>0.64379474305166839</v>
      </c>
      <c r="E15" s="112">
        <f>IF(RES_hhdet_tes!E15=0,"",RES_hhdet_tes!E15/RES_hhdet_fec!E15)</f>
        <v>0.64378123569426948</v>
      </c>
      <c r="F15" s="112">
        <f>IF(RES_hhdet_tes!F15=0,"",RES_hhdet_tes!F15/RES_hhdet_fec!F15)</f>
        <v>0.64793798989584406</v>
      </c>
      <c r="G15" s="112">
        <f>IF(RES_hhdet_tes!G15=0,"",RES_hhdet_tes!G15/RES_hhdet_fec!G15)</f>
        <v>0.65003038423487469</v>
      </c>
      <c r="H15" s="112">
        <f>IF(RES_hhdet_tes!H15=0,"",RES_hhdet_tes!H15/RES_hhdet_fec!H15)</f>
        <v>0.65300964933746919</v>
      </c>
      <c r="I15" s="112">
        <f>IF(RES_hhdet_tes!I15=0,"",RES_hhdet_tes!I15/RES_hhdet_fec!I15)</f>
        <v>0.6595141734489447</v>
      </c>
      <c r="J15" s="112">
        <f>IF(RES_hhdet_tes!J15=0,"",RES_hhdet_tes!J15/RES_hhdet_fec!J15)</f>
        <v>0.65855958162011985</v>
      </c>
      <c r="K15" s="112">
        <f>IF(RES_hhdet_tes!K15=0,"",RES_hhdet_tes!K15/RES_hhdet_fec!K15)</f>
        <v>0.65964057365917994</v>
      </c>
      <c r="L15" s="112">
        <f>IF(RES_hhdet_tes!L15=0,"",RES_hhdet_tes!L15/RES_hhdet_fec!L15)</f>
        <v>0.66265086550167385</v>
      </c>
      <c r="M15" s="112">
        <f>IF(RES_hhdet_tes!M15=0,"",RES_hhdet_tes!M15/RES_hhdet_fec!M15)</f>
        <v>0.66447448106336904</v>
      </c>
      <c r="N15" s="112">
        <f>IF(RES_hhdet_tes!N15=0,"",RES_hhdet_tes!N15/RES_hhdet_fec!N15)</f>
        <v>0.66702299143836608</v>
      </c>
      <c r="O15" s="112">
        <f>IF(RES_hhdet_tes!O15=0,"",RES_hhdet_tes!O15/RES_hhdet_fec!O15)</f>
        <v>0.66758293646312394</v>
      </c>
      <c r="P15" s="112">
        <f>IF(RES_hhdet_tes!P15=0,"",RES_hhdet_tes!P15/RES_hhdet_fec!P15)</f>
        <v>0.66645104252254483</v>
      </c>
      <c r="Q15" s="112">
        <f>IF(RES_hhdet_tes!Q15=0,"",RES_hhdet_tes!Q15/RES_hhdet_fec!Q15)</f>
        <v>0.66867845099184786</v>
      </c>
      <c r="R15" s="112">
        <f>IF(RES_hhdet_tes!R15=0,"",RES_hhdet_tes!R15/RES_hhdet_fec!R15)</f>
        <v>0.67487325063336479</v>
      </c>
      <c r="S15" s="112">
        <f>IF(RES_hhdet_tes!S15=0,"",RES_hhdet_tes!S15/RES_hhdet_fec!S15)</f>
        <v>0.68636791877551173</v>
      </c>
      <c r="T15" s="112">
        <f>IF(RES_hhdet_tes!T15=0,"",RES_hhdet_tes!T15/RES_hhdet_fec!T15)</f>
        <v>0.69775870665203299</v>
      </c>
      <c r="U15" s="112">
        <f>IF(RES_hhdet_tes!U15=0,"",RES_hhdet_tes!U15/RES_hhdet_fec!U15)</f>
        <v>0.7103858682041444</v>
      </c>
      <c r="V15" s="112">
        <f>IF(RES_hhdet_tes!V15=0,"",RES_hhdet_tes!V15/RES_hhdet_fec!V15)</f>
        <v>0.72065878979889875</v>
      </c>
      <c r="W15" s="112">
        <f>IF(RES_hhdet_tes!W15=0,"",RES_hhdet_tes!W15/RES_hhdet_fec!W15)</f>
        <v>0.72929652938310952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0.86568194891564709</v>
      </c>
      <c r="C16" s="113">
        <f>IF(RES_hhdet_tes!C16=0,"",RES_hhdet_tes!C16/RES_hhdet_fec!C16)</f>
        <v>0.87228722230828537</v>
      </c>
      <c r="D16" s="113">
        <f>IF(RES_hhdet_tes!D16=0,"",RES_hhdet_tes!D16/RES_hhdet_fec!D16)</f>
        <v>0.8741697306070596</v>
      </c>
      <c r="E16" s="113">
        <f>IF(RES_hhdet_tes!E16=0,"",RES_hhdet_tes!E16/RES_hhdet_fec!E16)</f>
        <v>0.8757089061084492</v>
      </c>
      <c r="F16" s="113">
        <f>IF(RES_hhdet_tes!F16=0,"",RES_hhdet_tes!F16/RES_hhdet_fec!F16)</f>
        <v>0.8724140394964186</v>
      </c>
      <c r="G16" s="113">
        <f>IF(RES_hhdet_tes!G16=0,"",RES_hhdet_tes!G16/RES_hhdet_fec!G16)</f>
        <v>0.87620881050196764</v>
      </c>
      <c r="H16" s="113">
        <f>IF(RES_hhdet_tes!H16=0,"",RES_hhdet_tes!H16/RES_hhdet_fec!H16)</f>
        <v>0.87976263217743278</v>
      </c>
      <c r="I16" s="113">
        <f>IF(RES_hhdet_tes!I16=0,"",RES_hhdet_tes!I16/RES_hhdet_fec!I16)</f>
        <v>0.86941458649571801</v>
      </c>
      <c r="J16" s="113">
        <f>IF(RES_hhdet_tes!J16=0,"",RES_hhdet_tes!J16/RES_hhdet_fec!J16)</f>
        <v>0.87185508202432915</v>
      </c>
      <c r="K16" s="113">
        <f>IF(RES_hhdet_tes!K16=0,"",RES_hhdet_tes!K16/RES_hhdet_fec!K16)</f>
        <v>0.85841168799333267</v>
      </c>
      <c r="L16" s="113">
        <f>IF(RES_hhdet_tes!L16=0,"",RES_hhdet_tes!L16/RES_hhdet_fec!L16)</f>
        <v>0.85099412244732964</v>
      </c>
      <c r="M16" s="113">
        <f>IF(RES_hhdet_tes!M16=0,"",RES_hhdet_tes!M16/RES_hhdet_fec!M16)</f>
        <v>0.84937789518350937</v>
      </c>
      <c r="N16" s="113">
        <f>IF(RES_hhdet_tes!N16=0,"",RES_hhdet_tes!N16/RES_hhdet_fec!N16)</f>
        <v>0.84840714374779891</v>
      </c>
      <c r="O16" s="113">
        <f>IF(RES_hhdet_tes!O16=0,"",RES_hhdet_tes!O16/RES_hhdet_fec!O16)</f>
        <v>0.84051101801698658</v>
      </c>
      <c r="P16" s="113">
        <f>IF(RES_hhdet_tes!P16=0,"",RES_hhdet_tes!P16/RES_hhdet_fec!P16)</f>
        <v>0.84264988416856801</v>
      </c>
      <c r="Q16" s="113">
        <f>IF(RES_hhdet_tes!Q16=0,"",RES_hhdet_tes!Q16/RES_hhdet_fec!Q16)</f>
        <v>0.84783413652395789</v>
      </c>
      <c r="R16" s="113">
        <f>IF(RES_hhdet_tes!R16=0,"",RES_hhdet_tes!R16/RES_hhdet_fec!R16)</f>
        <v>0.85285508129942245</v>
      </c>
      <c r="S16" s="113">
        <f>IF(RES_hhdet_tes!S16=0,"",RES_hhdet_tes!S16/RES_hhdet_fec!S16)</f>
        <v>0.85914381691609421</v>
      </c>
      <c r="T16" s="113">
        <f>IF(RES_hhdet_tes!T16=0,"",RES_hhdet_tes!T16/RES_hhdet_fec!T16)</f>
        <v>0.86146902846666928</v>
      </c>
      <c r="U16" s="113">
        <f>IF(RES_hhdet_tes!U16=0,"",RES_hhdet_tes!U16/RES_hhdet_fec!U16)</f>
        <v>0.86729897563260139</v>
      </c>
      <c r="V16" s="113">
        <f>IF(RES_hhdet_tes!V16=0,"",RES_hhdet_tes!V16/RES_hhdet_fec!V16)</f>
        <v>0.87111704208513085</v>
      </c>
      <c r="W16" s="113">
        <f>IF(RES_hhdet_tes!W16=0,"",RES_hhdet_tes!W16/RES_hhdet_fec!W16)</f>
        <v>0.88261178922549122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0.71900116268590697</v>
      </c>
      <c r="C17" s="111">
        <f>IF(RES_hhdet_tes!C17=0,"",RES_hhdet_tes!C17/RES_hhdet_fec!C17)</f>
        <v>0.72512344167677445</v>
      </c>
      <c r="D17" s="111">
        <f>IF(RES_hhdet_tes!D17=0,"",RES_hhdet_tes!D17/RES_hhdet_fec!D17)</f>
        <v>0.73577066663877566</v>
      </c>
      <c r="E17" s="111">
        <f>IF(RES_hhdet_tes!E17=0,"",RES_hhdet_tes!E17/RES_hhdet_fec!E17)</f>
        <v>0.74300496151658668</v>
      </c>
      <c r="F17" s="111">
        <f>IF(RES_hhdet_tes!F17=0,"",RES_hhdet_tes!F17/RES_hhdet_fec!F17)</f>
        <v>0.74851858516521508</v>
      </c>
      <c r="G17" s="111">
        <f>IF(RES_hhdet_tes!G17=0,"",RES_hhdet_tes!G17/RES_hhdet_fec!G17)</f>
        <v>0.75379842280570497</v>
      </c>
      <c r="H17" s="111">
        <f>IF(RES_hhdet_tes!H17=0,"",RES_hhdet_tes!H17/RES_hhdet_fec!H17)</f>
        <v>0.7572124011683159</v>
      </c>
      <c r="I17" s="111">
        <f>IF(RES_hhdet_tes!I17=0,"",RES_hhdet_tes!I17/RES_hhdet_fec!I17)</f>
        <v>0.76001829573241564</v>
      </c>
      <c r="J17" s="111">
        <f>IF(RES_hhdet_tes!J17=0,"",RES_hhdet_tes!J17/RES_hhdet_fec!J17)</f>
        <v>0.75167675202536921</v>
      </c>
      <c r="K17" s="111">
        <f>IF(RES_hhdet_tes!K17=0,"",RES_hhdet_tes!K17/RES_hhdet_fec!K17)</f>
        <v>0.7387423565332224</v>
      </c>
      <c r="L17" s="111">
        <f>IF(RES_hhdet_tes!L17=0,"",RES_hhdet_tes!L17/RES_hhdet_fec!L17)</f>
        <v>0.72948981797493551</v>
      </c>
      <c r="M17" s="111">
        <f>IF(RES_hhdet_tes!M17=0,"",RES_hhdet_tes!M17/RES_hhdet_fec!M17)</f>
        <v>0.73334753409645681</v>
      </c>
      <c r="N17" s="111">
        <f>IF(RES_hhdet_tes!N17=0,"",RES_hhdet_tes!N17/RES_hhdet_fec!N17)</f>
        <v>0.73277360434254502</v>
      </c>
      <c r="O17" s="111">
        <f>IF(RES_hhdet_tes!O17=0,"",RES_hhdet_tes!O17/RES_hhdet_fec!O17)</f>
        <v>0.72889236914197797</v>
      </c>
      <c r="P17" s="111">
        <f>IF(RES_hhdet_tes!P17=0,"",RES_hhdet_tes!P17/RES_hhdet_fec!P17)</f>
        <v>0.72339017058498256</v>
      </c>
      <c r="Q17" s="111">
        <f>IF(RES_hhdet_tes!Q17=0,"",RES_hhdet_tes!Q17/RES_hhdet_fec!Q17)</f>
        <v>0.73028103577408177</v>
      </c>
      <c r="R17" s="111">
        <f>IF(RES_hhdet_tes!R17=0,"",RES_hhdet_tes!R17/RES_hhdet_fec!R17)</f>
        <v>0.7372860690250872</v>
      </c>
      <c r="S17" s="111">
        <f>IF(RES_hhdet_tes!S17=0,"",RES_hhdet_tes!S17/RES_hhdet_fec!S17)</f>
        <v>0.74858374414508211</v>
      </c>
      <c r="T17" s="111">
        <f>IF(RES_hhdet_tes!T17=0,"",RES_hhdet_tes!T17/RES_hhdet_fec!T17)</f>
        <v>0.753914842320769</v>
      </c>
      <c r="U17" s="111">
        <f>IF(RES_hhdet_tes!U17=0,"",RES_hhdet_tes!U17/RES_hhdet_fec!U17)</f>
        <v>0.7598687146711981</v>
      </c>
      <c r="V17" s="111">
        <f>IF(RES_hhdet_tes!V17=0,"",RES_hhdet_tes!V17/RES_hhdet_fec!V17)</f>
        <v>0.76491435484459713</v>
      </c>
      <c r="W17" s="111">
        <f>IF(RES_hhdet_tes!W17=0,"",RES_hhdet_tes!W17/RES_hhdet_fec!W17)</f>
        <v>0.78476281544918336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0.65289653264515801</v>
      </c>
      <c r="C19" s="124">
        <f>IF(RES_hhdet_tes!C19=0,"",RES_hhdet_tes!C19/RES_hhdet_fec!C19)</f>
        <v>0.65334502546774331</v>
      </c>
      <c r="D19" s="124">
        <f>IF(RES_hhdet_tes!D19=0,"",RES_hhdet_tes!D19/RES_hhdet_fec!D19)</f>
        <v>0.64796034113684353</v>
      </c>
      <c r="E19" s="124">
        <f>IF(RES_hhdet_tes!E19=0,"",RES_hhdet_tes!E19/RES_hhdet_fec!E19)</f>
        <v>0.65423463612114385</v>
      </c>
      <c r="F19" s="124">
        <f>IF(RES_hhdet_tes!F19=0,"",RES_hhdet_tes!F19/RES_hhdet_fec!F19)</f>
        <v>0.65663253393762211</v>
      </c>
      <c r="G19" s="124">
        <f>IF(RES_hhdet_tes!G19=0,"",RES_hhdet_tes!G19/RES_hhdet_fec!G19)</f>
        <v>0.65469266166528572</v>
      </c>
      <c r="H19" s="124">
        <f>IF(RES_hhdet_tes!H19=0,"",RES_hhdet_tes!H19/RES_hhdet_fec!H19)</f>
        <v>0.65866479436336023</v>
      </c>
      <c r="I19" s="124">
        <f>IF(RES_hhdet_tes!I19=0,"",RES_hhdet_tes!I19/RES_hhdet_fec!I19)</f>
        <v>0.65636645601992616</v>
      </c>
      <c r="J19" s="124">
        <f>IF(RES_hhdet_tes!J19=0,"",RES_hhdet_tes!J19/RES_hhdet_fec!J19)</f>
        <v>0.65740254580312052</v>
      </c>
      <c r="K19" s="124">
        <f>IF(RES_hhdet_tes!K19=0,"",RES_hhdet_tes!K19/RES_hhdet_fec!K19)</f>
        <v>0.65978424689991355</v>
      </c>
      <c r="L19" s="124">
        <f>IF(RES_hhdet_tes!L19=0,"",RES_hhdet_tes!L19/RES_hhdet_fec!L19)</f>
        <v>0.66526653813512016</v>
      </c>
      <c r="M19" s="124">
        <f>IF(RES_hhdet_tes!M19=0,"",RES_hhdet_tes!M19/RES_hhdet_fec!M19)</f>
        <v>0.66569595045987706</v>
      </c>
      <c r="N19" s="124">
        <f>IF(RES_hhdet_tes!N19=0,"",RES_hhdet_tes!N19/RES_hhdet_fec!N19)</f>
        <v>0.66675935800203545</v>
      </c>
      <c r="O19" s="124">
        <f>IF(RES_hhdet_tes!O19=0,"",RES_hhdet_tes!O19/RES_hhdet_fec!O19)</f>
        <v>0.66940943612698611</v>
      </c>
      <c r="P19" s="124">
        <f>IF(RES_hhdet_tes!P19=0,"",RES_hhdet_tes!P19/RES_hhdet_fec!P19)</f>
        <v>0.66597370952187795</v>
      </c>
      <c r="Q19" s="124">
        <f>IF(RES_hhdet_tes!Q19=0,"",RES_hhdet_tes!Q19/RES_hhdet_fec!Q19)</f>
        <v>0.66736307065575895</v>
      </c>
      <c r="R19" s="124">
        <f>IF(RES_hhdet_tes!R19=0,"",RES_hhdet_tes!R19/RES_hhdet_fec!R19)</f>
        <v>0.66903704619536386</v>
      </c>
      <c r="S19" s="124">
        <f>IF(RES_hhdet_tes!S19=0,"",RES_hhdet_tes!S19/RES_hhdet_fec!S19)</f>
        <v>0.67144541067053864</v>
      </c>
      <c r="T19" s="124">
        <f>IF(RES_hhdet_tes!T19=0,"",RES_hhdet_tes!T19/RES_hhdet_fec!T19)</f>
        <v>0.67200452278281098</v>
      </c>
      <c r="U19" s="124">
        <f>IF(RES_hhdet_tes!U19=0,"",RES_hhdet_tes!U19/RES_hhdet_fec!U19)</f>
        <v>0.67388709432447746</v>
      </c>
      <c r="V19" s="124">
        <f>IF(RES_hhdet_tes!V19=0,"",RES_hhdet_tes!V19/RES_hhdet_fec!V19)</f>
        <v>0.67846602425705238</v>
      </c>
      <c r="W19" s="124">
        <f>IF(RES_hhdet_tes!W19=0,"",RES_hhdet_tes!W19/RES_hhdet_fec!W19)</f>
        <v>0.68759421511841301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0.57726923827986043</v>
      </c>
      <c r="C20" s="111">
        <f>IF(RES_hhdet_tes!C20=0,"",RES_hhdet_tes!C20/RES_hhdet_fec!C20)</f>
        <v>0.57879736524549941</v>
      </c>
      <c r="D20" s="111">
        <f>IF(RES_hhdet_tes!D20=0,"",RES_hhdet_tes!D20/RES_hhdet_fec!D20)</f>
        <v>0.57978625007480811</v>
      </c>
      <c r="E20" s="111">
        <f>IF(RES_hhdet_tes!E20=0,"",RES_hhdet_tes!E20/RES_hhdet_fec!E20)</f>
        <v>0.58137066855444275</v>
      </c>
      <c r="F20" s="111">
        <f>IF(RES_hhdet_tes!F20=0,"",RES_hhdet_tes!F20/RES_hhdet_fec!F20)</f>
        <v>0.58274091902944125</v>
      </c>
      <c r="G20" s="111">
        <f>IF(RES_hhdet_tes!G20=0,"",RES_hhdet_tes!G20/RES_hhdet_fec!G20)</f>
        <v>0.58412282731672716</v>
      </c>
      <c r="H20" s="111">
        <f>IF(RES_hhdet_tes!H20=0,"",RES_hhdet_tes!H20/RES_hhdet_fec!H20)</f>
        <v>0.58536182821938842</v>
      </c>
      <c r="I20" s="111">
        <f>IF(RES_hhdet_tes!I20=0,"",RES_hhdet_tes!I20/RES_hhdet_fec!I20)</f>
        <v>0.58580405094866961</v>
      </c>
      <c r="J20" s="111">
        <f>IF(RES_hhdet_tes!J20=0,"",RES_hhdet_tes!J20/RES_hhdet_fec!J20)</f>
        <v>0.58615935478086367</v>
      </c>
      <c r="K20" s="111">
        <f>IF(RES_hhdet_tes!K20=0,"",RES_hhdet_tes!K20/RES_hhdet_fec!K20)</f>
        <v>0.58676808527476376</v>
      </c>
      <c r="L20" s="111">
        <f>IF(RES_hhdet_tes!L20=0,"",RES_hhdet_tes!L20/RES_hhdet_fec!L20)</f>
        <v>0.58689293036197165</v>
      </c>
      <c r="M20" s="111">
        <f>IF(RES_hhdet_tes!M20=0,"",RES_hhdet_tes!M20/RES_hhdet_fec!M20)</f>
        <v>0.58697797974124177</v>
      </c>
      <c r="N20" s="111">
        <f>IF(RES_hhdet_tes!N20=0,"",RES_hhdet_tes!N20/RES_hhdet_fec!N20)</f>
        <v>0.58730260208138474</v>
      </c>
      <c r="O20" s="111">
        <f>IF(RES_hhdet_tes!O20=0,"",RES_hhdet_tes!O20/RES_hhdet_fec!O20)</f>
        <v>0.58766775956905282</v>
      </c>
      <c r="P20" s="111">
        <f>IF(RES_hhdet_tes!P20=0,"",RES_hhdet_tes!P20/RES_hhdet_fec!P20)</f>
        <v>0.58787328596855226</v>
      </c>
      <c r="Q20" s="111">
        <f>IF(RES_hhdet_tes!Q20=0,"",RES_hhdet_tes!Q20/RES_hhdet_fec!Q20)</f>
        <v>0.58820446322029907</v>
      </c>
      <c r="R20" s="111">
        <f>IF(RES_hhdet_tes!R20=0,"",RES_hhdet_tes!R20/RES_hhdet_fec!R20)</f>
        <v>0.58843539523954491</v>
      </c>
      <c r="S20" s="111">
        <f>IF(RES_hhdet_tes!S20=0,"",RES_hhdet_tes!S20/RES_hhdet_fec!S20)</f>
        <v>0.58864137775007042</v>
      </c>
      <c r="T20" s="111">
        <f>IF(RES_hhdet_tes!T20=0,"",RES_hhdet_tes!T20/RES_hhdet_fec!T20)</f>
        <v>0.58906916306977219</v>
      </c>
      <c r="U20" s="111">
        <f>IF(RES_hhdet_tes!U20=0,"",RES_hhdet_tes!U20/RES_hhdet_fec!U20)</f>
        <v>0.58946741912637701</v>
      </c>
      <c r="V20" s="111">
        <f>IF(RES_hhdet_tes!V20=0,"",RES_hhdet_tes!V20/RES_hhdet_fec!V20)</f>
        <v>0.59050016215560364</v>
      </c>
      <c r="W20" s="111">
        <f>IF(RES_hhdet_tes!W20=0,"",RES_hhdet_tes!W20/RES_hhdet_fec!W20)</f>
        <v>0.5914567023092524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0.58710755420310301</v>
      </c>
      <c r="C21" s="111">
        <f>IF(RES_hhdet_tes!C21=0,"",RES_hhdet_tes!C21/RES_hhdet_fec!C21)</f>
        <v>0.58766328459239392</v>
      </c>
      <c r="D21" s="111">
        <f>IF(RES_hhdet_tes!D21=0,"",RES_hhdet_tes!D21/RES_hhdet_fec!D21)</f>
        <v>0.58829032521571056</v>
      </c>
      <c r="E21" s="111">
        <f>IF(RES_hhdet_tes!E21=0,"",RES_hhdet_tes!E21/RES_hhdet_fec!E21)</f>
        <v>0.58889036461196032</v>
      </c>
      <c r="F21" s="111">
        <f>IF(RES_hhdet_tes!F21=0,"",RES_hhdet_tes!F21/RES_hhdet_fec!F21)</f>
        <v>0.58998948255658357</v>
      </c>
      <c r="G21" s="111">
        <f>IF(RES_hhdet_tes!G21=0,"",RES_hhdet_tes!G21/RES_hhdet_fec!G21)</f>
        <v>0.59151318306541401</v>
      </c>
      <c r="H21" s="111">
        <f>IF(RES_hhdet_tes!H21=0,"",RES_hhdet_tes!H21/RES_hhdet_fec!H21)</f>
        <v>0.59305468641014003</v>
      </c>
      <c r="I21" s="111">
        <f>IF(RES_hhdet_tes!I21=0,"",RES_hhdet_tes!I21/RES_hhdet_fec!I21)</f>
        <v>0.59399490943144173</v>
      </c>
      <c r="J21" s="111">
        <f>IF(RES_hhdet_tes!J21=0,"",RES_hhdet_tes!J21/RES_hhdet_fec!J21)</f>
        <v>0.59438959535303126</v>
      </c>
      <c r="K21" s="111">
        <f>IF(RES_hhdet_tes!K21=0,"",RES_hhdet_tes!K21/RES_hhdet_fec!K21)</f>
        <v>0.5948943739785556</v>
      </c>
      <c r="L21" s="111">
        <f>IF(RES_hhdet_tes!L21=0,"",RES_hhdet_tes!L21/RES_hhdet_fec!L21)</f>
        <v>0.59524046041565293</v>
      </c>
      <c r="M21" s="111">
        <f>IF(RES_hhdet_tes!M21=0,"",RES_hhdet_tes!M21/RES_hhdet_fec!M21)</f>
        <v>0.59537506743575808</v>
      </c>
      <c r="N21" s="111">
        <f>IF(RES_hhdet_tes!N21=0,"",RES_hhdet_tes!N21/RES_hhdet_fec!N21)</f>
        <v>0.59575802594049787</v>
      </c>
      <c r="O21" s="111">
        <f>IF(RES_hhdet_tes!O21=0,"",RES_hhdet_tes!O21/RES_hhdet_fec!O21)</f>
        <v>0.5961031780824857</v>
      </c>
      <c r="P21" s="111">
        <f>IF(RES_hhdet_tes!P21=0,"",RES_hhdet_tes!P21/RES_hhdet_fec!P21)</f>
        <v>0.59626223901858966</v>
      </c>
      <c r="Q21" s="111">
        <f>IF(RES_hhdet_tes!Q21=0,"",RES_hhdet_tes!Q21/RES_hhdet_fec!Q21)</f>
        <v>0.5963386072122675</v>
      </c>
      <c r="R21" s="111">
        <f>IF(RES_hhdet_tes!R21=0,"",RES_hhdet_tes!R21/RES_hhdet_fec!R21)</f>
        <v>0.59666983190154621</v>
      </c>
      <c r="S21" s="111">
        <f>IF(RES_hhdet_tes!S21=0,"",RES_hhdet_tes!S21/RES_hhdet_fec!S21)</f>
        <v>0.59723927399913623</v>
      </c>
      <c r="T21" s="111">
        <f>IF(RES_hhdet_tes!T21=0,"",RES_hhdet_tes!T21/RES_hhdet_fec!T21)</f>
        <v>0.59794011830921301</v>
      </c>
      <c r="U21" s="111">
        <f>IF(RES_hhdet_tes!U21=0,"",RES_hhdet_tes!U21/RES_hhdet_fec!U21)</f>
        <v>0.59966014418519975</v>
      </c>
      <c r="V21" s="111">
        <f>IF(RES_hhdet_tes!V21=0,"",RES_hhdet_tes!V21/RES_hhdet_fec!V21)</f>
        <v>0.60171715665763592</v>
      </c>
      <c r="W21" s="111">
        <f>IF(RES_hhdet_tes!W21=0,"",RES_hhdet_tes!W21/RES_hhdet_fec!W21)</f>
        <v>0.60338907834199551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0.74357380032113118</v>
      </c>
      <c r="C22" s="45">
        <f>IF(RES_hhdet_tes!C22=0,"",RES_hhdet_tes!C22/RES_hhdet_fec!C22)</f>
        <v>0.74540056213721995</v>
      </c>
      <c r="D22" s="45">
        <f>IF(RES_hhdet_tes!D22=0,"",RES_hhdet_tes!D22/RES_hhdet_fec!D22)</f>
        <v>0.74732561813038156</v>
      </c>
      <c r="E22" s="45">
        <f>IF(RES_hhdet_tes!E22=0,"",RES_hhdet_tes!E22/RES_hhdet_fec!E22)</f>
        <v>0.75020238287151142</v>
      </c>
      <c r="F22" s="45">
        <f>IF(RES_hhdet_tes!F22=0,"",RES_hhdet_tes!F22/RES_hhdet_fec!F22)</f>
        <v>0.75287489151356857</v>
      </c>
      <c r="G22" s="45">
        <f>IF(RES_hhdet_tes!G22=0,"",RES_hhdet_tes!G22/RES_hhdet_fec!G22)</f>
        <v>0.7556740205616933</v>
      </c>
      <c r="H22" s="45">
        <f>IF(RES_hhdet_tes!H22=0,"",RES_hhdet_tes!H22/RES_hhdet_fec!H22)</f>
        <v>0.75861808817272058</v>
      </c>
      <c r="I22" s="45">
        <f>IF(RES_hhdet_tes!I22=0,"",RES_hhdet_tes!I22/RES_hhdet_fec!I22)</f>
        <v>0.7606988122964321</v>
      </c>
      <c r="J22" s="45">
        <f>IF(RES_hhdet_tes!J22=0,"",RES_hhdet_tes!J22/RES_hhdet_fec!J22)</f>
        <v>0.76163328596710367</v>
      </c>
      <c r="K22" s="45">
        <f>IF(RES_hhdet_tes!K22=0,"",RES_hhdet_tes!K22/RES_hhdet_fec!K22)</f>
        <v>0.76317621532548052</v>
      </c>
      <c r="L22" s="45">
        <f>IF(RES_hhdet_tes!L22=0,"",RES_hhdet_tes!L22/RES_hhdet_fec!L22)</f>
        <v>0.76504850544925085</v>
      </c>
      <c r="M22" s="45">
        <f>IF(RES_hhdet_tes!M22=0,"",RES_hhdet_tes!M22/RES_hhdet_fec!M22)</f>
        <v>0.76689729138006257</v>
      </c>
      <c r="N22" s="45">
        <f>IF(RES_hhdet_tes!N22=0,"",RES_hhdet_tes!N22/RES_hhdet_fec!N22)</f>
        <v>0.76885307927032154</v>
      </c>
      <c r="O22" s="45">
        <f>IF(RES_hhdet_tes!O22=0,"",RES_hhdet_tes!O22/RES_hhdet_fec!O22)</f>
        <v>0.77060073703624854</v>
      </c>
      <c r="P22" s="45">
        <f>IF(RES_hhdet_tes!P22=0,"",RES_hhdet_tes!P22/RES_hhdet_fec!P22)</f>
        <v>0.7726986528421278</v>
      </c>
      <c r="Q22" s="45">
        <f>IF(RES_hhdet_tes!Q22=0,"",RES_hhdet_tes!Q22/RES_hhdet_fec!Q22)</f>
        <v>0.77567994406231522</v>
      </c>
      <c r="R22" s="45">
        <f>IF(RES_hhdet_tes!R22=0,"",RES_hhdet_tes!R22/RES_hhdet_fec!R22)</f>
        <v>0.78088477048374505</v>
      </c>
      <c r="S22" s="45">
        <f>IF(RES_hhdet_tes!S22=0,"",RES_hhdet_tes!S22/RES_hhdet_fec!S22)</f>
        <v>0.78877002298606025</v>
      </c>
      <c r="T22" s="45">
        <f>IF(RES_hhdet_tes!T22=0,"",RES_hhdet_tes!T22/RES_hhdet_fec!T22)</f>
        <v>0.79703732909013647</v>
      </c>
      <c r="U22" s="45">
        <f>IF(RES_hhdet_tes!U22=0,"",RES_hhdet_tes!U22/RES_hhdet_fec!U22)</f>
        <v>0.80725367163478634</v>
      </c>
      <c r="V22" s="45">
        <f>IF(RES_hhdet_tes!V22=0,"",RES_hhdet_tes!V22/RES_hhdet_fec!V22)</f>
        <v>0.81777756614725283</v>
      </c>
      <c r="W22" s="45">
        <f>IF(RES_hhdet_tes!W22=0,"",RES_hhdet_tes!W22/RES_hhdet_fec!W22)</f>
        <v>0.82741168862054992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0.51967274349927672</v>
      </c>
      <c r="C24" s="119">
        <f>IF(RES_hhdet_tes!C24=0,"",RES_hhdet_tes!C24/RES_hhdet_fec!C24)</f>
        <v>0.52537677174024777</v>
      </c>
      <c r="D24" s="119">
        <f>IF(RES_hhdet_tes!D24=0,"",RES_hhdet_tes!D24/RES_hhdet_fec!D24)</f>
        <v>0.52692794745445382</v>
      </c>
      <c r="E24" s="119">
        <f>IF(RES_hhdet_tes!E24=0,"",RES_hhdet_tes!E24/RES_hhdet_fec!E24)</f>
        <v>0.53250563682820595</v>
      </c>
      <c r="F24" s="119">
        <f>IF(RES_hhdet_tes!F24=0,"",RES_hhdet_tes!F24/RES_hhdet_fec!F24)</f>
        <v>0.53642356483825904</v>
      </c>
      <c r="G24" s="119">
        <f>IF(RES_hhdet_tes!G24=0,"",RES_hhdet_tes!G24/RES_hhdet_fec!G24)</f>
        <v>0.54076095490265841</v>
      </c>
      <c r="H24" s="119">
        <f>IF(RES_hhdet_tes!H24=0,"",RES_hhdet_tes!H24/RES_hhdet_fec!H24)</f>
        <v>0.55390167957021819</v>
      </c>
      <c r="I24" s="119">
        <f>IF(RES_hhdet_tes!I24=0,"",RES_hhdet_tes!I24/RES_hhdet_fec!I24)</f>
        <v>0.55993687881239917</v>
      </c>
      <c r="J24" s="119">
        <f>IF(RES_hhdet_tes!J24=0,"",RES_hhdet_tes!J24/RES_hhdet_fec!J24)</f>
        <v>0.56919522538691081</v>
      </c>
      <c r="K24" s="119">
        <f>IF(RES_hhdet_tes!K24=0,"",RES_hhdet_tes!K24/RES_hhdet_fec!K24)</f>
        <v>0.58201951622201109</v>
      </c>
      <c r="L24" s="119">
        <f>IF(RES_hhdet_tes!L24=0,"",RES_hhdet_tes!L24/RES_hhdet_fec!L24)</f>
        <v>0.59198925573642469</v>
      </c>
      <c r="M24" s="119">
        <f>IF(RES_hhdet_tes!M24=0,"",RES_hhdet_tes!M24/RES_hhdet_fec!M24)</f>
        <v>0.61261557097401931</v>
      </c>
      <c r="N24" s="119">
        <f>IF(RES_hhdet_tes!N24=0,"",RES_hhdet_tes!N24/RES_hhdet_fec!N24)</f>
        <v>0.63337797555318331</v>
      </c>
      <c r="O24" s="119">
        <f>IF(RES_hhdet_tes!O24=0,"",RES_hhdet_tes!O24/RES_hhdet_fec!O24)</f>
        <v>0.64970298922732883</v>
      </c>
      <c r="P24" s="119">
        <f>IF(RES_hhdet_tes!P24=0,"",RES_hhdet_tes!P24/RES_hhdet_fec!P24)</f>
        <v>0.65597860905909733</v>
      </c>
      <c r="Q24" s="119">
        <f>IF(RES_hhdet_tes!Q24=0,"",RES_hhdet_tes!Q24/RES_hhdet_fec!Q24)</f>
        <v>0.66586741397574667</v>
      </c>
      <c r="R24" s="119">
        <f>IF(RES_hhdet_tes!R24=0,"",RES_hhdet_tes!R24/RES_hhdet_fec!R24)</f>
        <v>0.67111868900591043</v>
      </c>
      <c r="S24" s="119">
        <f>IF(RES_hhdet_tes!S24=0,"",RES_hhdet_tes!S24/RES_hhdet_fec!S24)</f>
        <v>0.68684410052412537</v>
      </c>
      <c r="T24" s="119">
        <f>IF(RES_hhdet_tes!T24=0,"",RES_hhdet_tes!T24/RES_hhdet_fec!T24)</f>
        <v>0.69613043093427918</v>
      </c>
      <c r="U24" s="119">
        <f>IF(RES_hhdet_tes!U24=0,"",RES_hhdet_tes!U24/RES_hhdet_fec!U24)</f>
        <v>0.71224542119389989</v>
      </c>
      <c r="V24" s="119">
        <f>IF(RES_hhdet_tes!V24=0,"",RES_hhdet_tes!V24/RES_hhdet_fec!V24)</f>
        <v>0.72545033211319965</v>
      </c>
      <c r="W24" s="119">
        <f>IF(RES_hhdet_tes!W24=0,"",RES_hhdet_tes!W24/RES_hhdet_fec!W24)</f>
        <v>0.73573831482265384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0.48616400306674118</v>
      </c>
      <c r="C25" s="124">
        <f>IF(RES_hhdet_tes!C25=0,"",RES_hhdet_tes!C25/RES_hhdet_fec!C25)</f>
        <v>0.49076546225850803</v>
      </c>
      <c r="D25" s="124">
        <f>IF(RES_hhdet_tes!D25=0,"",RES_hhdet_tes!D25/RES_hhdet_fec!D25)</f>
        <v>0.4917656891000331</v>
      </c>
      <c r="E25" s="124">
        <f>IF(RES_hhdet_tes!E25=0,"",RES_hhdet_tes!E25/RES_hhdet_fec!E25)</f>
        <v>0.49279435669386079</v>
      </c>
      <c r="F25" s="124">
        <f>IF(RES_hhdet_tes!F25=0,"",RES_hhdet_tes!F25/RES_hhdet_fec!F25)</f>
        <v>0.50186787160981239</v>
      </c>
      <c r="G25" s="124">
        <f>IF(RES_hhdet_tes!G25=0,"",RES_hhdet_tes!G25/RES_hhdet_fec!G25)</f>
        <v>0.50552489098862363</v>
      </c>
      <c r="H25" s="124">
        <f>IF(RES_hhdet_tes!H25=0,"",RES_hhdet_tes!H25/RES_hhdet_fec!H25)</f>
        <v>0.51542832129156424</v>
      </c>
      <c r="I25" s="124">
        <f>IF(RES_hhdet_tes!I25=0,"",RES_hhdet_tes!I25/RES_hhdet_fec!I25)</f>
        <v>0.51814275091760387</v>
      </c>
      <c r="J25" s="124">
        <f>IF(RES_hhdet_tes!J25=0,"",RES_hhdet_tes!J25/RES_hhdet_fec!J25)</f>
        <v>0.5311623013320429</v>
      </c>
      <c r="K25" s="124">
        <f>IF(RES_hhdet_tes!K25=0,"",RES_hhdet_tes!K25/RES_hhdet_fec!K25)</f>
        <v>0.54158421997160033</v>
      </c>
      <c r="L25" s="124">
        <f>IF(RES_hhdet_tes!L25=0,"",RES_hhdet_tes!L25/RES_hhdet_fec!L25)</f>
        <v>0.55353452318699536</v>
      </c>
      <c r="M25" s="124">
        <f>IF(RES_hhdet_tes!M25=0,"",RES_hhdet_tes!M25/RES_hhdet_fec!M25)</f>
        <v>0.56892401541305537</v>
      </c>
      <c r="N25" s="124">
        <f>IF(RES_hhdet_tes!N25=0,"",RES_hhdet_tes!N25/RES_hhdet_fec!N25)</f>
        <v>0.58714538710036457</v>
      </c>
      <c r="O25" s="124">
        <f>IF(RES_hhdet_tes!O25=0,"",RES_hhdet_tes!O25/RES_hhdet_fec!O25)</f>
        <v>0.61217643952230805</v>
      </c>
      <c r="P25" s="124">
        <f>IF(RES_hhdet_tes!P25=0,"",RES_hhdet_tes!P25/RES_hhdet_fec!P25)</f>
        <v>0.61469489553831314</v>
      </c>
      <c r="Q25" s="124">
        <f>IF(RES_hhdet_tes!Q25=0,"",RES_hhdet_tes!Q25/RES_hhdet_fec!Q25)</f>
        <v>0.6165951883720775</v>
      </c>
      <c r="R25" s="124">
        <f>IF(RES_hhdet_tes!R25=0,"",RES_hhdet_tes!R25/RES_hhdet_fec!R25)</f>
        <v>0.62817849575280116</v>
      </c>
      <c r="S25" s="124">
        <f>IF(RES_hhdet_tes!S25=0,"",RES_hhdet_tes!S25/RES_hhdet_fec!S25)</f>
        <v>0.63683407014884197</v>
      </c>
      <c r="T25" s="124">
        <f>IF(RES_hhdet_tes!T25=0,"",RES_hhdet_tes!T25/RES_hhdet_fec!T25)</f>
        <v>0.65382184696329504</v>
      </c>
      <c r="U25" s="124">
        <f>IF(RES_hhdet_tes!U25=0,"",RES_hhdet_tes!U25/RES_hhdet_fec!U25)</f>
        <v>0.66555773160736398</v>
      </c>
      <c r="V25" s="124">
        <f>IF(RES_hhdet_tes!V25=0,"",RES_hhdet_tes!V25/RES_hhdet_fec!V25)</f>
        <v>0.68117465207840433</v>
      </c>
      <c r="W25" s="124">
        <f>IF(RES_hhdet_tes!W25=0,"",RES_hhdet_tes!W25/RES_hhdet_fec!W25)</f>
        <v>0.69257230542663917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0.48020226208023775</v>
      </c>
      <c r="C26" s="111">
        <f>IF(RES_hhdet_tes!C26=0,"",RES_hhdet_tes!C26/RES_hhdet_fec!C26)</f>
        <v>0.48489579558906792</v>
      </c>
      <c r="D26" s="111">
        <f>IF(RES_hhdet_tes!D26=0,"",RES_hhdet_tes!D26/RES_hhdet_fec!D26)</f>
        <v>0.48600581955487915</v>
      </c>
      <c r="E26" s="111">
        <f>IF(RES_hhdet_tes!E26=0,"",RES_hhdet_tes!E26/RES_hhdet_fec!E26)</f>
        <v>0.48738039334182959</v>
      </c>
      <c r="F26" s="111">
        <f>IF(RES_hhdet_tes!F26=0,"",RES_hhdet_tes!F26/RES_hhdet_fec!F26)</f>
        <v>0.49638911679735725</v>
      </c>
      <c r="G26" s="111">
        <f>IF(RES_hhdet_tes!G26=0,"",RES_hhdet_tes!G26/RES_hhdet_fec!G26)</f>
        <v>0.5001428535502439</v>
      </c>
      <c r="H26" s="111">
        <f>IF(RES_hhdet_tes!H26=0,"",RES_hhdet_tes!H26/RES_hhdet_fec!H26)</f>
        <v>0.51017667949493539</v>
      </c>
      <c r="I26" s="111">
        <f>IF(RES_hhdet_tes!I26=0,"",RES_hhdet_tes!I26/RES_hhdet_fec!I26)</f>
        <v>0.51299051046895705</v>
      </c>
      <c r="J26" s="111">
        <f>IF(RES_hhdet_tes!J26=0,"",RES_hhdet_tes!J26/RES_hhdet_fec!J26)</f>
        <v>0.52610998703050982</v>
      </c>
      <c r="K26" s="111">
        <f>IF(RES_hhdet_tes!K26=0,"",RES_hhdet_tes!K26/RES_hhdet_fec!K26)</f>
        <v>0.53663957425239617</v>
      </c>
      <c r="L26" s="111">
        <f>IF(RES_hhdet_tes!L26=0,"",RES_hhdet_tes!L26/RES_hhdet_fec!L26)</f>
        <v>0.54861905179475734</v>
      </c>
      <c r="M26" s="111">
        <f>IF(RES_hhdet_tes!M26=0,"",RES_hhdet_tes!M26/RES_hhdet_fec!M26)</f>
        <v>0.56408437103312703</v>
      </c>
      <c r="N26" s="111">
        <f>IF(RES_hhdet_tes!N26=0,"",RES_hhdet_tes!N26/RES_hhdet_fec!N26)</f>
        <v>0.5824813403705269</v>
      </c>
      <c r="O26" s="111">
        <f>IF(RES_hhdet_tes!O26=0,"",RES_hhdet_tes!O26/RES_hhdet_fec!O26)</f>
        <v>0.60750107285981392</v>
      </c>
      <c r="P26" s="111">
        <f>IF(RES_hhdet_tes!P26=0,"",RES_hhdet_tes!P26/RES_hhdet_fec!P26)</f>
        <v>0.61000746619927104</v>
      </c>
      <c r="Q26" s="111">
        <f>IF(RES_hhdet_tes!Q26=0,"",RES_hhdet_tes!Q26/RES_hhdet_fec!Q26)</f>
        <v>0.61209710711743337</v>
      </c>
      <c r="R26" s="111">
        <f>IF(RES_hhdet_tes!R26=0,"",RES_hhdet_tes!R26/RES_hhdet_fec!R26)</f>
        <v>0.62374679317972126</v>
      </c>
      <c r="S26" s="111">
        <f>IF(RES_hhdet_tes!S26=0,"",RES_hhdet_tes!S26/RES_hhdet_fec!S26)</f>
        <v>0.63247714899756313</v>
      </c>
      <c r="T26" s="111">
        <f>IF(RES_hhdet_tes!T26=0,"",RES_hhdet_tes!T26/RES_hhdet_fec!T26)</f>
        <v>0.64957969853720654</v>
      </c>
      <c r="U26" s="111">
        <f>IF(RES_hhdet_tes!U26=0,"",RES_hhdet_tes!U26/RES_hhdet_fec!U26)</f>
        <v>0.66140189176854014</v>
      </c>
      <c r="V26" s="111">
        <f>IF(RES_hhdet_tes!V26=0,"",RES_hhdet_tes!V26/RES_hhdet_fec!V26)</f>
        <v>0.67713196383532537</v>
      </c>
      <c r="W26" s="111">
        <f>IF(RES_hhdet_tes!W26=0,"",RES_hhdet_tes!W26/RES_hhdet_fec!W26)</f>
        <v>0.68864242495836636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1.7819359400269346</v>
      </c>
      <c r="C28" s="124">
        <f>IF(RES_hhdet_tes!C28=0,"",RES_hhdet_tes!C28/RES_hhdet_fec!C28)</f>
        <v>1.8868016264103376</v>
      </c>
      <c r="D28" s="124">
        <f>IF(RES_hhdet_tes!D28=0,"",RES_hhdet_tes!D28/RES_hhdet_fec!D28)</f>
        <v>1.9919095562882028</v>
      </c>
      <c r="E28" s="124">
        <f>IF(RES_hhdet_tes!E28=0,"",RES_hhdet_tes!E28/RES_hhdet_fec!E28)</f>
        <v>2.084527559911022</v>
      </c>
      <c r="F28" s="124">
        <f>IF(RES_hhdet_tes!F28=0,"",RES_hhdet_tes!F28/RES_hhdet_fec!F28)</f>
        <v>2.2100940585115887</v>
      </c>
      <c r="G28" s="124">
        <f>IF(RES_hhdet_tes!G28=0,"",RES_hhdet_tes!G28/RES_hhdet_fec!G28)</f>
        <v>2.3467667390540763</v>
      </c>
      <c r="H28" s="124">
        <f>IF(RES_hhdet_tes!H28=0,"",RES_hhdet_tes!H28/RES_hhdet_fec!H28)</f>
        <v>2.4886822031749003</v>
      </c>
      <c r="I28" s="124">
        <f>IF(RES_hhdet_tes!I28=0,"",RES_hhdet_tes!I28/RES_hhdet_fec!I28)</f>
        <v>2.6127823648822868</v>
      </c>
      <c r="J28" s="124">
        <f>IF(RES_hhdet_tes!J28=0,"",RES_hhdet_tes!J28/RES_hhdet_fec!J28)</f>
        <v>2.659694048135643</v>
      </c>
      <c r="K28" s="124">
        <f>IF(RES_hhdet_tes!K28=0,"",RES_hhdet_tes!K28/RES_hhdet_fec!K28)</f>
        <v>2.711336203719124</v>
      </c>
      <c r="L28" s="124">
        <f>IF(RES_hhdet_tes!L28=0,"",RES_hhdet_tes!L28/RES_hhdet_fec!L28)</f>
        <v>2.7940309900857652</v>
      </c>
      <c r="M28" s="124">
        <f>IF(RES_hhdet_tes!M28=0,"",RES_hhdet_tes!M28/RES_hhdet_fec!M28)</f>
        <v>2.8771221724525566</v>
      </c>
      <c r="N28" s="124">
        <f>IF(RES_hhdet_tes!N28=0,"",RES_hhdet_tes!N28/RES_hhdet_fec!N28)</f>
        <v>2.9975629933557517</v>
      </c>
      <c r="O28" s="124">
        <f>IF(RES_hhdet_tes!O28=0,"",RES_hhdet_tes!O28/RES_hhdet_fec!O28)</f>
        <v>3.1274140390720273</v>
      </c>
      <c r="P28" s="124">
        <f>IF(RES_hhdet_tes!P28=0,"",RES_hhdet_tes!P28/RES_hhdet_fec!P28)</f>
        <v>3.2379859561912574</v>
      </c>
      <c r="Q28" s="124">
        <f>IF(RES_hhdet_tes!Q28=0,"",RES_hhdet_tes!Q28/RES_hhdet_fec!Q28)</f>
        <v>3.2746630289593228</v>
      </c>
      <c r="R28" s="124">
        <f>IF(RES_hhdet_tes!R28=0,"",RES_hhdet_tes!R28/RES_hhdet_fec!R28)</f>
        <v>3.3752137939174784</v>
      </c>
      <c r="S28" s="124">
        <f>IF(RES_hhdet_tes!S28=0,"",RES_hhdet_tes!S28/RES_hhdet_fec!S28)</f>
        <v>3.4684014710092628</v>
      </c>
      <c r="T28" s="124">
        <f>IF(RES_hhdet_tes!T28=0,"",RES_hhdet_tes!T28/RES_hhdet_fec!T28)</f>
        <v>3.5884051019559924</v>
      </c>
      <c r="U28" s="124">
        <f>IF(RES_hhdet_tes!U28=0,"",RES_hhdet_tes!U28/RES_hhdet_fec!U28)</f>
        <v>3.6921064282139149</v>
      </c>
      <c r="V28" s="124">
        <f>IF(RES_hhdet_tes!V28=0,"",RES_hhdet_tes!V28/RES_hhdet_fec!V28)</f>
        <v>3.8129857601657666</v>
      </c>
      <c r="W28" s="124">
        <f>IF(RES_hhdet_tes!W28=0,"",RES_hhdet_tes!W28/RES_hhdet_fec!W28)</f>
        <v>3.9228614168376552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1.7819359400269346</v>
      </c>
      <c r="C29" s="111">
        <f>IF(RES_hhdet_tes!C29=0,"",RES_hhdet_tes!C29/RES_hhdet_fec!C29)</f>
        <v>1.8868016264103376</v>
      </c>
      <c r="D29" s="111">
        <f>IF(RES_hhdet_tes!D29=0,"",RES_hhdet_tes!D29/RES_hhdet_fec!D29)</f>
        <v>1.9919095562882028</v>
      </c>
      <c r="E29" s="111">
        <f>IF(RES_hhdet_tes!E29=0,"",RES_hhdet_tes!E29/RES_hhdet_fec!E29)</f>
        <v>2.084527559911022</v>
      </c>
      <c r="F29" s="111">
        <f>IF(RES_hhdet_tes!F29=0,"",RES_hhdet_tes!F29/RES_hhdet_fec!F29)</f>
        <v>2.2100940585115887</v>
      </c>
      <c r="G29" s="111">
        <f>IF(RES_hhdet_tes!G29=0,"",RES_hhdet_tes!G29/RES_hhdet_fec!G29)</f>
        <v>2.3467667390540763</v>
      </c>
      <c r="H29" s="111">
        <f>IF(RES_hhdet_tes!H29=0,"",RES_hhdet_tes!H29/RES_hhdet_fec!H29)</f>
        <v>2.4886822031749003</v>
      </c>
      <c r="I29" s="111">
        <f>IF(RES_hhdet_tes!I29=0,"",RES_hhdet_tes!I29/RES_hhdet_fec!I29)</f>
        <v>2.6127823648822868</v>
      </c>
      <c r="J29" s="111">
        <f>IF(RES_hhdet_tes!J29=0,"",RES_hhdet_tes!J29/RES_hhdet_fec!J29)</f>
        <v>2.659694048135643</v>
      </c>
      <c r="K29" s="111">
        <f>IF(RES_hhdet_tes!K29=0,"",RES_hhdet_tes!K29/RES_hhdet_fec!K29)</f>
        <v>2.711336203719124</v>
      </c>
      <c r="L29" s="111">
        <f>IF(RES_hhdet_tes!L29=0,"",RES_hhdet_tes!L29/RES_hhdet_fec!L29)</f>
        <v>2.7940309900857652</v>
      </c>
      <c r="M29" s="111">
        <f>IF(RES_hhdet_tes!M29=0,"",RES_hhdet_tes!M29/RES_hhdet_fec!M29)</f>
        <v>2.8771221724525566</v>
      </c>
      <c r="N29" s="111">
        <f>IF(RES_hhdet_tes!N29=0,"",RES_hhdet_tes!N29/RES_hhdet_fec!N29)</f>
        <v>2.9975629933557517</v>
      </c>
      <c r="O29" s="111">
        <f>IF(RES_hhdet_tes!O29=0,"",RES_hhdet_tes!O29/RES_hhdet_fec!O29)</f>
        <v>3.1274140390720273</v>
      </c>
      <c r="P29" s="111">
        <f>IF(RES_hhdet_tes!P29=0,"",RES_hhdet_tes!P29/RES_hhdet_fec!P29)</f>
        <v>3.2379859561912574</v>
      </c>
      <c r="Q29" s="111">
        <f>IF(RES_hhdet_tes!Q29=0,"",RES_hhdet_tes!Q29/RES_hhdet_fec!Q29)</f>
        <v>3.2746630289593228</v>
      </c>
      <c r="R29" s="111">
        <f>IF(RES_hhdet_tes!R29=0,"",RES_hhdet_tes!R29/RES_hhdet_fec!R29)</f>
        <v>3.3752137939174784</v>
      </c>
      <c r="S29" s="111">
        <f>IF(RES_hhdet_tes!S29=0,"",RES_hhdet_tes!S29/RES_hhdet_fec!S29)</f>
        <v>3.4684014710092628</v>
      </c>
      <c r="T29" s="111">
        <f>IF(RES_hhdet_tes!T29=0,"",RES_hhdet_tes!T29/RES_hhdet_fec!T29)</f>
        <v>3.5884051019559924</v>
      </c>
      <c r="U29" s="111">
        <f>IF(RES_hhdet_tes!U29=0,"",RES_hhdet_tes!U29/RES_hhdet_fec!U29)</f>
        <v>3.6921064282139149</v>
      </c>
      <c r="V29" s="111">
        <f>IF(RES_hhdet_tes!V29=0,"",RES_hhdet_tes!V29/RES_hhdet_fec!V29)</f>
        <v>3.8129857601657666</v>
      </c>
      <c r="W29" s="111">
        <f>IF(RES_hhdet_tes!W29=0,"",RES_hhdet_tes!W29/RES_hhdet_fec!W29)</f>
        <v>3.9228614168376552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0.61404754375039905</v>
      </c>
      <c r="C30" s="124">
        <f>IF(RES_hhdet_tes!C30=0,"",RES_hhdet_tes!C30/RES_hhdet_fec!C30)</f>
        <v>0.61940512155439742</v>
      </c>
      <c r="D30" s="124">
        <f>IF(RES_hhdet_tes!D30=0,"",RES_hhdet_tes!D30/RES_hhdet_fec!D30)</f>
        <v>0.62574577831636202</v>
      </c>
      <c r="E30" s="124">
        <f>IF(RES_hhdet_tes!E30=0,"",RES_hhdet_tes!E30/RES_hhdet_fec!E30)</f>
        <v>0.63367863933213164</v>
      </c>
      <c r="F30" s="124">
        <f>IF(RES_hhdet_tes!F30=0,"",RES_hhdet_tes!F30/RES_hhdet_fec!F30)</f>
        <v>0.64074680711684229</v>
      </c>
      <c r="G30" s="124">
        <f>IF(RES_hhdet_tes!G30=0,"",RES_hhdet_tes!G30/RES_hhdet_fec!G30)</f>
        <v>0.65108717018874551</v>
      </c>
      <c r="H30" s="124">
        <f>IF(RES_hhdet_tes!H30=0,"",RES_hhdet_tes!H30/RES_hhdet_fec!H30)</f>
        <v>0.66549430334616477</v>
      </c>
      <c r="I30" s="124">
        <f>IF(RES_hhdet_tes!I30=0,"",RES_hhdet_tes!I30/RES_hhdet_fec!I30)</f>
        <v>0.67876490238506304</v>
      </c>
      <c r="J30" s="124">
        <f>IF(RES_hhdet_tes!J30=0,"",RES_hhdet_tes!J30/RES_hhdet_fec!J30)</f>
        <v>0.68519311739577271</v>
      </c>
      <c r="K30" s="124">
        <f>IF(RES_hhdet_tes!K30=0,"",RES_hhdet_tes!K30/RES_hhdet_fec!K30)</f>
        <v>0.69505425400499499</v>
      </c>
      <c r="L30" s="124">
        <f>IF(RES_hhdet_tes!L30=0,"",RES_hhdet_tes!L30/RES_hhdet_fec!L30)</f>
        <v>0.70454629530325341</v>
      </c>
      <c r="M30" s="124">
        <f>IF(RES_hhdet_tes!M30=0,"",RES_hhdet_tes!M30/RES_hhdet_fec!M30)</f>
        <v>0.71334010495702371</v>
      </c>
      <c r="N30" s="124">
        <f>IF(RES_hhdet_tes!N30=0,"",RES_hhdet_tes!N30/RES_hhdet_fec!N30)</f>
        <v>0.72515637587447845</v>
      </c>
      <c r="O30" s="124">
        <f>IF(RES_hhdet_tes!O30=0,"",RES_hhdet_tes!O30/RES_hhdet_fec!O30)</f>
        <v>0.73744157917522379</v>
      </c>
      <c r="P30" s="124">
        <f>IF(RES_hhdet_tes!P30=0,"",RES_hhdet_tes!P30/RES_hhdet_fec!P30)</f>
        <v>0.74334335956295994</v>
      </c>
      <c r="Q30" s="124">
        <f>IF(RES_hhdet_tes!Q30=0,"",RES_hhdet_tes!Q30/RES_hhdet_fec!Q30)</f>
        <v>0.75436455425980986</v>
      </c>
      <c r="R30" s="124">
        <f>IF(RES_hhdet_tes!R30=0,"",RES_hhdet_tes!R30/RES_hhdet_fec!R30)</f>
        <v>0.76447132319916489</v>
      </c>
      <c r="S30" s="124">
        <f>IF(RES_hhdet_tes!S30=0,"",RES_hhdet_tes!S30/RES_hhdet_fec!S30)</f>
        <v>0.77584911718343041</v>
      </c>
      <c r="T30" s="124">
        <f>IF(RES_hhdet_tes!T30=0,"",RES_hhdet_tes!T30/RES_hhdet_fec!T30)</f>
        <v>0.7925635737194745</v>
      </c>
      <c r="U30" s="124">
        <f>IF(RES_hhdet_tes!U30=0,"",RES_hhdet_tes!U30/RES_hhdet_fec!U30)</f>
        <v>0.80731526031094181</v>
      </c>
      <c r="V30" s="124">
        <f>IF(RES_hhdet_tes!V30=0,"",RES_hhdet_tes!V30/RES_hhdet_fec!V30)</f>
        <v>0.82207790537799985</v>
      </c>
      <c r="W30" s="124">
        <f>IF(RES_hhdet_tes!W30=0,"",RES_hhdet_tes!W30/RES_hhdet_fec!W30)</f>
        <v>0.83405283746186298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0.55425208017289318</v>
      </c>
      <c r="C31" s="111">
        <f>IF(RES_hhdet_tes!C31=0,"",RES_hhdet_tes!C31/RES_hhdet_fec!C31)</f>
        <v>0.55635816773920921</v>
      </c>
      <c r="D31" s="111">
        <f>IF(RES_hhdet_tes!D31=0,"",RES_hhdet_tes!D31/RES_hhdet_fec!D31)</f>
        <v>0.55835764334700455</v>
      </c>
      <c r="E31" s="111">
        <f>IF(RES_hhdet_tes!E31=0,"",RES_hhdet_tes!E31/RES_hhdet_fec!E31)</f>
        <v>0.56113371102131038</v>
      </c>
      <c r="F31" s="111">
        <f>IF(RES_hhdet_tes!F31=0,"",RES_hhdet_tes!F31/RES_hhdet_fec!F31)</f>
        <v>0.56775092405083838</v>
      </c>
      <c r="G31" s="111">
        <f>IF(RES_hhdet_tes!G31=0,"",RES_hhdet_tes!G31/RES_hhdet_fec!G31)</f>
        <v>0.57110934826863458</v>
      </c>
      <c r="H31" s="111">
        <f>IF(RES_hhdet_tes!H31=0,"",RES_hhdet_tes!H31/RES_hhdet_fec!H31)</f>
        <v>0.57860820464667362</v>
      </c>
      <c r="I31" s="111">
        <f>IF(RES_hhdet_tes!I31=0,"",RES_hhdet_tes!I31/RES_hhdet_fec!I31)</f>
        <v>0.58084514311957547</v>
      </c>
      <c r="J31" s="111">
        <f>IF(RES_hhdet_tes!J31=0,"",RES_hhdet_tes!J31/RES_hhdet_fec!J31)</f>
        <v>0.58339872195927334</v>
      </c>
      <c r="K31" s="111">
        <f>IF(RES_hhdet_tes!K31=0,"",RES_hhdet_tes!K31/RES_hhdet_fec!K31)</f>
        <v>0.58705094693944704</v>
      </c>
      <c r="L31" s="111">
        <f>IF(RES_hhdet_tes!L31=0,"",RES_hhdet_tes!L31/RES_hhdet_fec!L31)</f>
        <v>0.59228353279706247</v>
      </c>
      <c r="M31" s="111">
        <f>IF(RES_hhdet_tes!M31=0,"",RES_hhdet_tes!M31/RES_hhdet_fec!M31)</f>
        <v>0.60031619755567478</v>
      </c>
      <c r="N31" s="111">
        <f>IF(RES_hhdet_tes!N31=0,"",RES_hhdet_tes!N31/RES_hhdet_fec!N31)</f>
        <v>0.60860794740297819</v>
      </c>
      <c r="O31" s="111">
        <f>IF(RES_hhdet_tes!O31=0,"",RES_hhdet_tes!O31/RES_hhdet_fec!O31)</f>
        <v>0.6192449429743585</v>
      </c>
      <c r="P31" s="111">
        <f>IF(RES_hhdet_tes!P31=0,"",RES_hhdet_tes!P31/RES_hhdet_fec!P31)</f>
        <v>0.6290957492869258</v>
      </c>
      <c r="Q31" s="111">
        <f>IF(RES_hhdet_tes!Q31=0,"",RES_hhdet_tes!Q31/RES_hhdet_fec!Q31)</f>
        <v>0.64042739761942624</v>
      </c>
      <c r="R31" s="111">
        <f>IF(RES_hhdet_tes!R31=0,"",RES_hhdet_tes!R31/RES_hhdet_fec!R31)</f>
        <v>0.66195331014213055</v>
      </c>
      <c r="S31" s="111">
        <f>IF(RES_hhdet_tes!S31=0,"",RES_hhdet_tes!S31/RES_hhdet_fec!S31)</f>
        <v>0.68137058726609478</v>
      </c>
      <c r="T31" s="111">
        <f>IF(RES_hhdet_tes!T31=0,"",RES_hhdet_tes!T31/RES_hhdet_fec!T31)</f>
        <v>0.71240883319568316</v>
      </c>
      <c r="U31" s="111">
        <f>IF(RES_hhdet_tes!U31=0,"",RES_hhdet_tes!U31/RES_hhdet_fec!U31)</f>
        <v>0.73595207635838233</v>
      </c>
      <c r="V31" s="111">
        <f>IF(RES_hhdet_tes!V31=0,"",RES_hhdet_tes!V31/RES_hhdet_fec!V31)</f>
        <v>0.75922257185570408</v>
      </c>
      <c r="W31" s="111">
        <f>IF(RES_hhdet_tes!W31=0,"",RES_hhdet_tes!W31/RES_hhdet_fec!W31)</f>
        <v>0.77287265983940689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0.88340693460124597</v>
      </c>
      <c r="C32" s="111">
        <f>IF(RES_hhdet_tes!C32=0,"",RES_hhdet_tes!C32/RES_hhdet_fec!C32)</f>
        <v>0.85906447280788645</v>
      </c>
      <c r="D32" s="111">
        <f>IF(RES_hhdet_tes!D32=0,"",RES_hhdet_tes!D32/RES_hhdet_fec!D32)</f>
        <v>0.87285339224459135</v>
      </c>
      <c r="E32" s="111">
        <f>IF(RES_hhdet_tes!E32=0,"",RES_hhdet_tes!E32/RES_hhdet_fec!E32)</f>
        <v>0.88726824314486163</v>
      </c>
      <c r="F32" s="111">
        <f>IF(RES_hhdet_tes!F32=0,"",RES_hhdet_tes!F32/RES_hhdet_fec!F32)</f>
        <v>0.88657291127887017</v>
      </c>
      <c r="G32" s="111">
        <f>IF(RES_hhdet_tes!G32=0,"",RES_hhdet_tes!G32/RES_hhdet_fec!G32)</f>
        <v>0.87995615271141059</v>
      </c>
      <c r="H32" s="111">
        <f>IF(RES_hhdet_tes!H32=0,"",RES_hhdet_tes!H32/RES_hhdet_fec!H32)</f>
        <v>0.88315138420181616</v>
      </c>
      <c r="I32" s="111">
        <f>IF(RES_hhdet_tes!I32=0,"",RES_hhdet_tes!I32/RES_hhdet_fec!I32)</f>
        <v>0.89114490427971516</v>
      </c>
      <c r="J32" s="111">
        <f>IF(RES_hhdet_tes!J32=0,"",RES_hhdet_tes!J32/RES_hhdet_fec!J32)</f>
        <v>0.89516806034452512</v>
      </c>
      <c r="K32" s="111">
        <f>IF(RES_hhdet_tes!K32=0,"",RES_hhdet_tes!K32/RES_hhdet_fec!K32)</f>
        <v>0.89674204344129238</v>
      </c>
      <c r="L32" s="111">
        <f>IF(RES_hhdet_tes!L32=0,"",RES_hhdet_tes!L32/RES_hhdet_fec!L32)</f>
        <v>0.90227924893020983</v>
      </c>
      <c r="M32" s="111">
        <f>IF(RES_hhdet_tes!M32=0,"",RES_hhdet_tes!M32/RES_hhdet_fec!M32)</f>
        <v>0.90357994418084064</v>
      </c>
      <c r="N32" s="111">
        <f>IF(RES_hhdet_tes!N32=0,"",RES_hhdet_tes!N32/RES_hhdet_fec!N32)</f>
        <v>0.91663808346513231</v>
      </c>
      <c r="O32" s="111">
        <f>IF(RES_hhdet_tes!O32=0,"",RES_hhdet_tes!O32/RES_hhdet_fec!O32)</f>
        <v>0.92975518756184994</v>
      </c>
      <c r="P32" s="111">
        <f>IF(RES_hhdet_tes!P32=0,"",RES_hhdet_tes!P32/RES_hhdet_fec!P32)</f>
        <v>0.91774187895860404</v>
      </c>
      <c r="Q32" s="111">
        <f>IF(RES_hhdet_tes!Q32=0,"",RES_hhdet_tes!Q32/RES_hhdet_fec!Q32)</f>
        <v>0.92406423171313723</v>
      </c>
      <c r="R32" s="111">
        <f>IF(RES_hhdet_tes!R32=0,"",RES_hhdet_tes!R32/RES_hhdet_fec!R32)</f>
        <v>0.92056607589370354</v>
      </c>
      <c r="S32" s="111">
        <f>IF(RES_hhdet_tes!S32=0,"",RES_hhdet_tes!S32/RES_hhdet_fec!S32)</f>
        <v>0.92017341687687815</v>
      </c>
      <c r="T32" s="111">
        <f>IF(RES_hhdet_tes!T32=0,"",RES_hhdet_tes!T32/RES_hhdet_fec!T32)</f>
        <v>0.93623364405040133</v>
      </c>
      <c r="U32" s="111">
        <f>IF(RES_hhdet_tes!U32=0,"",RES_hhdet_tes!U32/RES_hhdet_fec!U32)</f>
        <v>0.94525616595650286</v>
      </c>
      <c r="V32" s="111">
        <f>IF(RES_hhdet_tes!V32=0,"",RES_hhdet_tes!V32/RES_hhdet_fec!V32)</f>
        <v>0.94958931844507077</v>
      </c>
      <c r="W32" s="111">
        <f>IF(RES_hhdet_tes!W32=0,"",RES_hhdet_tes!W32/RES_hhdet_fec!W32)</f>
        <v>0.95391810368209629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0.55565998118268789</v>
      </c>
      <c r="C33" s="112">
        <f>IF(RES_hhdet_tes!C33=0,"",RES_hhdet_tes!C33/RES_hhdet_fec!C33)</f>
        <v>0.5543138492566646</v>
      </c>
      <c r="D33" s="112">
        <f>IF(RES_hhdet_tes!D33=0,"",RES_hhdet_tes!D33/RES_hhdet_fec!D33)</f>
        <v>0.55415999153055107</v>
      </c>
      <c r="E33" s="112">
        <f>IF(RES_hhdet_tes!E33=0,"",RES_hhdet_tes!E33/RES_hhdet_fec!E33)</f>
        <v>0.55882739596395925</v>
      </c>
      <c r="F33" s="112">
        <f>IF(RES_hhdet_tes!F33=0,"",RES_hhdet_tes!F33/RES_hhdet_fec!F33)</f>
        <v>0.57816218819500009</v>
      </c>
      <c r="G33" s="112">
        <f>IF(RES_hhdet_tes!G33=0,"",RES_hhdet_tes!G33/RES_hhdet_fec!G33)</f>
        <v>0.58003593304231837</v>
      </c>
      <c r="H33" s="112">
        <f>IF(RES_hhdet_tes!H33=0,"",RES_hhdet_tes!H33/RES_hhdet_fec!H33)</f>
        <v>0.59635701749088144</v>
      </c>
      <c r="I33" s="112">
        <f>IF(RES_hhdet_tes!I33=0,"",RES_hhdet_tes!I33/RES_hhdet_fec!I33)</f>
        <v>0.60172675872214199</v>
      </c>
      <c r="J33" s="112">
        <f>IF(RES_hhdet_tes!J33=0,"",RES_hhdet_tes!J33/RES_hhdet_fec!J33)</f>
        <v>0.61143647827503078</v>
      </c>
      <c r="K33" s="112">
        <f>IF(RES_hhdet_tes!K33=0,"",RES_hhdet_tes!K33/RES_hhdet_fec!K33)</f>
        <v>0.61916729448421903</v>
      </c>
      <c r="L33" s="112">
        <f>IF(RES_hhdet_tes!L33=0,"",RES_hhdet_tes!L33/RES_hhdet_fec!L33)</f>
        <v>0.62213185477567345</v>
      </c>
      <c r="M33" s="112">
        <f>IF(RES_hhdet_tes!M33=0,"",RES_hhdet_tes!M33/RES_hhdet_fec!M33)</f>
        <v>0.63426455489091504</v>
      </c>
      <c r="N33" s="112">
        <f>IF(RES_hhdet_tes!N33=0,"",RES_hhdet_tes!N33/RES_hhdet_fec!N33)</f>
        <v>0.64053712799250007</v>
      </c>
      <c r="O33" s="112">
        <f>IF(RES_hhdet_tes!O33=0,"",RES_hhdet_tes!O33/RES_hhdet_fec!O33)</f>
        <v>0.64181126755144147</v>
      </c>
      <c r="P33" s="112">
        <f>IF(RES_hhdet_tes!P33=0,"",RES_hhdet_tes!P33/RES_hhdet_fec!P33)</f>
        <v>0.65210366971754485</v>
      </c>
      <c r="Q33" s="112">
        <f>IF(RES_hhdet_tes!Q33=0,"",RES_hhdet_tes!Q33/RES_hhdet_fec!Q33)</f>
        <v>0.63570876696691947</v>
      </c>
      <c r="R33" s="112">
        <f>IF(RES_hhdet_tes!R33=0,"",RES_hhdet_tes!R33/RES_hhdet_fec!R33)</f>
        <v>0.67385828473273057</v>
      </c>
      <c r="S33" s="112">
        <f>IF(RES_hhdet_tes!S33=0,"",RES_hhdet_tes!S33/RES_hhdet_fec!S33)</f>
        <v>0.67230775043348401</v>
      </c>
      <c r="T33" s="112">
        <f>IF(RES_hhdet_tes!T33=0,"",RES_hhdet_tes!T33/RES_hhdet_fec!T33)</f>
        <v>0.74001159145060336</v>
      </c>
      <c r="U33" s="112">
        <f>IF(RES_hhdet_tes!U33=0,"",RES_hhdet_tes!U33/RES_hhdet_fec!U33)</f>
        <v>0.77134180708198041</v>
      </c>
      <c r="V33" s="112">
        <f>IF(RES_hhdet_tes!V33=0,"",RES_hhdet_tes!V33/RES_hhdet_fec!V33)</f>
        <v>0.79513639010831205</v>
      </c>
      <c r="W33" s="112">
        <f>IF(RES_hhdet_tes!W33=0,"",RES_hhdet_tes!W33/RES_hhdet_fec!W33)</f>
        <v>0.79802356635459704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0.65718588732994809</v>
      </c>
      <c r="C35" s="112">
        <f>IF(RES_hhdet_tes!C35=0,"",RES_hhdet_tes!C35/RES_hhdet_fec!C35)</f>
        <v>0.66015692337318821</v>
      </c>
      <c r="D35" s="112">
        <f>IF(RES_hhdet_tes!D35=0,"",RES_hhdet_tes!D35/RES_hhdet_fec!D35)</f>
        <v>0.66374902713111705</v>
      </c>
      <c r="E35" s="112">
        <f>IF(RES_hhdet_tes!E35=0,"",RES_hhdet_tes!E35/RES_hhdet_fec!E35)</f>
        <v>0.66831618012870897</v>
      </c>
      <c r="F35" s="112">
        <f>IF(RES_hhdet_tes!F35=0,"",RES_hhdet_tes!F35/RES_hhdet_fec!F35)</f>
        <v>0.67301169769732727</v>
      </c>
      <c r="G35" s="112">
        <f>IF(RES_hhdet_tes!G35=0,"",RES_hhdet_tes!G35/RES_hhdet_fec!G35)</f>
        <v>0.67684451341407081</v>
      </c>
      <c r="H35" s="112">
        <f>IF(RES_hhdet_tes!H35=0,"",RES_hhdet_tes!H35/RES_hhdet_fec!H35)</f>
        <v>0.67959783471135138</v>
      </c>
      <c r="I35" s="112">
        <f>IF(RES_hhdet_tes!I35=0,"",RES_hhdet_tes!I35/RES_hhdet_fec!I35)</f>
        <v>0.68363647173100284</v>
      </c>
      <c r="J35" s="112">
        <f>IF(RES_hhdet_tes!J35=0,"",RES_hhdet_tes!J35/RES_hhdet_fec!J35)</f>
        <v>0.68368775873315735</v>
      </c>
      <c r="K35" s="112">
        <f>IF(RES_hhdet_tes!K35=0,"",RES_hhdet_tes!K35/RES_hhdet_fec!K35)</f>
        <v>0.68585103815858006</v>
      </c>
      <c r="L35" s="112">
        <f>IF(RES_hhdet_tes!L35=0,"",RES_hhdet_tes!L35/RES_hhdet_fec!L35)</f>
        <v>0.68880048749535006</v>
      </c>
      <c r="M35" s="112">
        <f>IF(RES_hhdet_tes!M35=0,"",RES_hhdet_tes!M35/RES_hhdet_fec!M35)</f>
        <v>0.690168909974745</v>
      </c>
      <c r="N35" s="112">
        <f>IF(RES_hhdet_tes!N35=0,"",RES_hhdet_tes!N35/RES_hhdet_fec!N35)</f>
        <v>0.69429395544871941</v>
      </c>
      <c r="O35" s="112">
        <f>IF(RES_hhdet_tes!O35=0,"",RES_hhdet_tes!O35/RES_hhdet_fec!O35)</f>
        <v>0.69878879227758983</v>
      </c>
      <c r="P35" s="112">
        <f>IF(RES_hhdet_tes!P35=0,"",RES_hhdet_tes!P35/RES_hhdet_fec!P35)</f>
        <v>0.69856979363990335</v>
      </c>
      <c r="Q35" s="112">
        <f>IF(RES_hhdet_tes!Q35=0,"",RES_hhdet_tes!Q35/RES_hhdet_fec!Q35)</f>
        <v>0.70381400601961941</v>
      </c>
      <c r="R35" s="112">
        <f>IF(RES_hhdet_tes!R35=0,"",RES_hhdet_tes!R35/RES_hhdet_fec!R35)</f>
        <v>0.71030650111559945</v>
      </c>
      <c r="S35" s="112">
        <f>IF(RES_hhdet_tes!S35=0,"",RES_hhdet_tes!S35/RES_hhdet_fec!S35)</f>
        <v>0.7199802372268258</v>
      </c>
      <c r="T35" s="112">
        <f>IF(RES_hhdet_tes!T35=0,"",RES_hhdet_tes!T35/RES_hhdet_fec!T35)</f>
        <v>0.73144958621842859</v>
      </c>
      <c r="U35" s="112">
        <f>IF(RES_hhdet_tes!U35=0,"",RES_hhdet_tes!U35/RES_hhdet_fec!U35)</f>
        <v>0.742658250254571</v>
      </c>
      <c r="V35" s="112">
        <f>IF(RES_hhdet_tes!V35=0,"",RES_hhdet_tes!V35/RES_hhdet_fec!V35)</f>
        <v>0.75693652194660022</v>
      </c>
      <c r="W35" s="112">
        <f>IF(RES_hhdet_tes!W35=0,"",RES_hhdet_tes!W35/RES_hhdet_fec!W35)</f>
        <v>0.76682943175006646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0.87321784319033324</v>
      </c>
      <c r="C36" s="113">
        <f>IF(RES_hhdet_tes!C36=0,"",RES_hhdet_tes!C36/RES_hhdet_fec!C36)</f>
        <v>0.87833879898542666</v>
      </c>
      <c r="D36" s="113">
        <f>IF(RES_hhdet_tes!D36=0,"",RES_hhdet_tes!D36/RES_hhdet_fec!D36)</f>
        <v>0.86967785513609019</v>
      </c>
      <c r="E36" s="113">
        <f>IF(RES_hhdet_tes!E36=0,"",RES_hhdet_tes!E36/RES_hhdet_fec!E36)</f>
        <v>0.86403292769383777</v>
      </c>
      <c r="F36" s="113">
        <f>IF(RES_hhdet_tes!F36=0,"",RES_hhdet_tes!F36/RES_hhdet_fec!F36)</f>
        <v>0.86413990584634992</v>
      </c>
      <c r="G36" s="113">
        <f>IF(RES_hhdet_tes!G36=0,"",RES_hhdet_tes!G36/RES_hhdet_fec!G36)</f>
        <v>0.86067110502417965</v>
      </c>
      <c r="H36" s="113">
        <f>IF(RES_hhdet_tes!H36=0,"",RES_hhdet_tes!H36/RES_hhdet_fec!H36)</f>
        <v>0.8747511497816427</v>
      </c>
      <c r="I36" s="113">
        <f>IF(RES_hhdet_tes!I36=0,"",RES_hhdet_tes!I36/RES_hhdet_fec!I36)</f>
        <v>0.87810116242784642</v>
      </c>
      <c r="J36" s="113">
        <f>IF(RES_hhdet_tes!J36=0,"",RES_hhdet_tes!J36/RES_hhdet_fec!J36)</f>
        <v>0.88691015578476862</v>
      </c>
      <c r="K36" s="113">
        <f>IF(RES_hhdet_tes!K36=0,"",RES_hhdet_tes!K36/RES_hhdet_fec!K36)</f>
        <v>0.88751730148352004</v>
      </c>
      <c r="L36" s="113">
        <f>IF(RES_hhdet_tes!L36=0,"",RES_hhdet_tes!L36/RES_hhdet_fec!L36)</f>
        <v>0.89145407824311174</v>
      </c>
      <c r="M36" s="113">
        <f>IF(RES_hhdet_tes!M36=0,"",RES_hhdet_tes!M36/RES_hhdet_fec!M36)</f>
        <v>0.88842772994918273</v>
      </c>
      <c r="N36" s="113">
        <f>IF(RES_hhdet_tes!N36=0,"",RES_hhdet_tes!N36/RES_hhdet_fec!N36)</f>
        <v>0.8977990080234618</v>
      </c>
      <c r="O36" s="113">
        <f>IF(RES_hhdet_tes!O36=0,"",RES_hhdet_tes!O36/RES_hhdet_fec!O36)</f>
        <v>0.90606569739831733</v>
      </c>
      <c r="P36" s="113">
        <f>IF(RES_hhdet_tes!P36=0,"",RES_hhdet_tes!P36/RES_hhdet_fec!P36)</f>
        <v>0.90954710374297376</v>
      </c>
      <c r="Q36" s="113">
        <f>IF(RES_hhdet_tes!Q36=0,"",RES_hhdet_tes!Q36/RES_hhdet_fec!Q36)</f>
        <v>0.91627065398629415</v>
      </c>
      <c r="R36" s="113">
        <f>IF(RES_hhdet_tes!R36=0,"",RES_hhdet_tes!R36/RES_hhdet_fec!R36)</f>
        <v>0.91640431628504149</v>
      </c>
      <c r="S36" s="113">
        <f>IF(RES_hhdet_tes!S36=0,"",RES_hhdet_tes!S36/RES_hhdet_fec!S36)</f>
        <v>0.91286321723405228</v>
      </c>
      <c r="T36" s="113">
        <f>IF(RES_hhdet_tes!T36=0,"",RES_hhdet_tes!T36/RES_hhdet_fec!T36)</f>
        <v>0.92107913483658144</v>
      </c>
      <c r="U36" s="113">
        <f>IF(RES_hhdet_tes!U36=0,"",RES_hhdet_tes!U36/RES_hhdet_fec!U36)</f>
        <v>0.92419994549518469</v>
      </c>
      <c r="V36" s="113">
        <f>IF(RES_hhdet_tes!V36=0,"",RES_hhdet_tes!V36/RES_hhdet_fec!V36)</f>
        <v>0.93121244291171301</v>
      </c>
      <c r="W36" s="113">
        <f>IF(RES_hhdet_tes!W36=0,"",RES_hhdet_tes!W36/RES_hhdet_fec!W36)</f>
        <v>0.93042641729190079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0.65020679995924657</v>
      </c>
      <c r="C37" s="111">
        <f>IF(RES_hhdet_tes!C37=0,"",RES_hhdet_tes!C37/RES_hhdet_fec!C37)</f>
        <v>0.6651693755430661</v>
      </c>
      <c r="D37" s="111">
        <f>IF(RES_hhdet_tes!D37=0,"",RES_hhdet_tes!D37/RES_hhdet_fec!D37)</f>
        <v>0.66502800336415868</v>
      </c>
      <c r="E37" s="111">
        <f>IF(RES_hhdet_tes!E37=0,"",RES_hhdet_tes!E37/RES_hhdet_fec!E37)</f>
        <v>0.67139151644471895</v>
      </c>
      <c r="F37" s="111">
        <f>IF(RES_hhdet_tes!F37=0,"",RES_hhdet_tes!F37/RES_hhdet_fec!F37)</f>
        <v>0.68091548448022399</v>
      </c>
      <c r="G37" s="111">
        <f>IF(RES_hhdet_tes!G37=0,"",RES_hhdet_tes!G37/RES_hhdet_fec!G37)</f>
        <v>0.67973573798501441</v>
      </c>
      <c r="H37" s="111">
        <f>IF(RES_hhdet_tes!H37=0,"",RES_hhdet_tes!H37/RES_hhdet_fec!H37)</f>
        <v>0.70102319454859385</v>
      </c>
      <c r="I37" s="111">
        <f>IF(RES_hhdet_tes!I37=0,"",RES_hhdet_tes!I37/RES_hhdet_fec!I37)</f>
        <v>0.71865102565014094</v>
      </c>
      <c r="J37" s="111">
        <f>IF(RES_hhdet_tes!J37=0,"",RES_hhdet_tes!J37/RES_hhdet_fec!J37)</f>
        <v>0.71486857391295344</v>
      </c>
      <c r="K37" s="111">
        <f>IF(RES_hhdet_tes!K37=0,"",RES_hhdet_tes!K37/RES_hhdet_fec!K37)</f>
        <v>0.72017510828806752</v>
      </c>
      <c r="L37" s="111">
        <f>IF(RES_hhdet_tes!L37=0,"",RES_hhdet_tes!L37/RES_hhdet_fec!L37)</f>
        <v>0.72368620667400363</v>
      </c>
      <c r="M37" s="111">
        <f>IF(RES_hhdet_tes!M37=0,"",RES_hhdet_tes!M37/RES_hhdet_fec!M37)</f>
        <v>0.72915023516055155</v>
      </c>
      <c r="N37" s="111">
        <f>IF(RES_hhdet_tes!N37=0,"",RES_hhdet_tes!N37/RES_hhdet_fec!N37)</f>
        <v>0.73971511962359593</v>
      </c>
      <c r="O37" s="111">
        <f>IF(RES_hhdet_tes!O37=0,"",RES_hhdet_tes!O37/RES_hhdet_fec!O37)</f>
        <v>0.75806031812809416</v>
      </c>
      <c r="P37" s="111">
        <f>IF(RES_hhdet_tes!P37=0,"",RES_hhdet_tes!P37/RES_hhdet_fec!P37)</f>
        <v>0.7530297392307056</v>
      </c>
      <c r="Q37" s="111">
        <f>IF(RES_hhdet_tes!Q37=0,"",RES_hhdet_tes!Q37/RES_hhdet_fec!Q37)</f>
        <v>0.76378946770338407</v>
      </c>
      <c r="R37" s="111">
        <f>IF(RES_hhdet_tes!R37=0,"",RES_hhdet_tes!R37/RES_hhdet_fec!R37)</f>
        <v>0.77035997069278972</v>
      </c>
      <c r="S37" s="111">
        <f>IF(RES_hhdet_tes!S37=0,"",RES_hhdet_tes!S37/RES_hhdet_fec!S37)</f>
        <v>0.77807757886779649</v>
      </c>
      <c r="T37" s="111">
        <f>IF(RES_hhdet_tes!T37=0,"",RES_hhdet_tes!T37/RES_hhdet_fec!T37)</f>
        <v>0.78954367380576662</v>
      </c>
      <c r="U37" s="111">
        <f>IF(RES_hhdet_tes!U37=0,"",RES_hhdet_tes!U37/RES_hhdet_fec!U37)</f>
        <v>0.79977068294725651</v>
      </c>
      <c r="V37" s="111">
        <f>IF(RES_hhdet_tes!V37=0,"",RES_hhdet_tes!V37/RES_hhdet_fec!V37)</f>
        <v>0.80690988855259327</v>
      </c>
      <c r="W37" s="111">
        <f>IF(RES_hhdet_tes!W37=0,"",RES_hhdet_tes!W37/RES_hhdet_fec!W37)</f>
        <v>0.81868058981727532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0.676738937002198</v>
      </c>
      <c r="C39" s="124">
        <f>IF(RES_hhdet_tes!C39=0,"",RES_hhdet_tes!C39/RES_hhdet_fec!C39)</f>
        <v>0.68197388680020565</v>
      </c>
      <c r="D39" s="124">
        <f>IF(RES_hhdet_tes!D39=0,"",RES_hhdet_tes!D39/RES_hhdet_fec!D39)</f>
        <v>0.68378882866549362</v>
      </c>
      <c r="E39" s="124">
        <f>IF(RES_hhdet_tes!E39=0,"",RES_hhdet_tes!E39/RES_hhdet_fec!E39)</f>
        <v>0.68309279548675106</v>
      </c>
      <c r="F39" s="124">
        <f>IF(RES_hhdet_tes!F39=0,"",RES_hhdet_tes!F39/RES_hhdet_fec!F39)</f>
        <v>0.6868932204882815</v>
      </c>
      <c r="G39" s="124">
        <f>IF(RES_hhdet_tes!G39=0,"",RES_hhdet_tes!G39/RES_hhdet_fec!G39)</f>
        <v>0.69337192763700084</v>
      </c>
      <c r="H39" s="124">
        <f>IF(RES_hhdet_tes!H39=0,"",RES_hhdet_tes!H39/RES_hhdet_fec!H39)</f>
        <v>0.70514441698086849</v>
      </c>
      <c r="I39" s="124">
        <f>IF(RES_hhdet_tes!I39=0,"",RES_hhdet_tes!I39/RES_hhdet_fec!I39)</f>
        <v>0.71016751493552155</v>
      </c>
      <c r="J39" s="124">
        <f>IF(RES_hhdet_tes!J39=0,"",RES_hhdet_tes!J39/RES_hhdet_fec!J39)</f>
        <v>0.71220058737790926</v>
      </c>
      <c r="K39" s="124">
        <f>IF(RES_hhdet_tes!K39=0,"",RES_hhdet_tes!K39/RES_hhdet_fec!K39)</f>
        <v>0.71315093726597012</v>
      </c>
      <c r="L39" s="124">
        <f>IF(RES_hhdet_tes!L39=0,"",RES_hhdet_tes!L39/RES_hhdet_fec!L39)</f>
        <v>0.71770141933032894</v>
      </c>
      <c r="M39" s="124">
        <f>IF(RES_hhdet_tes!M39=0,"",RES_hhdet_tes!M39/RES_hhdet_fec!M39)</f>
        <v>0.71797091176645689</v>
      </c>
      <c r="N39" s="124">
        <f>IF(RES_hhdet_tes!N39=0,"",RES_hhdet_tes!N39/RES_hhdet_fec!N39)</f>
        <v>0.72134793921870621</v>
      </c>
      <c r="O39" s="124">
        <f>IF(RES_hhdet_tes!O39=0,"",RES_hhdet_tes!O39/RES_hhdet_fec!O39)</f>
        <v>0.7250352208381744</v>
      </c>
      <c r="P39" s="124">
        <f>IF(RES_hhdet_tes!P39=0,"",RES_hhdet_tes!P39/RES_hhdet_fec!P39)</f>
        <v>0.72566888400221685</v>
      </c>
      <c r="Q39" s="124">
        <f>IF(RES_hhdet_tes!Q39=0,"",RES_hhdet_tes!Q39/RES_hhdet_fec!Q39)</f>
        <v>0.73056364670379959</v>
      </c>
      <c r="R39" s="124">
        <f>IF(RES_hhdet_tes!R39=0,"",RES_hhdet_tes!R39/RES_hhdet_fec!R39)</f>
        <v>0.73559149272517188</v>
      </c>
      <c r="S39" s="124">
        <f>IF(RES_hhdet_tes!S39=0,"",RES_hhdet_tes!S39/RES_hhdet_fec!S39)</f>
        <v>0.74412185869416858</v>
      </c>
      <c r="T39" s="124">
        <f>IF(RES_hhdet_tes!T39=0,"",RES_hhdet_tes!T39/RES_hhdet_fec!T39)</f>
        <v>0.75316767790195438</v>
      </c>
      <c r="U39" s="124">
        <f>IF(RES_hhdet_tes!U39=0,"",RES_hhdet_tes!U39/RES_hhdet_fec!U39)</f>
        <v>0.76547180575536466</v>
      </c>
      <c r="V39" s="124">
        <f>IF(RES_hhdet_tes!V39=0,"",RES_hhdet_tes!V39/RES_hhdet_fec!V39)</f>
        <v>0.77699161322563615</v>
      </c>
      <c r="W39" s="124">
        <f>IF(RES_hhdet_tes!W39=0,"",RES_hhdet_tes!W39/RES_hhdet_fec!W39)</f>
        <v>0.78835677283803252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0.58755839136818089</v>
      </c>
      <c r="C40" s="111">
        <f>IF(RES_hhdet_tes!C40=0,"",RES_hhdet_tes!C40/RES_hhdet_fec!C40)</f>
        <v>0.58793175495898242</v>
      </c>
      <c r="D40" s="111">
        <f>IF(RES_hhdet_tes!D40=0,"",RES_hhdet_tes!D40/RES_hhdet_fec!D40)</f>
        <v>0.58855551088820324</v>
      </c>
      <c r="E40" s="111">
        <f>IF(RES_hhdet_tes!E40=0,"",RES_hhdet_tes!E40/RES_hhdet_fec!E40)</f>
        <v>0.58767332419875862</v>
      </c>
      <c r="F40" s="111">
        <f>IF(RES_hhdet_tes!F40=0,"",RES_hhdet_tes!F40/RES_hhdet_fec!F40)</f>
        <v>0.58932027737646864</v>
      </c>
      <c r="G40" s="111">
        <f>IF(RES_hhdet_tes!G40=0,"",RES_hhdet_tes!G40/RES_hhdet_fec!G40)</f>
        <v>0.59133724096167539</v>
      </c>
      <c r="H40" s="111">
        <f>IF(RES_hhdet_tes!H40=0,"",RES_hhdet_tes!H40/RES_hhdet_fec!H40)</f>
        <v>0.59474742200524522</v>
      </c>
      <c r="I40" s="111">
        <f>IF(RES_hhdet_tes!I40=0,"",RES_hhdet_tes!I40/RES_hhdet_fec!I40)</f>
        <v>0.59739226061523376</v>
      </c>
      <c r="J40" s="111">
        <f>IF(RES_hhdet_tes!J40=0,"",RES_hhdet_tes!J40/RES_hhdet_fec!J40)</f>
        <v>0.5998706926368057</v>
      </c>
      <c r="K40" s="111">
        <f>IF(RES_hhdet_tes!K40=0,"",RES_hhdet_tes!K40/RES_hhdet_fec!K40)</f>
        <v>0.60067354308478171</v>
      </c>
      <c r="L40" s="111">
        <f>IF(RES_hhdet_tes!L40=0,"",RES_hhdet_tes!L40/RES_hhdet_fec!L40)</f>
        <v>0.60090382116286023</v>
      </c>
      <c r="M40" s="111">
        <f>IF(RES_hhdet_tes!M40=0,"",RES_hhdet_tes!M40/RES_hhdet_fec!M40)</f>
        <v>0.60162732124638529</v>
      </c>
      <c r="N40" s="111">
        <f>IF(RES_hhdet_tes!N40=0,"",RES_hhdet_tes!N40/RES_hhdet_fec!N40)</f>
        <v>0.60117665234099638</v>
      </c>
      <c r="O40" s="111">
        <f>IF(RES_hhdet_tes!O40=0,"",RES_hhdet_tes!O40/RES_hhdet_fec!O40)</f>
        <v>0.6018099816382233</v>
      </c>
      <c r="P40" s="111">
        <f>IF(RES_hhdet_tes!P40=0,"",RES_hhdet_tes!P40/RES_hhdet_fec!P40)</f>
        <v>0.60282649668173993</v>
      </c>
      <c r="Q40" s="111">
        <f>IF(RES_hhdet_tes!Q40=0,"",RES_hhdet_tes!Q40/RES_hhdet_fec!Q40)</f>
        <v>0.6025628880196533</v>
      </c>
      <c r="R40" s="111">
        <f>IF(RES_hhdet_tes!R40=0,"",RES_hhdet_tes!R40/RES_hhdet_fec!R40)</f>
        <v>0.60280590103879672</v>
      </c>
      <c r="S40" s="111">
        <f>IF(RES_hhdet_tes!S40=0,"",RES_hhdet_tes!S40/RES_hhdet_fec!S40)</f>
        <v>0.60399706087042382</v>
      </c>
      <c r="T40" s="111">
        <f>IF(RES_hhdet_tes!T40=0,"",RES_hhdet_tes!T40/RES_hhdet_fec!T40)</f>
        <v>0.60582723764222302</v>
      </c>
      <c r="U40" s="111">
        <f>IF(RES_hhdet_tes!U40=0,"",RES_hhdet_tes!U40/RES_hhdet_fec!U40)</f>
        <v>0.60853441886848936</v>
      </c>
      <c r="V40" s="111">
        <f>IF(RES_hhdet_tes!V40=0,"",RES_hhdet_tes!V40/RES_hhdet_fec!V40)</f>
        <v>0.61156412016239037</v>
      </c>
      <c r="W40" s="111">
        <f>IF(RES_hhdet_tes!W40=0,"",RES_hhdet_tes!W40/RES_hhdet_fec!W40)</f>
        <v>0.61359524095028395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0.74506252687838181</v>
      </c>
      <c r="C41" s="45">
        <f>IF(RES_hhdet_tes!C41=0,"",RES_hhdet_tes!C41/RES_hhdet_fec!C41)</f>
        <v>0.7465275289908192</v>
      </c>
      <c r="D41" s="45">
        <f>IF(RES_hhdet_tes!D41=0,"",RES_hhdet_tes!D41/RES_hhdet_fec!D41)</f>
        <v>0.74860236149944182</v>
      </c>
      <c r="E41" s="45">
        <f>IF(RES_hhdet_tes!E41=0,"",RES_hhdet_tes!E41/RES_hhdet_fec!E41)</f>
        <v>0.75094732773062034</v>
      </c>
      <c r="F41" s="45">
        <f>IF(RES_hhdet_tes!F41=0,"",RES_hhdet_tes!F41/RES_hhdet_fec!F41)</f>
        <v>0.75430922647609377</v>
      </c>
      <c r="G41" s="45">
        <f>IF(RES_hhdet_tes!G41=0,"",RES_hhdet_tes!G41/RES_hhdet_fec!G41)</f>
        <v>0.75755129307042801</v>
      </c>
      <c r="H41" s="45">
        <f>IF(RES_hhdet_tes!H41=0,"",RES_hhdet_tes!H41/RES_hhdet_fec!H41)</f>
        <v>0.7621717054372743</v>
      </c>
      <c r="I41" s="45">
        <f>IF(RES_hhdet_tes!I41=0,"",RES_hhdet_tes!I41/RES_hhdet_fec!I41)</f>
        <v>0.76494080957653476</v>
      </c>
      <c r="J41" s="45">
        <f>IF(RES_hhdet_tes!J41=0,"",RES_hhdet_tes!J41/RES_hhdet_fec!J41)</f>
        <v>0.76641723220858082</v>
      </c>
      <c r="K41" s="45">
        <f>IF(RES_hhdet_tes!K41=0,"",RES_hhdet_tes!K41/RES_hhdet_fec!K41)</f>
        <v>0.76804518343113826</v>
      </c>
      <c r="L41" s="45">
        <f>IF(RES_hhdet_tes!L41=0,"",RES_hhdet_tes!L41/RES_hhdet_fec!L41)</f>
        <v>0.76979896446867158</v>
      </c>
      <c r="M41" s="45">
        <f>IF(RES_hhdet_tes!M41=0,"",RES_hhdet_tes!M41/RES_hhdet_fec!M41)</f>
        <v>0.77239492529909659</v>
      </c>
      <c r="N41" s="45">
        <f>IF(RES_hhdet_tes!N41=0,"",RES_hhdet_tes!N41/RES_hhdet_fec!N41)</f>
        <v>0.7758192851211646</v>
      </c>
      <c r="O41" s="45">
        <f>IF(RES_hhdet_tes!O41=0,"",RES_hhdet_tes!O41/RES_hhdet_fec!O41)</f>
        <v>0.78077898101288168</v>
      </c>
      <c r="P41" s="45">
        <f>IF(RES_hhdet_tes!P41=0,"",RES_hhdet_tes!P41/RES_hhdet_fec!P41)</f>
        <v>0.78179298530613439</v>
      </c>
      <c r="Q41" s="45">
        <f>IF(RES_hhdet_tes!Q41=0,"",RES_hhdet_tes!Q41/RES_hhdet_fec!Q41)</f>
        <v>0.78585412936193499</v>
      </c>
      <c r="R41" s="45">
        <f>IF(RES_hhdet_tes!R41=0,"",RES_hhdet_tes!R41/RES_hhdet_fec!R41)</f>
        <v>0.79104039359767897</v>
      </c>
      <c r="S41" s="45">
        <f>IF(RES_hhdet_tes!S41=0,"",RES_hhdet_tes!S41/RES_hhdet_fec!S41)</f>
        <v>0.79953540820864222</v>
      </c>
      <c r="T41" s="45">
        <f>IF(RES_hhdet_tes!T41=0,"",RES_hhdet_tes!T41/RES_hhdet_fec!T41)</f>
        <v>0.80888603016537519</v>
      </c>
      <c r="U41" s="45">
        <f>IF(RES_hhdet_tes!U41=0,"",RES_hhdet_tes!U41/RES_hhdet_fec!U41)</f>
        <v>0.82062605896127583</v>
      </c>
      <c r="V41" s="45">
        <f>IF(RES_hhdet_tes!V41=0,"",RES_hhdet_tes!V41/RES_hhdet_fec!V41)</f>
        <v>0.83322420430828559</v>
      </c>
      <c r="W41" s="45">
        <f>IF(RES_hhdet_tes!W41=0,"",RES_hhdet_tes!W41/RES_hhdet_fec!W41)</f>
        <v>0.84485494739195155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0.51022858566728224</v>
      </c>
      <c r="C43" s="119">
        <f>IF(RES_hhdet_tes!C43=0,"",RES_hhdet_tes!C43/RES_hhdet_fec!C43)</f>
        <v>0.5142404266599736</v>
      </c>
      <c r="D43" s="119">
        <f>IF(RES_hhdet_tes!D43=0,"",RES_hhdet_tes!D43/RES_hhdet_fec!D43)</f>
        <v>0.51823883409446536</v>
      </c>
      <c r="E43" s="119">
        <f>IF(RES_hhdet_tes!E43=0,"",RES_hhdet_tes!E43/RES_hhdet_fec!E43)</f>
        <v>0.52351951580433498</v>
      </c>
      <c r="F43" s="119">
        <f>IF(RES_hhdet_tes!F43=0,"",RES_hhdet_tes!F43/RES_hhdet_fec!F43)</f>
        <v>0.52447992277250954</v>
      </c>
      <c r="G43" s="119">
        <f>IF(RES_hhdet_tes!G43=0,"",RES_hhdet_tes!G43/RES_hhdet_fec!G43)</f>
        <v>0.52924585397976465</v>
      </c>
      <c r="H43" s="119">
        <f>IF(RES_hhdet_tes!H43=0,"",RES_hhdet_tes!H43/RES_hhdet_fec!H43)</f>
        <v>0.53864046325127035</v>
      </c>
      <c r="I43" s="119">
        <f>IF(RES_hhdet_tes!I43=0,"",RES_hhdet_tes!I43/RES_hhdet_fec!I43)</f>
        <v>0.54354137708829364</v>
      </c>
      <c r="J43" s="119">
        <f>IF(RES_hhdet_tes!J43=0,"",RES_hhdet_tes!J43/RES_hhdet_fec!J43)</f>
        <v>0.55231168393223307</v>
      </c>
      <c r="K43" s="119">
        <f>IF(RES_hhdet_tes!K43=0,"",RES_hhdet_tes!K43/RES_hhdet_fec!K43)</f>
        <v>0.56036815629686487</v>
      </c>
      <c r="L43" s="119">
        <f>IF(RES_hhdet_tes!L43=0,"",RES_hhdet_tes!L43/RES_hhdet_fec!L43)</f>
        <v>0.57310426877137166</v>
      </c>
      <c r="M43" s="119">
        <f>IF(RES_hhdet_tes!M43=0,"",RES_hhdet_tes!M43/RES_hhdet_fec!M43)</f>
        <v>0.58529743940209644</v>
      </c>
      <c r="N43" s="119">
        <f>IF(RES_hhdet_tes!N43=0,"",RES_hhdet_tes!N43/RES_hhdet_fec!N43)</f>
        <v>0.60895755230329962</v>
      </c>
      <c r="O43" s="119">
        <f>IF(RES_hhdet_tes!O43=0,"",RES_hhdet_tes!O43/RES_hhdet_fec!O43)</f>
        <v>0.62946194710532288</v>
      </c>
      <c r="P43" s="119">
        <f>IF(RES_hhdet_tes!P43=0,"",RES_hhdet_tes!P43/RES_hhdet_fec!P43)</f>
        <v>0.63649406397586616</v>
      </c>
      <c r="Q43" s="119">
        <f>IF(RES_hhdet_tes!Q43=0,"",RES_hhdet_tes!Q43/RES_hhdet_fec!Q43)</f>
        <v>0.6404694336932294</v>
      </c>
      <c r="R43" s="119">
        <f>IF(RES_hhdet_tes!R43=0,"",RES_hhdet_tes!R43/RES_hhdet_fec!R43)</f>
        <v>0.64935934795001593</v>
      </c>
      <c r="S43" s="119">
        <f>IF(RES_hhdet_tes!S43=0,"",RES_hhdet_tes!S43/RES_hhdet_fec!S43)</f>
        <v>0.66093970972338711</v>
      </c>
      <c r="T43" s="119">
        <f>IF(RES_hhdet_tes!T43=0,"",RES_hhdet_tes!T43/RES_hhdet_fec!T43)</f>
        <v>0.66917315702831492</v>
      </c>
      <c r="U43" s="119">
        <f>IF(RES_hhdet_tes!U43=0,"",RES_hhdet_tes!U43/RES_hhdet_fec!U43)</f>
        <v>0.68453480130442135</v>
      </c>
      <c r="V43" s="119">
        <f>IF(RES_hhdet_tes!V43=0,"",RES_hhdet_tes!V43/RES_hhdet_fec!V43)</f>
        <v>0.69452873770716816</v>
      </c>
      <c r="W43" s="119">
        <f>IF(RES_hhdet_tes!W43=0,"",RES_hhdet_tes!W43/RES_hhdet_fec!W43)</f>
        <v>0.70339375056648912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0.48445502162628695</v>
      </c>
      <c r="C44" s="124">
        <f>IF(RES_hhdet_tes!C44=0,"",RES_hhdet_tes!C44/RES_hhdet_fec!C44)</f>
        <v>0.48987538437745676</v>
      </c>
      <c r="D44" s="124">
        <f>IF(RES_hhdet_tes!D44=0,"",RES_hhdet_tes!D44/RES_hhdet_fec!D44)</f>
        <v>0.49242836948323682</v>
      </c>
      <c r="E44" s="124">
        <f>IF(RES_hhdet_tes!E44=0,"",RES_hhdet_tes!E44/RES_hhdet_fec!E44)</f>
        <v>0.495556000571653</v>
      </c>
      <c r="F44" s="124">
        <f>IF(RES_hhdet_tes!F44=0,"",RES_hhdet_tes!F44/RES_hhdet_fec!F44)</f>
        <v>0.4982952069579063</v>
      </c>
      <c r="G44" s="124">
        <f>IF(RES_hhdet_tes!G44=0,"",RES_hhdet_tes!G44/RES_hhdet_fec!G44)</f>
        <v>0.50294711011348048</v>
      </c>
      <c r="H44" s="124">
        <f>IF(RES_hhdet_tes!H44=0,"",RES_hhdet_tes!H44/RES_hhdet_fec!H44)</f>
        <v>0.51090616565681635</v>
      </c>
      <c r="I44" s="124">
        <f>IF(RES_hhdet_tes!I44=0,"",RES_hhdet_tes!I44/RES_hhdet_fec!I44)</f>
        <v>0.51010297942441141</v>
      </c>
      <c r="J44" s="124">
        <f>IF(RES_hhdet_tes!J44=0,"",RES_hhdet_tes!J44/RES_hhdet_fec!J44)</f>
        <v>0.5245140807915436</v>
      </c>
      <c r="K44" s="124">
        <f>IF(RES_hhdet_tes!K44=0,"",RES_hhdet_tes!K44/RES_hhdet_fec!K44)</f>
        <v>0.53256698154284632</v>
      </c>
      <c r="L44" s="124">
        <f>IF(RES_hhdet_tes!L44=0,"",RES_hhdet_tes!L44/RES_hhdet_fec!L44)</f>
        <v>0.54516800843214663</v>
      </c>
      <c r="M44" s="124">
        <f>IF(RES_hhdet_tes!M44=0,"",RES_hhdet_tes!M44/RES_hhdet_fec!M44)</f>
        <v>0.55581070252476106</v>
      </c>
      <c r="N44" s="124">
        <f>IF(RES_hhdet_tes!N44=0,"",RES_hhdet_tes!N44/RES_hhdet_fec!N44)</f>
        <v>0.57835770531983055</v>
      </c>
      <c r="O44" s="124">
        <f>IF(RES_hhdet_tes!O44=0,"",RES_hhdet_tes!O44/RES_hhdet_fec!O44)</f>
        <v>0.60511071718234566</v>
      </c>
      <c r="P44" s="124">
        <f>IF(RES_hhdet_tes!P44=0,"",RES_hhdet_tes!P44/RES_hhdet_fec!P44)</f>
        <v>0.60942483601550301</v>
      </c>
      <c r="Q44" s="124">
        <f>IF(RES_hhdet_tes!Q44=0,"",RES_hhdet_tes!Q44/RES_hhdet_fec!Q44)</f>
        <v>0.6109726877355528</v>
      </c>
      <c r="R44" s="124">
        <f>IF(RES_hhdet_tes!R44=0,"",RES_hhdet_tes!R44/RES_hhdet_fec!R44)</f>
        <v>0.61794759793662424</v>
      </c>
      <c r="S44" s="124">
        <f>IF(RES_hhdet_tes!S44=0,"",RES_hhdet_tes!S44/RES_hhdet_fec!S44)</f>
        <v>0.62788553964042981</v>
      </c>
      <c r="T44" s="124">
        <f>IF(RES_hhdet_tes!T44=0,"",RES_hhdet_tes!T44/RES_hhdet_fec!T44)</f>
        <v>0.63689456662292687</v>
      </c>
      <c r="U44" s="124">
        <f>IF(RES_hhdet_tes!U44=0,"",RES_hhdet_tes!U44/RES_hhdet_fec!U44)</f>
        <v>0.65139389916904</v>
      </c>
      <c r="V44" s="124">
        <f>IF(RES_hhdet_tes!V44=0,"",RES_hhdet_tes!V44/RES_hhdet_fec!V44)</f>
        <v>0.66324387808057694</v>
      </c>
      <c r="W44" s="124">
        <f>IF(RES_hhdet_tes!W44=0,"",RES_hhdet_tes!W44/RES_hhdet_fec!W44)</f>
        <v>0.6655923918351645</v>
      </c>
      <c r="DA44" s="130" t="s">
        <v>1946</v>
      </c>
    </row>
    <row r="45" spans="1:105" ht="12" customHeight="1" x14ac:dyDescent="0.25">
      <c r="A45" s="97" t="s">
        <v>217</v>
      </c>
      <c r="B45" s="111">
        <f>IF(RES_hhdet_tes!B45=0,"",RES_hhdet_tes!B45/RES_hhdet_fec!B45)</f>
        <v>0.47844873542546063</v>
      </c>
      <c r="C45" s="111">
        <f>IF(RES_hhdet_tes!C45=0,"",RES_hhdet_tes!C45/RES_hhdet_fec!C45)</f>
        <v>0.48396929294222074</v>
      </c>
      <c r="D45" s="111">
        <f>IF(RES_hhdet_tes!D45=0,"",RES_hhdet_tes!D45/RES_hhdet_fec!D45)</f>
        <v>0.48661102257174699</v>
      </c>
      <c r="E45" s="111">
        <f>IF(RES_hhdet_tes!E45=0,"",RES_hhdet_tes!E45/RES_hhdet_fec!E45)</f>
        <v>0.48995712595972518</v>
      </c>
      <c r="F45" s="111">
        <f>IF(RES_hhdet_tes!F45=0,"",RES_hhdet_tes!F45/RES_hhdet_fec!F45)</f>
        <v>0.49270300257378896</v>
      </c>
      <c r="G45" s="111">
        <f>IF(RES_hhdet_tes!G45=0,"",RES_hhdet_tes!G45/RES_hhdet_fec!G45)</f>
        <v>0.49745540584329867</v>
      </c>
      <c r="H45" s="111">
        <f>IF(RES_hhdet_tes!H45=0,"",RES_hhdet_tes!H45/RES_hhdet_fec!H45)</f>
        <v>0.50553455083858589</v>
      </c>
      <c r="I45" s="111">
        <f>IF(RES_hhdet_tes!I45=0,"",RES_hhdet_tes!I45/RES_hhdet_fec!I45)</f>
        <v>0.50485557165212958</v>
      </c>
      <c r="J45" s="111">
        <f>IF(RES_hhdet_tes!J45=0,"",RES_hhdet_tes!J45/RES_hhdet_fec!J45)</f>
        <v>0.51930195424416203</v>
      </c>
      <c r="K45" s="111">
        <f>IF(RES_hhdet_tes!K45=0,"",RES_hhdet_tes!K45/RES_hhdet_fec!K45)</f>
        <v>0.52742257132058989</v>
      </c>
      <c r="L45" s="111">
        <f>IF(RES_hhdet_tes!L45=0,"",RES_hhdet_tes!L45/RES_hhdet_fec!L45)</f>
        <v>0.54010398018070471</v>
      </c>
      <c r="M45" s="111">
        <f>IF(RES_hhdet_tes!M45=0,"",RES_hhdet_tes!M45/RES_hhdet_fec!M45)</f>
        <v>0.55082985230940906</v>
      </c>
      <c r="N45" s="111">
        <f>IF(RES_hhdet_tes!N45=0,"",RES_hhdet_tes!N45/RES_hhdet_fec!N45)</f>
        <v>0.57352392206416181</v>
      </c>
      <c r="O45" s="111">
        <f>IF(RES_hhdet_tes!O45=0,"",RES_hhdet_tes!O45/RES_hhdet_fec!O45)</f>
        <v>0.60035717680392342</v>
      </c>
      <c r="P45" s="111">
        <f>IF(RES_hhdet_tes!P45=0,"",RES_hhdet_tes!P45/RES_hhdet_fec!P45)</f>
        <v>0.60470549082639291</v>
      </c>
      <c r="Q45" s="111">
        <f>IF(RES_hhdet_tes!Q45=0,"",RES_hhdet_tes!Q45/RES_hhdet_fec!Q45)</f>
        <v>0.6063234756048308</v>
      </c>
      <c r="R45" s="111">
        <f>IF(RES_hhdet_tes!R45=0,"",RES_hhdet_tes!R45/RES_hhdet_fec!R45)</f>
        <v>0.61336530520454491</v>
      </c>
      <c r="S45" s="111">
        <f>IF(RES_hhdet_tes!S45=0,"",RES_hhdet_tes!S45/RES_hhdet_fec!S45)</f>
        <v>0.62339371891218176</v>
      </c>
      <c r="T45" s="111">
        <f>IF(RES_hhdet_tes!T45=0,"",RES_hhdet_tes!T45/RES_hhdet_fec!T45)</f>
        <v>0.63247548221237604</v>
      </c>
      <c r="U45" s="111">
        <f>IF(RES_hhdet_tes!U45=0,"",RES_hhdet_tes!U45/RES_hhdet_fec!U45)</f>
        <v>0.64708517924832898</v>
      </c>
      <c r="V45" s="111">
        <f>IF(RES_hhdet_tes!V45=0,"",RES_hhdet_tes!V45/RES_hhdet_fec!V45)</f>
        <v>0.65901806887205894</v>
      </c>
      <c r="W45" s="111">
        <f>IF(RES_hhdet_tes!W45=0,"",RES_hhdet_tes!W45/RES_hhdet_fec!W45)</f>
        <v>0.66140466000033404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1.7720075998160407</v>
      </c>
      <c r="C47" s="124">
        <f>IF(RES_hhdet_tes!C47=0,"",RES_hhdet_tes!C47/RES_hhdet_fec!C47)</f>
        <v>1.8525203481381372</v>
      </c>
      <c r="D47" s="124">
        <f>IF(RES_hhdet_tes!D47=0,"",RES_hhdet_tes!D47/RES_hhdet_fec!D47)</f>
        <v>1.9456951889919973</v>
      </c>
      <c r="E47" s="124">
        <f>IF(RES_hhdet_tes!E47=0,"",RES_hhdet_tes!E47/RES_hhdet_fec!E47)</f>
        <v>2.052876296375358</v>
      </c>
      <c r="F47" s="124">
        <f>IF(RES_hhdet_tes!F47=0,"",RES_hhdet_tes!F47/RES_hhdet_fec!F47)</f>
        <v>2.1778246602705558</v>
      </c>
      <c r="G47" s="124">
        <f>IF(RES_hhdet_tes!G47=0,"",RES_hhdet_tes!G47/RES_hhdet_fec!G47)</f>
        <v>2.3079795509738648</v>
      </c>
      <c r="H47" s="124">
        <f>IF(RES_hhdet_tes!H47=0,"",RES_hhdet_tes!H47/RES_hhdet_fec!H47)</f>
        <v>2.4546813453183924</v>
      </c>
      <c r="I47" s="124">
        <f>IF(RES_hhdet_tes!I47=0,"",RES_hhdet_tes!I47/RES_hhdet_fec!I47)</f>
        <v>2.5245621105830423</v>
      </c>
      <c r="J47" s="124">
        <f>IF(RES_hhdet_tes!J47=0,"",RES_hhdet_tes!J47/RES_hhdet_fec!J47)</f>
        <v>2.5756106496075999</v>
      </c>
      <c r="K47" s="124">
        <f>IF(RES_hhdet_tes!K47=0,"",RES_hhdet_tes!K47/RES_hhdet_fec!K47)</f>
        <v>2.6676367487394703</v>
      </c>
      <c r="L47" s="124">
        <f>IF(RES_hhdet_tes!L47=0,"",RES_hhdet_tes!L47/RES_hhdet_fec!L47)</f>
        <v>2.7435924724966019</v>
      </c>
      <c r="M47" s="124">
        <f>IF(RES_hhdet_tes!M47=0,"",RES_hhdet_tes!M47/RES_hhdet_fec!M47)</f>
        <v>2.8403686818585765</v>
      </c>
      <c r="N47" s="124">
        <f>IF(RES_hhdet_tes!N47=0,"",RES_hhdet_tes!N47/RES_hhdet_fec!N47)</f>
        <v>2.9374681430807108</v>
      </c>
      <c r="O47" s="124">
        <f>IF(RES_hhdet_tes!O47=0,"",RES_hhdet_tes!O47/RES_hhdet_fec!O47)</f>
        <v>3.1012033059146837</v>
      </c>
      <c r="P47" s="124">
        <f>IF(RES_hhdet_tes!P47=0,"",RES_hhdet_tes!P47/RES_hhdet_fec!P47)</f>
        <v>3.2188996008713282</v>
      </c>
      <c r="Q47" s="124">
        <f>IF(RES_hhdet_tes!Q47=0,"",RES_hhdet_tes!Q47/RES_hhdet_fec!Q47)</f>
        <v>3.2757674586552756</v>
      </c>
      <c r="R47" s="124">
        <f>IF(RES_hhdet_tes!R47=0,"",RES_hhdet_tes!R47/RES_hhdet_fec!R47)</f>
        <v>3.3516496193355496</v>
      </c>
      <c r="S47" s="124">
        <f>IF(RES_hhdet_tes!S47=0,"",RES_hhdet_tes!S47/RES_hhdet_fec!S47)</f>
        <v>3.4355608651067251</v>
      </c>
      <c r="T47" s="124">
        <f>IF(RES_hhdet_tes!T47=0,"",RES_hhdet_tes!T47/RES_hhdet_fec!T47)</f>
        <v>3.5551831805706526</v>
      </c>
      <c r="U47" s="124">
        <f>IF(RES_hhdet_tes!U47=0,"",RES_hhdet_tes!U47/RES_hhdet_fec!U47)</f>
        <v>3.6345225835590913</v>
      </c>
      <c r="V47" s="124">
        <f>IF(RES_hhdet_tes!V47=0,"",RES_hhdet_tes!V47/RES_hhdet_fec!V47)</f>
        <v>3.7445649883925651</v>
      </c>
      <c r="W47" s="124">
        <f>IF(RES_hhdet_tes!W47=0,"",RES_hhdet_tes!W47/RES_hhdet_fec!W47)</f>
        <v>3.8385136631945271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1.7720075998160407</v>
      </c>
      <c r="C48" s="111">
        <f>IF(RES_hhdet_tes!C48=0,"",RES_hhdet_tes!C48/RES_hhdet_fec!C48)</f>
        <v>1.8525203481381372</v>
      </c>
      <c r="D48" s="111">
        <f>IF(RES_hhdet_tes!D48=0,"",RES_hhdet_tes!D48/RES_hhdet_fec!D48)</f>
        <v>1.9456951889919973</v>
      </c>
      <c r="E48" s="111">
        <f>IF(RES_hhdet_tes!E48=0,"",RES_hhdet_tes!E48/RES_hhdet_fec!E48)</f>
        <v>2.052876296375358</v>
      </c>
      <c r="F48" s="111">
        <f>IF(RES_hhdet_tes!F48=0,"",RES_hhdet_tes!F48/RES_hhdet_fec!F48)</f>
        <v>2.1778246602705558</v>
      </c>
      <c r="G48" s="111">
        <f>IF(RES_hhdet_tes!G48=0,"",RES_hhdet_tes!G48/RES_hhdet_fec!G48)</f>
        <v>2.3079795509738648</v>
      </c>
      <c r="H48" s="111">
        <f>IF(RES_hhdet_tes!H48=0,"",RES_hhdet_tes!H48/RES_hhdet_fec!H48)</f>
        <v>2.4546813453183924</v>
      </c>
      <c r="I48" s="111">
        <f>IF(RES_hhdet_tes!I48=0,"",RES_hhdet_tes!I48/RES_hhdet_fec!I48)</f>
        <v>2.5245621105830423</v>
      </c>
      <c r="J48" s="111">
        <f>IF(RES_hhdet_tes!J48=0,"",RES_hhdet_tes!J48/RES_hhdet_fec!J48)</f>
        <v>2.5756106496075999</v>
      </c>
      <c r="K48" s="111">
        <f>IF(RES_hhdet_tes!K48=0,"",RES_hhdet_tes!K48/RES_hhdet_fec!K48)</f>
        <v>2.6676367487394703</v>
      </c>
      <c r="L48" s="111">
        <f>IF(RES_hhdet_tes!L48=0,"",RES_hhdet_tes!L48/RES_hhdet_fec!L48)</f>
        <v>2.7435924724966019</v>
      </c>
      <c r="M48" s="111">
        <f>IF(RES_hhdet_tes!M48=0,"",RES_hhdet_tes!M48/RES_hhdet_fec!M48)</f>
        <v>2.8403686818585765</v>
      </c>
      <c r="N48" s="111">
        <f>IF(RES_hhdet_tes!N48=0,"",RES_hhdet_tes!N48/RES_hhdet_fec!N48)</f>
        <v>2.9374681430807108</v>
      </c>
      <c r="O48" s="111">
        <f>IF(RES_hhdet_tes!O48=0,"",RES_hhdet_tes!O48/RES_hhdet_fec!O48)</f>
        <v>3.1012033059146837</v>
      </c>
      <c r="P48" s="111">
        <f>IF(RES_hhdet_tes!P48=0,"",RES_hhdet_tes!P48/RES_hhdet_fec!P48)</f>
        <v>3.2188996008713282</v>
      </c>
      <c r="Q48" s="111">
        <f>IF(RES_hhdet_tes!Q48=0,"",RES_hhdet_tes!Q48/RES_hhdet_fec!Q48)</f>
        <v>3.2757674586552756</v>
      </c>
      <c r="R48" s="111">
        <f>IF(RES_hhdet_tes!R48=0,"",RES_hhdet_tes!R48/RES_hhdet_fec!R48)</f>
        <v>3.3516496193355496</v>
      </c>
      <c r="S48" s="111">
        <f>IF(RES_hhdet_tes!S48=0,"",RES_hhdet_tes!S48/RES_hhdet_fec!S48)</f>
        <v>3.4355608651067251</v>
      </c>
      <c r="T48" s="111">
        <f>IF(RES_hhdet_tes!T48=0,"",RES_hhdet_tes!T48/RES_hhdet_fec!T48)</f>
        <v>3.5551831805706526</v>
      </c>
      <c r="U48" s="111">
        <f>IF(RES_hhdet_tes!U48=0,"",RES_hhdet_tes!U48/RES_hhdet_fec!U48)</f>
        <v>3.6345225835590913</v>
      </c>
      <c r="V48" s="111">
        <f>IF(RES_hhdet_tes!V48=0,"",RES_hhdet_tes!V48/RES_hhdet_fec!V48)</f>
        <v>3.7445649883925651</v>
      </c>
      <c r="W48" s="111">
        <f>IF(RES_hhdet_tes!W48=0,"",RES_hhdet_tes!W48/RES_hhdet_fec!W48)</f>
        <v>3.8385136631945271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0.59545889311907885</v>
      </c>
      <c r="C49" s="124">
        <f>IF(RES_hhdet_tes!C49=0,"",RES_hhdet_tes!C49/RES_hhdet_fec!C49)</f>
        <v>0.59765769158753379</v>
      </c>
      <c r="D49" s="124">
        <f>IF(RES_hhdet_tes!D49=0,"",RES_hhdet_tes!D49/RES_hhdet_fec!D49)</f>
        <v>0.60012355080523327</v>
      </c>
      <c r="E49" s="124">
        <f>IF(RES_hhdet_tes!E49=0,"",RES_hhdet_tes!E49/RES_hhdet_fec!E49)</f>
        <v>0.60276733996676646</v>
      </c>
      <c r="F49" s="124">
        <f>IF(RES_hhdet_tes!F49=0,"",RES_hhdet_tes!F49/RES_hhdet_fec!F49)</f>
        <v>0.60465049785139025</v>
      </c>
      <c r="G49" s="124">
        <f>IF(RES_hhdet_tes!G49=0,"",RES_hhdet_tes!G49/RES_hhdet_fec!G49)</f>
        <v>0.60688115201553983</v>
      </c>
      <c r="H49" s="124">
        <f>IF(RES_hhdet_tes!H49=0,"",RES_hhdet_tes!H49/RES_hhdet_fec!H49)</f>
        <v>0.61076247498548764</v>
      </c>
      <c r="I49" s="124">
        <f>IF(RES_hhdet_tes!I49=0,"",RES_hhdet_tes!I49/RES_hhdet_fec!I49)</f>
        <v>0.61570306303526146</v>
      </c>
      <c r="J49" s="124">
        <f>IF(RES_hhdet_tes!J49=0,"",RES_hhdet_tes!J49/RES_hhdet_fec!J49)</f>
        <v>0.61877774349851355</v>
      </c>
      <c r="K49" s="124">
        <f>IF(RES_hhdet_tes!K49=0,"",RES_hhdet_tes!K49/RES_hhdet_fec!K49)</f>
        <v>0.62457489391639542</v>
      </c>
      <c r="L49" s="124">
        <f>IF(RES_hhdet_tes!L49=0,"",RES_hhdet_tes!L49/RES_hhdet_fec!L49)</f>
        <v>0.63144589205459145</v>
      </c>
      <c r="M49" s="124">
        <f>IF(RES_hhdet_tes!M49=0,"",RES_hhdet_tes!M49/RES_hhdet_fec!M49)</f>
        <v>0.63830597200203798</v>
      </c>
      <c r="N49" s="124">
        <f>IF(RES_hhdet_tes!N49=0,"",RES_hhdet_tes!N49/RES_hhdet_fec!N49)</f>
        <v>0.65175256694464412</v>
      </c>
      <c r="O49" s="124">
        <f>IF(RES_hhdet_tes!O49=0,"",RES_hhdet_tes!O49/RES_hhdet_fec!O49)</f>
        <v>0.67072216450165545</v>
      </c>
      <c r="P49" s="124">
        <f>IF(RES_hhdet_tes!P49=0,"",RES_hhdet_tes!P49/RES_hhdet_fec!P49)</f>
        <v>0.67523406603796565</v>
      </c>
      <c r="Q49" s="124">
        <f>IF(RES_hhdet_tes!Q49=0,"",RES_hhdet_tes!Q49/RES_hhdet_fec!Q49)</f>
        <v>0.68231071876364269</v>
      </c>
      <c r="R49" s="124">
        <f>IF(RES_hhdet_tes!R49=0,"",RES_hhdet_tes!R49/RES_hhdet_fec!R49)</f>
        <v>0.68814069310997572</v>
      </c>
      <c r="S49" s="124">
        <f>IF(RES_hhdet_tes!S49=0,"",RES_hhdet_tes!S49/RES_hhdet_fec!S49)</f>
        <v>0.69911374042970276</v>
      </c>
      <c r="T49" s="124">
        <f>IF(RES_hhdet_tes!T49=0,"",RES_hhdet_tes!T49/RES_hhdet_fec!T49)</f>
        <v>0.71155984507271552</v>
      </c>
      <c r="U49" s="124">
        <f>IF(RES_hhdet_tes!U49=0,"",RES_hhdet_tes!U49/RES_hhdet_fec!U49)</f>
        <v>0.72543833324413343</v>
      </c>
      <c r="V49" s="124">
        <f>IF(RES_hhdet_tes!V49=0,"",RES_hhdet_tes!V49/RES_hhdet_fec!V49)</f>
        <v>0.73860717971142242</v>
      </c>
      <c r="W49" s="124">
        <f>IF(RES_hhdet_tes!W49=0,"",RES_hhdet_tes!W49/RES_hhdet_fec!W49)</f>
        <v>0.75099379693061263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0.5638707403018286</v>
      </c>
      <c r="C50" s="111">
        <f>IF(RES_hhdet_tes!C50=0,"",RES_hhdet_tes!C50/RES_hhdet_fec!C50)</f>
        <v>0.56758966813273914</v>
      </c>
      <c r="D50" s="111">
        <f>IF(RES_hhdet_tes!D50=0,"",RES_hhdet_tes!D50/RES_hhdet_fec!D50)</f>
        <v>0.56833992118609222</v>
      </c>
      <c r="E50" s="111">
        <f>IF(RES_hhdet_tes!E50=0,"",RES_hhdet_tes!E50/RES_hhdet_fec!E50)</f>
        <v>0.57079505293555366</v>
      </c>
      <c r="F50" s="111">
        <f>IF(RES_hhdet_tes!F50=0,"",RES_hhdet_tes!F50/RES_hhdet_fec!F50)</f>
        <v>0.57103126213228572</v>
      </c>
      <c r="G50" s="111">
        <f>IF(RES_hhdet_tes!G50=0,"",RES_hhdet_tes!G50/RES_hhdet_fec!G50)</f>
        <v>0.57426268810701453</v>
      </c>
      <c r="H50" s="111">
        <f>IF(RES_hhdet_tes!H50=0,"",RES_hhdet_tes!H50/RES_hhdet_fec!H50)</f>
        <v>0.57803416979873878</v>
      </c>
      <c r="I50" s="111">
        <f>IF(RES_hhdet_tes!I50=0,"",RES_hhdet_tes!I50/RES_hhdet_fec!I50)</f>
        <v>0.57527048881939968</v>
      </c>
      <c r="J50" s="111">
        <f>IF(RES_hhdet_tes!J50=0,"",RES_hhdet_tes!J50/RES_hhdet_fec!J50)</f>
        <v>0.58367050758157646</v>
      </c>
      <c r="K50" s="111">
        <f>IF(RES_hhdet_tes!K50=0,"",RES_hhdet_tes!K50/RES_hhdet_fec!K50)</f>
        <v>0.58671469347218919</v>
      </c>
      <c r="L50" s="111">
        <f>IF(RES_hhdet_tes!L50=0,"",RES_hhdet_tes!L50/RES_hhdet_fec!L50)</f>
        <v>0.59240183366291155</v>
      </c>
      <c r="M50" s="111">
        <f>IF(RES_hhdet_tes!M50=0,"",RES_hhdet_tes!M50/RES_hhdet_fec!M50)</f>
        <v>0.59789012304668987</v>
      </c>
      <c r="N50" s="111">
        <f>IF(RES_hhdet_tes!N50=0,"",RES_hhdet_tes!N50/RES_hhdet_fec!N50)</f>
        <v>0.6087539888427459</v>
      </c>
      <c r="O50" s="111">
        <f>IF(RES_hhdet_tes!O50=0,"",RES_hhdet_tes!O50/RES_hhdet_fec!O50)</f>
        <v>0.614051782572271</v>
      </c>
      <c r="P50" s="111">
        <f>IF(RES_hhdet_tes!P50=0,"",RES_hhdet_tes!P50/RES_hhdet_fec!P50)</f>
        <v>0.6190723522126047</v>
      </c>
      <c r="Q50" s="111">
        <f>IF(RES_hhdet_tes!Q50=0,"",RES_hhdet_tes!Q50/RES_hhdet_fec!Q50)</f>
        <v>0.62220007644440012</v>
      </c>
      <c r="R50" s="111">
        <f>IF(RES_hhdet_tes!R50=0,"",RES_hhdet_tes!R50/RES_hhdet_fec!R50)</f>
        <v>0.6320465841076367</v>
      </c>
      <c r="S50" s="111">
        <f>IF(RES_hhdet_tes!S50=0,"",RES_hhdet_tes!S50/RES_hhdet_fec!S50)</f>
        <v>0.65115778782972134</v>
      </c>
      <c r="T50" s="111">
        <f>IF(RES_hhdet_tes!T50=0,"",RES_hhdet_tes!T50/RES_hhdet_fec!T50)</f>
        <v>0.6673296001285034</v>
      </c>
      <c r="U50" s="111">
        <f>IF(RES_hhdet_tes!U50=0,"",RES_hhdet_tes!U50/RES_hhdet_fec!U50)</f>
        <v>0.69100787866310032</v>
      </c>
      <c r="V50" s="111">
        <f>IF(RES_hhdet_tes!V50=0,"",RES_hhdet_tes!V50/RES_hhdet_fec!V50)</f>
        <v>0.70807690349204622</v>
      </c>
      <c r="W50" s="111">
        <f>IF(RES_hhdet_tes!W50=0,"",RES_hhdet_tes!W50/RES_hhdet_fec!W50)</f>
        <v>0.71505815317104315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0.78897750990911508</v>
      </c>
      <c r="C51" s="111">
        <f>IF(RES_hhdet_tes!C51=0,"",RES_hhdet_tes!C51/RES_hhdet_fec!C51)</f>
        <v>0.79416489222397968</v>
      </c>
      <c r="D51" s="111">
        <f>IF(RES_hhdet_tes!D51=0,"",RES_hhdet_tes!D51/RES_hhdet_fec!D51)</f>
        <v>0.79108452325810719</v>
      </c>
      <c r="E51" s="111">
        <f>IF(RES_hhdet_tes!E51=0,"",RES_hhdet_tes!E51/RES_hhdet_fec!E51)</f>
        <v>0.79328375631097547</v>
      </c>
      <c r="F51" s="111">
        <f>IF(RES_hhdet_tes!F51=0,"",RES_hhdet_tes!F51/RES_hhdet_fec!F51)</f>
        <v>0.78474087320326247</v>
      </c>
      <c r="G51" s="111">
        <f>IF(RES_hhdet_tes!G51=0,"",RES_hhdet_tes!G51/RES_hhdet_fec!G51)</f>
        <v>0.78634843920424446</v>
      </c>
      <c r="H51" s="111">
        <f>IF(RES_hhdet_tes!H51=0,"",RES_hhdet_tes!H51/RES_hhdet_fec!H51)</f>
        <v>0.79175388156507875</v>
      </c>
      <c r="I51" s="111">
        <f>IF(RES_hhdet_tes!I51=0,"",RES_hhdet_tes!I51/RES_hhdet_fec!I51)</f>
        <v>0.77869371956816225</v>
      </c>
      <c r="J51" s="111">
        <f>IF(RES_hhdet_tes!J51=0,"",RES_hhdet_tes!J51/RES_hhdet_fec!J51)</f>
        <v>0.79216763268372015</v>
      </c>
      <c r="K51" s="111">
        <f>IF(RES_hhdet_tes!K51=0,"",RES_hhdet_tes!K51/RES_hhdet_fec!K51)</f>
        <v>0.78977344577410025</v>
      </c>
      <c r="L51" s="111">
        <f>IF(RES_hhdet_tes!L51=0,"",RES_hhdet_tes!L51/RES_hhdet_fec!L51)</f>
        <v>0.78886682013293041</v>
      </c>
      <c r="M51" s="111">
        <f>IF(RES_hhdet_tes!M51=0,"",RES_hhdet_tes!M51/RES_hhdet_fec!M51)</f>
        <v>0.78814834113187326</v>
      </c>
      <c r="N51" s="111">
        <f>IF(RES_hhdet_tes!N51=0,"",RES_hhdet_tes!N51/RES_hhdet_fec!N51)</f>
        <v>0.79150409801782784</v>
      </c>
      <c r="O51" s="111">
        <f>IF(RES_hhdet_tes!O51=0,"",RES_hhdet_tes!O51/RES_hhdet_fec!O51)</f>
        <v>0.79352924535128266</v>
      </c>
      <c r="P51" s="111">
        <f>IF(RES_hhdet_tes!P51=0,"",RES_hhdet_tes!P51/RES_hhdet_fec!P51)</f>
        <v>0.82098346018456625</v>
      </c>
      <c r="Q51" s="111">
        <f>IF(RES_hhdet_tes!Q51=0,"",RES_hhdet_tes!Q51/RES_hhdet_fec!Q51)</f>
        <v>0.82396537148872806</v>
      </c>
      <c r="R51" s="111">
        <f>IF(RES_hhdet_tes!R51=0,"",RES_hhdet_tes!R51/RES_hhdet_fec!R51)</f>
        <v>0.82476886262859095</v>
      </c>
      <c r="S51" s="111">
        <f>IF(RES_hhdet_tes!S51=0,"",RES_hhdet_tes!S51/RES_hhdet_fec!S51)</f>
        <v>0.82473508719908339</v>
      </c>
      <c r="T51" s="111">
        <f>IF(RES_hhdet_tes!T51=0,"",RES_hhdet_tes!T51/RES_hhdet_fec!T51)</f>
        <v>0.84373331589554168</v>
      </c>
      <c r="U51" s="111">
        <f>IF(RES_hhdet_tes!U51=0,"",RES_hhdet_tes!U51/RES_hhdet_fec!U51)</f>
        <v>0.8658501200689549</v>
      </c>
      <c r="V51" s="111">
        <f>IF(RES_hhdet_tes!V51=0,"",RES_hhdet_tes!V51/RES_hhdet_fec!V51)</f>
        <v>0.88201926600639724</v>
      </c>
      <c r="W51" s="111">
        <f>IF(RES_hhdet_tes!W51=0,"",RES_hhdet_tes!W51/RES_hhdet_fec!W51)</f>
        <v>0.87692815247924005</v>
      </c>
      <c r="DA51" s="63" t="s">
        <v>1953</v>
      </c>
    </row>
    <row r="52" spans="1:105" ht="12" customHeight="1" x14ac:dyDescent="0.25">
      <c r="A52" s="100" t="s">
        <v>217</v>
      </c>
      <c r="B52" s="112">
        <f>IF(RES_hhdet_tes!B52=0,"",RES_hhdet_tes!B52/RES_hhdet_fec!B52)</f>
        <v>0.57011851797443103</v>
      </c>
      <c r="C52" s="112">
        <f>IF(RES_hhdet_tes!C52=0,"",RES_hhdet_tes!C52/RES_hhdet_fec!C52)</f>
        <v>0.58253378422314717</v>
      </c>
      <c r="D52" s="112">
        <f>IF(RES_hhdet_tes!D52=0,"",RES_hhdet_tes!D52/RES_hhdet_fec!D52)</f>
        <v>0.58601179599502218</v>
      </c>
      <c r="E52" s="112">
        <f>IF(RES_hhdet_tes!E52=0,"",RES_hhdet_tes!E52/RES_hhdet_fec!E52)</f>
        <v>0.59589488780706545</v>
      </c>
      <c r="F52" s="112">
        <f>IF(RES_hhdet_tes!F52=0,"",RES_hhdet_tes!F52/RES_hhdet_fec!F52)</f>
        <v>0.59708200089215269</v>
      </c>
      <c r="G52" s="112">
        <f>IF(RES_hhdet_tes!G52=0,"",RES_hhdet_tes!G52/RES_hhdet_fec!G52)</f>
        <v>0.6033184718369019</v>
      </c>
      <c r="H52" s="112">
        <f>IF(RES_hhdet_tes!H52=0,"",RES_hhdet_tes!H52/RES_hhdet_fec!H52)</f>
        <v>0.61191392233172359</v>
      </c>
      <c r="I52" s="112">
        <f>IF(RES_hhdet_tes!I52=0,"",RES_hhdet_tes!I52/RES_hhdet_fec!I52)</f>
        <v>0.60912506192236004</v>
      </c>
      <c r="J52" s="112">
        <f>IF(RES_hhdet_tes!J52=0,"",RES_hhdet_tes!J52/RES_hhdet_fec!J52)</f>
        <v>0.61331012996465661</v>
      </c>
      <c r="K52" s="112">
        <f>IF(RES_hhdet_tes!K52=0,"",RES_hhdet_tes!K52/RES_hhdet_fec!K52)</f>
        <v>0.61397307785495681</v>
      </c>
      <c r="L52" s="112">
        <f>IF(RES_hhdet_tes!L52=0,"",RES_hhdet_tes!L52/RES_hhdet_fec!L52)</f>
        <v>0.61205332853964967</v>
      </c>
      <c r="M52" s="112">
        <f>IF(RES_hhdet_tes!M52=0,"",RES_hhdet_tes!M52/RES_hhdet_fec!M52)</f>
        <v>0.61508559109378691</v>
      </c>
      <c r="N52" s="112">
        <f>IF(RES_hhdet_tes!N52=0,"",RES_hhdet_tes!N52/RES_hhdet_fec!N52)</f>
        <v>0.62562442278706332</v>
      </c>
      <c r="O52" s="112">
        <f>IF(RES_hhdet_tes!O52=0,"",RES_hhdet_tes!O52/RES_hhdet_fec!O52)</f>
        <v>0.62476475405260123</v>
      </c>
      <c r="P52" s="112">
        <f>IF(RES_hhdet_tes!P52=0,"",RES_hhdet_tes!P52/RES_hhdet_fec!P52)</f>
        <v>0.64965316141329854</v>
      </c>
      <c r="Q52" s="112">
        <f>IF(RES_hhdet_tes!Q52=0,"",RES_hhdet_tes!Q52/RES_hhdet_fec!Q52)</f>
        <v>0.64879595823312675</v>
      </c>
      <c r="R52" s="112">
        <f>IF(RES_hhdet_tes!R52=0,"",RES_hhdet_tes!R52/RES_hhdet_fec!R52)</f>
        <v>0.65669128470947935</v>
      </c>
      <c r="S52" s="112">
        <f>IF(RES_hhdet_tes!S52=0,"",RES_hhdet_tes!S52/RES_hhdet_fec!S52)</f>
        <v>0.67532475660956914</v>
      </c>
      <c r="T52" s="112">
        <f>IF(RES_hhdet_tes!T52=0,"",RES_hhdet_tes!T52/RES_hhdet_fec!T52)</f>
        <v>0.68618638832019208</v>
      </c>
      <c r="U52" s="112">
        <f>IF(RES_hhdet_tes!U52=0,"",RES_hhdet_tes!U52/RES_hhdet_fec!U52)</f>
        <v>0.73013254840408537</v>
      </c>
      <c r="V52" s="112">
        <f>IF(RES_hhdet_tes!V52=0,"",RES_hhdet_tes!V52/RES_hhdet_fec!V52)</f>
        <v>0.75260491957350595</v>
      </c>
      <c r="W52" s="112">
        <f>IF(RES_hhdet_tes!W52=0,"",RES_hhdet_tes!W52/RES_hhdet_fec!W52)</f>
        <v>0.75537367369250075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0.6481901340749241</v>
      </c>
      <c r="C54" s="112">
        <f>IF(RES_hhdet_tes!C54=0,"",RES_hhdet_tes!C54/RES_hhdet_fec!C54)</f>
        <v>0.64992393193544862</v>
      </c>
      <c r="D54" s="112">
        <f>IF(RES_hhdet_tes!D54=0,"",RES_hhdet_tes!D54/RES_hhdet_fec!D54)</f>
        <v>0.65293121080003791</v>
      </c>
      <c r="E54" s="112">
        <f>IF(RES_hhdet_tes!E54=0,"",RES_hhdet_tes!E54/RES_hhdet_fec!E54)</f>
        <v>0.65596337927249093</v>
      </c>
      <c r="F54" s="112">
        <f>IF(RES_hhdet_tes!F54=0,"",RES_hhdet_tes!F54/RES_hhdet_fec!F54)</f>
        <v>0.65933853255366837</v>
      </c>
      <c r="G54" s="112">
        <f>IF(RES_hhdet_tes!G54=0,"",RES_hhdet_tes!G54/RES_hhdet_fec!G54)</f>
        <v>0.66240556249810156</v>
      </c>
      <c r="H54" s="112">
        <f>IF(RES_hhdet_tes!H54=0,"",RES_hhdet_tes!H54/RES_hhdet_fec!H54)</f>
        <v>0.66546117187687903</v>
      </c>
      <c r="I54" s="112">
        <f>IF(RES_hhdet_tes!I54=0,"",RES_hhdet_tes!I54/RES_hhdet_fec!I54)</f>
        <v>0.67016468215369607</v>
      </c>
      <c r="J54" s="112">
        <f>IF(RES_hhdet_tes!J54=0,"",RES_hhdet_tes!J54/RES_hhdet_fec!J54)</f>
        <v>0.67262658353170413</v>
      </c>
      <c r="K54" s="112">
        <f>IF(RES_hhdet_tes!K54=0,"",RES_hhdet_tes!K54/RES_hhdet_fec!K54)</f>
        <v>0.67348510032797038</v>
      </c>
      <c r="L54" s="112">
        <f>IF(RES_hhdet_tes!L54=0,"",RES_hhdet_tes!L54/RES_hhdet_fec!L54)</f>
        <v>0.6778544383045223</v>
      </c>
      <c r="M54" s="112">
        <f>IF(RES_hhdet_tes!M54=0,"",RES_hhdet_tes!M54/RES_hhdet_fec!M54)</f>
        <v>0.68269848473825201</v>
      </c>
      <c r="N54" s="112">
        <f>IF(RES_hhdet_tes!N54=0,"",RES_hhdet_tes!N54/RES_hhdet_fec!N54)</f>
        <v>0.69203221946354865</v>
      </c>
      <c r="O54" s="112">
        <f>IF(RES_hhdet_tes!O54=0,"",RES_hhdet_tes!O54/RES_hhdet_fec!O54)</f>
        <v>0.70093140174968327</v>
      </c>
      <c r="P54" s="112">
        <f>IF(RES_hhdet_tes!P54=0,"",RES_hhdet_tes!P54/RES_hhdet_fec!P54)</f>
        <v>0.70068630225026185</v>
      </c>
      <c r="Q54" s="112">
        <f>IF(RES_hhdet_tes!Q54=0,"",RES_hhdet_tes!Q54/RES_hhdet_fec!Q54)</f>
        <v>0.70448281481089148</v>
      </c>
      <c r="R54" s="112">
        <f>IF(RES_hhdet_tes!R54=0,"",RES_hhdet_tes!R54/RES_hhdet_fec!R54)</f>
        <v>0.70643825214716716</v>
      </c>
      <c r="S54" s="112">
        <f>IF(RES_hhdet_tes!S54=0,"",RES_hhdet_tes!S54/RES_hhdet_fec!S54)</f>
        <v>0.71199652558606197</v>
      </c>
      <c r="T54" s="112">
        <f>IF(RES_hhdet_tes!T54=0,"",RES_hhdet_tes!T54/RES_hhdet_fec!T54)</f>
        <v>0.71980113180161454</v>
      </c>
      <c r="U54" s="112">
        <f>IF(RES_hhdet_tes!U54=0,"",RES_hhdet_tes!U54/RES_hhdet_fec!U54)</f>
        <v>0.72833764191608386</v>
      </c>
      <c r="V54" s="112">
        <f>IF(RES_hhdet_tes!V54=0,"",RES_hhdet_tes!V54/RES_hhdet_fec!V54)</f>
        <v>0.74213607156329076</v>
      </c>
      <c r="W54" s="112">
        <f>IF(RES_hhdet_tes!W54=0,"",RES_hhdet_tes!W54/RES_hhdet_fec!W54)</f>
        <v>0.75157108847955079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0.87434875702897019</v>
      </c>
      <c r="C55" s="113">
        <f>IF(RES_hhdet_tes!C55=0,"",RES_hhdet_tes!C55/RES_hhdet_fec!C55)</f>
        <v>0.87499587011355773</v>
      </c>
      <c r="D55" s="113">
        <f>IF(RES_hhdet_tes!D55=0,"",RES_hhdet_tes!D55/RES_hhdet_fec!D55)</f>
        <v>0.87389819029496252</v>
      </c>
      <c r="E55" s="113">
        <f>IF(RES_hhdet_tes!E55=0,"",RES_hhdet_tes!E55/RES_hhdet_fec!E55)</f>
        <v>0.87406562623994566</v>
      </c>
      <c r="F55" s="113">
        <f>IF(RES_hhdet_tes!F55=0,"",RES_hhdet_tes!F55/RES_hhdet_fec!F55)</f>
        <v>0.87368840620229804</v>
      </c>
      <c r="G55" s="113">
        <f>IF(RES_hhdet_tes!G55=0,"",RES_hhdet_tes!G55/RES_hhdet_fec!G55)</f>
        <v>0.86420881301883301</v>
      </c>
      <c r="H55" s="113">
        <f>IF(RES_hhdet_tes!H55=0,"",RES_hhdet_tes!H55/RES_hhdet_fec!H55)</f>
        <v>0.87490680956189615</v>
      </c>
      <c r="I55" s="113">
        <f>IF(RES_hhdet_tes!I55=0,"",RES_hhdet_tes!I55/RES_hhdet_fec!I55)</f>
        <v>0.87602812774338923</v>
      </c>
      <c r="J55" s="113">
        <f>IF(RES_hhdet_tes!J55=0,"",RES_hhdet_tes!J55/RES_hhdet_fec!J55)</f>
        <v>0.8798253991959859</v>
      </c>
      <c r="K55" s="113">
        <f>IF(RES_hhdet_tes!K55=0,"",RES_hhdet_tes!K55/RES_hhdet_fec!K55)</f>
        <v>0.87999007780041927</v>
      </c>
      <c r="L55" s="113">
        <f>IF(RES_hhdet_tes!L55=0,"",RES_hhdet_tes!L55/RES_hhdet_fec!L55)</f>
        <v>0.88318950355844339</v>
      </c>
      <c r="M55" s="113">
        <f>IF(RES_hhdet_tes!M55=0,"",RES_hhdet_tes!M55/RES_hhdet_fec!M55)</f>
        <v>0.88397237827758701</v>
      </c>
      <c r="N55" s="113">
        <f>IF(RES_hhdet_tes!N55=0,"",RES_hhdet_tes!N55/RES_hhdet_fec!N55)</f>
        <v>0.89680480941797025</v>
      </c>
      <c r="O55" s="113">
        <f>IF(RES_hhdet_tes!O55=0,"",RES_hhdet_tes!O55/RES_hhdet_fec!O55)</f>
        <v>0.90410663053625773</v>
      </c>
      <c r="P55" s="113">
        <f>IF(RES_hhdet_tes!P55=0,"",RES_hhdet_tes!P55/RES_hhdet_fec!P55)</f>
        <v>0.91234276733550579</v>
      </c>
      <c r="Q55" s="113">
        <f>IF(RES_hhdet_tes!Q55=0,"",RES_hhdet_tes!Q55/RES_hhdet_fec!Q55)</f>
        <v>0.9190364548851524</v>
      </c>
      <c r="R55" s="113">
        <f>IF(RES_hhdet_tes!R55=0,"",RES_hhdet_tes!R55/RES_hhdet_fec!R55)</f>
        <v>0.91718313309486832</v>
      </c>
      <c r="S55" s="113">
        <f>IF(RES_hhdet_tes!S55=0,"",RES_hhdet_tes!S55/RES_hhdet_fec!S55)</f>
        <v>0.91310844879879793</v>
      </c>
      <c r="T55" s="113">
        <f>IF(RES_hhdet_tes!T55=0,"",RES_hhdet_tes!T55/RES_hhdet_fec!T55)</f>
        <v>0.92003820385918444</v>
      </c>
      <c r="U55" s="113">
        <f>IF(RES_hhdet_tes!U55=0,"",RES_hhdet_tes!U55/RES_hhdet_fec!U55)</f>
        <v>0.92321672526840759</v>
      </c>
      <c r="V55" s="113">
        <f>IF(RES_hhdet_tes!V55=0,"",RES_hhdet_tes!V55/RES_hhdet_fec!V55)</f>
        <v>0.93225806644212517</v>
      </c>
      <c r="W55" s="113">
        <f>IF(RES_hhdet_tes!W55=0,"",RES_hhdet_tes!W55/RES_hhdet_fec!W55)</f>
        <v>0.9359489998840228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0.62204998538235878</v>
      </c>
      <c r="C56" s="111">
        <f>IF(RES_hhdet_tes!C56=0,"",RES_hhdet_tes!C56/RES_hhdet_fec!C56)</f>
        <v>0.62974076607894758</v>
      </c>
      <c r="D56" s="111">
        <f>IF(RES_hhdet_tes!D56=0,"",RES_hhdet_tes!D56/RES_hhdet_fec!D56)</f>
        <v>0.63101108428011066</v>
      </c>
      <c r="E56" s="111">
        <f>IF(RES_hhdet_tes!E56=0,"",RES_hhdet_tes!E56/RES_hhdet_fec!E56)</f>
        <v>0.63666915208708874</v>
      </c>
      <c r="F56" s="111">
        <f>IF(RES_hhdet_tes!F56=0,"",RES_hhdet_tes!F56/RES_hhdet_fec!F56)</f>
        <v>0.64173750068841617</v>
      </c>
      <c r="G56" s="111">
        <f>IF(RES_hhdet_tes!G56=0,"",RES_hhdet_tes!G56/RES_hhdet_fec!G56)</f>
        <v>0.64089863317327533</v>
      </c>
      <c r="H56" s="111">
        <f>IF(RES_hhdet_tes!H56=0,"",RES_hhdet_tes!H56/RES_hhdet_fec!H56)</f>
        <v>0.65187779459976114</v>
      </c>
      <c r="I56" s="111">
        <f>IF(RES_hhdet_tes!I56=0,"",RES_hhdet_tes!I56/RES_hhdet_fec!I56)</f>
        <v>0.66267599289423351</v>
      </c>
      <c r="J56" s="111">
        <f>IF(RES_hhdet_tes!J56=0,"",RES_hhdet_tes!J56/RES_hhdet_fec!J56)</f>
        <v>0.658461610444117</v>
      </c>
      <c r="K56" s="111">
        <f>IF(RES_hhdet_tes!K56=0,"",RES_hhdet_tes!K56/RES_hhdet_fec!K56)</f>
        <v>0.6638575921164348</v>
      </c>
      <c r="L56" s="111">
        <f>IF(RES_hhdet_tes!L56=0,"",RES_hhdet_tes!L56/RES_hhdet_fec!L56)</f>
        <v>0.6687047356331518</v>
      </c>
      <c r="M56" s="111">
        <f>IF(RES_hhdet_tes!M56=0,"",RES_hhdet_tes!M56/RES_hhdet_fec!M56)</f>
        <v>0.68709460257642363</v>
      </c>
      <c r="N56" s="111">
        <f>IF(RES_hhdet_tes!N56=0,"",RES_hhdet_tes!N56/RES_hhdet_fec!N56)</f>
        <v>0.71277465413412666</v>
      </c>
      <c r="O56" s="111">
        <f>IF(RES_hhdet_tes!O56=0,"",RES_hhdet_tes!O56/RES_hhdet_fec!O56)</f>
        <v>0.74905219200293738</v>
      </c>
      <c r="P56" s="111">
        <f>IF(RES_hhdet_tes!P56=0,"",RES_hhdet_tes!P56/RES_hhdet_fec!P56)</f>
        <v>0.75253318032706551</v>
      </c>
      <c r="Q56" s="111">
        <f>IF(RES_hhdet_tes!Q56=0,"",RES_hhdet_tes!Q56/RES_hhdet_fec!Q56)</f>
        <v>0.7630121131658274</v>
      </c>
      <c r="R56" s="111">
        <f>IF(RES_hhdet_tes!R56=0,"",RES_hhdet_tes!R56/RES_hhdet_fec!R56)</f>
        <v>0.76062398161463951</v>
      </c>
      <c r="S56" s="111">
        <f>IF(RES_hhdet_tes!S56=0,"",RES_hhdet_tes!S56/RES_hhdet_fec!S56)</f>
        <v>0.76190413558823089</v>
      </c>
      <c r="T56" s="111">
        <f>IF(RES_hhdet_tes!T56=0,"",RES_hhdet_tes!T56/RES_hhdet_fec!T56)</f>
        <v>0.76450672632214445</v>
      </c>
      <c r="U56" s="111">
        <f>IF(RES_hhdet_tes!U56=0,"",RES_hhdet_tes!U56/RES_hhdet_fec!U56)</f>
        <v>0.76354350358699508</v>
      </c>
      <c r="V56" s="111">
        <f>IF(RES_hhdet_tes!V56=0,"",RES_hhdet_tes!V56/RES_hhdet_fec!V56)</f>
        <v>0.77237545148962483</v>
      </c>
      <c r="W56" s="111">
        <f>IF(RES_hhdet_tes!W56=0,"",RES_hhdet_tes!W56/RES_hhdet_fec!W56)</f>
        <v>0.77896559149382083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0.7187426949021426</v>
      </c>
      <c r="C58" s="124">
        <f>IF(RES_hhdet_tes!C58=0,"",RES_hhdet_tes!C58/RES_hhdet_fec!C58)</f>
        <v>0.72268779901799884</v>
      </c>
      <c r="D58" s="124">
        <f>IF(RES_hhdet_tes!D58=0,"",RES_hhdet_tes!D58/RES_hhdet_fec!D58)</f>
        <v>0.72494692748618006</v>
      </c>
      <c r="E58" s="124">
        <f>IF(RES_hhdet_tes!E58=0,"",RES_hhdet_tes!E58/RES_hhdet_fec!E58)</f>
        <v>0.72766548793651442</v>
      </c>
      <c r="F58" s="124">
        <f>IF(RES_hhdet_tes!F58=0,"",RES_hhdet_tes!F58/RES_hhdet_fec!F58)</f>
        <v>0.73040913547936936</v>
      </c>
      <c r="G58" s="124">
        <f>IF(RES_hhdet_tes!G58=0,"",RES_hhdet_tes!G58/RES_hhdet_fec!G58)</f>
        <v>0.73359526226297567</v>
      </c>
      <c r="H58" s="124">
        <f>IF(RES_hhdet_tes!H58=0,"",RES_hhdet_tes!H58/RES_hhdet_fec!H58)</f>
        <v>0.73987207042183001</v>
      </c>
      <c r="I58" s="124">
        <f>IF(RES_hhdet_tes!I58=0,"",RES_hhdet_tes!I58/RES_hhdet_fec!I58)</f>
        <v>0.74015879475462865</v>
      </c>
      <c r="J58" s="124">
        <f>IF(RES_hhdet_tes!J58=0,"",RES_hhdet_tes!J58/RES_hhdet_fec!J58)</f>
        <v>0.74276063015822469</v>
      </c>
      <c r="K58" s="124">
        <f>IF(RES_hhdet_tes!K58=0,"",RES_hhdet_tes!K58/RES_hhdet_fec!K58)</f>
        <v>0.74346202090729585</v>
      </c>
      <c r="L58" s="124">
        <f>IF(RES_hhdet_tes!L58=0,"",RES_hhdet_tes!L58/RES_hhdet_fec!L58)</f>
        <v>0.74698799313936648</v>
      </c>
      <c r="M58" s="124">
        <f>IF(RES_hhdet_tes!M58=0,"",RES_hhdet_tes!M58/RES_hhdet_fec!M58)</f>
        <v>0.74739786611410752</v>
      </c>
      <c r="N58" s="124">
        <f>IF(RES_hhdet_tes!N58=0,"",RES_hhdet_tes!N58/RES_hhdet_fec!N58)</f>
        <v>0.75256081142570597</v>
      </c>
      <c r="O58" s="124">
        <f>IF(RES_hhdet_tes!O58=0,"",RES_hhdet_tes!O58/RES_hhdet_fec!O58)</f>
        <v>0.75518125417622439</v>
      </c>
      <c r="P58" s="124">
        <f>IF(RES_hhdet_tes!P58=0,"",RES_hhdet_tes!P58/RES_hhdet_fec!P58)</f>
        <v>0.75568872238576201</v>
      </c>
      <c r="Q58" s="124">
        <f>IF(RES_hhdet_tes!Q58=0,"",RES_hhdet_tes!Q58/RES_hhdet_fec!Q58)</f>
        <v>0.75827346215488245</v>
      </c>
      <c r="R58" s="124">
        <f>IF(RES_hhdet_tes!R58=0,"",RES_hhdet_tes!R58/RES_hhdet_fec!R58)</f>
        <v>0.76222423175701615</v>
      </c>
      <c r="S58" s="124">
        <f>IF(RES_hhdet_tes!S58=0,"",RES_hhdet_tes!S58/RES_hhdet_fec!S58)</f>
        <v>0.76888901663558173</v>
      </c>
      <c r="T58" s="124">
        <f>IF(RES_hhdet_tes!T58=0,"",RES_hhdet_tes!T58/RES_hhdet_fec!T58)</f>
        <v>0.77570636870754128</v>
      </c>
      <c r="U58" s="124">
        <f>IF(RES_hhdet_tes!U58=0,"",RES_hhdet_tes!U58/RES_hhdet_fec!U58)</f>
        <v>0.78702938413127432</v>
      </c>
      <c r="V58" s="124">
        <f>IF(RES_hhdet_tes!V58=0,"",RES_hhdet_tes!V58/RES_hhdet_fec!V58)</f>
        <v>0.79716548585814639</v>
      </c>
      <c r="W58" s="124">
        <f>IF(RES_hhdet_tes!W58=0,"",RES_hhdet_tes!W58/RES_hhdet_fec!W58)</f>
        <v>0.80624062265868379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0.6038179821004761</v>
      </c>
      <c r="C59" s="111">
        <f>IF(RES_hhdet_tes!C59=0,"",RES_hhdet_tes!C59/RES_hhdet_fec!C59)</f>
        <v>0.60426995203783274</v>
      </c>
      <c r="D59" s="111">
        <f>IF(RES_hhdet_tes!D59=0,"",RES_hhdet_tes!D59/RES_hhdet_fec!D59)</f>
        <v>0.60462703212143365</v>
      </c>
      <c r="E59" s="111">
        <f>IF(RES_hhdet_tes!E59=0,"",RES_hhdet_tes!E59/RES_hhdet_fec!E59)</f>
        <v>0.60404189757028504</v>
      </c>
      <c r="F59" s="111">
        <f>IF(RES_hhdet_tes!F59=0,"",RES_hhdet_tes!F59/RES_hhdet_fec!F59)</f>
        <v>0.60511632202180055</v>
      </c>
      <c r="G59" s="111">
        <f>IF(RES_hhdet_tes!G59=0,"",RES_hhdet_tes!G59/RES_hhdet_fec!G59)</f>
        <v>0.60492612596207107</v>
      </c>
      <c r="H59" s="111">
        <f>IF(RES_hhdet_tes!H59=0,"",RES_hhdet_tes!H59/RES_hhdet_fec!H59)</f>
        <v>0.60682315379984908</v>
      </c>
      <c r="I59" s="111">
        <f>IF(RES_hhdet_tes!I59=0,"",RES_hhdet_tes!I59/RES_hhdet_fec!I59)</f>
        <v>0.60669893017024634</v>
      </c>
      <c r="J59" s="111">
        <f>IF(RES_hhdet_tes!J59=0,"",RES_hhdet_tes!J59/RES_hhdet_fec!J59)</f>
        <v>0.60727029696024193</v>
      </c>
      <c r="K59" s="111">
        <f>IF(RES_hhdet_tes!K59=0,"",RES_hhdet_tes!K59/RES_hhdet_fec!K59)</f>
        <v>0.6074842298204256</v>
      </c>
      <c r="L59" s="111">
        <f>IF(RES_hhdet_tes!L59=0,"",RES_hhdet_tes!L59/RES_hhdet_fec!L59)</f>
        <v>0.6074091043343034</v>
      </c>
      <c r="M59" s="111">
        <f>IF(RES_hhdet_tes!M59=0,"",RES_hhdet_tes!M59/RES_hhdet_fec!M59)</f>
        <v>0.60794947711881286</v>
      </c>
      <c r="N59" s="111">
        <f>IF(RES_hhdet_tes!N59=0,"",RES_hhdet_tes!N59/RES_hhdet_fec!N59)</f>
        <v>0.60803597360452932</v>
      </c>
      <c r="O59" s="111">
        <f>IF(RES_hhdet_tes!O59=0,"",RES_hhdet_tes!O59/RES_hhdet_fec!O59)</f>
        <v>0.60773338457361692</v>
      </c>
      <c r="P59" s="111">
        <f>IF(RES_hhdet_tes!P59=0,"",RES_hhdet_tes!P59/RES_hhdet_fec!P59)</f>
        <v>0.60754285066376001</v>
      </c>
      <c r="Q59" s="111">
        <f>IF(RES_hhdet_tes!Q59=0,"",RES_hhdet_tes!Q59/RES_hhdet_fec!Q59)</f>
        <v>0.60669422035059095</v>
      </c>
      <c r="R59" s="111">
        <f>IF(RES_hhdet_tes!R59=0,"",RES_hhdet_tes!R59/RES_hhdet_fec!R59)</f>
        <v>0.60545405471531721</v>
      </c>
      <c r="S59" s="111">
        <f>IF(RES_hhdet_tes!S59=0,"",RES_hhdet_tes!S59/RES_hhdet_fec!S59)</f>
        <v>0.6057610606278917</v>
      </c>
      <c r="T59" s="111">
        <f>IF(RES_hhdet_tes!T59=0,"",RES_hhdet_tes!T59/RES_hhdet_fec!T59)</f>
        <v>0.60622518182021501</v>
      </c>
      <c r="U59" s="111">
        <f>IF(RES_hhdet_tes!U59=0,"",RES_hhdet_tes!U59/RES_hhdet_fec!U59)</f>
        <v>0.60764262371345446</v>
      </c>
      <c r="V59" s="111">
        <f>IF(RES_hhdet_tes!V59=0,"",RES_hhdet_tes!V59/RES_hhdet_fec!V59)</f>
        <v>0.60979703432784027</v>
      </c>
      <c r="W59" s="111">
        <f>IF(RES_hhdet_tes!W59=0,"",RES_hhdet_tes!W59/RES_hhdet_fec!W59)</f>
        <v>0.61111429213220814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0.75527559541126721</v>
      </c>
      <c r="C60" s="45">
        <f>IF(RES_hhdet_tes!C60=0,"",RES_hhdet_tes!C60/RES_hhdet_fec!C60)</f>
        <v>0.75727184630044875</v>
      </c>
      <c r="D60" s="45">
        <f>IF(RES_hhdet_tes!D60=0,"",RES_hhdet_tes!D60/RES_hhdet_fec!D60)</f>
        <v>0.75908583745639446</v>
      </c>
      <c r="E60" s="45">
        <f>IF(RES_hhdet_tes!E60=0,"",RES_hhdet_tes!E60/RES_hhdet_fec!E60)</f>
        <v>0.76138937774913651</v>
      </c>
      <c r="F60" s="45">
        <f>IF(RES_hhdet_tes!F60=0,"",RES_hhdet_tes!F60/RES_hhdet_fec!F60)</f>
        <v>0.76400108192230765</v>
      </c>
      <c r="G60" s="45">
        <f>IF(RES_hhdet_tes!G60=0,"",RES_hhdet_tes!G60/RES_hhdet_fec!G60)</f>
        <v>0.76725605783372941</v>
      </c>
      <c r="H60" s="45">
        <f>IF(RES_hhdet_tes!H60=0,"",RES_hhdet_tes!H60/RES_hhdet_fec!H60)</f>
        <v>0.77074888267702857</v>
      </c>
      <c r="I60" s="45">
        <f>IF(RES_hhdet_tes!I60=0,"",RES_hhdet_tes!I60/RES_hhdet_fec!I60)</f>
        <v>0.77256318800008328</v>
      </c>
      <c r="J60" s="45">
        <f>IF(RES_hhdet_tes!J60=0,"",RES_hhdet_tes!J60/RES_hhdet_fec!J60)</f>
        <v>0.7734256374555446</v>
      </c>
      <c r="K60" s="45">
        <f>IF(RES_hhdet_tes!K60=0,"",RES_hhdet_tes!K60/RES_hhdet_fec!K60)</f>
        <v>0.77467147588975116</v>
      </c>
      <c r="L60" s="45">
        <f>IF(RES_hhdet_tes!L60=0,"",RES_hhdet_tes!L60/RES_hhdet_fec!L60)</f>
        <v>0.77653011299137331</v>
      </c>
      <c r="M60" s="45">
        <f>IF(RES_hhdet_tes!M60=0,"",RES_hhdet_tes!M60/RES_hhdet_fec!M60)</f>
        <v>0.77859932240605734</v>
      </c>
      <c r="N60" s="45">
        <f>IF(RES_hhdet_tes!N60=0,"",RES_hhdet_tes!N60/RES_hhdet_fec!N60)</f>
        <v>0.78156547116410968</v>
      </c>
      <c r="O60" s="45">
        <f>IF(RES_hhdet_tes!O60=0,"",RES_hhdet_tes!O60/RES_hhdet_fec!O60)</f>
        <v>0.78519534577312566</v>
      </c>
      <c r="P60" s="45">
        <f>IF(RES_hhdet_tes!P60=0,"",RES_hhdet_tes!P60/RES_hhdet_fec!P60)</f>
        <v>0.78674150574839896</v>
      </c>
      <c r="Q60" s="45">
        <f>IF(RES_hhdet_tes!Q60=0,"",RES_hhdet_tes!Q60/RES_hhdet_fec!Q60)</f>
        <v>0.78961041445404745</v>
      </c>
      <c r="R60" s="45">
        <f>IF(RES_hhdet_tes!R60=0,"",RES_hhdet_tes!R60/RES_hhdet_fec!R60)</f>
        <v>0.79365477583383548</v>
      </c>
      <c r="S60" s="45">
        <f>IF(RES_hhdet_tes!S60=0,"",RES_hhdet_tes!S60/RES_hhdet_fec!S60)</f>
        <v>0.80099809194459537</v>
      </c>
      <c r="T60" s="45">
        <f>IF(RES_hhdet_tes!T60=0,"",RES_hhdet_tes!T60/RES_hhdet_fec!T60)</f>
        <v>0.809957761512346</v>
      </c>
      <c r="U60" s="45">
        <f>IF(RES_hhdet_tes!U60=0,"",RES_hhdet_tes!U60/RES_hhdet_fec!U60)</f>
        <v>0.82190353770361302</v>
      </c>
      <c r="V60" s="45">
        <f>IF(RES_hhdet_tes!V60=0,"",RES_hhdet_tes!V60/RES_hhdet_fec!V60)</f>
        <v>0.83456884437906942</v>
      </c>
      <c r="W60" s="45">
        <f>IF(RES_hhdet_tes!W60=0,"",RES_hhdet_tes!W60/RES_hhdet_fec!W60)</f>
        <v>0.84497259459844731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0.5455960041209853</v>
      </c>
      <c r="C62" s="119">
        <f>IF(RES_hhdet_tes!C62=0,"",RES_hhdet_tes!C62/RES_hhdet_fec!C62)</f>
        <v>0.55372408691600095</v>
      </c>
      <c r="D62" s="119">
        <f>IF(RES_hhdet_tes!D62=0,"",RES_hhdet_tes!D62/RES_hhdet_fec!D62)</f>
        <v>0.56218799624942228</v>
      </c>
      <c r="E62" s="119">
        <f>IF(RES_hhdet_tes!E62=0,"",RES_hhdet_tes!E62/RES_hhdet_fec!E62)</f>
        <v>0.5719703310860893</v>
      </c>
      <c r="F62" s="119">
        <f>IF(RES_hhdet_tes!F62=0,"",RES_hhdet_tes!F62/RES_hhdet_fec!F62)</f>
        <v>0.57848124563466297</v>
      </c>
      <c r="G62" s="119">
        <f>IF(RES_hhdet_tes!G62=0,"",RES_hhdet_tes!G62/RES_hhdet_fec!G62)</f>
        <v>0.58650135581778096</v>
      </c>
      <c r="H62" s="119">
        <f>IF(RES_hhdet_tes!H62=0,"",RES_hhdet_tes!H62/RES_hhdet_fec!H62)</f>
        <v>0.59702273657755212</v>
      </c>
      <c r="I62" s="119">
        <f>IF(RES_hhdet_tes!I62=0,"",RES_hhdet_tes!I62/RES_hhdet_fec!I62)</f>
        <v>0.60598135899947614</v>
      </c>
      <c r="J62" s="119">
        <f>IF(RES_hhdet_tes!J62=0,"",RES_hhdet_tes!J62/RES_hhdet_fec!J62)</f>
        <v>0.6181059482823501</v>
      </c>
      <c r="K62" s="119">
        <f>IF(RES_hhdet_tes!K62=0,"",RES_hhdet_tes!K62/RES_hhdet_fec!K62)</f>
        <v>0.63022361529752191</v>
      </c>
      <c r="L62" s="119">
        <f>IF(RES_hhdet_tes!L62=0,"",RES_hhdet_tes!L62/RES_hhdet_fec!L62)</f>
        <v>0.64230123611294687</v>
      </c>
      <c r="M62" s="119">
        <f>IF(RES_hhdet_tes!M62=0,"",RES_hhdet_tes!M62/RES_hhdet_fec!M62)</f>
        <v>0.65517090514637721</v>
      </c>
      <c r="N62" s="119">
        <f>IF(RES_hhdet_tes!N62=0,"",RES_hhdet_tes!N62/RES_hhdet_fec!N62)</f>
        <v>0.67469958449827849</v>
      </c>
      <c r="O62" s="119">
        <f>IF(RES_hhdet_tes!O62=0,"",RES_hhdet_tes!O62/RES_hhdet_fec!O62)</f>
        <v>0.68919027152419343</v>
      </c>
      <c r="P62" s="119">
        <f>IF(RES_hhdet_tes!P62=0,"",RES_hhdet_tes!P62/RES_hhdet_fec!P62)</f>
        <v>0.69281773057049212</v>
      </c>
      <c r="Q62" s="119">
        <f>IF(RES_hhdet_tes!Q62=0,"",RES_hhdet_tes!Q62/RES_hhdet_fec!Q62)</f>
        <v>0.70400569782323175</v>
      </c>
      <c r="R62" s="119">
        <f>IF(RES_hhdet_tes!R62=0,"",RES_hhdet_tes!R62/RES_hhdet_fec!R62)</f>
        <v>0.71401401859669078</v>
      </c>
      <c r="S62" s="119">
        <f>IF(RES_hhdet_tes!S62=0,"",RES_hhdet_tes!S62/RES_hhdet_fec!S62)</f>
        <v>0.72802671381637718</v>
      </c>
      <c r="T62" s="119">
        <f>IF(RES_hhdet_tes!T62=0,"",RES_hhdet_tes!T62/RES_hhdet_fec!T62)</f>
        <v>0.73987414720948552</v>
      </c>
      <c r="U62" s="119">
        <f>IF(RES_hhdet_tes!U62=0,"",RES_hhdet_tes!U62/RES_hhdet_fec!U62)</f>
        <v>0.75335019056144281</v>
      </c>
      <c r="V62" s="119">
        <f>IF(RES_hhdet_tes!V62=0,"",RES_hhdet_tes!V62/RES_hhdet_fec!V62)</f>
        <v>0.76251943851236614</v>
      </c>
      <c r="W62" s="119">
        <f>IF(RES_hhdet_tes!W62=0,"",RES_hhdet_tes!W62/RES_hhdet_fec!W62)</f>
        <v>0.77509161107034064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0.53394804756046876</v>
      </c>
      <c r="C63" s="124">
        <f>IF(RES_hhdet_tes!C63=0,"",RES_hhdet_tes!C63/RES_hhdet_fec!C63)</f>
        <v>0.54269491939730252</v>
      </c>
      <c r="D63" s="124">
        <f>IF(RES_hhdet_tes!D63=0,"",RES_hhdet_tes!D63/RES_hhdet_fec!D63)</f>
        <v>0.55142018949850113</v>
      </c>
      <c r="E63" s="124">
        <f>IF(RES_hhdet_tes!E63=0,"",RES_hhdet_tes!E63/RES_hhdet_fec!E63)</f>
        <v>0.55854541675292768</v>
      </c>
      <c r="F63" s="124">
        <f>IF(RES_hhdet_tes!F63=0,"",RES_hhdet_tes!F63/RES_hhdet_fec!F63)</f>
        <v>0.5677377689859352</v>
      </c>
      <c r="G63" s="124">
        <f>IF(RES_hhdet_tes!G63=0,"",RES_hhdet_tes!G63/RES_hhdet_fec!G63)</f>
        <v>0.57583197663017283</v>
      </c>
      <c r="H63" s="124">
        <f>IF(RES_hhdet_tes!H63=0,"",RES_hhdet_tes!H63/RES_hhdet_fec!H63)</f>
        <v>0.58569398524491567</v>
      </c>
      <c r="I63" s="124">
        <f>IF(RES_hhdet_tes!I63=0,"",RES_hhdet_tes!I63/RES_hhdet_fec!I63)</f>
        <v>0.59550330852073541</v>
      </c>
      <c r="J63" s="124">
        <f>IF(RES_hhdet_tes!J63=0,"",RES_hhdet_tes!J63/RES_hhdet_fec!J63)</f>
        <v>0.60829136070206635</v>
      </c>
      <c r="K63" s="124">
        <f>IF(RES_hhdet_tes!K63=0,"",RES_hhdet_tes!K63/RES_hhdet_fec!K63)</f>
        <v>0.62038790755113182</v>
      </c>
      <c r="L63" s="124">
        <f>IF(RES_hhdet_tes!L63=0,"",RES_hhdet_tes!L63/RES_hhdet_fec!L63)</f>
        <v>0.63407432379370787</v>
      </c>
      <c r="M63" s="124">
        <f>IF(RES_hhdet_tes!M63=0,"",RES_hhdet_tes!M63/RES_hhdet_fec!M63)</f>
        <v>0.64650473004289744</v>
      </c>
      <c r="N63" s="124">
        <f>IF(RES_hhdet_tes!N63=0,"",RES_hhdet_tes!N63/RES_hhdet_fec!N63)</f>
        <v>0.66590180169783364</v>
      </c>
      <c r="O63" s="124">
        <f>IF(RES_hhdet_tes!O63=0,"",RES_hhdet_tes!O63/RES_hhdet_fec!O63)</f>
        <v>0.68408898263417406</v>
      </c>
      <c r="P63" s="124">
        <f>IF(RES_hhdet_tes!P63=0,"",RES_hhdet_tes!P63/RES_hhdet_fec!P63)</f>
        <v>0.68748550989726631</v>
      </c>
      <c r="Q63" s="124">
        <f>IF(RES_hhdet_tes!Q63=0,"",RES_hhdet_tes!Q63/RES_hhdet_fec!Q63)</f>
        <v>0.6953322776139822</v>
      </c>
      <c r="R63" s="124">
        <f>IF(RES_hhdet_tes!R63=0,"",RES_hhdet_tes!R63/RES_hhdet_fec!R63)</f>
        <v>0.70715508113603054</v>
      </c>
      <c r="S63" s="124">
        <f>IF(RES_hhdet_tes!S63=0,"",RES_hhdet_tes!S63/RES_hhdet_fec!S63)</f>
        <v>0.71825076716827585</v>
      </c>
      <c r="T63" s="124">
        <f>IF(RES_hhdet_tes!T63=0,"",RES_hhdet_tes!T63/RES_hhdet_fec!T63)</f>
        <v>0.7306595612386847</v>
      </c>
      <c r="U63" s="124">
        <f>IF(RES_hhdet_tes!U63=0,"",RES_hhdet_tes!U63/RES_hhdet_fec!U63)</f>
        <v>0.7419055757296803</v>
      </c>
      <c r="V63" s="124">
        <f>IF(RES_hhdet_tes!V63=0,"",RES_hhdet_tes!V63/RES_hhdet_fec!V63)</f>
        <v>0.75134972622381491</v>
      </c>
      <c r="W63" s="124">
        <f>IF(RES_hhdet_tes!W63=0,"",RES_hhdet_tes!W63/RES_hhdet_fec!W63)</f>
        <v>0.76195390781573169</v>
      </c>
      <c r="DA63" s="130" t="s">
        <v>1964</v>
      </c>
    </row>
    <row r="64" spans="1:105" ht="12" customHeight="1" x14ac:dyDescent="0.25">
      <c r="A64" s="97" t="s">
        <v>218</v>
      </c>
      <c r="B64" s="111">
        <f>IF(RES_hhdet_tes!B64=0,"",RES_hhdet_tes!B64/RES_hhdet_fec!B64)</f>
        <v>0.52808269439872146</v>
      </c>
      <c r="C64" s="111">
        <f>IF(RES_hhdet_tes!C64=0,"",RES_hhdet_tes!C64/RES_hhdet_fec!C64)</f>
        <v>0.5369258262128509</v>
      </c>
      <c r="D64" s="111">
        <f>IF(RES_hhdet_tes!D64=0,"",RES_hhdet_tes!D64/RES_hhdet_fec!D64)</f>
        <v>0.54578158889062756</v>
      </c>
      <c r="E64" s="111">
        <f>IF(RES_hhdet_tes!E64=0,"",RES_hhdet_tes!E64/RES_hhdet_fec!E64)</f>
        <v>0.55314936831150863</v>
      </c>
      <c r="F64" s="111">
        <f>IF(RES_hhdet_tes!F64=0,"",RES_hhdet_tes!F64/RES_hhdet_fec!F64)</f>
        <v>0.56234328546521917</v>
      </c>
      <c r="G64" s="111">
        <f>IF(RES_hhdet_tes!G64=0,"",RES_hhdet_tes!G64/RES_hhdet_fec!G64)</f>
        <v>0.5705433684489275</v>
      </c>
      <c r="H64" s="111">
        <f>IF(RES_hhdet_tes!H64=0,"",RES_hhdet_tes!H64/RES_hhdet_fec!H64)</f>
        <v>0.5805831398002288</v>
      </c>
      <c r="I64" s="111">
        <f>IF(RES_hhdet_tes!I64=0,"",RES_hhdet_tes!I64/RES_hhdet_fec!I64)</f>
        <v>0.59051173044464123</v>
      </c>
      <c r="J64" s="111">
        <f>IF(RES_hhdet_tes!J64=0,"",RES_hhdet_tes!J64/RES_hhdet_fec!J64)</f>
        <v>0.60343095899540222</v>
      </c>
      <c r="K64" s="111">
        <f>IF(RES_hhdet_tes!K64=0,"",RES_hhdet_tes!K64/RES_hhdet_fec!K64)</f>
        <v>0.61565697169141864</v>
      </c>
      <c r="L64" s="111">
        <f>IF(RES_hhdet_tes!L64=0,"",RES_hhdet_tes!L64/RES_hhdet_fec!L64)</f>
        <v>0.62942013646199801</v>
      </c>
      <c r="M64" s="111">
        <f>IF(RES_hhdet_tes!M64=0,"",RES_hhdet_tes!M64/RES_hhdet_fec!M64)</f>
        <v>0.6420105375527545</v>
      </c>
      <c r="N64" s="111">
        <f>IF(RES_hhdet_tes!N64=0,"",RES_hhdet_tes!N64/RES_hhdet_fec!N64)</f>
        <v>0.66161695573338519</v>
      </c>
      <c r="O64" s="111">
        <f>IF(RES_hhdet_tes!O64=0,"",RES_hhdet_tes!O64/RES_hhdet_fec!O64)</f>
        <v>0.6798735945778408</v>
      </c>
      <c r="P64" s="111">
        <f>IF(RES_hhdet_tes!P64=0,"",RES_hhdet_tes!P64/RES_hhdet_fec!P64)</f>
        <v>0.68333347782140308</v>
      </c>
      <c r="Q64" s="111">
        <f>IF(RES_hhdet_tes!Q64=0,"",RES_hhdet_tes!Q64/RES_hhdet_fec!Q64)</f>
        <v>0.6913225422625765</v>
      </c>
      <c r="R64" s="111">
        <f>IF(RES_hhdet_tes!R64=0,"",RES_hhdet_tes!R64/RES_hhdet_fec!R64)</f>
        <v>0.70325160058889691</v>
      </c>
      <c r="S64" s="111">
        <f>IF(RES_hhdet_tes!S64=0,"",RES_hhdet_tes!S64/RES_hhdet_fec!S64)</f>
        <v>0.71447793625364253</v>
      </c>
      <c r="T64" s="111">
        <f>IF(RES_hhdet_tes!T64=0,"",RES_hhdet_tes!T64/RES_hhdet_fec!T64)</f>
        <v>0.72701503794162625</v>
      </c>
      <c r="U64" s="111">
        <f>IF(RES_hhdet_tes!U64=0,"",RES_hhdet_tes!U64/RES_hhdet_fec!U64)</f>
        <v>0.73838421070900173</v>
      </c>
      <c r="V64" s="111">
        <f>IF(RES_hhdet_tes!V64=0,"",RES_hhdet_tes!V64/RES_hhdet_fec!V64)</f>
        <v>0.74794003348915039</v>
      </c>
      <c r="W64" s="111">
        <f>IF(RES_hhdet_tes!W64=0,"",RES_hhdet_tes!W64/RES_hhdet_fec!W64)</f>
        <v>0.75867987915520152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1.8223730268532925</v>
      </c>
      <c r="C66" s="124">
        <f>IF(RES_hhdet_tes!C66=0,"",RES_hhdet_tes!C66/RES_hhdet_fec!C66)</f>
        <v>1.9124599651371592</v>
      </c>
      <c r="D66" s="124">
        <f>IF(RES_hhdet_tes!D66=0,"",RES_hhdet_tes!D66/RES_hhdet_fec!D66)</f>
        <v>2.0347669737823968</v>
      </c>
      <c r="E66" s="124">
        <f>IF(RES_hhdet_tes!E66=0,"",RES_hhdet_tes!E66/RES_hhdet_fec!E66)</f>
        <v>2.1657929787670422</v>
      </c>
      <c r="F66" s="124">
        <f>IF(RES_hhdet_tes!F66=0,"",RES_hhdet_tes!F66/RES_hhdet_fec!F66)</f>
        <v>2.2836031840018474</v>
      </c>
      <c r="G66" s="124">
        <f>IF(RES_hhdet_tes!G66=0,"",RES_hhdet_tes!G66/RES_hhdet_fec!G66)</f>
        <v>2.3925333901109029</v>
      </c>
      <c r="H66" s="124">
        <f>IF(RES_hhdet_tes!H66=0,"",RES_hhdet_tes!H66/RES_hhdet_fec!H66)</f>
        <v>2.5072418656200148</v>
      </c>
      <c r="I66" s="124">
        <f>IF(RES_hhdet_tes!I66=0,"",RES_hhdet_tes!I66/RES_hhdet_fec!I66)</f>
        <v>2.565227199731225</v>
      </c>
      <c r="J66" s="124">
        <f>IF(RES_hhdet_tes!J66=0,"",RES_hhdet_tes!J66/RES_hhdet_fec!J66)</f>
        <v>2.6224117892919163</v>
      </c>
      <c r="K66" s="124">
        <f>IF(RES_hhdet_tes!K66=0,"",RES_hhdet_tes!K66/RES_hhdet_fec!K66)</f>
        <v>2.690600445526893</v>
      </c>
      <c r="L66" s="124">
        <f>IF(RES_hhdet_tes!L66=0,"",RES_hhdet_tes!L66/RES_hhdet_fec!L66)</f>
        <v>2.76896773789275</v>
      </c>
      <c r="M66" s="124">
        <f>IF(RES_hhdet_tes!M66=0,"",RES_hhdet_tes!M66/RES_hhdet_fec!M66)</f>
        <v>2.8622971226486156</v>
      </c>
      <c r="N66" s="124">
        <f>IF(RES_hhdet_tes!N66=0,"",RES_hhdet_tes!N66/RES_hhdet_fec!N66)</f>
        <v>2.9563038464044524</v>
      </c>
      <c r="O66" s="124">
        <f>IF(RES_hhdet_tes!O66=0,"",RES_hhdet_tes!O66/RES_hhdet_fec!O66)</f>
        <v>3.0858372254457089</v>
      </c>
      <c r="P66" s="124">
        <f>IF(RES_hhdet_tes!P66=0,"",RES_hhdet_tes!P66/RES_hhdet_fec!P66)</f>
        <v>3.1974693091633002</v>
      </c>
      <c r="Q66" s="124">
        <f>IF(RES_hhdet_tes!Q66=0,"",RES_hhdet_tes!Q66/RES_hhdet_fec!Q66)</f>
        <v>3.2694481635690713</v>
      </c>
      <c r="R66" s="124">
        <f>IF(RES_hhdet_tes!R66=0,"",RES_hhdet_tes!R66/RES_hhdet_fec!R66)</f>
        <v>3.3941429136849068</v>
      </c>
      <c r="S66" s="124">
        <f>IF(RES_hhdet_tes!S66=0,"",RES_hhdet_tes!S66/RES_hhdet_fec!S66)</f>
        <v>3.5178963639228957</v>
      </c>
      <c r="T66" s="124">
        <f>IF(RES_hhdet_tes!T66=0,"",RES_hhdet_tes!T66/RES_hhdet_fec!T66)</f>
        <v>3.6478582975853113</v>
      </c>
      <c r="U66" s="124">
        <f>IF(RES_hhdet_tes!U66=0,"",RES_hhdet_tes!U66/RES_hhdet_fec!U66)</f>
        <v>3.7441157466577071</v>
      </c>
      <c r="V66" s="124">
        <f>IF(RES_hhdet_tes!V66=0,"",RES_hhdet_tes!V66/RES_hhdet_fec!V66)</f>
        <v>3.8377819216756812</v>
      </c>
      <c r="W66" s="124">
        <f>IF(RES_hhdet_tes!W66=0,"",RES_hhdet_tes!W66/RES_hhdet_fec!W66)</f>
        <v>3.9026848945310313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1.8223730268532925</v>
      </c>
      <c r="C67" s="111">
        <f>IF(RES_hhdet_tes!C67=0,"",RES_hhdet_tes!C67/RES_hhdet_fec!C67)</f>
        <v>1.9124599651371592</v>
      </c>
      <c r="D67" s="111">
        <f>IF(RES_hhdet_tes!D67=0,"",RES_hhdet_tes!D67/RES_hhdet_fec!D67)</f>
        <v>2.0347669737823968</v>
      </c>
      <c r="E67" s="111">
        <f>IF(RES_hhdet_tes!E67=0,"",RES_hhdet_tes!E67/RES_hhdet_fec!E67)</f>
        <v>2.1657929787670422</v>
      </c>
      <c r="F67" s="111">
        <f>IF(RES_hhdet_tes!F67=0,"",RES_hhdet_tes!F67/RES_hhdet_fec!F67)</f>
        <v>2.2836031840018474</v>
      </c>
      <c r="G67" s="111">
        <f>IF(RES_hhdet_tes!G67=0,"",RES_hhdet_tes!G67/RES_hhdet_fec!G67)</f>
        <v>2.3925333901109029</v>
      </c>
      <c r="H67" s="111">
        <f>IF(RES_hhdet_tes!H67=0,"",RES_hhdet_tes!H67/RES_hhdet_fec!H67)</f>
        <v>2.5072418656200148</v>
      </c>
      <c r="I67" s="111">
        <f>IF(RES_hhdet_tes!I67=0,"",RES_hhdet_tes!I67/RES_hhdet_fec!I67)</f>
        <v>2.565227199731225</v>
      </c>
      <c r="J67" s="111">
        <f>IF(RES_hhdet_tes!J67=0,"",RES_hhdet_tes!J67/RES_hhdet_fec!J67)</f>
        <v>2.6224117892919163</v>
      </c>
      <c r="K67" s="111">
        <f>IF(RES_hhdet_tes!K67=0,"",RES_hhdet_tes!K67/RES_hhdet_fec!K67)</f>
        <v>2.690600445526893</v>
      </c>
      <c r="L67" s="111">
        <f>IF(RES_hhdet_tes!L67=0,"",RES_hhdet_tes!L67/RES_hhdet_fec!L67)</f>
        <v>2.76896773789275</v>
      </c>
      <c r="M67" s="111">
        <f>IF(RES_hhdet_tes!M67=0,"",RES_hhdet_tes!M67/RES_hhdet_fec!M67)</f>
        <v>2.8622971226486156</v>
      </c>
      <c r="N67" s="111">
        <f>IF(RES_hhdet_tes!N67=0,"",RES_hhdet_tes!N67/RES_hhdet_fec!N67)</f>
        <v>2.9563038464044524</v>
      </c>
      <c r="O67" s="111">
        <f>IF(RES_hhdet_tes!O67=0,"",RES_hhdet_tes!O67/RES_hhdet_fec!O67)</f>
        <v>3.0858372254457089</v>
      </c>
      <c r="P67" s="111">
        <f>IF(RES_hhdet_tes!P67=0,"",RES_hhdet_tes!P67/RES_hhdet_fec!P67)</f>
        <v>3.1974693091633002</v>
      </c>
      <c r="Q67" s="111">
        <f>IF(RES_hhdet_tes!Q67=0,"",RES_hhdet_tes!Q67/RES_hhdet_fec!Q67)</f>
        <v>3.2694481635690713</v>
      </c>
      <c r="R67" s="111">
        <f>IF(RES_hhdet_tes!R67=0,"",RES_hhdet_tes!R67/RES_hhdet_fec!R67)</f>
        <v>3.3941429136849068</v>
      </c>
      <c r="S67" s="111">
        <f>IF(RES_hhdet_tes!S67=0,"",RES_hhdet_tes!S67/RES_hhdet_fec!S67)</f>
        <v>3.5178963639228957</v>
      </c>
      <c r="T67" s="111">
        <f>IF(RES_hhdet_tes!T67=0,"",RES_hhdet_tes!T67/RES_hhdet_fec!T67)</f>
        <v>3.6478582975853113</v>
      </c>
      <c r="U67" s="111">
        <f>IF(RES_hhdet_tes!U67=0,"",RES_hhdet_tes!U67/RES_hhdet_fec!U67)</f>
        <v>3.7441157466577071</v>
      </c>
      <c r="V67" s="111">
        <f>IF(RES_hhdet_tes!V67=0,"",RES_hhdet_tes!V67/RES_hhdet_fec!V67)</f>
        <v>3.8377819216756812</v>
      </c>
      <c r="W67" s="111">
        <f>IF(RES_hhdet_tes!W67=0,"",RES_hhdet_tes!W67/RES_hhdet_fec!W67)</f>
        <v>3.9026848945310313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0.5703490467015605</v>
      </c>
      <c r="C68" s="124">
        <f>IF(RES_hhdet_tes!C68=0,"",RES_hhdet_tes!C68/RES_hhdet_fec!C68)</f>
        <v>0.57548356614300367</v>
      </c>
      <c r="D68" s="124">
        <f>IF(RES_hhdet_tes!D68=0,"",RES_hhdet_tes!D68/RES_hhdet_fec!D68)</f>
        <v>0.58149642340101337</v>
      </c>
      <c r="E68" s="124">
        <f>IF(RES_hhdet_tes!E68=0,"",RES_hhdet_tes!E68/RES_hhdet_fec!E68)</f>
        <v>0.5876254558440418</v>
      </c>
      <c r="F68" s="124">
        <f>IF(RES_hhdet_tes!F68=0,"",RES_hhdet_tes!F68/RES_hhdet_fec!F68)</f>
        <v>0.59583743342765383</v>
      </c>
      <c r="G68" s="124">
        <f>IF(RES_hhdet_tes!G68=0,"",RES_hhdet_tes!G68/RES_hhdet_fec!G68)</f>
        <v>0.60033392118679363</v>
      </c>
      <c r="H68" s="124">
        <f>IF(RES_hhdet_tes!H68=0,"",RES_hhdet_tes!H68/RES_hhdet_fec!H68)</f>
        <v>0.60571550541358232</v>
      </c>
      <c r="I68" s="124">
        <f>IF(RES_hhdet_tes!I68=0,"",RES_hhdet_tes!I68/RES_hhdet_fec!I68)</f>
        <v>0.61376245298003063</v>
      </c>
      <c r="J68" s="124">
        <f>IF(RES_hhdet_tes!J68=0,"",RES_hhdet_tes!J68/RES_hhdet_fec!J68)</f>
        <v>0.62361074810555106</v>
      </c>
      <c r="K68" s="124">
        <f>IF(RES_hhdet_tes!K68=0,"",RES_hhdet_tes!K68/RES_hhdet_fec!K68)</f>
        <v>0.63308513681041423</v>
      </c>
      <c r="L68" s="124">
        <f>IF(RES_hhdet_tes!L68=0,"",RES_hhdet_tes!L68/RES_hhdet_fec!L68)</f>
        <v>0.64377750082014373</v>
      </c>
      <c r="M68" s="124">
        <f>IF(RES_hhdet_tes!M68=0,"",RES_hhdet_tes!M68/RES_hhdet_fec!M68)</f>
        <v>0.65350128129703755</v>
      </c>
      <c r="N68" s="124">
        <f>IF(RES_hhdet_tes!N68=0,"",RES_hhdet_tes!N68/RES_hhdet_fec!N68)</f>
        <v>0.66597556520058965</v>
      </c>
      <c r="O68" s="124">
        <f>IF(RES_hhdet_tes!O68=0,"",RES_hhdet_tes!O68/RES_hhdet_fec!O68)</f>
        <v>0.67723913560501481</v>
      </c>
      <c r="P68" s="124">
        <f>IF(RES_hhdet_tes!P68=0,"",RES_hhdet_tes!P68/RES_hhdet_fec!P68)</f>
        <v>0.68241519223044544</v>
      </c>
      <c r="Q68" s="124">
        <f>IF(RES_hhdet_tes!Q68=0,"",RES_hhdet_tes!Q68/RES_hhdet_fec!Q68)</f>
        <v>0.69222566317795031</v>
      </c>
      <c r="R68" s="124">
        <f>IF(RES_hhdet_tes!R68=0,"",RES_hhdet_tes!R68/RES_hhdet_fec!R68)</f>
        <v>0.70539269275739891</v>
      </c>
      <c r="S68" s="124">
        <f>IF(RES_hhdet_tes!S68=0,"",RES_hhdet_tes!S68/RES_hhdet_fec!S68)</f>
        <v>0.72108523720638062</v>
      </c>
      <c r="T68" s="124">
        <f>IF(RES_hhdet_tes!T68=0,"",RES_hhdet_tes!T68/RES_hhdet_fec!T68)</f>
        <v>0.73873965062641711</v>
      </c>
      <c r="U68" s="124">
        <f>IF(RES_hhdet_tes!U68=0,"",RES_hhdet_tes!U68/RES_hhdet_fec!U68)</f>
        <v>0.75249822775925346</v>
      </c>
      <c r="V68" s="124">
        <f>IF(RES_hhdet_tes!V68=0,"",RES_hhdet_tes!V68/RES_hhdet_fec!V68)</f>
        <v>0.76653838308414102</v>
      </c>
      <c r="W68" s="124">
        <f>IF(RES_hhdet_tes!W68=0,"",RES_hhdet_tes!W68/RES_hhdet_fec!W68)</f>
        <v>0.78487291315087027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0.5635166755466301</v>
      </c>
      <c r="C69" s="111">
        <f>IF(RES_hhdet_tes!C69=0,"",RES_hhdet_tes!C69/RES_hhdet_fec!C69)</f>
        <v>0.56750951798274729</v>
      </c>
      <c r="D69" s="111">
        <f>IF(RES_hhdet_tes!D69=0,"",RES_hhdet_tes!D69/RES_hhdet_fec!D69)</f>
        <v>0.57401453745927478</v>
      </c>
      <c r="E69" s="111">
        <f>IF(RES_hhdet_tes!E69=0,"",RES_hhdet_tes!E69/RES_hhdet_fec!E69)</f>
        <v>0.58005197197304492</v>
      </c>
      <c r="F69" s="111">
        <f>IF(RES_hhdet_tes!F69=0,"",RES_hhdet_tes!F69/RES_hhdet_fec!F69)</f>
        <v>0.58773504738893489</v>
      </c>
      <c r="G69" s="111">
        <f>IF(RES_hhdet_tes!G69=0,"",RES_hhdet_tes!G69/RES_hhdet_fec!G69)</f>
        <v>0.5927329914243209</v>
      </c>
      <c r="H69" s="111">
        <f>IF(RES_hhdet_tes!H69=0,"",RES_hhdet_tes!H69/RES_hhdet_fec!H69)</f>
        <v>0.59827710144188451</v>
      </c>
      <c r="I69" s="111">
        <f>IF(RES_hhdet_tes!I69=0,"",RES_hhdet_tes!I69/RES_hhdet_fec!I69)</f>
        <v>0.60799389168647977</v>
      </c>
      <c r="J69" s="111">
        <f>IF(RES_hhdet_tes!J69=0,"",RES_hhdet_tes!J69/RES_hhdet_fec!J69)</f>
        <v>0.61640185199093922</v>
      </c>
      <c r="K69" s="111">
        <f>IF(RES_hhdet_tes!K69=0,"",RES_hhdet_tes!K69/RES_hhdet_fec!K69)</f>
        <v>0.62493898536734416</v>
      </c>
      <c r="L69" s="111">
        <f>IF(RES_hhdet_tes!L69=0,"",RES_hhdet_tes!L69/RES_hhdet_fec!L69)</f>
        <v>0.63497757755352158</v>
      </c>
      <c r="M69" s="111">
        <f>IF(RES_hhdet_tes!M69=0,"",RES_hhdet_tes!M69/RES_hhdet_fec!M69)</f>
        <v>0.64409992667672256</v>
      </c>
      <c r="N69" s="111">
        <f>IF(RES_hhdet_tes!N69=0,"",RES_hhdet_tes!N69/RES_hhdet_fec!N69)</f>
        <v>0.65690761017222365</v>
      </c>
      <c r="O69" s="111">
        <f>IF(RES_hhdet_tes!O69=0,"",RES_hhdet_tes!O69/RES_hhdet_fec!O69)</f>
        <v>0.66984078865871433</v>
      </c>
      <c r="P69" s="111">
        <f>IF(RES_hhdet_tes!P69=0,"",RES_hhdet_tes!P69/RES_hhdet_fec!P69)</f>
        <v>0.6759175794603367</v>
      </c>
      <c r="Q69" s="111">
        <f>IF(RES_hhdet_tes!Q69=0,"",RES_hhdet_tes!Q69/RES_hhdet_fec!Q69)</f>
        <v>0.68613320532798605</v>
      </c>
      <c r="R69" s="111">
        <f>IF(RES_hhdet_tes!R69=0,"",RES_hhdet_tes!R69/RES_hhdet_fec!R69)</f>
        <v>0.69949105814316725</v>
      </c>
      <c r="S69" s="111">
        <f>IF(RES_hhdet_tes!S69=0,"",RES_hhdet_tes!S69/RES_hhdet_fec!S69)</f>
        <v>0.71564794882583749</v>
      </c>
      <c r="T69" s="111">
        <f>IF(RES_hhdet_tes!T69=0,"",RES_hhdet_tes!T69/RES_hhdet_fec!T69)</f>
        <v>0.73333269609972329</v>
      </c>
      <c r="U69" s="111">
        <f>IF(RES_hhdet_tes!U69=0,"",RES_hhdet_tes!U69/RES_hhdet_fec!U69)</f>
        <v>0.74746637345723876</v>
      </c>
      <c r="V69" s="111">
        <f>IF(RES_hhdet_tes!V69=0,"",RES_hhdet_tes!V69/RES_hhdet_fec!V69)</f>
        <v>0.7613860275408334</v>
      </c>
      <c r="W69" s="111">
        <f>IF(RES_hhdet_tes!W69=0,"",RES_hhdet_tes!W69/RES_hhdet_fec!W69)</f>
        <v>0.78132610226795263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0.774778563242705</v>
      </c>
      <c r="C70" s="111">
        <f>IF(RES_hhdet_tes!C70=0,"",RES_hhdet_tes!C70/RES_hhdet_fec!C70)</f>
        <v>0.79222397601887673</v>
      </c>
      <c r="D70" s="111">
        <f>IF(RES_hhdet_tes!D70=0,"",RES_hhdet_tes!D70/RES_hhdet_fec!D70)</f>
        <v>0.79738323520427123</v>
      </c>
      <c r="E70" s="111">
        <f>IF(RES_hhdet_tes!E70=0,"",RES_hhdet_tes!E70/RES_hhdet_fec!E70)</f>
        <v>0.81086188388128655</v>
      </c>
      <c r="F70" s="111">
        <f>IF(RES_hhdet_tes!F70=0,"",RES_hhdet_tes!F70/RES_hhdet_fec!F70)</f>
        <v>0.80776750452385626</v>
      </c>
      <c r="G70" s="111">
        <f>IF(RES_hhdet_tes!G70=0,"",RES_hhdet_tes!G70/RES_hhdet_fec!G70)</f>
        <v>0.81608545388532427</v>
      </c>
      <c r="H70" s="111">
        <f>IF(RES_hhdet_tes!H70=0,"",RES_hhdet_tes!H70/RES_hhdet_fec!H70)</f>
        <v>0.82439992988444233</v>
      </c>
      <c r="I70" s="111">
        <f>IF(RES_hhdet_tes!I70=0,"",RES_hhdet_tes!I70/RES_hhdet_fec!I70)</f>
        <v>0.82039240099608102</v>
      </c>
      <c r="J70" s="111">
        <f>IF(RES_hhdet_tes!J70=0,"",RES_hhdet_tes!J70/RES_hhdet_fec!J70)</f>
        <v>0.83608149411693145</v>
      </c>
      <c r="K70" s="111">
        <f>IF(RES_hhdet_tes!K70=0,"",RES_hhdet_tes!K70/RES_hhdet_fec!K70)</f>
        <v>0.84164030140530455</v>
      </c>
      <c r="L70" s="111">
        <f>IF(RES_hhdet_tes!L70=0,"",RES_hhdet_tes!L70/RES_hhdet_fec!L70)</f>
        <v>0.84839989051272935</v>
      </c>
      <c r="M70" s="111">
        <f>IF(RES_hhdet_tes!M70=0,"",RES_hhdet_tes!M70/RES_hhdet_fec!M70)</f>
        <v>0.84927263397886299</v>
      </c>
      <c r="N70" s="111">
        <f>IF(RES_hhdet_tes!N70=0,"",RES_hhdet_tes!N70/RES_hhdet_fec!N70)</f>
        <v>0.85826989784167018</v>
      </c>
      <c r="O70" s="111">
        <f>IF(RES_hhdet_tes!O70=0,"",RES_hhdet_tes!O70/RES_hhdet_fec!O70)</f>
        <v>0.86069264687435454</v>
      </c>
      <c r="P70" s="111">
        <f>IF(RES_hhdet_tes!P70=0,"",RES_hhdet_tes!P70/RES_hhdet_fec!P70)</f>
        <v>0.8734149512702486</v>
      </c>
      <c r="Q70" s="111">
        <f>IF(RES_hhdet_tes!Q70=0,"",RES_hhdet_tes!Q70/RES_hhdet_fec!Q70)</f>
        <v>0.88681509590021068</v>
      </c>
      <c r="R70" s="111">
        <f>IF(RES_hhdet_tes!R70=0,"",RES_hhdet_tes!R70/RES_hhdet_fec!R70)</f>
        <v>0.89393221666526201</v>
      </c>
      <c r="S70" s="111">
        <f>IF(RES_hhdet_tes!S70=0,"",RES_hhdet_tes!S70/RES_hhdet_fec!S70)</f>
        <v>0.89406974637611913</v>
      </c>
      <c r="T70" s="111">
        <f>IF(RES_hhdet_tes!T70=0,"",RES_hhdet_tes!T70/RES_hhdet_fec!T70)</f>
        <v>0.90826171004778566</v>
      </c>
      <c r="U70" s="111">
        <f>IF(RES_hhdet_tes!U70=0,"",RES_hhdet_tes!U70/RES_hhdet_fec!U70)</f>
        <v>0.91296503071748525</v>
      </c>
      <c r="V70" s="111">
        <f>IF(RES_hhdet_tes!V70=0,"",RES_hhdet_tes!V70/RES_hhdet_fec!V70)</f>
        <v>0.92266763149268261</v>
      </c>
      <c r="W70" s="111">
        <f>IF(RES_hhdet_tes!W70=0,"",RES_hhdet_tes!W70/RES_hhdet_fec!W70)</f>
        <v>0.9253200888201023</v>
      </c>
      <c r="DA70" s="63" t="s">
        <v>1971</v>
      </c>
    </row>
    <row r="71" spans="1:105" ht="12" customHeight="1" x14ac:dyDescent="0.25">
      <c r="A71" s="100" t="s">
        <v>218</v>
      </c>
      <c r="B71" s="112">
        <f>IF(RES_hhdet_tes!B71=0,"",RES_hhdet_tes!B71/RES_hhdet_fec!B71)</f>
        <v>0.5984263835326471</v>
      </c>
      <c r="C71" s="112">
        <f>IF(RES_hhdet_tes!C71=0,"",RES_hhdet_tes!C71/RES_hhdet_fec!C71)</f>
        <v>0.61343437735853712</v>
      </c>
      <c r="D71" s="112">
        <f>IF(RES_hhdet_tes!D71=0,"",RES_hhdet_tes!D71/RES_hhdet_fec!D71)</f>
        <v>0.62502503796355025</v>
      </c>
      <c r="E71" s="112">
        <f>IF(RES_hhdet_tes!E71=0,"",RES_hhdet_tes!E71/RES_hhdet_fec!E71)</f>
        <v>0.64176002649287045</v>
      </c>
      <c r="F71" s="112">
        <f>IF(RES_hhdet_tes!F71=0,"",RES_hhdet_tes!F71/RES_hhdet_fec!F71)</f>
        <v>0.64818405106397181</v>
      </c>
      <c r="G71" s="112">
        <f>IF(RES_hhdet_tes!G71=0,"",RES_hhdet_tes!G71/RES_hhdet_fec!G71)</f>
        <v>0.65720596293372047</v>
      </c>
      <c r="H71" s="112">
        <f>IF(RES_hhdet_tes!H71=0,"",RES_hhdet_tes!H71/RES_hhdet_fec!H71)</f>
        <v>0.6649678588612028</v>
      </c>
      <c r="I71" s="112">
        <f>IF(RES_hhdet_tes!I71=0,"",RES_hhdet_tes!I71/RES_hhdet_fec!I71)</f>
        <v>0.67432694209419486</v>
      </c>
      <c r="J71" s="112">
        <f>IF(RES_hhdet_tes!J71=0,"",RES_hhdet_tes!J71/RES_hhdet_fec!J71)</f>
        <v>0.6791347639891393</v>
      </c>
      <c r="K71" s="112">
        <f>IF(RES_hhdet_tes!K71=0,"",RES_hhdet_tes!K71/RES_hhdet_fec!K71)</f>
        <v>0.68750014328702913</v>
      </c>
      <c r="L71" s="112">
        <f>IF(RES_hhdet_tes!L71=0,"",RES_hhdet_tes!L71/RES_hhdet_fec!L71)</f>
        <v>0.68947558579384172</v>
      </c>
      <c r="M71" s="112">
        <f>IF(RES_hhdet_tes!M71=0,"",RES_hhdet_tes!M71/RES_hhdet_fec!M71)</f>
        <v>0.6923878825483788</v>
      </c>
      <c r="N71" s="112">
        <f>IF(RES_hhdet_tes!N71=0,"",RES_hhdet_tes!N71/RES_hhdet_fec!N71)</f>
        <v>0.70397524975097026</v>
      </c>
      <c r="O71" s="112">
        <f>IF(RES_hhdet_tes!O71=0,"",RES_hhdet_tes!O71/RES_hhdet_fec!O71)</f>
        <v>0.71509224724692655</v>
      </c>
      <c r="P71" s="112">
        <f>IF(RES_hhdet_tes!P71=0,"",RES_hhdet_tes!P71/RES_hhdet_fec!P71)</f>
        <v>0.7300286348798809</v>
      </c>
      <c r="Q71" s="112">
        <f>IF(RES_hhdet_tes!Q71=0,"",RES_hhdet_tes!Q71/RES_hhdet_fec!Q71)</f>
        <v>0.74540966397792074</v>
      </c>
      <c r="R71" s="112">
        <f>IF(RES_hhdet_tes!R71=0,"",RES_hhdet_tes!R71/RES_hhdet_fec!R71)</f>
        <v>0.76214842697654395</v>
      </c>
      <c r="S71" s="112">
        <f>IF(RES_hhdet_tes!S71=0,"",RES_hhdet_tes!S71/RES_hhdet_fec!S71)</f>
        <v>0.77010169883350177</v>
      </c>
      <c r="T71" s="112">
        <f>IF(RES_hhdet_tes!T71=0,"",RES_hhdet_tes!T71/RES_hhdet_fec!T71)</f>
        <v>0.79033073644500729</v>
      </c>
      <c r="U71" s="112">
        <f>IF(RES_hhdet_tes!U71=0,"",RES_hhdet_tes!U71/RES_hhdet_fec!U71)</f>
        <v>0.80097700469438393</v>
      </c>
      <c r="V71" s="112">
        <f>IF(RES_hhdet_tes!V71=0,"",RES_hhdet_tes!V71/RES_hhdet_fec!V71)</f>
        <v>0.81124130440059705</v>
      </c>
      <c r="W71" s="112">
        <f>IF(RES_hhdet_tes!W71=0,"",RES_hhdet_tes!W71/RES_hhdet_fec!W71)</f>
        <v>0.83154077704062679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0.63909232633534996</v>
      </c>
      <c r="C73" s="112">
        <f>IF(RES_hhdet_tes!C73=0,"",RES_hhdet_tes!C73/RES_hhdet_fec!C73)</f>
        <v>0.64847780009273792</v>
      </c>
      <c r="D73" s="112">
        <f>IF(RES_hhdet_tes!D73=0,"",RES_hhdet_tes!D73/RES_hhdet_fec!D73)</f>
        <v>0.64869545292072495</v>
      </c>
      <c r="E73" s="112">
        <f>IF(RES_hhdet_tes!E73=0,"",RES_hhdet_tes!E73/RES_hhdet_fec!E73)</f>
        <v>0.64845558933632075</v>
      </c>
      <c r="F73" s="112">
        <f>IF(RES_hhdet_tes!F73=0,"",RES_hhdet_tes!F73/RES_hhdet_fec!F73)</f>
        <v>0.65362796821172098</v>
      </c>
      <c r="G73" s="112">
        <f>IF(RES_hhdet_tes!G73=0,"",RES_hhdet_tes!G73/RES_hhdet_fec!G73)</f>
        <v>0.65749805286784446</v>
      </c>
      <c r="H73" s="112">
        <f>IF(RES_hhdet_tes!H73=0,"",RES_hhdet_tes!H73/RES_hhdet_fec!H73)</f>
        <v>0.65958411713420617</v>
      </c>
      <c r="I73" s="112">
        <f>IF(RES_hhdet_tes!I73=0,"",RES_hhdet_tes!I73/RES_hhdet_fec!I73)</f>
        <v>0.65936482493598836</v>
      </c>
      <c r="J73" s="112">
        <f>IF(RES_hhdet_tes!J73=0,"",RES_hhdet_tes!J73/RES_hhdet_fec!J73)</f>
        <v>0.66619672832737908</v>
      </c>
      <c r="K73" s="112">
        <f>IF(RES_hhdet_tes!K73=0,"",RES_hhdet_tes!K73/RES_hhdet_fec!K73)</f>
        <v>0.67254331681671931</v>
      </c>
      <c r="L73" s="112">
        <f>IF(RES_hhdet_tes!L73=0,"",RES_hhdet_tes!L73/RES_hhdet_fec!L73)</f>
        <v>0.68781758991407849</v>
      </c>
      <c r="M73" s="112">
        <f>IF(RES_hhdet_tes!M73=0,"",RES_hhdet_tes!M73/RES_hhdet_fec!M73)</f>
        <v>0.69580577359314688</v>
      </c>
      <c r="N73" s="112">
        <f>IF(RES_hhdet_tes!N73=0,"",RES_hhdet_tes!N73/RES_hhdet_fec!N73)</f>
        <v>0.70759607273096414</v>
      </c>
      <c r="O73" s="112">
        <f>IF(RES_hhdet_tes!O73=0,"",RES_hhdet_tes!O73/RES_hhdet_fec!O73)</f>
        <v>0.70689155491448274</v>
      </c>
      <c r="P73" s="112">
        <f>IF(RES_hhdet_tes!P73=0,"",RES_hhdet_tes!P73/RES_hhdet_fec!P73)</f>
        <v>0.7066985327903903</v>
      </c>
      <c r="Q73" s="112">
        <f>IF(RES_hhdet_tes!Q73=0,"",RES_hhdet_tes!Q73/RES_hhdet_fec!Q73)</f>
        <v>0.71230020690280271</v>
      </c>
      <c r="R73" s="112">
        <f>IF(RES_hhdet_tes!R73=0,"",RES_hhdet_tes!R73/RES_hhdet_fec!R73)</f>
        <v>0.71801742756166598</v>
      </c>
      <c r="S73" s="112">
        <f>IF(RES_hhdet_tes!S73=0,"",RES_hhdet_tes!S73/RES_hhdet_fec!S73)</f>
        <v>0.72375563529303488</v>
      </c>
      <c r="T73" s="112">
        <f>IF(RES_hhdet_tes!T73=0,"",RES_hhdet_tes!T73/RES_hhdet_fec!T73)</f>
        <v>0.73120010537646019</v>
      </c>
      <c r="U73" s="112">
        <f>IF(RES_hhdet_tes!U73=0,"",RES_hhdet_tes!U73/RES_hhdet_fec!U73)</f>
        <v>0.73689928148568962</v>
      </c>
      <c r="V73" s="112">
        <f>IF(RES_hhdet_tes!V73=0,"",RES_hhdet_tes!V73/RES_hhdet_fec!V73)</f>
        <v>0.74679140120255239</v>
      </c>
      <c r="W73" s="112">
        <f>IF(RES_hhdet_tes!W73=0,"",RES_hhdet_tes!W73/RES_hhdet_fec!W73)</f>
        <v>0.75300050613951319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0.86619542441701536</v>
      </c>
      <c r="C74" s="113">
        <f>IF(RES_hhdet_tes!C74=0,"",RES_hhdet_tes!C74/RES_hhdet_fec!C74)</f>
        <v>0.87590423382634819</v>
      </c>
      <c r="D74" s="113">
        <f>IF(RES_hhdet_tes!D74=0,"",RES_hhdet_tes!D74/RES_hhdet_fec!D74)</f>
        <v>0.87432437356412462</v>
      </c>
      <c r="E74" s="113">
        <f>IF(RES_hhdet_tes!E74=0,"",RES_hhdet_tes!E74/RES_hhdet_fec!E74)</f>
        <v>0.87941937086145205</v>
      </c>
      <c r="F74" s="113">
        <f>IF(RES_hhdet_tes!F74=0,"",RES_hhdet_tes!F74/RES_hhdet_fec!F74)</f>
        <v>0.877555068478307</v>
      </c>
      <c r="G74" s="113">
        <f>IF(RES_hhdet_tes!G74=0,"",RES_hhdet_tes!G74/RES_hhdet_fec!G74)</f>
        <v>0.87909223613770338</v>
      </c>
      <c r="H74" s="113">
        <f>IF(RES_hhdet_tes!H74=0,"",RES_hhdet_tes!H74/RES_hhdet_fec!H74)</f>
        <v>0.88654135215840346</v>
      </c>
      <c r="I74" s="113">
        <f>IF(RES_hhdet_tes!I74=0,"",RES_hhdet_tes!I74/RES_hhdet_fec!I74)</f>
        <v>0.87905783198021636</v>
      </c>
      <c r="J74" s="113">
        <f>IF(RES_hhdet_tes!J74=0,"",RES_hhdet_tes!J74/RES_hhdet_fec!J74)</f>
        <v>0.88671728303392694</v>
      </c>
      <c r="K74" s="113">
        <f>IF(RES_hhdet_tes!K74=0,"",RES_hhdet_tes!K74/RES_hhdet_fec!K74)</f>
        <v>0.88708128255283525</v>
      </c>
      <c r="L74" s="113">
        <f>IF(RES_hhdet_tes!L74=0,"",RES_hhdet_tes!L74/RES_hhdet_fec!L74)</f>
        <v>0.8896805778388549</v>
      </c>
      <c r="M74" s="113">
        <f>IF(RES_hhdet_tes!M74=0,"",RES_hhdet_tes!M74/RES_hhdet_fec!M74)</f>
        <v>0.88840160581418326</v>
      </c>
      <c r="N74" s="113">
        <f>IF(RES_hhdet_tes!N74=0,"",RES_hhdet_tes!N74/RES_hhdet_fec!N74)</f>
        <v>0.89255988281325638</v>
      </c>
      <c r="O74" s="113">
        <f>IF(RES_hhdet_tes!O74=0,"",RES_hhdet_tes!O74/RES_hhdet_fec!O74)</f>
        <v>0.89123205394344485</v>
      </c>
      <c r="P74" s="113">
        <f>IF(RES_hhdet_tes!P74=0,"",RES_hhdet_tes!P74/RES_hhdet_fec!P74)</f>
        <v>0.89913581870055681</v>
      </c>
      <c r="Q74" s="113">
        <f>IF(RES_hhdet_tes!Q74=0,"",RES_hhdet_tes!Q74/RES_hhdet_fec!Q74)</f>
        <v>0.90471015612441053</v>
      </c>
      <c r="R74" s="113">
        <f>IF(RES_hhdet_tes!R74=0,"",RES_hhdet_tes!R74/RES_hhdet_fec!R74)</f>
        <v>0.90926448214230293</v>
      </c>
      <c r="S74" s="113">
        <f>IF(RES_hhdet_tes!S74=0,"",RES_hhdet_tes!S74/RES_hhdet_fec!S74)</f>
        <v>0.91086314564677429</v>
      </c>
      <c r="T74" s="113">
        <f>IF(RES_hhdet_tes!T74=0,"",RES_hhdet_tes!T74/RES_hhdet_fec!T74)</f>
        <v>0.91924486445424092</v>
      </c>
      <c r="U74" s="113">
        <f>IF(RES_hhdet_tes!U74=0,"",RES_hhdet_tes!U74/RES_hhdet_fec!U74)</f>
        <v>0.92261015156056803</v>
      </c>
      <c r="V74" s="113">
        <f>IF(RES_hhdet_tes!V74=0,"",RES_hhdet_tes!V74/RES_hhdet_fec!V74)</f>
        <v>0.92794198555782614</v>
      </c>
      <c r="W74" s="113">
        <f>IF(RES_hhdet_tes!W74=0,"",RES_hhdet_tes!W74/RES_hhdet_fec!W74)</f>
        <v>0.92550050644041304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0.71305066733670275</v>
      </c>
      <c r="C75" s="111">
        <f>IF(RES_hhdet_tes!C75=0,"",RES_hhdet_tes!C75/RES_hhdet_fec!C75)</f>
        <v>0.72564610800462903</v>
      </c>
      <c r="D75" s="111">
        <f>IF(RES_hhdet_tes!D75=0,"",RES_hhdet_tes!D75/RES_hhdet_fec!D75)</f>
        <v>0.72595585202237356</v>
      </c>
      <c r="E75" s="111">
        <f>IF(RES_hhdet_tes!E75=0,"",RES_hhdet_tes!E75/RES_hhdet_fec!E75)</f>
        <v>0.73120455087823166</v>
      </c>
      <c r="F75" s="111">
        <f>IF(RES_hhdet_tes!F75=0,"",RES_hhdet_tes!F75/RES_hhdet_fec!F75)</f>
        <v>0.73237795956521023</v>
      </c>
      <c r="G75" s="111">
        <f>IF(RES_hhdet_tes!G75=0,"",RES_hhdet_tes!G75/RES_hhdet_fec!G75)</f>
        <v>0.73600715273611772</v>
      </c>
      <c r="H75" s="111">
        <f>IF(RES_hhdet_tes!H75=0,"",RES_hhdet_tes!H75/RES_hhdet_fec!H75)</f>
        <v>0.73855978487845508</v>
      </c>
      <c r="I75" s="111">
        <f>IF(RES_hhdet_tes!I75=0,"",RES_hhdet_tes!I75/RES_hhdet_fec!I75)</f>
        <v>0.7353359313492045</v>
      </c>
      <c r="J75" s="111">
        <f>IF(RES_hhdet_tes!J75=0,"",RES_hhdet_tes!J75/RES_hhdet_fec!J75)</f>
        <v>0.73963097298176694</v>
      </c>
      <c r="K75" s="111">
        <f>IF(RES_hhdet_tes!K75=0,"",RES_hhdet_tes!K75/RES_hhdet_fec!K75)</f>
        <v>0.74864784742129886</v>
      </c>
      <c r="L75" s="111">
        <f>IF(RES_hhdet_tes!L75=0,"",RES_hhdet_tes!L75/RES_hhdet_fec!L75)</f>
        <v>0.75123111432060485</v>
      </c>
      <c r="M75" s="111">
        <f>IF(RES_hhdet_tes!M75=0,"",RES_hhdet_tes!M75/RES_hhdet_fec!M75)</f>
        <v>0.75487099589927509</v>
      </c>
      <c r="N75" s="111">
        <f>IF(RES_hhdet_tes!N75=0,"",RES_hhdet_tes!N75/RES_hhdet_fec!N75)</f>
        <v>0.75910239502197052</v>
      </c>
      <c r="O75" s="111">
        <f>IF(RES_hhdet_tes!O75=0,"",RES_hhdet_tes!O75/RES_hhdet_fec!O75)</f>
        <v>0.75645204243483821</v>
      </c>
      <c r="P75" s="111">
        <f>IF(RES_hhdet_tes!P75=0,"",RES_hhdet_tes!P75/RES_hhdet_fec!P75)</f>
        <v>0.74825541039759924</v>
      </c>
      <c r="Q75" s="111">
        <f>IF(RES_hhdet_tes!Q75=0,"",RES_hhdet_tes!Q75/RES_hhdet_fec!Q75)</f>
        <v>0.75017296199471428</v>
      </c>
      <c r="R75" s="111">
        <f>IF(RES_hhdet_tes!R75=0,"",RES_hhdet_tes!R75/RES_hhdet_fec!R75)</f>
        <v>0.7625977227232501</v>
      </c>
      <c r="S75" s="111">
        <f>IF(RES_hhdet_tes!S75=0,"",RES_hhdet_tes!S75/RES_hhdet_fec!S75)</f>
        <v>0.77839350586717904</v>
      </c>
      <c r="T75" s="111">
        <f>IF(RES_hhdet_tes!T75=0,"",RES_hhdet_tes!T75/RES_hhdet_fec!T75)</f>
        <v>0.78868300279830972</v>
      </c>
      <c r="U75" s="111">
        <f>IF(RES_hhdet_tes!U75=0,"",RES_hhdet_tes!U75/RES_hhdet_fec!U75)</f>
        <v>0.79457834055855436</v>
      </c>
      <c r="V75" s="111">
        <f>IF(RES_hhdet_tes!V75=0,"",RES_hhdet_tes!V75/RES_hhdet_fec!V75)</f>
        <v>0.80527577887087975</v>
      </c>
      <c r="W75" s="111">
        <f>IF(RES_hhdet_tes!W75=0,"",RES_hhdet_tes!W75/RES_hhdet_fec!W75)</f>
        <v>0.80631717174770257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0.65089310594451455</v>
      </c>
      <c r="C77" s="124">
        <f>IF(RES_hhdet_tes!C77=0,"",RES_hhdet_tes!C77/RES_hhdet_fec!C77)</f>
        <v>0.65427597298834483</v>
      </c>
      <c r="D77" s="124">
        <f>IF(RES_hhdet_tes!D77=0,"",RES_hhdet_tes!D77/RES_hhdet_fec!D77)</f>
        <v>0.65533732593146643</v>
      </c>
      <c r="E77" s="124">
        <f>IF(RES_hhdet_tes!E77=0,"",RES_hhdet_tes!E77/RES_hhdet_fec!E77)</f>
        <v>0.65628774877498064</v>
      </c>
      <c r="F77" s="124">
        <f>IF(RES_hhdet_tes!F77=0,"",RES_hhdet_tes!F77/RES_hhdet_fec!F77)</f>
        <v>0.66172905159066475</v>
      </c>
      <c r="G77" s="124">
        <f>IF(RES_hhdet_tes!G77=0,"",RES_hhdet_tes!G77/RES_hhdet_fec!G77)</f>
        <v>0.66007847884088788</v>
      </c>
      <c r="H77" s="124">
        <f>IF(RES_hhdet_tes!H77=0,"",RES_hhdet_tes!H77/RES_hhdet_fec!H77)</f>
        <v>0.66169526033793824</v>
      </c>
      <c r="I77" s="124">
        <f>IF(RES_hhdet_tes!I77=0,"",RES_hhdet_tes!I77/RES_hhdet_fec!I77)</f>
        <v>0.66139256350027176</v>
      </c>
      <c r="J77" s="124">
        <f>IF(RES_hhdet_tes!J77=0,"",RES_hhdet_tes!J77/RES_hhdet_fec!J77)</f>
        <v>0.66447421916473393</v>
      </c>
      <c r="K77" s="124">
        <f>IF(RES_hhdet_tes!K77=0,"",RES_hhdet_tes!K77/RES_hhdet_fec!K77)</f>
        <v>0.6652556756439888</v>
      </c>
      <c r="L77" s="124">
        <f>IF(RES_hhdet_tes!L77=0,"",RES_hhdet_tes!L77/RES_hhdet_fec!L77)</f>
        <v>0.66525852526106433</v>
      </c>
      <c r="M77" s="124">
        <f>IF(RES_hhdet_tes!M77=0,"",RES_hhdet_tes!M77/RES_hhdet_fec!M77)</f>
        <v>0.66348311468809507</v>
      </c>
      <c r="N77" s="124">
        <f>IF(RES_hhdet_tes!N77=0,"",RES_hhdet_tes!N77/RES_hhdet_fec!N77)</f>
        <v>0.66757789149099711</v>
      </c>
      <c r="O77" s="124">
        <f>IF(RES_hhdet_tes!O77=0,"",RES_hhdet_tes!O77/RES_hhdet_fec!O77)</f>
        <v>0.669412808118929</v>
      </c>
      <c r="P77" s="124">
        <f>IF(RES_hhdet_tes!P77=0,"",RES_hhdet_tes!P77/RES_hhdet_fec!P77)</f>
        <v>0.66997567767611854</v>
      </c>
      <c r="Q77" s="124">
        <f>IF(RES_hhdet_tes!Q77=0,"",RES_hhdet_tes!Q77/RES_hhdet_fec!Q77)</f>
        <v>0.66974031223860275</v>
      </c>
      <c r="R77" s="124">
        <f>IF(RES_hhdet_tes!R77=0,"",RES_hhdet_tes!R77/RES_hhdet_fec!R77)</f>
        <v>0.67052728676900863</v>
      </c>
      <c r="S77" s="124">
        <f>IF(RES_hhdet_tes!S77=0,"",RES_hhdet_tes!S77/RES_hhdet_fec!S77)</f>
        <v>0.67459857990052297</v>
      </c>
      <c r="T77" s="124">
        <f>IF(RES_hhdet_tes!T77=0,"",RES_hhdet_tes!T77/RES_hhdet_fec!T77)</f>
        <v>0.67732735065739469</v>
      </c>
      <c r="U77" s="124">
        <f>IF(RES_hhdet_tes!U77=0,"",RES_hhdet_tes!U77/RES_hhdet_fec!U77)</f>
        <v>0.68057601284203251</v>
      </c>
      <c r="V77" s="124">
        <f>IF(RES_hhdet_tes!V77=0,"",RES_hhdet_tes!V77/RES_hhdet_fec!V77)</f>
        <v>0.68278399954739633</v>
      </c>
      <c r="W77" s="124">
        <f>IF(RES_hhdet_tes!W77=0,"",RES_hhdet_tes!W77/RES_hhdet_fec!W77)</f>
        <v>0.69051991683073732</v>
      </c>
      <c r="DA77" s="130" t="s">
        <v>1978</v>
      </c>
    </row>
    <row r="78" spans="1:105" ht="12" customHeight="1" x14ac:dyDescent="0.25">
      <c r="A78" s="97" t="s">
        <v>193</v>
      </c>
      <c r="B78" s="111">
        <f>IF(RES_hhdet_tes!B78=0,"",RES_hhdet_tes!B78/RES_hhdet_fec!B78)</f>
        <v>0.60369150041199515</v>
      </c>
      <c r="C78" s="111">
        <f>IF(RES_hhdet_tes!C78=0,"",RES_hhdet_tes!C78/RES_hhdet_fec!C78)</f>
        <v>0.60398160997031092</v>
      </c>
      <c r="D78" s="111">
        <f>IF(RES_hhdet_tes!D78=0,"",RES_hhdet_tes!D78/RES_hhdet_fec!D78)</f>
        <v>0.60440763167758993</v>
      </c>
      <c r="E78" s="111">
        <f>IF(RES_hhdet_tes!E78=0,"",RES_hhdet_tes!E78/RES_hhdet_fec!E78)</f>
        <v>0.60409055415698998</v>
      </c>
      <c r="F78" s="111">
        <f>IF(RES_hhdet_tes!F78=0,"",RES_hhdet_tes!F78/RES_hhdet_fec!F78)</f>
        <v>0.60563262265500473</v>
      </c>
      <c r="G78" s="111">
        <f>IF(RES_hhdet_tes!G78=0,"",RES_hhdet_tes!G78/RES_hhdet_fec!G78)</f>
        <v>0.60593709387458872</v>
      </c>
      <c r="H78" s="111">
        <f>IF(RES_hhdet_tes!H78=0,"",RES_hhdet_tes!H78/RES_hhdet_fec!H78)</f>
        <v>0.6069906731400635</v>
      </c>
      <c r="I78" s="111">
        <f>IF(RES_hhdet_tes!I78=0,"",RES_hhdet_tes!I78/RES_hhdet_fec!I78)</f>
        <v>0.60687504931751224</v>
      </c>
      <c r="J78" s="111">
        <f>IF(RES_hhdet_tes!J78=0,"",RES_hhdet_tes!J78/RES_hhdet_fec!J78)</f>
        <v>0.60715288024808367</v>
      </c>
      <c r="K78" s="111">
        <f>IF(RES_hhdet_tes!K78=0,"",RES_hhdet_tes!K78/RES_hhdet_fec!K78)</f>
        <v>0.60735201653440973</v>
      </c>
      <c r="L78" s="111">
        <f>IF(RES_hhdet_tes!L78=0,"",RES_hhdet_tes!L78/RES_hhdet_fec!L78)</f>
        <v>0.60836052314193079</v>
      </c>
      <c r="M78" s="111">
        <f>IF(RES_hhdet_tes!M78=0,"",RES_hhdet_tes!M78/RES_hhdet_fec!M78)</f>
        <v>0.61043424645580735</v>
      </c>
      <c r="N78" s="111">
        <f>IF(RES_hhdet_tes!N78=0,"",RES_hhdet_tes!N78/RES_hhdet_fec!N78)</f>
        <v>0.61006208469389633</v>
      </c>
      <c r="O78" s="111">
        <f>IF(RES_hhdet_tes!O78=0,"",RES_hhdet_tes!O78/RES_hhdet_fec!O78)</f>
        <v>0.61098530309043397</v>
      </c>
      <c r="P78" s="111">
        <f>IF(RES_hhdet_tes!P78=0,"",RES_hhdet_tes!P78/RES_hhdet_fec!P78)</f>
        <v>0.61087505986696056</v>
      </c>
      <c r="Q78" s="111">
        <f>IF(RES_hhdet_tes!Q78=0,"",RES_hhdet_tes!Q78/RES_hhdet_fec!Q78)</f>
        <v>0.61029584685852523</v>
      </c>
      <c r="R78" s="111">
        <f>IF(RES_hhdet_tes!R78=0,"",RES_hhdet_tes!R78/RES_hhdet_fec!R78)</f>
        <v>0.61006352031817079</v>
      </c>
      <c r="S78" s="111">
        <f>IF(RES_hhdet_tes!S78=0,"",RES_hhdet_tes!S78/RES_hhdet_fec!S78)</f>
        <v>0.61092473466257713</v>
      </c>
      <c r="T78" s="111">
        <f>IF(RES_hhdet_tes!T78=0,"",RES_hhdet_tes!T78/RES_hhdet_fec!T78)</f>
        <v>0.61140883336428731</v>
      </c>
      <c r="U78" s="111">
        <f>IF(RES_hhdet_tes!U78=0,"",RES_hhdet_tes!U78/RES_hhdet_fec!U78)</f>
        <v>0.61302218639565098</v>
      </c>
      <c r="V78" s="111">
        <f>IF(RES_hhdet_tes!V78=0,"",RES_hhdet_tes!V78/RES_hhdet_fec!V78)</f>
        <v>0.61469668297456592</v>
      </c>
      <c r="W78" s="111">
        <f>IF(RES_hhdet_tes!W78=0,"",RES_hhdet_tes!W78/RES_hhdet_fec!W78)</f>
        <v>0.61534633038198139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0.75904248635402716</v>
      </c>
      <c r="C79" s="45">
        <f>IF(RES_hhdet_tes!C79=0,"",RES_hhdet_tes!C79/RES_hhdet_fec!C79)</f>
        <v>0.76189365652204211</v>
      </c>
      <c r="D79" s="45">
        <f>IF(RES_hhdet_tes!D79=0,"",RES_hhdet_tes!D79/RES_hhdet_fec!D79)</f>
        <v>0.76462932381533799</v>
      </c>
      <c r="E79" s="45">
        <f>IF(RES_hhdet_tes!E79=0,"",RES_hhdet_tes!E79/RES_hhdet_fec!E79)</f>
        <v>0.76722686750558089</v>
      </c>
      <c r="F79" s="45">
        <f>IF(RES_hhdet_tes!F79=0,"",RES_hhdet_tes!F79/RES_hhdet_fec!F79)</f>
        <v>0.77013447413219938</v>
      </c>
      <c r="G79" s="45">
        <f>IF(RES_hhdet_tes!G79=0,"",RES_hhdet_tes!G79/RES_hhdet_fec!G79)</f>
        <v>0.7730704862479002</v>
      </c>
      <c r="H79" s="45">
        <f>IF(RES_hhdet_tes!H79=0,"",RES_hhdet_tes!H79/RES_hhdet_fec!H79)</f>
        <v>0.77585604531582752</v>
      </c>
      <c r="I79" s="45">
        <f>IF(RES_hhdet_tes!I79=0,"",RES_hhdet_tes!I79/RES_hhdet_fec!I79)</f>
        <v>0.77745838618312924</v>
      </c>
      <c r="J79" s="45">
        <f>IF(RES_hhdet_tes!J79=0,"",RES_hhdet_tes!J79/RES_hhdet_fec!J79)</f>
        <v>0.77840993505879419</v>
      </c>
      <c r="K79" s="45">
        <f>IF(RES_hhdet_tes!K79=0,"",RES_hhdet_tes!K79/RES_hhdet_fec!K79)</f>
        <v>0.77991029593147898</v>
      </c>
      <c r="L79" s="45">
        <f>IF(RES_hhdet_tes!L79=0,"",RES_hhdet_tes!L79/RES_hhdet_fec!L79)</f>
        <v>0.78125485389582083</v>
      </c>
      <c r="M79" s="45">
        <f>IF(RES_hhdet_tes!M79=0,"",RES_hhdet_tes!M79/RES_hhdet_fec!M79)</f>
        <v>0.78268129721457746</v>
      </c>
      <c r="N79" s="45">
        <f>IF(RES_hhdet_tes!N79=0,"",RES_hhdet_tes!N79/RES_hhdet_fec!N79)</f>
        <v>0.78502464985631937</v>
      </c>
      <c r="O79" s="45">
        <f>IF(RES_hhdet_tes!O79=0,"",RES_hhdet_tes!O79/RES_hhdet_fec!O79)</f>
        <v>0.78794728296355099</v>
      </c>
      <c r="P79" s="45">
        <f>IF(RES_hhdet_tes!P79=0,"",RES_hhdet_tes!P79/RES_hhdet_fec!P79)</f>
        <v>0.79027854079398929</v>
      </c>
      <c r="Q79" s="45">
        <f>IF(RES_hhdet_tes!Q79=0,"",RES_hhdet_tes!Q79/RES_hhdet_fec!Q79)</f>
        <v>0.7948266554515655</v>
      </c>
      <c r="R79" s="45">
        <f>IF(RES_hhdet_tes!R79=0,"",RES_hhdet_tes!R79/RES_hhdet_fec!R79)</f>
        <v>0.80075817626942847</v>
      </c>
      <c r="S79" s="45">
        <f>IF(RES_hhdet_tes!S79=0,"",RES_hhdet_tes!S79/RES_hhdet_fec!S79)</f>
        <v>0.80852231240985162</v>
      </c>
      <c r="T79" s="45">
        <f>IF(RES_hhdet_tes!T79=0,"",RES_hhdet_tes!T79/RES_hhdet_fec!T79)</f>
        <v>0.81731947417190598</v>
      </c>
      <c r="U79" s="45">
        <f>IF(RES_hhdet_tes!U79=0,"",RES_hhdet_tes!U79/RES_hhdet_fec!U79)</f>
        <v>0.82647858517635453</v>
      </c>
      <c r="V79" s="45">
        <f>IF(RES_hhdet_tes!V79=0,"",RES_hhdet_tes!V79/RES_hhdet_fec!V79)</f>
        <v>0.83665621878787955</v>
      </c>
      <c r="W79" s="45">
        <f>IF(RES_hhdet_tes!W79=0,"",RES_hhdet_tes!W79/RES_hhdet_fec!W79)</f>
        <v>0.84760725446139751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9">
        <f>IF(RES_hhdet_tes!B81=0,"",RES_hhdet_tes!B81/RES_hhdet_fec!B81)</f>
        <v>0.48363783036492469</v>
      </c>
      <c r="C81" s="119">
        <f>IF(RES_hhdet_tes!C81=0,"",RES_hhdet_tes!C81/RES_hhdet_fec!C81)</f>
        <v>0.49267485666928834</v>
      </c>
      <c r="D81" s="119">
        <f>IF(RES_hhdet_tes!D81=0,"",RES_hhdet_tes!D81/RES_hhdet_fec!D81)</f>
        <v>0.50485643131734736</v>
      </c>
      <c r="E81" s="119">
        <f>IF(RES_hhdet_tes!E81=0,"",RES_hhdet_tes!E81/RES_hhdet_fec!E81)</f>
        <v>0.51955413809498541</v>
      </c>
      <c r="F81" s="119">
        <f>IF(RES_hhdet_tes!F81=0,"",RES_hhdet_tes!F81/RES_hhdet_fec!F81)</f>
        <v>0.5284861910288039</v>
      </c>
      <c r="G81" s="119">
        <f>IF(RES_hhdet_tes!G81=0,"",RES_hhdet_tes!G81/RES_hhdet_fec!G81)</f>
        <v>0.54335140236101664</v>
      </c>
      <c r="H81" s="119">
        <f>IF(RES_hhdet_tes!H81=0,"",RES_hhdet_tes!H81/RES_hhdet_fec!H81)</f>
        <v>0.56404932601303703</v>
      </c>
      <c r="I81" s="119">
        <f>IF(RES_hhdet_tes!I81=0,"",RES_hhdet_tes!I81/RES_hhdet_fec!I81)</f>
        <v>0.58178812881238096</v>
      </c>
      <c r="J81" s="119">
        <f>IF(RES_hhdet_tes!J81=0,"",RES_hhdet_tes!J81/RES_hhdet_fec!J81)</f>
        <v>0.59640726906334129</v>
      </c>
      <c r="K81" s="119">
        <f>IF(RES_hhdet_tes!K81=0,"",RES_hhdet_tes!K81/RES_hhdet_fec!K81)</f>
        <v>0.60742969431771321</v>
      </c>
      <c r="L81" s="119">
        <f>IF(RES_hhdet_tes!L81=0,"",RES_hhdet_tes!L81/RES_hhdet_fec!L81)</f>
        <v>0.62390350502027647</v>
      </c>
      <c r="M81" s="119">
        <f>IF(RES_hhdet_tes!M81=0,"",RES_hhdet_tes!M81/RES_hhdet_fec!M81)</f>
        <v>0.6395151410391241</v>
      </c>
      <c r="N81" s="119">
        <f>IF(RES_hhdet_tes!N81=0,"",RES_hhdet_tes!N81/RES_hhdet_fec!N81)</f>
        <v>0.65739327155999516</v>
      </c>
      <c r="O81" s="119">
        <f>IF(RES_hhdet_tes!O81=0,"",RES_hhdet_tes!O81/RES_hhdet_fec!O81)</f>
        <v>0.6697816497953496</v>
      </c>
      <c r="P81" s="119">
        <f>IF(RES_hhdet_tes!P81=0,"",RES_hhdet_tes!P81/RES_hhdet_fec!P81)</f>
        <v>0.67283124722682719</v>
      </c>
      <c r="Q81" s="119">
        <f>IF(RES_hhdet_tes!Q81=0,"",RES_hhdet_tes!Q81/RES_hhdet_fec!Q81)</f>
        <v>0.68077232910912056</v>
      </c>
      <c r="R81" s="119">
        <f>IF(RES_hhdet_tes!R81=0,"",RES_hhdet_tes!R81/RES_hhdet_fec!R81)</f>
        <v>0.6870053755753357</v>
      </c>
      <c r="S81" s="119">
        <f>IF(RES_hhdet_tes!S81=0,"",RES_hhdet_tes!S81/RES_hhdet_fec!S81)</f>
        <v>0.69869674926349612</v>
      </c>
      <c r="T81" s="119">
        <f>IF(RES_hhdet_tes!T81=0,"",RES_hhdet_tes!T81/RES_hhdet_fec!T81)</f>
        <v>0.70911406233990959</v>
      </c>
      <c r="U81" s="119">
        <f>IF(RES_hhdet_tes!U81=0,"",RES_hhdet_tes!U81/RES_hhdet_fec!U81)</f>
        <v>0.72271515746257819</v>
      </c>
      <c r="V81" s="119">
        <f>IF(RES_hhdet_tes!V81=0,"",RES_hhdet_tes!V81/RES_hhdet_fec!V81)</f>
        <v>0.7320717673669529</v>
      </c>
      <c r="W81" s="119">
        <f>IF(RES_hhdet_tes!W81=0,"",RES_hhdet_tes!W81/RES_hhdet_fec!W81)</f>
        <v>0.74583786076780134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0.45662878986022504</v>
      </c>
      <c r="C82" s="124">
        <f>IF(RES_hhdet_tes!C82=0,"",RES_hhdet_tes!C82/RES_hhdet_fec!C82)</f>
        <v>0.46619116181409481</v>
      </c>
      <c r="D82" s="124">
        <f>IF(RES_hhdet_tes!D82=0,"",RES_hhdet_tes!D82/RES_hhdet_fec!D82)</f>
        <v>0.47820611345893732</v>
      </c>
      <c r="E82" s="124">
        <f>IF(RES_hhdet_tes!E82=0,"",RES_hhdet_tes!E82/RES_hhdet_fec!E82)</f>
        <v>0.49221704642780462</v>
      </c>
      <c r="F82" s="124">
        <f>IF(RES_hhdet_tes!F82=0,"",RES_hhdet_tes!F82/RES_hhdet_fec!F82)</f>
        <v>0.50285452195754832</v>
      </c>
      <c r="G82" s="124">
        <f>IF(RES_hhdet_tes!G82=0,"",RES_hhdet_tes!G82/RES_hhdet_fec!G82)</f>
        <v>0.5187301401563621</v>
      </c>
      <c r="H82" s="124">
        <f>IF(RES_hhdet_tes!H82=0,"",RES_hhdet_tes!H82/RES_hhdet_fec!H82)</f>
        <v>0.53774136436454456</v>
      </c>
      <c r="I82" s="124">
        <f>IF(RES_hhdet_tes!I82=0,"",RES_hhdet_tes!I82/RES_hhdet_fec!I82)</f>
        <v>0.55670808930650029</v>
      </c>
      <c r="J82" s="124">
        <f>IF(RES_hhdet_tes!J82=0,"",RES_hhdet_tes!J82/RES_hhdet_fec!J82)</f>
        <v>0.57319522676606627</v>
      </c>
      <c r="K82" s="124">
        <f>IF(RES_hhdet_tes!K82=0,"",RES_hhdet_tes!K82/RES_hhdet_fec!K82)</f>
        <v>0.58467288123484151</v>
      </c>
      <c r="L82" s="124">
        <f>IF(RES_hhdet_tes!L82=0,"",RES_hhdet_tes!L82/RES_hhdet_fec!L82)</f>
        <v>0.6023798436744634</v>
      </c>
      <c r="M82" s="124">
        <f>IF(RES_hhdet_tes!M82=0,"",RES_hhdet_tes!M82/RES_hhdet_fec!M82)</f>
        <v>0.61585564166520368</v>
      </c>
      <c r="N82" s="124">
        <f>IF(RES_hhdet_tes!N82=0,"",RES_hhdet_tes!N82/RES_hhdet_fec!N82)</f>
        <v>0.63467842265099406</v>
      </c>
      <c r="O82" s="124">
        <f>IF(RES_hhdet_tes!O82=0,"",RES_hhdet_tes!O82/RES_hhdet_fec!O82)</f>
        <v>0.65108290174105676</v>
      </c>
      <c r="P82" s="124">
        <f>IF(RES_hhdet_tes!P82=0,"",RES_hhdet_tes!P82/RES_hhdet_fec!P82)</f>
        <v>0.65270374854574709</v>
      </c>
      <c r="Q82" s="124">
        <f>IF(RES_hhdet_tes!Q82=0,"",RES_hhdet_tes!Q82/RES_hhdet_fec!Q82)</f>
        <v>0.65730665430299551</v>
      </c>
      <c r="R82" s="124">
        <f>IF(RES_hhdet_tes!R82=0,"",RES_hhdet_tes!R82/RES_hhdet_fec!R82)</f>
        <v>0.66456178582228964</v>
      </c>
      <c r="S82" s="124">
        <f>IF(RES_hhdet_tes!S82=0,"",RES_hhdet_tes!S82/RES_hhdet_fec!S82)</f>
        <v>0.67384011144322542</v>
      </c>
      <c r="T82" s="124">
        <f>IF(RES_hhdet_tes!T82=0,"",RES_hhdet_tes!T82/RES_hhdet_fec!T82)</f>
        <v>0.68622128950766881</v>
      </c>
      <c r="U82" s="124">
        <f>IF(RES_hhdet_tes!U82=0,"",RES_hhdet_tes!U82/RES_hhdet_fec!U82)</f>
        <v>0.69798971960229794</v>
      </c>
      <c r="V82" s="124">
        <f>IF(RES_hhdet_tes!V82=0,"",RES_hhdet_tes!V82/RES_hhdet_fec!V82)</f>
        <v>0.70691281096591529</v>
      </c>
      <c r="W82" s="124">
        <f>IF(RES_hhdet_tes!W82=0,"",RES_hhdet_tes!W82/RES_hhdet_fec!W82)</f>
        <v>0.72144081813229888</v>
      </c>
      <c r="DA82" s="130" t="s">
        <v>1982</v>
      </c>
    </row>
    <row r="83" spans="1:105" ht="12" customHeight="1" x14ac:dyDescent="0.25">
      <c r="A83" s="97" t="s">
        <v>205</v>
      </c>
      <c r="B83" s="111">
        <f>IF(RES_hhdet_tes!B83=0,"",RES_hhdet_tes!B83/RES_hhdet_fec!B83)</f>
        <v>0.45439475007151492</v>
      </c>
      <c r="C83" s="111">
        <f>IF(RES_hhdet_tes!C83=0,"",RES_hhdet_tes!C83/RES_hhdet_fec!C83)</f>
        <v>0.46394442368575123</v>
      </c>
      <c r="D83" s="111">
        <f>IF(RES_hhdet_tes!D83=0,"",RES_hhdet_tes!D83/RES_hhdet_fec!D83)</f>
        <v>0.47599362054314143</v>
      </c>
      <c r="E83" s="111">
        <f>IF(RES_hhdet_tes!E83=0,"",RES_hhdet_tes!E83/RES_hhdet_fec!E83)</f>
        <v>0.49009930363497495</v>
      </c>
      <c r="F83" s="111">
        <f>IF(RES_hhdet_tes!F83=0,"",RES_hhdet_tes!F83/RES_hhdet_fec!F83)</f>
        <v>0.50076749615421878</v>
      </c>
      <c r="G83" s="111">
        <f>IF(RES_hhdet_tes!G83=0,"",RES_hhdet_tes!G83/RES_hhdet_fec!G83)</f>
        <v>0.5166779245250569</v>
      </c>
      <c r="H83" s="111">
        <f>IF(RES_hhdet_tes!H83=0,"",RES_hhdet_tes!H83/RES_hhdet_fec!H83)</f>
        <v>0.53572656453576784</v>
      </c>
      <c r="I83" s="111">
        <f>IF(RES_hhdet_tes!I83=0,"",RES_hhdet_tes!I83/RES_hhdet_fec!I83)</f>
        <v>0.55473662836791393</v>
      </c>
      <c r="J83" s="111">
        <f>IF(RES_hhdet_tes!J83=0,"",RES_hhdet_tes!J83/RES_hhdet_fec!J83)</f>
        <v>0.57128795894699569</v>
      </c>
      <c r="K83" s="111">
        <f>IF(RES_hhdet_tes!K83=0,"",RES_hhdet_tes!K83/RES_hhdet_fec!K83)</f>
        <v>0.58281375264970592</v>
      </c>
      <c r="L83" s="111">
        <f>IF(RES_hhdet_tes!L83=0,"",RES_hhdet_tes!L83/RES_hhdet_fec!L83)</f>
        <v>0.60054843443324801</v>
      </c>
      <c r="M83" s="111">
        <f>IF(RES_hhdet_tes!M83=0,"",RES_hhdet_tes!M83/RES_hhdet_fec!M83)</f>
        <v>0.6140798488452236</v>
      </c>
      <c r="N83" s="111">
        <f>IF(RES_hhdet_tes!N83=0,"",RES_hhdet_tes!N83/RES_hhdet_fec!N83)</f>
        <v>0.63296032668982782</v>
      </c>
      <c r="O83" s="111">
        <f>IF(RES_hhdet_tes!O83=0,"",RES_hhdet_tes!O83/RES_hhdet_fec!O83)</f>
        <v>0.64937889834447904</v>
      </c>
      <c r="P83" s="111">
        <f>IF(RES_hhdet_tes!P83=0,"",RES_hhdet_tes!P83/RES_hhdet_fec!P83)</f>
        <v>0.65102894845163517</v>
      </c>
      <c r="Q83" s="111">
        <f>IF(RES_hhdet_tes!Q83=0,"",RES_hhdet_tes!Q83/RES_hhdet_fec!Q83)</f>
        <v>0.65567113354718276</v>
      </c>
      <c r="R83" s="111">
        <f>IF(RES_hhdet_tes!R83=0,"",RES_hhdet_tes!R83/RES_hhdet_fec!R83)</f>
        <v>0.66294937809861665</v>
      </c>
      <c r="S83" s="111">
        <f>IF(RES_hhdet_tes!S83=0,"",RES_hhdet_tes!S83/RES_hhdet_fec!S83)</f>
        <v>0.672266014604749</v>
      </c>
      <c r="T83" s="111">
        <f>IF(RES_hhdet_tes!T83=0,"",RES_hhdet_tes!T83/RES_hhdet_fec!T83)</f>
        <v>0.68469652329783881</v>
      </c>
      <c r="U83" s="111">
        <f>IF(RES_hhdet_tes!U83=0,"",RES_hhdet_tes!U83/RES_hhdet_fec!U83)</f>
        <v>0.69650591421000141</v>
      </c>
      <c r="V83" s="111">
        <f>IF(RES_hhdet_tes!V83=0,"",RES_hhdet_tes!V83/RES_hhdet_fec!V83)</f>
        <v>0.7054622893034036</v>
      </c>
      <c r="W83" s="111">
        <f>IF(RES_hhdet_tes!W83=0,"",RES_hhdet_tes!W83/RES_hhdet_fec!W83)</f>
        <v>0.72004022236969445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1.7556619440794194</v>
      </c>
      <c r="C85" s="124">
        <f>IF(RES_hhdet_tes!C85=0,"",RES_hhdet_tes!C85/RES_hhdet_fec!C85)</f>
        <v>1.851813997848712</v>
      </c>
      <c r="D85" s="124">
        <f>IF(RES_hhdet_tes!D85=0,"",RES_hhdet_tes!D85/RES_hhdet_fec!D85)</f>
        <v>1.97400593685837</v>
      </c>
      <c r="E85" s="124">
        <f>IF(RES_hhdet_tes!E85=0,"",RES_hhdet_tes!E85/RES_hhdet_fec!E85)</f>
        <v>2.1261225943966786</v>
      </c>
      <c r="F85" s="124">
        <f>IF(RES_hhdet_tes!F85=0,"",RES_hhdet_tes!F85/RES_hhdet_fec!F85)</f>
        <v>2.2222041213642272</v>
      </c>
      <c r="G85" s="124">
        <f>IF(RES_hhdet_tes!G85=0,"",RES_hhdet_tes!G85/RES_hhdet_fec!G85)</f>
        <v>2.3422678678887432</v>
      </c>
      <c r="H85" s="124">
        <f>IF(RES_hhdet_tes!H85=0,"",RES_hhdet_tes!H85/RES_hhdet_fec!H85)</f>
        <v>2.4872900175405475</v>
      </c>
      <c r="I85" s="124">
        <f>IF(RES_hhdet_tes!I85=0,"",RES_hhdet_tes!I85/RES_hhdet_fec!I85)</f>
        <v>2.5589441715682026</v>
      </c>
      <c r="J85" s="124">
        <f>IF(RES_hhdet_tes!J85=0,"",RES_hhdet_tes!J85/RES_hhdet_fec!J85)</f>
        <v>2.6271441431959821</v>
      </c>
      <c r="K85" s="124">
        <f>IF(RES_hhdet_tes!K85=0,"",RES_hhdet_tes!K85/RES_hhdet_fec!K85)</f>
        <v>2.6789483625150581</v>
      </c>
      <c r="L85" s="124">
        <f>IF(RES_hhdet_tes!L85=0,"",RES_hhdet_tes!L85/RES_hhdet_fec!L85)</f>
        <v>2.7300371731549542</v>
      </c>
      <c r="M85" s="124">
        <f>IF(RES_hhdet_tes!M85=0,"",RES_hhdet_tes!M85/RES_hhdet_fec!M85)</f>
        <v>2.8011385538253233</v>
      </c>
      <c r="N85" s="124">
        <f>IF(RES_hhdet_tes!N85=0,"",RES_hhdet_tes!N85/RES_hhdet_fec!N85)</f>
        <v>2.8664531070669508</v>
      </c>
      <c r="O85" s="124">
        <f>IF(RES_hhdet_tes!O85=0,"",RES_hhdet_tes!O85/RES_hhdet_fec!O85)</f>
        <v>2.9812761202854667</v>
      </c>
      <c r="P85" s="124">
        <f>IF(RES_hhdet_tes!P85=0,"",RES_hhdet_tes!P85/RES_hhdet_fec!P85)</f>
        <v>3.0897466623282503</v>
      </c>
      <c r="Q85" s="124">
        <f>IF(RES_hhdet_tes!Q85=0,"",RES_hhdet_tes!Q85/RES_hhdet_fec!Q85)</f>
        <v>3.1787852295438586</v>
      </c>
      <c r="R85" s="124">
        <f>IF(RES_hhdet_tes!R85=0,"",RES_hhdet_tes!R85/RES_hhdet_fec!R85)</f>
        <v>3.2807852226162022</v>
      </c>
      <c r="S85" s="124">
        <f>IF(RES_hhdet_tes!S85=0,"",RES_hhdet_tes!S85/RES_hhdet_fec!S85)</f>
        <v>3.402907996504406</v>
      </c>
      <c r="T85" s="124">
        <f>IF(RES_hhdet_tes!T85=0,"",RES_hhdet_tes!T85/RES_hhdet_fec!T85)</f>
        <v>3.5236895364186771</v>
      </c>
      <c r="U85" s="124">
        <f>IF(RES_hhdet_tes!U85=0,"",RES_hhdet_tes!U85/RES_hhdet_fec!U85)</f>
        <v>3.6318130310751835</v>
      </c>
      <c r="V85" s="124">
        <f>IF(RES_hhdet_tes!V85=0,"",RES_hhdet_tes!V85/RES_hhdet_fec!V85)</f>
        <v>3.7286833044006764</v>
      </c>
      <c r="W85" s="124">
        <f>IF(RES_hhdet_tes!W85=0,"",RES_hhdet_tes!W85/RES_hhdet_fec!W85)</f>
        <v>3.8147590863691039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1.7556619440794194</v>
      </c>
      <c r="C86" s="111">
        <f>IF(RES_hhdet_tes!C86=0,"",RES_hhdet_tes!C86/RES_hhdet_fec!C86)</f>
        <v>1.851813997848712</v>
      </c>
      <c r="D86" s="111">
        <f>IF(RES_hhdet_tes!D86=0,"",RES_hhdet_tes!D86/RES_hhdet_fec!D86)</f>
        <v>1.97400593685837</v>
      </c>
      <c r="E86" s="111">
        <f>IF(RES_hhdet_tes!E86=0,"",RES_hhdet_tes!E86/RES_hhdet_fec!E86)</f>
        <v>2.1261225943966786</v>
      </c>
      <c r="F86" s="111">
        <f>IF(RES_hhdet_tes!F86=0,"",RES_hhdet_tes!F86/RES_hhdet_fec!F86)</f>
        <v>2.2222041213642272</v>
      </c>
      <c r="G86" s="111">
        <f>IF(RES_hhdet_tes!G86=0,"",RES_hhdet_tes!G86/RES_hhdet_fec!G86)</f>
        <v>2.3422678678887432</v>
      </c>
      <c r="H86" s="111">
        <f>IF(RES_hhdet_tes!H86=0,"",RES_hhdet_tes!H86/RES_hhdet_fec!H86)</f>
        <v>2.4872900175405475</v>
      </c>
      <c r="I86" s="111">
        <f>IF(RES_hhdet_tes!I86=0,"",RES_hhdet_tes!I86/RES_hhdet_fec!I86)</f>
        <v>2.5589441715682026</v>
      </c>
      <c r="J86" s="111">
        <f>IF(RES_hhdet_tes!J86=0,"",RES_hhdet_tes!J86/RES_hhdet_fec!J86)</f>
        <v>2.6271441431959821</v>
      </c>
      <c r="K86" s="111">
        <f>IF(RES_hhdet_tes!K86=0,"",RES_hhdet_tes!K86/RES_hhdet_fec!K86)</f>
        <v>2.6789483625150581</v>
      </c>
      <c r="L86" s="111">
        <f>IF(RES_hhdet_tes!L86=0,"",RES_hhdet_tes!L86/RES_hhdet_fec!L86)</f>
        <v>2.7300371731549542</v>
      </c>
      <c r="M86" s="111">
        <f>IF(RES_hhdet_tes!M86=0,"",RES_hhdet_tes!M86/RES_hhdet_fec!M86)</f>
        <v>2.8011385538253233</v>
      </c>
      <c r="N86" s="111">
        <f>IF(RES_hhdet_tes!N86=0,"",RES_hhdet_tes!N86/RES_hhdet_fec!N86)</f>
        <v>2.8664531070669508</v>
      </c>
      <c r="O86" s="111">
        <f>IF(RES_hhdet_tes!O86=0,"",RES_hhdet_tes!O86/RES_hhdet_fec!O86)</f>
        <v>2.9812761202854667</v>
      </c>
      <c r="P86" s="111">
        <f>IF(RES_hhdet_tes!P86=0,"",RES_hhdet_tes!P86/RES_hhdet_fec!P86)</f>
        <v>3.0897466623282503</v>
      </c>
      <c r="Q86" s="111">
        <f>IF(RES_hhdet_tes!Q86=0,"",RES_hhdet_tes!Q86/RES_hhdet_fec!Q86)</f>
        <v>3.1787852295438586</v>
      </c>
      <c r="R86" s="111">
        <f>IF(RES_hhdet_tes!R86=0,"",RES_hhdet_tes!R86/RES_hhdet_fec!R86)</f>
        <v>3.2807852226162022</v>
      </c>
      <c r="S86" s="111">
        <f>IF(RES_hhdet_tes!S86=0,"",RES_hhdet_tes!S86/RES_hhdet_fec!S86)</f>
        <v>3.402907996504406</v>
      </c>
      <c r="T86" s="111">
        <f>IF(RES_hhdet_tes!T86=0,"",RES_hhdet_tes!T86/RES_hhdet_fec!T86)</f>
        <v>3.5236895364186771</v>
      </c>
      <c r="U86" s="111">
        <f>IF(RES_hhdet_tes!U86=0,"",RES_hhdet_tes!U86/RES_hhdet_fec!U86)</f>
        <v>3.6318130310751835</v>
      </c>
      <c r="V86" s="111">
        <f>IF(RES_hhdet_tes!V86=0,"",RES_hhdet_tes!V86/RES_hhdet_fec!V86)</f>
        <v>3.7286833044006764</v>
      </c>
      <c r="W86" s="111">
        <f>IF(RES_hhdet_tes!W86=0,"",RES_hhdet_tes!W86/RES_hhdet_fec!W86)</f>
        <v>3.8147590863691039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0.58757747801482796</v>
      </c>
      <c r="C87" s="124">
        <f>IF(RES_hhdet_tes!C87=0,"",RES_hhdet_tes!C87/RES_hhdet_fec!C87)</f>
        <v>0.58926322750451521</v>
      </c>
      <c r="D87" s="124">
        <f>IF(RES_hhdet_tes!D87=0,"",RES_hhdet_tes!D87/RES_hhdet_fec!D87)</f>
        <v>0.59872287022031545</v>
      </c>
      <c r="E87" s="124">
        <f>IF(RES_hhdet_tes!E87=0,"",RES_hhdet_tes!E87/RES_hhdet_fec!E87)</f>
        <v>0.60744273856592967</v>
      </c>
      <c r="F87" s="124">
        <f>IF(RES_hhdet_tes!F87=0,"",RES_hhdet_tes!F87/RES_hhdet_fec!F87)</f>
        <v>0.61785454996129896</v>
      </c>
      <c r="G87" s="124">
        <f>IF(RES_hhdet_tes!G87=0,"",RES_hhdet_tes!G87/RES_hhdet_fec!G87)</f>
        <v>0.62509571466512837</v>
      </c>
      <c r="H87" s="124">
        <f>IF(RES_hhdet_tes!H87=0,"",RES_hhdet_tes!H87/RES_hhdet_fec!H87)</f>
        <v>0.6401095549436896</v>
      </c>
      <c r="I87" s="124">
        <f>IF(RES_hhdet_tes!I87=0,"",RES_hhdet_tes!I87/RES_hhdet_fec!I87)</f>
        <v>0.65239979862207953</v>
      </c>
      <c r="J87" s="124">
        <f>IF(RES_hhdet_tes!J87=0,"",RES_hhdet_tes!J87/RES_hhdet_fec!J87)</f>
        <v>0.66332451313678642</v>
      </c>
      <c r="K87" s="124">
        <f>IF(RES_hhdet_tes!K87=0,"",RES_hhdet_tes!K87/RES_hhdet_fec!K87)</f>
        <v>0.6717161355226251</v>
      </c>
      <c r="L87" s="124">
        <f>IF(RES_hhdet_tes!L87=0,"",RES_hhdet_tes!L87/RES_hhdet_fec!L87)</f>
        <v>0.68390430130283852</v>
      </c>
      <c r="M87" s="124">
        <f>IF(RES_hhdet_tes!M87=0,"",RES_hhdet_tes!M87/RES_hhdet_fec!M87)</f>
        <v>0.69466264889885887</v>
      </c>
      <c r="N87" s="124">
        <f>IF(RES_hhdet_tes!N87=0,"",RES_hhdet_tes!N87/RES_hhdet_fec!N87)</f>
        <v>0.70489142796355642</v>
      </c>
      <c r="O87" s="124">
        <f>IF(RES_hhdet_tes!O87=0,"",RES_hhdet_tes!O87/RES_hhdet_fec!O87)</f>
        <v>0.71490332111519439</v>
      </c>
      <c r="P87" s="124">
        <f>IF(RES_hhdet_tes!P87=0,"",RES_hhdet_tes!P87/RES_hhdet_fec!P87)</f>
        <v>0.72216755996719595</v>
      </c>
      <c r="Q87" s="124">
        <f>IF(RES_hhdet_tes!Q87=0,"",RES_hhdet_tes!Q87/RES_hhdet_fec!Q87)</f>
        <v>0.72855633792309515</v>
      </c>
      <c r="R87" s="124">
        <f>IF(RES_hhdet_tes!R87=0,"",RES_hhdet_tes!R87/RES_hhdet_fec!R87)</f>
        <v>0.73471889122122203</v>
      </c>
      <c r="S87" s="124">
        <f>IF(RES_hhdet_tes!S87=0,"",RES_hhdet_tes!S87/RES_hhdet_fec!S87)</f>
        <v>0.74667613444720915</v>
      </c>
      <c r="T87" s="124">
        <f>IF(RES_hhdet_tes!T87=0,"",RES_hhdet_tes!T87/RES_hhdet_fec!T87)</f>
        <v>0.76278766220909877</v>
      </c>
      <c r="U87" s="124">
        <f>IF(RES_hhdet_tes!U87=0,"",RES_hhdet_tes!U87/RES_hhdet_fec!U87)</f>
        <v>0.77569050185641308</v>
      </c>
      <c r="V87" s="124">
        <f>IF(RES_hhdet_tes!V87=0,"",RES_hhdet_tes!V87/RES_hhdet_fec!V87)</f>
        <v>0.78821871801527998</v>
      </c>
      <c r="W87" s="124">
        <f>IF(RES_hhdet_tes!W87=0,"",RES_hhdet_tes!W87/RES_hhdet_fec!W87)</f>
        <v>0.80170820374462215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0.48434547695447872</v>
      </c>
      <c r="C88" s="111">
        <f>IF(RES_hhdet_tes!C88=0,"",RES_hhdet_tes!C88/RES_hhdet_fec!C88)</f>
        <v>0.49124271757439664</v>
      </c>
      <c r="D88" s="111">
        <f>IF(RES_hhdet_tes!D88=0,"",RES_hhdet_tes!D88/RES_hhdet_fec!D88)</f>
        <v>0.5083218642321542</v>
      </c>
      <c r="E88" s="111">
        <f>IF(RES_hhdet_tes!E88=0,"",RES_hhdet_tes!E88/RES_hhdet_fec!E88)</f>
        <v>0.52540507954411519</v>
      </c>
      <c r="F88" s="111">
        <f>IF(RES_hhdet_tes!F88=0,"",RES_hhdet_tes!F88/RES_hhdet_fec!F88)</f>
        <v>0.54268241044075549</v>
      </c>
      <c r="G88" s="111">
        <f>IF(RES_hhdet_tes!G88=0,"",RES_hhdet_tes!G88/RES_hhdet_fec!G88)</f>
        <v>0.55828143353361381</v>
      </c>
      <c r="H88" s="111">
        <f>IF(RES_hhdet_tes!H88=0,"",RES_hhdet_tes!H88/RES_hhdet_fec!H88)</f>
        <v>0.58096177062595367</v>
      </c>
      <c r="I88" s="111">
        <f>IF(RES_hhdet_tes!I88=0,"",RES_hhdet_tes!I88/RES_hhdet_fec!I88)</f>
        <v>0.60233805382732231</v>
      </c>
      <c r="J88" s="111">
        <f>IF(RES_hhdet_tes!J88=0,"",RES_hhdet_tes!J88/RES_hhdet_fec!J88)</f>
        <v>0.62473979605130414</v>
      </c>
      <c r="K88" s="111">
        <f>IF(RES_hhdet_tes!K88=0,"",RES_hhdet_tes!K88/RES_hhdet_fec!K88)</f>
        <v>0.64131990968439367</v>
      </c>
      <c r="L88" s="111">
        <f>IF(RES_hhdet_tes!L88=0,"",RES_hhdet_tes!L88/RES_hhdet_fec!L88)</f>
        <v>0.6634911601570056</v>
      </c>
      <c r="M88" s="111">
        <f>IF(RES_hhdet_tes!M88=0,"",RES_hhdet_tes!M88/RES_hhdet_fec!M88)</f>
        <v>0.68429448427018014</v>
      </c>
      <c r="N88" s="111">
        <f>IF(RES_hhdet_tes!N88=0,"",RES_hhdet_tes!N88/RES_hhdet_fec!N88)</f>
        <v>0.70192270447069727</v>
      </c>
      <c r="O88" s="111">
        <f>IF(RES_hhdet_tes!O88=0,"",RES_hhdet_tes!O88/RES_hhdet_fec!O88)</f>
        <v>0.72132889175073511</v>
      </c>
      <c r="P88" s="111">
        <f>IF(RES_hhdet_tes!P88=0,"",RES_hhdet_tes!P88/RES_hhdet_fec!P88)</f>
        <v>0.73097280015732813</v>
      </c>
      <c r="Q88" s="111">
        <f>IF(RES_hhdet_tes!Q88=0,"",RES_hhdet_tes!Q88/RES_hhdet_fec!Q88)</f>
        <v>0.73625868815941764</v>
      </c>
      <c r="R88" s="111">
        <f>IF(RES_hhdet_tes!R88=0,"",RES_hhdet_tes!R88/RES_hhdet_fec!R88)</f>
        <v>0.73868052290896802</v>
      </c>
      <c r="S88" s="111">
        <f>IF(RES_hhdet_tes!S88=0,"",RES_hhdet_tes!S88/RES_hhdet_fec!S88)</f>
        <v>0.74957045758395269</v>
      </c>
      <c r="T88" s="111">
        <f>IF(RES_hhdet_tes!T88=0,"",RES_hhdet_tes!T88/RES_hhdet_fec!T88)</f>
        <v>0.76545123634339618</v>
      </c>
      <c r="U88" s="111">
        <f>IF(RES_hhdet_tes!U88=0,"",RES_hhdet_tes!U88/RES_hhdet_fec!U88)</f>
        <v>0.77387140680506594</v>
      </c>
      <c r="V88" s="111">
        <f>IF(RES_hhdet_tes!V88=0,"",RES_hhdet_tes!V88/RES_hhdet_fec!V88)</f>
        <v>0.78588984120008365</v>
      </c>
      <c r="W88" s="111">
        <f>IF(RES_hhdet_tes!W88=0,"",RES_hhdet_tes!W88/RES_hhdet_fec!W88)</f>
        <v>0.79895782601914467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0.77528502489635631</v>
      </c>
      <c r="C89" s="111">
        <f>IF(RES_hhdet_tes!C89=0,"",RES_hhdet_tes!C89/RES_hhdet_fec!C89)</f>
        <v>0.78202528232881952</v>
      </c>
      <c r="D89" s="111">
        <f>IF(RES_hhdet_tes!D89=0,"",RES_hhdet_tes!D89/RES_hhdet_fec!D89)</f>
        <v>0.78881342237602459</v>
      </c>
      <c r="E89" s="111">
        <f>IF(RES_hhdet_tes!E89=0,"",RES_hhdet_tes!E89/RES_hhdet_fec!E89)</f>
        <v>0.81274409187984864</v>
      </c>
      <c r="F89" s="111">
        <f>IF(RES_hhdet_tes!F89=0,"",RES_hhdet_tes!F89/RES_hhdet_fec!F89)</f>
        <v>0.81630746331293014</v>
      </c>
      <c r="G89" s="111">
        <f>IF(RES_hhdet_tes!G89=0,"",RES_hhdet_tes!G89/RES_hhdet_fec!G89)</f>
        <v>0.82672466664335698</v>
      </c>
      <c r="H89" s="111">
        <f>IF(RES_hhdet_tes!H89=0,"",RES_hhdet_tes!H89/RES_hhdet_fec!H89)</f>
        <v>0.84928945394306699</v>
      </c>
      <c r="I89" s="111">
        <f>IF(RES_hhdet_tes!I89=0,"",RES_hhdet_tes!I89/RES_hhdet_fec!I89)</f>
        <v>0.85129206627397969</v>
      </c>
      <c r="J89" s="111">
        <f>IF(RES_hhdet_tes!J89=0,"",RES_hhdet_tes!J89/RES_hhdet_fec!J89)</f>
        <v>0.8683015855251569</v>
      </c>
      <c r="K89" s="111">
        <f>IF(RES_hhdet_tes!K89=0,"",RES_hhdet_tes!K89/RES_hhdet_fec!K89)</f>
        <v>0.87401340440628272</v>
      </c>
      <c r="L89" s="111">
        <f>IF(RES_hhdet_tes!L89=0,"",RES_hhdet_tes!L89/RES_hhdet_fec!L89)</f>
        <v>0.88605458201665488</v>
      </c>
      <c r="M89" s="111">
        <f>IF(RES_hhdet_tes!M89=0,"",RES_hhdet_tes!M89/RES_hhdet_fec!M89)</f>
        <v>0.89072363157668499</v>
      </c>
      <c r="N89" s="111">
        <f>IF(RES_hhdet_tes!N89=0,"",RES_hhdet_tes!N89/RES_hhdet_fec!N89)</f>
        <v>0.89996549612365362</v>
      </c>
      <c r="O89" s="111">
        <f>IF(RES_hhdet_tes!O89=0,"",RES_hhdet_tes!O89/RES_hhdet_fec!O89)</f>
        <v>0.90494125754302612</v>
      </c>
      <c r="P89" s="111">
        <f>IF(RES_hhdet_tes!P89=0,"",RES_hhdet_tes!P89/RES_hhdet_fec!P89)</f>
        <v>0.91184692225483022</v>
      </c>
      <c r="Q89" s="111">
        <f>IF(RES_hhdet_tes!Q89=0,"",RES_hhdet_tes!Q89/RES_hhdet_fec!Q89)</f>
        <v>0.91519221245471838</v>
      </c>
      <c r="R89" s="111">
        <f>IF(RES_hhdet_tes!R89=0,"",RES_hhdet_tes!R89/RES_hhdet_fec!R89)</f>
        <v>0.91559615165629138</v>
      </c>
      <c r="S89" s="111">
        <f>IF(RES_hhdet_tes!S89=0,"",RES_hhdet_tes!S89/RES_hhdet_fec!S89)</f>
        <v>0.91482289380259996</v>
      </c>
      <c r="T89" s="111">
        <f>IF(RES_hhdet_tes!T89=0,"",RES_hhdet_tes!T89/RES_hhdet_fec!T89)</f>
        <v>0.91468753948097214</v>
      </c>
      <c r="U89" s="111">
        <f>IF(RES_hhdet_tes!U89=0,"",RES_hhdet_tes!U89/RES_hhdet_fec!U89)</f>
        <v>0.91922018679872752</v>
      </c>
      <c r="V89" s="111">
        <f>IF(RES_hhdet_tes!V89=0,"",RES_hhdet_tes!V89/RES_hhdet_fec!V89)</f>
        <v>0.92561953502426175</v>
      </c>
      <c r="W89" s="111">
        <f>IF(RES_hhdet_tes!W89=0,"",RES_hhdet_tes!W89/RES_hhdet_fec!W89)</f>
        <v>0.92925169654497475</v>
      </c>
      <c r="DA89" s="63" t="s">
        <v>1989</v>
      </c>
    </row>
    <row r="90" spans="1:105" ht="12" customHeight="1" x14ac:dyDescent="0.25">
      <c r="A90" s="100" t="s">
        <v>205</v>
      </c>
      <c r="B90" s="112">
        <f>IF(RES_hhdet_tes!B90=0,"",RES_hhdet_tes!B90/RES_hhdet_fec!B90)</f>
        <v>0.50859610579353576</v>
      </c>
      <c r="C90" s="112">
        <f>IF(RES_hhdet_tes!C90=0,"",RES_hhdet_tes!C90/RES_hhdet_fec!C90)</f>
        <v>0.52836892390824208</v>
      </c>
      <c r="D90" s="112">
        <f>IF(RES_hhdet_tes!D90=0,"",RES_hhdet_tes!D90/RES_hhdet_fec!D90)</f>
        <v>0.55090436172739132</v>
      </c>
      <c r="E90" s="112">
        <f>IF(RES_hhdet_tes!E90=0,"",RES_hhdet_tes!E90/RES_hhdet_fec!E90)</f>
        <v>0.59636105808915219</v>
      </c>
      <c r="F90" s="112">
        <f>IF(RES_hhdet_tes!F90=0,"",RES_hhdet_tes!F90/RES_hhdet_fec!F90)</f>
        <v>0.61384870561028637</v>
      </c>
      <c r="G90" s="112">
        <f>IF(RES_hhdet_tes!G90=0,"",RES_hhdet_tes!G90/RES_hhdet_fec!G90)</f>
        <v>0.63777836314928704</v>
      </c>
      <c r="H90" s="112">
        <f>IF(RES_hhdet_tes!H90=0,"",RES_hhdet_tes!H90/RES_hhdet_fec!H90)</f>
        <v>0.67208309557857482</v>
      </c>
      <c r="I90" s="112">
        <f>IF(RES_hhdet_tes!I90=0,"",RES_hhdet_tes!I90/RES_hhdet_fec!I90)</f>
        <v>0.70047127705045786</v>
      </c>
      <c r="J90" s="112">
        <f>IF(RES_hhdet_tes!J90=0,"",RES_hhdet_tes!J90/RES_hhdet_fec!J90)</f>
        <v>0.718353214937968</v>
      </c>
      <c r="K90" s="112">
        <f>IF(RES_hhdet_tes!K90=0,"",RES_hhdet_tes!K90/RES_hhdet_fec!K90)</f>
        <v>0.73028386767637066</v>
      </c>
      <c r="L90" s="112">
        <f>IF(RES_hhdet_tes!L90=0,"",RES_hhdet_tes!L90/RES_hhdet_fec!L90)</f>
        <v>0.74655583701820338</v>
      </c>
      <c r="M90" s="112">
        <f>IF(RES_hhdet_tes!M90=0,"",RES_hhdet_tes!M90/RES_hhdet_fec!M90)</f>
        <v>0.75775538722301017</v>
      </c>
      <c r="N90" s="112">
        <f>IF(RES_hhdet_tes!N90=0,"",RES_hhdet_tes!N90/RES_hhdet_fec!N90)</f>
        <v>0.76448012120432096</v>
      </c>
      <c r="O90" s="112">
        <f>IF(RES_hhdet_tes!O90=0,"",RES_hhdet_tes!O90/RES_hhdet_fec!O90)</f>
        <v>0.77977675367869081</v>
      </c>
      <c r="P90" s="112">
        <f>IF(RES_hhdet_tes!P90=0,"",RES_hhdet_tes!P90/RES_hhdet_fec!P90)</f>
        <v>0.79756421281448509</v>
      </c>
      <c r="Q90" s="112">
        <f>IF(RES_hhdet_tes!Q90=0,"",RES_hhdet_tes!Q90/RES_hhdet_fec!Q90)</f>
        <v>0.79974882417061377</v>
      </c>
      <c r="R90" s="112">
        <f>IF(RES_hhdet_tes!R90=0,"",RES_hhdet_tes!R90/RES_hhdet_fec!R90)</f>
        <v>0.79821488897402526</v>
      </c>
      <c r="S90" s="112">
        <f>IF(RES_hhdet_tes!S90=0,"",RES_hhdet_tes!S90/RES_hhdet_fec!S90)</f>
        <v>0.80211308540960802</v>
      </c>
      <c r="T90" s="112">
        <f>IF(RES_hhdet_tes!T90=0,"",RES_hhdet_tes!T90/RES_hhdet_fec!T90)</f>
        <v>0.81451687386059701</v>
      </c>
      <c r="U90" s="112">
        <f>IF(RES_hhdet_tes!U90=0,"",RES_hhdet_tes!U90/RES_hhdet_fec!U90)</f>
        <v>0.81663256936738582</v>
      </c>
      <c r="V90" s="112">
        <f>IF(RES_hhdet_tes!V90=0,"",RES_hhdet_tes!V90/RES_hhdet_fec!V90)</f>
        <v>0.82420155439814224</v>
      </c>
      <c r="W90" s="112">
        <f>IF(RES_hhdet_tes!W90=0,"",RES_hhdet_tes!W90/RES_hhdet_fec!W90)</f>
        <v>0.83844726666024405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0.55984726573492249</v>
      </c>
      <c r="C92" s="112">
        <f>IF(RES_hhdet_tes!C92=0,"",RES_hhdet_tes!C92/RES_hhdet_fec!C92)</f>
        <v>0.56134412037482739</v>
      </c>
      <c r="D92" s="112">
        <f>IF(RES_hhdet_tes!D92=0,"",RES_hhdet_tes!D92/RES_hhdet_fec!D92)</f>
        <v>0.5637367938101765</v>
      </c>
      <c r="E92" s="112">
        <f>IF(RES_hhdet_tes!E92=0,"",RES_hhdet_tes!E92/RES_hhdet_fec!E92)</f>
        <v>0.56593157339918199</v>
      </c>
      <c r="F92" s="112">
        <f>IF(RES_hhdet_tes!F92=0,"",RES_hhdet_tes!F92/RES_hhdet_fec!F92)</f>
        <v>0.57500807886006344</v>
      </c>
      <c r="G92" s="112">
        <f>IF(RES_hhdet_tes!G92=0,"",RES_hhdet_tes!G92/RES_hhdet_fec!G92)</f>
        <v>0.57461260017534288</v>
      </c>
      <c r="H92" s="112">
        <f>IF(RES_hhdet_tes!H92=0,"",RES_hhdet_tes!H92/RES_hhdet_fec!H92)</f>
        <v>0.58513185056637362</v>
      </c>
      <c r="I92" s="112">
        <f>IF(RES_hhdet_tes!I92=0,"",RES_hhdet_tes!I92/RES_hhdet_fec!I92)</f>
        <v>0.58490771559713217</v>
      </c>
      <c r="J92" s="112">
        <f>IF(RES_hhdet_tes!J92=0,"",RES_hhdet_tes!J92/RES_hhdet_fec!J92)</f>
        <v>0.59093765414907029</v>
      </c>
      <c r="K92" s="112">
        <f>IF(RES_hhdet_tes!K92=0,"",RES_hhdet_tes!K92/RES_hhdet_fec!K92)</f>
        <v>0.5911567482889577</v>
      </c>
      <c r="L92" s="112">
        <f>IF(RES_hhdet_tes!L92=0,"",RES_hhdet_tes!L92/RES_hhdet_fec!L92)</f>
        <v>0.59552255069433802</v>
      </c>
      <c r="M92" s="112">
        <f>IF(RES_hhdet_tes!M92=0,"",RES_hhdet_tes!M92/RES_hhdet_fec!M92)</f>
        <v>0.60105920374640431</v>
      </c>
      <c r="N92" s="112">
        <f>IF(RES_hhdet_tes!N92=0,"",RES_hhdet_tes!N92/RES_hhdet_fec!N92)</f>
        <v>0.60695699404883474</v>
      </c>
      <c r="O92" s="112">
        <f>IF(RES_hhdet_tes!O92=0,"",RES_hhdet_tes!O92/RES_hhdet_fec!O92)</f>
        <v>0.61538017253892252</v>
      </c>
      <c r="P92" s="112">
        <f>IF(RES_hhdet_tes!P92=0,"",RES_hhdet_tes!P92/RES_hhdet_fec!P92)</f>
        <v>0.62617097698700541</v>
      </c>
      <c r="Q92" s="112">
        <f>IF(RES_hhdet_tes!Q92=0,"",RES_hhdet_tes!Q92/RES_hhdet_fec!Q92)</f>
        <v>0.63904374182652313</v>
      </c>
      <c r="R92" s="112">
        <f>IF(RES_hhdet_tes!R92=0,"",RES_hhdet_tes!R92/RES_hhdet_fec!R92)</f>
        <v>0.65652224015784111</v>
      </c>
      <c r="S92" s="112">
        <f>IF(RES_hhdet_tes!S92=0,"",RES_hhdet_tes!S92/RES_hhdet_fec!S92)</f>
        <v>0.67932178431643464</v>
      </c>
      <c r="T92" s="112">
        <f>IF(RES_hhdet_tes!T92=0,"",RES_hhdet_tes!T92/RES_hhdet_fec!T92)</f>
        <v>0.7070958868280387</v>
      </c>
      <c r="U92" s="112">
        <f>IF(RES_hhdet_tes!U92=0,"",RES_hhdet_tes!U92/RES_hhdet_fec!U92)</f>
        <v>0.73404770927763174</v>
      </c>
      <c r="V92" s="112">
        <f>IF(RES_hhdet_tes!V92=0,"",RES_hhdet_tes!V92/RES_hhdet_fec!V92)</f>
        <v>0.75594976752155585</v>
      </c>
      <c r="W92" s="112">
        <f>IF(RES_hhdet_tes!W92=0,"",RES_hhdet_tes!W92/RES_hhdet_fec!W92)</f>
        <v>0.7744944902474058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0.87965939828284978</v>
      </c>
      <c r="C93" s="113">
        <f>IF(RES_hhdet_tes!C93=0,"",RES_hhdet_tes!C93/RES_hhdet_fec!C93)</f>
        <v>0.86849265699751854</v>
      </c>
      <c r="D93" s="113">
        <f>IF(RES_hhdet_tes!D93=0,"",RES_hhdet_tes!D93/RES_hhdet_fec!D93)</f>
        <v>0.87331310425333675</v>
      </c>
      <c r="E93" s="113">
        <f>IF(RES_hhdet_tes!E93=0,"",RES_hhdet_tes!E93/RES_hhdet_fec!E93)</f>
        <v>0.88954813652008813</v>
      </c>
      <c r="F93" s="113">
        <f>IF(RES_hhdet_tes!F93=0,"",RES_hhdet_tes!F93/RES_hhdet_fec!F93)</f>
        <v>0.88716810060371165</v>
      </c>
      <c r="G93" s="113">
        <f>IF(RES_hhdet_tes!G93=0,"",RES_hhdet_tes!G93/RES_hhdet_fec!G93)</f>
        <v>0.8773803065523017</v>
      </c>
      <c r="H93" s="113">
        <f>IF(RES_hhdet_tes!H93=0,"",RES_hhdet_tes!H93/RES_hhdet_fec!H93)</f>
        <v>0.88341449299426356</v>
      </c>
      <c r="I93" s="113">
        <f>IF(RES_hhdet_tes!I93=0,"",RES_hhdet_tes!I93/RES_hhdet_fec!I93)</f>
        <v>0.88485192516434608</v>
      </c>
      <c r="J93" s="113">
        <f>IF(RES_hhdet_tes!J93=0,"",RES_hhdet_tes!J93/RES_hhdet_fec!J93)</f>
        <v>0.88840949551574511</v>
      </c>
      <c r="K93" s="113">
        <f>IF(RES_hhdet_tes!K93=0,"",RES_hhdet_tes!K93/RES_hhdet_fec!K93)</f>
        <v>0.88968200448117074</v>
      </c>
      <c r="L93" s="113">
        <f>IF(RES_hhdet_tes!L93=0,"",RES_hhdet_tes!L93/RES_hhdet_fec!L93)</f>
        <v>0.90025702396180585</v>
      </c>
      <c r="M93" s="113">
        <f>IF(RES_hhdet_tes!M93=0,"",RES_hhdet_tes!M93/RES_hhdet_fec!M93)</f>
        <v>0.91378174934831791</v>
      </c>
      <c r="N93" s="113">
        <f>IF(RES_hhdet_tes!N93=0,"",RES_hhdet_tes!N93/RES_hhdet_fec!N93)</f>
        <v>0.92190719391974629</v>
      </c>
      <c r="O93" s="113">
        <f>IF(RES_hhdet_tes!O93=0,"",RES_hhdet_tes!O93/RES_hhdet_fec!O93)</f>
        <v>0.93248832850706453</v>
      </c>
      <c r="P93" s="113">
        <f>IF(RES_hhdet_tes!P93=0,"",RES_hhdet_tes!P93/RES_hhdet_fec!P93)</f>
        <v>0.92750820472676487</v>
      </c>
      <c r="Q93" s="113">
        <f>IF(RES_hhdet_tes!Q93=0,"",RES_hhdet_tes!Q93/RES_hhdet_fec!Q93)</f>
        <v>0.94038123238272975</v>
      </c>
      <c r="R93" s="113">
        <f>IF(RES_hhdet_tes!R93=0,"",RES_hhdet_tes!R93/RES_hhdet_fec!R93)</f>
        <v>0.93892841511891956</v>
      </c>
      <c r="S93" s="113">
        <f>IF(RES_hhdet_tes!S93=0,"",RES_hhdet_tes!S93/RES_hhdet_fec!S93)</f>
        <v>0.94100463490347808</v>
      </c>
      <c r="T93" s="113">
        <f>IF(RES_hhdet_tes!T93=0,"",RES_hhdet_tes!T93/RES_hhdet_fec!T93)</f>
        <v>0.95170162509826728</v>
      </c>
      <c r="U93" s="113">
        <f>IF(RES_hhdet_tes!U93=0,"",RES_hhdet_tes!U93/RES_hhdet_fec!U93)</f>
        <v>0.95390203271772311</v>
      </c>
      <c r="V93" s="113">
        <f>IF(RES_hhdet_tes!V93=0,"",RES_hhdet_tes!V93/RES_hhdet_fec!V93)</f>
        <v>0.95157070948845612</v>
      </c>
      <c r="W93" s="113">
        <f>IF(RES_hhdet_tes!W93=0,"",RES_hhdet_tes!W93/RES_hhdet_fec!W93)</f>
        <v>0.96251589382746294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0.56889740099462149</v>
      </c>
      <c r="C94" s="111">
        <f>IF(RES_hhdet_tes!C94=0,"",RES_hhdet_tes!C94/RES_hhdet_fec!C94)</f>
        <v>0.56933020419626879</v>
      </c>
      <c r="D94" s="111">
        <f>IF(RES_hhdet_tes!D94=0,"",RES_hhdet_tes!D94/RES_hhdet_fec!D94)</f>
        <v>0.57474119919792077</v>
      </c>
      <c r="E94" s="111">
        <f>IF(RES_hhdet_tes!E94=0,"",RES_hhdet_tes!E94/RES_hhdet_fec!E94)</f>
        <v>0.5806151282229195</v>
      </c>
      <c r="F94" s="111">
        <f>IF(RES_hhdet_tes!F94=0,"",RES_hhdet_tes!F94/RES_hhdet_fec!F94)</f>
        <v>0.59227454701184035</v>
      </c>
      <c r="G94" s="111">
        <f>IF(RES_hhdet_tes!G94=0,"",RES_hhdet_tes!G94/RES_hhdet_fec!G94)</f>
        <v>0.59489029786727055</v>
      </c>
      <c r="H94" s="111">
        <f>IF(RES_hhdet_tes!H94=0,"",RES_hhdet_tes!H94/RES_hhdet_fec!H94)</f>
        <v>0.60628413198660447</v>
      </c>
      <c r="I94" s="111">
        <f>IF(RES_hhdet_tes!I94=0,"",RES_hhdet_tes!I94/RES_hhdet_fec!I94)</f>
        <v>0.6070335233602201</v>
      </c>
      <c r="J94" s="111">
        <f>IF(RES_hhdet_tes!J94=0,"",RES_hhdet_tes!J94/RES_hhdet_fec!J94)</f>
        <v>0.61164279108250474</v>
      </c>
      <c r="K94" s="111">
        <f>IF(RES_hhdet_tes!K94=0,"",RES_hhdet_tes!K94/RES_hhdet_fec!K94)</f>
        <v>0.61430540367431907</v>
      </c>
      <c r="L94" s="111">
        <f>IF(RES_hhdet_tes!L94=0,"",RES_hhdet_tes!L94/RES_hhdet_fec!L94)</f>
        <v>0.61907656660295418</v>
      </c>
      <c r="M94" s="111">
        <f>IF(RES_hhdet_tes!M94=0,"",RES_hhdet_tes!M94/RES_hhdet_fec!M94)</f>
        <v>0.63021641770876924</v>
      </c>
      <c r="N94" s="111">
        <f>IF(RES_hhdet_tes!N94=0,"",RES_hhdet_tes!N94/RES_hhdet_fec!N94)</f>
        <v>0.6335043867791782</v>
      </c>
      <c r="O94" s="111">
        <f>IF(RES_hhdet_tes!O94=0,"",RES_hhdet_tes!O94/RES_hhdet_fec!O94)</f>
        <v>0.63667231651071898</v>
      </c>
      <c r="P94" s="111">
        <f>IF(RES_hhdet_tes!P94=0,"",RES_hhdet_tes!P94/RES_hhdet_fec!P94)</f>
        <v>0.63850185248246472</v>
      </c>
      <c r="Q94" s="111">
        <f>IF(RES_hhdet_tes!Q94=0,"",RES_hhdet_tes!Q94/RES_hhdet_fec!Q94)</f>
        <v>0.6464637421520073</v>
      </c>
      <c r="R94" s="111">
        <f>IF(RES_hhdet_tes!R94=0,"",RES_hhdet_tes!R94/RES_hhdet_fec!R94)</f>
        <v>0.66425770929878436</v>
      </c>
      <c r="S94" s="111">
        <f>IF(RES_hhdet_tes!S94=0,"",RES_hhdet_tes!S94/RES_hhdet_fec!S94)</f>
        <v>0.6809164254560035</v>
      </c>
      <c r="T94" s="111">
        <f>IF(RES_hhdet_tes!T94=0,"",RES_hhdet_tes!T94/RES_hhdet_fec!T94)</f>
        <v>0.73059890532947269</v>
      </c>
      <c r="U94" s="111">
        <f>IF(RES_hhdet_tes!U94=0,"",RES_hhdet_tes!U94/RES_hhdet_fec!U94)</f>
        <v>0.7519584208886938</v>
      </c>
      <c r="V94" s="111">
        <f>IF(RES_hhdet_tes!V94=0,"",RES_hhdet_tes!V94/RES_hhdet_fec!V94)</f>
        <v>0.76899692482591619</v>
      </c>
      <c r="W94" s="111">
        <f>IF(RES_hhdet_tes!W94=0,"",RES_hhdet_tes!W94/RES_hhdet_fec!W94)</f>
        <v>0.78490349628503286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0.66040865918840208</v>
      </c>
      <c r="C96" s="112">
        <f>IF(RES_hhdet_tes!C96=0,"",RES_hhdet_tes!C96/RES_hhdet_fec!C96)</f>
        <v>0.66200785438470977</v>
      </c>
      <c r="D96" s="112">
        <f>IF(RES_hhdet_tes!D96=0,"",RES_hhdet_tes!D96/RES_hhdet_fec!D96)</f>
        <v>0.66496284274821227</v>
      </c>
      <c r="E96" s="112">
        <f>IF(RES_hhdet_tes!E96=0,"",RES_hhdet_tes!E96/RES_hhdet_fec!E96)</f>
        <v>0.66794923264453376</v>
      </c>
      <c r="F96" s="112">
        <f>IF(RES_hhdet_tes!F96=0,"",RES_hhdet_tes!F96/RES_hhdet_fec!F96)</f>
        <v>0.67123902141227321</v>
      </c>
      <c r="G96" s="112">
        <f>IF(RES_hhdet_tes!G96=0,"",RES_hhdet_tes!G96/RES_hhdet_fec!G96)</f>
        <v>0.67234284192013882</v>
      </c>
      <c r="H96" s="112">
        <f>IF(RES_hhdet_tes!H96=0,"",RES_hhdet_tes!H96/RES_hhdet_fec!H96)</f>
        <v>0.67305742789094269</v>
      </c>
      <c r="I96" s="112">
        <f>IF(RES_hhdet_tes!I96=0,"",RES_hhdet_tes!I96/RES_hhdet_fec!I96)</f>
        <v>0.67503247868432403</v>
      </c>
      <c r="J96" s="112">
        <f>IF(RES_hhdet_tes!J96=0,"",RES_hhdet_tes!J96/RES_hhdet_fec!J96)</f>
        <v>0.67304228442747915</v>
      </c>
      <c r="K96" s="112">
        <f>IF(RES_hhdet_tes!K96=0,"",RES_hhdet_tes!K96/RES_hhdet_fec!K96)</f>
        <v>0.6714402032162603</v>
      </c>
      <c r="L96" s="112">
        <f>IF(RES_hhdet_tes!L96=0,"",RES_hhdet_tes!L96/RES_hhdet_fec!L96)</f>
        <v>0.67386514288925414</v>
      </c>
      <c r="M96" s="112">
        <f>IF(RES_hhdet_tes!M96=0,"",RES_hhdet_tes!M96/RES_hhdet_fec!M96)</f>
        <v>0.67467364425547482</v>
      </c>
      <c r="N96" s="112">
        <f>IF(RES_hhdet_tes!N96=0,"",RES_hhdet_tes!N96/RES_hhdet_fec!N96)</f>
        <v>0.67747674482635889</v>
      </c>
      <c r="O96" s="112">
        <f>IF(RES_hhdet_tes!O96=0,"",RES_hhdet_tes!O96/RES_hhdet_fec!O96)</f>
        <v>0.68095788830939152</v>
      </c>
      <c r="P96" s="112">
        <f>IF(RES_hhdet_tes!P96=0,"",RES_hhdet_tes!P96/RES_hhdet_fec!P96)</f>
        <v>0.68310948823754147</v>
      </c>
      <c r="Q96" s="112">
        <f>IF(RES_hhdet_tes!Q96=0,"",RES_hhdet_tes!Q96/RES_hhdet_fec!Q96)</f>
        <v>0.68916826183401791</v>
      </c>
      <c r="R96" s="112">
        <f>IF(RES_hhdet_tes!R96=0,"",RES_hhdet_tes!R96/RES_hhdet_fec!R96)</f>
        <v>0.6963199498789896</v>
      </c>
      <c r="S96" s="112">
        <f>IF(RES_hhdet_tes!S96=0,"",RES_hhdet_tes!S96/RES_hhdet_fec!S96)</f>
        <v>0.70631973575907014</v>
      </c>
      <c r="T96" s="112">
        <f>IF(RES_hhdet_tes!T96=0,"",RES_hhdet_tes!T96/RES_hhdet_fec!T96)</f>
        <v>0.7175168311211706</v>
      </c>
      <c r="U96" s="112">
        <f>IF(RES_hhdet_tes!U96=0,"",RES_hhdet_tes!U96/RES_hhdet_fec!U96)</f>
        <v>0.72948611479375391</v>
      </c>
      <c r="V96" s="112">
        <f>IF(RES_hhdet_tes!V96=0,"",RES_hhdet_tes!V96/RES_hhdet_fec!V96)</f>
        <v>0.74115153212621665</v>
      </c>
      <c r="W96" s="112">
        <f>IF(RES_hhdet_tes!W96=0,"",RES_hhdet_tes!W96/RES_hhdet_fec!W96)</f>
        <v>0.75063225119022736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0.86919893365325485</v>
      </c>
      <c r="C97" s="113">
        <f>IF(RES_hhdet_tes!C97=0,"",RES_hhdet_tes!C97/RES_hhdet_fec!C97)</f>
        <v>0.87392584027883902</v>
      </c>
      <c r="D97" s="113">
        <f>IF(RES_hhdet_tes!D97=0,"",RES_hhdet_tes!D97/RES_hhdet_fec!D97)</f>
        <v>0.87580448972567426</v>
      </c>
      <c r="E97" s="113">
        <f>IF(RES_hhdet_tes!E97=0,"",RES_hhdet_tes!E97/RES_hhdet_fec!E97)</f>
        <v>0.87961730880455313</v>
      </c>
      <c r="F97" s="113">
        <f>IF(RES_hhdet_tes!F97=0,"",RES_hhdet_tes!F97/RES_hhdet_fec!F97)</f>
        <v>0.87704655037377388</v>
      </c>
      <c r="G97" s="113">
        <f>IF(RES_hhdet_tes!G97=0,"",RES_hhdet_tes!G97/RES_hhdet_fec!G97)</f>
        <v>0.87859763514874223</v>
      </c>
      <c r="H97" s="113">
        <f>IF(RES_hhdet_tes!H97=0,"",RES_hhdet_tes!H97/RES_hhdet_fec!H97)</f>
        <v>0.88571227915833661</v>
      </c>
      <c r="I97" s="113">
        <f>IF(RES_hhdet_tes!I97=0,"",RES_hhdet_tes!I97/RES_hhdet_fec!I97)</f>
        <v>0.88271963074389037</v>
      </c>
      <c r="J97" s="113">
        <f>IF(RES_hhdet_tes!J97=0,"",RES_hhdet_tes!J97/RES_hhdet_fec!J97)</f>
        <v>0.88896316254452334</v>
      </c>
      <c r="K97" s="113">
        <f>IF(RES_hhdet_tes!K97=0,"",RES_hhdet_tes!K97/RES_hhdet_fec!K97)</f>
        <v>0.89032353397312003</v>
      </c>
      <c r="L97" s="113">
        <f>IF(RES_hhdet_tes!L97=0,"",RES_hhdet_tes!L97/RES_hhdet_fec!L97)</f>
        <v>0.88816725758200987</v>
      </c>
      <c r="M97" s="113">
        <f>IF(RES_hhdet_tes!M97=0,"",RES_hhdet_tes!M97/RES_hhdet_fec!M97)</f>
        <v>0.89069163495428438</v>
      </c>
      <c r="N97" s="113">
        <f>IF(RES_hhdet_tes!N97=0,"",RES_hhdet_tes!N97/RES_hhdet_fec!N97)</f>
        <v>0.89725723271309943</v>
      </c>
      <c r="O97" s="113">
        <f>IF(RES_hhdet_tes!O97=0,"",RES_hhdet_tes!O97/RES_hhdet_fec!O97)</f>
        <v>0.89967437514938187</v>
      </c>
      <c r="P97" s="113">
        <f>IF(RES_hhdet_tes!P97=0,"",RES_hhdet_tes!P97/RES_hhdet_fec!P97)</f>
        <v>0.90225241477881213</v>
      </c>
      <c r="Q97" s="113">
        <f>IF(RES_hhdet_tes!Q97=0,"",RES_hhdet_tes!Q97/RES_hhdet_fec!Q97)</f>
        <v>0.91180212078050948</v>
      </c>
      <c r="R97" s="113">
        <f>IF(RES_hhdet_tes!R97=0,"",RES_hhdet_tes!R97/RES_hhdet_fec!R97)</f>
        <v>0.91318023197993503</v>
      </c>
      <c r="S97" s="113">
        <f>IF(RES_hhdet_tes!S97=0,"",RES_hhdet_tes!S97/RES_hhdet_fec!S97)</f>
        <v>0.91307569151531898</v>
      </c>
      <c r="T97" s="113">
        <f>IF(RES_hhdet_tes!T97=0,"",RES_hhdet_tes!T97/RES_hhdet_fec!T97)</f>
        <v>0.91925162390853465</v>
      </c>
      <c r="U97" s="113">
        <f>IF(RES_hhdet_tes!U97=0,"",RES_hhdet_tes!U97/RES_hhdet_fec!U97)</f>
        <v>0.92353727901761085</v>
      </c>
      <c r="V97" s="113">
        <f>IF(RES_hhdet_tes!V97=0,"",RES_hhdet_tes!V97/RES_hhdet_fec!V97)</f>
        <v>0.92932244431970878</v>
      </c>
      <c r="W97" s="113">
        <f>IF(RES_hhdet_tes!W97=0,"",RES_hhdet_tes!W97/RES_hhdet_fec!W97)</f>
        <v>0.92978460249332862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0.67563861018392535</v>
      </c>
      <c r="C98" s="111">
        <f>IF(RES_hhdet_tes!C98=0,"",RES_hhdet_tes!C98/RES_hhdet_fec!C98)</f>
        <v>0.68229643802195283</v>
      </c>
      <c r="D98" s="111">
        <f>IF(RES_hhdet_tes!D98=0,"",RES_hhdet_tes!D98/RES_hhdet_fec!D98)</f>
        <v>0.69861003121277487</v>
      </c>
      <c r="E98" s="111">
        <f>IF(RES_hhdet_tes!E98=0,"",RES_hhdet_tes!E98/RES_hhdet_fec!E98)</f>
        <v>0.7152365653839039</v>
      </c>
      <c r="F98" s="111">
        <f>IF(RES_hhdet_tes!F98=0,"",RES_hhdet_tes!F98/RES_hhdet_fec!F98)</f>
        <v>0.72137556029169436</v>
      </c>
      <c r="G98" s="111">
        <f>IF(RES_hhdet_tes!G98=0,"",RES_hhdet_tes!G98/RES_hhdet_fec!G98)</f>
        <v>0.72537331031496088</v>
      </c>
      <c r="H98" s="111">
        <f>IF(RES_hhdet_tes!H98=0,"",RES_hhdet_tes!H98/RES_hhdet_fec!H98)</f>
        <v>0.73177380264393155</v>
      </c>
      <c r="I98" s="111">
        <f>IF(RES_hhdet_tes!I98=0,"",RES_hhdet_tes!I98/RES_hhdet_fec!I98)</f>
        <v>0.73790589748994928</v>
      </c>
      <c r="J98" s="111">
        <f>IF(RES_hhdet_tes!J98=0,"",RES_hhdet_tes!J98/RES_hhdet_fec!J98)</f>
        <v>0.73023513646128868</v>
      </c>
      <c r="K98" s="111">
        <f>IF(RES_hhdet_tes!K98=0,"",RES_hhdet_tes!K98/RES_hhdet_fec!K98)</f>
        <v>0.72915431372187911</v>
      </c>
      <c r="L98" s="111">
        <f>IF(RES_hhdet_tes!L98=0,"",RES_hhdet_tes!L98/RES_hhdet_fec!L98)</f>
        <v>0.72351503644026494</v>
      </c>
      <c r="M98" s="111">
        <f>IF(RES_hhdet_tes!M98=0,"",RES_hhdet_tes!M98/RES_hhdet_fec!M98)</f>
        <v>0.72638029814177152</v>
      </c>
      <c r="N98" s="111">
        <f>IF(RES_hhdet_tes!N98=0,"",RES_hhdet_tes!N98/RES_hhdet_fec!N98)</f>
        <v>0.72974941000358573</v>
      </c>
      <c r="O98" s="111">
        <f>IF(RES_hhdet_tes!O98=0,"",RES_hhdet_tes!O98/RES_hhdet_fec!O98)</f>
        <v>0.72779631604558848</v>
      </c>
      <c r="P98" s="111">
        <f>IF(RES_hhdet_tes!P98=0,"",RES_hhdet_tes!P98/RES_hhdet_fec!P98)</f>
        <v>0.71665594112611541</v>
      </c>
      <c r="Q98" s="111">
        <f>IF(RES_hhdet_tes!Q98=0,"",RES_hhdet_tes!Q98/RES_hhdet_fec!Q98)</f>
        <v>0.72040948085293699</v>
      </c>
      <c r="R98" s="111">
        <f>IF(RES_hhdet_tes!R98=0,"",RES_hhdet_tes!R98/RES_hhdet_fec!R98)</f>
        <v>0.72348600935395813</v>
      </c>
      <c r="S98" s="111">
        <f>IF(RES_hhdet_tes!S98=0,"",RES_hhdet_tes!S98/RES_hhdet_fec!S98)</f>
        <v>0.74075558239704875</v>
      </c>
      <c r="T98" s="111">
        <f>IF(RES_hhdet_tes!T98=0,"",RES_hhdet_tes!T98/RES_hhdet_fec!T98)</f>
        <v>0.75669041434164941</v>
      </c>
      <c r="U98" s="111">
        <f>IF(RES_hhdet_tes!U98=0,"",RES_hhdet_tes!U98/RES_hhdet_fec!U98)</f>
        <v>0.77104736100054527</v>
      </c>
      <c r="V98" s="111">
        <f>IF(RES_hhdet_tes!V98=0,"",RES_hhdet_tes!V98/RES_hhdet_fec!V98)</f>
        <v>0.77946011445161401</v>
      </c>
      <c r="W98" s="111">
        <f>IF(RES_hhdet_tes!W98=0,"",RES_hhdet_tes!W98/RES_hhdet_fec!W98)</f>
        <v>0.79628806549819087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0.64952961606203141</v>
      </c>
      <c r="C100" s="124">
        <f>IF(RES_hhdet_tes!C100=0,"",RES_hhdet_tes!C100/RES_hhdet_fec!C100)</f>
        <v>0.6532321574480251</v>
      </c>
      <c r="D100" s="124">
        <f>IF(RES_hhdet_tes!D100=0,"",RES_hhdet_tes!D100/RES_hhdet_fec!D100)</f>
        <v>0.65729403745959813</v>
      </c>
      <c r="E100" s="124">
        <f>IF(RES_hhdet_tes!E100=0,"",RES_hhdet_tes!E100/RES_hhdet_fec!E100)</f>
        <v>0.65764502300664762</v>
      </c>
      <c r="F100" s="124">
        <f>IF(RES_hhdet_tes!F100=0,"",RES_hhdet_tes!F100/RES_hhdet_fec!F100)</f>
        <v>0.66392480227750394</v>
      </c>
      <c r="G100" s="124">
        <f>IF(RES_hhdet_tes!G100=0,"",RES_hhdet_tes!G100/RES_hhdet_fec!G100)</f>
        <v>0.66508377254794482</v>
      </c>
      <c r="H100" s="124">
        <f>IF(RES_hhdet_tes!H100=0,"",RES_hhdet_tes!H100/RES_hhdet_fec!H100)</f>
        <v>0.6782434107908315</v>
      </c>
      <c r="I100" s="124">
        <f>IF(RES_hhdet_tes!I100=0,"",RES_hhdet_tes!I100/RES_hhdet_fec!I100)</f>
        <v>0.67924661438110323</v>
      </c>
      <c r="J100" s="124">
        <f>IF(RES_hhdet_tes!J100=0,"",RES_hhdet_tes!J100/RES_hhdet_fec!J100)</f>
        <v>0.68298100874126144</v>
      </c>
      <c r="K100" s="124">
        <f>IF(RES_hhdet_tes!K100=0,"",RES_hhdet_tes!K100/RES_hhdet_fec!K100)</f>
        <v>0.68029907781448884</v>
      </c>
      <c r="L100" s="124">
        <f>IF(RES_hhdet_tes!L100=0,"",RES_hhdet_tes!L100/RES_hhdet_fec!L100)</f>
        <v>0.69063716769256089</v>
      </c>
      <c r="M100" s="124">
        <f>IF(RES_hhdet_tes!M100=0,"",RES_hhdet_tes!M100/RES_hhdet_fec!M100)</f>
        <v>0.69073256739389211</v>
      </c>
      <c r="N100" s="124">
        <f>IF(RES_hhdet_tes!N100=0,"",RES_hhdet_tes!N100/RES_hhdet_fec!N100)</f>
        <v>0.69415480817084496</v>
      </c>
      <c r="O100" s="124">
        <f>IF(RES_hhdet_tes!O100=0,"",RES_hhdet_tes!O100/RES_hhdet_fec!O100)</f>
        <v>0.69624739527266855</v>
      </c>
      <c r="P100" s="124">
        <f>IF(RES_hhdet_tes!P100=0,"",RES_hhdet_tes!P100/RES_hhdet_fec!P100)</f>
        <v>0.69435548503846511</v>
      </c>
      <c r="Q100" s="124">
        <f>IF(RES_hhdet_tes!Q100=0,"",RES_hhdet_tes!Q100/RES_hhdet_fec!Q100)</f>
        <v>0.69696483749373073</v>
      </c>
      <c r="R100" s="124">
        <f>IF(RES_hhdet_tes!R100=0,"",RES_hhdet_tes!R100/RES_hhdet_fec!R100)</f>
        <v>0.70026659602288877</v>
      </c>
      <c r="S100" s="124">
        <f>IF(RES_hhdet_tes!S100=0,"",RES_hhdet_tes!S100/RES_hhdet_fec!S100)</f>
        <v>0.70563426966912912</v>
      </c>
      <c r="T100" s="124">
        <f>IF(RES_hhdet_tes!T100=0,"",RES_hhdet_tes!T100/RES_hhdet_fec!T100)</f>
        <v>0.70797743638619204</v>
      </c>
      <c r="U100" s="124">
        <f>IF(RES_hhdet_tes!U100=0,"",RES_hhdet_tes!U100/RES_hhdet_fec!U100)</f>
        <v>0.71530926781875026</v>
      </c>
      <c r="V100" s="124">
        <f>IF(RES_hhdet_tes!V100=0,"",RES_hhdet_tes!V100/RES_hhdet_fec!V100)</f>
        <v>0.72436524737904939</v>
      </c>
      <c r="W100" s="124">
        <f>IF(RES_hhdet_tes!W100=0,"",RES_hhdet_tes!W100/RES_hhdet_fec!W100)</f>
        <v>0.73418045562918122</v>
      </c>
      <c r="DA100" s="130" t="s">
        <v>2000</v>
      </c>
    </row>
    <row r="101" spans="1:105" ht="12" customHeight="1" x14ac:dyDescent="0.25">
      <c r="A101" s="97" t="s">
        <v>208</v>
      </c>
      <c r="B101" s="111">
        <f>IF(RES_hhdet_tes!B101=0,"",RES_hhdet_tes!B101/RES_hhdet_fec!B101)</f>
        <v>0.5625630766086176</v>
      </c>
      <c r="C101" s="111">
        <f>IF(RES_hhdet_tes!C101=0,"",RES_hhdet_tes!C101/RES_hhdet_fec!C101)</f>
        <v>0.56369353136491929</v>
      </c>
      <c r="D101" s="111">
        <f>IF(RES_hhdet_tes!D101=0,"",RES_hhdet_tes!D101/RES_hhdet_fec!D101)</f>
        <v>0.56494444839540336</v>
      </c>
      <c r="E101" s="111">
        <f>IF(RES_hhdet_tes!E101=0,"",RES_hhdet_tes!E101/RES_hhdet_fec!E101)</f>
        <v>0.56646931299833347</v>
      </c>
      <c r="F101" s="111">
        <f>IF(RES_hhdet_tes!F101=0,"",RES_hhdet_tes!F101/RES_hhdet_fec!F101)</f>
        <v>0.56816337159845498</v>
      </c>
      <c r="G101" s="111">
        <f>IF(RES_hhdet_tes!G101=0,"",RES_hhdet_tes!G101/RES_hhdet_fec!G101)</f>
        <v>0.56956350050307858</v>
      </c>
      <c r="H101" s="111">
        <f>IF(RES_hhdet_tes!H101=0,"",RES_hhdet_tes!H101/RES_hhdet_fec!H101)</f>
        <v>0.5714220515206323</v>
      </c>
      <c r="I101" s="111">
        <f>IF(RES_hhdet_tes!I101=0,"",RES_hhdet_tes!I101/RES_hhdet_fec!I101)</f>
        <v>0.57272492952889265</v>
      </c>
      <c r="J101" s="111">
        <f>IF(RES_hhdet_tes!J101=0,"",RES_hhdet_tes!J101/RES_hhdet_fec!J101)</f>
        <v>0.57242508079416266</v>
      </c>
      <c r="K101" s="111">
        <f>IF(RES_hhdet_tes!K101=0,"",RES_hhdet_tes!K101/RES_hhdet_fec!K101)</f>
        <v>0.57295364231510859</v>
      </c>
      <c r="L101" s="111">
        <f>IF(RES_hhdet_tes!L101=0,"",RES_hhdet_tes!L101/RES_hhdet_fec!L101)</f>
        <v>0.57469809675229688</v>
      </c>
      <c r="M101" s="111">
        <f>IF(RES_hhdet_tes!M101=0,"",RES_hhdet_tes!M101/RES_hhdet_fec!M101)</f>
        <v>0.57465295418119922</v>
      </c>
      <c r="N101" s="111">
        <f>IF(RES_hhdet_tes!N101=0,"",RES_hhdet_tes!N101/RES_hhdet_fec!N101)</f>
        <v>0.57477910254937681</v>
      </c>
      <c r="O101" s="111">
        <f>IF(RES_hhdet_tes!O101=0,"",RES_hhdet_tes!O101/RES_hhdet_fec!O101)</f>
        <v>0.57507710480230168</v>
      </c>
      <c r="P101" s="111">
        <f>IF(RES_hhdet_tes!P101=0,"",RES_hhdet_tes!P101/RES_hhdet_fec!P101)</f>
        <v>0.57532057027526462</v>
      </c>
      <c r="Q101" s="111">
        <f>IF(RES_hhdet_tes!Q101=0,"",RES_hhdet_tes!Q101/RES_hhdet_fec!Q101)</f>
        <v>0.5753992355553057</v>
      </c>
      <c r="R101" s="111">
        <f>IF(RES_hhdet_tes!R101=0,"",RES_hhdet_tes!R101/RES_hhdet_fec!R101)</f>
        <v>0.57549501256495883</v>
      </c>
      <c r="S101" s="111">
        <f>IF(RES_hhdet_tes!S101=0,"",RES_hhdet_tes!S101/RES_hhdet_fec!S101)</f>
        <v>0.57603083395239962</v>
      </c>
      <c r="T101" s="111">
        <f>IF(RES_hhdet_tes!T101=0,"",RES_hhdet_tes!T101/RES_hhdet_fec!T101)</f>
        <v>0.57700814758744268</v>
      </c>
      <c r="U101" s="111">
        <f>IF(RES_hhdet_tes!U101=0,"",RES_hhdet_tes!U101/RES_hhdet_fec!U101)</f>
        <v>0.57798725259978612</v>
      </c>
      <c r="V101" s="111">
        <f>IF(RES_hhdet_tes!V101=0,"",RES_hhdet_tes!V101/RES_hhdet_fec!V101)</f>
        <v>0.57924946359405904</v>
      </c>
      <c r="W101" s="111">
        <f>IF(RES_hhdet_tes!W101=0,"",RES_hhdet_tes!W101/RES_hhdet_fec!W101)</f>
        <v>0.58081073226119218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0.58386032462414539</v>
      </c>
      <c r="C102" s="111">
        <f>IF(RES_hhdet_tes!C102=0,"",RES_hhdet_tes!C102/RES_hhdet_fec!C102)</f>
        <v>0.58483460095157369</v>
      </c>
      <c r="D102" s="111">
        <f>IF(RES_hhdet_tes!D102=0,"",RES_hhdet_tes!D102/RES_hhdet_fec!D102)</f>
        <v>0.58730501153639769</v>
      </c>
      <c r="E102" s="111">
        <f>IF(RES_hhdet_tes!E102=0,"",RES_hhdet_tes!E102/RES_hhdet_fec!E102)</f>
        <v>0.58753945967382071</v>
      </c>
      <c r="F102" s="111">
        <f>IF(RES_hhdet_tes!F102=0,"",RES_hhdet_tes!F102/RES_hhdet_fec!F102)</f>
        <v>0.59015662088137033</v>
      </c>
      <c r="G102" s="111">
        <f>IF(RES_hhdet_tes!G102=0,"",RES_hhdet_tes!G102/RES_hhdet_fec!G102)</f>
        <v>0.59067747859373976</v>
      </c>
      <c r="H102" s="111">
        <f>IF(RES_hhdet_tes!H102=0,"",RES_hhdet_tes!H102/RES_hhdet_fec!H102)</f>
        <v>0.59470049950671378</v>
      </c>
      <c r="I102" s="111">
        <f>IF(RES_hhdet_tes!I102=0,"",RES_hhdet_tes!I102/RES_hhdet_fec!I102)</f>
        <v>0.59529744235959159</v>
      </c>
      <c r="J102" s="111">
        <f>IF(RES_hhdet_tes!J102=0,"",RES_hhdet_tes!J102/RES_hhdet_fec!J102)</f>
        <v>0.59858600117988803</v>
      </c>
      <c r="K102" s="111">
        <f>IF(RES_hhdet_tes!K102=0,"",RES_hhdet_tes!K102/RES_hhdet_fec!K102)</f>
        <v>0.59821249216989436</v>
      </c>
      <c r="L102" s="111">
        <f>IF(RES_hhdet_tes!L102=0,"",RES_hhdet_tes!L102/RES_hhdet_fec!L102)</f>
        <v>0.599864204125786</v>
      </c>
      <c r="M102" s="111">
        <f>IF(RES_hhdet_tes!M102=0,"",RES_hhdet_tes!M102/RES_hhdet_fec!M102)</f>
        <v>0.60082852053548763</v>
      </c>
      <c r="N102" s="111">
        <f>IF(RES_hhdet_tes!N102=0,"",RES_hhdet_tes!N102/RES_hhdet_fec!N102)</f>
        <v>0.60162727022576357</v>
      </c>
      <c r="O102" s="111">
        <f>IF(RES_hhdet_tes!O102=0,"",RES_hhdet_tes!O102/RES_hhdet_fec!O102)</f>
        <v>0.60212179478215877</v>
      </c>
      <c r="P102" s="111">
        <f>IF(RES_hhdet_tes!P102=0,"",RES_hhdet_tes!P102/RES_hhdet_fec!P102)</f>
        <v>0.60292637992291298</v>
      </c>
      <c r="Q102" s="111">
        <f>IF(RES_hhdet_tes!Q102=0,"",RES_hhdet_tes!Q102/RES_hhdet_fec!Q102)</f>
        <v>0.60230216303787898</v>
      </c>
      <c r="R102" s="111">
        <f>IF(RES_hhdet_tes!R102=0,"",RES_hhdet_tes!R102/RES_hhdet_fec!R102)</f>
        <v>0.60230235703051005</v>
      </c>
      <c r="S102" s="111">
        <f>IF(RES_hhdet_tes!S102=0,"",RES_hhdet_tes!S102/RES_hhdet_fec!S102)</f>
        <v>0.60270404449430492</v>
      </c>
      <c r="T102" s="111">
        <f>IF(RES_hhdet_tes!T102=0,"",RES_hhdet_tes!T102/RES_hhdet_fec!T102)</f>
        <v>0.6035802581740648</v>
      </c>
      <c r="U102" s="111">
        <f>IF(RES_hhdet_tes!U102=0,"",RES_hhdet_tes!U102/RES_hhdet_fec!U102)</f>
        <v>0.6047099364167452</v>
      </c>
      <c r="V102" s="111">
        <f>IF(RES_hhdet_tes!V102=0,"",RES_hhdet_tes!V102/RES_hhdet_fec!V102)</f>
        <v>0.60664731563262142</v>
      </c>
      <c r="W102" s="111">
        <f>IF(RES_hhdet_tes!W102=0,"",RES_hhdet_tes!W102/RES_hhdet_fec!W102)</f>
        <v>0.60810193210816033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0.74426606981344778</v>
      </c>
      <c r="C103" s="45">
        <f>IF(RES_hhdet_tes!C103=0,"",RES_hhdet_tes!C103/RES_hhdet_fec!C103)</f>
        <v>0.74661063788617676</v>
      </c>
      <c r="D103" s="45">
        <f>IF(RES_hhdet_tes!D103=0,"",RES_hhdet_tes!D103/RES_hhdet_fec!D103)</f>
        <v>0.75028354382462448</v>
      </c>
      <c r="E103" s="45">
        <f>IF(RES_hhdet_tes!E103=0,"",RES_hhdet_tes!E103/RES_hhdet_fec!E103)</f>
        <v>0.75429112329921844</v>
      </c>
      <c r="F103" s="45">
        <f>IF(RES_hhdet_tes!F103=0,"",RES_hhdet_tes!F103/RES_hhdet_fec!F103)</f>
        <v>0.75756386537592291</v>
      </c>
      <c r="G103" s="45">
        <f>IF(RES_hhdet_tes!G103=0,"",RES_hhdet_tes!G103/RES_hhdet_fec!G103)</f>
        <v>0.7611050743477864</v>
      </c>
      <c r="H103" s="45">
        <f>IF(RES_hhdet_tes!H103=0,"",RES_hhdet_tes!H103/RES_hhdet_fec!H103)</f>
        <v>0.76520343511444155</v>
      </c>
      <c r="I103" s="45">
        <f>IF(RES_hhdet_tes!I103=0,"",RES_hhdet_tes!I103/RES_hhdet_fec!I103)</f>
        <v>0.76770526992567911</v>
      </c>
      <c r="J103" s="45">
        <f>IF(RES_hhdet_tes!J103=0,"",RES_hhdet_tes!J103/RES_hhdet_fec!J103)</f>
        <v>0.76898175132995361</v>
      </c>
      <c r="K103" s="45">
        <f>IF(RES_hhdet_tes!K103=0,"",RES_hhdet_tes!K103/RES_hhdet_fec!K103)</f>
        <v>0.77019109571343414</v>
      </c>
      <c r="L103" s="45">
        <f>IF(RES_hhdet_tes!L103=0,"",RES_hhdet_tes!L103/RES_hhdet_fec!L103)</f>
        <v>0.77192234151046646</v>
      </c>
      <c r="M103" s="45">
        <f>IF(RES_hhdet_tes!M103=0,"",RES_hhdet_tes!M103/RES_hhdet_fec!M103)</f>
        <v>0.77412828220518259</v>
      </c>
      <c r="N103" s="45">
        <f>IF(RES_hhdet_tes!N103=0,"",RES_hhdet_tes!N103/RES_hhdet_fec!N103)</f>
        <v>0.77689434426184956</v>
      </c>
      <c r="O103" s="45">
        <f>IF(RES_hhdet_tes!O103=0,"",RES_hhdet_tes!O103/RES_hhdet_fec!O103)</f>
        <v>0.78064490025756783</v>
      </c>
      <c r="P103" s="45">
        <f>IF(RES_hhdet_tes!P103=0,"",RES_hhdet_tes!P103/RES_hhdet_fec!P103)</f>
        <v>0.78275903141039394</v>
      </c>
      <c r="Q103" s="45">
        <f>IF(RES_hhdet_tes!Q103=0,"",RES_hhdet_tes!Q103/RES_hhdet_fec!Q103)</f>
        <v>0.78659790575686606</v>
      </c>
      <c r="R103" s="45">
        <f>IF(RES_hhdet_tes!R103=0,"",RES_hhdet_tes!R103/RES_hhdet_fec!R103)</f>
        <v>0.79128397341968726</v>
      </c>
      <c r="S103" s="45">
        <f>IF(RES_hhdet_tes!S103=0,"",RES_hhdet_tes!S103/RES_hhdet_fec!S103)</f>
        <v>0.7994674086399246</v>
      </c>
      <c r="T103" s="45">
        <f>IF(RES_hhdet_tes!T103=0,"",RES_hhdet_tes!T103/RES_hhdet_fec!T103)</f>
        <v>0.80897065940267587</v>
      </c>
      <c r="U103" s="45">
        <f>IF(RES_hhdet_tes!U103=0,"",RES_hhdet_tes!U103/RES_hhdet_fec!U103)</f>
        <v>0.82066605782264557</v>
      </c>
      <c r="V103" s="45">
        <f>IF(RES_hhdet_tes!V103=0,"",RES_hhdet_tes!V103/RES_hhdet_fec!V103)</f>
        <v>0.83219318225872252</v>
      </c>
      <c r="W103" s="45">
        <f>IF(RES_hhdet_tes!W103=0,"",RES_hhdet_tes!W103/RES_hhdet_fec!W103)</f>
        <v>0.84373825342301534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9">
        <f>IF(RES_hhdet_tes!B105=0,"",RES_hhdet_tes!B105/RES_hhdet_fec!B105)</f>
        <v>0.74971395537189189</v>
      </c>
      <c r="C105" s="119">
        <f>IF(RES_hhdet_tes!C105=0,"",RES_hhdet_tes!C105/RES_hhdet_fec!C105)</f>
        <v>0.75236401118162011</v>
      </c>
      <c r="D105" s="119">
        <f>IF(RES_hhdet_tes!D105=0,"",RES_hhdet_tes!D105/RES_hhdet_fec!D105)</f>
        <v>0.74645495957245245</v>
      </c>
      <c r="E105" s="119">
        <f>IF(RES_hhdet_tes!E105=0,"",RES_hhdet_tes!E105/RES_hhdet_fec!E105)</f>
        <v>0.75556497083750163</v>
      </c>
      <c r="F105" s="119">
        <f>IF(RES_hhdet_tes!F105=0,"",RES_hhdet_tes!F105/RES_hhdet_fec!F105)</f>
        <v>0.75549214670705578</v>
      </c>
      <c r="G105" s="119">
        <f>IF(RES_hhdet_tes!G105=0,"",RES_hhdet_tes!G105/RES_hhdet_fec!G105)</f>
        <v>0.75000037062751612</v>
      </c>
      <c r="H105" s="119">
        <f>IF(RES_hhdet_tes!H105=0,"",RES_hhdet_tes!H105/RES_hhdet_fec!H105)</f>
        <v>0.75750953849936775</v>
      </c>
      <c r="I105" s="119">
        <f>IF(RES_hhdet_tes!I105=0,"",RES_hhdet_tes!I105/RES_hhdet_fec!I105)</f>
        <v>0.75877756003033281</v>
      </c>
      <c r="J105" s="119">
        <f>IF(RES_hhdet_tes!J105=0,"",RES_hhdet_tes!J105/RES_hhdet_fec!J105)</f>
        <v>0.76751271353432271</v>
      </c>
      <c r="K105" s="119">
        <f>IF(RES_hhdet_tes!K105=0,"",RES_hhdet_tes!K105/RES_hhdet_fec!K105)</f>
        <v>0.77396779232409507</v>
      </c>
      <c r="L105" s="119">
        <f>IF(RES_hhdet_tes!L105=0,"",RES_hhdet_tes!L105/RES_hhdet_fec!L105)</f>
        <v>0.78711156445749453</v>
      </c>
      <c r="M105" s="119">
        <f>IF(RES_hhdet_tes!M105=0,"",RES_hhdet_tes!M105/RES_hhdet_fec!M105)</f>
        <v>0.798945242084522</v>
      </c>
      <c r="N105" s="119">
        <f>IF(RES_hhdet_tes!N105=0,"",RES_hhdet_tes!N105/RES_hhdet_fec!N105)</f>
        <v>0.81236498046991967</v>
      </c>
      <c r="O105" s="119">
        <f>IF(RES_hhdet_tes!O105=0,"",RES_hhdet_tes!O105/RES_hhdet_fec!O105)</f>
        <v>0.81745131633576118</v>
      </c>
      <c r="P105" s="119">
        <f>IF(RES_hhdet_tes!P105=0,"",RES_hhdet_tes!P105/RES_hhdet_fec!P105)</f>
        <v>0.83185803536701697</v>
      </c>
      <c r="Q105" s="119">
        <f>IF(RES_hhdet_tes!Q105=0,"",RES_hhdet_tes!Q105/RES_hhdet_fec!Q105)</f>
        <v>0.83842431264156769</v>
      </c>
      <c r="R105" s="119">
        <f>IF(RES_hhdet_tes!R105=0,"",RES_hhdet_tes!R105/RES_hhdet_fec!R105)</f>
        <v>0.84740321222909187</v>
      </c>
      <c r="S105" s="119">
        <f>IF(RES_hhdet_tes!S105=0,"",RES_hhdet_tes!S105/RES_hhdet_fec!S105)</f>
        <v>0.85006622755309635</v>
      </c>
      <c r="T105" s="119">
        <f>IF(RES_hhdet_tes!T105=0,"",RES_hhdet_tes!T105/RES_hhdet_fec!T105)</f>
        <v>0.85085029179780536</v>
      </c>
      <c r="U105" s="119">
        <f>IF(RES_hhdet_tes!U105=0,"",RES_hhdet_tes!U105/RES_hhdet_fec!U105)</f>
        <v>0.85620693240416179</v>
      </c>
      <c r="V105" s="119">
        <f>IF(RES_hhdet_tes!V105=0,"",RES_hhdet_tes!V105/RES_hhdet_fec!V105)</f>
        <v>0.86673017052824497</v>
      </c>
      <c r="W105" s="119">
        <f>IF(RES_hhdet_tes!W105=0,"",RES_hhdet_tes!W105/RES_hhdet_fec!W105)</f>
        <v>0.87237879102323934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0.76147750950004611</v>
      </c>
      <c r="C106" s="124">
        <f>IF(RES_hhdet_tes!C106=0,"",RES_hhdet_tes!C106/RES_hhdet_fec!C106)</f>
        <v>0.76193141892990146</v>
      </c>
      <c r="D106" s="124">
        <f>IF(RES_hhdet_tes!D106=0,"",RES_hhdet_tes!D106/RES_hhdet_fec!D106)</f>
        <v>0.75621526680877704</v>
      </c>
      <c r="E106" s="124">
        <f>IF(RES_hhdet_tes!E106=0,"",RES_hhdet_tes!E106/RES_hhdet_fec!E106)</f>
        <v>0.7583381364432995</v>
      </c>
      <c r="F106" s="124">
        <f>IF(RES_hhdet_tes!F106=0,"",RES_hhdet_tes!F106/RES_hhdet_fec!F106)</f>
        <v>0.76106265706918041</v>
      </c>
      <c r="G106" s="124">
        <f>IF(RES_hhdet_tes!G106=0,"",RES_hhdet_tes!G106/RES_hhdet_fec!G106)</f>
        <v>0.75042206387220611</v>
      </c>
      <c r="H106" s="124">
        <f>IF(RES_hhdet_tes!H106=0,"",RES_hhdet_tes!H106/RES_hhdet_fec!H106)</f>
        <v>0.75368756179838525</v>
      </c>
      <c r="I106" s="124">
        <f>IF(RES_hhdet_tes!I106=0,"",RES_hhdet_tes!I106/RES_hhdet_fec!I106)</f>
        <v>0.75477817643699152</v>
      </c>
      <c r="J106" s="124">
        <f>IF(RES_hhdet_tes!J106=0,"",RES_hhdet_tes!J106/RES_hhdet_fec!J106)</f>
        <v>0.76207227940317124</v>
      </c>
      <c r="K106" s="124">
        <f>IF(RES_hhdet_tes!K106=0,"",RES_hhdet_tes!K106/RES_hhdet_fec!K106)</f>
        <v>0.76983393228092811</v>
      </c>
      <c r="L106" s="124">
        <f>IF(RES_hhdet_tes!L106=0,"",RES_hhdet_tes!L106/RES_hhdet_fec!L106)</f>
        <v>0.78169494417853513</v>
      </c>
      <c r="M106" s="124">
        <f>IF(RES_hhdet_tes!M106=0,"",RES_hhdet_tes!M106/RES_hhdet_fec!M106)</f>
        <v>0.7941564553278474</v>
      </c>
      <c r="N106" s="124">
        <f>IF(RES_hhdet_tes!N106=0,"",RES_hhdet_tes!N106/RES_hhdet_fec!N106)</f>
        <v>0.8063619369194196</v>
      </c>
      <c r="O106" s="124">
        <f>IF(RES_hhdet_tes!O106=0,"",RES_hhdet_tes!O106/RES_hhdet_fec!O106)</f>
        <v>0.81387297726379992</v>
      </c>
      <c r="P106" s="124">
        <f>IF(RES_hhdet_tes!P106=0,"",RES_hhdet_tes!P106/RES_hhdet_fec!P106)</f>
        <v>0.83014701125415802</v>
      </c>
      <c r="Q106" s="124">
        <f>IF(RES_hhdet_tes!Q106=0,"",RES_hhdet_tes!Q106/RES_hhdet_fec!Q106)</f>
        <v>0.83581169206144168</v>
      </c>
      <c r="R106" s="124">
        <f>IF(RES_hhdet_tes!R106=0,"",RES_hhdet_tes!R106/RES_hhdet_fec!R106)</f>
        <v>0.84536731681616473</v>
      </c>
      <c r="S106" s="124">
        <f>IF(RES_hhdet_tes!S106=0,"",RES_hhdet_tes!S106/RES_hhdet_fec!S106)</f>
        <v>0.84751331264238894</v>
      </c>
      <c r="T106" s="124">
        <f>IF(RES_hhdet_tes!T106=0,"",RES_hhdet_tes!T106/RES_hhdet_fec!T106)</f>
        <v>0.84724581323054216</v>
      </c>
      <c r="U106" s="124">
        <f>IF(RES_hhdet_tes!U106=0,"",RES_hhdet_tes!U106/RES_hhdet_fec!U106)</f>
        <v>0.85286202923081822</v>
      </c>
      <c r="V106" s="124">
        <f>IF(RES_hhdet_tes!V106=0,"",RES_hhdet_tes!V106/RES_hhdet_fec!V106)</f>
        <v>0.86529311564644651</v>
      </c>
      <c r="W106" s="124">
        <f>IF(RES_hhdet_tes!W106=0,"",RES_hhdet_tes!W106/RES_hhdet_fec!W106)</f>
        <v>0.86907701876570487</v>
      </c>
      <c r="DA106" s="130" t="s">
        <v>2005</v>
      </c>
    </row>
    <row r="107" spans="1:105" ht="12" customHeight="1" x14ac:dyDescent="0.25">
      <c r="A107" s="97" t="s">
        <v>203</v>
      </c>
      <c r="B107" s="111">
        <f>IF(RES_hhdet_tes!B107=0,"",RES_hhdet_tes!B107/RES_hhdet_fec!B107)</f>
        <v>0.76057870323100152</v>
      </c>
      <c r="C107" s="111">
        <f>IF(RES_hhdet_tes!C107=0,"",RES_hhdet_tes!C107/RES_hhdet_fec!C107)</f>
        <v>0.76105706614050672</v>
      </c>
      <c r="D107" s="111">
        <f>IF(RES_hhdet_tes!D107=0,"",RES_hhdet_tes!D107/RES_hhdet_fec!D107)</f>
        <v>0.75537656378143958</v>
      </c>
      <c r="E107" s="111">
        <f>IF(RES_hhdet_tes!E107=0,"",RES_hhdet_tes!E107/RES_hhdet_fec!E107)</f>
        <v>0.75754065913022173</v>
      </c>
      <c r="F107" s="111">
        <f>IF(RES_hhdet_tes!F107=0,"",RES_hhdet_tes!F107/RES_hhdet_fec!F107)</f>
        <v>0.76026265344141997</v>
      </c>
      <c r="G107" s="111">
        <f>IF(RES_hhdet_tes!G107=0,"",RES_hhdet_tes!G107/RES_hhdet_fec!G107)</f>
        <v>0.74978466856587245</v>
      </c>
      <c r="H107" s="111">
        <f>IF(RES_hhdet_tes!H107=0,"",RES_hhdet_tes!H107/RES_hhdet_fec!H107)</f>
        <v>0.75307069990490594</v>
      </c>
      <c r="I107" s="111">
        <f>IF(RES_hhdet_tes!I107=0,"",RES_hhdet_tes!I107/RES_hhdet_fec!I107)</f>
        <v>0.754201119430844</v>
      </c>
      <c r="J107" s="111">
        <f>IF(RES_hhdet_tes!J107=0,"",RES_hhdet_tes!J107/RES_hhdet_fec!J107)</f>
        <v>0.76151437160435176</v>
      </c>
      <c r="K107" s="111">
        <f>IF(RES_hhdet_tes!K107=0,"",RES_hhdet_tes!K107/RES_hhdet_fec!K107)</f>
        <v>0.76929960118259089</v>
      </c>
      <c r="L107" s="111">
        <f>IF(RES_hhdet_tes!L107=0,"",RES_hhdet_tes!L107/RES_hhdet_fec!L107)</f>
        <v>0.78119512937322522</v>
      </c>
      <c r="M107" s="111">
        <f>IF(RES_hhdet_tes!M107=0,"",RES_hhdet_tes!M107/RES_hhdet_fec!M107)</f>
        <v>0.79365313426668738</v>
      </c>
      <c r="N107" s="111">
        <f>IF(RES_hhdet_tes!N107=0,"",RES_hhdet_tes!N107/RES_hhdet_fec!N107)</f>
        <v>0.80586557138358261</v>
      </c>
      <c r="O107" s="111">
        <f>IF(RES_hhdet_tes!O107=0,"",RES_hhdet_tes!O107/RES_hhdet_fec!O107)</f>
        <v>0.81337703058814803</v>
      </c>
      <c r="P107" s="111">
        <f>IF(RES_hhdet_tes!P107=0,"",RES_hhdet_tes!P107/RES_hhdet_fec!P107)</f>
        <v>0.82965184455538588</v>
      </c>
      <c r="Q107" s="111">
        <f>IF(RES_hhdet_tes!Q107=0,"",RES_hhdet_tes!Q107/RES_hhdet_fec!Q107)</f>
        <v>0.83533021464055923</v>
      </c>
      <c r="R107" s="111">
        <f>IF(RES_hhdet_tes!R107=0,"",RES_hhdet_tes!R107/RES_hhdet_fec!R107)</f>
        <v>0.84490236084080195</v>
      </c>
      <c r="S107" s="111">
        <f>IF(RES_hhdet_tes!S107=0,"",RES_hhdet_tes!S107/RES_hhdet_fec!S107)</f>
        <v>0.84706034719498857</v>
      </c>
      <c r="T107" s="111">
        <f>IF(RES_hhdet_tes!T107=0,"",RES_hhdet_tes!T107/RES_hhdet_fec!T107)</f>
        <v>0.84679834017337607</v>
      </c>
      <c r="U107" s="111">
        <f>IF(RES_hhdet_tes!U107=0,"",RES_hhdet_tes!U107/RES_hhdet_fec!U107)</f>
        <v>0.85243291196691395</v>
      </c>
      <c r="V107" s="111">
        <f>IF(RES_hhdet_tes!V107=0,"",RES_hhdet_tes!V107/RES_hhdet_fec!V107)</f>
        <v>0.86487665233264588</v>
      </c>
      <c r="W107" s="111">
        <f>IF(RES_hhdet_tes!W107=0,"",RES_hhdet_tes!W107/RES_hhdet_fec!W107)</f>
        <v>0.86868388504864391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1.8110369048379578</v>
      </c>
      <c r="C109" s="124">
        <f>IF(RES_hhdet_tes!C109=0,"",RES_hhdet_tes!C109/RES_hhdet_fec!C109)</f>
        <v>1.8791867604648578</v>
      </c>
      <c r="D109" s="124">
        <f>IF(RES_hhdet_tes!D109=0,"",RES_hhdet_tes!D109/RES_hhdet_fec!D109)</f>
        <v>1.9516861998926742</v>
      </c>
      <c r="E109" s="124">
        <f>IF(RES_hhdet_tes!E109=0,"",RES_hhdet_tes!E109/RES_hhdet_fec!E109)</f>
        <v>1.9873821825106959</v>
      </c>
      <c r="F109" s="124">
        <f>IF(RES_hhdet_tes!F109=0,"",RES_hhdet_tes!F109/RES_hhdet_fec!F109)</f>
        <v>2.0560156430959209</v>
      </c>
      <c r="G109" s="124">
        <f>IF(RES_hhdet_tes!G109=0,"",RES_hhdet_tes!G109/RES_hhdet_fec!G109)</f>
        <v>2.3885698846131334</v>
      </c>
      <c r="H109" s="124">
        <f>IF(RES_hhdet_tes!H109=0,"",RES_hhdet_tes!H109/RES_hhdet_fec!H109)</f>
        <v>2.4953336269727182</v>
      </c>
      <c r="I109" s="124">
        <f>IF(RES_hhdet_tes!I109=0,"",RES_hhdet_tes!I109/RES_hhdet_fec!I109)</f>
        <v>2.4748932126549725</v>
      </c>
      <c r="J109" s="124">
        <f>IF(RES_hhdet_tes!J109=0,"",RES_hhdet_tes!J109/RES_hhdet_fec!J109)</f>
        <v>2.5706825821310724</v>
      </c>
      <c r="K109" s="124">
        <f>IF(RES_hhdet_tes!K109=0,"",RES_hhdet_tes!K109/RES_hhdet_fec!K109)</f>
        <v>2.6509236445550362</v>
      </c>
      <c r="L109" s="124">
        <f>IF(RES_hhdet_tes!L109=0,"",RES_hhdet_tes!L109/RES_hhdet_fec!L109)</f>
        <v>2.712144252030166</v>
      </c>
      <c r="M109" s="124">
        <f>IF(RES_hhdet_tes!M109=0,"",RES_hhdet_tes!M109/RES_hhdet_fec!M109)</f>
        <v>2.8492849536313902</v>
      </c>
      <c r="N109" s="124">
        <f>IF(RES_hhdet_tes!N109=0,"",RES_hhdet_tes!N109/RES_hhdet_fec!N109)</f>
        <v>2.8699382889749363</v>
      </c>
      <c r="O109" s="124">
        <f>IF(RES_hhdet_tes!O109=0,"",RES_hhdet_tes!O109/RES_hhdet_fec!O109)</f>
        <v>3.0831082707327209</v>
      </c>
      <c r="P109" s="124">
        <f>IF(RES_hhdet_tes!P109=0,"",RES_hhdet_tes!P109/RES_hhdet_fec!P109)</f>
        <v>3.2166847948131574</v>
      </c>
      <c r="Q109" s="124">
        <f>IF(RES_hhdet_tes!Q109=0,"",RES_hhdet_tes!Q109/RES_hhdet_fec!Q109)</f>
        <v>3.2807786972151987</v>
      </c>
      <c r="R109" s="124">
        <f>IF(RES_hhdet_tes!R109=0,"",RES_hhdet_tes!R109/RES_hhdet_fec!R109)</f>
        <v>3.437241495429197</v>
      </c>
      <c r="S109" s="124">
        <f>IF(RES_hhdet_tes!S109=0,"",RES_hhdet_tes!S109/RES_hhdet_fec!S109)</f>
        <v>3.5838219512812897</v>
      </c>
      <c r="T109" s="124">
        <f>IF(RES_hhdet_tes!T109=0,"",RES_hhdet_tes!T109/RES_hhdet_fec!T109)</f>
        <v>3.7255767357861007</v>
      </c>
      <c r="U109" s="124">
        <f>IF(RES_hhdet_tes!U109=0,"",RES_hhdet_tes!U109/RES_hhdet_fec!U109)</f>
        <v>3.8490870639335011</v>
      </c>
      <c r="V109" s="124">
        <f>IF(RES_hhdet_tes!V109=0,"",RES_hhdet_tes!V109/RES_hhdet_fec!V109)</f>
        <v>3.9802164345876103</v>
      </c>
      <c r="W109" s="124">
        <f>IF(RES_hhdet_tes!W109=0,"",RES_hhdet_tes!W109/RES_hhdet_fec!W109)</f>
        <v>4.0757749861482599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1.8110369048379578</v>
      </c>
      <c r="C110" s="111">
        <f>IF(RES_hhdet_tes!C110=0,"",RES_hhdet_tes!C110/RES_hhdet_fec!C110)</f>
        <v>1.8791867604648578</v>
      </c>
      <c r="D110" s="111">
        <f>IF(RES_hhdet_tes!D110=0,"",RES_hhdet_tes!D110/RES_hhdet_fec!D110)</f>
        <v>1.9516861998926742</v>
      </c>
      <c r="E110" s="111">
        <f>IF(RES_hhdet_tes!E110=0,"",RES_hhdet_tes!E110/RES_hhdet_fec!E110)</f>
        <v>1.9873821825106959</v>
      </c>
      <c r="F110" s="111">
        <f>IF(RES_hhdet_tes!F110=0,"",RES_hhdet_tes!F110/RES_hhdet_fec!F110)</f>
        <v>2.0560156430959209</v>
      </c>
      <c r="G110" s="111">
        <f>IF(RES_hhdet_tes!G110=0,"",RES_hhdet_tes!G110/RES_hhdet_fec!G110)</f>
        <v>2.3885698846131334</v>
      </c>
      <c r="H110" s="111">
        <f>IF(RES_hhdet_tes!H110=0,"",RES_hhdet_tes!H110/RES_hhdet_fec!H110)</f>
        <v>2.4953336269727182</v>
      </c>
      <c r="I110" s="111">
        <f>IF(RES_hhdet_tes!I110=0,"",RES_hhdet_tes!I110/RES_hhdet_fec!I110)</f>
        <v>2.4748932126549725</v>
      </c>
      <c r="J110" s="111">
        <f>IF(RES_hhdet_tes!J110=0,"",RES_hhdet_tes!J110/RES_hhdet_fec!J110)</f>
        <v>2.5706825821310724</v>
      </c>
      <c r="K110" s="111">
        <f>IF(RES_hhdet_tes!K110=0,"",RES_hhdet_tes!K110/RES_hhdet_fec!K110)</f>
        <v>2.6509236445550362</v>
      </c>
      <c r="L110" s="111">
        <f>IF(RES_hhdet_tes!L110=0,"",RES_hhdet_tes!L110/RES_hhdet_fec!L110)</f>
        <v>2.712144252030166</v>
      </c>
      <c r="M110" s="111">
        <f>IF(RES_hhdet_tes!M110=0,"",RES_hhdet_tes!M110/RES_hhdet_fec!M110)</f>
        <v>2.8492849536313902</v>
      </c>
      <c r="N110" s="111">
        <f>IF(RES_hhdet_tes!N110=0,"",RES_hhdet_tes!N110/RES_hhdet_fec!N110)</f>
        <v>2.8699382889749363</v>
      </c>
      <c r="O110" s="111">
        <f>IF(RES_hhdet_tes!O110=0,"",RES_hhdet_tes!O110/RES_hhdet_fec!O110)</f>
        <v>3.0831082707327209</v>
      </c>
      <c r="P110" s="111">
        <f>IF(RES_hhdet_tes!P110=0,"",RES_hhdet_tes!P110/RES_hhdet_fec!P110)</f>
        <v>3.2166847948131574</v>
      </c>
      <c r="Q110" s="111">
        <f>IF(RES_hhdet_tes!Q110=0,"",RES_hhdet_tes!Q110/RES_hhdet_fec!Q110)</f>
        <v>3.2807786972151987</v>
      </c>
      <c r="R110" s="111">
        <f>IF(RES_hhdet_tes!R110=0,"",RES_hhdet_tes!R110/RES_hhdet_fec!R110)</f>
        <v>3.437241495429197</v>
      </c>
      <c r="S110" s="111">
        <f>IF(RES_hhdet_tes!S110=0,"",RES_hhdet_tes!S110/RES_hhdet_fec!S110)</f>
        <v>3.5838219512812897</v>
      </c>
      <c r="T110" s="111">
        <f>IF(RES_hhdet_tes!T110=0,"",RES_hhdet_tes!T110/RES_hhdet_fec!T110)</f>
        <v>3.7255767357861007</v>
      </c>
      <c r="U110" s="111">
        <f>IF(RES_hhdet_tes!U110=0,"",RES_hhdet_tes!U110/RES_hhdet_fec!U110)</f>
        <v>3.8490870639335011</v>
      </c>
      <c r="V110" s="111">
        <f>IF(RES_hhdet_tes!V110=0,"",RES_hhdet_tes!V110/RES_hhdet_fec!V110)</f>
        <v>3.9802164345876103</v>
      </c>
      <c r="W110" s="111">
        <f>IF(RES_hhdet_tes!W110=0,"",RES_hhdet_tes!W110/RES_hhdet_fec!W110)</f>
        <v>4.0757749861482599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0.68552195752245071</v>
      </c>
      <c r="C111" s="124">
        <f>IF(RES_hhdet_tes!C111=0,"",RES_hhdet_tes!C111/RES_hhdet_fec!C111)</f>
        <v>0.68815871287589303</v>
      </c>
      <c r="D111" s="124">
        <f>IF(RES_hhdet_tes!D111=0,"",RES_hhdet_tes!D111/RES_hhdet_fec!D111)</f>
        <v>0.69696820358741041</v>
      </c>
      <c r="E111" s="124">
        <f>IF(RES_hhdet_tes!E111=0,"",RES_hhdet_tes!E111/RES_hhdet_fec!E111)</f>
        <v>0.70463037608191958</v>
      </c>
      <c r="F111" s="124">
        <f>IF(RES_hhdet_tes!F111=0,"",RES_hhdet_tes!F111/RES_hhdet_fec!F111)</f>
        <v>0.7126071377208113</v>
      </c>
      <c r="G111" s="124">
        <f>IF(RES_hhdet_tes!G111=0,"",RES_hhdet_tes!G111/RES_hhdet_fec!G111)</f>
        <v>0.79955847222849219</v>
      </c>
      <c r="H111" s="124">
        <f>IF(RES_hhdet_tes!H111=0,"",RES_hhdet_tes!H111/RES_hhdet_fec!H111)</f>
        <v>0.80309532211965307</v>
      </c>
      <c r="I111" s="124">
        <f>IF(RES_hhdet_tes!I111=0,"",RES_hhdet_tes!I111/RES_hhdet_fec!I111)</f>
        <v>0.80912065146165657</v>
      </c>
      <c r="J111" s="124">
        <f>IF(RES_hhdet_tes!J111=0,"",RES_hhdet_tes!J111/RES_hhdet_fec!J111)</f>
        <v>0.81665375480241131</v>
      </c>
      <c r="K111" s="124">
        <f>IF(RES_hhdet_tes!K111=0,"",RES_hhdet_tes!K111/RES_hhdet_fec!K111)</f>
        <v>0.8265655920850794</v>
      </c>
      <c r="L111" s="124">
        <f>IF(RES_hhdet_tes!L111=0,"",RES_hhdet_tes!L111/RES_hhdet_fec!L111)</f>
        <v>0.83424840892176733</v>
      </c>
      <c r="M111" s="124">
        <f>IF(RES_hhdet_tes!M111=0,"",RES_hhdet_tes!M111/RES_hhdet_fec!M111)</f>
        <v>0.83873645258810425</v>
      </c>
      <c r="N111" s="124">
        <f>IF(RES_hhdet_tes!N111=0,"",RES_hhdet_tes!N111/RES_hhdet_fec!N111)</f>
        <v>0.84365188524710522</v>
      </c>
      <c r="O111" s="124">
        <f>IF(RES_hhdet_tes!O111=0,"",RES_hhdet_tes!O111/RES_hhdet_fec!O111)</f>
        <v>0.84775001921044291</v>
      </c>
      <c r="P111" s="124">
        <f>IF(RES_hhdet_tes!P111=0,"",RES_hhdet_tes!P111/RES_hhdet_fec!P111)</f>
        <v>0.85738743466687095</v>
      </c>
      <c r="Q111" s="124">
        <f>IF(RES_hhdet_tes!Q111=0,"",RES_hhdet_tes!Q111/RES_hhdet_fec!Q111)</f>
        <v>0.86465891339880907</v>
      </c>
      <c r="R111" s="124">
        <f>IF(RES_hhdet_tes!R111=0,"",RES_hhdet_tes!R111/RES_hhdet_fec!R111)</f>
        <v>0.87075583950643443</v>
      </c>
      <c r="S111" s="124">
        <f>IF(RES_hhdet_tes!S111=0,"",RES_hhdet_tes!S111/RES_hhdet_fec!S111)</f>
        <v>0.87438733443277383</v>
      </c>
      <c r="T111" s="124">
        <f>IF(RES_hhdet_tes!T111=0,"",RES_hhdet_tes!T111/RES_hhdet_fec!T111)</f>
        <v>0.88273719210925206</v>
      </c>
      <c r="U111" s="124">
        <f>IF(RES_hhdet_tes!U111=0,"",RES_hhdet_tes!U111/RES_hhdet_fec!U111)</f>
        <v>0.88776650917910727</v>
      </c>
      <c r="V111" s="124">
        <f>IF(RES_hhdet_tes!V111=0,"",RES_hhdet_tes!V111/RES_hhdet_fec!V111)</f>
        <v>0.88704054264023924</v>
      </c>
      <c r="W111" s="124">
        <f>IF(RES_hhdet_tes!W111=0,"",RES_hhdet_tes!W111/RES_hhdet_fec!W111)</f>
        <v>0.89881939903793762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0.74060314962651863</v>
      </c>
      <c r="C112" s="111">
        <f>IF(RES_hhdet_tes!C112=0,"",RES_hhdet_tes!C112/RES_hhdet_fec!C112)</f>
        <v>0.75743762960766048</v>
      </c>
      <c r="D112" s="111">
        <f>IF(RES_hhdet_tes!D112=0,"",RES_hhdet_tes!D112/RES_hhdet_fec!D112)</f>
        <v>0.78776251236148442</v>
      </c>
      <c r="E112" s="111">
        <f>IF(RES_hhdet_tes!E112=0,"",RES_hhdet_tes!E112/RES_hhdet_fec!E112)</f>
        <v>0.79785127115980892</v>
      </c>
      <c r="F112" s="111">
        <f>IF(RES_hhdet_tes!F112=0,"",RES_hhdet_tes!F112/RES_hhdet_fec!F112)</f>
        <v>0.80272529711434082</v>
      </c>
      <c r="G112" s="111">
        <f>IF(RES_hhdet_tes!G112=0,"",RES_hhdet_tes!G112/RES_hhdet_fec!G112)</f>
        <v>0.81052736812252535</v>
      </c>
      <c r="H112" s="111">
        <f>IF(RES_hhdet_tes!H112=0,"",RES_hhdet_tes!H112/RES_hhdet_fec!H112)</f>
        <v>0.81439038707455691</v>
      </c>
      <c r="I112" s="111">
        <f>IF(RES_hhdet_tes!I112=0,"",RES_hhdet_tes!I112/RES_hhdet_fec!I112)</f>
        <v>0.81917654313459465</v>
      </c>
      <c r="J112" s="111">
        <f>IF(RES_hhdet_tes!J112=0,"",RES_hhdet_tes!J112/RES_hhdet_fec!J112)</f>
        <v>0.82502307168584033</v>
      </c>
      <c r="K112" s="111">
        <f>IF(RES_hhdet_tes!K112=0,"",RES_hhdet_tes!K112/RES_hhdet_fec!K112)</f>
        <v>0.83263179583806257</v>
      </c>
      <c r="L112" s="111">
        <f>IF(RES_hhdet_tes!L112=0,"",RES_hhdet_tes!L112/RES_hhdet_fec!L112)</f>
        <v>0.84192177131029999</v>
      </c>
      <c r="M112" s="111">
        <f>IF(RES_hhdet_tes!M112=0,"",RES_hhdet_tes!M112/RES_hhdet_fec!M112)</f>
        <v>0.84539364992309607</v>
      </c>
      <c r="N112" s="111">
        <f>IF(RES_hhdet_tes!N112=0,"",RES_hhdet_tes!N112/RES_hhdet_fec!N112)</f>
        <v>0.85074493689460384</v>
      </c>
      <c r="O112" s="111">
        <f>IF(RES_hhdet_tes!O112=0,"",RES_hhdet_tes!O112/RES_hhdet_fec!O112)</f>
        <v>0.85599605784406219</v>
      </c>
      <c r="P112" s="111">
        <f>IF(RES_hhdet_tes!P112=0,"",RES_hhdet_tes!P112/RES_hhdet_fec!P112)</f>
        <v>0.86225353417810702</v>
      </c>
      <c r="Q112" s="111">
        <f>IF(RES_hhdet_tes!Q112=0,"",RES_hhdet_tes!Q112/RES_hhdet_fec!Q112)</f>
        <v>0.86613941691623986</v>
      </c>
      <c r="R112" s="111">
        <f>IF(RES_hhdet_tes!R112=0,"",RES_hhdet_tes!R112/RES_hhdet_fec!R112)</f>
        <v>0.86962427185821001</v>
      </c>
      <c r="S112" s="111">
        <f>IF(RES_hhdet_tes!S112=0,"",RES_hhdet_tes!S112/RES_hhdet_fec!S112)</f>
        <v>0.87315995958750736</v>
      </c>
      <c r="T112" s="111">
        <f>IF(RES_hhdet_tes!T112=0,"",RES_hhdet_tes!T112/RES_hhdet_fec!T112)</f>
        <v>0.87701573438079949</v>
      </c>
      <c r="U112" s="111">
        <f>IF(RES_hhdet_tes!U112=0,"",RES_hhdet_tes!U112/RES_hhdet_fec!U112)</f>
        <v>0.88118450168455309</v>
      </c>
      <c r="V112" s="111">
        <f>IF(RES_hhdet_tes!V112=0,"",RES_hhdet_tes!V112/RES_hhdet_fec!V112)</f>
        <v>0.88417412026162123</v>
      </c>
      <c r="W112" s="111">
        <f>IF(RES_hhdet_tes!W112=0,"",RES_hhdet_tes!W112/RES_hhdet_fec!W112)</f>
        <v>0.89019496890211158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>
        <f>IF(RES_hhdet_tes!E113=0,"",RES_hhdet_tes!E113/RES_hhdet_fec!E113)</f>
        <v>0.92073836412161336</v>
      </c>
      <c r="F113" s="111">
        <f>IF(RES_hhdet_tes!F113=0,"",RES_hhdet_tes!F113/RES_hhdet_fec!F113)</f>
        <v>0.91929027955300036</v>
      </c>
      <c r="G113" s="111">
        <f>IF(RES_hhdet_tes!G113=0,"",RES_hhdet_tes!G113/RES_hhdet_fec!G113)</f>
        <v>0.92145985555071752</v>
      </c>
      <c r="H113" s="111">
        <f>IF(RES_hhdet_tes!H113=0,"",RES_hhdet_tes!H113/RES_hhdet_fec!H113)</f>
        <v>0.92305137500292112</v>
      </c>
      <c r="I113" s="111">
        <f>IF(RES_hhdet_tes!I113=0,"",RES_hhdet_tes!I113/RES_hhdet_fec!I113)</f>
        <v>0.91872258297564491</v>
      </c>
      <c r="J113" s="111">
        <f>IF(RES_hhdet_tes!J113=0,"",RES_hhdet_tes!J113/RES_hhdet_fec!J113)</f>
        <v>0.92633789101558017</v>
      </c>
      <c r="K113" s="111">
        <f>IF(RES_hhdet_tes!K113=0,"",RES_hhdet_tes!K113/RES_hhdet_fec!K113)</f>
        <v>0.92817761246436259</v>
      </c>
      <c r="L113" s="111">
        <f>IF(RES_hhdet_tes!L113=0,"",RES_hhdet_tes!L113/RES_hhdet_fec!L113)</f>
        <v>0.9305745775542047</v>
      </c>
      <c r="M113" s="111">
        <f>IF(RES_hhdet_tes!M113=0,"",RES_hhdet_tes!M113/RES_hhdet_fec!M113)</f>
        <v>0.92977492826456765</v>
      </c>
      <c r="N113" s="111">
        <f>IF(RES_hhdet_tes!N113=0,"",RES_hhdet_tes!N113/RES_hhdet_fec!N113)</f>
        <v>0.93225456719538657</v>
      </c>
      <c r="O113" s="111">
        <f>IF(RES_hhdet_tes!O113=0,"",RES_hhdet_tes!O113/RES_hhdet_fec!O113)</f>
        <v>0.93122558786638354</v>
      </c>
      <c r="P113" s="111">
        <f>IF(RES_hhdet_tes!P113=0,"",RES_hhdet_tes!P113/RES_hhdet_fec!P113)</f>
        <v>0.93926505753605016</v>
      </c>
      <c r="Q113" s="111">
        <f>IF(RES_hhdet_tes!Q113=0,"",RES_hhdet_tes!Q113/RES_hhdet_fec!Q113)</f>
        <v>0.94086200166774281</v>
      </c>
      <c r="R113" s="111">
        <f>IF(RES_hhdet_tes!R113=0,"",RES_hhdet_tes!R113/RES_hhdet_fec!R113)</f>
        <v>0.94243013019521438</v>
      </c>
      <c r="S113" s="111">
        <f>IF(RES_hhdet_tes!S113=0,"",RES_hhdet_tes!S113/RES_hhdet_fec!S113)</f>
        <v>0.94058522323993632</v>
      </c>
      <c r="T113" s="111">
        <f>IF(RES_hhdet_tes!T113=0,"",RES_hhdet_tes!T113/RES_hhdet_fec!T113)</f>
        <v>0.9415782062478828</v>
      </c>
      <c r="U113" s="111">
        <f>IF(RES_hhdet_tes!U113=0,"",RES_hhdet_tes!U113/RES_hhdet_fec!U113)</f>
        <v>0.94426812677085892</v>
      </c>
      <c r="V113" s="111">
        <f>IF(RES_hhdet_tes!V113=0,"",RES_hhdet_tes!V113/RES_hhdet_fec!V113)</f>
        <v>0.94709321685305337</v>
      </c>
      <c r="W113" s="111">
        <f>IF(RES_hhdet_tes!W113=0,"",RES_hhdet_tes!W113/RES_hhdet_fec!W113)</f>
        <v>0.947749775185174</v>
      </c>
      <c r="DA113" s="63" t="s">
        <v>2012</v>
      </c>
    </row>
    <row r="114" spans="1:105" ht="12" customHeight="1" x14ac:dyDescent="0.25">
      <c r="A114" s="100" t="s">
        <v>203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>
        <f>IF(RES_hhdet_tes!E114=0,"",RES_hhdet_tes!E114/RES_hhdet_fec!E114)</f>
        <v>0.83114957735209616</v>
      </c>
      <c r="F114" s="112">
        <f>IF(RES_hhdet_tes!F114=0,"",RES_hhdet_tes!F114/RES_hhdet_fec!F114)</f>
        <v>0.83202616702748777</v>
      </c>
      <c r="G114" s="112">
        <f>IF(RES_hhdet_tes!G114=0,"",RES_hhdet_tes!G114/RES_hhdet_fec!G114)</f>
        <v>0.83337677937473198</v>
      </c>
      <c r="H114" s="112">
        <f>IF(RES_hhdet_tes!H114=0,"",RES_hhdet_tes!H114/RES_hhdet_fec!H114)</f>
        <v>0.83567882667730342</v>
      </c>
      <c r="I114" s="112">
        <f>IF(RES_hhdet_tes!I114=0,"",RES_hhdet_tes!I114/RES_hhdet_fec!I114)</f>
        <v>0.8344156331459307</v>
      </c>
      <c r="J114" s="112">
        <f>IF(RES_hhdet_tes!J114=0,"",RES_hhdet_tes!J114/RES_hhdet_fec!J114)</f>
        <v>0.84142169316582205</v>
      </c>
      <c r="K114" s="112">
        <f>IF(RES_hhdet_tes!K114=0,"",RES_hhdet_tes!K114/RES_hhdet_fec!K114)</f>
        <v>0.85201977667896744</v>
      </c>
      <c r="L114" s="112">
        <f>IF(RES_hhdet_tes!L114=0,"",RES_hhdet_tes!L114/RES_hhdet_fec!L114)</f>
        <v>0.85667359435737378</v>
      </c>
      <c r="M114" s="112">
        <f>IF(RES_hhdet_tes!M114=0,"",RES_hhdet_tes!M114/RES_hhdet_fec!M114)</f>
        <v>0.85946599526660072</v>
      </c>
      <c r="N114" s="112">
        <f>IF(RES_hhdet_tes!N114=0,"",RES_hhdet_tes!N114/RES_hhdet_fec!N114)</f>
        <v>0.86451284191826205</v>
      </c>
      <c r="O114" s="112">
        <f>IF(RES_hhdet_tes!O114=0,"",RES_hhdet_tes!O114/RES_hhdet_fec!O114)</f>
        <v>0.86718786119296942</v>
      </c>
      <c r="P114" s="112">
        <f>IF(RES_hhdet_tes!P114=0,"",RES_hhdet_tes!P114/RES_hhdet_fec!P114)</f>
        <v>0.87339182047362551</v>
      </c>
      <c r="Q114" s="112">
        <f>IF(RES_hhdet_tes!Q114=0,"",RES_hhdet_tes!Q114/RES_hhdet_fec!Q114)</f>
        <v>0.87649070717690181</v>
      </c>
      <c r="R114" s="112">
        <f>IF(RES_hhdet_tes!R114=0,"",RES_hhdet_tes!R114/RES_hhdet_fec!R114)</f>
        <v>0.88046636133234435</v>
      </c>
      <c r="S114" s="112">
        <f>IF(RES_hhdet_tes!S114=0,"",RES_hhdet_tes!S114/RES_hhdet_fec!S114)</f>
        <v>0.88107629901975659</v>
      </c>
      <c r="T114" s="112">
        <f>IF(RES_hhdet_tes!T114=0,"",RES_hhdet_tes!T114/RES_hhdet_fec!T114)</f>
        <v>0.88370885411141131</v>
      </c>
      <c r="U114" s="112">
        <f>IF(RES_hhdet_tes!U114=0,"",RES_hhdet_tes!U114/RES_hhdet_fec!U114)</f>
        <v>0.88574684244590063</v>
      </c>
      <c r="V114" s="112">
        <f>IF(RES_hhdet_tes!V114=0,"",RES_hhdet_tes!V114/RES_hhdet_fec!V114)</f>
        <v>0.88798420608805451</v>
      </c>
      <c r="W114" s="112">
        <f>IF(RES_hhdet_tes!W114=0,"",RES_hhdet_tes!W114/RES_hhdet_fec!W114)</f>
        <v>0.8937222580755555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>
        <f>IF(RES_hhdet_tes!E115=0,"",RES_hhdet_tes!E115/RES_hhdet_fec!E115)</f>
        <v>1</v>
      </c>
      <c r="F115" s="113">
        <f>IF(RES_hhdet_tes!F115=0,"",RES_hhdet_tes!F115/RES_hhdet_fec!F115)</f>
        <v>1</v>
      </c>
      <c r="G115" s="113">
        <f>IF(RES_hhdet_tes!G115=0,"",RES_hhdet_tes!G115/RES_hhdet_fec!G115)</f>
        <v>1</v>
      </c>
      <c r="H115" s="113">
        <f>IF(RES_hhdet_tes!H115=0,"",RES_hhdet_tes!H115/RES_hhdet_fec!H115)</f>
        <v>1</v>
      </c>
      <c r="I115" s="113">
        <f>IF(RES_hhdet_tes!I115=0,"",RES_hhdet_tes!I115/RES_hhdet_fec!I115)</f>
        <v>1</v>
      </c>
      <c r="J115" s="113">
        <f>IF(RES_hhdet_tes!J115=0,"",RES_hhdet_tes!J115/RES_hhdet_fec!J115)</f>
        <v>1</v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0.67757838776318957</v>
      </c>
      <c r="C116" s="112">
        <f>IF(RES_hhdet_tes!C116=0,"",RES_hhdet_tes!C116/RES_hhdet_fec!C116)</f>
        <v>0.67856973314219604</v>
      </c>
      <c r="D116" s="112">
        <f>IF(RES_hhdet_tes!D116=0,"",RES_hhdet_tes!D116/RES_hhdet_fec!D116)</f>
        <v>0.67870780241602213</v>
      </c>
      <c r="E116" s="112">
        <f>IF(RES_hhdet_tes!E116=0,"",RES_hhdet_tes!E116/RES_hhdet_fec!E116)</f>
        <v>0.68036379540163161</v>
      </c>
      <c r="F116" s="112">
        <f>IF(RES_hhdet_tes!F116=0,"",RES_hhdet_tes!F116/RES_hhdet_fec!F116)</f>
        <v>0.68284346325131329</v>
      </c>
      <c r="G116" s="112">
        <f>IF(RES_hhdet_tes!G116=0,"",RES_hhdet_tes!G116/RES_hhdet_fec!G116)</f>
        <v>0.71590528640321449</v>
      </c>
      <c r="H116" s="112">
        <f>IF(RES_hhdet_tes!H116=0,"",RES_hhdet_tes!H116/RES_hhdet_fec!H116)</f>
        <v>0.71791039304667881</v>
      </c>
      <c r="I116" s="112">
        <f>IF(RES_hhdet_tes!I116=0,"",RES_hhdet_tes!I116/RES_hhdet_fec!I116)</f>
        <v>0.72829742426470423</v>
      </c>
      <c r="J116" s="112">
        <f>IF(RES_hhdet_tes!J116=0,"",RES_hhdet_tes!J116/RES_hhdet_fec!J116)</f>
        <v>0.73575925994064417</v>
      </c>
      <c r="K116" s="112">
        <f>IF(RES_hhdet_tes!K116=0,"",RES_hhdet_tes!K116/RES_hhdet_fec!K116)</f>
        <v>0.73853400817190828</v>
      </c>
      <c r="L116" s="112">
        <f>IF(RES_hhdet_tes!L116=0,"",RES_hhdet_tes!L116/RES_hhdet_fec!L116)</f>
        <v>0.75376275352209809</v>
      </c>
      <c r="M116" s="112">
        <f>IF(RES_hhdet_tes!M116=0,"",RES_hhdet_tes!M116/RES_hhdet_fec!M116)</f>
        <v>0.75806223150038132</v>
      </c>
      <c r="N116" s="112">
        <f>IF(RES_hhdet_tes!N116=0,"",RES_hhdet_tes!N116/RES_hhdet_fec!N116)</f>
        <v>0.76187596765253107</v>
      </c>
      <c r="O116" s="112">
        <f>IF(RES_hhdet_tes!O116=0,"",RES_hhdet_tes!O116/RES_hhdet_fec!O116)</f>
        <v>0.76512462139236337</v>
      </c>
      <c r="P116" s="112">
        <f>IF(RES_hhdet_tes!P116=0,"",RES_hhdet_tes!P116/RES_hhdet_fec!P116)</f>
        <v>0.76830000037529489</v>
      </c>
      <c r="Q116" s="112">
        <f>IF(RES_hhdet_tes!Q116=0,"",RES_hhdet_tes!Q116/RES_hhdet_fec!Q116)</f>
        <v>0.77315613351686652</v>
      </c>
      <c r="R116" s="112">
        <f>IF(RES_hhdet_tes!R116=0,"",RES_hhdet_tes!R116/RES_hhdet_fec!R116)</f>
        <v>0.78228567577531549</v>
      </c>
      <c r="S116" s="112">
        <f>IF(RES_hhdet_tes!S116=0,"",RES_hhdet_tes!S116/RES_hhdet_fec!S116)</f>
        <v>0.79312460870610735</v>
      </c>
      <c r="T116" s="112">
        <f>IF(RES_hhdet_tes!T116=0,"",RES_hhdet_tes!T116/RES_hhdet_fec!T116)</f>
        <v>0.81201278910001007</v>
      </c>
      <c r="U116" s="112">
        <f>IF(RES_hhdet_tes!U116=0,"",RES_hhdet_tes!U116/RES_hhdet_fec!U116)</f>
        <v>0.82264967310140646</v>
      </c>
      <c r="V116" s="112">
        <f>IF(RES_hhdet_tes!V116=0,"",RES_hhdet_tes!V116/RES_hhdet_fec!V116)</f>
        <v>0.80278006704308336</v>
      </c>
      <c r="W116" s="112">
        <f>IF(RES_hhdet_tes!W116=0,"",RES_hhdet_tes!W116/RES_hhdet_fec!W116)</f>
        <v>0.8422062156740181</v>
      </c>
      <c r="DA116" s="131" t="s">
        <v>2015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0.88897652091758461</v>
      </c>
      <c r="C117" s="113">
        <f>IF(RES_hhdet_tes!C117=0,"",RES_hhdet_tes!C117/RES_hhdet_fec!C117)</f>
        <v>0.89976912329771608</v>
      </c>
      <c r="D117" s="113">
        <f>IF(RES_hhdet_tes!D117=0,"",RES_hhdet_tes!D117/RES_hhdet_fec!D117)</f>
        <v>0.90777327828817866</v>
      </c>
      <c r="E117" s="113">
        <f>IF(RES_hhdet_tes!E117=0,"",RES_hhdet_tes!E117/RES_hhdet_fec!E117)</f>
        <v>0.89693748122747208</v>
      </c>
      <c r="F117" s="113">
        <f>IF(RES_hhdet_tes!F117=0,"",RES_hhdet_tes!F117/RES_hhdet_fec!F117)</f>
        <v>0.89440918501982614</v>
      </c>
      <c r="G117" s="113">
        <f>IF(RES_hhdet_tes!G117=0,"",RES_hhdet_tes!G117/RES_hhdet_fec!G117)</f>
        <v>0.88726950536827176</v>
      </c>
      <c r="H117" s="113">
        <f>IF(RES_hhdet_tes!H117=0,"",RES_hhdet_tes!H117/RES_hhdet_fec!H117)</f>
        <v>0.88929491467451538</v>
      </c>
      <c r="I117" s="113">
        <f>IF(RES_hhdet_tes!I117=0,"",RES_hhdet_tes!I117/RES_hhdet_fec!I117)</f>
        <v>0.87967432673301749</v>
      </c>
      <c r="J117" s="113">
        <f>IF(RES_hhdet_tes!J117=0,"",RES_hhdet_tes!J117/RES_hhdet_fec!J117)</f>
        <v>0.8899993538644877</v>
      </c>
      <c r="K117" s="113">
        <f>IF(RES_hhdet_tes!K117=0,"",RES_hhdet_tes!K117/RES_hhdet_fec!K117)</f>
        <v>0.88855088998322329</v>
      </c>
      <c r="L117" s="113">
        <f>IF(RES_hhdet_tes!L117=0,"",RES_hhdet_tes!L117/RES_hhdet_fec!L117)</f>
        <v>0.8899332417475464</v>
      </c>
      <c r="M117" s="113">
        <f>IF(RES_hhdet_tes!M117=0,"",RES_hhdet_tes!M117/RES_hhdet_fec!M117)</f>
        <v>0.88738639394501384</v>
      </c>
      <c r="N117" s="113">
        <f>IF(RES_hhdet_tes!N117=0,"",RES_hhdet_tes!N117/RES_hhdet_fec!N117)</f>
        <v>0.88845223720143074</v>
      </c>
      <c r="O117" s="113">
        <f>IF(RES_hhdet_tes!O117=0,"",RES_hhdet_tes!O117/RES_hhdet_fec!O117)</f>
        <v>0.88382729047969177</v>
      </c>
      <c r="P117" s="113">
        <f>IF(RES_hhdet_tes!P117=0,"",RES_hhdet_tes!P117/RES_hhdet_fec!P117)</f>
        <v>0.89739681608280508</v>
      </c>
      <c r="Q117" s="113">
        <f>IF(RES_hhdet_tes!Q117=0,"",RES_hhdet_tes!Q117/RES_hhdet_fec!Q117)</f>
        <v>0.90186826256549724</v>
      </c>
      <c r="R117" s="113">
        <f>IF(RES_hhdet_tes!R117=0,"",RES_hhdet_tes!R117/RES_hhdet_fec!R117)</f>
        <v>0.90565471075538762</v>
      </c>
      <c r="S117" s="113">
        <f>IF(RES_hhdet_tes!S117=0,"",RES_hhdet_tes!S117/RES_hhdet_fec!S117)</f>
        <v>0.90460790058756901</v>
      </c>
      <c r="T117" s="113">
        <f>IF(RES_hhdet_tes!T117=0,"",RES_hhdet_tes!T117/RES_hhdet_fec!T117)</f>
        <v>0.91379666623693889</v>
      </c>
      <c r="U117" s="113">
        <f>IF(RES_hhdet_tes!U117=0,"",RES_hhdet_tes!U117/RES_hhdet_fec!U117)</f>
        <v>0.91709014924529297</v>
      </c>
      <c r="V117" s="113">
        <f>IF(RES_hhdet_tes!V117=0,"",RES_hhdet_tes!V117/RES_hhdet_fec!V117)</f>
        <v>0.92394718958114386</v>
      </c>
      <c r="W117" s="113">
        <f>IF(RES_hhdet_tes!W117=0,"",RES_hhdet_tes!W117/RES_hhdet_fec!W117)</f>
        <v>0.92433829105125198</v>
      </c>
      <c r="DA117" s="132" t="s">
        <v>2016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0.67812659722098356</v>
      </c>
      <c r="C118" s="111">
        <f>IF(RES_hhdet_tes!C118=0,"",RES_hhdet_tes!C118/RES_hhdet_fec!C118)</f>
        <v>0.67889612827909429</v>
      </c>
      <c r="D118" s="111">
        <f>IF(RES_hhdet_tes!D118=0,"",RES_hhdet_tes!D118/RES_hhdet_fec!D118)</f>
        <v>0.67906040211014107</v>
      </c>
      <c r="E118" s="111">
        <f>IF(RES_hhdet_tes!E118=0,"",RES_hhdet_tes!E118/RES_hhdet_fec!E118)</f>
        <v>0.71859055124103299</v>
      </c>
      <c r="F118" s="111">
        <f>IF(RES_hhdet_tes!F118=0,"",RES_hhdet_tes!F118/RES_hhdet_fec!F118)</f>
        <v>0.73271266542485514</v>
      </c>
      <c r="G118" s="111">
        <f>IF(RES_hhdet_tes!G118=0,"",RES_hhdet_tes!G118/RES_hhdet_fec!G118)</f>
        <v>0.76934928937051184</v>
      </c>
      <c r="H118" s="111">
        <f>IF(RES_hhdet_tes!H118=0,"",RES_hhdet_tes!H118/RES_hhdet_fec!H118)</f>
        <v>0.76975687232836609</v>
      </c>
      <c r="I118" s="111">
        <f>IF(RES_hhdet_tes!I118=0,"",RES_hhdet_tes!I118/RES_hhdet_fec!I118)</f>
        <v>0.77323407301408431</v>
      </c>
      <c r="J118" s="111">
        <f>IF(RES_hhdet_tes!J118=0,"",RES_hhdet_tes!J118/RES_hhdet_fec!J118)</f>
        <v>0.77465267365766344</v>
      </c>
      <c r="K118" s="111">
        <f>IF(RES_hhdet_tes!K118=0,"",RES_hhdet_tes!K118/RES_hhdet_fec!K118)</f>
        <v>0.77729960146886479</v>
      </c>
      <c r="L118" s="111">
        <f>IF(RES_hhdet_tes!L118=0,"",RES_hhdet_tes!L118/RES_hhdet_fec!L118)</f>
        <v>0.77965168150515218</v>
      </c>
      <c r="M118" s="111">
        <f>IF(RES_hhdet_tes!M118=0,"",RES_hhdet_tes!M118/RES_hhdet_fec!M118)</f>
        <v>0.78393368104748939</v>
      </c>
      <c r="N118" s="111">
        <f>IF(RES_hhdet_tes!N118=0,"",RES_hhdet_tes!N118/RES_hhdet_fec!N118)</f>
        <v>0.78617865130766573</v>
      </c>
      <c r="O118" s="111">
        <f>IF(RES_hhdet_tes!O118=0,"",RES_hhdet_tes!O118/RES_hhdet_fec!O118)</f>
        <v>0.7863402308697709</v>
      </c>
      <c r="P118" s="111">
        <f>IF(RES_hhdet_tes!P118=0,"",RES_hhdet_tes!P118/RES_hhdet_fec!P118)</f>
        <v>0.79029855925698511</v>
      </c>
      <c r="Q118" s="111">
        <f>IF(RES_hhdet_tes!Q118=0,"",RES_hhdet_tes!Q118/RES_hhdet_fec!Q118)</f>
        <v>0.79916231282888606</v>
      </c>
      <c r="R118" s="111">
        <f>IF(RES_hhdet_tes!R118=0,"",RES_hhdet_tes!R118/RES_hhdet_fec!R118)</f>
        <v>0.80788644222297168</v>
      </c>
      <c r="S118" s="111">
        <f>IF(RES_hhdet_tes!S118=0,"",RES_hhdet_tes!S118/RES_hhdet_fec!S118)</f>
        <v>0.81530581912025213</v>
      </c>
      <c r="T118" s="111">
        <f>IF(RES_hhdet_tes!T118=0,"",RES_hhdet_tes!T118/RES_hhdet_fec!T118)</f>
        <v>0.82111006193844227</v>
      </c>
      <c r="U118" s="111">
        <f>IF(RES_hhdet_tes!U118=0,"",RES_hhdet_tes!U118/RES_hhdet_fec!U118)</f>
        <v>0.82821973373957736</v>
      </c>
      <c r="V118" s="111">
        <f>IF(RES_hhdet_tes!V118=0,"",RES_hhdet_tes!V118/RES_hhdet_fec!V118)</f>
        <v>0.83349355863630237</v>
      </c>
      <c r="W118" s="111">
        <f>IF(RES_hhdet_tes!W118=0,"",RES_hhdet_tes!W118/RES_hhdet_fec!W118)</f>
        <v>0.84604003054741128</v>
      </c>
      <c r="DA118" s="63" t="s">
        <v>2017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0.68127197891017199</v>
      </c>
      <c r="C120" s="124">
        <f>IF(RES_hhdet_tes!C120=0,"",RES_hhdet_tes!C120/RES_hhdet_fec!C120)</f>
        <v>0.6828947749781995</v>
      </c>
      <c r="D120" s="124">
        <f>IF(RES_hhdet_tes!D120=0,"",RES_hhdet_tes!D120/RES_hhdet_fec!D120)</f>
        <v>0.67865302080873724</v>
      </c>
      <c r="E120" s="124">
        <f>IF(RES_hhdet_tes!E120=0,"",RES_hhdet_tes!E120/RES_hhdet_fec!E120)</f>
        <v>0.67881910155152625</v>
      </c>
      <c r="F120" s="124">
        <f>IF(RES_hhdet_tes!F120=0,"",RES_hhdet_tes!F120/RES_hhdet_fec!F120)</f>
        <v>0.67724595634138618</v>
      </c>
      <c r="G120" s="124">
        <f>IF(RES_hhdet_tes!G120=0,"",RES_hhdet_tes!G120/RES_hhdet_fec!G120)</f>
        <v>0.64468704198732396</v>
      </c>
      <c r="H120" s="124">
        <f>IF(RES_hhdet_tes!H120=0,"",RES_hhdet_tes!H120/RES_hhdet_fec!H120)</f>
        <v>0.66607801002644984</v>
      </c>
      <c r="I120" s="124">
        <f>IF(RES_hhdet_tes!I120=0,"",RES_hhdet_tes!I120/RES_hhdet_fec!I120)</f>
        <v>0.65137180054966404</v>
      </c>
      <c r="J120" s="124">
        <f>IF(RES_hhdet_tes!J120=0,"",RES_hhdet_tes!J120/RES_hhdet_fec!J120)</f>
        <v>0.67087151817058233</v>
      </c>
      <c r="K120" s="124">
        <f>IF(RES_hhdet_tes!K120=0,"",RES_hhdet_tes!K120/RES_hhdet_fec!K120)</f>
        <v>0.66727715017623701</v>
      </c>
      <c r="L120" s="124">
        <f>IF(RES_hhdet_tes!L120=0,"",RES_hhdet_tes!L120/RES_hhdet_fec!L120)</f>
        <v>0.6854702239136502</v>
      </c>
      <c r="M120" s="124">
        <f>IF(RES_hhdet_tes!M120=0,"",RES_hhdet_tes!M120/RES_hhdet_fec!M120)</f>
        <v>0.69255268889746802</v>
      </c>
      <c r="N120" s="124">
        <f>IF(RES_hhdet_tes!N120=0,"",RES_hhdet_tes!N120/RES_hhdet_fec!N120)</f>
        <v>0.70489369110338385</v>
      </c>
      <c r="O120" s="124">
        <f>IF(RES_hhdet_tes!O120=0,"",RES_hhdet_tes!O120/RES_hhdet_fec!O120)</f>
        <v>0.70996187851629822</v>
      </c>
      <c r="P120" s="124">
        <f>IF(RES_hhdet_tes!P120=0,"",RES_hhdet_tes!P120/RES_hhdet_fec!P120)</f>
        <v>0.71665248147103999</v>
      </c>
      <c r="Q120" s="124">
        <f>IF(RES_hhdet_tes!Q120=0,"",RES_hhdet_tes!Q120/RES_hhdet_fec!Q120)</f>
        <v>0.72081150803668426</v>
      </c>
      <c r="R120" s="124">
        <f>IF(RES_hhdet_tes!R120=0,"",RES_hhdet_tes!R120/RES_hhdet_fec!R120)</f>
        <v>0.72606379895045614</v>
      </c>
      <c r="S120" s="124">
        <f>IF(RES_hhdet_tes!S120=0,"",RES_hhdet_tes!S120/RES_hhdet_fec!S120)</f>
        <v>0.73162878570058421</v>
      </c>
      <c r="T120" s="124">
        <f>IF(RES_hhdet_tes!T120=0,"",RES_hhdet_tes!T120/RES_hhdet_fec!T120)</f>
        <v>0.73507875785011956</v>
      </c>
      <c r="U120" s="124">
        <f>IF(RES_hhdet_tes!U120=0,"",RES_hhdet_tes!U120/RES_hhdet_fec!U120)</f>
        <v>0.74044494492453394</v>
      </c>
      <c r="V120" s="124">
        <f>IF(RES_hhdet_tes!V120=0,"",RES_hhdet_tes!V120/RES_hhdet_fec!V120)</f>
        <v>0.7553722885072055</v>
      </c>
      <c r="W120" s="124">
        <f>IF(RES_hhdet_tes!W120=0,"",RES_hhdet_tes!W120/RES_hhdet_fec!W120)</f>
        <v>0.76806811214321646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0.61259762143095953</v>
      </c>
      <c r="C121" s="111">
        <f>IF(RES_hhdet_tes!C121=0,"",RES_hhdet_tes!C121/RES_hhdet_fec!C121)</f>
        <v>0.61172598484904173</v>
      </c>
      <c r="D121" s="111">
        <f>IF(RES_hhdet_tes!D121=0,"",RES_hhdet_tes!D121/RES_hhdet_fec!D121)</f>
        <v>0.60962786878431052</v>
      </c>
      <c r="E121" s="111">
        <f>IF(RES_hhdet_tes!E121=0,"",RES_hhdet_tes!E121/RES_hhdet_fec!E121)</f>
        <v>0.60708606493761641</v>
      </c>
      <c r="F121" s="111">
        <f>IF(RES_hhdet_tes!F121=0,"",RES_hhdet_tes!F121/RES_hhdet_fec!F121)</f>
        <v>0.60700438691044567</v>
      </c>
      <c r="G121" s="111">
        <f>IF(RES_hhdet_tes!G121=0,"",RES_hhdet_tes!G121/RES_hhdet_fec!G121)</f>
        <v>0.58479557969712936</v>
      </c>
      <c r="H121" s="111">
        <f>IF(RES_hhdet_tes!H121=0,"",RES_hhdet_tes!H121/RES_hhdet_fec!H121)</f>
        <v>0.58844069142185818</v>
      </c>
      <c r="I121" s="111">
        <f>IF(RES_hhdet_tes!I121=0,"",RES_hhdet_tes!I121/RES_hhdet_fec!I121)</f>
        <v>0.58630357422995161</v>
      </c>
      <c r="J121" s="111">
        <f>IF(RES_hhdet_tes!J121=0,"",RES_hhdet_tes!J121/RES_hhdet_fec!J121)</f>
        <v>0.58943827572051366</v>
      </c>
      <c r="K121" s="111">
        <f>IF(RES_hhdet_tes!K121=0,"",RES_hhdet_tes!K121/RES_hhdet_fec!K121)</f>
        <v>0.58753376326827256</v>
      </c>
      <c r="L121" s="111">
        <f>IF(RES_hhdet_tes!L121=0,"",RES_hhdet_tes!L121/RES_hhdet_fec!L121)</f>
        <v>0.58814307316168868</v>
      </c>
      <c r="M121" s="111">
        <f>IF(RES_hhdet_tes!M121=0,"",RES_hhdet_tes!M121/RES_hhdet_fec!M121)</f>
        <v>0.58834719017010473</v>
      </c>
      <c r="N121" s="111">
        <f>IF(RES_hhdet_tes!N121=0,"",RES_hhdet_tes!N121/RES_hhdet_fec!N121)</f>
        <v>0.58969610259354355</v>
      </c>
      <c r="O121" s="111">
        <f>IF(RES_hhdet_tes!O121=0,"",RES_hhdet_tes!O121/RES_hhdet_fec!O121)</f>
        <v>0.5907692804120509</v>
      </c>
      <c r="P121" s="111">
        <f>IF(RES_hhdet_tes!P121=0,"",RES_hhdet_tes!P121/RES_hhdet_fec!P121)</f>
        <v>0.59252908803730808</v>
      </c>
      <c r="Q121" s="111">
        <f>IF(RES_hhdet_tes!Q121=0,"",RES_hhdet_tes!Q121/RES_hhdet_fec!Q121)</f>
        <v>0.59330492537855506</v>
      </c>
      <c r="R121" s="111">
        <f>IF(RES_hhdet_tes!R121=0,"",RES_hhdet_tes!R121/RES_hhdet_fec!R121)</f>
        <v>0.59432161458565302</v>
      </c>
      <c r="S121" s="111">
        <f>IF(RES_hhdet_tes!S121=0,"",RES_hhdet_tes!S121/RES_hhdet_fec!S121)</f>
        <v>0.59511327880072729</v>
      </c>
      <c r="T121" s="111">
        <f>IF(RES_hhdet_tes!T121=0,"",RES_hhdet_tes!T121/RES_hhdet_fec!T121)</f>
        <v>0.59685539281860522</v>
      </c>
      <c r="U121" s="111">
        <f>IF(RES_hhdet_tes!U121=0,"",RES_hhdet_tes!U121/RES_hhdet_fec!U121)</f>
        <v>0.59865227372248309</v>
      </c>
      <c r="V121" s="111">
        <f>IF(RES_hhdet_tes!V121=0,"",RES_hhdet_tes!V121/RES_hhdet_fec!V121)</f>
        <v>0.60181883961351512</v>
      </c>
      <c r="W121" s="111">
        <f>IF(RES_hhdet_tes!W121=0,"",RES_hhdet_tes!W121/RES_hhdet_fec!W121)</f>
        <v>0.60410992027189936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0.75849748465034172</v>
      </c>
      <c r="C122" s="45">
        <f>IF(RES_hhdet_tes!C122=0,"",RES_hhdet_tes!C122/RES_hhdet_fec!C122)</f>
        <v>0.75926413504926304</v>
      </c>
      <c r="D122" s="45">
        <f>IF(RES_hhdet_tes!D122=0,"",RES_hhdet_tes!D122/RES_hhdet_fec!D122)</f>
        <v>0.75948274857892617</v>
      </c>
      <c r="E122" s="45">
        <f>IF(RES_hhdet_tes!E122=0,"",RES_hhdet_tes!E122/RES_hhdet_fec!E122)</f>
        <v>0.76055234467853661</v>
      </c>
      <c r="F122" s="45">
        <f>IF(RES_hhdet_tes!F122=0,"",RES_hhdet_tes!F122/RES_hhdet_fec!F122)</f>
        <v>0.76243467106376483</v>
      </c>
      <c r="G122" s="45">
        <f>IF(RES_hhdet_tes!G122=0,"",RES_hhdet_tes!G122/RES_hhdet_fec!G122)</f>
        <v>0.7704292065614371</v>
      </c>
      <c r="H122" s="45">
        <f>IF(RES_hhdet_tes!H122=0,"",RES_hhdet_tes!H122/RES_hhdet_fec!H122)</f>
        <v>0.770653075608</v>
      </c>
      <c r="I122" s="45">
        <f>IF(RES_hhdet_tes!I122=0,"",RES_hhdet_tes!I122/RES_hhdet_fec!I122)</f>
        <v>0.77304564524480546</v>
      </c>
      <c r="J122" s="45">
        <f>IF(RES_hhdet_tes!J122=0,"",RES_hhdet_tes!J122/RES_hhdet_fec!J122)</f>
        <v>0.77493376620791199</v>
      </c>
      <c r="K122" s="45">
        <f>IF(RES_hhdet_tes!K122=0,"",RES_hhdet_tes!K122/RES_hhdet_fec!K122)</f>
        <v>0.77795147122727271</v>
      </c>
      <c r="L122" s="45">
        <f>IF(RES_hhdet_tes!L122=0,"",RES_hhdet_tes!L122/RES_hhdet_fec!L122)</f>
        <v>0.78068951933005537</v>
      </c>
      <c r="M122" s="45">
        <f>IF(RES_hhdet_tes!M122=0,"",RES_hhdet_tes!M122/RES_hhdet_fec!M122)</f>
        <v>0.78332230418288706</v>
      </c>
      <c r="N122" s="45">
        <f>IF(RES_hhdet_tes!N122=0,"",RES_hhdet_tes!N122/RES_hhdet_fec!N122)</f>
        <v>0.78548127252897693</v>
      </c>
      <c r="O122" s="45">
        <f>IF(RES_hhdet_tes!O122=0,"",RES_hhdet_tes!O122/RES_hhdet_fec!O122)</f>
        <v>0.78733928134599329</v>
      </c>
      <c r="P122" s="45">
        <f>IF(RES_hhdet_tes!P122=0,"",RES_hhdet_tes!P122/RES_hhdet_fec!P122)</f>
        <v>0.79007288964525801</v>
      </c>
      <c r="Q122" s="45">
        <f>IF(RES_hhdet_tes!Q122=0,"",RES_hhdet_tes!Q122/RES_hhdet_fec!Q122)</f>
        <v>0.79408709924625265</v>
      </c>
      <c r="R122" s="45">
        <f>IF(RES_hhdet_tes!R122=0,"",RES_hhdet_tes!R122/RES_hhdet_fec!R122)</f>
        <v>0.79926170051339784</v>
      </c>
      <c r="S122" s="45">
        <f>IF(RES_hhdet_tes!S122=0,"",RES_hhdet_tes!S122/RES_hhdet_fec!S122)</f>
        <v>0.80607938582643024</v>
      </c>
      <c r="T122" s="45">
        <f>IF(RES_hhdet_tes!T122=0,"",RES_hhdet_tes!T122/RES_hhdet_fec!T122)</f>
        <v>0.81536326396276337</v>
      </c>
      <c r="U122" s="45">
        <f>IF(RES_hhdet_tes!U122=0,"",RES_hhdet_tes!U122/RES_hhdet_fec!U122)</f>
        <v>0.82595885412792813</v>
      </c>
      <c r="V122" s="45">
        <f>IF(RES_hhdet_tes!V122=0,"",RES_hhdet_tes!V122/RES_hhdet_fec!V122)</f>
        <v>0.83728806891160634</v>
      </c>
      <c r="W122" s="45">
        <f>IF(RES_hhdet_tes!W122=0,"",RES_hhdet_tes!W122/RES_hhdet_fec!W122)</f>
        <v>0.84956588323887172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9">
        <f>IF(RES_hhdet_tes!B124=0,"",RES_hhdet_tes!B124/RES_hhdet_fec!B124)</f>
        <v>0.77360361130081245</v>
      </c>
      <c r="C124" s="119">
        <f>IF(RES_hhdet_tes!C124=0,"",RES_hhdet_tes!C124/RES_hhdet_fec!C124)</f>
        <v>0.77437982269278005</v>
      </c>
      <c r="D124" s="119">
        <f>IF(RES_hhdet_tes!D124=0,"",RES_hhdet_tes!D124/RES_hhdet_fec!D124)</f>
        <v>0.77891624002768545</v>
      </c>
      <c r="E124" s="119">
        <f>IF(RES_hhdet_tes!E124=0,"",RES_hhdet_tes!E124/RES_hhdet_fec!E124)</f>
        <v>0.77914989431099468</v>
      </c>
      <c r="F124" s="119">
        <f>IF(RES_hhdet_tes!F124=0,"",RES_hhdet_tes!F124/RES_hhdet_fec!F124)</f>
        <v>0.78443128902715842</v>
      </c>
      <c r="G124" s="119">
        <f>IF(RES_hhdet_tes!G124=0,"",RES_hhdet_tes!G124/RES_hhdet_fec!G124)</f>
        <v>0.78598279684291195</v>
      </c>
      <c r="H124" s="119">
        <f>IF(RES_hhdet_tes!H124=0,"",RES_hhdet_tes!H124/RES_hhdet_fec!H124)</f>
        <v>0.78853564966835599</v>
      </c>
      <c r="I124" s="119">
        <f>IF(RES_hhdet_tes!I124=0,"",RES_hhdet_tes!I124/RES_hhdet_fec!I124)</f>
        <v>0.78915353852201253</v>
      </c>
      <c r="J124" s="119">
        <f>IF(RES_hhdet_tes!J124=0,"",RES_hhdet_tes!J124/RES_hhdet_fec!J124)</f>
        <v>0.79420772878284285</v>
      </c>
      <c r="K124" s="119">
        <f>IF(RES_hhdet_tes!K124=0,"",RES_hhdet_tes!K124/RES_hhdet_fec!K124)</f>
        <v>0.79659843452564294</v>
      </c>
      <c r="L124" s="119">
        <f>IF(RES_hhdet_tes!L124=0,"",RES_hhdet_tes!L124/RES_hhdet_fec!L124)</f>
        <v>0.80115764595790229</v>
      </c>
      <c r="M124" s="119">
        <f>IF(RES_hhdet_tes!M124=0,"",RES_hhdet_tes!M124/RES_hhdet_fec!M124)</f>
        <v>0.80461877609872412</v>
      </c>
      <c r="N124" s="119">
        <f>IF(RES_hhdet_tes!N124=0,"",RES_hhdet_tes!N124/RES_hhdet_fec!N124)</f>
        <v>0.80936040002460641</v>
      </c>
      <c r="O124" s="119">
        <f>IF(RES_hhdet_tes!O124=0,"",RES_hhdet_tes!O124/RES_hhdet_fec!O124)</f>
        <v>0.8188883902020796</v>
      </c>
      <c r="P124" s="119">
        <f>IF(RES_hhdet_tes!P124=0,"",RES_hhdet_tes!P124/RES_hhdet_fec!P124)</f>
        <v>0.819728100830446</v>
      </c>
      <c r="Q124" s="119">
        <f>IF(RES_hhdet_tes!Q124=0,"",RES_hhdet_tes!Q124/RES_hhdet_fec!Q124)</f>
        <v>0.82517867224034858</v>
      </c>
      <c r="R124" s="119">
        <f>IF(RES_hhdet_tes!R124=0,"",RES_hhdet_tes!R124/RES_hhdet_fec!R124)</f>
        <v>0.82893988554798725</v>
      </c>
      <c r="S124" s="119">
        <f>IF(RES_hhdet_tes!S124=0,"",RES_hhdet_tes!S124/RES_hhdet_fec!S124)</f>
        <v>0.83290200716954188</v>
      </c>
      <c r="T124" s="119">
        <f>IF(RES_hhdet_tes!T124=0,"",RES_hhdet_tes!T124/RES_hhdet_fec!T124)</f>
        <v>0.83348043567869823</v>
      </c>
      <c r="U124" s="119">
        <f>IF(RES_hhdet_tes!U124=0,"",RES_hhdet_tes!U124/RES_hhdet_fec!U124)</f>
        <v>0.83969195001117869</v>
      </c>
      <c r="V124" s="119">
        <f>IF(RES_hhdet_tes!V124=0,"",RES_hhdet_tes!V124/RES_hhdet_fec!V124)</f>
        <v>0.84224079280637987</v>
      </c>
      <c r="W124" s="119">
        <f>IF(RES_hhdet_tes!W124=0,"",RES_hhdet_tes!W124/RES_hhdet_fec!W124)</f>
        <v>0.84592056084626144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0.77690523237725806</v>
      </c>
      <c r="C125" s="124">
        <f>IF(RES_hhdet_tes!C125=0,"",RES_hhdet_tes!C125/RES_hhdet_fec!C125)</f>
        <v>0.77733058714478653</v>
      </c>
      <c r="D125" s="124">
        <f>IF(RES_hhdet_tes!D125=0,"",RES_hhdet_tes!D125/RES_hhdet_fec!D125)</f>
        <v>0.7819657946809081</v>
      </c>
      <c r="E125" s="124">
        <f>IF(RES_hhdet_tes!E125=0,"",RES_hhdet_tes!E125/RES_hhdet_fec!E125)</f>
        <v>0.78143804592197708</v>
      </c>
      <c r="F125" s="124">
        <f>IF(RES_hhdet_tes!F125=0,"",RES_hhdet_tes!F125/RES_hhdet_fec!F125)</f>
        <v>0.78675882679720466</v>
      </c>
      <c r="G125" s="124">
        <f>IF(RES_hhdet_tes!G125=0,"",RES_hhdet_tes!G125/RES_hhdet_fec!G125)</f>
        <v>0.78838694129165432</v>
      </c>
      <c r="H125" s="124">
        <f>IF(RES_hhdet_tes!H125=0,"",RES_hhdet_tes!H125/RES_hhdet_fec!H125)</f>
        <v>0.7891378864422629</v>
      </c>
      <c r="I125" s="124">
        <f>IF(RES_hhdet_tes!I125=0,"",RES_hhdet_tes!I125/RES_hhdet_fec!I125)</f>
        <v>0.78991171668518145</v>
      </c>
      <c r="J125" s="124">
        <f>IF(RES_hhdet_tes!J125=0,"",RES_hhdet_tes!J125/RES_hhdet_fec!J125)</f>
        <v>0.7945046353670544</v>
      </c>
      <c r="K125" s="124">
        <f>IF(RES_hhdet_tes!K125=0,"",RES_hhdet_tes!K125/RES_hhdet_fec!K125)</f>
        <v>0.79687182246761668</v>
      </c>
      <c r="L125" s="124">
        <f>IF(RES_hhdet_tes!L125=0,"",RES_hhdet_tes!L125/RES_hhdet_fec!L125)</f>
        <v>0.80062556161354459</v>
      </c>
      <c r="M125" s="124">
        <f>IF(RES_hhdet_tes!M125=0,"",RES_hhdet_tes!M125/RES_hhdet_fec!M125)</f>
        <v>0.80322777690866753</v>
      </c>
      <c r="N125" s="124">
        <f>IF(RES_hhdet_tes!N125=0,"",RES_hhdet_tes!N125/RES_hhdet_fec!N125)</f>
        <v>0.80661746585482519</v>
      </c>
      <c r="O125" s="124">
        <f>IF(RES_hhdet_tes!O125=0,"",RES_hhdet_tes!O125/RES_hhdet_fec!O125)</f>
        <v>0.81768803112589106</v>
      </c>
      <c r="P125" s="124">
        <f>IF(RES_hhdet_tes!P125=0,"",RES_hhdet_tes!P125/RES_hhdet_fec!P125)</f>
        <v>0.81789226585239794</v>
      </c>
      <c r="Q125" s="124">
        <f>IF(RES_hhdet_tes!Q125=0,"",RES_hhdet_tes!Q125/RES_hhdet_fec!Q125)</f>
        <v>0.82184540258794436</v>
      </c>
      <c r="R125" s="124">
        <f>IF(RES_hhdet_tes!R125=0,"",RES_hhdet_tes!R125/RES_hhdet_fec!R125)</f>
        <v>0.82566980172746962</v>
      </c>
      <c r="S125" s="124">
        <f>IF(RES_hhdet_tes!S125=0,"",RES_hhdet_tes!S125/RES_hhdet_fec!S125)</f>
        <v>0.82850952831964086</v>
      </c>
      <c r="T125" s="124">
        <f>IF(RES_hhdet_tes!T125=0,"",RES_hhdet_tes!T125/RES_hhdet_fec!T125)</f>
        <v>0.8284598392142658</v>
      </c>
      <c r="U125" s="124">
        <f>IF(RES_hhdet_tes!U125=0,"",RES_hhdet_tes!U125/RES_hhdet_fec!U125)</f>
        <v>0.83409216935248842</v>
      </c>
      <c r="V125" s="124">
        <f>IF(RES_hhdet_tes!V125=0,"",RES_hhdet_tes!V125/RES_hhdet_fec!V125)</f>
        <v>0.83613993137242359</v>
      </c>
      <c r="W125" s="124">
        <f>IF(RES_hhdet_tes!W125=0,"",RES_hhdet_tes!W125/RES_hhdet_fec!W125)</f>
        <v>0.83879702487336538</v>
      </c>
      <c r="DA125" s="130" t="s">
        <v>2023</v>
      </c>
    </row>
    <row r="126" spans="1:105" ht="12" customHeight="1" x14ac:dyDescent="0.25">
      <c r="A126" s="97" t="s">
        <v>204</v>
      </c>
      <c r="B126" s="111">
        <f>IF(RES_hhdet_tes!B126=0,"",RES_hhdet_tes!B126/RES_hhdet_fec!B126)</f>
        <v>0.7761686850980839</v>
      </c>
      <c r="C126" s="111">
        <f>IF(RES_hhdet_tes!C126=0,"",RES_hhdet_tes!C126/RES_hhdet_fec!C126)</f>
        <v>0.77659442720193117</v>
      </c>
      <c r="D126" s="111">
        <f>IF(RES_hhdet_tes!D126=0,"",RES_hhdet_tes!D126/RES_hhdet_fec!D126)</f>
        <v>0.78124634002303872</v>
      </c>
      <c r="E126" s="111">
        <f>IF(RES_hhdet_tes!E126=0,"",RES_hhdet_tes!E126/RES_hhdet_fec!E126)</f>
        <v>0.78073134826046531</v>
      </c>
      <c r="F126" s="111">
        <f>IF(RES_hhdet_tes!F126=0,"",RES_hhdet_tes!F126/RES_hhdet_fec!F126)</f>
        <v>0.78606710239194089</v>
      </c>
      <c r="G126" s="111">
        <f>IF(RES_hhdet_tes!G126=0,"",RES_hhdet_tes!G126/RES_hhdet_fec!G126)</f>
        <v>0.78770847430995516</v>
      </c>
      <c r="H126" s="111">
        <f>IF(RES_hhdet_tes!H126=0,"",RES_hhdet_tes!H126/RES_hhdet_fec!H126)</f>
        <v>0.78847421581623744</v>
      </c>
      <c r="I126" s="111">
        <f>IF(RES_hhdet_tes!I126=0,"",RES_hhdet_tes!I126/RES_hhdet_fec!I126)</f>
        <v>0.78926682401638981</v>
      </c>
      <c r="J126" s="111">
        <f>IF(RES_hhdet_tes!J126=0,"",RES_hhdet_tes!J126/RES_hhdet_fec!J126)</f>
        <v>0.79387728011209002</v>
      </c>
      <c r="K126" s="111">
        <f>IF(RES_hhdet_tes!K126=0,"",RES_hhdet_tes!K126/RES_hhdet_fec!K126)</f>
        <v>0.79625933239166302</v>
      </c>
      <c r="L126" s="111">
        <f>IF(RES_hhdet_tes!L126=0,"",RES_hhdet_tes!L126/RES_hhdet_fec!L126)</f>
        <v>0.80002231676306057</v>
      </c>
      <c r="M126" s="111">
        <f>IF(RES_hhdet_tes!M126=0,"",RES_hhdet_tes!M126/RES_hhdet_fec!M126)</f>
        <v>0.80264418809574101</v>
      </c>
      <c r="N126" s="111">
        <f>IF(RES_hhdet_tes!N126=0,"",RES_hhdet_tes!N126/RES_hhdet_fec!N126)</f>
        <v>0.80604569795642522</v>
      </c>
      <c r="O126" s="111">
        <f>IF(RES_hhdet_tes!O126=0,"",RES_hhdet_tes!O126/RES_hhdet_fec!O126)</f>
        <v>0.81713996127221322</v>
      </c>
      <c r="P126" s="111">
        <f>IF(RES_hhdet_tes!P126=0,"",RES_hhdet_tes!P126/RES_hhdet_fec!P126)</f>
        <v>0.81735389917715884</v>
      </c>
      <c r="Q126" s="111">
        <f>IF(RES_hhdet_tes!Q126=0,"",RES_hhdet_tes!Q126/RES_hhdet_fec!Q126)</f>
        <v>0.82131961483564031</v>
      </c>
      <c r="R126" s="111">
        <f>IF(RES_hhdet_tes!R126=0,"",RES_hhdet_tes!R126/RES_hhdet_fec!R126)</f>
        <v>0.82515478105397366</v>
      </c>
      <c r="S126" s="111">
        <f>IF(RES_hhdet_tes!S126=0,"",RES_hhdet_tes!S126/RES_hhdet_fec!S126)</f>
        <v>0.82800754653582209</v>
      </c>
      <c r="T126" s="111">
        <f>IF(RES_hhdet_tes!T126=0,"",RES_hhdet_tes!T126/RES_hhdet_fec!T126)</f>
        <v>0.82796034349977154</v>
      </c>
      <c r="U126" s="111">
        <f>IF(RES_hhdet_tes!U126=0,"",RES_hhdet_tes!U126/RES_hhdet_fec!U126)</f>
        <v>0.83360925577997147</v>
      </c>
      <c r="V126" s="111">
        <f>IF(RES_hhdet_tes!V126=0,"",RES_hhdet_tes!V126/RES_hhdet_fec!V126)</f>
        <v>0.83566268076923411</v>
      </c>
      <c r="W126" s="111">
        <f>IF(RES_hhdet_tes!W126=0,"",RES_hhdet_tes!W126/RES_hhdet_fec!W126)</f>
        <v>0.83833006429072365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1.8317262931733758</v>
      </c>
      <c r="C128" s="124">
        <f>IF(RES_hhdet_tes!C128=0,"",RES_hhdet_tes!C128/RES_hhdet_fec!C128)</f>
        <v>1.9101385250911502</v>
      </c>
      <c r="D128" s="124">
        <f>IF(RES_hhdet_tes!D128=0,"",RES_hhdet_tes!D128/RES_hhdet_fec!D128)</f>
        <v>2.0000403694816202</v>
      </c>
      <c r="E128" s="124">
        <f>IF(RES_hhdet_tes!E128=0,"",RES_hhdet_tes!E128/RES_hhdet_fec!E128)</f>
        <v>2.0912060094340315</v>
      </c>
      <c r="F128" s="124">
        <f>IF(RES_hhdet_tes!F128=0,"",RES_hhdet_tes!F128/RES_hhdet_fec!F128)</f>
        <v>2.2292848036331412</v>
      </c>
      <c r="G128" s="124">
        <f>IF(RES_hhdet_tes!G128=0,"",RES_hhdet_tes!G128/RES_hhdet_fec!G128)</f>
        <v>2.3683427434100128</v>
      </c>
      <c r="H128" s="124">
        <f>IF(RES_hhdet_tes!H128=0,"",RES_hhdet_tes!H128/RES_hhdet_fec!H128)</f>
        <v>2.5235261324240827</v>
      </c>
      <c r="I128" s="124">
        <f>IF(RES_hhdet_tes!I128=0,"",RES_hhdet_tes!I128/RES_hhdet_fec!I128)</f>
        <v>2.5774556229240284</v>
      </c>
      <c r="J128" s="124">
        <f>IF(RES_hhdet_tes!J128=0,"",RES_hhdet_tes!J128/RES_hhdet_fec!J128)</f>
        <v>2.6480012865123044</v>
      </c>
      <c r="K128" s="124">
        <f>IF(RES_hhdet_tes!K128=0,"",RES_hhdet_tes!K128/RES_hhdet_fec!K128)</f>
        <v>2.7276021729791649</v>
      </c>
      <c r="L128" s="124">
        <f>IF(RES_hhdet_tes!L128=0,"",RES_hhdet_tes!L128/RES_hhdet_fec!L128)</f>
        <v>2.7962930852156642</v>
      </c>
      <c r="M128" s="124">
        <f>IF(RES_hhdet_tes!M128=0,"",RES_hhdet_tes!M128/RES_hhdet_fec!M128)</f>
        <v>2.8934910138617416</v>
      </c>
      <c r="N128" s="124">
        <f>IF(RES_hhdet_tes!N128=0,"",RES_hhdet_tes!N128/RES_hhdet_fec!N128)</f>
        <v>2.9672941101825261</v>
      </c>
      <c r="O128" s="124">
        <f>IF(RES_hhdet_tes!O128=0,"",RES_hhdet_tes!O128/RES_hhdet_fec!O128)</f>
        <v>3.1411976085308235</v>
      </c>
      <c r="P128" s="124">
        <f>IF(RES_hhdet_tes!P128=0,"",RES_hhdet_tes!P128/RES_hhdet_fec!P128)</f>
        <v>3.2742410535582023</v>
      </c>
      <c r="Q128" s="124">
        <f>IF(RES_hhdet_tes!Q128=0,"",RES_hhdet_tes!Q128/RES_hhdet_fec!Q128)</f>
        <v>3.31998947418472</v>
      </c>
      <c r="R128" s="124">
        <f>IF(RES_hhdet_tes!R128=0,"",RES_hhdet_tes!R128/RES_hhdet_fec!R128)</f>
        <v>3.4270021156183623</v>
      </c>
      <c r="S128" s="124">
        <f>IF(RES_hhdet_tes!S128=0,"",RES_hhdet_tes!S128/RES_hhdet_fec!S128)</f>
        <v>3.526867719278644</v>
      </c>
      <c r="T128" s="124">
        <f>IF(RES_hhdet_tes!T128=0,"",RES_hhdet_tes!T128/RES_hhdet_fec!T128)</f>
        <v>3.6380931418997573</v>
      </c>
      <c r="U128" s="124">
        <f>IF(RES_hhdet_tes!U128=0,"",RES_hhdet_tes!U128/RES_hhdet_fec!U128)</f>
        <v>3.728780482112978</v>
      </c>
      <c r="V128" s="124">
        <f>IF(RES_hhdet_tes!V128=0,"",RES_hhdet_tes!V128/RES_hhdet_fec!V128)</f>
        <v>3.8405102532921429</v>
      </c>
      <c r="W128" s="124">
        <f>IF(RES_hhdet_tes!W128=0,"",RES_hhdet_tes!W128/RES_hhdet_fec!W128)</f>
        <v>3.922377319390856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1.8317262931733758</v>
      </c>
      <c r="C129" s="111">
        <f>IF(RES_hhdet_tes!C129=0,"",RES_hhdet_tes!C129/RES_hhdet_fec!C129)</f>
        <v>1.9101385250911502</v>
      </c>
      <c r="D129" s="111">
        <f>IF(RES_hhdet_tes!D129=0,"",RES_hhdet_tes!D129/RES_hhdet_fec!D129)</f>
        <v>2.0000403694816202</v>
      </c>
      <c r="E129" s="111">
        <f>IF(RES_hhdet_tes!E129=0,"",RES_hhdet_tes!E129/RES_hhdet_fec!E129)</f>
        <v>2.0912060094340315</v>
      </c>
      <c r="F129" s="111">
        <f>IF(RES_hhdet_tes!F129=0,"",RES_hhdet_tes!F129/RES_hhdet_fec!F129)</f>
        <v>2.2292848036331412</v>
      </c>
      <c r="G129" s="111">
        <f>IF(RES_hhdet_tes!G129=0,"",RES_hhdet_tes!G129/RES_hhdet_fec!G129)</f>
        <v>2.3683427434100128</v>
      </c>
      <c r="H129" s="111">
        <f>IF(RES_hhdet_tes!H129=0,"",RES_hhdet_tes!H129/RES_hhdet_fec!H129)</f>
        <v>2.5235261324240827</v>
      </c>
      <c r="I129" s="111">
        <f>IF(RES_hhdet_tes!I129=0,"",RES_hhdet_tes!I129/RES_hhdet_fec!I129)</f>
        <v>2.5774556229240284</v>
      </c>
      <c r="J129" s="111">
        <f>IF(RES_hhdet_tes!J129=0,"",RES_hhdet_tes!J129/RES_hhdet_fec!J129)</f>
        <v>2.6480012865123044</v>
      </c>
      <c r="K129" s="111">
        <f>IF(RES_hhdet_tes!K129=0,"",RES_hhdet_tes!K129/RES_hhdet_fec!K129)</f>
        <v>2.7276021729791649</v>
      </c>
      <c r="L129" s="111">
        <f>IF(RES_hhdet_tes!L129=0,"",RES_hhdet_tes!L129/RES_hhdet_fec!L129)</f>
        <v>2.7962930852156642</v>
      </c>
      <c r="M129" s="111">
        <f>IF(RES_hhdet_tes!M129=0,"",RES_hhdet_tes!M129/RES_hhdet_fec!M129)</f>
        <v>2.8934910138617416</v>
      </c>
      <c r="N129" s="111">
        <f>IF(RES_hhdet_tes!N129=0,"",RES_hhdet_tes!N129/RES_hhdet_fec!N129)</f>
        <v>2.9672941101825261</v>
      </c>
      <c r="O129" s="111">
        <f>IF(RES_hhdet_tes!O129=0,"",RES_hhdet_tes!O129/RES_hhdet_fec!O129)</f>
        <v>3.1411976085308235</v>
      </c>
      <c r="P129" s="111">
        <f>IF(RES_hhdet_tes!P129=0,"",RES_hhdet_tes!P129/RES_hhdet_fec!P129)</f>
        <v>3.2742410535582023</v>
      </c>
      <c r="Q129" s="111">
        <f>IF(RES_hhdet_tes!Q129=0,"",RES_hhdet_tes!Q129/RES_hhdet_fec!Q129)</f>
        <v>3.31998947418472</v>
      </c>
      <c r="R129" s="111">
        <f>IF(RES_hhdet_tes!R129=0,"",RES_hhdet_tes!R129/RES_hhdet_fec!R129)</f>
        <v>3.4270021156183623</v>
      </c>
      <c r="S129" s="111">
        <f>IF(RES_hhdet_tes!S129=0,"",RES_hhdet_tes!S129/RES_hhdet_fec!S129)</f>
        <v>3.526867719278644</v>
      </c>
      <c r="T129" s="111">
        <f>IF(RES_hhdet_tes!T129=0,"",RES_hhdet_tes!T129/RES_hhdet_fec!T129)</f>
        <v>3.6380931418997573</v>
      </c>
      <c r="U129" s="111">
        <f>IF(RES_hhdet_tes!U129=0,"",RES_hhdet_tes!U129/RES_hhdet_fec!U129)</f>
        <v>3.728780482112978</v>
      </c>
      <c r="V129" s="111">
        <f>IF(RES_hhdet_tes!V129=0,"",RES_hhdet_tes!V129/RES_hhdet_fec!V129)</f>
        <v>3.8405102532921429</v>
      </c>
      <c r="W129" s="111">
        <f>IF(RES_hhdet_tes!W129=0,"",RES_hhdet_tes!W129/RES_hhdet_fec!W129)</f>
        <v>3.922377319390856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0.79010343846369058</v>
      </c>
      <c r="C130" s="124">
        <f>IF(RES_hhdet_tes!C130=0,"",RES_hhdet_tes!C130/RES_hhdet_fec!C130)</f>
        <v>0.78951442709230046</v>
      </c>
      <c r="D130" s="124">
        <f>IF(RES_hhdet_tes!D130=0,"",RES_hhdet_tes!D130/RES_hhdet_fec!D130)</f>
        <v>0.79528890030654564</v>
      </c>
      <c r="E130" s="124">
        <f>IF(RES_hhdet_tes!E130=0,"",RES_hhdet_tes!E130/RES_hhdet_fec!E130)</f>
        <v>0.79666978560992885</v>
      </c>
      <c r="F130" s="124">
        <f>IF(RES_hhdet_tes!F130=0,"",RES_hhdet_tes!F130/RES_hhdet_fec!F130)</f>
        <v>0.80372559892205131</v>
      </c>
      <c r="G130" s="124">
        <f>IF(RES_hhdet_tes!G130=0,"",RES_hhdet_tes!G130/RES_hhdet_fec!G130)</f>
        <v>0.80674638266955334</v>
      </c>
      <c r="H130" s="124">
        <f>IF(RES_hhdet_tes!H130=0,"",RES_hhdet_tes!H130/RES_hhdet_fec!H130)</f>
        <v>0.80906314003609758</v>
      </c>
      <c r="I130" s="124">
        <f>IF(RES_hhdet_tes!I130=0,"",RES_hhdet_tes!I130/RES_hhdet_fec!I130)</f>
        <v>0.81212895808501284</v>
      </c>
      <c r="J130" s="124">
        <f>IF(RES_hhdet_tes!J130=0,"",RES_hhdet_tes!J130/RES_hhdet_fec!J130)</f>
        <v>0.81596680795139531</v>
      </c>
      <c r="K130" s="124">
        <f>IF(RES_hhdet_tes!K130=0,"",RES_hhdet_tes!K130/RES_hhdet_fec!K130)</f>
        <v>0.81991010783548779</v>
      </c>
      <c r="L130" s="124">
        <f>IF(RES_hhdet_tes!L130=0,"",RES_hhdet_tes!L130/RES_hhdet_fec!L130)</f>
        <v>0.82635873983114982</v>
      </c>
      <c r="M130" s="124">
        <f>IF(RES_hhdet_tes!M130=0,"",RES_hhdet_tes!M130/RES_hhdet_fec!M130)</f>
        <v>0.83251651900759205</v>
      </c>
      <c r="N130" s="124">
        <f>IF(RES_hhdet_tes!N130=0,"",RES_hhdet_tes!N130/RES_hhdet_fec!N130)</f>
        <v>0.83689854344209291</v>
      </c>
      <c r="O130" s="124">
        <f>IF(RES_hhdet_tes!O130=0,"",RES_hhdet_tes!O130/RES_hhdet_fec!O130)</f>
        <v>0.84169159094154222</v>
      </c>
      <c r="P130" s="124">
        <f>IF(RES_hhdet_tes!P130=0,"",RES_hhdet_tes!P130/RES_hhdet_fec!P130)</f>
        <v>0.84565127175264887</v>
      </c>
      <c r="Q130" s="124">
        <f>IF(RES_hhdet_tes!Q130=0,"",RES_hhdet_tes!Q130/RES_hhdet_fec!Q130)</f>
        <v>0.84968425867722219</v>
      </c>
      <c r="R130" s="124">
        <f>IF(RES_hhdet_tes!R130=0,"",RES_hhdet_tes!R130/RES_hhdet_fec!R130)</f>
        <v>0.85384412901389317</v>
      </c>
      <c r="S130" s="124">
        <f>IF(RES_hhdet_tes!S130=0,"",RES_hhdet_tes!S130/RES_hhdet_fec!S130)</f>
        <v>0.85784920143023646</v>
      </c>
      <c r="T130" s="124">
        <f>IF(RES_hhdet_tes!T130=0,"",RES_hhdet_tes!T130/RES_hhdet_fec!T130)</f>
        <v>0.86103005100115038</v>
      </c>
      <c r="U130" s="124">
        <f>IF(RES_hhdet_tes!U130=0,"",RES_hhdet_tes!U130/RES_hhdet_fec!U130)</f>
        <v>0.86607804656642362</v>
      </c>
      <c r="V130" s="124">
        <f>IF(RES_hhdet_tes!V130=0,"",RES_hhdet_tes!V130/RES_hhdet_fec!V130)</f>
        <v>0.87113766886716659</v>
      </c>
      <c r="W130" s="124">
        <f>IF(RES_hhdet_tes!W130=0,"",RES_hhdet_tes!W130/RES_hhdet_fec!W130)</f>
        <v>0.87703118965015214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0.80247783296153585</v>
      </c>
      <c r="C131" s="111">
        <f>IF(RES_hhdet_tes!C131=0,"",RES_hhdet_tes!C131/RES_hhdet_fec!C131)</f>
        <v>0.79881477030825521</v>
      </c>
      <c r="D131" s="111">
        <f>IF(RES_hhdet_tes!D131=0,"",RES_hhdet_tes!D131/RES_hhdet_fec!D131)</f>
        <v>0.80392502131969656</v>
      </c>
      <c r="E131" s="111">
        <f>IF(RES_hhdet_tes!E131=0,"",RES_hhdet_tes!E131/RES_hhdet_fec!E131)</f>
        <v>0.804094852624334</v>
      </c>
      <c r="F131" s="111">
        <f>IF(RES_hhdet_tes!F131=0,"",RES_hhdet_tes!F131/RES_hhdet_fec!F131)</f>
        <v>0.8114179234393325</v>
      </c>
      <c r="G131" s="111">
        <f>IF(RES_hhdet_tes!G131=0,"",RES_hhdet_tes!G131/RES_hhdet_fec!G131)</f>
        <v>0.81196869904009683</v>
      </c>
      <c r="H131" s="111">
        <f>IF(RES_hhdet_tes!H131=0,"",RES_hhdet_tes!H131/RES_hhdet_fec!H131)</f>
        <v>0.81302502521487341</v>
      </c>
      <c r="I131" s="111">
        <f>IF(RES_hhdet_tes!I131=0,"",RES_hhdet_tes!I131/RES_hhdet_fec!I131)</f>
        <v>0.81538560120565651</v>
      </c>
      <c r="J131" s="111">
        <f>IF(RES_hhdet_tes!J131=0,"",RES_hhdet_tes!J131/RES_hhdet_fec!J131)</f>
        <v>0.81977958362844894</v>
      </c>
      <c r="K131" s="111">
        <f>IF(RES_hhdet_tes!K131=0,"",RES_hhdet_tes!K131/RES_hhdet_fec!K131)</f>
        <v>0.82360035231215778</v>
      </c>
      <c r="L131" s="111">
        <f>IF(RES_hhdet_tes!L131=0,"",RES_hhdet_tes!L131/RES_hhdet_fec!L131)</f>
        <v>0.83034884388068708</v>
      </c>
      <c r="M131" s="111">
        <f>IF(RES_hhdet_tes!M131=0,"",RES_hhdet_tes!M131/RES_hhdet_fec!M131)</f>
        <v>0.83627510437911357</v>
      </c>
      <c r="N131" s="111">
        <f>IF(RES_hhdet_tes!N131=0,"",RES_hhdet_tes!N131/RES_hhdet_fec!N131)</f>
        <v>0.84045494924987285</v>
      </c>
      <c r="O131" s="111">
        <f>IF(RES_hhdet_tes!O131=0,"",RES_hhdet_tes!O131/RES_hhdet_fec!O131)</f>
        <v>0.84524814790052827</v>
      </c>
      <c r="P131" s="111">
        <f>IF(RES_hhdet_tes!P131=0,"",RES_hhdet_tes!P131/RES_hhdet_fec!P131)</f>
        <v>0.84645003743569114</v>
      </c>
      <c r="Q131" s="111">
        <f>IF(RES_hhdet_tes!Q131=0,"",RES_hhdet_tes!Q131/RES_hhdet_fec!Q131)</f>
        <v>0.84873520561288618</v>
      </c>
      <c r="R131" s="111">
        <f>IF(RES_hhdet_tes!R131=0,"",RES_hhdet_tes!R131/RES_hhdet_fec!R131)</f>
        <v>0.85235099528220104</v>
      </c>
      <c r="S131" s="111">
        <f>IF(RES_hhdet_tes!S131=0,"",RES_hhdet_tes!S131/RES_hhdet_fec!S131)</f>
        <v>0.85639270300272874</v>
      </c>
      <c r="T131" s="111">
        <f>IF(RES_hhdet_tes!T131=0,"",RES_hhdet_tes!T131/RES_hhdet_fec!T131)</f>
        <v>0.85802552018614431</v>
      </c>
      <c r="U131" s="111">
        <f>IF(RES_hhdet_tes!U131=0,"",RES_hhdet_tes!U131/RES_hhdet_fec!U131)</f>
        <v>0.86355854967930579</v>
      </c>
      <c r="V131" s="111">
        <f>IF(RES_hhdet_tes!V131=0,"",RES_hhdet_tes!V131/RES_hhdet_fec!V131)</f>
        <v>0.8682058021720177</v>
      </c>
      <c r="W131" s="111">
        <f>IF(RES_hhdet_tes!W131=0,"",RES_hhdet_tes!W131/RES_hhdet_fec!W131)</f>
        <v>0.87552118288290903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0.9228547536731937</v>
      </c>
      <c r="C132" s="111">
        <f>IF(RES_hhdet_tes!C132=0,"",RES_hhdet_tes!C132/RES_hhdet_fec!C132)</f>
        <v>0.9277488236775383</v>
      </c>
      <c r="D132" s="111">
        <f>IF(RES_hhdet_tes!D132=0,"",RES_hhdet_tes!D132/RES_hhdet_fec!D132)</f>
        <v>0.93081851107769009</v>
      </c>
      <c r="E132" s="111">
        <f>IF(RES_hhdet_tes!E132=0,"",RES_hhdet_tes!E132/RES_hhdet_fec!E132)</f>
        <v>0.93303499924406996</v>
      </c>
      <c r="F132" s="111">
        <f>IF(RES_hhdet_tes!F132=0,"",RES_hhdet_tes!F132/RES_hhdet_fec!F132)</f>
        <v>0.9345325489804599</v>
      </c>
      <c r="G132" s="111">
        <f>IF(RES_hhdet_tes!G132=0,"",RES_hhdet_tes!G132/RES_hhdet_fec!G132)</f>
        <v>0.93870283319450687</v>
      </c>
      <c r="H132" s="111">
        <f>IF(RES_hhdet_tes!H132=0,"",RES_hhdet_tes!H132/RES_hhdet_fec!H132)</f>
        <v>0.94039448547325588</v>
      </c>
      <c r="I132" s="111">
        <f>IF(RES_hhdet_tes!I132=0,"",RES_hhdet_tes!I132/RES_hhdet_fec!I132)</f>
        <v>0.93817285285764818</v>
      </c>
      <c r="J132" s="111">
        <f>IF(RES_hhdet_tes!J132=0,"",RES_hhdet_tes!J132/RES_hhdet_fec!J132)</f>
        <v>0.94190234084495672</v>
      </c>
      <c r="K132" s="111">
        <f>IF(RES_hhdet_tes!K132=0,"",RES_hhdet_tes!K132/RES_hhdet_fec!K132)</f>
        <v>0.94109909819259419</v>
      </c>
      <c r="L132" s="111">
        <f>IF(RES_hhdet_tes!L132=0,"",RES_hhdet_tes!L132/RES_hhdet_fec!L132)</f>
        <v>0.93996300639114072</v>
      </c>
      <c r="M132" s="111">
        <f>IF(RES_hhdet_tes!M132=0,"",RES_hhdet_tes!M132/RES_hhdet_fec!M132)</f>
        <v>0.94178145706342387</v>
      </c>
      <c r="N132" s="111">
        <f>IF(RES_hhdet_tes!N132=0,"",RES_hhdet_tes!N132/RES_hhdet_fec!N132)</f>
        <v>0.94138978658346073</v>
      </c>
      <c r="O132" s="111">
        <f>IF(RES_hhdet_tes!O132=0,"",RES_hhdet_tes!O132/RES_hhdet_fec!O132)</f>
        <v>0.93954026805836899</v>
      </c>
      <c r="P132" s="111">
        <f>IF(RES_hhdet_tes!P132=0,"",RES_hhdet_tes!P132/RES_hhdet_fec!P132)</f>
        <v>0.94283959043017718</v>
      </c>
      <c r="Q132" s="111">
        <f>IF(RES_hhdet_tes!Q132=0,"",RES_hhdet_tes!Q132/RES_hhdet_fec!Q132)</f>
        <v>0.9435683215193188</v>
      </c>
      <c r="R132" s="111">
        <f>IF(RES_hhdet_tes!R132=0,"",RES_hhdet_tes!R132/RES_hhdet_fec!R132)</f>
        <v>0.9455261636259118</v>
      </c>
      <c r="S132" s="111">
        <f>IF(RES_hhdet_tes!S132=0,"",RES_hhdet_tes!S132/RES_hhdet_fec!S132)</f>
        <v>0.94566914648945744</v>
      </c>
      <c r="T132" s="111">
        <f>IF(RES_hhdet_tes!T132=0,"",RES_hhdet_tes!T132/RES_hhdet_fec!T132)</f>
        <v>0.94170270175198512</v>
      </c>
      <c r="U132" s="111">
        <f>IF(RES_hhdet_tes!U132=0,"",RES_hhdet_tes!U132/RES_hhdet_fec!U132)</f>
        <v>0.94670395481672454</v>
      </c>
      <c r="V132" s="111">
        <f>IF(RES_hhdet_tes!V132=0,"",RES_hhdet_tes!V132/RES_hhdet_fec!V132)</f>
        <v>0.94802070855584109</v>
      </c>
      <c r="W132" s="111">
        <f>IF(RES_hhdet_tes!W132=0,"",RES_hhdet_tes!W132/RES_hhdet_fec!W132)</f>
        <v>0.94938466066620475</v>
      </c>
      <c r="DA132" s="63" t="s">
        <v>2030</v>
      </c>
    </row>
    <row r="133" spans="1:105" ht="12" customHeight="1" x14ac:dyDescent="0.25">
      <c r="A133" s="100" t="s">
        <v>204</v>
      </c>
      <c r="B133" s="112">
        <f>IF(RES_hhdet_tes!B133=0,"",RES_hhdet_tes!B133/RES_hhdet_fec!B133)</f>
        <v>0.84780301874277064</v>
      </c>
      <c r="C133" s="112">
        <f>IF(RES_hhdet_tes!C133=0,"",RES_hhdet_tes!C133/RES_hhdet_fec!C133)</f>
        <v>0.85296058380885365</v>
      </c>
      <c r="D133" s="112">
        <f>IF(RES_hhdet_tes!D133=0,"",RES_hhdet_tes!D133/RES_hhdet_fec!D133)</f>
        <v>0.85987504320000496</v>
      </c>
      <c r="E133" s="112">
        <f>IF(RES_hhdet_tes!E133=0,"",RES_hhdet_tes!E133/RES_hhdet_fec!E133)</f>
        <v>0.86322003031710404</v>
      </c>
      <c r="F133" s="112">
        <f>IF(RES_hhdet_tes!F133=0,"",RES_hhdet_tes!F133/RES_hhdet_fec!F133)</f>
        <v>0.86935149045400328</v>
      </c>
      <c r="G133" s="112">
        <f>IF(RES_hhdet_tes!G133=0,"",RES_hhdet_tes!G133/RES_hhdet_fec!G133)</f>
        <v>0.87567078270917431</v>
      </c>
      <c r="H133" s="112">
        <f>IF(RES_hhdet_tes!H133=0,"",RES_hhdet_tes!H133/RES_hhdet_fec!H133)</f>
        <v>0.87693851979034509</v>
      </c>
      <c r="I133" s="112">
        <f>IF(RES_hhdet_tes!I133=0,"",RES_hhdet_tes!I133/RES_hhdet_fec!I133)</f>
        <v>0.88081771514588936</v>
      </c>
      <c r="J133" s="112">
        <f>IF(RES_hhdet_tes!J133=0,"",RES_hhdet_tes!J133/RES_hhdet_fec!J133)</f>
        <v>0.88099522685850051</v>
      </c>
      <c r="K133" s="112">
        <f>IF(RES_hhdet_tes!K133=0,"",RES_hhdet_tes!K133/RES_hhdet_fec!K133)</f>
        <v>0.87903974408481367</v>
      </c>
      <c r="L133" s="112">
        <f>IF(RES_hhdet_tes!L133=0,"",RES_hhdet_tes!L133/RES_hhdet_fec!L133)</f>
        <v>0.87837304579021103</v>
      </c>
      <c r="M133" s="112">
        <f>IF(RES_hhdet_tes!M133=0,"",RES_hhdet_tes!M133/RES_hhdet_fec!M133)</f>
        <v>0.88115964805070124</v>
      </c>
      <c r="N133" s="112">
        <f>IF(RES_hhdet_tes!N133=0,"",RES_hhdet_tes!N133/RES_hhdet_fec!N133)</f>
        <v>0.87893130150923438</v>
      </c>
      <c r="O133" s="112">
        <f>IF(RES_hhdet_tes!O133=0,"",RES_hhdet_tes!O133/RES_hhdet_fec!O133)</f>
        <v>0.87720086999002245</v>
      </c>
      <c r="P133" s="112">
        <f>IF(RES_hhdet_tes!P133=0,"",RES_hhdet_tes!P133/RES_hhdet_fec!P133)</f>
        <v>0.87786528373889039</v>
      </c>
      <c r="Q133" s="112">
        <f>IF(RES_hhdet_tes!Q133=0,"",RES_hhdet_tes!Q133/RES_hhdet_fec!Q133)</f>
        <v>0.87835484700312727</v>
      </c>
      <c r="R133" s="112">
        <f>IF(RES_hhdet_tes!R133=0,"",RES_hhdet_tes!R133/RES_hhdet_fec!R133)</f>
        <v>0.88242456681283732</v>
      </c>
      <c r="S133" s="112">
        <f>IF(RES_hhdet_tes!S133=0,"",RES_hhdet_tes!S133/RES_hhdet_fec!S133)</f>
        <v>0.88621903569436755</v>
      </c>
      <c r="T133" s="112">
        <f>IF(RES_hhdet_tes!T133=0,"",RES_hhdet_tes!T133/RES_hhdet_fec!T133)</f>
        <v>0.87940565080514321</v>
      </c>
      <c r="U133" s="112">
        <f>IF(RES_hhdet_tes!U133=0,"",RES_hhdet_tes!U133/RES_hhdet_fec!U133)</f>
        <v>0.88771632620035212</v>
      </c>
      <c r="V133" s="112">
        <f>IF(RES_hhdet_tes!V133=0,"",RES_hhdet_tes!V133/RES_hhdet_fec!V133)</f>
        <v>0.88799904283790965</v>
      </c>
      <c r="W133" s="112">
        <f>IF(RES_hhdet_tes!W133=0,"",RES_hhdet_tes!W133/RES_hhdet_fec!W133)</f>
        <v>0.8953359910874007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0.72428966890095925</v>
      </c>
      <c r="C135" s="112">
        <f>IF(RES_hhdet_tes!C135=0,"",RES_hhdet_tes!C135/RES_hhdet_fec!C135)</f>
        <v>0.72743086250462274</v>
      </c>
      <c r="D135" s="112">
        <f>IF(RES_hhdet_tes!D135=0,"",RES_hhdet_tes!D135/RES_hhdet_fec!D135)</f>
        <v>0.7331070958602337</v>
      </c>
      <c r="E135" s="112">
        <f>IF(RES_hhdet_tes!E135=0,"",RES_hhdet_tes!E135/RES_hhdet_fec!E135)</f>
        <v>0.73269804826409235</v>
      </c>
      <c r="F135" s="112">
        <f>IF(RES_hhdet_tes!F135=0,"",RES_hhdet_tes!F135/RES_hhdet_fec!F135)</f>
        <v>0.73957517774965731</v>
      </c>
      <c r="G135" s="112">
        <f>IF(RES_hhdet_tes!G135=0,"",RES_hhdet_tes!G135/RES_hhdet_fec!G135)</f>
        <v>0.74660915756015689</v>
      </c>
      <c r="H135" s="112">
        <f>IF(RES_hhdet_tes!H135=0,"",RES_hhdet_tes!H135/RES_hhdet_fec!H135)</f>
        <v>0.74814617427418562</v>
      </c>
      <c r="I135" s="112">
        <f>IF(RES_hhdet_tes!I135=0,"",RES_hhdet_tes!I135/RES_hhdet_fec!I135)</f>
        <v>0.75357598009064142</v>
      </c>
      <c r="J135" s="112">
        <f>IF(RES_hhdet_tes!J135=0,"",RES_hhdet_tes!J135/RES_hhdet_fec!J135)</f>
        <v>0.74943469830530451</v>
      </c>
      <c r="K135" s="112">
        <f>IF(RES_hhdet_tes!K135=0,"",RES_hhdet_tes!K135/RES_hhdet_fec!K135)</f>
        <v>0.745875480409803</v>
      </c>
      <c r="L135" s="112">
        <f>IF(RES_hhdet_tes!L135=0,"",RES_hhdet_tes!L135/RES_hhdet_fec!L135)</f>
        <v>0.74864377534580273</v>
      </c>
      <c r="M135" s="112">
        <f>IF(RES_hhdet_tes!M135=0,"",RES_hhdet_tes!M135/RES_hhdet_fec!M135)</f>
        <v>0.75060672279496021</v>
      </c>
      <c r="N135" s="112">
        <f>IF(RES_hhdet_tes!N135=0,"",RES_hhdet_tes!N135/RES_hhdet_fec!N135)</f>
        <v>0.75340963642317904</v>
      </c>
      <c r="O135" s="112">
        <f>IF(RES_hhdet_tes!O135=0,"",RES_hhdet_tes!O135/RES_hhdet_fec!O135)</f>
        <v>0.75351283447394424</v>
      </c>
      <c r="P135" s="112">
        <f>IF(RES_hhdet_tes!P135=0,"",RES_hhdet_tes!P135/RES_hhdet_fec!P135)</f>
        <v>0.75298544307400195</v>
      </c>
      <c r="Q135" s="112">
        <f>IF(RES_hhdet_tes!Q135=0,"",RES_hhdet_tes!Q135/RES_hhdet_fec!Q135)</f>
        <v>0.7547306661722365</v>
      </c>
      <c r="R135" s="112">
        <f>IF(RES_hhdet_tes!R135=0,"",RES_hhdet_tes!R135/RES_hhdet_fec!R135)</f>
        <v>0.75998222612655764</v>
      </c>
      <c r="S135" s="112">
        <f>IF(RES_hhdet_tes!S135=0,"",RES_hhdet_tes!S135/RES_hhdet_fec!S135)</f>
        <v>0.77013928489846328</v>
      </c>
      <c r="T135" s="112">
        <f>IF(RES_hhdet_tes!T135=0,"",RES_hhdet_tes!T135/RES_hhdet_fec!T135)</f>
        <v>0.77707899123099933</v>
      </c>
      <c r="U135" s="112">
        <f>IF(RES_hhdet_tes!U135=0,"",RES_hhdet_tes!U135/RES_hhdet_fec!U135)</f>
        <v>0.78178988753473033</v>
      </c>
      <c r="V135" s="112">
        <f>IF(RES_hhdet_tes!V135=0,"",RES_hhdet_tes!V135/RES_hhdet_fec!V135)</f>
        <v>0.79121998855355324</v>
      </c>
      <c r="W135" s="112">
        <f>IF(RES_hhdet_tes!W135=0,"",RES_hhdet_tes!W135/RES_hhdet_fec!W135)</f>
        <v>0.79500175484785884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0.87066806195351576</v>
      </c>
      <c r="C136" s="113">
        <f>IF(RES_hhdet_tes!C136=0,"",RES_hhdet_tes!C136/RES_hhdet_fec!C136)</f>
        <v>0.87944347303388415</v>
      </c>
      <c r="D136" s="113">
        <f>IF(RES_hhdet_tes!D136=0,"",RES_hhdet_tes!D136/RES_hhdet_fec!D136)</f>
        <v>0.8796980717941939</v>
      </c>
      <c r="E136" s="113">
        <f>IF(RES_hhdet_tes!E136=0,"",RES_hhdet_tes!E136/RES_hhdet_fec!E136)</f>
        <v>0.88322398600781149</v>
      </c>
      <c r="F136" s="113">
        <f>IF(RES_hhdet_tes!F136=0,"",RES_hhdet_tes!F136/RES_hhdet_fec!F136)</f>
        <v>0.87870324268300481</v>
      </c>
      <c r="G136" s="113">
        <f>IF(RES_hhdet_tes!G136=0,"",RES_hhdet_tes!G136/RES_hhdet_fec!G136)</f>
        <v>0.88304339146352506</v>
      </c>
      <c r="H136" s="113">
        <f>IF(RES_hhdet_tes!H136=0,"",RES_hhdet_tes!H136/RES_hhdet_fec!H136)</f>
        <v>0.8869205074426052</v>
      </c>
      <c r="I136" s="113">
        <f>IF(RES_hhdet_tes!I136=0,"",RES_hhdet_tes!I136/RES_hhdet_fec!I136)</f>
        <v>0.87785098634475511</v>
      </c>
      <c r="J136" s="113">
        <f>IF(RES_hhdet_tes!J136=0,"",RES_hhdet_tes!J136/RES_hhdet_fec!J136)</f>
        <v>0.8871402632290355</v>
      </c>
      <c r="K136" s="113">
        <f>IF(RES_hhdet_tes!K136=0,"",RES_hhdet_tes!K136/RES_hhdet_fec!K136)</f>
        <v>0.8864237805097942</v>
      </c>
      <c r="L136" s="113">
        <f>IF(RES_hhdet_tes!L136=0,"",RES_hhdet_tes!L136/RES_hhdet_fec!L136)</f>
        <v>0.88901444761890358</v>
      </c>
      <c r="M136" s="113">
        <f>IF(RES_hhdet_tes!M136=0,"",RES_hhdet_tes!M136/RES_hhdet_fec!M136)</f>
        <v>0.88618393364280568</v>
      </c>
      <c r="N136" s="113">
        <f>IF(RES_hhdet_tes!N136=0,"",RES_hhdet_tes!N136/RES_hhdet_fec!N136)</f>
        <v>0.88822920827627017</v>
      </c>
      <c r="O136" s="113">
        <f>IF(RES_hhdet_tes!O136=0,"",RES_hhdet_tes!O136/RES_hhdet_fec!O136)</f>
        <v>0.88687304550254009</v>
      </c>
      <c r="P136" s="113">
        <f>IF(RES_hhdet_tes!P136=0,"",RES_hhdet_tes!P136/RES_hhdet_fec!P136)</f>
        <v>0.90066268536002914</v>
      </c>
      <c r="Q136" s="113">
        <f>IF(RES_hhdet_tes!Q136=0,"",RES_hhdet_tes!Q136/RES_hhdet_fec!Q136)</f>
        <v>0.90576030347136638</v>
      </c>
      <c r="R136" s="113">
        <f>IF(RES_hhdet_tes!R136=0,"",RES_hhdet_tes!R136/RES_hhdet_fec!R136)</f>
        <v>0.90773449651749927</v>
      </c>
      <c r="S136" s="113">
        <f>IF(RES_hhdet_tes!S136=0,"",RES_hhdet_tes!S136/RES_hhdet_fec!S136)</f>
        <v>0.90580687520284331</v>
      </c>
      <c r="T136" s="113">
        <f>IF(RES_hhdet_tes!T136=0,"",RES_hhdet_tes!T136/RES_hhdet_fec!T136)</f>
        <v>0.91450014161347315</v>
      </c>
      <c r="U136" s="113">
        <f>IF(RES_hhdet_tes!U136=0,"",RES_hhdet_tes!U136/RES_hhdet_fec!U136)</f>
        <v>0.91758789697432042</v>
      </c>
      <c r="V136" s="113">
        <f>IF(RES_hhdet_tes!V136=0,"",RES_hhdet_tes!V136/RES_hhdet_fec!V136)</f>
        <v>0.92565090540246597</v>
      </c>
      <c r="W136" s="113">
        <f>IF(RES_hhdet_tes!W136=0,"",RES_hhdet_tes!W136/RES_hhdet_fec!W136)</f>
        <v>0.9219985712968628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0.7405126572886972</v>
      </c>
      <c r="C137" s="111">
        <f>IF(RES_hhdet_tes!C137=0,"",RES_hhdet_tes!C137/RES_hhdet_fec!C137)</f>
        <v>0.74744118961594552</v>
      </c>
      <c r="D137" s="111">
        <f>IF(RES_hhdet_tes!D137=0,"",RES_hhdet_tes!D137/RES_hhdet_fec!D137)</f>
        <v>0.75368426910859077</v>
      </c>
      <c r="E137" s="111">
        <f>IF(RES_hhdet_tes!E137=0,"",RES_hhdet_tes!E137/RES_hhdet_fec!E137)</f>
        <v>0.76015617183387196</v>
      </c>
      <c r="F137" s="111">
        <f>IF(RES_hhdet_tes!F137=0,"",RES_hhdet_tes!F137/RES_hhdet_fec!F137)</f>
        <v>0.76373817494628815</v>
      </c>
      <c r="G137" s="111">
        <f>IF(RES_hhdet_tes!G137=0,"",RES_hhdet_tes!G137/RES_hhdet_fec!G137)</f>
        <v>0.76861824846048343</v>
      </c>
      <c r="H137" s="111">
        <f>IF(RES_hhdet_tes!H137=0,"",RES_hhdet_tes!H137/RES_hhdet_fec!H137)</f>
        <v>0.77294027415115707</v>
      </c>
      <c r="I137" s="111">
        <f>IF(RES_hhdet_tes!I137=0,"",RES_hhdet_tes!I137/RES_hhdet_fec!I137)</f>
        <v>0.77588583172469838</v>
      </c>
      <c r="J137" s="111">
        <f>IF(RES_hhdet_tes!J137=0,"",RES_hhdet_tes!J137/RES_hhdet_fec!J137)</f>
        <v>0.77387257677019405</v>
      </c>
      <c r="K137" s="111">
        <f>IF(RES_hhdet_tes!K137=0,"",RES_hhdet_tes!K137/RES_hhdet_fec!K137)</f>
        <v>0.77446444347875332</v>
      </c>
      <c r="L137" s="111">
        <f>IF(RES_hhdet_tes!L137=0,"",RES_hhdet_tes!L137/RES_hhdet_fec!L137)</f>
        <v>0.77547527740931133</v>
      </c>
      <c r="M137" s="111">
        <f>IF(RES_hhdet_tes!M137=0,"",RES_hhdet_tes!M137/RES_hhdet_fec!M137)</f>
        <v>0.77904466466295197</v>
      </c>
      <c r="N137" s="111">
        <f>IF(RES_hhdet_tes!N137=0,"",RES_hhdet_tes!N137/RES_hhdet_fec!N137)</f>
        <v>0.78285320431054828</v>
      </c>
      <c r="O137" s="111">
        <f>IF(RES_hhdet_tes!O137=0,"",RES_hhdet_tes!O137/RES_hhdet_fec!O137)</f>
        <v>0.78738190839349831</v>
      </c>
      <c r="P137" s="111">
        <f>IF(RES_hhdet_tes!P137=0,"",RES_hhdet_tes!P137/RES_hhdet_fec!P137)</f>
        <v>0.79273192306977946</v>
      </c>
      <c r="Q137" s="111">
        <f>IF(RES_hhdet_tes!Q137=0,"",RES_hhdet_tes!Q137/RES_hhdet_fec!Q137)</f>
        <v>0.80155350512997925</v>
      </c>
      <c r="R137" s="111">
        <f>IF(RES_hhdet_tes!R137=0,"",RES_hhdet_tes!R137/RES_hhdet_fec!R137)</f>
        <v>0.80715572928699175</v>
      </c>
      <c r="S137" s="111">
        <f>IF(RES_hhdet_tes!S137=0,"",RES_hhdet_tes!S137/RES_hhdet_fec!S137)</f>
        <v>0.81347334695103102</v>
      </c>
      <c r="T137" s="111">
        <f>IF(RES_hhdet_tes!T137=0,"",RES_hhdet_tes!T137/RES_hhdet_fec!T137)</f>
        <v>0.81737708156077182</v>
      </c>
      <c r="U137" s="111">
        <f>IF(RES_hhdet_tes!U137=0,"",RES_hhdet_tes!U137/RES_hhdet_fec!U137)</f>
        <v>0.82425172400092128</v>
      </c>
      <c r="V137" s="111">
        <f>IF(RES_hhdet_tes!V137=0,"",RES_hhdet_tes!V137/RES_hhdet_fec!V137)</f>
        <v>0.83095990068670533</v>
      </c>
      <c r="W137" s="111">
        <f>IF(RES_hhdet_tes!W137=0,"",RES_hhdet_tes!W137/RES_hhdet_fec!W137)</f>
        <v>0.83844712836619761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0.67849616379203659</v>
      </c>
      <c r="C139" s="124">
        <f>IF(RES_hhdet_tes!C139=0,"",RES_hhdet_tes!C139/RES_hhdet_fec!C139)</f>
        <v>0.6800495420646675</v>
      </c>
      <c r="D139" s="124">
        <f>IF(RES_hhdet_tes!D139=0,"",RES_hhdet_tes!D139/RES_hhdet_fec!D139)</f>
        <v>0.68186357571116152</v>
      </c>
      <c r="E139" s="124">
        <f>IF(RES_hhdet_tes!E139=0,"",RES_hhdet_tes!E139/RES_hhdet_fec!E139)</f>
        <v>0.68335328176658383</v>
      </c>
      <c r="F139" s="124">
        <f>IF(RES_hhdet_tes!F139=0,"",RES_hhdet_tes!F139/RES_hhdet_fec!F139)</f>
        <v>0.69381114094113072</v>
      </c>
      <c r="G139" s="124">
        <f>IF(RES_hhdet_tes!G139=0,"",RES_hhdet_tes!G139/RES_hhdet_fec!G139)</f>
        <v>0.689715720608292</v>
      </c>
      <c r="H139" s="124">
        <f>IF(RES_hhdet_tes!H139=0,"",RES_hhdet_tes!H139/RES_hhdet_fec!H139)</f>
        <v>0.70303640599982098</v>
      </c>
      <c r="I139" s="124">
        <f>IF(RES_hhdet_tes!I139=0,"",RES_hhdet_tes!I139/RES_hhdet_fec!I139)</f>
        <v>0.69956457480487477</v>
      </c>
      <c r="J139" s="124">
        <f>IF(RES_hhdet_tes!J139=0,"",RES_hhdet_tes!J139/RES_hhdet_fec!J139)</f>
        <v>0.70773529258812096</v>
      </c>
      <c r="K139" s="124">
        <f>IF(RES_hhdet_tes!K139=0,"",RES_hhdet_tes!K139/RES_hhdet_fec!K139)</f>
        <v>0.70576521806306591</v>
      </c>
      <c r="L139" s="124">
        <f>IF(RES_hhdet_tes!L139=0,"",RES_hhdet_tes!L139/RES_hhdet_fec!L139)</f>
        <v>0.71152863042619863</v>
      </c>
      <c r="M139" s="124">
        <f>IF(RES_hhdet_tes!M139=0,"",RES_hhdet_tes!M139/RES_hhdet_fec!M139)</f>
        <v>0.71213054552982946</v>
      </c>
      <c r="N139" s="124">
        <f>IF(RES_hhdet_tes!N139=0,"",RES_hhdet_tes!N139/RES_hhdet_fec!N139)</f>
        <v>0.71739934829404384</v>
      </c>
      <c r="O139" s="124">
        <f>IF(RES_hhdet_tes!O139=0,"",RES_hhdet_tes!O139/RES_hhdet_fec!O139)</f>
        <v>0.72173481337087153</v>
      </c>
      <c r="P139" s="124">
        <f>IF(RES_hhdet_tes!P139=0,"",RES_hhdet_tes!P139/RES_hhdet_fec!P139)</f>
        <v>0.72198423202240192</v>
      </c>
      <c r="Q139" s="124">
        <f>IF(RES_hhdet_tes!Q139=0,"",RES_hhdet_tes!Q139/RES_hhdet_fec!Q139)</f>
        <v>0.72547109555411471</v>
      </c>
      <c r="R139" s="124">
        <f>IF(RES_hhdet_tes!R139=0,"",RES_hhdet_tes!R139/RES_hhdet_fec!R139)</f>
        <v>0.72935678243516178</v>
      </c>
      <c r="S139" s="124">
        <f>IF(RES_hhdet_tes!S139=0,"",RES_hhdet_tes!S139/RES_hhdet_fec!S139)</f>
        <v>0.734768798488869</v>
      </c>
      <c r="T139" s="124">
        <f>IF(RES_hhdet_tes!T139=0,"",RES_hhdet_tes!T139/RES_hhdet_fec!T139)</f>
        <v>0.73929327064045847</v>
      </c>
      <c r="U139" s="124">
        <f>IF(RES_hhdet_tes!U139=0,"",RES_hhdet_tes!U139/RES_hhdet_fec!U139)</f>
        <v>0.74563535188822583</v>
      </c>
      <c r="V139" s="124">
        <f>IF(RES_hhdet_tes!V139=0,"",RES_hhdet_tes!V139/RES_hhdet_fec!V139)</f>
        <v>0.75727524117365574</v>
      </c>
      <c r="W139" s="124">
        <f>IF(RES_hhdet_tes!W139=0,"",RES_hhdet_tes!W139/RES_hhdet_fec!W139)</f>
        <v>0.76742577013895097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0.58427567963094795</v>
      </c>
      <c r="C140" s="111">
        <f>IF(RES_hhdet_tes!C140=0,"",RES_hhdet_tes!C140/RES_hhdet_fec!C140)</f>
        <v>0.58467754737462097</v>
      </c>
      <c r="D140" s="111">
        <f>IF(RES_hhdet_tes!D140=0,"",RES_hhdet_tes!D140/RES_hhdet_fec!D140)</f>
        <v>0.58575984288140082</v>
      </c>
      <c r="E140" s="111">
        <f>IF(RES_hhdet_tes!E140=0,"",RES_hhdet_tes!E140/RES_hhdet_fec!E140)</f>
        <v>0.58626823469654299</v>
      </c>
      <c r="F140" s="111">
        <f>IF(RES_hhdet_tes!F140=0,"",RES_hhdet_tes!F140/RES_hhdet_fec!F140)</f>
        <v>0.58947049068498059</v>
      </c>
      <c r="G140" s="111">
        <f>IF(RES_hhdet_tes!G140=0,"",RES_hhdet_tes!G140/RES_hhdet_fec!G140)</f>
        <v>0.58830809543965956</v>
      </c>
      <c r="H140" s="111">
        <f>IF(RES_hhdet_tes!H140=0,"",RES_hhdet_tes!H140/RES_hhdet_fec!H140)</f>
        <v>0.5922850181881224</v>
      </c>
      <c r="I140" s="111">
        <f>IF(RES_hhdet_tes!I140=0,"",RES_hhdet_tes!I140/RES_hhdet_fec!I140)</f>
        <v>0.59192602241622339</v>
      </c>
      <c r="J140" s="111">
        <f>IF(RES_hhdet_tes!J140=0,"",RES_hhdet_tes!J140/RES_hhdet_fec!J140)</f>
        <v>0.59407429105025022</v>
      </c>
      <c r="K140" s="111">
        <f>IF(RES_hhdet_tes!K140=0,"",RES_hhdet_tes!K140/RES_hhdet_fec!K140)</f>
        <v>0.59364157410167351</v>
      </c>
      <c r="L140" s="111">
        <f>IF(RES_hhdet_tes!L140=0,"",RES_hhdet_tes!L140/RES_hhdet_fec!L140)</f>
        <v>0.59475919662790178</v>
      </c>
      <c r="M140" s="111">
        <f>IF(RES_hhdet_tes!M140=0,"",RES_hhdet_tes!M140/RES_hhdet_fec!M140)</f>
        <v>0.59561644410526959</v>
      </c>
      <c r="N140" s="111">
        <f>IF(RES_hhdet_tes!N140=0,"",RES_hhdet_tes!N140/RES_hhdet_fec!N140)</f>
        <v>0.59661207123187754</v>
      </c>
      <c r="O140" s="111">
        <f>IF(RES_hhdet_tes!O140=0,"",RES_hhdet_tes!O140/RES_hhdet_fec!O140)</f>
        <v>0.59733919505657607</v>
      </c>
      <c r="P140" s="111">
        <f>IF(RES_hhdet_tes!P140=0,"",RES_hhdet_tes!P140/RES_hhdet_fec!P140)</f>
        <v>0.59781127696800518</v>
      </c>
      <c r="Q140" s="111">
        <f>IF(RES_hhdet_tes!Q140=0,"",RES_hhdet_tes!Q140/RES_hhdet_fec!Q140)</f>
        <v>0.59757571708116142</v>
      </c>
      <c r="R140" s="111">
        <f>IF(RES_hhdet_tes!R140=0,"",RES_hhdet_tes!R140/RES_hhdet_fec!R140)</f>
        <v>0.59774576404140478</v>
      </c>
      <c r="S140" s="111">
        <f>IF(RES_hhdet_tes!S140=0,"",RES_hhdet_tes!S140/RES_hhdet_fec!S140)</f>
        <v>0.59829797059541534</v>
      </c>
      <c r="T140" s="111">
        <f>IF(RES_hhdet_tes!T140=0,"",RES_hhdet_tes!T140/RES_hhdet_fec!T140)</f>
        <v>0.59935018550794161</v>
      </c>
      <c r="U140" s="111">
        <f>IF(RES_hhdet_tes!U140=0,"",RES_hhdet_tes!U140/RES_hhdet_fec!U140)</f>
        <v>0.60069134746434527</v>
      </c>
      <c r="V140" s="111">
        <f>IF(RES_hhdet_tes!V140=0,"",RES_hhdet_tes!V140/RES_hhdet_fec!V140)</f>
        <v>0.60308618513075274</v>
      </c>
      <c r="W140" s="111">
        <f>IF(RES_hhdet_tes!W140=0,"",RES_hhdet_tes!W140/RES_hhdet_fec!W140)</f>
        <v>0.60522346487835699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0.75226025495934923</v>
      </c>
      <c r="C141" s="45">
        <f>IF(RES_hhdet_tes!C141=0,"",RES_hhdet_tes!C141/RES_hhdet_fec!C141)</f>
        <v>0.75451377217503501</v>
      </c>
      <c r="D141" s="45">
        <f>IF(RES_hhdet_tes!D141=0,"",RES_hhdet_tes!D141/RES_hhdet_fec!D141)</f>
        <v>0.75718347171517242</v>
      </c>
      <c r="E141" s="45">
        <f>IF(RES_hhdet_tes!E141=0,"",RES_hhdet_tes!E141/RES_hhdet_fec!E141)</f>
        <v>0.75890267369648268</v>
      </c>
      <c r="F141" s="45">
        <f>IF(RES_hhdet_tes!F141=0,"",RES_hhdet_tes!F141/RES_hhdet_fec!F141)</f>
        <v>0.76203840902505959</v>
      </c>
      <c r="G141" s="45">
        <f>IF(RES_hhdet_tes!G141=0,"",RES_hhdet_tes!G141/RES_hhdet_fec!G141)</f>
        <v>0.7655408157908774</v>
      </c>
      <c r="H141" s="45">
        <f>IF(RES_hhdet_tes!H141=0,"",RES_hhdet_tes!H141/RES_hhdet_fec!H141)</f>
        <v>0.76831958090076813</v>
      </c>
      <c r="I141" s="45">
        <f>IF(RES_hhdet_tes!I141=0,"",RES_hhdet_tes!I141/RES_hhdet_fec!I141)</f>
        <v>0.77014177418596275</v>
      </c>
      <c r="J141" s="45">
        <f>IF(RES_hhdet_tes!J141=0,"",RES_hhdet_tes!J141/RES_hhdet_fec!J141)</f>
        <v>0.77044471538125814</v>
      </c>
      <c r="K141" s="45">
        <f>IF(RES_hhdet_tes!K141=0,"",RES_hhdet_tes!K141/RES_hhdet_fec!K141)</f>
        <v>0.77194514197495712</v>
      </c>
      <c r="L141" s="45">
        <f>IF(RES_hhdet_tes!L141=0,"",RES_hhdet_tes!L141/RES_hhdet_fec!L141)</f>
        <v>0.77381103048628486</v>
      </c>
      <c r="M141" s="45">
        <f>IF(RES_hhdet_tes!M141=0,"",RES_hhdet_tes!M141/RES_hhdet_fec!M141)</f>
        <v>0.77601248376077214</v>
      </c>
      <c r="N141" s="45">
        <f>IF(RES_hhdet_tes!N141=0,"",RES_hhdet_tes!N141/RES_hhdet_fec!N141)</f>
        <v>0.77888268535360028</v>
      </c>
      <c r="O141" s="45">
        <f>IF(RES_hhdet_tes!O141=0,"",RES_hhdet_tes!O141/RES_hhdet_fec!O141)</f>
        <v>0.78221050761030275</v>
      </c>
      <c r="P141" s="45">
        <f>IF(RES_hhdet_tes!P141=0,"",RES_hhdet_tes!P141/RES_hhdet_fec!P141)</f>
        <v>0.78494299943983636</v>
      </c>
      <c r="Q141" s="45">
        <f>IF(RES_hhdet_tes!Q141=0,"",RES_hhdet_tes!Q141/RES_hhdet_fec!Q141)</f>
        <v>0.78875165343125297</v>
      </c>
      <c r="R141" s="45">
        <f>IF(RES_hhdet_tes!R141=0,"",RES_hhdet_tes!R141/RES_hhdet_fec!R141)</f>
        <v>0.79370846864728639</v>
      </c>
      <c r="S141" s="45">
        <f>IF(RES_hhdet_tes!S141=0,"",RES_hhdet_tes!S141/RES_hhdet_fec!S141)</f>
        <v>0.80138452035698315</v>
      </c>
      <c r="T141" s="45">
        <f>IF(RES_hhdet_tes!T141=0,"",RES_hhdet_tes!T141/RES_hhdet_fec!T141)</f>
        <v>0.80969944546645933</v>
      </c>
      <c r="U141" s="45">
        <f>IF(RES_hhdet_tes!U141=0,"",RES_hhdet_tes!U141/RES_hhdet_fec!U141)</f>
        <v>0.82112272939598485</v>
      </c>
      <c r="V141" s="45">
        <f>IF(RES_hhdet_tes!V141=0,"",RES_hhdet_tes!V141/RES_hhdet_fec!V141)</f>
        <v>0.83309767872955354</v>
      </c>
      <c r="W141" s="45">
        <f>IF(RES_hhdet_tes!W141=0,"",RES_hhdet_tes!W141/RES_hhdet_fec!W141)</f>
        <v>0.84422440779035279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1.2120681804431308</v>
      </c>
      <c r="C143" s="119">
        <f>IF(RES_hhdet_tes!C143=0,"",RES_hhdet_tes!C143/RES_hhdet_fec!C143)</f>
        <v>1.240426325765511</v>
      </c>
      <c r="D143" s="119">
        <f>IF(RES_hhdet_tes!D143=0,"",RES_hhdet_tes!D143/RES_hhdet_fec!D143)</f>
        <v>1.2593807016234337</v>
      </c>
      <c r="E143" s="119">
        <f>IF(RES_hhdet_tes!E143=0,"",RES_hhdet_tes!E143/RES_hhdet_fec!E143)</f>
        <v>1.2966337096182865</v>
      </c>
      <c r="F143" s="119">
        <f>IF(RES_hhdet_tes!F143=0,"",RES_hhdet_tes!F143/RES_hhdet_fec!F143)</f>
        <v>1.3072970561474586</v>
      </c>
      <c r="G143" s="119">
        <f>IF(RES_hhdet_tes!G143=0,"",RES_hhdet_tes!G143/RES_hhdet_fec!G143)</f>
        <v>1.3504268741405723</v>
      </c>
      <c r="H143" s="119">
        <f>IF(RES_hhdet_tes!H143=0,"",RES_hhdet_tes!H143/RES_hhdet_fec!H143)</f>
        <v>1.3979047839845957</v>
      </c>
      <c r="I143" s="119">
        <f>IF(RES_hhdet_tes!I143=0,"",RES_hhdet_tes!I143/RES_hhdet_fec!I143)</f>
        <v>1.4341220611836056</v>
      </c>
      <c r="J143" s="119">
        <f>IF(RES_hhdet_tes!J143=0,"",RES_hhdet_tes!J143/RES_hhdet_fec!J143)</f>
        <v>1.4945300005085185</v>
      </c>
      <c r="K143" s="119">
        <f>IF(RES_hhdet_tes!K143=0,"",RES_hhdet_tes!K143/RES_hhdet_fec!K143)</f>
        <v>1.5532484190893185</v>
      </c>
      <c r="L143" s="119">
        <f>IF(RES_hhdet_tes!L143=0,"",RES_hhdet_tes!L143/RES_hhdet_fec!L143)</f>
        <v>1.5972951823879067</v>
      </c>
      <c r="M143" s="119">
        <f>IF(RES_hhdet_tes!M143=0,"",RES_hhdet_tes!M143/RES_hhdet_fec!M143)</f>
        <v>1.6002583345824697</v>
      </c>
      <c r="N143" s="119">
        <f>IF(RES_hhdet_tes!N143=0,"",RES_hhdet_tes!N143/RES_hhdet_fec!N143)</f>
        <v>1.6664397509020901</v>
      </c>
      <c r="O143" s="119">
        <f>IF(RES_hhdet_tes!O143=0,"",RES_hhdet_tes!O143/RES_hhdet_fec!O143)</f>
        <v>1.7132505268234774</v>
      </c>
      <c r="P143" s="119">
        <f>IF(RES_hhdet_tes!P143=0,"",RES_hhdet_tes!P143/RES_hhdet_fec!P143)</f>
        <v>1.7390259459221478</v>
      </c>
      <c r="Q143" s="119">
        <f>IF(RES_hhdet_tes!Q143=0,"",RES_hhdet_tes!Q143/RES_hhdet_fec!Q143)</f>
        <v>1.7940938470608256</v>
      </c>
      <c r="R143" s="119">
        <f>IF(RES_hhdet_tes!R143=0,"",RES_hhdet_tes!R143/RES_hhdet_fec!R143)</f>
        <v>1.8599783134831669</v>
      </c>
      <c r="S143" s="119">
        <f>IF(RES_hhdet_tes!S143=0,"",RES_hhdet_tes!S143/RES_hhdet_fec!S143)</f>
        <v>1.90398142787802</v>
      </c>
      <c r="T143" s="119">
        <f>IF(RES_hhdet_tes!T143=0,"",RES_hhdet_tes!T143/RES_hhdet_fec!T143)</f>
        <v>1.9450686648926923</v>
      </c>
      <c r="U143" s="119">
        <f>IF(RES_hhdet_tes!U143=0,"",RES_hhdet_tes!U143/RES_hhdet_fec!U143)</f>
        <v>2.0115313217507196</v>
      </c>
      <c r="V143" s="119">
        <f>IF(RES_hhdet_tes!V143=0,"",RES_hhdet_tes!V143/RES_hhdet_fec!V143)</f>
        <v>2.0422034360128039</v>
      </c>
      <c r="W143" s="119">
        <f>IF(RES_hhdet_tes!W143=0,"",RES_hhdet_tes!W143/RES_hhdet_fec!W143)</f>
        <v>2.1755469763859243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1.3708110940036766</v>
      </c>
      <c r="C144" s="124">
        <f>IF(RES_hhdet_tes!C144=0,"",RES_hhdet_tes!C144/RES_hhdet_fec!C144)</f>
        <v>1.3940056641334426</v>
      </c>
      <c r="D144" s="124">
        <f>IF(RES_hhdet_tes!D144=0,"",RES_hhdet_tes!D144/RES_hhdet_fec!D144)</f>
        <v>1.4393462458309185</v>
      </c>
      <c r="E144" s="124">
        <f>IF(RES_hhdet_tes!E144=0,"",RES_hhdet_tes!E144/RES_hhdet_fec!E144)</f>
        <v>1.4894327292482148</v>
      </c>
      <c r="F144" s="124">
        <f>IF(RES_hhdet_tes!F144=0,"",RES_hhdet_tes!F144/RES_hhdet_fec!F144)</f>
        <v>1.5377110894295623</v>
      </c>
      <c r="G144" s="124">
        <f>IF(RES_hhdet_tes!G144=0,"",RES_hhdet_tes!G144/RES_hhdet_fec!G144)</f>
        <v>1.5960875985366636</v>
      </c>
      <c r="H144" s="124">
        <f>IF(RES_hhdet_tes!H144=0,"",RES_hhdet_tes!H144/RES_hhdet_fec!H144)</f>
        <v>1.6746279115433591</v>
      </c>
      <c r="I144" s="124">
        <f>IF(RES_hhdet_tes!I144=0,"",RES_hhdet_tes!I144/RES_hhdet_fec!I144)</f>
        <v>1.764724052428293</v>
      </c>
      <c r="J144" s="124">
        <f>IF(RES_hhdet_tes!J144=0,"",RES_hhdet_tes!J144/RES_hhdet_fec!J144)</f>
        <v>1.8570116556038214</v>
      </c>
      <c r="K144" s="124">
        <f>IF(RES_hhdet_tes!K144=0,"",RES_hhdet_tes!K144/RES_hhdet_fec!K144)</f>
        <v>1.9408912257635311</v>
      </c>
      <c r="L144" s="124">
        <f>IF(RES_hhdet_tes!L144=0,"",RES_hhdet_tes!L144/RES_hhdet_fec!L144)</f>
        <v>2.0024970256767793</v>
      </c>
      <c r="M144" s="124">
        <f>IF(RES_hhdet_tes!M144=0,"",RES_hhdet_tes!M144/RES_hhdet_fec!M144)</f>
        <v>2.0735190047995555</v>
      </c>
      <c r="N144" s="124">
        <f>IF(RES_hhdet_tes!N144=0,"",RES_hhdet_tes!N144/RES_hhdet_fec!N144)</f>
        <v>2.1667789332835636</v>
      </c>
      <c r="O144" s="124">
        <f>IF(RES_hhdet_tes!O144=0,"",RES_hhdet_tes!O144/RES_hhdet_fec!O144)</f>
        <v>2.274903516098044</v>
      </c>
      <c r="P144" s="124">
        <f>IF(RES_hhdet_tes!P144=0,"",RES_hhdet_tes!P144/RES_hhdet_fec!P144)</f>
        <v>2.357711679652263</v>
      </c>
      <c r="Q144" s="124">
        <f>IF(RES_hhdet_tes!Q144=0,"",RES_hhdet_tes!Q144/RES_hhdet_fec!Q144)</f>
        <v>2.46052231452633</v>
      </c>
      <c r="R144" s="124">
        <f>IF(RES_hhdet_tes!R144=0,"",RES_hhdet_tes!R144/RES_hhdet_fec!R144)</f>
        <v>2.563248651227469</v>
      </c>
      <c r="S144" s="124">
        <f>IF(RES_hhdet_tes!S144=0,"",RES_hhdet_tes!S144/RES_hhdet_fec!S144)</f>
        <v>2.6892362472660793</v>
      </c>
      <c r="T144" s="124">
        <f>IF(RES_hhdet_tes!T144=0,"",RES_hhdet_tes!T144/RES_hhdet_fec!T144)</f>
        <v>2.8250961908325452</v>
      </c>
      <c r="U144" s="124">
        <f>IF(RES_hhdet_tes!U144=0,"",RES_hhdet_tes!U144/RES_hhdet_fec!U144)</f>
        <v>2.9566328746858193</v>
      </c>
      <c r="V144" s="124">
        <f>IF(RES_hhdet_tes!V144=0,"",RES_hhdet_tes!V144/RES_hhdet_fec!V144)</f>
        <v>3.0755803455193034</v>
      </c>
      <c r="W144" s="124">
        <f>IF(RES_hhdet_tes!W144=0,"",RES_hhdet_tes!W144/RES_hhdet_fec!W144)</f>
        <v>3.1954581103752817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1.3708110940036766</v>
      </c>
      <c r="C145" s="111">
        <f>IF(RES_hhdet_tes!C145=0,"",RES_hhdet_tes!C145/RES_hhdet_fec!C145)</f>
        <v>1.3940056641334426</v>
      </c>
      <c r="D145" s="111">
        <f>IF(RES_hhdet_tes!D145=0,"",RES_hhdet_tes!D145/RES_hhdet_fec!D145)</f>
        <v>1.4393462458309185</v>
      </c>
      <c r="E145" s="111">
        <f>IF(RES_hhdet_tes!E145=0,"",RES_hhdet_tes!E145/RES_hhdet_fec!E145)</f>
        <v>1.4894327292482148</v>
      </c>
      <c r="F145" s="111">
        <f>IF(RES_hhdet_tes!F145=0,"",RES_hhdet_tes!F145/RES_hhdet_fec!F145)</f>
        <v>1.5377110894295623</v>
      </c>
      <c r="G145" s="111">
        <f>IF(RES_hhdet_tes!G145=0,"",RES_hhdet_tes!G145/RES_hhdet_fec!G145)</f>
        <v>1.5960875985366636</v>
      </c>
      <c r="H145" s="111">
        <f>IF(RES_hhdet_tes!H145=0,"",RES_hhdet_tes!H145/RES_hhdet_fec!H145)</f>
        <v>1.6746279115433591</v>
      </c>
      <c r="I145" s="111">
        <f>IF(RES_hhdet_tes!I145=0,"",RES_hhdet_tes!I145/RES_hhdet_fec!I145)</f>
        <v>1.764724052428293</v>
      </c>
      <c r="J145" s="111">
        <f>IF(RES_hhdet_tes!J145=0,"",RES_hhdet_tes!J145/RES_hhdet_fec!J145)</f>
        <v>1.8570116556038214</v>
      </c>
      <c r="K145" s="111">
        <f>IF(RES_hhdet_tes!K145=0,"",RES_hhdet_tes!K145/RES_hhdet_fec!K145)</f>
        <v>1.9408912257635311</v>
      </c>
      <c r="L145" s="111">
        <f>IF(RES_hhdet_tes!L145=0,"",RES_hhdet_tes!L145/RES_hhdet_fec!L145)</f>
        <v>2.0024970256767793</v>
      </c>
      <c r="M145" s="111">
        <f>IF(RES_hhdet_tes!M145=0,"",RES_hhdet_tes!M145/RES_hhdet_fec!M145)</f>
        <v>2.0735190047995555</v>
      </c>
      <c r="N145" s="111">
        <f>IF(RES_hhdet_tes!N145=0,"",RES_hhdet_tes!N145/RES_hhdet_fec!N145)</f>
        <v>2.1667789332835636</v>
      </c>
      <c r="O145" s="111">
        <f>IF(RES_hhdet_tes!O145=0,"",RES_hhdet_tes!O145/RES_hhdet_fec!O145)</f>
        <v>2.274903516098044</v>
      </c>
      <c r="P145" s="111">
        <f>IF(RES_hhdet_tes!P145=0,"",RES_hhdet_tes!P145/RES_hhdet_fec!P145)</f>
        <v>2.357711679652263</v>
      </c>
      <c r="Q145" s="111">
        <f>IF(RES_hhdet_tes!Q145=0,"",RES_hhdet_tes!Q145/RES_hhdet_fec!Q145)</f>
        <v>2.46052231452633</v>
      </c>
      <c r="R145" s="111">
        <f>IF(RES_hhdet_tes!R145=0,"",RES_hhdet_tes!R145/RES_hhdet_fec!R145)</f>
        <v>2.563248651227469</v>
      </c>
      <c r="S145" s="111">
        <f>IF(RES_hhdet_tes!S145=0,"",RES_hhdet_tes!S145/RES_hhdet_fec!S145)</f>
        <v>2.6892362472660793</v>
      </c>
      <c r="T145" s="111">
        <f>IF(RES_hhdet_tes!T145=0,"",RES_hhdet_tes!T145/RES_hhdet_fec!T145)</f>
        <v>2.8250961908325452</v>
      </c>
      <c r="U145" s="111">
        <f>IF(RES_hhdet_tes!U145=0,"",RES_hhdet_tes!U145/RES_hhdet_fec!U145)</f>
        <v>2.9566328746858193</v>
      </c>
      <c r="V145" s="111">
        <f>IF(RES_hhdet_tes!V145=0,"",RES_hhdet_tes!V145/RES_hhdet_fec!V145)</f>
        <v>3.0755803455193034</v>
      </c>
      <c r="W145" s="111">
        <f>IF(RES_hhdet_tes!W145=0,"",RES_hhdet_tes!W145/RES_hhdet_fec!W145)</f>
        <v>3.1954581103752817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1.846577885771937</v>
      </c>
      <c r="C146" s="124">
        <f>IF(RES_hhdet_tes!C146=0,"",RES_hhdet_tes!C146/RES_hhdet_fec!C146)</f>
        <v>1.9297953218454413</v>
      </c>
      <c r="D146" s="124">
        <f>IF(RES_hhdet_tes!D146=0,"",RES_hhdet_tes!D146/RES_hhdet_fec!D146)</f>
        <v>2.0537148713257154</v>
      </c>
      <c r="E146" s="124">
        <f>IF(RES_hhdet_tes!E146=0,"",RES_hhdet_tes!E146/RES_hhdet_fec!E146)</f>
        <v>2.1704002851749586</v>
      </c>
      <c r="F146" s="124">
        <f>IF(RES_hhdet_tes!F146=0,"",RES_hhdet_tes!F146/RES_hhdet_fec!F146)</f>
        <v>2.3214647682348906</v>
      </c>
      <c r="G146" s="124">
        <f>IF(RES_hhdet_tes!G146=0,"",RES_hhdet_tes!G146/RES_hhdet_fec!G146)</f>
        <v>2.4416261173271265</v>
      </c>
      <c r="H146" s="124">
        <f>IF(RES_hhdet_tes!H146=0,"",RES_hhdet_tes!H146/RES_hhdet_fec!H146)</f>
        <v>2.5665732219006654</v>
      </c>
      <c r="I146" s="124">
        <f>IF(RES_hhdet_tes!I146=0,"",RES_hhdet_tes!I146/RES_hhdet_fec!I146)</f>
        <v>2.6573864963655307</v>
      </c>
      <c r="J146" s="124">
        <f>IF(RES_hhdet_tes!J146=0,"",RES_hhdet_tes!J146/RES_hhdet_fec!J146)</f>
        <v>2.7174858993233122</v>
      </c>
      <c r="K146" s="124">
        <f>IF(RES_hhdet_tes!K146=0,"",RES_hhdet_tes!K146/RES_hhdet_fec!K146)</f>
        <v>2.7969228495967395</v>
      </c>
      <c r="L146" s="124">
        <f>IF(RES_hhdet_tes!L146=0,"",RES_hhdet_tes!L146/RES_hhdet_fec!L146)</f>
        <v>2.8602340973705149</v>
      </c>
      <c r="M146" s="124">
        <f>IF(RES_hhdet_tes!M146=0,"",RES_hhdet_tes!M146/RES_hhdet_fec!M146)</f>
        <v>2.9357654807142515</v>
      </c>
      <c r="N146" s="124">
        <f>IF(RES_hhdet_tes!N146=0,"",RES_hhdet_tes!N146/RES_hhdet_fec!N146)</f>
        <v>3.0230792716130312</v>
      </c>
      <c r="O146" s="124">
        <f>IF(RES_hhdet_tes!O146=0,"",RES_hhdet_tes!O146/RES_hhdet_fec!O146)</f>
        <v>3.1221313224490888</v>
      </c>
      <c r="P146" s="124">
        <f>IF(RES_hhdet_tes!P146=0,"",RES_hhdet_tes!P146/RES_hhdet_fec!P146)</f>
        <v>3.2326878128407732</v>
      </c>
      <c r="Q146" s="124">
        <f>IF(RES_hhdet_tes!Q146=0,"",RES_hhdet_tes!Q146/RES_hhdet_fec!Q146)</f>
        <v>3.3498502143986939</v>
      </c>
      <c r="R146" s="124">
        <f>IF(RES_hhdet_tes!R146=0,"",RES_hhdet_tes!R146/RES_hhdet_fec!R146)</f>
        <v>3.4847547179253864</v>
      </c>
      <c r="S146" s="124">
        <f>IF(RES_hhdet_tes!S146=0,"",RES_hhdet_tes!S146/RES_hhdet_fec!S146)</f>
        <v>3.6084016633933071</v>
      </c>
      <c r="T146" s="124">
        <f>IF(RES_hhdet_tes!T146=0,"",RES_hhdet_tes!T146/RES_hhdet_fec!T146)</f>
        <v>3.7276779390205843</v>
      </c>
      <c r="U146" s="124">
        <f>IF(RES_hhdet_tes!U146=0,"",RES_hhdet_tes!U146/RES_hhdet_fec!U146)</f>
        <v>3.8104023317413418</v>
      </c>
      <c r="V146" s="124">
        <f>IF(RES_hhdet_tes!V146=0,"",RES_hhdet_tes!V146/RES_hhdet_fec!V146)</f>
        <v>3.8901406144389923</v>
      </c>
      <c r="W146" s="124">
        <f>IF(RES_hhdet_tes!W146=0,"",RES_hhdet_tes!W146/RES_hhdet_fec!W146)</f>
        <v>3.973115721694231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1.846577885771937</v>
      </c>
      <c r="C147" s="111">
        <f>IF(RES_hhdet_tes!C147=0,"",RES_hhdet_tes!C147/RES_hhdet_fec!C147)</f>
        <v>1.9297953218454413</v>
      </c>
      <c r="D147" s="111">
        <f>IF(RES_hhdet_tes!D147=0,"",RES_hhdet_tes!D147/RES_hhdet_fec!D147)</f>
        <v>2.0537148713257154</v>
      </c>
      <c r="E147" s="111">
        <f>IF(RES_hhdet_tes!E147=0,"",RES_hhdet_tes!E147/RES_hhdet_fec!E147)</f>
        <v>2.1704002851749586</v>
      </c>
      <c r="F147" s="111">
        <f>IF(RES_hhdet_tes!F147=0,"",RES_hhdet_tes!F147/RES_hhdet_fec!F147)</f>
        <v>2.3214647682348906</v>
      </c>
      <c r="G147" s="111">
        <f>IF(RES_hhdet_tes!G147=0,"",RES_hhdet_tes!G147/RES_hhdet_fec!G147)</f>
        <v>2.4416261173271265</v>
      </c>
      <c r="H147" s="111">
        <f>IF(RES_hhdet_tes!H147=0,"",RES_hhdet_tes!H147/RES_hhdet_fec!H147)</f>
        <v>2.5665732219006654</v>
      </c>
      <c r="I147" s="111">
        <f>IF(RES_hhdet_tes!I147=0,"",RES_hhdet_tes!I147/RES_hhdet_fec!I147)</f>
        <v>2.6573864963655307</v>
      </c>
      <c r="J147" s="111">
        <f>IF(RES_hhdet_tes!J147=0,"",RES_hhdet_tes!J147/RES_hhdet_fec!J147)</f>
        <v>2.7174858993233122</v>
      </c>
      <c r="K147" s="111">
        <f>IF(RES_hhdet_tes!K147=0,"",RES_hhdet_tes!K147/RES_hhdet_fec!K147)</f>
        <v>2.7969228495967395</v>
      </c>
      <c r="L147" s="111">
        <f>IF(RES_hhdet_tes!L147=0,"",RES_hhdet_tes!L147/RES_hhdet_fec!L147)</f>
        <v>2.8602340973705149</v>
      </c>
      <c r="M147" s="111">
        <f>IF(RES_hhdet_tes!M147=0,"",RES_hhdet_tes!M147/RES_hhdet_fec!M147)</f>
        <v>2.9357654807142515</v>
      </c>
      <c r="N147" s="111">
        <f>IF(RES_hhdet_tes!N147=0,"",RES_hhdet_tes!N147/RES_hhdet_fec!N147)</f>
        <v>3.0230792716130312</v>
      </c>
      <c r="O147" s="111">
        <f>IF(RES_hhdet_tes!O147=0,"",RES_hhdet_tes!O147/RES_hhdet_fec!O147)</f>
        <v>3.1221313224490888</v>
      </c>
      <c r="P147" s="111">
        <f>IF(RES_hhdet_tes!P147=0,"",RES_hhdet_tes!P147/RES_hhdet_fec!P147)</f>
        <v>3.2326878128407732</v>
      </c>
      <c r="Q147" s="111">
        <f>IF(RES_hhdet_tes!Q147=0,"",RES_hhdet_tes!Q147/RES_hhdet_fec!Q147)</f>
        <v>3.3498502143986939</v>
      </c>
      <c r="R147" s="111">
        <f>IF(RES_hhdet_tes!R147=0,"",RES_hhdet_tes!R147/RES_hhdet_fec!R147)</f>
        <v>3.4847547179253864</v>
      </c>
      <c r="S147" s="111">
        <f>IF(RES_hhdet_tes!S147=0,"",RES_hhdet_tes!S147/RES_hhdet_fec!S147)</f>
        <v>3.6084016633933071</v>
      </c>
      <c r="T147" s="111">
        <f>IF(RES_hhdet_tes!T147=0,"",RES_hhdet_tes!T147/RES_hhdet_fec!T147)</f>
        <v>3.7276779390205843</v>
      </c>
      <c r="U147" s="111">
        <f>IF(RES_hhdet_tes!U147=0,"",RES_hhdet_tes!U147/RES_hhdet_fec!U147)</f>
        <v>3.8104023317413418</v>
      </c>
      <c r="V147" s="111">
        <f>IF(RES_hhdet_tes!V147=0,"",RES_hhdet_tes!V147/RES_hhdet_fec!V147)</f>
        <v>3.8901406144389923</v>
      </c>
      <c r="W147" s="111">
        <f>IF(RES_hhdet_tes!W147=0,"",RES_hhdet_tes!W147/RES_hhdet_fec!W147)</f>
        <v>3.973115721694231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0.66900035812548553</v>
      </c>
      <c r="C148" s="124">
        <f>IF(RES_hhdet_tes!C148=0,"",RES_hhdet_tes!C148/RES_hhdet_fec!C148)</f>
        <v>0.6758072269636467</v>
      </c>
      <c r="D148" s="124">
        <f>IF(RES_hhdet_tes!D148=0,"",RES_hhdet_tes!D148/RES_hhdet_fec!D148)</f>
        <v>0.68222783999738712</v>
      </c>
      <c r="E148" s="124">
        <f>IF(RES_hhdet_tes!E148=0,"",RES_hhdet_tes!E148/RES_hhdet_fec!E148)</f>
        <v>0.68638711187441159</v>
      </c>
      <c r="F148" s="124">
        <f>IF(RES_hhdet_tes!F148=0,"",RES_hhdet_tes!F148/RES_hhdet_fec!F148)</f>
        <v>0.68717995298508594</v>
      </c>
      <c r="G148" s="124">
        <f>IF(RES_hhdet_tes!G148=0,"",RES_hhdet_tes!G148/RES_hhdet_fec!G148)</f>
        <v>0.6908607735051514</v>
      </c>
      <c r="H148" s="124">
        <f>IF(RES_hhdet_tes!H148=0,"",RES_hhdet_tes!H148/RES_hhdet_fec!H148)</f>
        <v>0.69572254936676448</v>
      </c>
      <c r="I148" s="124">
        <f>IF(RES_hhdet_tes!I148=0,"",RES_hhdet_tes!I148/RES_hhdet_fec!I148)</f>
        <v>0.70415680734799013</v>
      </c>
      <c r="J148" s="124">
        <f>IF(RES_hhdet_tes!J148=0,"",RES_hhdet_tes!J148/RES_hhdet_fec!J148)</f>
        <v>0.70833254866742457</v>
      </c>
      <c r="K148" s="124">
        <f>IF(RES_hhdet_tes!K148=0,"",RES_hhdet_tes!K148/RES_hhdet_fec!K148)</f>
        <v>0.71476108701642305</v>
      </c>
      <c r="L148" s="124">
        <f>IF(RES_hhdet_tes!L148=0,"",RES_hhdet_tes!L148/RES_hhdet_fec!L148)</f>
        <v>0.71919887598470367</v>
      </c>
      <c r="M148" s="124">
        <f>IF(RES_hhdet_tes!M148=0,"",RES_hhdet_tes!M148/RES_hhdet_fec!M148)</f>
        <v>0.72872613285157761</v>
      </c>
      <c r="N148" s="124">
        <f>IF(RES_hhdet_tes!N148=0,"",RES_hhdet_tes!N148/RES_hhdet_fec!N148)</f>
        <v>0.73345791202298438</v>
      </c>
      <c r="O148" s="124">
        <f>IF(RES_hhdet_tes!O148=0,"",RES_hhdet_tes!O148/RES_hhdet_fec!O148)</f>
        <v>0.73827850402404438</v>
      </c>
      <c r="P148" s="124">
        <f>IF(RES_hhdet_tes!P148=0,"",RES_hhdet_tes!P148/RES_hhdet_fec!P148)</f>
        <v>0.74866838191663132</v>
      </c>
      <c r="Q148" s="124">
        <f>IF(RES_hhdet_tes!Q148=0,"",RES_hhdet_tes!Q148/RES_hhdet_fec!Q148)</f>
        <v>0.75969064001151365</v>
      </c>
      <c r="R148" s="124">
        <f>IF(RES_hhdet_tes!R148=0,"",RES_hhdet_tes!R148/RES_hhdet_fec!R148)</f>
        <v>0.76970201762601942</v>
      </c>
      <c r="S148" s="124">
        <f>IF(RES_hhdet_tes!S148=0,"",RES_hhdet_tes!S148/RES_hhdet_fec!S148)</f>
        <v>0.78091980637039671</v>
      </c>
      <c r="T148" s="124">
        <f>IF(RES_hhdet_tes!T148=0,"",RES_hhdet_tes!T148/RES_hhdet_fec!T148)</f>
        <v>0.79322047476912294</v>
      </c>
      <c r="U148" s="124">
        <f>IF(RES_hhdet_tes!U148=0,"",RES_hhdet_tes!U148/RES_hhdet_fec!U148)</f>
        <v>0.80316654447649649</v>
      </c>
      <c r="V148" s="124">
        <f>IF(RES_hhdet_tes!V148=0,"",RES_hhdet_tes!V148/RES_hhdet_fec!V148)</f>
        <v>0.81225477709432692</v>
      </c>
      <c r="W148" s="124">
        <f>IF(RES_hhdet_tes!W148=0,"",RES_hhdet_tes!W148/RES_hhdet_fec!W148)</f>
        <v>0.82210469550053522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0.59409879474044802</v>
      </c>
      <c r="C149" s="111">
        <f>IF(RES_hhdet_tes!C149=0,"",RES_hhdet_tes!C149/RES_hhdet_fec!C149)</f>
        <v>0.59567190112780832</v>
      </c>
      <c r="D149" s="111">
        <f>IF(RES_hhdet_tes!D149=0,"",RES_hhdet_tes!D149/RES_hhdet_fec!D149)</f>
        <v>0.59475094843453902</v>
      </c>
      <c r="E149" s="111">
        <f>IF(RES_hhdet_tes!E149=0,"",RES_hhdet_tes!E149/RES_hhdet_fec!E149)</f>
        <v>0.59402091465299534</v>
      </c>
      <c r="F149" s="111">
        <f>IF(RES_hhdet_tes!F149=0,"",RES_hhdet_tes!F149/RES_hhdet_fec!F149)</f>
        <v>0.59939809647974807</v>
      </c>
      <c r="G149" s="111">
        <f>IF(RES_hhdet_tes!G149=0,"",RES_hhdet_tes!G149/RES_hhdet_fec!G149)</f>
        <v>0.60025569718169858</v>
      </c>
      <c r="H149" s="111">
        <f>IF(RES_hhdet_tes!H149=0,"",RES_hhdet_tes!H149/RES_hhdet_fec!H149)</f>
        <v>0.60375250587776064</v>
      </c>
      <c r="I149" s="111">
        <f>IF(RES_hhdet_tes!I149=0,"",RES_hhdet_tes!I149/RES_hhdet_fec!I149)</f>
        <v>0.60420189637672539</v>
      </c>
      <c r="J149" s="111">
        <f>IF(RES_hhdet_tes!J149=0,"",RES_hhdet_tes!J149/RES_hhdet_fec!J149)</f>
        <v>0.60736759874195101</v>
      </c>
      <c r="K149" s="111">
        <f>IF(RES_hhdet_tes!K149=0,"",RES_hhdet_tes!K149/RES_hhdet_fec!K149)</f>
        <v>0.61089204212826831</v>
      </c>
      <c r="L149" s="111">
        <f>IF(RES_hhdet_tes!L149=0,"",RES_hhdet_tes!L149/RES_hhdet_fec!L149)</f>
        <v>0.61436383340059231</v>
      </c>
      <c r="M149" s="111">
        <f>IF(RES_hhdet_tes!M149=0,"",RES_hhdet_tes!M149/RES_hhdet_fec!M149)</f>
        <v>0.62168137050126004</v>
      </c>
      <c r="N149" s="111">
        <f>IF(RES_hhdet_tes!N149=0,"",RES_hhdet_tes!N149/RES_hhdet_fec!N149)</f>
        <v>0.62636913072498446</v>
      </c>
      <c r="O149" s="111">
        <f>IF(RES_hhdet_tes!O149=0,"",RES_hhdet_tes!O149/RES_hhdet_fec!O149)</f>
        <v>0.63459150000408637</v>
      </c>
      <c r="P149" s="111">
        <f>IF(RES_hhdet_tes!P149=0,"",RES_hhdet_tes!P149/RES_hhdet_fec!P149)</f>
        <v>0.65236159910033109</v>
      </c>
      <c r="Q149" s="111">
        <f>IF(RES_hhdet_tes!Q149=0,"",RES_hhdet_tes!Q149/RES_hhdet_fec!Q149)</f>
        <v>0.66705138586320412</v>
      </c>
      <c r="R149" s="111">
        <f>IF(RES_hhdet_tes!R149=0,"",RES_hhdet_tes!R149/RES_hhdet_fec!R149)</f>
        <v>0.6884401411963319</v>
      </c>
      <c r="S149" s="111">
        <f>IF(RES_hhdet_tes!S149=0,"",RES_hhdet_tes!S149/RES_hhdet_fec!S149)</f>
        <v>0.70531639620181164</v>
      </c>
      <c r="T149" s="111">
        <f>IF(RES_hhdet_tes!T149=0,"",RES_hhdet_tes!T149/RES_hhdet_fec!T149)</f>
        <v>0.73153778736530095</v>
      </c>
      <c r="U149" s="111">
        <f>IF(RES_hhdet_tes!U149=0,"",RES_hhdet_tes!U149/RES_hhdet_fec!U149)</f>
        <v>0.74903281960919621</v>
      </c>
      <c r="V149" s="111">
        <f>IF(RES_hhdet_tes!V149=0,"",RES_hhdet_tes!V149/RES_hhdet_fec!V149)</f>
        <v>0.76607499502110443</v>
      </c>
      <c r="W149" s="111">
        <f>IF(RES_hhdet_tes!W149=0,"",RES_hhdet_tes!W149/RES_hhdet_fec!W149)</f>
        <v>0.78073410970278612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0.86887673833945778</v>
      </c>
      <c r="C150" s="111">
        <f>IF(RES_hhdet_tes!C150=0,"",RES_hhdet_tes!C150/RES_hhdet_fec!C150)</f>
        <v>0.86454966876392381</v>
      </c>
      <c r="D150" s="111">
        <f>IF(RES_hhdet_tes!D150=0,"",RES_hhdet_tes!D150/RES_hhdet_fec!D150)</f>
        <v>0.86960558244528585</v>
      </c>
      <c r="E150" s="111">
        <f>IF(RES_hhdet_tes!E150=0,"",RES_hhdet_tes!E150/RES_hhdet_fec!E150)</f>
        <v>0.88849210733224215</v>
      </c>
      <c r="F150" s="111">
        <f>IF(RES_hhdet_tes!F150=0,"",RES_hhdet_tes!F150/RES_hhdet_fec!F150)</f>
        <v>0.88683552393764575</v>
      </c>
      <c r="G150" s="111">
        <f>IF(RES_hhdet_tes!G150=0,"",RES_hhdet_tes!G150/RES_hhdet_fec!G150)</f>
        <v>0.87537329533969821</v>
      </c>
      <c r="H150" s="111">
        <f>IF(RES_hhdet_tes!H150=0,"",RES_hhdet_tes!H150/RES_hhdet_fec!H150)</f>
        <v>0.88227875885654683</v>
      </c>
      <c r="I150" s="111">
        <f>IF(RES_hhdet_tes!I150=0,"",RES_hhdet_tes!I150/RES_hhdet_fec!I150)</f>
        <v>0.88152217733686844</v>
      </c>
      <c r="J150" s="111">
        <f>IF(RES_hhdet_tes!J150=0,"",RES_hhdet_tes!J150/RES_hhdet_fec!J150)</f>
        <v>0.88547030480625122</v>
      </c>
      <c r="K150" s="111">
        <f>IF(RES_hhdet_tes!K150=0,"",RES_hhdet_tes!K150/RES_hhdet_fec!K150)</f>
        <v>0.88271311961854904</v>
      </c>
      <c r="L150" s="111">
        <f>IF(RES_hhdet_tes!L150=0,"",RES_hhdet_tes!L150/RES_hhdet_fec!L150)</f>
        <v>0.8986222695404249</v>
      </c>
      <c r="M150" s="111">
        <f>IF(RES_hhdet_tes!M150=0,"",RES_hhdet_tes!M150/RES_hhdet_fec!M150)</f>
        <v>0.9245095429475173</v>
      </c>
      <c r="N150" s="111">
        <f>IF(RES_hhdet_tes!N150=0,"",RES_hhdet_tes!N150/RES_hhdet_fec!N150)</f>
        <v>0.9248097627473979</v>
      </c>
      <c r="O150" s="111">
        <f>IF(RES_hhdet_tes!O150=0,"",RES_hhdet_tes!O150/RES_hhdet_fec!O150)</f>
        <v>0.93158517002035091</v>
      </c>
      <c r="P150" s="111">
        <f>IF(RES_hhdet_tes!P150=0,"",RES_hhdet_tes!P150/RES_hhdet_fec!P150)</f>
        <v>0.92984516287737518</v>
      </c>
      <c r="Q150" s="111">
        <f>IF(RES_hhdet_tes!Q150=0,"",RES_hhdet_tes!Q150/RES_hhdet_fec!Q150)</f>
        <v>0.93356730628844864</v>
      </c>
      <c r="R150" s="111">
        <f>IF(RES_hhdet_tes!R150=0,"",RES_hhdet_tes!R150/RES_hhdet_fec!R150)</f>
        <v>0.93197190268299657</v>
      </c>
      <c r="S150" s="111">
        <f>IF(RES_hhdet_tes!S150=0,"",RES_hhdet_tes!S150/RES_hhdet_fec!S150)</f>
        <v>0.93748046182136024</v>
      </c>
      <c r="T150" s="111">
        <f>IF(RES_hhdet_tes!T150=0,"",RES_hhdet_tes!T150/RES_hhdet_fec!T150)</f>
        <v>0.9501012580382231</v>
      </c>
      <c r="U150" s="111">
        <f>IF(RES_hhdet_tes!U150=0,"",RES_hhdet_tes!U150/RES_hhdet_fec!U150)</f>
        <v>0.95298990986042276</v>
      </c>
      <c r="V150" s="111">
        <f>IF(RES_hhdet_tes!V150=0,"",RES_hhdet_tes!V150/RES_hhdet_fec!V150)</f>
        <v>0.94731911572235894</v>
      </c>
      <c r="W150" s="111">
        <f>IF(RES_hhdet_tes!W150=0,"",RES_hhdet_tes!W150/RES_hhdet_fec!W150)</f>
        <v>0.9617217330592992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0.5871888097056488</v>
      </c>
      <c r="C151" s="112">
        <f>IF(RES_hhdet_tes!C151=0,"",RES_hhdet_tes!C151/RES_hhdet_fec!C151)</f>
        <v>0.59305925022279249</v>
      </c>
      <c r="D151" s="112">
        <f>IF(RES_hhdet_tes!D151=0,"",RES_hhdet_tes!D151/RES_hhdet_fec!D151)</f>
        <v>0.59591761243642327</v>
      </c>
      <c r="E151" s="112">
        <f>IF(RES_hhdet_tes!E151=0,"",RES_hhdet_tes!E151/RES_hhdet_fec!E151)</f>
        <v>0.59463350284379668</v>
      </c>
      <c r="F151" s="112">
        <f>IF(RES_hhdet_tes!F151=0,"",RES_hhdet_tes!F151/RES_hhdet_fec!F151)</f>
        <v>0.60271595039256676</v>
      </c>
      <c r="G151" s="112">
        <f>IF(RES_hhdet_tes!G151=0,"",RES_hhdet_tes!G151/RES_hhdet_fec!G151)</f>
        <v>0.60136286583140941</v>
      </c>
      <c r="H151" s="112">
        <f>IF(RES_hhdet_tes!H151=0,"",RES_hhdet_tes!H151/RES_hhdet_fec!H151)</f>
        <v>0.60723604447713664</v>
      </c>
      <c r="I151" s="112">
        <f>IF(RES_hhdet_tes!I151=0,"",RES_hhdet_tes!I151/RES_hhdet_fec!I151)</f>
        <v>0.60594947812215649</v>
      </c>
      <c r="J151" s="112">
        <f>IF(RES_hhdet_tes!J151=0,"",RES_hhdet_tes!J151/RES_hhdet_fec!J151)</f>
        <v>0.61096826730767129</v>
      </c>
      <c r="K151" s="112">
        <f>IF(RES_hhdet_tes!K151=0,"",RES_hhdet_tes!K151/RES_hhdet_fec!K151)</f>
        <v>0.61479936681972214</v>
      </c>
      <c r="L151" s="112">
        <f>IF(RES_hhdet_tes!L151=0,"",RES_hhdet_tes!L151/RES_hhdet_fec!L151)</f>
        <v>0.61605186572517634</v>
      </c>
      <c r="M151" s="112">
        <f>IF(RES_hhdet_tes!M151=0,"",RES_hhdet_tes!M151/RES_hhdet_fec!M151)</f>
        <v>0.62964117841657674</v>
      </c>
      <c r="N151" s="112">
        <f>IF(RES_hhdet_tes!N151=0,"",RES_hhdet_tes!N151/RES_hhdet_fec!N151)</f>
        <v>0.63079057222514667</v>
      </c>
      <c r="O151" s="112">
        <f>IF(RES_hhdet_tes!O151=0,"",RES_hhdet_tes!O151/RES_hhdet_fec!O151)</f>
        <v>0.63563749106981282</v>
      </c>
      <c r="P151" s="112">
        <f>IF(RES_hhdet_tes!P151=0,"",RES_hhdet_tes!P151/RES_hhdet_fec!P151)</f>
        <v>0.66138302090361512</v>
      </c>
      <c r="Q151" s="112">
        <f>IF(RES_hhdet_tes!Q151=0,"",RES_hhdet_tes!Q151/RES_hhdet_fec!Q151)</f>
        <v>0.66415548184687456</v>
      </c>
      <c r="R151" s="112">
        <f>IF(RES_hhdet_tes!R151=0,"",RES_hhdet_tes!R151/RES_hhdet_fec!R151)</f>
        <v>0.69120260132335276</v>
      </c>
      <c r="S151" s="112">
        <f>IF(RES_hhdet_tes!S151=0,"",RES_hhdet_tes!S151/RES_hhdet_fec!S151)</f>
        <v>0.70265078052420582</v>
      </c>
      <c r="T151" s="112">
        <f>IF(RES_hhdet_tes!T151=0,"",RES_hhdet_tes!T151/RES_hhdet_fec!T151)</f>
        <v>0.74526235430961096</v>
      </c>
      <c r="U151" s="112">
        <f>IF(RES_hhdet_tes!U151=0,"",RES_hhdet_tes!U151/RES_hhdet_fec!U151)</f>
        <v>0.75927072406444107</v>
      </c>
      <c r="V151" s="112">
        <f>IF(RES_hhdet_tes!V151=0,"",RES_hhdet_tes!V151/RES_hhdet_fec!V151)</f>
        <v>0.77040779001097126</v>
      </c>
      <c r="W151" s="112">
        <f>IF(RES_hhdet_tes!W151=0,"",RES_hhdet_tes!W151/RES_hhdet_fec!W151)</f>
        <v>0.78947993091673774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0.66760279228906916</v>
      </c>
      <c r="C153" s="112">
        <f>IF(RES_hhdet_tes!C153=0,"",RES_hhdet_tes!C153/RES_hhdet_fec!C153)</f>
        <v>0.67346665257038296</v>
      </c>
      <c r="D153" s="112">
        <f>IF(RES_hhdet_tes!D153=0,"",RES_hhdet_tes!D153/RES_hhdet_fec!D153)</f>
        <v>0.6790588250035976</v>
      </c>
      <c r="E153" s="112">
        <f>IF(RES_hhdet_tes!E153=0,"",RES_hhdet_tes!E153/RES_hhdet_fec!E153)</f>
        <v>0.68105610863748767</v>
      </c>
      <c r="F153" s="112">
        <f>IF(RES_hhdet_tes!F153=0,"",RES_hhdet_tes!F153/RES_hhdet_fec!F153)</f>
        <v>0.68340590089170239</v>
      </c>
      <c r="G153" s="112">
        <f>IF(RES_hhdet_tes!G153=0,"",RES_hhdet_tes!G153/RES_hhdet_fec!G153)</f>
        <v>0.68577282166018483</v>
      </c>
      <c r="H153" s="112">
        <f>IF(RES_hhdet_tes!H153=0,"",RES_hhdet_tes!H153/RES_hhdet_fec!H153)</f>
        <v>0.68859989677403077</v>
      </c>
      <c r="I153" s="112">
        <f>IF(RES_hhdet_tes!I153=0,"",RES_hhdet_tes!I153/RES_hhdet_fec!I153)</f>
        <v>0.69330014643377214</v>
      </c>
      <c r="J153" s="112">
        <f>IF(RES_hhdet_tes!J153=0,"",RES_hhdet_tes!J153/RES_hhdet_fec!J153)</f>
        <v>0.69549092218091113</v>
      </c>
      <c r="K153" s="112">
        <f>IF(RES_hhdet_tes!K153=0,"",RES_hhdet_tes!K153/RES_hhdet_fec!K153)</f>
        <v>0.69704732299564942</v>
      </c>
      <c r="L153" s="112">
        <f>IF(RES_hhdet_tes!L153=0,"",RES_hhdet_tes!L153/RES_hhdet_fec!L153)</f>
        <v>0.70053152897073201</v>
      </c>
      <c r="M153" s="112">
        <f>IF(RES_hhdet_tes!M153=0,"",RES_hhdet_tes!M153/RES_hhdet_fec!M153)</f>
        <v>0.7032872001456254</v>
      </c>
      <c r="N153" s="112">
        <f>IF(RES_hhdet_tes!N153=0,"",RES_hhdet_tes!N153/RES_hhdet_fec!N153)</f>
        <v>0.70723147605711811</v>
      </c>
      <c r="O153" s="112">
        <f>IF(RES_hhdet_tes!O153=0,"",RES_hhdet_tes!O153/RES_hhdet_fec!O153)</f>
        <v>0.71037416467373016</v>
      </c>
      <c r="P153" s="112">
        <f>IF(RES_hhdet_tes!P153=0,"",RES_hhdet_tes!P153/RES_hhdet_fec!P153)</f>
        <v>0.71432463352912801</v>
      </c>
      <c r="Q153" s="112">
        <f>IF(RES_hhdet_tes!Q153=0,"",RES_hhdet_tes!Q153/RES_hhdet_fec!Q153)</f>
        <v>0.7207241174997947</v>
      </c>
      <c r="R153" s="112">
        <f>IF(RES_hhdet_tes!R153=0,"",RES_hhdet_tes!R153/RES_hhdet_fec!R153)</f>
        <v>0.72875498927087967</v>
      </c>
      <c r="S153" s="112">
        <f>IF(RES_hhdet_tes!S153=0,"",RES_hhdet_tes!S153/RES_hhdet_fec!S153)</f>
        <v>0.73940506701475284</v>
      </c>
      <c r="T153" s="112">
        <f>IF(RES_hhdet_tes!T153=0,"",RES_hhdet_tes!T153/RES_hhdet_fec!T153)</f>
        <v>0.7490377861839822</v>
      </c>
      <c r="U153" s="112">
        <f>IF(RES_hhdet_tes!U153=0,"",RES_hhdet_tes!U153/RES_hhdet_fec!U153)</f>
        <v>0.75822833876809448</v>
      </c>
      <c r="V153" s="112">
        <f>IF(RES_hhdet_tes!V153=0,"",RES_hhdet_tes!V153/RES_hhdet_fec!V153)</f>
        <v>0.76846589762690121</v>
      </c>
      <c r="W153" s="112">
        <f>IF(RES_hhdet_tes!W153=0,"",RES_hhdet_tes!W153/RES_hhdet_fec!W153)</f>
        <v>0.77581786034304612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0.8084502434468388</v>
      </c>
      <c r="C154" s="113">
        <f>IF(RES_hhdet_tes!C154=0,"",RES_hhdet_tes!C154/RES_hhdet_fec!C154)</f>
        <v>0.81823196005412036</v>
      </c>
      <c r="D154" s="113">
        <f>IF(RES_hhdet_tes!D154=0,"",RES_hhdet_tes!D154/RES_hhdet_fec!D154)</f>
        <v>0.83170117914204456</v>
      </c>
      <c r="E154" s="113">
        <f>IF(RES_hhdet_tes!E154=0,"",RES_hhdet_tes!E154/RES_hhdet_fec!E154)</f>
        <v>0.84614232018683511</v>
      </c>
      <c r="F154" s="113">
        <f>IF(RES_hhdet_tes!F154=0,"",RES_hhdet_tes!F154/RES_hhdet_fec!F154)</f>
        <v>0.84608972408848093</v>
      </c>
      <c r="G154" s="113">
        <f>IF(RES_hhdet_tes!G154=0,"",RES_hhdet_tes!G154/RES_hhdet_fec!G154)</f>
        <v>0.85299689917848209</v>
      </c>
      <c r="H154" s="113">
        <f>IF(RES_hhdet_tes!H154=0,"",RES_hhdet_tes!H154/RES_hhdet_fec!H154)</f>
        <v>0.8604163755114953</v>
      </c>
      <c r="I154" s="113">
        <f>IF(RES_hhdet_tes!I154=0,"",RES_hhdet_tes!I154/RES_hhdet_fec!I154)</f>
        <v>0.85596117662474669</v>
      </c>
      <c r="J154" s="113">
        <f>IF(RES_hhdet_tes!J154=0,"",RES_hhdet_tes!J154/RES_hhdet_fec!J154)</f>
        <v>0.86442683996430769</v>
      </c>
      <c r="K154" s="113">
        <f>IF(RES_hhdet_tes!K154=0,"",RES_hhdet_tes!K154/RES_hhdet_fec!K154)</f>
        <v>0.86730882999862724</v>
      </c>
      <c r="L154" s="113">
        <f>IF(RES_hhdet_tes!L154=0,"",RES_hhdet_tes!L154/RES_hhdet_fec!L154)</f>
        <v>0.86777978270915213</v>
      </c>
      <c r="M154" s="113">
        <f>IF(RES_hhdet_tes!M154=0,"",RES_hhdet_tes!M154/RES_hhdet_fec!M154)</f>
        <v>0.87726000819266514</v>
      </c>
      <c r="N154" s="113">
        <f>IF(RES_hhdet_tes!N154=0,"",RES_hhdet_tes!N154/RES_hhdet_fec!N154)</f>
        <v>0.8797538529311788</v>
      </c>
      <c r="O154" s="113">
        <f>IF(RES_hhdet_tes!O154=0,"",RES_hhdet_tes!O154/RES_hhdet_fec!O154)</f>
        <v>0.88046311465209881</v>
      </c>
      <c r="P154" s="113">
        <f>IF(RES_hhdet_tes!P154=0,"",RES_hhdet_tes!P154/RES_hhdet_fec!P154)</f>
        <v>0.89202073914055169</v>
      </c>
      <c r="Q154" s="113">
        <f>IF(RES_hhdet_tes!Q154=0,"",RES_hhdet_tes!Q154/RES_hhdet_fec!Q154)</f>
        <v>0.89727071416845872</v>
      </c>
      <c r="R154" s="113">
        <f>IF(RES_hhdet_tes!R154=0,"",RES_hhdet_tes!R154/RES_hhdet_fec!R154)</f>
        <v>0.90065804748794531</v>
      </c>
      <c r="S154" s="113">
        <f>IF(RES_hhdet_tes!S154=0,"",RES_hhdet_tes!S154/RES_hhdet_fec!S154)</f>
        <v>0.90207008271366218</v>
      </c>
      <c r="T154" s="113">
        <f>IF(RES_hhdet_tes!T154=0,"",RES_hhdet_tes!T154/RES_hhdet_fec!T154)</f>
        <v>0.9084516357515614</v>
      </c>
      <c r="U154" s="113">
        <f>IF(RES_hhdet_tes!U154=0,"",RES_hhdet_tes!U154/RES_hhdet_fec!U154)</f>
        <v>0.9135651426475867</v>
      </c>
      <c r="V154" s="113">
        <f>IF(RES_hhdet_tes!V154=0,"",RES_hhdet_tes!V154/RES_hhdet_fec!V154)</f>
        <v>0.91936093086933812</v>
      </c>
      <c r="W154" s="113">
        <f>IF(RES_hhdet_tes!W154=0,"",RES_hhdet_tes!W154/RES_hhdet_fec!W154)</f>
        <v>0.92108981341289442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0.67775674550149467</v>
      </c>
      <c r="C155" s="111">
        <f>IF(RES_hhdet_tes!C155=0,"",RES_hhdet_tes!C155/RES_hhdet_fec!C155)</f>
        <v>0.6878480159428233</v>
      </c>
      <c r="D155" s="111">
        <f>IF(RES_hhdet_tes!D155=0,"",RES_hhdet_tes!D155/RES_hhdet_fec!D155)</f>
        <v>0.70033059857888968</v>
      </c>
      <c r="E155" s="111">
        <f>IF(RES_hhdet_tes!E155=0,"",RES_hhdet_tes!E155/RES_hhdet_fec!E155)</f>
        <v>0.71227417223331857</v>
      </c>
      <c r="F155" s="111">
        <f>IF(RES_hhdet_tes!F155=0,"",RES_hhdet_tes!F155/RES_hhdet_fec!F155)</f>
        <v>0.71519167132551953</v>
      </c>
      <c r="G155" s="111">
        <f>IF(RES_hhdet_tes!G155=0,"",RES_hhdet_tes!G155/RES_hhdet_fec!G155)</f>
        <v>0.71867105682260468</v>
      </c>
      <c r="H155" s="111">
        <f>IF(RES_hhdet_tes!H155=0,"",RES_hhdet_tes!H155/RES_hhdet_fec!H155)</f>
        <v>0.72271047765792107</v>
      </c>
      <c r="I155" s="111">
        <f>IF(RES_hhdet_tes!I155=0,"",RES_hhdet_tes!I155/RES_hhdet_fec!I155)</f>
        <v>0.72791652566356657</v>
      </c>
      <c r="J155" s="111">
        <f>IF(RES_hhdet_tes!J155=0,"",RES_hhdet_tes!J155/RES_hhdet_fec!J155)</f>
        <v>0.72517795102636518</v>
      </c>
      <c r="K155" s="111">
        <f>IF(RES_hhdet_tes!K155=0,"",RES_hhdet_tes!K155/RES_hhdet_fec!K155)</f>
        <v>0.72851322242241368</v>
      </c>
      <c r="L155" s="111">
        <f>IF(RES_hhdet_tes!L155=0,"",RES_hhdet_tes!L155/RES_hhdet_fec!L155)</f>
        <v>0.72995222856478892</v>
      </c>
      <c r="M155" s="111">
        <f>IF(RES_hhdet_tes!M155=0,"",RES_hhdet_tes!M155/RES_hhdet_fec!M155)</f>
        <v>0.7388526427328741</v>
      </c>
      <c r="N155" s="111">
        <f>IF(RES_hhdet_tes!N155=0,"",RES_hhdet_tes!N155/RES_hhdet_fec!N155)</f>
        <v>0.7420000865670584</v>
      </c>
      <c r="O155" s="111">
        <f>IF(RES_hhdet_tes!O155=0,"",RES_hhdet_tes!O155/RES_hhdet_fec!O155)</f>
        <v>0.74831167437284807</v>
      </c>
      <c r="P155" s="111">
        <f>IF(RES_hhdet_tes!P155=0,"",RES_hhdet_tes!P155/RES_hhdet_fec!P155)</f>
        <v>0.75259729642502271</v>
      </c>
      <c r="Q155" s="111">
        <f>IF(RES_hhdet_tes!Q155=0,"",RES_hhdet_tes!Q155/RES_hhdet_fec!Q155)</f>
        <v>0.76226899013296834</v>
      </c>
      <c r="R155" s="111">
        <f>IF(RES_hhdet_tes!R155=0,"",RES_hhdet_tes!R155/RES_hhdet_fec!R155)</f>
        <v>0.76975412752520589</v>
      </c>
      <c r="S155" s="111">
        <f>IF(RES_hhdet_tes!S155=0,"",RES_hhdet_tes!S155/RES_hhdet_fec!S155)</f>
        <v>0.78011719392698331</v>
      </c>
      <c r="T155" s="111">
        <f>IF(RES_hhdet_tes!T155=0,"",RES_hhdet_tes!T155/RES_hhdet_fec!T155)</f>
        <v>0.78519874477179474</v>
      </c>
      <c r="U155" s="111">
        <f>IF(RES_hhdet_tes!U155=0,"",RES_hhdet_tes!U155/RES_hhdet_fec!U155)</f>
        <v>0.79348208296349731</v>
      </c>
      <c r="V155" s="111">
        <f>IF(RES_hhdet_tes!V155=0,"",RES_hhdet_tes!V155/RES_hhdet_fec!V155)</f>
        <v>0.79930554309494972</v>
      </c>
      <c r="W155" s="111">
        <f>IF(RES_hhdet_tes!W155=0,"",RES_hhdet_tes!W155/RES_hhdet_fec!W155)</f>
        <v>0.8106786740311297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0.70504685290661417</v>
      </c>
      <c r="C157" s="124">
        <f>IF(RES_hhdet_tes!C157=0,"",RES_hhdet_tes!C157/RES_hhdet_fec!C157)</f>
        <v>0.70640019461746906</v>
      </c>
      <c r="D157" s="124">
        <f>IF(RES_hhdet_tes!D157=0,"",RES_hhdet_tes!D157/RES_hhdet_fec!D157)</f>
        <v>0.70274801262818398</v>
      </c>
      <c r="E157" s="124">
        <f>IF(RES_hhdet_tes!E157=0,"",RES_hhdet_tes!E157/RES_hhdet_fec!E157)</f>
        <v>0.69354894462379191</v>
      </c>
      <c r="F157" s="124">
        <f>IF(RES_hhdet_tes!F157=0,"",RES_hhdet_tes!F157/RES_hhdet_fec!F157)</f>
        <v>0.6937930667377058</v>
      </c>
      <c r="G157" s="124">
        <f>IF(RES_hhdet_tes!G157=0,"",RES_hhdet_tes!G157/RES_hhdet_fec!G157)</f>
        <v>0.70079658103075337</v>
      </c>
      <c r="H157" s="124">
        <f>IF(RES_hhdet_tes!H157=0,"",RES_hhdet_tes!H157/RES_hhdet_fec!H157)</f>
        <v>0.70612458775235865</v>
      </c>
      <c r="I157" s="124">
        <f>IF(RES_hhdet_tes!I157=0,"",RES_hhdet_tes!I157/RES_hhdet_fec!I157)</f>
        <v>0.70875974606124481</v>
      </c>
      <c r="J157" s="124">
        <f>IF(RES_hhdet_tes!J157=0,"",RES_hhdet_tes!J157/RES_hhdet_fec!J157)</f>
        <v>0.7127416227151564</v>
      </c>
      <c r="K157" s="124">
        <f>IF(RES_hhdet_tes!K157=0,"",RES_hhdet_tes!K157/RES_hhdet_fec!K157)</f>
        <v>0.70963205246797978</v>
      </c>
      <c r="L157" s="124">
        <f>IF(RES_hhdet_tes!L157=0,"",RES_hhdet_tes!L157/RES_hhdet_fec!L157)</f>
        <v>0.714090071688401</v>
      </c>
      <c r="M157" s="124">
        <f>IF(RES_hhdet_tes!M157=0,"",RES_hhdet_tes!M157/RES_hhdet_fec!M157)</f>
        <v>0.71194837833028701</v>
      </c>
      <c r="N157" s="124">
        <f>IF(RES_hhdet_tes!N157=0,"",RES_hhdet_tes!N157/RES_hhdet_fec!N157)</f>
        <v>0.71353026186757318</v>
      </c>
      <c r="O157" s="124">
        <f>IF(RES_hhdet_tes!O157=0,"",RES_hhdet_tes!O157/RES_hhdet_fec!O157)</f>
        <v>0.71456236833455089</v>
      </c>
      <c r="P157" s="124">
        <f>IF(RES_hhdet_tes!P157=0,"",RES_hhdet_tes!P157/RES_hhdet_fec!P157)</f>
        <v>0.71653566977804917</v>
      </c>
      <c r="Q157" s="124">
        <f>IF(RES_hhdet_tes!Q157=0,"",RES_hhdet_tes!Q157/RES_hhdet_fec!Q157)</f>
        <v>0.7244683747420928</v>
      </c>
      <c r="R157" s="124">
        <f>IF(RES_hhdet_tes!R157=0,"",RES_hhdet_tes!R157/RES_hhdet_fec!R157)</f>
        <v>0.73368960454413867</v>
      </c>
      <c r="S157" s="124">
        <f>IF(RES_hhdet_tes!S157=0,"",RES_hhdet_tes!S157/RES_hhdet_fec!S157)</f>
        <v>0.7403876257370049</v>
      </c>
      <c r="T157" s="124">
        <f>IF(RES_hhdet_tes!T157=0,"",RES_hhdet_tes!T157/RES_hhdet_fec!T157)</f>
        <v>0.74991726634339384</v>
      </c>
      <c r="U157" s="124">
        <f>IF(RES_hhdet_tes!U157=0,"",RES_hhdet_tes!U157/RES_hhdet_fec!U157)</f>
        <v>0.75941557479606925</v>
      </c>
      <c r="V157" s="124">
        <f>IF(RES_hhdet_tes!V157=0,"",RES_hhdet_tes!V157/RES_hhdet_fec!V157)</f>
        <v>0.76856306338189284</v>
      </c>
      <c r="W157" s="124">
        <f>IF(RES_hhdet_tes!W157=0,"",RES_hhdet_tes!W157/RES_hhdet_fec!W157)</f>
        <v>0.78295833300953965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0.5774628016869221</v>
      </c>
      <c r="C158" s="111">
        <f>IF(RES_hhdet_tes!C158=0,"",RES_hhdet_tes!C158/RES_hhdet_fec!C158)</f>
        <v>0.57722554072264542</v>
      </c>
      <c r="D158" s="111">
        <f>IF(RES_hhdet_tes!D158=0,"",RES_hhdet_tes!D158/RES_hhdet_fec!D158)</f>
        <v>0.57570220431339436</v>
      </c>
      <c r="E158" s="111">
        <f>IF(RES_hhdet_tes!E158=0,"",RES_hhdet_tes!E158/RES_hhdet_fec!E158)</f>
        <v>0.57447970559512362</v>
      </c>
      <c r="F158" s="111">
        <f>IF(RES_hhdet_tes!F158=0,"",RES_hhdet_tes!F158/RES_hhdet_fec!F158)</f>
        <v>0.57679368803274467</v>
      </c>
      <c r="G158" s="111">
        <f>IF(RES_hhdet_tes!G158=0,"",RES_hhdet_tes!G158/RES_hhdet_fec!G158)</f>
        <v>0.58120256455297692</v>
      </c>
      <c r="H158" s="111">
        <f>IF(RES_hhdet_tes!H158=0,"",RES_hhdet_tes!H158/RES_hhdet_fec!H158)</f>
        <v>0.58513578314104631</v>
      </c>
      <c r="I158" s="111">
        <f>IF(RES_hhdet_tes!I158=0,"",RES_hhdet_tes!I158/RES_hhdet_fec!I158)</f>
        <v>0.58929836800105084</v>
      </c>
      <c r="J158" s="111">
        <f>IF(RES_hhdet_tes!J158=0,"",RES_hhdet_tes!J158/RES_hhdet_fec!J158)</f>
        <v>0.59229904284410062</v>
      </c>
      <c r="K158" s="111">
        <f>IF(RES_hhdet_tes!K158=0,"",RES_hhdet_tes!K158/RES_hhdet_fec!K158)</f>
        <v>0.59342547448594818</v>
      </c>
      <c r="L158" s="111">
        <f>IF(RES_hhdet_tes!L158=0,"",RES_hhdet_tes!L158/RES_hhdet_fec!L158)</f>
        <v>0.59380174466496005</v>
      </c>
      <c r="M158" s="111">
        <f>IF(RES_hhdet_tes!M158=0,"",RES_hhdet_tes!M158/RES_hhdet_fec!M158)</f>
        <v>0.59509411057355066</v>
      </c>
      <c r="N158" s="111">
        <f>IF(RES_hhdet_tes!N158=0,"",RES_hhdet_tes!N158/RES_hhdet_fec!N158)</f>
        <v>0.5952779453956073</v>
      </c>
      <c r="O158" s="111">
        <f>IF(RES_hhdet_tes!O158=0,"",RES_hhdet_tes!O158/RES_hhdet_fec!O158)</f>
        <v>0.59523276777679035</v>
      </c>
      <c r="P158" s="111">
        <f>IF(RES_hhdet_tes!P158=0,"",RES_hhdet_tes!P158/RES_hhdet_fec!P158)</f>
        <v>0.59660489033104502</v>
      </c>
      <c r="Q158" s="111">
        <f>IF(RES_hhdet_tes!Q158=0,"",RES_hhdet_tes!Q158/RES_hhdet_fec!Q158)</f>
        <v>0.59752513553675135</v>
      </c>
      <c r="R158" s="111">
        <f>IF(RES_hhdet_tes!R158=0,"",RES_hhdet_tes!R158/RES_hhdet_fec!R158)</f>
        <v>0.59701870650703803</v>
      </c>
      <c r="S158" s="111">
        <f>IF(RES_hhdet_tes!S158=0,"",RES_hhdet_tes!S158/RES_hhdet_fec!S158)</f>
        <v>0.59848176245089457</v>
      </c>
      <c r="T158" s="111">
        <f>IF(RES_hhdet_tes!T158=0,"",RES_hhdet_tes!T158/RES_hhdet_fec!T158)</f>
        <v>0.60036239265807956</v>
      </c>
      <c r="U158" s="111">
        <f>IF(RES_hhdet_tes!U158=0,"",RES_hhdet_tes!U158/RES_hhdet_fec!U158)</f>
        <v>0.60280498407228178</v>
      </c>
      <c r="V158" s="111">
        <f>IF(RES_hhdet_tes!V158=0,"",RES_hhdet_tes!V158/RES_hhdet_fec!V158)</f>
        <v>0.60570790504285821</v>
      </c>
      <c r="W158" s="111">
        <f>IF(RES_hhdet_tes!W158=0,"",RES_hhdet_tes!W158/RES_hhdet_fec!W158)</f>
        <v>0.60924667164889579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0.75307922674312744</v>
      </c>
      <c r="C159" s="45">
        <f>IF(RES_hhdet_tes!C159=0,"",RES_hhdet_tes!C159/RES_hhdet_fec!C159)</f>
        <v>0.75549055222161154</v>
      </c>
      <c r="D159" s="45">
        <f>IF(RES_hhdet_tes!D159=0,"",RES_hhdet_tes!D159/RES_hhdet_fec!D159)</f>
        <v>0.75688565706795874</v>
      </c>
      <c r="E159" s="45">
        <f>IF(RES_hhdet_tes!E159=0,"",RES_hhdet_tes!E159/RES_hhdet_fec!E159)</f>
        <v>0.75921778809406548</v>
      </c>
      <c r="F159" s="45">
        <f>IF(RES_hhdet_tes!F159=0,"",RES_hhdet_tes!F159/RES_hhdet_fec!F159)</f>
        <v>0.76043390959745949</v>
      </c>
      <c r="G159" s="45">
        <f>IF(RES_hhdet_tes!G159=0,"",RES_hhdet_tes!G159/RES_hhdet_fec!G159)</f>
        <v>0.76179587093927481</v>
      </c>
      <c r="H159" s="45">
        <f>IF(RES_hhdet_tes!H159=0,"",RES_hhdet_tes!H159/RES_hhdet_fec!H159)</f>
        <v>0.76441939763398514</v>
      </c>
      <c r="I159" s="45">
        <f>IF(RES_hhdet_tes!I159=0,"",RES_hhdet_tes!I159/RES_hhdet_fec!I159)</f>
        <v>0.7654800906495276</v>
      </c>
      <c r="J159" s="45">
        <f>IF(RES_hhdet_tes!J159=0,"",RES_hhdet_tes!J159/RES_hhdet_fec!J159)</f>
        <v>0.76782441086029141</v>
      </c>
      <c r="K159" s="45">
        <f>IF(RES_hhdet_tes!K159=0,"",RES_hhdet_tes!K159/RES_hhdet_fec!K159)</f>
        <v>0.76865919922188619</v>
      </c>
      <c r="L159" s="45">
        <f>IF(RES_hhdet_tes!L159=0,"",RES_hhdet_tes!L159/RES_hhdet_fec!L159)</f>
        <v>0.7699501792269744</v>
      </c>
      <c r="M159" s="45">
        <f>IF(RES_hhdet_tes!M159=0,"",RES_hhdet_tes!M159/RES_hhdet_fec!M159)</f>
        <v>0.77325014717076568</v>
      </c>
      <c r="N159" s="45">
        <f>IF(RES_hhdet_tes!N159=0,"",RES_hhdet_tes!N159/RES_hhdet_fec!N159)</f>
        <v>0.77736150991309949</v>
      </c>
      <c r="O159" s="45">
        <f>IF(RES_hhdet_tes!O159=0,"",RES_hhdet_tes!O159/RES_hhdet_fec!O159)</f>
        <v>0.78174733276574826</v>
      </c>
      <c r="P159" s="45">
        <f>IF(RES_hhdet_tes!P159=0,"",RES_hhdet_tes!P159/RES_hhdet_fec!P159)</f>
        <v>0.78539490569734272</v>
      </c>
      <c r="Q159" s="45">
        <f>IF(RES_hhdet_tes!Q159=0,"",RES_hhdet_tes!Q159/RES_hhdet_fec!Q159)</f>
        <v>0.790242717195204</v>
      </c>
      <c r="R159" s="45">
        <f>IF(RES_hhdet_tes!R159=0,"",RES_hhdet_tes!R159/RES_hhdet_fec!R159)</f>
        <v>0.79458047323140635</v>
      </c>
      <c r="S159" s="45">
        <f>IF(RES_hhdet_tes!S159=0,"",RES_hhdet_tes!S159/RES_hhdet_fec!S159)</f>
        <v>0.80316907617865463</v>
      </c>
      <c r="T159" s="45">
        <f>IF(RES_hhdet_tes!T159=0,"",RES_hhdet_tes!T159/RES_hhdet_fec!T159)</f>
        <v>0.81129058784070562</v>
      </c>
      <c r="U159" s="45">
        <f>IF(RES_hhdet_tes!U159=0,"",RES_hhdet_tes!U159/RES_hhdet_fec!U159)</f>
        <v>0.82185065058330931</v>
      </c>
      <c r="V159" s="45">
        <f>IF(RES_hhdet_tes!V159=0,"",RES_hhdet_tes!V159/RES_hhdet_fec!V159)</f>
        <v>0.83320575540523079</v>
      </c>
      <c r="W159" s="45">
        <f>IF(RES_hhdet_tes!W159=0,"",RES_hhdet_tes!W159/RES_hhdet_fec!W159)</f>
        <v>0.84455019394567588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0.69614637667167922</v>
      </c>
      <c r="C161" s="119">
        <f>IF(RES_hhdet_tes!C161=0,"",RES_hhdet_tes!C161/RES_hhdet_fec!C161)</f>
        <v>0.70137172460981501</v>
      </c>
      <c r="D161" s="119">
        <f>IF(RES_hhdet_tes!D161=0,"",RES_hhdet_tes!D161/RES_hhdet_fec!D161)</f>
        <v>0.70341604464402796</v>
      </c>
      <c r="E161" s="119">
        <f>IF(RES_hhdet_tes!E161=0,"",RES_hhdet_tes!E161/RES_hhdet_fec!E161)</f>
        <v>0.72075129279239969</v>
      </c>
      <c r="F161" s="119">
        <f>IF(RES_hhdet_tes!F161=0,"",RES_hhdet_tes!F161/RES_hhdet_fec!F161)</f>
        <v>0.71421069346112043</v>
      </c>
      <c r="G161" s="119">
        <f>IF(RES_hhdet_tes!G161=0,"",RES_hhdet_tes!G161/RES_hhdet_fec!G161)</f>
        <v>0.7187320122156412</v>
      </c>
      <c r="H161" s="119">
        <f>IF(RES_hhdet_tes!H161=0,"",RES_hhdet_tes!H161/RES_hhdet_fec!H161)</f>
        <v>0.72656698640640915</v>
      </c>
      <c r="I161" s="119">
        <f>IF(RES_hhdet_tes!I161=0,"",RES_hhdet_tes!I161/RES_hhdet_fec!I161)</f>
        <v>0.72667714584992193</v>
      </c>
      <c r="J161" s="119">
        <f>IF(RES_hhdet_tes!J161=0,"",RES_hhdet_tes!J161/RES_hhdet_fec!J161)</f>
        <v>0.73388101158240826</v>
      </c>
      <c r="K161" s="119">
        <f>IF(RES_hhdet_tes!K161=0,"",RES_hhdet_tes!K161/RES_hhdet_fec!K161)</f>
        <v>0.74096479410593219</v>
      </c>
      <c r="L161" s="119">
        <f>IF(RES_hhdet_tes!L161=0,"",RES_hhdet_tes!L161/RES_hhdet_fec!L161)</f>
        <v>0.74568075906563347</v>
      </c>
      <c r="M161" s="119">
        <f>IF(RES_hhdet_tes!M161=0,"",RES_hhdet_tes!M161/RES_hhdet_fec!M161)</f>
        <v>0.7516326349888216</v>
      </c>
      <c r="N161" s="119">
        <f>IF(RES_hhdet_tes!N161=0,"",RES_hhdet_tes!N161/RES_hhdet_fec!N161)</f>
        <v>0.76602639088122115</v>
      </c>
      <c r="O161" s="119">
        <f>IF(RES_hhdet_tes!O161=0,"",RES_hhdet_tes!O161/RES_hhdet_fec!O161)</f>
        <v>0.77584583412259989</v>
      </c>
      <c r="P161" s="119">
        <f>IF(RES_hhdet_tes!P161=0,"",RES_hhdet_tes!P161/RES_hhdet_fec!P161)</f>
        <v>0.77626361332385851</v>
      </c>
      <c r="Q161" s="119">
        <f>IF(RES_hhdet_tes!Q161=0,"",RES_hhdet_tes!Q161/RES_hhdet_fec!Q161)</f>
        <v>0.79070907623589004</v>
      </c>
      <c r="R161" s="119">
        <f>IF(RES_hhdet_tes!R161=0,"",RES_hhdet_tes!R161/RES_hhdet_fec!R161)</f>
        <v>0.79978658569581729</v>
      </c>
      <c r="S161" s="119">
        <f>IF(RES_hhdet_tes!S161=0,"",RES_hhdet_tes!S161/RES_hhdet_fec!S161)</f>
        <v>0.811802672506166</v>
      </c>
      <c r="T161" s="119">
        <f>IF(RES_hhdet_tes!T161=0,"",RES_hhdet_tes!T161/RES_hhdet_fec!T161)</f>
        <v>0.81748264698566409</v>
      </c>
      <c r="U161" s="119">
        <f>IF(RES_hhdet_tes!U161=0,"",RES_hhdet_tes!U161/RES_hhdet_fec!U161)</f>
        <v>0.83289524402690562</v>
      </c>
      <c r="V161" s="119">
        <f>IF(RES_hhdet_tes!V161=0,"",RES_hhdet_tes!V161/RES_hhdet_fec!V161)</f>
        <v>0.84475104837381221</v>
      </c>
      <c r="W161" s="119">
        <f>IF(RES_hhdet_tes!W161=0,"",RES_hhdet_tes!W161/RES_hhdet_fec!W161)</f>
        <v>0.85826778492271527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0.69376308091831795</v>
      </c>
      <c r="C162" s="124">
        <f>IF(RES_hhdet_tes!C162=0,"",RES_hhdet_tes!C162/RES_hhdet_fec!C162)</f>
        <v>0.69676435206863807</v>
      </c>
      <c r="D162" s="124">
        <f>IF(RES_hhdet_tes!D162=0,"",RES_hhdet_tes!D162/RES_hhdet_fec!D162)</f>
        <v>0.70021260263091989</v>
      </c>
      <c r="E162" s="124">
        <f>IF(RES_hhdet_tes!E162=0,"",RES_hhdet_tes!E162/RES_hhdet_fec!E162)</f>
        <v>0.70444789158382271</v>
      </c>
      <c r="F162" s="124">
        <f>IF(RES_hhdet_tes!F162=0,"",RES_hhdet_tes!F162/RES_hhdet_fec!F162)</f>
        <v>0.70971302226139399</v>
      </c>
      <c r="G162" s="124">
        <f>IF(RES_hhdet_tes!G162=0,"",RES_hhdet_tes!G162/RES_hhdet_fec!G162)</f>
        <v>0.7105550231310096</v>
      </c>
      <c r="H162" s="124">
        <f>IF(RES_hhdet_tes!H162=0,"",RES_hhdet_tes!H162/RES_hhdet_fec!H162)</f>
        <v>0.71390246486930242</v>
      </c>
      <c r="I162" s="124">
        <f>IF(RES_hhdet_tes!I162=0,"",RES_hhdet_tes!I162/RES_hhdet_fec!I162)</f>
        <v>0.71804127060824707</v>
      </c>
      <c r="J162" s="124">
        <f>IF(RES_hhdet_tes!J162=0,"",RES_hhdet_tes!J162/RES_hhdet_fec!J162)</f>
        <v>0.72511585982581939</v>
      </c>
      <c r="K162" s="124">
        <f>IF(RES_hhdet_tes!K162=0,"",RES_hhdet_tes!K162/RES_hhdet_fec!K162)</f>
        <v>0.72961113903996622</v>
      </c>
      <c r="L162" s="124">
        <f>IF(RES_hhdet_tes!L162=0,"",RES_hhdet_tes!L162/RES_hhdet_fec!L162)</f>
        <v>0.73491410707714455</v>
      </c>
      <c r="M162" s="124">
        <f>IF(RES_hhdet_tes!M162=0,"",RES_hhdet_tes!M162/RES_hhdet_fec!M162)</f>
        <v>0.73912938094575098</v>
      </c>
      <c r="N162" s="124">
        <f>IF(RES_hhdet_tes!N162=0,"",RES_hhdet_tes!N162/RES_hhdet_fec!N162)</f>
        <v>0.75096485444780925</v>
      </c>
      <c r="O162" s="124">
        <f>IF(RES_hhdet_tes!O162=0,"",RES_hhdet_tes!O162/RES_hhdet_fec!O162)</f>
        <v>0.76497134074752726</v>
      </c>
      <c r="P162" s="124">
        <f>IF(RES_hhdet_tes!P162=0,"",RES_hhdet_tes!P162/RES_hhdet_fec!P162)</f>
        <v>0.76415027449883244</v>
      </c>
      <c r="Q162" s="124">
        <f>IF(RES_hhdet_tes!Q162=0,"",RES_hhdet_tes!Q162/RES_hhdet_fec!Q162)</f>
        <v>0.77159345053352302</v>
      </c>
      <c r="R162" s="124">
        <f>IF(RES_hhdet_tes!R162=0,"",RES_hhdet_tes!R162/RES_hhdet_fec!R162)</f>
        <v>0.77879504273895483</v>
      </c>
      <c r="S162" s="124">
        <f>IF(RES_hhdet_tes!S162=0,"",RES_hhdet_tes!S162/RES_hhdet_fec!S162)</f>
        <v>0.78761826962850712</v>
      </c>
      <c r="T162" s="124">
        <f>IF(RES_hhdet_tes!T162=0,"",RES_hhdet_tes!T162/RES_hhdet_fec!T162)</f>
        <v>0.79525210842883898</v>
      </c>
      <c r="U162" s="124">
        <f>IF(RES_hhdet_tes!U162=0,"",RES_hhdet_tes!U162/RES_hhdet_fec!U162)</f>
        <v>0.80538782879737891</v>
      </c>
      <c r="V162" s="124">
        <f>IF(RES_hhdet_tes!V162=0,"",RES_hhdet_tes!V162/RES_hhdet_fec!V162)</f>
        <v>0.8142188367610802</v>
      </c>
      <c r="W162" s="124">
        <f>IF(RES_hhdet_tes!W162=0,"",RES_hhdet_tes!W162/RES_hhdet_fec!W162)</f>
        <v>0.83023787900921497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0.69376308091831795</v>
      </c>
      <c r="C163" s="45">
        <f>IF(RES_hhdet_tes!C163=0,"",RES_hhdet_tes!C163/RES_hhdet_fec!C163)</f>
        <v>0.69676435206863807</v>
      </c>
      <c r="D163" s="45">
        <f>IF(RES_hhdet_tes!D163=0,"",RES_hhdet_tes!D163/RES_hhdet_fec!D163)</f>
        <v>0.70021260263091989</v>
      </c>
      <c r="E163" s="45">
        <f>IF(RES_hhdet_tes!E163=0,"",RES_hhdet_tes!E163/RES_hhdet_fec!E163)</f>
        <v>0.70444789158382271</v>
      </c>
      <c r="F163" s="45">
        <f>IF(RES_hhdet_tes!F163=0,"",RES_hhdet_tes!F163/RES_hhdet_fec!F163)</f>
        <v>0.70971302226139399</v>
      </c>
      <c r="G163" s="45">
        <f>IF(RES_hhdet_tes!G163=0,"",RES_hhdet_tes!G163/RES_hhdet_fec!G163)</f>
        <v>0.7105550231310096</v>
      </c>
      <c r="H163" s="45">
        <f>IF(RES_hhdet_tes!H163=0,"",RES_hhdet_tes!H163/RES_hhdet_fec!H163)</f>
        <v>0.71390246486930242</v>
      </c>
      <c r="I163" s="45">
        <f>IF(RES_hhdet_tes!I163=0,"",RES_hhdet_tes!I163/RES_hhdet_fec!I163)</f>
        <v>0.71804127060824707</v>
      </c>
      <c r="J163" s="45">
        <f>IF(RES_hhdet_tes!J163=0,"",RES_hhdet_tes!J163/RES_hhdet_fec!J163)</f>
        <v>0.72511585982581939</v>
      </c>
      <c r="K163" s="45">
        <f>IF(RES_hhdet_tes!K163=0,"",RES_hhdet_tes!K163/RES_hhdet_fec!K163)</f>
        <v>0.72961113903996622</v>
      </c>
      <c r="L163" s="45">
        <f>IF(RES_hhdet_tes!L163=0,"",RES_hhdet_tes!L163/RES_hhdet_fec!L163)</f>
        <v>0.73491410707714455</v>
      </c>
      <c r="M163" s="45">
        <f>IF(RES_hhdet_tes!M163=0,"",RES_hhdet_tes!M163/RES_hhdet_fec!M163)</f>
        <v>0.73912938094575098</v>
      </c>
      <c r="N163" s="45">
        <f>IF(RES_hhdet_tes!N163=0,"",RES_hhdet_tes!N163/RES_hhdet_fec!N163)</f>
        <v>0.75096485444780925</v>
      </c>
      <c r="O163" s="45">
        <f>IF(RES_hhdet_tes!O163=0,"",RES_hhdet_tes!O163/RES_hhdet_fec!O163)</f>
        <v>0.76497134074752726</v>
      </c>
      <c r="P163" s="45">
        <f>IF(RES_hhdet_tes!P163=0,"",RES_hhdet_tes!P163/RES_hhdet_fec!P163)</f>
        <v>0.76415027449883244</v>
      </c>
      <c r="Q163" s="45">
        <f>IF(RES_hhdet_tes!Q163=0,"",RES_hhdet_tes!Q163/RES_hhdet_fec!Q163)</f>
        <v>0.77159345053352302</v>
      </c>
      <c r="R163" s="45">
        <f>IF(RES_hhdet_tes!R163=0,"",RES_hhdet_tes!R163/RES_hhdet_fec!R163)</f>
        <v>0.77879504273895483</v>
      </c>
      <c r="S163" s="45">
        <f>IF(RES_hhdet_tes!S163=0,"",RES_hhdet_tes!S163/RES_hhdet_fec!S163)</f>
        <v>0.78761826962850712</v>
      </c>
      <c r="T163" s="45">
        <f>IF(RES_hhdet_tes!T163=0,"",RES_hhdet_tes!T163/RES_hhdet_fec!T163)</f>
        <v>0.79525210842883898</v>
      </c>
      <c r="U163" s="45">
        <f>IF(RES_hhdet_tes!U163=0,"",RES_hhdet_tes!U163/RES_hhdet_fec!U163)</f>
        <v>0.80538782879737891</v>
      </c>
      <c r="V163" s="45">
        <f>IF(RES_hhdet_tes!V163=0,"",RES_hhdet_tes!V163/RES_hhdet_fec!V163)</f>
        <v>0.8142188367610802</v>
      </c>
      <c r="W163" s="45">
        <f>IF(RES_hhdet_tes!W163=0,"",RES_hhdet_tes!W163/RES_hhdet_fec!W163)</f>
        <v>0.83023787900921497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1.772930380622433</v>
      </c>
      <c r="C164" s="124">
        <f>IF(RES_hhdet_tes!C164=0,"",RES_hhdet_tes!C164/RES_hhdet_fec!C164)</f>
        <v>1.8445313987371861</v>
      </c>
      <c r="D164" s="124">
        <f>IF(RES_hhdet_tes!D164=0,"",RES_hhdet_tes!D164/RES_hhdet_fec!D164)</f>
        <v>1.9337574755283553</v>
      </c>
      <c r="E164" s="124">
        <f>IF(RES_hhdet_tes!E164=0,"",RES_hhdet_tes!E164/RES_hhdet_fec!E164)</f>
        <v>2.0352298510785225</v>
      </c>
      <c r="F164" s="124">
        <f>IF(RES_hhdet_tes!F164=0,"",RES_hhdet_tes!F164/RES_hhdet_fec!F164)</f>
        <v>2.1385724478706907</v>
      </c>
      <c r="G164" s="124">
        <f>IF(RES_hhdet_tes!G164=0,"",RES_hhdet_tes!G164/RES_hhdet_fec!G164)</f>
        <v>2.2642757872193608</v>
      </c>
      <c r="H164" s="124">
        <f>IF(RES_hhdet_tes!H164=0,"",RES_hhdet_tes!H164/RES_hhdet_fec!H164)</f>
        <v>2.4139562117283426</v>
      </c>
      <c r="I164" s="124">
        <f>IF(RES_hhdet_tes!I164=0,"",RES_hhdet_tes!I164/RES_hhdet_fec!I164)</f>
        <v>2.5033487976219178</v>
      </c>
      <c r="J164" s="124">
        <f>IF(RES_hhdet_tes!J164=0,"",RES_hhdet_tes!J164/RES_hhdet_fec!J164)</f>
        <v>2.54716794769393</v>
      </c>
      <c r="K164" s="124">
        <f>IF(RES_hhdet_tes!K164=0,"",RES_hhdet_tes!K164/RES_hhdet_fec!K164)</f>
        <v>2.6203944767115543</v>
      </c>
      <c r="L164" s="124">
        <f>IF(RES_hhdet_tes!L164=0,"",RES_hhdet_tes!L164/RES_hhdet_fec!L164)</f>
        <v>2.6973062651515121</v>
      </c>
      <c r="M164" s="124">
        <f>IF(RES_hhdet_tes!M164=0,"",RES_hhdet_tes!M164/RES_hhdet_fec!M164)</f>
        <v>2.7817991365431336</v>
      </c>
      <c r="N164" s="124">
        <f>IF(RES_hhdet_tes!N164=0,"",RES_hhdet_tes!N164/RES_hhdet_fec!N164)</f>
        <v>2.871795803424626</v>
      </c>
      <c r="O164" s="124">
        <f>IF(RES_hhdet_tes!O164=0,"",RES_hhdet_tes!O164/RES_hhdet_fec!O164)</f>
        <v>2.9928603417085764</v>
      </c>
      <c r="P164" s="124">
        <f>IF(RES_hhdet_tes!P164=0,"",RES_hhdet_tes!P164/RES_hhdet_fec!P164)</f>
        <v>3.104687691641276</v>
      </c>
      <c r="Q164" s="124">
        <f>IF(RES_hhdet_tes!Q164=0,"",RES_hhdet_tes!Q164/RES_hhdet_fec!Q164)</f>
        <v>3.1742864352452864</v>
      </c>
      <c r="R164" s="124">
        <f>IF(RES_hhdet_tes!R164=0,"",RES_hhdet_tes!R164/RES_hhdet_fec!R164)</f>
        <v>3.2898533094515057</v>
      </c>
      <c r="S164" s="124">
        <f>IF(RES_hhdet_tes!S164=0,"",RES_hhdet_tes!S164/RES_hhdet_fec!S164)</f>
        <v>3.4113417383531104</v>
      </c>
      <c r="T164" s="124">
        <f>IF(RES_hhdet_tes!T164=0,"",RES_hhdet_tes!T164/RES_hhdet_fec!T164)</f>
        <v>3.5472897786111997</v>
      </c>
      <c r="U164" s="124">
        <f>IF(RES_hhdet_tes!U164=0,"",RES_hhdet_tes!U164/RES_hhdet_fec!U164)</f>
        <v>3.6483752042444677</v>
      </c>
      <c r="V164" s="124">
        <f>IF(RES_hhdet_tes!V164=0,"",RES_hhdet_tes!V164/RES_hhdet_fec!V164)</f>
        <v>3.741827120081048</v>
      </c>
      <c r="W164" s="124">
        <f>IF(RES_hhdet_tes!W164=0,"",RES_hhdet_tes!W164/RES_hhdet_fec!W164)</f>
        <v>3.8284125121967536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1.772930380622433</v>
      </c>
      <c r="C165" s="111">
        <f>IF(RES_hhdet_tes!C165=0,"",RES_hhdet_tes!C165/RES_hhdet_fec!C165)</f>
        <v>1.8445313987371861</v>
      </c>
      <c r="D165" s="111">
        <f>IF(RES_hhdet_tes!D165=0,"",RES_hhdet_tes!D165/RES_hhdet_fec!D165)</f>
        <v>1.9337574755283553</v>
      </c>
      <c r="E165" s="111">
        <f>IF(RES_hhdet_tes!E165=0,"",RES_hhdet_tes!E165/RES_hhdet_fec!E165)</f>
        <v>2.0352298510785225</v>
      </c>
      <c r="F165" s="111">
        <f>IF(RES_hhdet_tes!F165=0,"",RES_hhdet_tes!F165/RES_hhdet_fec!F165)</f>
        <v>2.1385724478706907</v>
      </c>
      <c r="G165" s="111">
        <f>IF(RES_hhdet_tes!G165=0,"",RES_hhdet_tes!G165/RES_hhdet_fec!G165)</f>
        <v>2.2642757872193608</v>
      </c>
      <c r="H165" s="111">
        <f>IF(RES_hhdet_tes!H165=0,"",RES_hhdet_tes!H165/RES_hhdet_fec!H165)</f>
        <v>2.4139562117283426</v>
      </c>
      <c r="I165" s="111">
        <f>IF(RES_hhdet_tes!I165=0,"",RES_hhdet_tes!I165/RES_hhdet_fec!I165)</f>
        <v>2.5033487976219178</v>
      </c>
      <c r="J165" s="111">
        <f>IF(RES_hhdet_tes!J165=0,"",RES_hhdet_tes!J165/RES_hhdet_fec!J165)</f>
        <v>2.54716794769393</v>
      </c>
      <c r="K165" s="111">
        <f>IF(RES_hhdet_tes!K165=0,"",RES_hhdet_tes!K165/RES_hhdet_fec!K165)</f>
        <v>2.6203944767115543</v>
      </c>
      <c r="L165" s="111">
        <f>IF(RES_hhdet_tes!L165=0,"",RES_hhdet_tes!L165/RES_hhdet_fec!L165)</f>
        <v>2.6973062651515121</v>
      </c>
      <c r="M165" s="111">
        <f>IF(RES_hhdet_tes!M165=0,"",RES_hhdet_tes!M165/RES_hhdet_fec!M165)</f>
        <v>2.7817991365431336</v>
      </c>
      <c r="N165" s="111">
        <f>IF(RES_hhdet_tes!N165=0,"",RES_hhdet_tes!N165/RES_hhdet_fec!N165)</f>
        <v>2.871795803424626</v>
      </c>
      <c r="O165" s="111">
        <f>IF(RES_hhdet_tes!O165=0,"",RES_hhdet_tes!O165/RES_hhdet_fec!O165)</f>
        <v>2.9928603417085764</v>
      </c>
      <c r="P165" s="111">
        <f>IF(RES_hhdet_tes!P165=0,"",RES_hhdet_tes!P165/RES_hhdet_fec!P165)</f>
        <v>3.104687691641276</v>
      </c>
      <c r="Q165" s="111">
        <f>IF(RES_hhdet_tes!Q165=0,"",RES_hhdet_tes!Q165/RES_hhdet_fec!Q165)</f>
        <v>3.1742864352452864</v>
      </c>
      <c r="R165" s="111">
        <f>IF(RES_hhdet_tes!R165=0,"",RES_hhdet_tes!R165/RES_hhdet_fec!R165)</f>
        <v>3.2898533094515057</v>
      </c>
      <c r="S165" s="111">
        <f>IF(RES_hhdet_tes!S165=0,"",RES_hhdet_tes!S165/RES_hhdet_fec!S165)</f>
        <v>3.4113417383531104</v>
      </c>
      <c r="T165" s="111">
        <f>IF(RES_hhdet_tes!T165=0,"",RES_hhdet_tes!T165/RES_hhdet_fec!T165)</f>
        <v>3.5472897786111997</v>
      </c>
      <c r="U165" s="111">
        <f>IF(RES_hhdet_tes!U165=0,"",RES_hhdet_tes!U165/RES_hhdet_fec!U165)</f>
        <v>3.6483752042444677</v>
      </c>
      <c r="V165" s="111">
        <f>IF(RES_hhdet_tes!V165=0,"",RES_hhdet_tes!V165/RES_hhdet_fec!V165)</f>
        <v>3.741827120081048</v>
      </c>
      <c r="W165" s="111">
        <f>IF(RES_hhdet_tes!W165=0,"",RES_hhdet_tes!W165/RES_hhdet_fec!W165)</f>
        <v>3.8284125121967536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0.6427946608835069</v>
      </c>
      <c r="C166" s="124">
        <f>IF(RES_hhdet_tes!C166=0,"",RES_hhdet_tes!C166/RES_hhdet_fec!C166)</f>
        <v>0.64611166724996294</v>
      </c>
      <c r="D166" s="124">
        <f>IF(RES_hhdet_tes!D166=0,"",RES_hhdet_tes!D166/RES_hhdet_fec!D166)</f>
        <v>0.65108134183118427</v>
      </c>
      <c r="E166" s="124">
        <f>IF(RES_hhdet_tes!E166=0,"",RES_hhdet_tes!E166/RES_hhdet_fec!E166)</f>
        <v>0.65713387900586928</v>
      </c>
      <c r="F166" s="124">
        <f>IF(RES_hhdet_tes!F166=0,"",RES_hhdet_tes!F166/RES_hhdet_fec!F166)</f>
        <v>0.6610903833001136</v>
      </c>
      <c r="G166" s="124">
        <f>IF(RES_hhdet_tes!G166=0,"",RES_hhdet_tes!G166/RES_hhdet_fec!G166)</f>
        <v>0.66377918427241589</v>
      </c>
      <c r="H166" s="124">
        <f>IF(RES_hhdet_tes!H166=0,"",RES_hhdet_tes!H166/RES_hhdet_fec!H166)</f>
        <v>0.67077807501203812</v>
      </c>
      <c r="I166" s="124">
        <f>IF(RES_hhdet_tes!I166=0,"",RES_hhdet_tes!I166/RES_hhdet_fec!I166)</f>
        <v>0.67659274755952292</v>
      </c>
      <c r="J166" s="124">
        <f>IF(RES_hhdet_tes!J166=0,"",RES_hhdet_tes!J166/RES_hhdet_fec!J166)</f>
        <v>0.68172007508526544</v>
      </c>
      <c r="K166" s="124">
        <f>IF(RES_hhdet_tes!K166=0,"",RES_hhdet_tes!K166/RES_hhdet_fec!K166)</f>
        <v>0.68766358674951833</v>
      </c>
      <c r="L166" s="124">
        <f>IF(RES_hhdet_tes!L166=0,"",RES_hhdet_tes!L166/RES_hhdet_fec!L166)</f>
        <v>0.69245264912362448</v>
      </c>
      <c r="M166" s="124">
        <f>IF(RES_hhdet_tes!M166=0,"",RES_hhdet_tes!M166/RES_hhdet_fec!M166)</f>
        <v>0.69808302742328054</v>
      </c>
      <c r="N166" s="124">
        <f>IF(RES_hhdet_tes!N166=0,"",RES_hhdet_tes!N166/RES_hhdet_fec!N166)</f>
        <v>0.70520421531773403</v>
      </c>
      <c r="O166" s="124">
        <f>IF(RES_hhdet_tes!O166=0,"",RES_hhdet_tes!O166/RES_hhdet_fec!O166)</f>
        <v>0.71271370105810028</v>
      </c>
      <c r="P166" s="124">
        <f>IF(RES_hhdet_tes!P166=0,"",RES_hhdet_tes!P166/RES_hhdet_fec!P166)</f>
        <v>0.71896810485835705</v>
      </c>
      <c r="Q166" s="124">
        <f>IF(RES_hhdet_tes!Q166=0,"",RES_hhdet_tes!Q166/RES_hhdet_fec!Q166)</f>
        <v>0.72840219381035298</v>
      </c>
      <c r="R166" s="124">
        <f>IF(RES_hhdet_tes!R166=0,"",RES_hhdet_tes!R166/RES_hhdet_fec!R166)</f>
        <v>0.73929130745660709</v>
      </c>
      <c r="S166" s="124">
        <f>IF(RES_hhdet_tes!S166=0,"",RES_hhdet_tes!S166/RES_hhdet_fec!S166)</f>
        <v>0.75176566891724572</v>
      </c>
      <c r="T166" s="124">
        <f>IF(RES_hhdet_tes!T166=0,"",RES_hhdet_tes!T166/RES_hhdet_fec!T166)</f>
        <v>0.76532019986559363</v>
      </c>
      <c r="U166" s="124">
        <f>IF(RES_hhdet_tes!U166=0,"",RES_hhdet_tes!U166/RES_hhdet_fec!U166)</f>
        <v>0.77834368802592901</v>
      </c>
      <c r="V166" s="124">
        <f>IF(RES_hhdet_tes!V166=0,"",RES_hhdet_tes!V166/RES_hhdet_fec!V166)</f>
        <v>0.78943829901431251</v>
      </c>
      <c r="W166" s="124">
        <f>IF(RES_hhdet_tes!W166=0,"",RES_hhdet_tes!W166/RES_hhdet_fec!W166)</f>
        <v>0.79725256974223724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0.56265738900509421</v>
      </c>
      <c r="C167" s="111">
        <f>IF(RES_hhdet_tes!C167=0,"",RES_hhdet_tes!C167/RES_hhdet_fec!C167)</f>
        <v>0.56441366246218427</v>
      </c>
      <c r="D167" s="111">
        <f>IF(RES_hhdet_tes!D167=0,"",RES_hhdet_tes!D167/RES_hhdet_fec!D167)</f>
        <v>0.56683502498183458</v>
      </c>
      <c r="E167" s="111">
        <f>IF(RES_hhdet_tes!E167=0,"",RES_hhdet_tes!E167/RES_hhdet_fec!E167)</f>
        <v>0.56915310777230554</v>
      </c>
      <c r="F167" s="111">
        <f>IF(RES_hhdet_tes!F167=0,"",RES_hhdet_tes!F167/RES_hhdet_fec!F167)</f>
        <v>0.57264602044994861</v>
      </c>
      <c r="G167" s="111">
        <f>IF(RES_hhdet_tes!G167=0,"",RES_hhdet_tes!G167/RES_hhdet_fec!G167)</f>
        <v>0.57414673699367358</v>
      </c>
      <c r="H167" s="111">
        <f>IF(RES_hhdet_tes!H167=0,"",RES_hhdet_tes!H167/RES_hhdet_fec!H167)</f>
        <v>0.577453568772193</v>
      </c>
      <c r="I167" s="111">
        <f>IF(RES_hhdet_tes!I167=0,"",RES_hhdet_tes!I167/RES_hhdet_fec!I167)</f>
        <v>0.57889270631135159</v>
      </c>
      <c r="J167" s="111">
        <f>IF(RES_hhdet_tes!J167=0,"",RES_hhdet_tes!J167/RES_hhdet_fec!J167)</f>
        <v>0.57975324535954464</v>
      </c>
      <c r="K167" s="111">
        <f>IF(RES_hhdet_tes!K167=0,"",RES_hhdet_tes!K167/RES_hhdet_fec!K167)</f>
        <v>0.58220581995743836</v>
      </c>
      <c r="L167" s="111">
        <f>IF(RES_hhdet_tes!L167=0,"",RES_hhdet_tes!L167/RES_hhdet_fec!L167)</f>
        <v>0.58520055370053858</v>
      </c>
      <c r="M167" s="111">
        <f>IF(RES_hhdet_tes!M167=0,"",RES_hhdet_tes!M167/RES_hhdet_fec!M167)</f>
        <v>0.58991839846194061</v>
      </c>
      <c r="N167" s="111">
        <f>IF(RES_hhdet_tes!N167=0,"",RES_hhdet_tes!N167/RES_hhdet_fec!N167)</f>
        <v>0.59571590116672768</v>
      </c>
      <c r="O167" s="111">
        <f>IF(RES_hhdet_tes!O167=0,"",RES_hhdet_tes!O167/RES_hhdet_fec!O167)</f>
        <v>0.60305678742348501</v>
      </c>
      <c r="P167" s="111">
        <f>IF(RES_hhdet_tes!P167=0,"",RES_hhdet_tes!P167/RES_hhdet_fec!P167)</f>
        <v>0.61295328210712152</v>
      </c>
      <c r="Q167" s="111">
        <f>IF(RES_hhdet_tes!Q167=0,"",RES_hhdet_tes!Q167/RES_hhdet_fec!Q167)</f>
        <v>0.62478528744698814</v>
      </c>
      <c r="R167" s="111">
        <f>IF(RES_hhdet_tes!R167=0,"",RES_hhdet_tes!R167/RES_hhdet_fec!R167)</f>
        <v>0.64850816881759621</v>
      </c>
      <c r="S167" s="111">
        <f>IF(RES_hhdet_tes!S167=0,"",RES_hhdet_tes!S167/RES_hhdet_fec!S167)</f>
        <v>0.6770910309389363</v>
      </c>
      <c r="T167" s="111">
        <f>IF(RES_hhdet_tes!T167=0,"",RES_hhdet_tes!T167/RES_hhdet_fec!T167)</f>
        <v>0.7103306322895675</v>
      </c>
      <c r="U167" s="111">
        <f>IF(RES_hhdet_tes!U167=0,"",RES_hhdet_tes!U167/RES_hhdet_fec!U167)</f>
        <v>0.73721951743226699</v>
      </c>
      <c r="V167" s="111">
        <f>IF(RES_hhdet_tes!V167=0,"",RES_hhdet_tes!V167/RES_hhdet_fec!V167)</f>
        <v>0.7577915444257658</v>
      </c>
      <c r="W167" s="111">
        <f>IF(RES_hhdet_tes!W167=0,"",RES_hhdet_tes!W167/RES_hhdet_fec!W167)</f>
        <v>0.77089324314504271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0.88431158568238699</v>
      </c>
      <c r="C168" s="111">
        <f>IF(RES_hhdet_tes!C168=0,"",RES_hhdet_tes!C168/RES_hhdet_fec!C168)</f>
        <v>0.85914497601711881</v>
      </c>
      <c r="D168" s="111">
        <f>IF(RES_hhdet_tes!D168=0,"",RES_hhdet_tes!D168/RES_hhdet_fec!D168)</f>
        <v>0.88159926392909582</v>
      </c>
      <c r="E168" s="111">
        <f>IF(RES_hhdet_tes!E168=0,"",RES_hhdet_tes!E168/RES_hhdet_fec!E168)</f>
        <v>0.90141768263383171</v>
      </c>
      <c r="F168" s="111">
        <f>IF(RES_hhdet_tes!F168=0,"",RES_hhdet_tes!F168/RES_hhdet_fec!F168)</f>
        <v>0.89977279725912829</v>
      </c>
      <c r="G168" s="111">
        <f>IF(RES_hhdet_tes!G168=0,"",RES_hhdet_tes!G168/RES_hhdet_fec!G168)</f>
        <v>0.89834869550440211</v>
      </c>
      <c r="H168" s="111">
        <f>IF(RES_hhdet_tes!H168=0,"",RES_hhdet_tes!H168/RES_hhdet_fec!H168)</f>
        <v>0.89555513093326655</v>
      </c>
      <c r="I168" s="111">
        <f>IF(RES_hhdet_tes!I168=0,"",RES_hhdet_tes!I168/RES_hhdet_fec!I168)</f>
        <v>0.90473625142135916</v>
      </c>
      <c r="J168" s="111">
        <f>IF(RES_hhdet_tes!J168=0,"",RES_hhdet_tes!J168/RES_hhdet_fec!J168)</f>
        <v>0.91056973114465223</v>
      </c>
      <c r="K168" s="111">
        <f>IF(RES_hhdet_tes!K168=0,"",RES_hhdet_tes!K168/RES_hhdet_fec!K168)</f>
        <v>0.91511319528124513</v>
      </c>
      <c r="L168" s="111">
        <f>IF(RES_hhdet_tes!L168=0,"",RES_hhdet_tes!L168/RES_hhdet_fec!L168)</f>
        <v>0.91742837807750355</v>
      </c>
      <c r="M168" s="111">
        <f>IF(RES_hhdet_tes!M168=0,"",RES_hhdet_tes!M168/RES_hhdet_fec!M168)</f>
        <v>0.91361946904470148</v>
      </c>
      <c r="N168" s="111">
        <f>IF(RES_hhdet_tes!N168=0,"",RES_hhdet_tes!N168/RES_hhdet_fec!N168)</f>
        <v>0.92821371591530033</v>
      </c>
      <c r="O168" s="111">
        <f>IF(RES_hhdet_tes!O168=0,"",RES_hhdet_tes!O168/RES_hhdet_fec!O168)</f>
        <v>0.94089484087602671</v>
      </c>
      <c r="P168" s="111">
        <f>IF(RES_hhdet_tes!P168=0,"",RES_hhdet_tes!P168/RES_hhdet_fec!P168)</f>
        <v>0.92406549233897084</v>
      </c>
      <c r="Q168" s="111">
        <f>IF(RES_hhdet_tes!Q168=0,"",RES_hhdet_tes!Q168/RES_hhdet_fec!Q168)</f>
        <v>0.9496114553273507</v>
      </c>
      <c r="R168" s="111">
        <f>IF(RES_hhdet_tes!R168=0,"",RES_hhdet_tes!R168/RES_hhdet_fec!R168)</f>
        <v>0.94827394764876705</v>
      </c>
      <c r="S168" s="111">
        <f>IF(RES_hhdet_tes!S168=0,"",RES_hhdet_tes!S168/RES_hhdet_fec!S168)</f>
        <v>0.94400310553699474</v>
      </c>
      <c r="T168" s="111">
        <f>IF(RES_hhdet_tes!T168=0,"",RES_hhdet_tes!T168/RES_hhdet_fec!T168)</f>
        <v>0.95125024437698147</v>
      </c>
      <c r="U168" s="111">
        <f>IF(RES_hhdet_tes!U168=0,"",RES_hhdet_tes!U168/RES_hhdet_fec!U168)</f>
        <v>0.95435164626842361</v>
      </c>
      <c r="V168" s="111">
        <f>IF(RES_hhdet_tes!V168=0,"",RES_hhdet_tes!V168/RES_hhdet_fec!V168)</f>
        <v>0.96185811542846533</v>
      </c>
      <c r="W168" s="111">
        <f>IF(RES_hhdet_tes!W168=0,"",RES_hhdet_tes!W168/RES_hhdet_fec!W168)</f>
        <v>0.96614447868898357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0.56323448917363261</v>
      </c>
      <c r="C169" s="112">
        <f>IF(RES_hhdet_tes!C169=0,"",RES_hhdet_tes!C169/RES_hhdet_fec!C169)</f>
        <v>0.55979491367308021</v>
      </c>
      <c r="D169" s="112">
        <f>IF(RES_hhdet_tes!D169=0,"",RES_hhdet_tes!D169/RES_hhdet_fec!D169)</f>
        <v>0.56600855712253573</v>
      </c>
      <c r="E169" s="112">
        <f>IF(RES_hhdet_tes!E169=0,"",RES_hhdet_tes!E169/RES_hhdet_fec!E169)</f>
        <v>0.57190502253289888</v>
      </c>
      <c r="F169" s="112">
        <f>IF(RES_hhdet_tes!F169=0,"",RES_hhdet_tes!F169/RES_hhdet_fec!F169)</f>
        <v>0.58176025990585234</v>
      </c>
      <c r="G169" s="112">
        <f>IF(RES_hhdet_tes!G169=0,"",RES_hhdet_tes!G169/RES_hhdet_fec!G169)</f>
        <v>0.58343679135218462</v>
      </c>
      <c r="H169" s="112">
        <f>IF(RES_hhdet_tes!H169=0,"",RES_hhdet_tes!H169/RES_hhdet_fec!H169)</f>
        <v>0.58586145803977041</v>
      </c>
      <c r="I169" s="112">
        <f>IF(RES_hhdet_tes!I169=0,"",RES_hhdet_tes!I169/RES_hhdet_fec!I169)</f>
        <v>0.58756791593018931</v>
      </c>
      <c r="J169" s="112">
        <f>IF(RES_hhdet_tes!J169=0,"",RES_hhdet_tes!J169/RES_hhdet_fec!J169)</f>
        <v>0.58900166642482188</v>
      </c>
      <c r="K169" s="112">
        <f>IF(RES_hhdet_tes!K169=0,"",RES_hhdet_tes!K169/RES_hhdet_fec!K169)</f>
        <v>0.59201964676260466</v>
      </c>
      <c r="L169" s="112">
        <f>IF(RES_hhdet_tes!L169=0,"",RES_hhdet_tes!L169/RES_hhdet_fec!L169)</f>
        <v>0.59882119057513628</v>
      </c>
      <c r="M169" s="112">
        <f>IF(RES_hhdet_tes!M169=0,"",RES_hhdet_tes!M169/RES_hhdet_fec!M169)</f>
        <v>0.59980212239172792</v>
      </c>
      <c r="N169" s="112">
        <f>IF(RES_hhdet_tes!N169=0,"",RES_hhdet_tes!N169/RES_hhdet_fec!N169)</f>
        <v>0.60772668665651519</v>
      </c>
      <c r="O169" s="112">
        <f>IF(RES_hhdet_tes!O169=0,"",RES_hhdet_tes!O169/RES_hhdet_fec!O169)</f>
        <v>0.61358575950271277</v>
      </c>
      <c r="P169" s="112">
        <f>IF(RES_hhdet_tes!P169=0,"",RES_hhdet_tes!P169/RES_hhdet_fec!P169)</f>
        <v>0.61702534876027526</v>
      </c>
      <c r="Q169" s="112">
        <f>IF(RES_hhdet_tes!Q169=0,"",RES_hhdet_tes!Q169/RES_hhdet_fec!Q169)</f>
        <v>0.6202694284133824</v>
      </c>
      <c r="R169" s="112">
        <f>IF(RES_hhdet_tes!R169=0,"",RES_hhdet_tes!R169/RES_hhdet_fec!R169)</f>
        <v>0.65460338315770827</v>
      </c>
      <c r="S169" s="112">
        <f>IF(RES_hhdet_tes!S169=0,"",RES_hhdet_tes!S169/RES_hhdet_fec!S169)</f>
        <v>0.67163675338327999</v>
      </c>
      <c r="T169" s="112">
        <f>IF(RES_hhdet_tes!T169=0,"",RES_hhdet_tes!T169/RES_hhdet_fec!T169)</f>
        <v>0.71078469271386213</v>
      </c>
      <c r="U169" s="112">
        <f>IF(RES_hhdet_tes!U169=0,"",RES_hhdet_tes!U169/RES_hhdet_fec!U169)</f>
        <v>0.73435226705455614</v>
      </c>
      <c r="V169" s="112">
        <f>IF(RES_hhdet_tes!V169=0,"",RES_hhdet_tes!V169/RES_hhdet_fec!V169)</f>
        <v>0.75705954654813945</v>
      </c>
      <c r="W169" s="112">
        <f>IF(RES_hhdet_tes!W169=0,"",RES_hhdet_tes!W169/RES_hhdet_fec!W169)</f>
        <v>0.76072276417243367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0.65157512896475411</v>
      </c>
      <c r="C171" s="112">
        <f>IF(RES_hhdet_tes!C171=0,"",RES_hhdet_tes!C171/RES_hhdet_fec!C171)</f>
        <v>0.65550163914679738</v>
      </c>
      <c r="D171" s="112">
        <f>IF(RES_hhdet_tes!D171=0,"",RES_hhdet_tes!D171/RES_hhdet_fec!D171)</f>
        <v>0.65981191515195659</v>
      </c>
      <c r="E171" s="112">
        <f>IF(RES_hhdet_tes!E171=0,"",RES_hhdet_tes!E171/RES_hhdet_fec!E171)</f>
        <v>0.66559946948052418</v>
      </c>
      <c r="F171" s="112">
        <f>IF(RES_hhdet_tes!F171=0,"",RES_hhdet_tes!F171/RES_hhdet_fec!F171)</f>
        <v>0.67055892542158946</v>
      </c>
      <c r="G171" s="112">
        <f>IF(RES_hhdet_tes!G171=0,"",RES_hhdet_tes!G171/RES_hhdet_fec!G171)</f>
        <v>0.67322279559352027</v>
      </c>
      <c r="H171" s="112">
        <f>IF(RES_hhdet_tes!H171=0,"",RES_hhdet_tes!H171/RES_hhdet_fec!H171)</f>
        <v>0.67721233712240014</v>
      </c>
      <c r="I171" s="112">
        <f>IF(RES_hhdet_tes!I171=0,"",RES_hhdet_tes!I171/RES_hhdet_fec!I171)</f>
        <v>0.67996757246582518</v>
      </c>
      <c r="J171" s="112">
        <f>IF(RES_hhdet_tes!J171=0,"",RES_hhdet_tes!J171/RES_hhdet_fec!J171)</f>
        <v>0.68063303099077221</v>
      </c>
      <c r="K171" s="112">
        <f>IF(RES_hhdet_tes!K171=0,"",RES_hhdet_tes!K171/RES_hhdet_fec!K171)</f>
        <v>0.68063495366676718</v>
      </c>
      <c r="L171" s="112">
        <f>IF(RES_hhdet_tes!L171=0,"",RES_hhdet_tes!L171/RES_hhdet_fec!L171)</f>
        <v>0.68295721213694638</v>
      </c>
      <c r="M171" s="112">
        <f>IF(RES_hhdet_tes!M171=0,"",RES_hhdet_tes!M171/RES_hhdet_fec!M171)</f>
        <v>0.68490730134670019</v>
      </c>
      <c r="N171" s="112">
        <f>IF(RES_hhdet_tes!N171=0,"",RES_hhdet_tes!N171/RES_hhdet_fec!N171)</f>
        <v>0.68953373191095535</v>
      </c>
      <c r="O171" s="112">
        <f>IF(RES_hhdet_tes!O171=0,"",RES_hhdet_tes!O171/RES_hhdet_fec!O171)</f>
        <v>0.69524431085579008</v>
      </c>
      <c r="P171" s="112">
        <f>IF(RES_hhdet_tes!P171=0,"",RES_hhdet_tes!P171/RES_hhdet_fec!P171)</f>
        <v>0.69825810088934415</v>
      </c>
      <c r="Q171" s="112">
        <f>IF(RES_hhdet_tes!Q171=0,"",RES_hhdet_tes!Q171/RES_hhdet_fec!Q171)</f>
        <v>0.70576449602164915</v>
      </c>
      <c r="R171" s="112">
        <f>IF(RES_hhdet_tes!R171=0,"",RES_hhdet_tes!R171/RES_hhdet_fec!R171)</f>
        <v>0.71450411553045279</v>
      </c>
      <c r="S171" s="112">
        <f>IF(RES_hhdet_tes!S171=0,"",RES_hhdet_tes!S171/RES_hhdet_fec!S171)</f>
        <v>0.72518589924782506</v>
      </c>
      <c r="T171" s="112">
        <f>IF(RES_hhdet_tes!T171=0,"",RES_hhdet_tes!T171/RES_hhdet_fec!T171)</f>
        <v>0.73552597887570381</v>
      </c>
      <c r="U171" s="112">
        <f>IF(RES_hhdet_tes!U171=0,"",RES_hhdet_tes!U171/RES_hhdet_fec!U171)</f>
        <v>0.7460246607704385</v>
      </c>
      <c r="V171" s="112">
        <f>IF(RES_hhdet_tes!V171=0,"",RES_hhdet_tes!V171/RES_hhdet_fec!V171)</f>
        <v>0.75656667251598397</v>
      </c>
      <c r="W171" s="112">
        <f>IF(RES_hhdet_tes!W171=0,"",RES_hhdet_tes!W171/RES_hhdet_fec!W171)</f>
        <v>0.76435722894142188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0.83666161877040168</v>
      </c>
      <c r="C172" s="113">
        <f>IF(RES_hhdet_tes!C172=0,"",RES_hhdet_tes!C172/RES_hhdet_fec!C172)</f>
        <v>0.83982459941534382</v>
      </c>
      <c r="D172" s="113">
        <f>IF(RES_hhdet_tes!D172=0,"",RES_hhdet_tes!D172/RES_hhdet_fec!D172)</f>
        <v>0.84737879508791547</v>
      </c>
      <c r="E172" s="113">
        <f>IF(RES_hhdet_tes!E172=0,"",RES_hhdet_tes!E172/RES_hhdet_fec!E172)</f>
        <v>0.85398638758916001</v>
      </c>
      <c r="F172" s="113">
        <f>IF(RES_hhdet_tes!F172=0,"",RES_hhdet_tes!F172/RES_hhdet_fec!F172)</f>
        <v>0.85760104359447897</v>
      </c>
      <c r="G172" s="113">
        <f>IF(RES_hhdet_tes!G172=0,"",RES_hhdet_tes!G172/RES_hhdet_fec!G172)</f>
        <v>0.85991894074795472</v>
      </c>
      <c r="H172" s="113">
        <f>IF(RES_hhdet_tes!H172=0,"",RES_hhdet_tes!H172/RES_hhdet_fec!H172)</f>
        <v>0.87188122847225435</v>
      </c>
      <c r="I172" s="113">
        <f>IF(RES_hhdet_tes!I172=0,"",RES_hhdet_tes!I172/RES_hhdet_fec!I172)</f>
        <v>0.8720506604231788</v>
      </c>
      <c r="J172" s="113">
        <f>IF(RES_hhdet_tes!J172=0,"",RES_hhdet_tes!J172/RES_hhdet_fec!J172)</f>
        <v>0.87745901979185548</v>
      </c>
      <c r="K172" s="113">
        <f>IF(RES_hhdet_tes!K172=0,"",RES_hhdet_tes!K172/RES_hhdet_fec!K172)</f>
        <v>0.87852748072337417</v>
      </c>
      <c r="L172" s="113">
        <f>IF(RES_hhdet_tes!L172=0,"",RES_hhdet_tes!L172/RES_hhdet_fec!L172)</f>
        <v>0.87226811199746657</v>
      </c>
      <c r="M172" s="113">
        <f>IF(RES_hhdet_tes!M172=0,"",RES_hhdet_tes!M172/RES_hhdet_fec!M172)</f>
        <v>0.88005607217847848</v>
      </c>
      <c r="N172" s="113">
        <f>IF(RES_hhdet_tes!N172=0,"",RES_hhdet_tes!N172/RES_hhdet_fec!N172)</f>
        <v>0.88548194720328521</v>
      </c>
      <c r="O172" s="113">
        <f>IF(RES_hhdet_tes!O172=0,"",RES_hhdet_tes!O172/RES_hhdet_fec!O172)</f>
        <v>0.88822300466703907</v>
      </c>
      <c r="P172" s="113">
        <f>IF(RES_hhdet_tes!P172=0,"",RES_hhdet_tes!P172/RES_hhdet_fec!P172)</f>
        <v>0.88949079412617582</v>
      </c>
      <c r="Q172" s="113">
        <f>IF(RES_hhdet_tes!Q172=0,"",RES_hhdet_tes!Q172/RES_hhdet_fec!Q172)</f>
        <v>0.89828323851120773</v>
      </c>
      <c r="R172" s="113">
        <f>IF(RES_hhdet_tes!R172=0,"",RES_hhdet_tes!R172/RES_hhdet_fec!R172)</f>
        <v>0.90100588318966757</v>
      </c>
      <c r="S172" s="113">
        <f>IF(RES_hhdet_tes!S172=0,"",RES_hhdet_tes!S172/RES_hhdet_fec!S172)</f>
        <v>0.90142369965885161</v>
      </c>
      <c r="T172" s="113">
        <f>IF(RES_hhdet_tes!T172=0,"",RES_hhdet_tes!T172/RES_hhdet_fec!T172)</f>
        <v>0.90573992916097956</v>
      </c>
      <c r="U172" s="113">
        <f>IF(RES_hhdet_tes!U172=0,"",RES_hhdet_tes!U172/RES_hhdet_fec!U172)</f>
        <v>0.91127643172917028</v>
      </c>
      <c r="V172" s="113">
        <f>IF(RES_hhdet_tes!V172=0,"",RES_hhdet_tes!V172/RES_hhdet_fec!V172)</f>
        <v>0.91593719721522426</v>
      </c>
      <c r="W172" s="113">
        <f>IF(RES_hhdet_tes!W172=0,"",RES_hhdet_tes!W172/RES_hhdet_fec!W172)</f>
        <v>0.91811204238943933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0.64717937266411107</v>
      </c>
      <c r="C173" s="111">
        <f>IF(RES_hhdet_tes!C173=0,"",RES_hhdet_tes!C173/RES_hhdet_fec!C173)</f>
        <v>0.64940492102252767</v>
      </c>
      <c r="D173" s="111">
        <f>IF(RES_hhdet_tes!D173=0,"",RES_hhdet_tes!D173/RES_hhdet_fec!D173)</f>
        <v>0.65515698559236812</v>
      </c>
      <c r="E173" s="111">
        <f>IF(RES_hhdet_tes!E173=0,"",RES_hhdet_tes!E173/RES_hhdet_fec!E173)</f>
        <v>0.66251659865378776</v>
      </c>
      <c r="F173" s="111">
        <f>IF(RES_hhdet_tes!F173=0,"",RES_hhdet_tes!F173/RES_hhdet_fec!F173)</f>
        <v>0.66690051117065663</v>
      </c>
      <c r="G173" s="111">
        <f>IF(RES_hhdet_tes!G173=0,"",RES_hhdet_tes!G173/RES_hhdet_fec!G173)</f>
        <v>0.66846577376522265</v>
      </c>
      <c r="H173" s="111">
        <f>IF(RES_hhdet_tes!H173=0,"",RES_hhdet_tes!H173/RES_hhdet_fec!H173)</f>
        <v>0.67320823566765065</v>
      </c>
      <c r="I173" s="111">
        <f>IF(RES_hhdet_tes!I173=0,"",RES_hhdet_tes!I173/RES_hhdet_fec!I173)</f>
        <v>0.67949491872770451</v>
      </c>
      <c r="J173" s="111">
        <f>IF(RES_hhdet_tes!J173=0,"",RES_hhdet_tes!J173/RES_hhdet_fec!J173)</f>
        <v>0.67594924529071732</v>
      </c>
      <c r="K173" s="111">
        <f>IF(RES_hhdet_tes!K173=0,"",RES_hhdet_tes!K173/RES_hhdet_fec!K173)</f>
        <v>0.67872704310570497</v>
      </c>
      <c r="L173" s="111">
        <f>IF(RES_hhdet_tes!L173=0,"",RES_hhdet_tes!L173/RES_hhdet_fec!L173)</f>
        <v>0.68360865131504267</v>
      </c>
      <c r="M173" s="111">
        <f>IF(RES_hhdet_tes!M173=0,"",RES_hhdet_tes!M173/RES_hhdet_fec!M173)</f>
        <v>0.68386819660062115</v>
      </c>
      <c r="N173" s="111">
        <f>IF(RES_hhdet_tes!N173=0,"",RES_hhdet_tes!N173/RES_hhdet_fec!N173)</f>
        <v>0.69152215148124441</v>
      </c>
      <c r="O173" s="111">
        <f>IF(RES_hhdet_tes!O173=0,"",RES_hhdet_tes!O173/RES_hhdet_fec!O173)</f>
        <v>0.69818444615079733</v>
      </c>
      <c r="P173" s="111">
        <f>IF(RES_hhdet_tes!P173=0,"",RES_hhdet_tes!P173/RES_hhdet_fec!P173)</f>
        <v>0.69740310331723754</v>
      </c>
      <c r="Q173" s="111">
        <f>IF(RES_hhdet_tes!Q173=0,"",RES_hhdet_tes!Q173/RES_hhdet_fec!Q173)</f>
        <v>0.70731640836584819</v>
      </c>
      <c r="R173" s="111">
        <f>IF(RES_hhdet_tes!R173=0,"",RES_hhdet_tes!R173/RES_hhdet_fec!R173)</f>
        <v>0.71447055630550815</v>
      </c>
      <c r="S173" s="111">
        <f>IF(RES_hhdet_tes!S173=0,"",RES_hhdet_tes!S173/RES_hhdet_fec!S173)</f>
        <v>0.72564311459479791</v>
      </c>
      <c r="T173" s="111">
        <f>IF(RES_hhdet_tes!T173=0,"",RES_hhdet_tes!T173/RES_hhdet_fec!T173)</f>
        <v>0.73697244664529304</v>
      </c>
      <c r="U173" s="111">
        <f>IF(RES_hhdet_tes!U173=0,"",RES_hhdet_tes!U173/RES_hhdet_fec!U173)</f>
        <v>0.74647603764160819</v>
      </c>
      <c r="V173" s="111">
        <f>IF(RES_hhdet_tes!V173=0,"",RES_hhdet_tes!V173/RES_hhdet_fec!V173)</f>
        <v>0.75523865538718871</v>
      </c>
      <c r="W173" s="111">
        <f>IF(RES_hhdet_tes!W173=0,"",RES_hhdet_tes!W173/RES_hhdet_fec!W173)</f>
        <v>0.76522419294934618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0.69155561639808671</v>
      </c>
      <c r="C175" s="124">
        <f>IF(RES_hhdet_tes!C175=0,"",RES_hhdet_tes!C175/RES_hhdet_fec!C175)</f>
        <v>0.69585679957299607</v>
      </c>
      <c r="D175" s="124">
        <f>IF(RES_hhdet_tes!D175=0,"",RES_hhdet_tes!D175/RES_hhdet_fec!D175)</f>
        <v>0.69709173944273317</v>
      </c>
      <c r="E175" s="124">
        <f>IF(RES_hhdet_tes!E175=0,"",RES_hhdet_tes!E175/RES_hhdet_fec!E175)</f>
        <v>0.69808216367481046</v>
      </c>
      <c r="F175" s="124">
        <f>IF(RES_hhdet_tes!F175=0,"",RES_hhdet_tes!F175/RES_hhdet_fec!F175)</f>
        <v>0.69680205935590755</v>
      </c>
      <c r="G175" s="124">
        <f>IF(RES_hhdet_tes!G175=0,"",RES_hhdet_tes!G175/RES_hhdet_fec!G175)</f>
        <v>0.70076677490362749</v>
      </c>
      <c r="H175" s="124">
        <f>IF(RES_hhdet_tes!H175=0,"",RES_hhdet_tes!H175/RES_hhdet_fec!H175)</f>
        <v>0.70732849485055271</v>
      </c>
      <c r="I175" s="124">
        <f>IF(RES_hhdet_tes!I175=0,"",RES_hhdet_tes!I175/RES_hhdet_fec!I175)</f>
        <v>0.70840507407214381</v>
      </c>
      <c r="J175" s="124">
        <f>IF(RES_hhdet_tes!J175=0,"",RES_hhdet_tes!J175/RES_hhdet_fec!J175)</f>
        <v>0.71212083111125402</v>
      </c>
      <c r="K175" s="124">
        <f>IF(RES_hhdet_tes!K175=0,"",RES_hhdet_tes!K175/RES_hhdet_fec!K175)</f>
        <v>0.70934785070279871</v>
      </c>
      <c r="L175" s="124">
        <f>IF(RES_hhdet_tes!L175=0,"",RES_hhdet_tes!L175/RES_hhdet_fec!L175)</f>
        <v>0.71672615523680283</v>
      </c>
      <c r="M175" s="124">
        <f>IF(RES_hhdet_tes!M175=0,"",RES_hhdet_tes!M175/RES_hhdet_fec!M175)</f>
        <v>0.71673417288913766</v>
      </c>
      <c r="N175" s="124">
        <f>IF(RES_hhdet_tes!N175=0,"",RES_hhdet_tes!N175/RES_hhdet_fec!N175)</f>
        <v>0.72206208492592261</v>
      </c>
      <c r="O175" s="124">
        <f>IF(RES_hhdet_tes!O175=0,"",RES_hhdet_tes!O175/RES_hhdet_fec!O175)</f>
        <v>0.72510788631222711</v>
      </c>
      <c r="P175" s="124">
        <f>IF(RES_hhdet_tes!P175=0,"",RES_hhdet_tes!P175/RES_hhdet_fec!P175)</f>
        <v>0.72567419049955872</v>
      </c>
      <c r="Q175" s="124">
        <f>IF(RES_hhdet_tes!Q175=0,"",RES_hhdet_tes!Q175/RES_hhdet_fec!Q175)</f>
        <v>0.73125801493652853</v>
      </c>
      <c r="R175" s="124">
        <f>IF(RES_hhdet_tes!R175=0,"",RES_hhdet_tes!R175/RES_hhdet_fec!R175)</f>
        <v>0.73955049026199216</v>
      </c>
      <c r="S175" s="124">
        <f>IF(RES_hhdet_tes!S175=0,"",RES_hhdet_tes!S175/RES_hhdet_fec!S175)</f>
        <v>0.74677259101660209</v>
      </c>
      <c r="T175" s="124">
        <f>IF(RES_hhdet_tes!T175=0,"",RES_hhdet_tes!T175/RES_hhdet_fec!T175)</f>
        <v>0.75558771698702787</v>
      </c>
      <c r="U175" s="124">
        <f>IF(RES_hhdet_tes!U175=0,"",RES_hhdet_tes!U175/RES_hhdet_fec!U175)</f>
        <v>0.76627579382214517</v>
      </c>
      <c r="V175" s="124">
        <f>IF(RES_hhdet_tes!V175=0,"",RES_hhdet_tes!V175/RES_hhdet_fec!V175)</f>
        <v>0.77650137256907359</v>
      </c>
      <c r="W175" s="124">
        <f>IF(RES_hhdet_tes!W175=0,"",RES_hhdet_tes!W175/RES_hhdet_fec!W175)</f>
        <v>0.7860319385001292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0.60353145962191224</v>
      </c>
      <c r="C176" s="111">
        <f>IF(RES_hhdet_tes!C176=0,"",RES_hhdet_tes!C176/RES_hhdet_fec!C176)</f>
        <v>0.60372294914731595</v>
      </c>
      <c r="D176" s="111">
        <f>IF(RES_hhdet_tes!D176=0,"",RES_hhdet_tes!D176/RES_hhdet_fec!D176)</f>
        <v>0.60483403830190852</v>
      </c>
      <c r="E176" s="111">
        <f>IF(RES_hhdet_tes!E176=0,"",RES_hhdet_tes!E176/RES_hhdet_fec!E176)</f>
        <v>0.60442981353320691</v>
      </c>
      <c r="F176" s="111">
        <f>IF(RES_hhdet_tes!F176=0,"",RES_hhdet_tes!F176/RES_hhdet_fec!F176)</f>
        <v>0.60514006921476926</v>
      </c>
      <c r="G176" s="111">
        <f>IF(RES_hhdet_tes!G176=0,"",RES_hhdet_tes!G176/RES_hhdet_fec!G176)</f>
        <v>0.60535897725018006</v>
      </c>
      <c r="H176" s="111">
        <f>IF(RES_hhdet_tes!H176=0,"",RES_hhdet_tes!H176/RES_hhdet_fec!H176)</f>
        <v>0.60574698691240347</v>
      </c>
      <c r="I176" s="111">
        <f>IF(RES_hhdet_tes!I176=0,"",RES_hhdet_tes!I176/RES_hhdet_fec!I176)</f>
        <v>0.60623613259076792</v>
      </c>
      <c r="J176" s="111">
        <f>IF(RES_hhdet_tes!J176=0,"",RES_hhdet_tes!J176/RES_hhdet_fec!J176)</f>
        <v>0.60614289386553533</v>
      </c>
      <c r="K176" s="111">
        <f>IF(RES_hhdet_tes!K176=0,"",RES_hhdet_tes!K176/RES_hhdet_fec!K176)</f>
        <v>0.60603423008365076</v>
      </c>
      <c r="L176" s="111">
        <f>IF(RES_hhdet_tes!L176=0,"",RES_hhdet_tes!L176/RES_hhdet_fec!L176)</f>
        <v>0.60613965378111001</v>
      </c>
      <c r="M176" s="111">
        <f>IF(RES_hhdet_tes!M176=0,"",RES_hhdet_tes!M176/RES_hhdet_fec!M176)</f>
        <v>0.60661712853137661</v>
      </c>
      <c r="N176" s="111">
        <f>IF(RES_hhdet_tes!N176=0,"",RES_hhdet_tes!N176/RES_hhdet_fec!N176)</f>
        <v>0.60716045243762673</v>
      </c>
      <c r="O176" s="111">
        <f>IF(RES_hhdet_tes!O176=0,"",RES_hhdet_tes!O176/RES_hhdet_fec!O176)</f>
        <v>0.60815086118291384</v>
      </c>
      <c r="P176" s="111">
        <f>IF(RES_hhdet_tes!P176=0,"",RES_hhdet_tes!P176/RES_hhdet_fec!P176)</f>
        <v>0.60941438320206986</v>
      </c>
      <c r="Q176" s="111">
        <f>IF(RES_hhdet_tes!Q176=0,"",RES_hhdet_tes!Q176/RES_hhdet_fec!Q176)</f>
        <v>0.60955232444604956</v>
      </c>
      <c r="R176" s="111">
        <f>IF(RES_hhdet_tes!R176=0,"",RES_hhdet_tes!R176/RES_hhdet_fec!R176)</f>
        <v>0.60882685866817843</v>
      </c>
      <c r="S176" s="111">
        <f>IF(RES_hhdet_tes!S176=0,"",RES_hhdet_tes!S176/RES_hhdet_fec!S176)</f>
        <v>0.60930624961442204</v>
      </c>
      <c r="T176" s="111">
        <f>IF(RES_hhdet_tes!T176=0,"",RES_hhdet_tes!T176/RES_hhdet_fec!T176)</f>
        <v>0.60932995461889905</v>
      </c>
      <c r="U176" s="111">
        <f>IF(RES_hhdet_tes!U176=0,"",RES_hhdet_tes!U176/RES_hhdet_fec!U176)</f>
        <v>0.61034624527454406</v>
      </c>
      <c r="V176" s="111">
        <f>IF(RES_hhdet_tes!V176=0,"",RES_hhdet_tes!V176/RES_hhdet_fec!V176)</f>
        <v>0.61188016463531669</v>
      </c>
      <c r="W176" s="111">
        <f>IF(RES_hhdet_tes!W176=0,"",RES_hhdet_tes!W176/RES_hhdet_fec!W176)</f>
        <v>0.61220910527355421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0.74922174538098218</v>
      </c>
      <c r="C177" s="45">
        <f>IF(RES_hhdet_tes!C177=0,"",RES_hhdet_tes!C177/RES_hhdet_fec!C177)</f>
        <v>0.75091299061487804</v>
      </c>
      <c r="D177" s="45">
        <f>IF(RES_hhdet_tes!D177=0,"",RES_hhdet_tes!D177/RES_hhdet_fec!D177)</f>
        <v>0.75328903043572293</v>
      </c>
      <c r="E177" s="45">
        <f>IF(RES_hhdet_tes!E177=0,"",RES_hhdet_tes!E177/RES_hhdet_fec!E177)</f>
        <v>0.75567144657682694</v>
      </c>
      <c r="F177" s="45">
        <f>IF(RES_hhdet_tes!F177=0,"",RES_hhdet_tes!F177/RES_hhdet_fec!F177)</f>
        <v>0.75736703874869149</v>
      </c>
      <c r="G177" s="45">
        <f>IF(RES_hhdet_tes!G177=0,"",RES_hhdet_tes!G177/RES_hhdet_fec!G177)</f>
        <v>0.75968683352387822</v>
      </c>
      <c r="H177" s="45">
        <f>IF(RES_hhdet_tes!H177=0,"",RES_hhdet_tes!H177/RES_hhdet_fec!H177)</f>
        <v>0.76204530120873792</v>
      </c>
      <c r="I177" s="45">
        <f>IF(RES_hhdet_tes!I177=0,"",RES_hhdet_tes!I177/RES_hhdet_fec!I177)</f>
        <v>0.76372296575277587</v>
      </c>
      <c r="J177" s="45">
        <f>IF(RES_hhdet_tes!J177=0,"",RES_hhdet_tes!J177/RES_hhdet_fec!J177)</f>
        <v>0.76506700280128392</v>
      </c>
      <c r="K177" s="45">
        <f>IF(RES_hhdet_tes!K177=0,"",RES_hhdet_tes!K177/RES_hhdet_fec!K177)</f>
        <v>0.76525561946957754</v>
      </c>
      <c r="L177" s="45">
        <f>IF(RES_hhdet_tes!L177=0,"",RES_hhdet_tes!L177/RES_hhdet_fec!L177)</f>
        <v>0.76808279088747733</v>
      </c>
      <c r="M177" s="45">
        <f>IF(RES_hhdet_tes!M177=0,"",RES_hhdet_tes!M177/RES_hhdet_fec!M177)</f>
        <v>0.77020321456478769</v>
      </c>
      <c r="N177" s="45">
        <f>IF(RES_hhdet_tes!N177=0,"",RES_hhdet_tes!N177/RES_hhdet_fec!N177)</f>
        <v>0.77352883355623292</v>
      </c>
      <c r="O177" s="45">
        <f>IF(RES_hhdet_tes!O177=0,"",RES_hhdet_tes!O177/RES_hhdet_fec!O177)</f>
        <v>0.77795217849654819</v>
      </c>
      <c r="P177" s="45">
        <f>IF(RES_hhdet_tes!P177=0,"",RES_hhdet_tes!P177/RES_hhdet_fec!P177)</f>
        <v>0.77964273190604638</v>
      </c>
      <c r="Q177" s="45">
        <f>IF(RES_hhdet_tes!Q177=0,"",RES_hhdet_tes!Q177/RES_hhdet_fec!Q177)</f>
        <v>0.78462458221058573</v>
      </c>
      <c r="R177" s="45">
        <f>IF(RES_hhdet_tes!R177=0,"",RES_hhdet_tes!R177/RES_hhdet_fec!R177)</f>
        <v>0.79138678768832271</v>
      </c>
      <c r="S177" s="45">
        <f>IF(RES_hhdet_tes!S177=0,"",RES_hhdet_tes!S177/RES_hhdet_fec!S177)</f>
        <v>0.800461750955063</v>
      </c>
      <c r="T177" s="45">
        <f>IF(RES_hhdet_tes!T177=0,"",RES_hhdet_tes!T177/RES_hhdet_fec!T177)</f>
        <v>0.81055195263021396</v>
      </c>
      <c r="U177" s="45">
        <f>IF(RES_hhdet_tes!U177=0,"",RES_hhdet_tes!U177/RES_hhdet_fec!U177)</f>
        <v>0.82155525087558645</v>
      </c>
      <c r="V177" s="45">
        <f>IF(RES_hhdet_tes!V177=0,"",RES_hhdet_tes!V177/RES_hhdet_fec!V177)</f>
        <v>0.83281075352755207</v>
      </c>
      <c r="W177" s="45">
        <f>IF(RES_hhdet_tes!W177=0,"",RES_hhdet_tes!W177/RES_hhdet_fec!W177)</f>
        <v>0.84294067959297869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34634.142908945272</v>
      </c>
      <c r="C3" s="117">
        <f t="shared" si="0"/>
        <v>35947.818546054375</v>
      </c>
      <c r="D3" s="117">
        <f t="shared" si="0"/>
        <v>36956.702787412927</v>
      </c>
      <c r="E3" s="117">
        <f t="shared" si="0"/>
        <v>36309.371882791122</v>
      </c>
      <c r="F3" s="117">
        <f t="shared" si="0"/>
        <v>36639.409277090839</v>
      </c>
      <c r="G3" s="117">
        <f t="shared" si="0"/>
        <v>37915.383953486293</v>
      </c>
      <c r="H3" s="117">
        <f t="shared" si="0"/>
        <v>41873.07420088147</v>
      </c>
      <c r="I3" s="117">
        <f t="shared" si="0"/>
        <v>37674.769435952054</v>
      </c>
      <c r="J3" s="117">
        <f t="shared" si="0"/>
        <v>39982.413721109042</v>
      </c>
      <c r="K3" s="117">
        <f t="shared" si="0"/>
        <v>40686.988596233583</v>
      </c>
      <c r="L3" s="117">
        <f t="shared" si="0"/>
        <v>46951.334785124222</v>
      </c>
      <c r="M3" s="117">
        <f t="shared" si="0"/>
        <v>41004.07619350357</v>
      </c>
      <c r="N3" s="117">
        <f t="shared" si="0"/>
        <v>41926.448804817017</v>
      </c>
      <c r="O3" s="117">
        <f t="shared" si="0"/>
        <v>40380.52055207215</v>
      </c>
      <c r="P3" s="117">
        <f t="shared" si="0"/>
        <v>36239.798404586298</v>
      </c>
      <c r="Q3" s="117">
        <f t="shared" si="0"/>
        <v>35756.615241700136</v>
      </c>
      <c r="R3" s="117">
        <f t="shared" ref="R3:V3" si="1">R4+R7+R9+R19</f>
        <v>36971.875702816717</v>
      </c>
      <c r="S3" s="117">
        <f t="shared" si="1"/>
        <v>37001.38409279503</v>
      </c>
      <c r="T3" s="117">
        <f t="shared" si="1"/>
        <v>34798.542891460551</v>
      </c>
      <c r="U3" s="117">
        <f t="shared" si="1"/>
        <v>28161.675594207201</v>
      </c>
      <c r="V3" s="117">
        <f t="shared" si="1"/>
        <v>28666.564261046267</v>
      </c>
      <c r="W3" s="117">
        <f t="shared" ref="W3" si="2">W4+W7+W9+W19</f>
        <v>27384.637807281088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31631.433111880935</v>
      </c>
      <c r="C4" s="122">
        <f t="shared" si="3"/>
        <v>32994.932865405674</v>
      </c>
      <c r="D4" s="122">
        <f t="shared" si="3"/>
        <v>33693.503615143796</v>
      </c>
      <c r="E4" s="122">
        <f t="shared" si="3"/>
        <v>32902.985897990591</v>
      </c>
      <c r="F4" s="122">
        <f t="shared" si="3"/>
        <v>33055.44910184983</v>
      </c>
      <c r="G4" s="122">
        <f t="shared" si="3"/>
        <v>34216.294917586565</v>
      </c>
      <c r="H4" s="122">
        <f t="shared" si="3"/>
        <v>37921.423145474917</v>
      </c>
      <c r="I4" s="122">
        <f t="shared" si="3"/>
        <v>33848.945313600867</v>
      </c>
      <c r="J4" s="122">
        <f t="shared" si="3"/>
        <v>35905.544950431082</v>
      </c>
      <c r="K4" s="122">
        <f t="shared" si="3"/>
        <v>36555.741794689697</v>
      </c>
      <c r="L4" s="122">
        <f t="shared" si="3"/>
        <v>42761.237189569634</v>
      </c>
      <c r="M4" s="122">
        <f t="shared" si="3"/>
        <v>36990.44223158939</v>
      </c>
      <c r="N4" s="122">
        <f t="shared" si="3"/>
        <v>37879.843889501703</v>
      </c>
      <c r="O4" s="122">
        <f t="shared" si="3"/>
        <v>36467.863998412446</v>
      </c>
      <c r="P4" s="122">
        <f t="shared" si="3"/>
        <v>32302.578212750221</v>
      </c>
      <c r="Q4" s="122">
        <f t="shared" si="3"/>
        <v>31898.441378946303</v>
      </c>
      <c r="R4" s="122">
        <f t="shared" ref="R4:V4" si="4">SUM(R5:R6)</f>
        <v>33154.251701429384</v>
      </c>
      <c r="S4" s="122">
        <f t="shared" si="4"/>
        <v>33222.975715231914</v>
      </c>
      <c r="T4" s="122">
        <f t="shared" si="4"/>
        <v>31244.931510116538</v>
      </c>
      <c r="U4" s="122">
        <f t="shared" si="4"/>
        <v>25140.980146180806</v>
      </c>
      <c r="V4" s="122">
        <f t="shared" si="4"/>
        <v>25634.230919451293</v>
      </c>
      <c r="W4" s="122">
        <f t="shared" ref="W4" si="5">SUM(W5:W6)</f>
        <v>24596.463003781017</v>
      </c>
      <c r="DA4" s="130" t="s">
        <v>2076</v>
      </c>
    </row>
    <row r="5" spans="1:105" ht="12" customHeight="1" x14ac:dyDescent="0.25">
      <c r="A5" s="97" t="s">
        <v>51</v>
      </c>
      <c r="B5" s="98">
        <v>31631.433111880935</v>
      </c>
      <c r="C5" s="98">
        <v>32994.932865405674</v>
      </c>
      <c r="D5" s="98">
        <v>33693.503615143796</v>
      </c>
      <c r="E5" s="98">
        <v>32902.985897990591</v>
      </c>
      <c r="F5" s="98">
        <v>33055.44910184983</v>
      </c>
      <c r="G5" s="98">
        <v>34216.294917586565</v>
      </c>
      <c r="H5" s="98">
        <v>37921.423145474917</v>
      </c>
      <c r="I5" s="98">
        <v>33848.945313600867</v>
      </c>
      <c r="J5" s="98">
        <v>35905.544950431082</v>
      </c>
      <c r="K5" s="98">
        <v>36555.741794689697</v>
      </c>
      <c r="L5" s="98">
        <v>42761.237189569634</v>
      </c>
      <c r="M5" s="98">
        <v>36990.44223158939</v>
      </c>
      <c r="N5" s="98">
        <v>37879.843889501703</v>
      </c>
      <c r="O5" s="98">
        <v>36467.863998412446</v>
      </c>
      <c r="P5" s="98">
        <v>32302.578212750221</v>
      </c>
      <c r="Q5" s="98">
        <v>31898.441378946303</v>
      </c>
      <c r="R5" s="98">
        <v>33154.251701429384</v>
      </c>
      <c r="S5" s="98">
        <v>33222.975715231914</v>
      </c>
      <c r="T5" s="98">
        <v>31244.931510116538</v>
      </c>
      <c r="U5" s="98">
        <v>25140.980146180806</v>
      </c>
      <c r="V5" s="98">
        <v>25634.230919451293</v>
      </c>
      <c r="W5" s="98">
        <v>24596.463003781017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2258.0476059281818</v>
      </c>
      <c r="C9" s="122">
        <v>2213.193398555773</v>
      </c>
      <c r="D9" s="122">
        <v>2424.0957116578811</v>
      </c>
      <c r="E9" s="122">
        <v>2405.2141033463045</v>
      </c>
      <c r="F9" s="122">
        <v>2570.4804861104917</v>
      </c>
      <c r="G9" s="122">
        <v>2667.5746516351846</v>
      </c>
      <c r="H9" s="122">
        <v>2863.326746911484</v>
      </c>
      <c r="I9" s="122">
        <v>2728.336255674521</v>
      </c>
      <c r="J9" s="122">
        <v>2930.2494585025752</v>
      </c>
      <c r="K9" s="122">
        <v>2986.858509150175</v>
      </c>
      <c r="L9" s="122">
        <v>3042.3191721945518</v>
      </c>
      <c r="M9" s="122">
        <v>2930.8198149293526</v>
      </c>
      <c r="N9" s="122">
        <v>2969.750558051805</v>
      </c>
      <c r="O9" s="122">
        <v>2908.6534418392448</v>
      </c>
      <c r="P9" s="122">
        <v>2936.5756683766931</v>
      </c>
      <c r="Q9" s="122">
        <v>2875.7908075191262</v>
      </c>
      <c r="R9" s="122">
        <v>2855.9667357903368</v>
      </c>
      <c r="S9" s="122">
        <v>2826.8698912381838</v>
      </c>
      <c r="T9" s="122">
        <v>2663.3494431175559</v>
      </c>
      <c r="U9" s="122">
        <v>2183.6779560936775</v>
      </c>
      <c r="V9" s="122">
        <v>2240.8964106525291</v>
      </c>
      <c r="W9" s="122">
        <v>2085.8197448799892</v>
      </c>
      <c r="DA9" s="130" t="s">
        <v>2081</v>
      </c>
    </row>
    <row r="10" spans="1:105" ht="12" customHeight="1" x14ac:dyDescent="0.25">
      <c r="A10" s="97" t="s">
        <v>143</v>
      </c>
      <c r="B10" s="98">
        <v>1992.4664626314063</v>
      </c>
      <c r="C10" s="98">
        <v>1967.6610270629371</v>
      </c>
      <c r="D10" s="98">
        <v>2199.6427790578687</v>
      </c>
      <c r="E10" s="98">
        <v>2208.3719432130679</v>
      </c>
      <c r="F10" s="98">
        <v>2365.3237712800665</v>
      </c>
      <c r="G10" s="98">
        <v>2475.0197246484972</v>
      </c>
      <c r="H10" s="98">
        <v>2683.5562830920635</v>
      </c>
      <c r="I10" s="98">
        <v>2565.8623486093779</v>
      </c>
      <c r="J10" s="98">
        <v>2765.5319274828757</v>
      </c>
      <c r="K10" s="98">
        <v>2825.468066170803</v>
      </c>
      <c r="L10" s="98">
        <v>2882.8013485527777</v>
      </c>
      <c r="M10" s="98">
        <v>2776.5445230232531</v>
      </c>
      <c r="N10" s="98">
        <v>2832.54920985122</v>
      </c>
      <c r="O10" s="98">
        <v>2785.0206641172908</v>
      </c>
      <c r="P10" s="98">
        <v>2813.9345991705172</v>
      </c>
      <c r="Q10" s="98">
        <v>2762.495041663482</v>
      </c>
      <c r="R10" s="98">
        <v>2729.1082932480817</v>
      </c>
      <c r="S10" s="98">
        <v>2702.1356609674331</v>
      </c>
      <c r="T10" s="98">
        <v>2533.8911762993666</v>
      </c>
      <c r="U10" s="98">
        <v>2070.9909746454014</v>
      </c>
      <c r="V10" s="98">
        <v>2142.5639520735826</v>
      </c>
      <c r="W10" s="98">
        <v>1999.8501853854223</v>
      </c>
      <c r="DA10" s="63" t="s">
        <v>2082</v>
      </c>
    </row>
    <row r="11" spans="1:105" ht="12" customHeight="1" x14ac:dyDescent="0.25">
      <c r="A11" s="97" t="s">
        <v>124</v>
      </c>
      <c r="B11" s="98">
        <v>265.49946157212025</v>
      </c>
      <c r="C11" s="98">
        <v>245.44573442090893</v>
      </c>
      <c r="D11" s="98">
        <v>224.38255802633245</v>
      </c>
      <c r="E11" s="98">
        <v>196.78207958950236</v>
      </c>
      <c r="F11" s="98">
        <v>205.04395948498416</v>
      </c>
      <c r="G11" s="98">
        <v>192.45574433780331</v>
      </c>
      <c r="H11" s="98">
        <v>179.64157005444289</v>
      </c>
      <c r="I11" s="98">
        <v>162.35847545272642</v>
      </c>
      <c r="J11" s="98">
        <v>164.55918211912618</v>
      </c>
      <c r="K11" s="98">
        <v>161.1626557954321</v>
      </c>
      <c r="L11" s="98">
        <v>159.26216922676255</v>
      </c>
      <c r="M11" s="98">
        <v>153.95785389858241</v>
      </c>
      <c r="N11" s="98">
        <v>136.91853365960361</v>
      </c>
      <c r="O11" s="98">
        <v>123.34407546095693</v>
      </c>
      <c r="P11" s="98">
        <v>122.29377146430997</v>
      </c>
      <c r="Q11" s="98">
        <v>113.00388157807299</v>
      </c>
      <c r="R11" s="98">
        <v>126.45426298522415</v>
      </c>
      <c r="S11" s="98">
        <v>124.36812934360219</v>
      </c>
      <c r="T11" s="98">
        <v>128.98812081712413</v>
      </c>
      <c r="U11" s="98">
        <v>112.25354329458692</v>
      </c>
      <c r="V11" s="98">
        <v>97.924561020531357</v>
      </c>
      <c r="W11" s="98">
        <v>85.651144181243808</v>
      </c>
      <c r="DA11" s="63" t="s">
        <v>2083</v>
      </c>
    </row>
    <row r="12" spans="1:105" ht="12" customHeight="1" x14ac:dyDescent="0.25">
      <c r="A12" s="97" t="s">
        <v>123</v>
      </c>
      <c r="B12" s="98">
        <v>8.1681724655555829E-2</v>
      </c>
      <c r="C12" s="98">
        <v>8.6637071927015044E-2</v>
      </c>
      <c r="D12" s="98">
        <v>7.0374573679992683E-2</v>
      </c>
      <c r="E12" s="98">
        <v>6.0080543734409249E-2</v>
      </c>
      <c r="F12" s="98">
        <v>0.11275534544087404</v>
      </c>
      <c r="G12" s="98">
        <v>9.9182648883159474E-2</v>
      </c>
      <c r="H12" s="98">
        <v>0.12889376497736804</v>
      </c>
      <c r="I12" s="98">
        <v>0.11543161241642512</v>
      </c>
      <c r="J12" s="98">
        <v>0.15834890057342829</v>
      </c>
      <c r="K12" s="98">
        <v>0.22778718394045938</v>
      </c>
      <c r="L12" s="98">
        <v>0.25565441501163721</v>
      </c>
      <c r="M12" s="98">
        <v>0.31743800751689671</v>
      </c>
      <c r="N12" s="98">
        <v>0.28281454098103564</v>
      </c>
      <c r="O12" s="98">
        <v>0.28870226099686663</v>
      </c>
      <c r="P12" s="98">
        <v>0.34729774186587159</v>
      </c>
      <c r="Q12" s="98">
        <v>0.29188427757182284</v>
      </c>
      <c r="R12" s="98">
        <v>0.40417955703077196</v>
      </c>
      <c r="S12" s="98">
        <v>0.3661009271490227</v>
      </c>
      <c r="T12" s="98">
        <v>0.47014600106500476</v>
      </c>
      <c r="U12" s="98">
        <v>0.43343815368976873</v>
      </c>
      <c r="V12" s="98">
        <v>0.40789755841461645</v>
      </c>
      <c r="W12" s="98">
        <v>0.31841531332367895</v>
      </c>
      <c r="DA12" s="63" t="s">
        <v>2084</v>
      </c>
    </row>
    <row r="13" spans="1:105" ht="12" customHeight="1" x14ac:dyDescent="0.25">
      <c r="A13" s="100" t="s">
        <v>50</v>
      </c>
      <c r="B13" s="101">
        <v>8.1681724655555829E-2</v>
      </c>
      <c r="C13" s="101">
        <v>8.6637071927015044E-2</v>
      </c>
      <c r="D13" s="101">
        <v>7.0374573679992683E-2</v>
      </c>
      <c r="E13" s="101">
        <v>6.0080543734409249E-2</v>
      </c>
      <c r="F13" s="101">
        <v>0.11275534544087404</v>
      </c>
      <c r="G13" s="101">
        <v>9.9182648883159474E-2</v>
      </c>
      <c r="H13" s="101">
        <v>0.12889376497736804</v>
      </c>
      <c r="I13" s="101">
        <v>0.11543161241642512</v>
      </c>
      <c r="J13" s="101">
        <v>0.15834890057342829</v>
      </c>
      <c r="K13" s="101">
        <v>0.22778718394045938</v>
      </c>
      <c r="L13" s="101">
        <v>0.25565441501163721</v>
      </c>
      <c r="M13" s="101">
        <v>0.31743800751689671</v>
      </c>
      <c r="N13" s="101">
        <v>0.28281454098103564</v>
      </c>
      <c r="O13" s="101">
        <v>0.28870226099686663</v>
      </c>
      <c r="P13" s="101">
        <v>0.34729774186587159</v>
      </c>
      <c r="Q13" s="101">
        <v>0.29188427757182284</v>
      </c>
      <c r="R13" s="101">
        <v>0.40417955703077196</v>
      </c>
      <c r="S13" s="101">
        <v>0.3661009271490227</v>
      </c>
      <c r="T13" s="101">
        <v>0.47014600106500476</v>
      </c>
      <c r="U13" s="101">
        <v>0.43343815368976873</v>
      </c>
      <c r="V13" s="101">
        <v>0.40789755841461645</v>
      </c>
      <c r="W13" s="101">
        <v>0.31841531332367895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744.66219113615875</v>
      </c>
      <c r="C19" s="122">
        <v>739.69228209293567</v>
      </c>
      <c r="D19" s="122">
        <v>839.10346061125506</v>
      </c>
      <c r="E19" s="122">
        <v>1001.1718814542268</v>
      </c>
      <c r="F19" s="122">
        <v>1013.4796891305172</v>
      </c>
      <c r="G19" s="122">
        <v>1031.5143842645386</v>
      </c>
      <c r="H19" s="122">
        <v>1088.324308495063</v>
      </c>
      <c r="I19" s="122">
        <v>1097.4878666766697</v>
      </c>
      <c r="J19" s="122">
        <v>1146.6193121753797</v>
      </c>
      <c r="K19" s="122">
        <v>1144.3882923937117</v>
      </c>
      <c r="L19" s="122">
        <v>1147.7784233600305</v>
      </c>
      <c r="M19" s="122">
        <v>1082.8141469848242</v>
      </c>
      <c r="N19" s="122">
        <v>1076.854357263511</v>
      </c>
      <c r="O19" s="122">
        <v>1004.0031118204538</v>
      </c>
      <c r="P19" s="122">
        <v>1000.6445234593881</v>
      </c>
      <c r="Q19" s="122">
        <v>982.3830552347066</v>
      </c>
      <c r="R19" s="122">
        <v>961.65726559699078</v>
      </c>
      <c r="S19" s="122">
        <v>951.53848632493612</v>
      </c>
      <c r="T19" s="122">
        <v>890.26193822645871</v>
      </c>
      <c r="U19" s="122">
        <v>837.01749193271667</v>
      </c>
      <c r="V19" s="122">
        <v>791.43693094244543</v>
      </c>
      <c r="W19" s="122">
        <v>702.35505862008449</v>
      </c>
      <c r="DA19" s="130" t="s">
        <v>2091</v>
      </c>
    </row>
    <row r="20" spans="1:105" ht="12" customHeight="1" x14ac:dyDescent="0.25">
      <c r="A20" s="97" t="s">
        <v>51</v>
      </c>
      <c r="B20" s="98">
        <v>271.31408828447758</v>
      </c>
      <c r="C20" s="98">
        <v>256.49268716005685</v>
      </c>
      <c r="D20" s="98">
        <v>321.84351144941786</v>
      </c>
      <c r="E20" s="98">
        <v>379.84267568561444</v>
      </c>
      <c r="F20" s="98">
        <v>395.91099901498461</v>
      </c>
      <c r="G20" s="98">
        <v>403.79349491644655</v>
      </c>
      <c r="H20" s="98">
        <v>434.79968517645148</v>
      </c>
      <c r="I20" s="98">
        <v>418.66361678279776</v>
      </c>
      <c r="J20" s="98">
        <v>447.28655232985608</v>
      </c>
      <c r="K20" s="98">
        <v>439.31980444819266</v>
      </c>
      <c r="L20" s="98">
        <v>454.47993178311054</v>
      </c>
      <c r="M20" s="98">
        <v>445.1827414379959</v>
      </c>
      <c r="N20" s="98">
        <v>444.91147544777266</v>
      </c>
      <c r="O20" s="98">
        <v>423.63648629127908</v>
      </c>
      <c r="P20" s="98">
        <v>426.40378857162739</v>
      </c>
      <c r="Q20" s="98">
        <v>409.10798297355586</v>
      </c>
      <c r="R20" s="98">
        <v>399.23370646020379</v>
      </c>
      <c r="S20" s="98">
        <v>396.82659470673241</v>
      </c>
      <c r="T20" s="98">
        <v>366.07723369156503</v>
      </c>
      <c r="U20" s="98">
        <v>307.63997923092103</v>
      </c>
      <c r="V20" s="98">
        <v>310.94938153619637</v>
      </c>
      <c r="W20" s="98">
        <v>289.04283688409259</v>
      </c>
      <c r="DA20" s="63" t="s">
        <v>2092</v>
      </c>
    </row>
    <row r="21" spans="1:105" ht="12" customHeight="1" x14ac:dyDescent="0.25">
      <c r="A21" s="97" t="s">
        <v>50</v>
      </c>
      <c r="B21" s="98">
        <v>473.3481028516814</v>
      </c>
      <c r="C21" s="98">
        <v>483.19959493287882</v>
      </c>
      <c r="D21" s="98">
        <v>517.25994916183731</v>
      </c>
      <c r="E21" s="98">
        <v>621.32920576861238</v>
      </c>
      <c r="F21" s="98">
        <v>617.5686901155326</v>
      </c>
      <c r="G21" s="98">
        <v>627.72088934809233</v>
      </c>
      <c r="H21" s="98">
        <v>653.52462331861148</v>
      </c>
      <c r="I21" s="98">
        <v>678.82424989387187</v>
      </c>
      <c r="J21" s="98">
        <v>699.33275984552381</v>
      </c>
      <c r="K21" s="98">
        <v>705.06848794551888</v>
      </c>
      <c r="L21" s="98">
        <v>693.29849157692013</v>
      </c>
      <c r="M21" s="98">
        <v>637.63140554682843</v>
      </c>
      <c r="N21" s="98">
        <v>631.94288181573847</v>
      </c>
      <c r="O21" s="98">
        <v>580.36662552917471</v>
      </c>
      <c r="P21" s="98">
        <v>574.24073488776071</v>
      </c>
      <c r="Q21" s="98">
        <v>573.27507226115074</v>
      </c>
      <c r="R21" s="98">
        <v>562.42355913678705</v>
      </c>
      <c r="S21" s="98">
        <v>554.71189161820371</v>
      </c>
      <c r="T21" s="98">
        <v>524.18470453489363</v>
      </c>
      <c r="U21" s="98">
        <v>529.37751270179569</v>
      </c>
      <c r="V21" s="98">
        <v>480.48754940624895</v>
      </c>
      <c r="W21" s="98">
        <v>413.31222173599195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13060.051299337101</v>
      </c>
      <c r="C24" s="117">
        <f t="shared" si="7"/>
        <v>12545.312402877464</v>
      </c>
      <c r="D24" s="117">
        <f t="shared" si="7"/>
        <v>12059.639024433822</v>
      </c>
      <c r="E24" s="117">
        <f t="shared" si="7"/>
        <v>11740.970178502161</v>
      </c>
      <c r="F24" s="117">
        <f t="shared" si="7"/>
        <v>12005.514763244268</v>
      </c>
      <c r="G24" s="117">
        <f t="shared" si="7"/>
        <v>11746.584246635291</v>
      </c>
      <c r="H24" s="117">
        <f t="shared" si="7"/>
        <v>10843.652504011916</v>
      </c>
      <c r="I24" s="117">
        <f t="shared" si="7"/>
        <v>9487.0246753502288</v>
      </c>
      <c r="J24" s="117">
        <f t="shared" si="7"/>
        <v>10050.984527242188</v>
      </c>
      <c r="K24" s="117">
        <f t="shared" si="7"/>
        <v>9281.0688290168746</v>
      </c>
      <c r="L24" s="117">
        <f t="shared" si="7"/>
        <v>9659.8843516653778</v>
      </c>
      <c r="M24" s="117">
        <f t="shared" si="7"/>
        <v>7921.4004925692398</v>
      </c>
      <c r="N24" s="117">
        <f t="shared" si="7"/>
        <v>7748.8778026645596</v>
      </c>
      <c r="O24" s="117">
        <f t="shared" si="7"/>
        <v>8003.687203350356</v>
      </c>
      <c r="P24" s="117">
        <f t="shared" si="7"/>
        <v>6652.35710776218</v>
      </c>
      <c r="Q24" s="117">
        <f t="shared" si="7"/>
        <v>6509.9146427813394</v>
      </c>
      <c r="R24" s="117">
        <f t="shared" ref="R24:V24" si="8">R25+R28+R30+R39</f>
        <v>7283.7197798841762</v>
      </c>
      <c r="S24" s="117">
        <f t="shared" si="8"/>
        <v>6614.2683043983461</v>
      </c>
      <c r="T24" s="117">
        <f t="shared" si="8"/>
        <v>7273.3386919459717</v>
      </c>
      <c r="U24" s="117">
        <f t="shared" si="8"/>
        <v>6652.541156994349</v>
      </c>
      <c r="V24" s="117">
        <f t="shared" si="8"/>
        <v>6596.2194915932569</v>
      </c>
      <c r="W24" s="117">
        <f t="shared" ref="W24" si="9">W25+W28+W30+W39</f>
        <v>7128.7999929230264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11641.256710561129</v>
      </c>
      <c r="C25" s="122">
        <f t="shared" si="10"/>
        <v>11239.95975802449</v>
      </c>
      <c r="D25" s="122">
        <f t="shared" si="10"/>
        <v>10834.751451976215</v>
      </c>
      <c r="E25" s="122">
        <f t="shared" si="10"/>
        <v>10603.220063609375</v>
      </c>
      <c r="F25" s="122">
        <f t="shared" si="10"/>
        <v>10890.724640542283</v>
      </c>
      <c r="G25" s="122">
        <f t="shared" si="10"/>
        <v>10782.698709806349</v>
      </c>
      <c r="H25" s="122">
        <f t="shared" si="10"/>
        <v>10047.210055565751</v>
      </c>
      <c r="I25" s="122">
        <f t="shared" si="10"/>
        <v>8808.2134928754222</v>
      </c>
      <c r="J25" s="122">
        <f t="shared" si="10"/>
        <v>9432.1890690713044</v>
      </c>
      <c r="K25" s="122">
        <f t="shared" si="10"/>
        <v>8715.0066802314523</v>
      </c>
      <c r="L25" s="122">
        <f t="shared" si="10"/>
        <v>9122.8101501556412</v>
      </c>
      <c r="M25" s="122">
        <f t="shared" si="10"/>
        <v>7412.925019522424</v>
      </c>
      <c r="N25" s="122">
        <f t="shared" si="10"/>
        <v>7297.1453616036797</v>
      </c>
      <c r="O25" s="122">
        <f t="shared" si="10"/>
        <v>7578.6665729819251</v>
      </c>
      <c r="P25" s="122">
        <f t="shared" si="10"/>
        <v>6246.433561580001</v>
      </c>
      <c r="Q25" s="122">
        <f t="shared" si="10"/>
        <v>6126.2328458915163</v>
      </c>
      <c r="R25" s="122">
        <f t="shared" ref="R25:V25" si="11">SUM(R26:R27)</f>
        <v>6891.4905671315782</v>
      </c>
      <c r="S25" s="122">
        <f t="shared" si="11"/>
        <v>6222.8509779615188</v>
      </c>
      <c r="T25" s="122">
        <f t="shared" si="11"/>
        <v>6879.9396494536904</v>
      </c>
      <c r="U25" s="122">
        <f t="shared" si="11"/>
        <v>6300.4395474240509</v>
      </c>
      <c r="V25" s="122">
        <f t="shared" si="11"/>
        <v>6256.0227510041022</v>
      </c>
      <c r="W25" s="122">
        <f t="shared" ref="W25" si="12">SUM(W26:W27)</f>
        <v>6797.5613999204334</v>
      </c>
      <c r="DA25" s="130" t="s">
        <v>2096</v>
      </c>
    </row>
    <row r="26" spans="1:105" ht="12" customHeight="1" x14ac:dyDescent="0.25">
      <c r="A26" s="97" t="s">
        <v>74</v>
      </c>
      <c r="B26" s="98">
        <v>11641.256710561129</v>
      </c>
      <c r="C26" s="98">
        <v>11239.95975802449</v>
      </c>
      <c r="D26" s="98">
        <v>10834.751451976215</v>
      </c>
      <c r="E26" s="98">
        <v>10603.220063609375</v>
      </c>
      <c r="F26" s="98">
        <v>10890.724640542283</v>
      </c>
      <c r="G26" s="98">
        <v>10782.698709806349</v>
      </c>
      <c r="H26" s="98">
        <v>10047.210055565751</v>
      </c>
      <c r="I26" s="98">
        <v>8808.2134928754222</v>
      </c>
      <c r="J26" s="98">
        <v>9432.1890690713044</v>
      </c>
      <c r="K26" s="98">
        <v>8715.0066802314523</v>
      </c>
      <c r="L26" s="98">
        <v>9122.8101501556412</v>
      </c>
      <c r="M26" s="98">
        <v>7412.925019522424</v>
      </c>
      <c r="N26" s="98">
        <v>7297.1453616036797</v>
      </c>
      <c r="O26" s="98">
        <v>7578.6665729819251</v>
      </c>
      <c r="P26" s="98">
        <v>6246.433561580001</v>
      </c>
      <c r="Q26" s="98">
        <v>6126.2328458915163</v>
      </c>
      <c r="R26" s="98">
        <v>6891.4905671315782</v>
      </c>
      <c r="S26" s="98">
        <v>6222.8509779615188</v>
      </c>
      <c r="T26" s="98">
        <v>6879.9396494536904</v>
      </c>
      <c r="U26" s="98">
        <v>6300.4395474240509</v>
      </c>
      <c r="V26" s="98">
        <v>6256.0227510041022</v>
      </c>
      <c r="W26" s="98">
        <v>6797.5613999204334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996.95564366191832</v>
      </c>
      <c r="C30" s="122">
        <v>912.33937081219028</v>
      </c>
      <c r="D30" s="122">
        <v>843.05342770042364</v>
      </c>
      <c r="E30" s="122">
        <v>761.97515937560024</v>
      </c>
      <c r="F30" s="122">
        <v>749.811474860673</v>
      </c>
      <c r="G30" s="122">
        <v>646.32213104007326</v>
      </c>
      <c r="H30" s="122">
        <v>528.79507446886305</v>
      </c>
      <c r="I30" s="122">
        <v>444.17453425886015</v>
      </c>
      <c r="J30" s="122">
        <v>404.90084353904376</v>
      </c>
      <c r="K30" s="122">
        <v>367.70315341951635</v>
      </c>
      <c r="L30" s="122">
        <v>350.57469855188629</v>
      </c>
      <c r="M30" s="122">
        <v>332.76704084569116</v>
      </c>
      <c r="N30" s="122">
        <v>292.4667552902722</v>
      </c>
      <c r="O30" s="122">
        <v>273.07901460637373</v>
      </c>
      <c r="P30" s="122">
        <v>259.93712976595486</v>
      </c>
      <c r="Q30" s="122">
        <v>245.21146444665715</v>
      </c>
      <c r="R30" s="122">
        <v>257.53816829367196</v>
      </c>
      <c r="S30" s="122">
        <v>255.13317703399747</v>
      </c>
      <c r="T30" s="122">
        <v>261.21683735458583</v>
      </c>
      <c r="U30" s="122">
        <v>232.54733765303334</v>
      </c>
      <c r="V30" s="122">
        <v>223.77308660959119</v>
      </c>
      <c r="W30" s="122">
        <v>219.12622122308076</v>
      </c>
      <c r="DA30" s="130" t="s">
        <v>2101</v>
      </c>
    </row>
    <row r="31" spans="1:105" ht="12" customHeight="1" x14ac:dyDescent="0.25">
      <c r="A31" s="97" t="s">
        <v>141</v>
      </c>
      <c r="B31" s="98">
        <v>996.47719425753496</v>
      </c>
      <c r="C31" s="98">
        <v>911.79795938087079</v>
      </c>
      <c r="D31" s="98">
        <v>842.60720742803096</v>
      </c>
      <c r="E31" s="98">
        <v>761.53088856298643</v>
      </c>
      <c r="F31" s="98">
        <v>749.34444575099326</v>
      </c>
      <c r="G31" s="98">
        <v>645.88943384593813</v>
      </c>
      <c r="H31" s="98">
        <v>528.43797524996955</v>
      </c>
      <c r="I31" s="98">
        <v>443.89350243714989</v>
      </c>
      <c r="J31" s="98">
        <v>404.62266241342809</v>
      </c>
      <c r="K31" s="98">
        <v>367.40643941285651</v>
      </c>
      <c r="L31" s="98">
        <v>350.19461071718547</v>
      </c>
      <c r="M31" s="98">
        <v>332.37595658089708</v>
      </c>
      <c r="N31" s="98">
        <v>292.10421850344488</v>
      </c>
      <c r="O31" s="98">
        <v>272.73929493042237</v>
      </c>
      <c r="P31" s="98">
        <v>259.50313264443412</v>
      </c>
      <c r="Q31" s="98">
        <v>244.84966006387157</v>
      </c>
      <c r="R31" s="98">
        <v>257.05245872395267</v>
      </c>
      <c r="S31" s="98">
        <v>254.63775951770319</v>
      </c>
      <c r="T31" s="98">
        <v>260.66674528252025</v>
      </c>
      <c r="U31" s="98">
        <v>232.06097845921599</v>
      </c>
      <c r="V31" s="98">
        <v>223.2219708524992</v>
      </c>
      <c r="W31" s="98">
        <v>218.62105785959048</v>
      </c>
      <c r="DA31" s="63" t="s">
        <v>2102</v>
      </c>
    </row>
    <row r="32" spans="1:105" ht="12" customHeight="1" x14ac:dyDescent="0.25">
      <c r="A32" s="97" t="s">
        <v>140</v>
      </c>
      <c r="B32" s="98">
        <v>0.47844940438340605</v>
      </c>
      <c r="C32" s="98">
        <v>0.54141143131951874</v>
      </c>
      <c r="D32" s="98">
        <v>0.44622027239252993</v>
      </c>
      <c r="E32" s="98">
        <v>0.444270812613695</v>
      </c>
      <c r="F32" s="98">
        <v>0.46702910967983824</v>
      </c>
      <c r="G32" s="98">
        <v>0.43269719413524854</v>
      </c>
      <c r="H32" s="98">
        <v>0.35709921889342328</v>
      </c>
      <c r="I32" s="98">
        <v>0.2810318217103972</v>
      </c>
      <c r="J32" s="98">
        <v>0.2781811256157164</v>
      </c>
      <c r="K32" s="98">
        <v>0.29671400665985559</v>
      </c>
      <c r="L32" s="98">
        <v>0.38008783470089202</v>
      </c>
      <c r="M32" s="98">
        <v>0.39108426479403602</v>
      </c>
      <c r="N32" s="98">
        <v>0.36253678682733542</v>
      </c>
      <c r="O32" s="98">
        <v>0.33971967595134051</v>
      </c>
      <c r="P32" s="98">
        <v>0.43399712152071473</v>
      </c>
      <c r="Q32" s="98">
        <v>0.36180438278550642</v>
      </c>
      <c r="R32" s="98">
        <v>0.48570956971924523</v>
      </c>
      <c r="S32" s="98">
        <v>0.49541751629426373</v>
      </c>
      <c r="T32" s="98">
        <v>0.5500920720655641</v>
      </c>
      <c r="U32" s="98">
        <v>0.48635919381730985</v>
      </c>
      <c r="V32" s="98">
        <v>0.55111575709197957</v>
      </c>
      <c r="W32" s="98">
        <v>0.50516336349026758</v>
      </c>
      <c r="DA32" s="63" t="s">
        <v>2103</v>
      </c>
    </row>
    <row r="33" spans="1:105" ht="12" customHeight="1" x14ac:dyDescent="0.25">
      <c r="A33" s="100" t="s">
        <v>50</v>
      </c>
      <c r="B33" s="101">
        <v>0.47844940438340605</v>
      </c>
      <c r="C33" s="101">
        <v>0.54141143131951874</v>
      </c>
      <c r="D33" s="101">
        <v>0.44622027239252993</v>
      </c>
      <c r="E33" s="101">
        <v>0.444270812613695</v>
      </c>
      <c r="F33" s="101">
        <v>0.46702910967983824</v>
      </c>
      <c r="G33" s="101">
        <v>0.43269719413524854</v>
      </c>
      <c r="H33" s="101">
        <v>0.35709921889342328</v>
      </c>
      <c r="I33" s="101">
        <v>0.2810318217103972</v>
      </c>
      <c r="J33" s="101">
        <v>0.2781811256157164</v>
      </c>
      <c r="K33" s="101">
        <v>0.29671400665985559</v>
      </c>
      <c r="L33" s="101">
        <v>0.38008783470089202</v>
      </c>
      <c r="M33" s="101">
        <v>0.39108426479403602</v>
      </c>
      <c r="N33" s="101">
        <v>0.36253678682733542</v>
      </c>
      <c r="O33" s="101">
        <v>0.33971967595134051</v>
      </c>
      <c r="P33" s="101">
        <v>0.43399712152071473</v>
      </c>
      <c r="Q33" s="101">
        <v>0.36180438278550642</v>
      </c>
      <c r="R33" s="101">
        <v>0.48570956971924523</v>
      </c>
      <c r="S33" s="101">
        <v>0.49541751629426373</v>
      </c>
      <c r="T33" s="101">
        <v>0.5500920720655641</v>
      </c>
      <c r="U33" s="101">
        <v>0.48635919381730985</v>
      </c>
      <c r="V33" s="101">
        <v>0.55111575709197957</v>
      </c>
      <c r="W33" s="101">
        <v>0.50516336349026758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421.83894511405452</v>
      </c>
      <c r="C39" s="122">
        <v>393.01327404078461</v>
      </c>
      <c r="D39" s="122">
        <v>381.8341447571824</v>
      </c>
      <c r="E39" s="122">
        <v>375.77495551718494</v>
      </c>
      <c r="F39" s="122">
        <v>364.97864784131229</v>
      </c>
      <c r="G39" s="122">
        <v>317.56340578886972</v>
      </c>
      <c r="H39" s="122">
        <v>267.64737397730306</v>
      </c>
      <c r="I39" s="122">
        <v>234.63664821594651</v>
      </c>
      <c r="J39" s="122">
        <v>213.89461463183872</v>
      </c>
      <c r="K39" s="122">
        <v>198.35899536590577</v>
      </c>
      <c r="L39" s="122">
        <v>186.49950295785197</v>
      </c>
      <c r="M39" s="122">
        <v>175.70843220112437</v>
      </c>
      <c r="N39" s="122">
        <v>159.26568577060786</v>
      </c>
      <c r="O39" s="122">
        <v>151.94161576205718</v>
      </c>
      <c r="P39" s="122">
        <v>145.98641641622453</v>
      </c>
      <c r="Q39" s="122">
        <v>138.47033244316577</v>
      </c>
      <c r="R39" s="122">
        <v>134.69104445892529</v>
      </c>
      <c r="S39" s="122">
        <v>136.28414940283022</v>
      </c>
      <c r="T39" s="122">
        <v>132.18220513769546</v>
      </c>
      <c r="U39" s="122">
        <v>119.55427191726477</v>
      </c>
      <c r="V39" s="122">
        <v>116.42365397956409</v>
      </c>
      <c r="W39" s="122">
        <v>112.112371779513</v>
      </c>
      <c r="DA39" s="130" t="s">
        <v>2110</v>
      </c>
    </row>
    <row r="40" spans="1:105" ht="12" customHeight="1" x14ac:dyDescent="0.25">
      <c r="A40" s="97" t="s">
        <v>50</v>
      </c>
      <c r="B40" s="98">
        <v>421.83894511405452</v>
      </c>
      <c r="C40" s="98">
        <v>393.01327404078461</v>
      </c>
      <c r="D40" s="98">
        <v>381.8341447571824</v>
      </c>
      <c r="E40" s="98">
        <v>375.77495551718494</v>
      </c>
      <c r="F40" s="98">
        <v>364.97864784131229</v>
      </c>
      <c r="G40" s="98">
        <v>317.56340578886972</v>
      </c>
      <c r="H40" s="98">
        <v>267.64737397730306</v>
      </c>
      <c r="I40" s="98">
        <v>234.63664821594651</v>
      </c>
      <c r="J40" s="98">
        <v>213.89461463183872</v>
      </c>
      <c r="K40" s="98">
        <v>198.35899536590577</v>
      </c>
      <c r="L40" s="98">
        <v>186.49950295785197</v>
      </c>
      <c r="M40" s="98">
        <v>175.70843220112437</v>
      </c>
      <c r="N40" s="98">
        <v>159.26568577060786</v>
      </c>
      <c r="O40" s="98">
        <v>151.94161576205718</v>
      </c>
      <c r="P40" s="98">
        <v>145.98641641622453</v>
      </c>
      <c r="Q40" s="98">
        <v>138.47033244316577</v>
      </c>
      <c r="R40" s="98">
        <v>134.69104445892529</v>
      </c>
      <c r="S40" s="98">
        <v>136.28414940283022</v>
      </c>
      <c r="T40" s="98">
        <v>132.18220513769546</v>
      </c>
      <c r="U40" s="98">
        <v>119.55427191726477</v>
      </c>
      <c r="V40" s="98">
        <v>116.42365397956409</v>
      </c>
      <c r="W40" s="98">
        <v>112.112371779513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145913.65083533991</v>
      </c>
      <c r="C43" s="117">
        <f t="shared" si="14"/>
        <v>160900.23786306466</v>
      </c>
      <c r="D43" s="117">
        <f t="shared" si="14"/>
        <v>145595.69260816579</v>
      </c>
      <c r="E43" s="117">
        <f t="shared" si="14"/>
        <v>147204.35981152795</v>
      </c>
      <c r="F43" s="117">
        <f t="shared" si="14"/>
        <v>140735.50766074678</v>
      </c>
      <c r="G43" s="117">
        <f t="shared" si="14"/>
        <v>139639.50375115493</v>
      </c>
      <c r="H43" s="117">
        <f t="shared" si="14"/>
        <v>134784.54089770155</v>
      </c>
      <c r="I43" s="117">
        <f t="shared" si="14"/>
        <v>102544.14026766061</v>
      </c>
      <c r="J43" s="117">
        <f t="shared" si="14"/>
        <v>120673.90137658408</v>
      </c>
      <c r="K43" s="117">
        <f t="shared" si="14"/>
        <v>108926.10354101253</v>
      </c>
      <c r="L43" s="117">
        <f t="shared" si="14"/>
        <v>106612.66691066699</v>
      </c>
      <c r="M43" s="117">
        <f t="shared" si="14"/>
        <v>93519.824481418676</v>
      </c>
      <c r="N43" s="117">
        <f t="shared" si="14"/>
        <v>92143.953326619318</v>
      </c>
      <c r="O43" s="117">
        <f t="shared" si="14"/>
        <v>92896.311285852062</v>
      </c>
      <c r="P43" s="117">
        <f t="shared" si="14"/>
        <v>80348.477864324421</v>
      </c>
      <c r="Q43" s="117">
        <f t="shared" si="14"/>
        <v>83613.469645011326</v>
      </c>
      <c r="R43" s="117">
        <f t="shared" ref="R43:V43" si="15">R44+R47+R49+R58</f>
        <v>78708.34572819293</v>
      </c>
      <c r="S43" s="117">
        <f t="shared" si="15"/>
        <v>77537.128616067494</v>
      </c>
      <c r="T43" s="117">
        <f t="shared" si="15"/>
        <v>71363.385818406183</v>
      </c>
      <c r="U43" s="117">
        <f t="shared" si="15"/>
        <v>74005.552356719214</v>
      </c>
      <c r="V43" s="117">
        <f t="shared" si="15"/>
        <v>78625.551342174396</v>
      </c>
      <c r="W43" s="117">
        <f t="shared" ref="W43" si="16">W44+W47+W49+W58</f>
        <v>60842.556456692153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130841.81867371661</v>
      </c>
      <c r="C44" s="122">
        <f t="shared" si="17"/>
        <v>144997.97355294047</v>
      </c>
      <c r="D44" s="122">
        <f t="shared" si="17"/>
        <v>130426.3231391891</v>
      </c>
      <c r="E44" s="122">
        <f t="shared" si="17"/>
        <v>132083.63162677712</v>
      </c>
      <c r="F44" s="122">
        <f t="shared" si="17"/>
        <v>126070.89206664985</v>
      </c>
      <c r="G44" s="122">
        <f t="shared" si="17"/>
        <v>125103.16054308799</v>
      </c>
      <c r="H44" s="122">
        <f t="shared" si="17"/>
        <v>120238.5326524985</v>
      </c>
      <c r="I44" s="122">
        <f t="shared" si="17"/>
        <v>90898.566576888916</v>
      </c>
      <c r="J44" s="122">
        <f t="shared" si="17"/>
        <v>107369.65024346438</v>
      </c>
      <c r="K44" s="122">
        <f t="shared" si="17"/>
        <v>96507.943670556546</v>
      </c>
      <c r="L44" s="122">
        <f t="shared" si="17"/>
        <v>94871.523883382761</v>
      </c>
      <c r="M44" s="122">
        <f t="shared" si="17"/>
        <v>81866.009445635253</v>
      </c>
      <c r="N44" s="122">
        <f t="shared" si="17"/>
        <v>81038.721654468842</v>
      </c>
      <c r="O44" s="122">
        <f t="shared" si="17"/>
        <v>83522.742755144267</v>
      </c>
      <c r="P44" s="122">
        <f t="shared" si="17"/>
        <v>70495.099560993011</v>
      </c>
      <c r="Q44" s="122">
        <f t="shared" si="17"/>
        <v>74371.520671027349</v>
      </c>
      <c r="R44" s="122">
        <f t="shared" ref="R44:V44" si="18">SUM(R45:R46)</f>
        <v>69687.080043402646</v>
      </c>
      <c r="S44" s="122">
        <f t="shared" si="18"/>
        <v>68146.607151961085</v>
      </c>
      <c r="T44" s="122">
        <f t="shared" si="18"/>
        <v>62385.983181324598</v>
      </c>
      <c r="U44" s="122">
        <f t="shared" si="18"/>
        <v>64318.569076586478</v>
      </c>
      <c r="V44" s="122">
        <f t="shared" si="18"/>
        <v>68265.262935332255</v>
      </c>
      <c r="W44" s="122">
        <f t="shared" ref="W44" si="19">SUM(W45:W46)</f>
        <v>53314.91468456672</v>
      </c>
      <c r="DA44" s="130" t="s">
        <v>2114</v>
      </c>
    </row>
    <row r="45" spans="1:105" ht="12" customHeight="1" x14ac:dyDescent="0.25">
      <c r="A45" s="97" t="s">
        <v>217</v>
      </c>
      <c r="B45" s="98">
        <v>130841.81867371661</v>
      </c>
      <c r="C45" s="98">
        <v>144997.97355294047</v>
      </c>
      <c r="D45" s="98">
        <v>130426.3231391891</v>
      </c>
      <c r="E45" s="98">
        <v>132083.63162677712</v>
      </c>
      <c r="F45" s="98">
        <v>126070.89206664985</v>
      </c>
      <c r="G45" s="98">
        <v>125103.16054308799</v>
      </c>
      <c r="H45" s="98">
        <v>120238.5326524985</v>
      </c>
      <c r="I45" s="98">
        <v>90898.566576888916</v>
      </c>
      <c r="J45" s="98">
        <v>107369.65024346438</v>
      </c>
      <c r="K45" s="98">
        <v>96507.943670556546</v>
      </c>
      <c r="L45" s="98">
        <v>94871.523883382761</v>
      </c>
      <c r="M45" s="98">
        <v>81866.009445635253</v>
      </c>
      <c r="N45" s="98">
        <v>81038.721654468842</v>
      </c>
      <c r="O45" s="98">
        <v>83522.742755144267</v>
      </c>
      <c r="P45" s="98">
        <v>70495.099560993011</v>
      </c>
      <c r="Q45" s="98">
        <v>74371.520671027349</v>
      </c>
      <c r="R45" s="98">
        <v>69687.080043402646</v>
      </c>
      <c r="S45" s="98">
        <v>68146.607151961085</v>
      </c>
      <c r="T45" s="98">
        <v>62385.983181324598</v>
      </c>
      <c r="U45" s="98">
        <v>64318.569076586478</v>
      </c>
      <c r="V45" s="98">
        <v>68265.262935332255</v>
      </c>
      <c r="W45" s="98">
        <v>53314.91468456672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13696.698228340925</v>
      </c>
      <c r="C49" s="122">
        <v>14599.265300548459</v>
      </c>
      <c r="D49" s="122">
        <v>13905.499560077697</v>
      </c>
      <c r="E49" s="122">
        <v>13932.412942126517</v>
      </c>
      <c r="F49" s="122">
        <v>13505.876620923455</v>
      </c>
      <c r="G49" s="122">
        <v>13442.86624995728</v>
      </c>
      <c r="H49" s="122">
        <v>13587.200345661968</v>
      </c>
      <c r="I49" s="122">
        <v>10728.231359707779</v>
      </c>
      <c r="J49" s="122">
        <v>12494.10829275715</v>
      </c>
      <c r="K49" s="122">
        <v>11652.243986611653</v>
      </c>
      <c r="L49" s="122">
        <v>11021.744650240949</v>
      </c>
      <c r="M49" s="122">
        <v>10966.023214318338</v>
      </c>
      <c r="N49" s="122">
        <v>10490.173313515566</v>
      </c>
      <c r="O49" s="122">
        <v>8747.0993275504679</v>
      </c>
      <c r="P49" s="122">
        <v>9228.8193209206947</v>
      </c>
      <c r="Q49" s="122">
        <v>8644.2311035633538</v>
      </c>
      <c r="R49" s="122">
        <v>8471.2256573217728</v>
      </c>
      <c r="S49" s="122">
        <v>8844.592185180627</v>
      </c>
      <c r="T49" s="122">
        <v>8441.18795272018</v>
      </c>
      <c r="U49" s="122">
        <v>9186.6558019076383</v>
      </c>
      <c r="V49" s="122">
        <v>9853.3717270636043</v>
      </c>
      <c r="W49" s="122">
        <v>7055.2733868081486</v>
      </c>
      <c r="DA49" s="130" t="s">
        <v>2119</v>
      </c>
    </row>
    <row r="50" spans="1:105" ht="12" customHeight="1" x14ac:dyDescent="0.25">
      <c r="A50" s="97" t="s">
        <v>138</v>
      </c>
      <c r="B50" s="98">
        <v>13689.023344613963</v>
      </c>
      <c r="C50" s="98">
        <v>14588.986150089017</v>
      </c>
      <c r="D50" s="98">
        <v>13894.789201073278</v>
      </c>
      <c r="E50" s="98">
        <v>13918.383402916144</v>
      </c>
      <c r="F50" s="98">
        <v>13491.792220481864</v>
      </c>
      <c r="G50" s="98">
        <v>13425.77158414716</v>
      </c>
      <c r="H50" s="98">
        <v>13565.187130763701</v>
      </c>
      <c r="I50" s="98">
        <v>10709.977228938862</v>
      </c>
      <c r="J50" s="98">
        <v>12468.730241830102</v>
      </c>
      <c r="K50" s="98">
        <v>11624.813943041196</v>
      </c>
      <c r="L50" s="98">
        <v>10994.507478470321</v>
      </c>
      <c r="M50" s="98">
        <v>10936.123928650417</v>
      </c>
      <c r="N50" s="98">
        <v>10457.186179727994</v>
      </c>
      <c r="O50" s="98">
        <v>8720.306246515207</v>
      </c>
      <c r="P50" s="98">
        <v>9196.2068100066826</v>
      </c>
      <c r="Q50" s="98">
        <v>8614.0985170536987</v>
      </c>
      <c r="R50" s="98">
        <v>8440.7870451321651</v>
      </c>
      <c r="S50" s="98">
        <v>8809.0164572258891</v>
      </c>
      <c r="T50" s="98">
        <v>8410.5967946363598</v>
      </c>
      <c r="U50" s="98">
        <v>9143.3650990643055</v>
      </c>
      <c r="V50" s="98">
        <v>9801.7989548957212</v>
      </c>
      <c r="W50" s="98">
        <v>7019.4599063392034</v>
      </c>
      <c r="DA50" s="63" t="s">
        <v>2120</v>
      </c>
    </row>
    <row r="51" spans="1:105" ht="12" customHeight="1" x14ac:dyDescent="0.25">
      <c r="A51" s="97" t="s">
        <v>137</v>
      </c>
      <c r="B51" s="98">
        <v>7.6748837269619807</v>
      </c>
      <c r="C51" s="98">
        <v>10.279150459441478</v>
      </c>
      <c r="D51" s="98">
        <v>10.710359004422187</v>
      </c>
      <c r="E51" s="98">
        <v>14.029539210373283</v>
      </c>
      <c r="F51" s="98">
        <v>14.084400441590502</v>
      </c>
      <c r="G51" s="98">
        <v>17.094665810116204</v>
      </c>
      <c r="H51" s="98">
        <v>22.013214898270085</v>
      </c>
      <c r="I51" s="98">
        <v>18.25413076892189</v>
      </c>
      <c r="J51" s="98">
        <v>25.378050927045809</v>
      </c>
      <c r="K51" s="98">
        <v>27.430043570458597</v>
      </c>
      <c r="L51" s="98">
        <v>27.237171770629843</v>
      </c>
      <c r="M51" s="98">
        <v>29.89928566792139</v>
      </c>
      <c r="N51" s="98">
        <v>32.987133787569633</v>
      </c>
      <c r="O51" s="98">
        <v>26.793081035257938</v>
      </c>
      <c r="P51" s="98">
        <v>32.612510914014052</v>
      </c>
      <c r="Q51" s="98">
        <v>30.13258650965415</v>
      </c>
      <c r="R51" s="98">
        <v>30.438612189608989</v>
      </c>
      <c r="S51" s="98">
        <v>35.575727954736948</v>
      </c>
      <c r="T51" s="98">
        <v>30.591158083822293</v>
      </c>
      <c r="U51" s="98">
        <v>43.290702843332902</v>
      </c>
      <c r="V51" s="98">
        <v>51.57277216788713</v>
      </c>
      <c r="W51" s="98">
        <v>35.813480468944284</v>
      </c>
      <c r="DA51" s="63" t="s">
        <v>2121</v>
      </c>
    </row>
    <row r="52" spans="1:105" ht="12" customHeight="1" x14ac:dyDescent="0.25">
      <c r="A52" s="100" t="s">
        <v>217</v>
      </c>
      <c r="B52" s="101">
        <v>7.6748837269619807</v>
      </c>
      <c r="C52" s="101">
        <v>10.279150459441478</v>
      </c>
      <c r="D52" s="101">
        <v>10.710359004422187</v>
      </c>
      <c r="E52" s="101">
        <v>14.029539210373283</v>
      </c>
      <c r="F52" s="101">
        <v>14.084400441590502</v>
      </c>
      <c r="G52" s="101">
        <v>17.094665810116204</v>
      </c>
      <c r="H52" s="101">
        <v>22.013214898270085</v>
      </c>
      <c r="I52" s="101">
        <v>18.25413076892189</v>
      </c>
      <c r="J52" s="101">
        <v>25.378050927045809</v>
      </c>
      <c r="K52" s="101">
        <v>27.430043570458597</v>
      </c>
      <c r="L52" s="101">
        <v>27.237171770629843</v>
      </c>
      <c r="M52" s="101">
        <v>29.89928566792139</v>
      </c>
      <c r="N52" s="101">
        <v>32.987133787569633</v>
      </c>
      <c r="O52" s="101">
        <v>26.793081035257938</v>
      </c>
      <c r="P52" s="101">
        <v>32.612510914014052</v>
      </c>
      <c r="Q52" s="101">
        <v>30.13258650965415</v>
      </c>
      <c r="R52" s="101">
        <v>30.438612189608989</v>
      </c>
      <c r="S52" s="101">
        <v>35.575727954736948</v>
      </c>
      <c r="T52" s="101">
        <v>30.591158083822293</v>
      </c>
      <c r="U52" s="101">
        <v>43.290702843332902</v>
      </c>
      <c r="V52" s="101">
        <v>51.57277216788713</v>
      </c>
      <c r="W52" s="101">
        <v>35.813480468944284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1375.1339332823661</v>
      </c>
      <c r="C58" s="122">
        <v>1302.9990095757264</v>
      </c>
      <c r="D58" s="122">
        <v>1263.8699088989874</v>
      </c>
      <c r="E58" s="122">
        <v>1188.3152426243128</v>
      </c>
      <c r="F58" s="122">
        <v>1158.7389731734922</v>
      </c>
      <c r="G58" s="122">
        <v>1093.4769581096682</v>
      </c>
      <c r="H58" s="122">
        <v>958.8078995410649</v>
      </c>
      <c r="I58" s="122">
        <v>917.34233106391923</v>
      </c>
      <c r="J58" s="122">
        <v>810.14284036254071</v>
      </c>
      <c r="K58" s="122">
        <v>765.91588384434567</v>
      </c>
      <c r="L58" s="122">
        <v>719.39837704328784</v>
      </c>
      <c r="M58" s="122">
        <v>687.79182146508811</v>
      </c>
      <c r="N58" s="122">
        <v>615.05835863491279</v>
      </c>
      <c r="O58" s="122">
        <v>626.46920315732052</v>
      </c>
      <c r="P58" s="122">
        <v>624.55898241071543</v>
      </c>
      <c r="Q58" s="122">
        <v>597.71787042063193</v>
      </c>
      <c r="R58" s="122">
        <v>550.04002746851143</v>
      </c>
      <c r="S58" s="122">
        <v>545.92927892578939</v>
      </c>
      <c r="T58" s="122">
        <v>536.21468436140992</v>
      </c>
      <c r="U58" s="122">
        <v>500.32747822509509</v>
      </c>
      <c r="V58" s="122">
        <v>506.91667977852825</v>
      </c>
      <c r="W58" s="122">
        <v>472.36838531728125</v>
      </c>
      <c r="DA58" s="130" t="s">
        <v>2128</v>
      </c>
    </row>
    <row r="59" spans="1:105" ht="12" customHeight="1" x14ac:dyDescent="0.25">
      <c r="A59" s="97" t="s">
        <v>50</v>
      </c>
      <c r="B59" s="98">
        <v>1375.1339332823661</v>
      </c>
      <c r="C59" s="98">
        <v>1302.9990095757264</v>
      </c>
      <c r="D59" s="98">
        <v>1263.8699088989874</v>
      </c>
      <c r="E59" s="98">
        <v>1188.3152426243128</v>
      </c>
      <c r="F59" s="98">
        <v>1158.7389731734922</v>
      </c>
      <c r="G59" s="98">
        <v>1093.4769581096682</v>
      </c>
      <c r="H59" s="98">
        <v>958.8078995410649</v>
      </c>
      <c r="I59" s="98">
        <v>917.34233106391923</v>
      </c>
      <c r="J59" s="98">
        <v>810.14284036254071</v>
      </c>
      <c r="K59" s="98">
        <v>765.91588384434567</v>
      </c>
      <c r="L59" s="98">
        <v>719.39837704328784</v>
      </c>
      <c r="M59" s="98">
        <v>687.79182146508811</v>
      </c>
      <c r="N59" s="98">
        <v>615.05835863491279</v>
      </c>
      <c r="O59" s="98">
        <v>626.46920315732052</v>
      </c>
      <c r="P59" s="98">
        <v>624.55898241071543</v>
      </c>
      <c r="Q59" s="98">
        <v>597.71787042063193</v>
      </c>
      <c r="R59" s="98">
        <v>550.04002746851143</v>
      </c>
      <c r="S59" s="98">
        <v>545.92927892578939</v>
      </c>
      <c r="T59" s="98">
        <v>536.21468436140992</v>
      </c>
      <c r="U59" s="98">
        <v>500.32747822509509</v>
      </c>
      <c r="V59" s="98">
        <v>506.91667977852825</v>
      </c>
      <c r="W59" s="98">
        <v>472.36838531728125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188216.65907207999</v>
      </c>
      <c r="C62" s="117">
        <f t="shared" si="21"/>
        <v>198389.60263080001</v>
      </c>
      <c r="D62" s="117">
        <f t="shared" si="21"/>
        <v>197556.47064108</v>
      </c>
      <c r="E62" s="117">
        <f t="shared" si="21"/>
        <v>206921.31443171998</v>
      </c>
      <c r="F62" s="117">
        <f t="shared" si="21"/>
        <v>208570.88084219999</v>
      </c>
      <c r="G62" s="117">
        <f t="shared" si="21"/>
        <v>208988.14202064002</v>
      </c>
      <c r="H62" s="117">
        <f t="shared" si="21"/>
        <v>204768.29267028</v>
      </c>
      <c r="I62" s="117">
        <f t="shared" si="21"/>
        <v>188272.17568044006</v>
      </c>
      <c r="J62" s="117">
        <f t="shared" si="21"/>
        <v>197229.41613864008</v>
      </c>
      <c r="K62" s="117">
        <f t="shared" si="21"/>
        <v>199080.95108112</v>
      </c>
      <c r="L62" s="117">
        <f t="shared" si="21"/>
        <v>216539.35555212011</v>
      </c>
      <c r="M62" s="117">
        <f t="shared" si="21"/>
        <v>189721.80052343995</v>
      </c>
      <c r="N62" s="117">
        <f t="shared" si="21"/>
        <v>199799.75307204004</v>
      </c>
      <c r="O62" s="117">
        <f t="shared" si="21"/>
        <v>203194.22740200005</v>
      </c>
      <c r="P62" s="117">
        <f t="shared" si="21"/>
        <v>166581.01166867997</v>
      </c>
      <c r="Q62" s="117">
        <f t="shared" si="21"/>
        <v>180469.10741255994</v>
      </c>
      <c r="R62" s="117">
        <f t="shared" ref="R62:V62" si="22">R63+R66+R68+R77</f>
        <v>191985.48258516009</v>
      </c>
      <c r="S62" s="117">
        <f t="shared" si="22"/>
        <v>191215.86290928008</v>
      </c>
      <c r="T62" s="117">
        <f t="shared" si="22"/>
        <v>189223.74421235992</v>
      </c>
      <c r="U62" s="117">
        <f t="shared" si="22"/>
        <v>187141.76523108</v>
      </c>
      <c r="V62" s="117">
        <f t="shared" si="22"/>
        <v>185560.54526195995</v>
      </c>
      <c r="W62" s="117">
        <f t="shared" ref="W62" si="23">W63+W66+W68+W77</f>
        <v>202327.9638494399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158917.08354059514</v>
      </c>
      <c r="C63" s="122">
        <f t="shared" si="24"/>
        <v>168347.74011287559</v>
      </c>
      <c r="D63" s="122">
        <f t="shared" si="24"/>
        <v>166001.50492529405</v>
      </c>
      <c r="E63" s="122">
        <f t="shared" si="24"/>
        <v>174266.79117681264</v>
      </c>
      <c r="F63" s="122">
        <f t="shared" si="24"/>
        <v>176356.85303408172</v>
      </c>
      <c r="G63" s="122">
        <f t="shared" si="24"/>
        <v>175857.63585460742</v>
      </c>
      <c r="H63" s="122">
        <f t="shared" si="24"/>
        <v>171577.51647004491</v>
      </c>
      <c r="I63" s="122">
        <f t="shared" si="24"/>
        <v>155111.94533202201</v>
      </c>
      <c r="J63" s="122">
        <f t="shared" si="24"/>
        <v>165322.46941020491</v>
      </c>
      <c r="K63" s="122">
        <f t="shared" si="24"/>
        <v>166683.97766569717</v>
      </c>
      <c r="L63" s="122">
        <f t="shared" si="24"/>
        <v>182324.32888566956</v>
      </c>
      <c r="M63" s="122">
        <f t="shared" si="24"/>
        <v>156840.62734775097</v>
      </c>
      <c r="N63" s="122">
        <f t="shared" si="24"/>
        <v>167059.84286856384</v>
      </c>
      <c r="O63" s="122">
        <f t="shared" si="24"/>
        <v>171028.93907919078</v>
      </c>
      <c r="P63" s="122">
        <f t="shared" si="24"/>
        <v>135868.1681495223</v>
      </c>
      <c r="Q63" s="122">
        <f t="shared" si="24"/>
        <v>148641.46393153747</v>
      </c>
      <c r="R63" s="122">
        <f t="shared" ref="R63:V63" si="25">SUM(R64:R65)</f>
        <v>158853.58742421016</v>
      </c>
      <c r="S63" s="122">
        <f t="shared" si="25"/>
        <v>157435.00598491283</v>
      </c>
      <c r="T63" s="122">
        <f t="shared" si="25"/>
        <v>154852.54023459222</v>
      </c>
      <c r="U63" s="122">
        <f t="shared" si="25"/>
        <v>153567.64298293547</v>
      </c>
      <c r="V63" s="122">
        <f t="shared" si="25"/>
        <v>152173.50204390709</v>
      </c>
      <c r="W63" s="122">
        <f t="shared" ref="W63" si="26">SUM(W64:W65)</f>
        <v>168533.1778068878</v>
      </c>
      <c r="DA63" s="130" t="s">
        <v>2132</v>
      </c>
    </row>
    <row r="64" spans="1:105" ht="12" customHeight="1" x14ac:dyDescent="0.25">
      <c r="A64" s="97" t="s">
        <v>218</v>
      </c>
      <c r="B64" s="98">
        <v>158917.08354059514</v>
      </c>
      <c r="C64" s="98">
        <v>168347.74011287559</v>
      </c>
      <c r="D64" s="98">
        <v>166001.50492529405</v>
      </c>
      <c r="E64" s="98">
        <v>174266.79117681264</v>
      </c>
      <c r="F64" s="98">
        <v>176356.85303408172</v>
      </c>
      <c r="G64" s="98">
        <v>175857.63585460742</v>
      </c>
      <c r="H64" s="98">
        <v>171577.51647004491</v>
      </c>
      <c r="I64" s="98">
        <v>155111.94533202201</v>
      </c>
      <c r="J64" s="98">
        <v>165322.46941020491</v>
      </c>
      <c r="K64" s="98">
        <v>166683.97766569717</v>
      </c>
      <c r="L64" s="98">
        <v>182324.32888566956</v>
      </c>
      <c r="M64" s="98">
        <v>156840.62734775097</v>
      </c>
      <c r="N64" s="98">
        <v>167059.84286856384</v>
      </c>
      <c r="O64" s="98">
        <v>171028.93907919078</v>
      </c>
      <c r="P64" s="98">
        <v>135868.1681495223</v>
      </c>
      <c r="Q64" s="98">
        <v>148641.46393153747</v>
      </c>
      <c r="R64" s="98">
        <v>158853.58742421016</v>
      </c>
      <c r="S64" s="98">
        <v>157435.00598491283</v>
      </c>
      <c r="T64" s="98">
        <v>154852.54023459222</v>
      </c>
      <c r="U64" s="98">
        <v>153567.64298293547</v>
      </c>
      <c r="V64" s="98">
        <v>152173.50204390709</v>
      </c>
      <c r="W64" s="98">
        <v>168533.1778068878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22660.724724234384</v>
      </c>
      <c r="C68" s="122">
        <v>23292.232977408614</v>
      </c>
      <c r="D68" s="122">
        <v>24435.939571250045</v>
      </c>
      <c r="E68" s="122">
        <v>25213.646290578166</v>
      </c>
      <c r="F68" s="122">
        <v>25018.334233018581</v>
      </c>
      <c r="G68" s="122">
        <v>25471.811291972139</v>
      </c>
      <c r="H68" s="122">
        <v>25498.228669288816</v>
      </c>
      <c r="I68" s="122">
        <v>25772.310905100163</v>
      </c>
      <c r="J68" s="122">
        <v>24928.18754291147</v>
      </c>
      <c r="K68" s="122">
        <v>25476.665030897024</v>
      </c>
      <c r="L68" s="122">
        <v>26737.427019235067</v>
      </c>
      <c r="M68" s="122">
        <v>25429.228911284325</v>
      </c>
      <c r="N68" s="122">
        <v>25769.755350866912</v>
      </c>
      <c r="O68" s="122">
        <v>25341.436455726318</v>
      </c>
      <c r="P68" s="122">
        <v>24166.258536355617</v>
      </c>
      <c r="Q68" s="122">
        <v>25043.943260434404</v>
      </c>
      <c r="R68" s="122">
        <v>26093.953781257111</v>
      </c>
      <c r="S68" s="122">
        <v>26277.526512467881</v>
      </c>
      <c r="T68" s="122">
        <v>26846.804996123898</v>
      </c>
      <c r="U68" s="122">
        <v>25971.010058854343</v>
      </c>
      <c r="V68" s="122">
        <v>25439.732516897177</v>
      </c>
      <c r="W68" s="122">
        <v>26051.331418642356</v>
      </c>
      <c r="DA68" s="130" t="s">
        <v>2137</v>
      </c>
    </row>
    <row r="69" spans="1:105" ht="12" customHeight="1" x14ac:dyDescent="0.25">
      <c r="A69" s="97" t="s">
        <v>134</v>
      </c>
      <c r="B69" s="98">
        <v>22648.667320027726</v>
      </c>
      <c r="C69" s="98">
        <v>23277.8632851865</v>
      </c>
      <c r="D69" s="98">
        <v>24419.181416286774</v>
      </c>
      <c r="E69" s="98">
        <v>25192.504076782538</v>
      </c>
      <c r="F69" s="98">
        <v>24995.110231804894</v>
      </c>
      <c r="G69" s="98">
        <v>25445.711988977248</v>
      </c>
      <c r="H69" s="98">
        <v>25469.96408013126</v>
      </c>
      <c r="I69" s="98">
        <v>25737.764833485075</v>
      </c>
      <c r="J69" s="98">
        <v>24892.649873010188</v>
      </c>
      <c r="K69" s="98">
        <v>25433.48996585975</v>
      </c>
      <c r="L69" s="98">
        <v>26687.973768383745</v>
      </c>
      <c r="M69" s="98">
        <v>25383.787153249345</v>
      </c>
      <c r="N69" s="98">
        <v>25720.000276616443</v>
      </c>
      <c r="O69" s="98">
        <v>25285.512942802921</v>
      </c>
      <c r="P69" s="98">
        <v>24107.887249638668</v>
      </c>
      <c r="Q69" s="98">
        <v>24982.17128416527</v>
      </c>
      <c r="R69" s="98">
        <v>26023.313331249567</v>
      </c>
      <c r="S69" s="98">
        <v>26204.502264147352</v>
      </c>
      <c r="T69" s="98">
        <v>26766.568145156471</v>
      </c>
      <c r="U69" s="98">
        <v>25890.696105647181</v>
      </c>
      <c r="V69" s="98">
        <v>25364.510193568185</v>
      </c>
      <c r="W69" s="98">
        <v>25956.389484386753</v>
      </c>
      <c r="DA69" s="63" t="s">
        <v>2138</v>
      </c>
    </row>
    <row r="70" spans="1:105" ht="12" customHeight="1" x14ac:dyDescent="0.25">
      <c r="A70" s="97" t="s">
        <v>133</v>
      </c>
      <c r="B70" s="98">
        <v>12.057404206655516</v>
      </c>
      <c r="C70" s="98">
        <v>14.369692222116512</v>
      </c>
      <c r="D70" s="98">
        <v>16.758154963269998</v>
      </c>
      <c r="E70" s="98">
        <v>21.142213795624421</v>
      </c>
      <c r="F70" s="98">
        <v>23.224001213692443</v>
      </c>
      <c r="G70" s="98">
        <v>26.099302994891108</v>
      </c>
      <c r="H70" s="98">
        <v>28.26458915755288</v>
      </c>
      <c r="I70" s="98">
        <v>34.546071615092451</v>
      </c>
      <c r="J70" s="98">
        <v>35.537669901286733</v>
      </c>
      <c r="K70" s="98">
        <v>43.17506503727833</v>
      </c>
      <c r="L70" s="98">
        <v>49.453250851308567</v>
      </c>
      <c r="M70" s="98">
        <v>45.441758034986982</v>
      </c>
      <c r="N70" s="98">
        <v>49.755074250466855</v>
      </c>
      <c r="O70" s="98">
        <v>55.923512923391321</v>
      </c>
      <c r="P70" s="98">
        <v>58.371286716946216</v>
      </c>
      <c r="Q70" s="98">
        <v>61.771976269130853</v>
      </c>
      <c r="R70" s="98">
        <v>70.640450007537453</v>
      </c>
      <c r="S70" s="98">
        <v>73.024248320535108</v>
      </c>
      <c r="T70" s="98">
        <v>80.23685096741923</v>
      </c>
      <c r="U70" s="98">
        <v>80.313953207167899</v>
      </c>
      <c r="V70" s="98">
        <v>75.222323328993852</v>
      </c>
      <c r="W70" s="98">
        <v>94.941934255596152</v>
      </c>
      <c r="DA70" s="63" t="s">
        <v>2139</v>
      </c>
    </row>
    <row r="71" spans="1:105" ht="12" customHeight="1" x14ac:dyDescent="0.25">
      <c r="A71" s="100" t="s">
        <v>218</v>
      </c>
      <c r="B71" s="101">
        <v>12.057404206655516</v>
      </c>
      <c r="C71" s="101">
        <v>14.369692222116512</v>
      </c>
      <c r="D71" s="101">
        <v>16.758154963269998</v>
      </c>
      <c r="E71" s="101">
        <v>21.142213795624421</v>
      </c>
      <c r="F71" s="101">
        <v>23.224001213692443</v>
      </c>
      <c r="G71" s="101">
        <v>26.099302994891108</v>
      </c>
      <c r="H71" s="101">
        <v>28.26458915755288</v>
      </c>
      <c r="I71" s="101">
        <v>34.546071615092451</v>
      </c>
      <c r="J71" s="101">
        <v>35.537669901286733</v>
      </c>
      <c r="K71" s="101">
        <v>43.17506503727833</v>
      </c>
      <c r="L71" s="101">
        <v>49.453250851308567</v>
      </c>
      <c r="M71" s="101">
        <v>45.441758034986982</v>
      </c>
      <c r="N71" s="101">
        <v>49.755074250466855</v>
      </c>
      <c r="O71" s="101">
        <v>55.923512923391321</v>
      </c>
      <c r="P71" s="101">
        <v>58.371286716946216</v>
      </c>
      <c r="Q71" s="101">
        <v>61.771976269130853</v>
      </c>
      <c r="R71" s="101">
        <v>70.640450007537453</v>
      </c>
      <c r="S71" s="101">
        <v>73.024248320535108</v>
      </c>
      <c r="T71" s="101">
        <v>80.23685096741923</v>
      </c>
      <c r="U71" s="101">
        <v>80.313953207167899</v>
      </c>
      <c r="V71" s="101">
        <v>75.222323328993852</v>
      </c>
      <c r="W71" s="101">
        <v>94.941934255596152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6638.8508072504919</v>
      </c>
      <c r="C77" s="122">
        <v>6749.6295405158071</v>
      </c>
      <c r="D77" s="122">
        <v>7119.0261445358856</v>
      </c>
      <c r="E77" s="122">
        <v>7440.8769643291917</v>
      </c>
      <c r="F77" s="122">
        <v>7195.6935750997</v>
      </c>
      <c r="G77" s="122">
        <v>7658.6948740604557</v>
      </c>
      <c r="H77" s="122">
        <v>7692.5475309462845</v>
      </c>
      <c r="I77" s="122">
        <v>7387.9194433178827</v>
      </c>
      <c r="J77" s="122">
        <v>6978.7591855237015</v>
      </c>
      <c r="K77" s="122">
        <v>6920.3083845258352</v>
      </c>
      <c r="L77" s="122">
        <v>7477.599647215472</v>
      </c>
      <c r="M77" s="122">
        <v>7451.9442644046576</v>
      </c>
      <c r="N77" s="122">
        <v>6970.1548526092838</v>
      </c>
      <c r="O77" s="122">
        <v>6823.8518670829435</v>
      </c>
      <c r="P77" s="122">
        <v>6546.5849828020519</v>
      </c>
      <c r="Q77" s="122">
        <v>6783.7002205880844</v>
      </c>
      <c r="R77" s="122">
        <v>7037.9413796928029</v>
      </c>
      <c r="S77" s="122">
        <v>7503.3304118993738</v>
      </c>
      <c r="T77" s="122">
        <v>7524.398981643807</v>
      </c>
      <c r="U77" s="122">
        <v>7603.1121892901838</v>
      </c>
      <c r="V77" s="122">
        <v>7947.3107011556722</v>
      </c>
      <c r="W77" s="122">
        <v>7743.4546239097335</v>
      </c>
      <c r="DA77" s="130" t="s">
        <v>2146</v>
      </c>
    </row>
    <row r="78" spans="1:105" ht="12" customHeight="1" x14ac:dyDescent="0.25">
      <c r="A78" s="97" t="s">
        <v>193</v>
      </c>
      <c r="B78" s="98">
        <v>6638.8508072504919</v>
      </c>
      <c r="C78" s="98">
        <v>6749.6295405158071</v>
      </c>
      <c r="D78" s="98">
        <v>7119.0261445358856</v>
      </c>
      <c r="E78" s="98">
        <v>7440.8769643291917</v>
      </c>
      <c r="F78" s="98">
        <v>7195.6935750997</v>
      </c>
      <c r="G78" s="98">
        <v>7658.6948740604557</v>
      </c>
      <c r="H78" s="98">
        <v>7692.5475309462845</v>
      </c>
      <c r="I78" s="98">
        <v>7387.9194433178827</v>
      </c>
      <c r="J78" s="98">
        <v>6978.7591855237015</v>
      </c>
      <c r="K78" s="98">
        <v>6920.3083845258352</v>
      </c>
      <c r="L78" s="98">
        <v>7477.599647215472</v>
      </c>
      <c r="M78" s="98">
        <v>7451.9442644046576</v>
      </c>
      <c r="N78" s="98">
        <v>6970.1548526092838</v>
      </c>
      <c r="O78" s="98">
        <v>6823.8518670829435</v>
      </c>
      <c r="P78" s="98">
        <v>6546.5849828020519</v>
      </c>
      <c r="Q78" s="98">
        <v>6783.7002205880844</v>
      </c>
      <c r="R78" s="98">
        <v>7037.9413796928029</v>
      </c>
      <c r="S78" s="98">
        <v>7503.3304118993738</v>
      </c>
      <c r="T78" s="98">
        <v>7524.398981643807</v>
      </c>
      <c r="U78" s="98">
        <v>7603.1121892901838</v>
      </c>
      <c r="V78" s="98">
        <v>7947.3107011556722</v>
      </c>
      <c r="W78" s="98">
        <v>7743.4546239097335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>
        <f t="shared" ref="B81:Q81" si="28">B82+B85+B87+B100</f>
        <v>4331.4742983639817</v>
      </c>
      <c r="C81" s="117">
        <f t="shared" si="28"/>
        <v>4230.8860452249664</v>
      </c>
      <c r="D81" s="117">
        <f t="shared" si="28"/>
        <v>4289.4294121572966</v>
      </c>
      <c r="E81" s="117">
        <f t="shared" si="28"/>
        <v>4444.2823259208499</v>
      </c>
      <c r="F81" s="117">
        <f t="shared" si="28"/>
        <v>4357.0396403432242</v>
      </c>
      <c r="G81" s="117">
        <f t="shared" si="28"/>
        <v>4696.0055882576053</v>
      </c>
      <c r="H81" s="117">
        <f t="shared" si="28"/>
        <v>4265.5690499776319</v>
      </c>
      <c r="I81" s="117">
        <f t="shared" si="28"/>
        <v>4456.6257784885956</v>
      </c>
      <c r="J81" s="117">
        <f t="shared" si="28"/>
        <v>3992.6507760730537</v>
      </c>
      <c r="K81" s="117">
        <f t="shared" si="28"/>
        <v>4139.1971173683505</v>
      </c>
      <c r="L81" s="117">
        <f t="shared" si="28"/>
        <v>4078.1064261808324</v>
      </c>
      <c r="M81" s="117">
        <f t="shared" si="28"/>
        <v>4104.0055823118273</v>
      </c>
      <c r="N81" s="117">
        <f t="shared" si="28"/>
        <v>3822.5390862510776</v>
      </c>
      <c r="O81" s="117">
        <f t="shared" si="28"/>
        <v>3797.79694041118</v>
      </c>
      <c r="P81" s="117">
        <f t="shared" si="28"/>
        <v>3726.0226056391862</v>
      </c>
      <c r="Q81" s="117">
        <f t="shared" si="28"/>
        <v>3644.181412782521</v>
      </c>
      <c r="R81" s="117">
        <f t="shared" ref="R81:V81" si="29">R82+R85+R87+R100</f>
        <v>3554.7353450120081</v>
      </c>
      <c r="S81" s="117">
        <f t="shared" si="29"/>
        <v>3700.9661535957307</v>
      </c>
      <c r="T81" s="117">
        <f t="shared" si="29"/>
        <v>3758.8095075112687</v>
      </c>
      <c r="U81" s="117">
        <f t="shared" si="29"/>
        <v>3654.1313178673336</v>
      </c>
      <c r="V81" s="117">
        <f t="shared" si="29"/>
        <v>3579.8121599009555</v>
      </c>
      <c r="W81" s="117">
        <f t="shared" ref="W81" si="30">W82+W85+W87+W100</f>
        <v>3469.0479147561359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205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2566.9690589704132</v>
      </c>
      <c r="C87" s="122">
        <v>2489.8287492768477</v>
      </c>
      <c r="D87" s="122">
        <v>2455.0016206530167</v>
      </c>
      <c r="E87" s="122">
        <v>2404.6126616917941</v>
      </c>
      <c r="F87" s="122">
        <v>2372.0538550373135</v>
      </c>
      <c r="G87" s="122">
        <v>2436.1777626310354</v>
      </c>
      <c r="H87" s="122">
        <v>2241.7416033368982</v>
      </c>
      <c r="I87" s="122">
        <v>2213.7609477990845</v>
      </c>
      <c r="J87" s="122">
        <v>2038.0504922201721</v>
      </c>
      <c r="K87" s="122">
        <v>2040.3405961059616</v>
      </c>
      <c r="L87" s="122">
        <v>2042.1150583086217</v>
      </c>
      <c r="M87" s="122">
        <v>2050.0758153126862</v>
      </c>
      <c r="N87" s="122">
        <v>1902.6469811236627</v>
      </c>
      <c r="O87" s="122">
        <v>1855.7673764117085</v>
      </c>
      <c r="P87" s="122">
        <v>1758.1265097569692</v>
      </c>
      <c r="Q87" s="122">
        <v>1673.5190772673768</v>
      </c>
      <c r="R87" s="122">
        <v>1647.1849881142177</v>
      </c>
      <c r="S87" s="122">
        <v>1662.2865425833113</v>
      </c>
      <c r="T87" s="122">
        <v>1640.2485217673902</v>
      </c>
      <c r="U87" s="122">
        <v>1536.5886372621978</v>
      </c>
      <c r="V87" s="122">
        <v>1487.2147573691668</v>
      </c>
      <c r="W87" s="122">
        <v>1462.1209708387084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205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2564.2254240674542</v>
      </c>
      <c r="C92" s="101">
        <v>2487.0567051586677</v>
      </c>
      <c r="D92" s="101">
        <v>2452.5408859133854</v>
      </c>
      <c r="E92" s="101">
        <v>2402.2711880086408</v>
      </c>
      <c r="F92" s="101">
        <v>2369.6484550682239</v>
      </c>
      <c r="G92" s="101">
        <v>2433.8518391027874</v>
      </c>
      <c r="H92" s="101">
        <v>2239.4435275240994</v>
      </c>
      <c r="I92" s="101">
        <v>2211.5739274998009</v>
      </c>
      <c r="J92" s="101">
        <v>2035.6644896219673</v>
      </c>
      <c r="K92" s="101">
        <v>2037.8702032843985</v>
      </c>
      <c r="L92" s="101">
        <v>2039.4140501702134</v>
      </c>
      <c r="M92" s="101">
        <v>2047.6327894637341</v>
      </c>
      <c r="N92" s="101">
        <v>1900.2097279742875</v>
      </c>
      <c r="O92" s="101">
        <v>1853.4168536639772</v>
      </c>
      <c r="P92" s="101">
        <v>1755.5514457787549</v>
      </c>
      <c r="Q92" s="101">
        <v>1671.4040356342114</v>
      </c>
      <c r="R92" s="101">
        <v>1644.8514133582692</v>
      </c>
      <c r="S92" s="101">
        <v>1659.6955175669807</v>
      </c>
      <c r="T92" s="101">
        <v>1637.615960978628</v>
      </c>
      <c r="U92" s="101">
        <v>1533.8934533769948</v>
      </c>
      <c r="V92" s="101">
        <v>1483.6309102828118</v>
      </c>
      <c r="W92" s="101">
        <v>1459.4335744973732</v>
      </c>
      <c r="DA92" s="131" t="s">
        <v>2160</v>
      </c>
    </row>
    <row r="93" spans="1:105" ht="12" customHeight="1" x14ac:dyDescent="0.25">
      <c r="A93" s="107" t="s">
        <v>123</v>
      </c>
      <c r="B93" s="104">
        <v>2.7436349029588962</v>
      </c>
      <c r="C93" s="104">
        <v>2.7720441181794517</v>
      </c>
      <c r="D93" s="104">
        <v>2.4607347396312118</v>
      </c>
      <c r="E93" s="104">
        <v>2.341473683153183</v>
      </c>
      <c r="F93" s="104">
        <v>2.4053999690892791</v>
      </c>
      <c r="G93" s="104">
        <v>2.3259235282480799</v>
      </c>
      <c r="H93" s="104">
        <v>2.2980758127988712</v>
      </c>
      <c r="I93" s="104">
        <v>2.1870202992828967</v>
      </c>
      <c r="J93" s="104">
        <v>2.3860025982049544</v>
      </c>
      <c r="K93" s="104">
        <v>2.4703928215633124</v>
      </c>
      <c r="L93" s="104">
        <v>2.7010081384083677</v>
      </c>
      <c r="M93" s="104">
        <v>2.443025848952562</v>
      </c>
      <c r="N93" s="104">
        <v>2.4372531493749108</v>
      </c>
      <c r="O93" s="104">
        <v>2.3505227477309458</v>
      </c>
      <c r="P93" s="104">
        <v>2.5750639782140436</v>
      </c>
      <c r="Q93" s="104">
        <v>2.1150416331654518</v>
      </c>
      <c r="R93" s="104">
        <v>2.3335747559483253</v>
      </c>
      <c r="S93" s="104">
        <v>2.5910250163305109</v>
      </c>
      <c r="T93" s="104">
        <v>2.6325607887622846</v>
      </c>
      <c r="U93" s="104">
        <v>2.6951838852027272</v>
      </c>
      <c r="V93" s="104">
        <v>3.5838470863549303</v>
      </c>
      <c r="W93" s="104">
        <v>2.6873963413350981</v>
      </c>
      <c r="DA93" s="132" t="s">
        <v>2161</v>
      </c>
    </row>
    <row r="94" spans="1:105" ht="12" customHeight="1" x14ac:dyDescent="0.25">
      <c r="A94" s="108" t="s">
        <v>50</v>
      </c>
      <c r="B94" s="98">
        <v>2.7436349029588962</v>
      </c>
      <c r="C94" s="98">
        <v>2.7720441181794517</v>
      </c>
      <c r="D94" s="98">
        <v>2.4607347396312118</v>
      </c>
      <c r="E94" s="98">
        <v>2.341473683153183</v>
      </c>
      <c r="F94" s="98">
        <v>2.4053999690892791</v>
      </c>
      <c r="G94" s="98">
        <v>2.3259235282480799</v>
      </c>
      <c r="H94" s="98">
        <v>2.2980758127988712</v>
      </c>
      <c r="I94" s="98">
        <v>2.1870202992828967</v>
      </c>
      <c r="J94" s="98">
        <v>2.3860025982049544</v>
      </c>
      <c r="K94" s="98">
        <v>2.4703928215633124</v>
      </c>
      <c r="L94" s="98">
        <v>2.7010081384083677</v>
      </c>
      <c r="M94" s="98">
        <v>2.443025848952562</v>
      </c>
      <c r="N94" s="98">
        <v>2.4372531493749108</v>
      </c>
      <c r="O94" s="98">
        <v>2.3505227477309458</v>
      </c>
      <c r="P94" s="98">
        <v>2.5750639782140436</v>
      </c>
      <c r="Q94" s="98">
        <v>2.1150416331654518</v>
      </c>
      <c r="R94" s="98">
        <v>2.3335747559483253</v>
      </c>
      <c r="S94" s="98">
        <v>2.5910250163305109</v>
      </c>
      <c r="T94" s="98">
        <v>2.6325607887622846</v>
      </c>
      <c r="U94" s="98">
        <v>2.6951838852027272</v>
      </c>
      <c r="V94" s="98">
        <v>3.5838470863549303</v>
      </c>
      <c r="W94" s="98">
        <v>2.6873963413350981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1764.5052393935684</v>
      </c>
      <c r="C100" s="122">
        <v>1741.0572959481192</v>
      </c>
      <c r="D100" s="122">
        <v>1834.4277915042799</v>
      </c>
      <c r="E100" s="122">
        <v>2039.6696642290556</v>
      </c>
      <c r="F100" s="122">
        <v>1984.9857853059111</v>
      </c>
      <c r="G100" s="122">
        <v>2259.8278256265698</v>
      </c>
      <c r="H100" s="122">
        <v>2023.8274466407343</v>
      </c>
      <c r="I100" s="122">
        <v>2242.8648306895111</v>
      </c>
      <c r="J100" s="122">
        <v>1954.6002838528814</v>
      </c>
      <c r="K100" s="122">
        <v>2098.8565212623894</v>
      </c>
      <c r="L100" s="122">
        <v>2035.9913678722107</v>
      </c>
      <c r="M100" s="122">
        <v>2053.9297669991411</v>
      </c>
      <c r="N100" s="122">
        <v>1919.8921051274147</v>
      </c>
      <c r="O100" s="122">
        <v>1942.0295639994713</v>
      </c>
      <c r="P100" s="122">
        <v>1967.896095882217</v>
      </c>
      <c r="Q100" s="122">
        <v>1970.6623355151439</v>
      </c>
      <c r="R100" s="122">
        <v>1907.5503568977904</v>
      </c>
      <c r="S100" s="122">
        <v>2038.6796110124194</v>
      </c>
      <c r="T100" s="122">
        <v>2118.5609857438785</v>
      </c>
      <c r="U100" s="122">
        <v>2117.542680605136</v>
      </c>
      <c r="V100" s="122">
        <v>2092.5974025317887</v>
      </c>
      <c r="W100" s="122">
        <v>2006.9269439174275</v>
      </c>
      <c r="DA100" s="130" t="s">
        <v>2168</v>
      </c>
    </row>
    <row r="101" spans="1:105" ht="12" customHeight="1" x14ac:dyDescent="0.25">
      <c r="A101" s="97" t="s">
        <v>208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1764.5052393935684</v>
      </c>
      <c r="C102" s="98">
        <v>1741.0572959481192</v>
      </c>
      <c r="D102" s="98">
        <v>1834.4277915042799</v>
      </c>
      <c r="E102" s="98">
        <v>2039.6696642290556</v>
      </c>
      <c r="F102" s="98">
        <v>1984.9857853059111</v>
      </c>
      <c r="G102" s="98">
        <v>2259.8278256265698</v>
      </c>
      <c r="H102" s="98">
        <v>2023.8274466407343</v>
      </c>
      <c r="I102" s="98">
        <v>2242.8648306895111</v>
      </c>
      <c r="J102" s="98">
        <v>1954.6002838528814</v>
      </c>
      <c r="K102" s="98">
        <v>2098.8565212623894</v>
      </c>
      <c r="L102" s="98">
        <v>2035.9913678722107</v>
      </c>
      <c r="M102" s="98">
        <v>2053.9297669991411</v>
      </c>
      <c r="N102" s="98">
        <v>1919.8921051274147</v>
      </c>
      <c r="O102" s="98">
        <v>1942.0295639994713</v>
      </c>
      <c r="P102" s="98">
        <v>1967.896095882217</v>
      </c>
      <c r="Q102" s="98">
        <v>1970.6623355151439</v>
      </c>
      <c r="R102" s="98">
        <v>1907.5503568977904</v>
      </c>
      <c r="S102" s="98">
        <v>2038.6796110124194</v>
      </c>
      <c r="T102" s="98">
        <v>2118.5609857438785</v>
      </c>
      <c r="U102" s="98">
        <v>2117.542680605136</v>
      </c>
      <c r="V102" s="98">
        <v>2092.5974025317887</v>
      </c>
      <c r="W102" s="98">
        <v>2006.9269439174275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>
        <f t="shared" ref="B105:Q105" si="35">B106+B109+B111+B120</f>
        <v>14.326981471638533</v>
      </c>
      <c r="C105" s="117">
        <f t="shared" si="35"/>
        <v>12.677513195033981</v>
      </c>
      <c r="D105" s="117">
        <f t="shared" si="35"/>
        <v>11.54114974461419</v>
      </c>
      <c r="E105" s="117">
        <f t="shared" si="35"/>
        <v>9.8129069714038035</v>
      </c>
      <c r="F105" s="117">
        <f t="shared" si="35"/>
        <v>7.3570310666881875</v>
      </c>
      <c r="G105" s="117">
        <f t="shared" si="35"/>
        <v>3.5804506097415558</v>
      </c>
      <c r="H105" s="117">
        <f t="shared" si="35"/>
        <v>2.739043581721373</v>
      </c>
      <c r="I105" s="117">
        <f t="shared" si="35"/>
        <v>3.7575331616036665</v>
      </c>
      <c r="J105" s="117">
        <f t="shared" si="35"/>
        <v>2.880988561846161</v>
      </c>
      <c r="K105" s="117">
        <f t="shared" si="35"/>
        <v>3.8828868303558624</v>
      </c>
      <c r="L105" s="117">
        <f t="shared" si="35"/>
        <v>3.5764005330835626</v>
      </c>
      <c r="M105" s="117">
        <f t="shared" si="35"/>
        <v>3.5092243428880314</v>
      </c>
      <c r="N105" s="117">
        <f t="shared" si="35"/>
        <v>3.2056565245609487</v>
      </c>
      <c r="O105" s="117">
        <f t="shared" si="35"/>
        <v>3.1404089611787738</v>
      </c>
      <c r="P105" s="117">
        <f t="shared" si="35"/>
        <v>2.9530256136505488</v>
      </c>
      <c r="Q105" s="117">
        <f t="shared" si="35"/>
        <v>2.9874397984635008</v>
      </c>
      <c r="R105" s="117">
        <f t="shared" ref="R105:V105" si="36">R106+R109+R111+R120</f>
        <v>2.9204232292412184</v>
      </c>
      <c r="S105" s="117">
        <f t="shared" si="36"/>
        <v>3.021905882738217</v>
      </c>
      <c r="T105" s="117">
        <f t="shared" si="36"/>
        <v>3.0951921627774093</v>
      </c>
      <c r="U105" s="117">
        <f t="shared" si="36"/>
        <v>3.2273189930281543</v>
      </c>
      <c r="V105" s="117">
        <f t="shared" si="36"/>
        <v>2.9065530461069371</v>
      </c>
      <c r="W105" s="117">
        <f t="shared" ref="W105" si="37">W106+W109+W111+W120</f>
        <v>3.0139873511613748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203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203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14.326981471638533</v>
      </c>
      <c r="C120" s="122">
        <v>12.677513195033981</v>
      </c>
      <c r="D120" s="122">
        <v>11.54114974461419</v>
      </c>
      <c r="E120" s="122">
        <v>9.8129069714038035</v>
      </c>
      <c r="F120" s="122">
        <v>7.3570310666881875</v>
      </c>
      <c r="G120" s="122">
        <v>3.5804506097415558</v>
      </c>
      <c r="H120" s="122">
        <v>2.739043581721373</v>
      </c>
      <c r="I120" s="122">
        <v>3.7575331616036665</v>
      </c>
      <c r="J120" s="122">
        <v>2.880988561846161</v>
      </c>
      <c r="K120" s="122">
        <v>3.8828868303558624</v>
      </c>
      <c r="L120" s="122">
        <v>3.5764005330835626</v>
      </c>
      <c r="M120" s="122">
        <v>3.5092243428880314</v>
      </c>
      <c r="N120" s="122">
        <v>3.2056565245609487</v>
      </c>
      <c r="O120" s="122">
        <v>3.1404089611787738</v>
      </c>
      <c r="P120" s="122">
        <v>2.9530256136505488</v>
      </c>
      <c r="Q120" s="122">
        <v>2.9874397984635008</v>
      </c>
      <c r="R120" s="122">
        <v>2.9204232292412184</v>
      </c>
      <c r="S120" s="122">
        <v>3.021905882738217</v>
      </c>
      <c r="T120" s="122">
        <v>3.0951921627774093</v>
      </c>
      <c r="U120" s="122">
        <v>3.2273189930281543</v>
      </c>
      <c r="V120" s="122">
        <v>2.9065530461069371</v>
      </c>
      <c r="W120" s="122">
        <v>3.0139873511613748</v>
      </c>
      <c r="DA120" s="130" t="s">
        <v>2187</v>
      </c>
    </row>
    <row r="121" spans="1:105" ht="12" customHeight="1" x14ac:dyDescent="0.25">
      <c r="A121" s="97" t="s">
        <v>50</v>
      </c>
      <c r="B121" s="98">
        <v>14.326981471638533</v>
      </c>
      <c r="C121" s="98">
        <v>12.677513195033981</v>
      </c>
      <c r="D121" s="98">
        <v>11.54114974461419</v>
      </c>
      <c r="E121" s="98">
        <v>9.8129069714038035</v>
      </c>
      <c r="F121" s="98">
        <v>7.3570310666881875</v>
      </c>
      <c r="G121" s="98">
        <v>3.5804506097415558</v>
      </c>
      <c r="H121" s="98">
        <v>2.739043581721373</v>
      </c>
      <c r="I121" s="98">
        <v>3.7575331616036665</v>
      </c>
      <c r="J121" s="98">
        <v>2.880988561846161</v>
      </c>
      <c r="K121" s="98">
        <v>3.8828868303558624</v>
      </c>
      <c r="L121" s="98">
        <v>3.5764005330835626</v>
      </c>
      <c r="M121" s="98">
        <v>3.5092243428880314</v>
      </c>
      <c r="N121" s="98">
        <v>3.2056565245609487</v>
      </c>
      <c r="O121" s="98">
        <v>3.1404089611787738</v>
      </c>
      <c r="P121" s="98">
        <v>2.9530256136505488</v>
      </c>
      <c r="Q121" s="98">
        <v>2.9874397984635008</v>
      </c>
      <c r="R121" s="98">
        <v>2.9204232292412184</v>
      </c>
      <c r="S121" s="98">
        <v>3.021905882738217</v>
      </c>
      <c r="T121" s="98">
        <v>3.0951921627774093</v>
      </c>
      <c r="U121" s="98">
        <v>3.2273189930281543</v>
      </c>
      <c r="V121" s="98">
        <v>2.9065530461069371</v>
      </c>
      <c r="W121" s="98">
        <v>3.0139873511613748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>
        <f t="shared" ref="B124:Q124" si="42">B125+B128+B130+B139</f>
        <v>1745.9686275773308</v>
      </c>
      <c r="C124" s="117">
        <f t="shared" si="42"/>
        <v>1771.6679718910914</v>
      </c>
      <c r="D124" s="117">
        <f t="shared" si="42"/>
        <v>1742.3618466333344</v>
      </c>
      <c r="E124" s="117">
        <f t="shared" si="42"/>
        <v>1864.1167456677499</v>
      </c>
      <c r="F124" s="117">
        <f t="shared" si="42"/>
        <v>1577.2562025036614</v>
      </c>
      <c r="G124" s="117">
        <f t="shared" si="42"/>
        <v>1758.61432602115</v>
      </c>
      <c r="H124" s="117">
        <f t="shared" si="42"/>
        <v>1389.4007986978784</v>
      </c>
      <c r="I124" s="117">
        <f t="shared" si="42"/>
        <v>1425.4794183619122</v>
      </c>
      <c r="J124" s="117">
        <f t="shared" si="42"/>
        <v>1152.999422109483</v>
      </c>
      <c r="K124" s="117">
        <f t="shared" si="42"/>
        <v>1192.4774686132037</v>
      </c>
      <c r="L124" s="117">
        <f t="shared" si="42"/>
        <v>1108.3911684227021</v>
      </c>
      <c r="M124" s="117">
        <f t="shared" si="42"/>
        <v>1067.0623612321956</v>
      </c>
      <c r="N124" s="117">
        <f t="shared" si="42"/>
        <v>1005.0556098807197</v>
      </c>
      <c r="O124" s="117">
        <f t="shared" si="42"/>
        <v>972.67130061128728</v>
      </c>
      <c r="P124" s="117">
        <f t="shared" si="42"/>
        <v>969.39291060152902</v>
      </c>
      <c r="Q124" s="117">
        <f t="shared" si="42"/>
        <v>967.89690009608842</v>
      </c>
      <c r="R124" s="117">
        <f t="shared" ref="R124:V124" si="43">R125+R128+R130+R139</f>
        <v>948.41771899643788</v>
      </c>
      <c r="S124" s="117">
        <f t="shared" si="43"/>
        <v>971.99277074197073</v>
      </c>
      <c r="T124" s="117">
        <f t="shared" si="43"/>
        <v>948.24428917064427</v>
      </c>
      <c r="U124" s="117">
        <f t="shared" si="43"/>
        <v>955.67083473957314</v>
      </c>
      <c r="V124" s="117">
        <f t="shared" si="43"/>
        <v>903.00920791055989</v>
      </c>
      <c r="W124" s="117">
        <f t="shared" ref="W124" si="44">W125+W128+W130+W139</f>
        <v>885.79169639209272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204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204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1745.9686275773308</v>
      </c>
      <c r="C139" s="122">
        <v>1771.6679718910914</v>
      </c>
      <c r="D139" s="122">
        <v>1742.3618466333344</v>
      </c>
      <c r="E139" s="122">
        <v>1864.1167456677499</v>
      </c>
      <c r="F139" s="122">
        <v>1577.2562025036614</v>
      </c>
      <c r="G139" s="122">
        <v>1758.61432602115</v>
      </c>
      <c r="H139" s="122">
        <v>1389.4007986978784</v>
      </c>
      <c r="I139" s="122">
        <v>1425.4794183619122</v>
      </c>
      <c r="J139" s="122">
        <v>1152.999422109483</v>
      </c>
      <c r="K139" s="122">
        <v>1192.4774686132037</v>
      </c>
      <c r="L139" s="122">
        <v>1108.3911684227021</v>
      </c>
      <c r="M139" s="122">
        <v>1067.0623612321956</v>
      </c>
      <c r="N139" s="122">
        <v>1005.0556098807197</v>
      </c>
      <c r="O139" s="122">
        <v>972.67130061128728</v>
      </c>
      <c r="P139" s="122">
        <v>969.39291060152902</v>
      </c>
      <c r="Q139" s="122">
        <v>967.89690009608842</v>
      </c>
      <c r="R139" s="122">
        <v>948.41771899643788</v>
      </c>
      <c r="S139" s="122">
        <v>971.99277074197073</v>
      </c>
      <c r="T139" s="122">
        <v>948.24428917064427</v>
      </c>
      <c r="U139" s="122">
        <v>955.67083473957314</v>
      </c>
      <c r="V139" s="122">
        <v>903.00920791055989</v>
      </c>
      <c r="W139" s="122">
        <v>885.79169639209272</v>
      </c>
      <c r="DA139" s="130" t="s">
        <v>2205</v>
      </c>
    </row>
    <row r="140" spans="1:105" ht="12" customHeight="1" x14ac:dyDescent="0.25">
      <c r="A140" s="97" t="s">
        <v>50</v>
      </c>
      <c r="B140" s="98">
        <v>1745.9686275773308</v>
      </c>
      <c r="C140" s="98">
        <v>1771.6679718910914</v>
      </c>
      <c r="D140" s="98">
        <v>1742.3618466333344</v>
      </c>
      <c r="E140" s="98">
        <v>1864.1167456677499</v>
      </c>
      <c r="F140" s="98">
        <v>1577.2562025036614</v>
      </c>
      <c r="G140" s="98">
        <v>1758.61432602115</v>
      </c>
      <c r="H140" s="98">
        <v>1389.4007986978784</v>
      </c>
      <c r="I140" s="98">
        <v>1425.4794183619122</v>
      </c>
      <c r="J140" s="98">
        <v>1152.999422109483</v>
      </c>
      <c r="K140" s="98">
        <v>1192.4774686132037</v>
      </c>
      <c r="L140" s="98">
        <v>1108.3911684227021</v>
      </c>
      <c r="M140" s="98">
        <v>1067.0623612321956</v>
      </c>
      <c r="N140" s="98">
        <v>1005.0556098807197</v>
      </c>
      <c r="O140" s="98">
        <v>972.67130061128728</v>
      </c>
      <c r="P140" s="98">
        <v>969.39291060152902</v>
      </c>
      <c r="Q140" s="98">
        <v>967.89690009608842</v>
      </c>
      <c r="R140" s="98">
        <v>948.41771899643788</v>
      </c>
      <c r="S140" s="98">
        <v>971.99277074197073</v>
      </c>
      <c r="T140" s="98">
        <v>948.24428917064427</v>
      </c>
      <c r="U140" s="98">
        <v>955.67083473957314</v>
      </c>
      <c r="V140" s="98">
        <v>903.00920791055989</v>
      </c>
      <c r="W140" s="98">
        <v>885.79169639209272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138.59785050540165</v>
      </c>
      <c r="C143" s="117">
        <f t="shared" si="49"/>
        <v>167.43011600528172</v>
      </c>
      <c r="D143" s="117">
        <f t="shared" si="49"/>
        <v>242.93986456548896</v>
      </c>
      <c r="E143" s="117">
        <f t="shared" si="49"/>
        <v>346.60660998316462</v>
      </c>
      <c r="F143" s="117">
        <f t="shared" si="49"/>
        <v>440.0077947387723</v>
      </c>
      <c r="G143" s="117">
        <f t="shared" si="49"/>
        <v>499.72511352094148</v>
      </c>
      <c r="H143" s="117">
        <f t="shared" si="49"/>
        <v>573.53041703378813</v>
      </c>
      <c r="I143" s="117">
        <f t="shared" si="49"/>
        <v>680.3260582042958</v>
      </c>
      <c r="J143" s="117">
        <f t="shared" si="49"/>
        <v>763.40574523113287</v>
      </c>
      <c r="K143" s="117">
        <f t="shared" si="49"/>
        <v>903.823183830061</v>
      </c>
      <c r="L143" s="117">
        <f t="shared" si="49"/>
        <v>1048.8901203741543</v>
      </c>
      <c r="M143" s="117">
        <f t="shared" si="49"/>
        <v>1099.6133678739134</v>
      </c>
      <c r="N143" s="117">
        <f t="shared" si="49"/>
        <v>1138.7418743982344</v>
      </c>
      <c r="O143" s="117">
        <f t="shared" si="49"/>
        <v>1223.0039851252732</v>
      </c>
      <c r="P143" s="117">
        <f t="shared" si="49"/>
        <v>1259.9635506212169</v>
      </c>
      <c r="Q143" s="117">
        <f t="shared" si="49"/>
        <v>1244.4055317775437</v>
      </c>
      <c r="R143" s="117">
        <f t="shared" ref="R143:V143" si="50">R144+R146+R148+R157</f>
        <v>1287.3502233014838</v>
      </c>
      <c r="S143" s="117">
        <f t="shared" si="50"/>
        <v>1338.9399258484477</v>
      </c>
      <c r="T143" s="117">
        <f t="shared" si="50"/>
        <v>1413.803461712007</v>
      </c>
      <c r="U143" s="117">
        <f t="shared" si="50"/>
        <v>1432.0015979032983</v>
      </c>
      <c r="V143" s="117">
        <f t="shared" si="50"/>
        <v>1583.746410825494</v>
      </c>
      <c r="W143" s="117">
        <f t="shared" ref="W143" si="51">W144+W146+W148+W157</f>
        <v>1549.5475185776274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87.598929417573444</v>
      </c>
      <c r="C148" s="122">
        <v>103.09934817155816</v>
      </c>
      <c r="D148" s="122">
        <v>142.19411953190087</v>
      </c>
      <c r="E148" s="122">
        <v>186.40179221390628</v>
      </c>
      <c r="F148" s="122">
        <v>238.52853738446206</v>
      </c>
      <c r="G148" s="122">
        <v>273.29930375678668</v>
      </c>
      <c r="H148" s="122">
        <v>313.45650557483202</v>
      </c>
      <c r="I148" s="122">
        <v>360.18134014404342</v>
      </c>
      <c r="J148" s="122">
        <v>411.06030527286242</v>
      </c>
      <c r="K148" s="122">
        <v>475.2926613172437</v>
      </c>
      <c r="L148" s="122">
        <v>537.60405179742077</v>
      </c>
      <c r="M148" s="122">
        <v>540.39569066352226</v>
      </c>
      <c r="N148" s="122">
        <v>548.11736456586482</v>
      </c>
      <c r="O148" s="122">
        <v>580.58213036622067</v>
      </c>
      <c r="P148" s="122">
        <v>602.67850286878581</v>
      </c>
      <c r="Q148" s="122">
        <v>585.97646348430646</v>
      </c>
      <c r="R148" s="122">
        <v>639.37432015295042</v>
      </c>
      <c r="S148" s="122">
        <v>646.02653423242964</v>
      </c>
      <c r="T148" s="122">
        <v>701.73227576974557</v>
      </c>
      <c r="U148" s="122">
        <v>694.22013227972752</v>
      </c>
      <c r="V148" s="122">
        <v>763.84927562651922</v>
      </c>
      <c r="W148" s="122">
        <v>754.74110997057608</v>
      </c>
      <c r="DA148" s="130" t="s">
        <v>2213</v>
      </c>
    </row>
    <row r="149" spans="1:105" ht="12" customHeight="1" x14ac:dyDescent="0.25">
      <c r="A149" s="97" t="s">
        <v>124</v>
      </c>
      <c r="B149" s="98">
        <v>87.475770818130528</v>
      </c>
      <c r="C149" s="98">
        <v>102.94561614287899</v>
      </c>
      <c r="D149" s="98">
        <v>141.96737164804176</v>
      </c>
      <c r="E149" s="98">
        <v>185.98007931544791</v>
      </c>
      <c r="F149" s="98">
        <v>238.00428668755291</v>
      </c>
      <c r="G149" s="98">
        <v>272.70949653434911</v>
      </c>
      <c r="H149" s="98">
        <v>312.81234753362583</v>
      </c>
      <c r="I149" s="98">
        <v>359.49592591275501</v>
      </c>
      <c r="J149" s="98">
        <v>410.06145938894298</v>
      </c>
      <c r="K149" s="98">
        <v>473.98660612820157</v>
      </c>
      <c r="L149" s="98">
        <v>535.55521667459004</v>
      </c>
      <c r="M149" s="98">
        <v>538.75673010626167</v>
      </c>
      <c r="N149" s="98">
        <v>546.19020875086596</v>
      </c>
      <c r="O149" s="98">
        <v>578.50189943321084</v>
      </c>
      <c r="P149" s="98">
        <v>600.12538415494419</v>
      </c>
      <c r="Q149" s="98">
        <v>583.59973932513208</v>
      </c>
      <c r="R149" s="98">
        <v>636.51761427635961</v>
      </c>
      <c r="S149" s="98">
        <v>643.10551280962272</v>
      </c>
      <c r="T149" s="98">
        <v>698.93213975235437</v>
      </c>
      <c r="U149" s="98">
        <v>691.44126608831107</v>
      </c>
      <c r="V149" s="98">
        <v>759.65753631716177</v>
      </c>
      <c r="W149" s="98">
        <v>752.04503351523033</v>
      </c>
      <c r="DA149" s="63" t="s">
        <v>2214</v>
      </c>
    </row>
    <row r="150" spans="1:105" ht="12" customHeight="1" x14ac:dyDescent="0.25">
      <c r="A150" s="97" t="s">
        <v>123</v>
      </c>
      <c r="B150" s="98">
        <v>0.12315859944291725</v>
      </c>
      <c r="C150" s="98">
        <v>0.15373202867916699</v>
      </c>
      <c r="D150" s="98">
        <v>0.22674788385905323</v>
      </c>
      <c r="E150" s="98">
        <v>0.42171289845835758</v>
      </c>
      <c r="F150" s="98">
        <v>0.52425069690913795</v>
      </c>
      <c r="G150" s="98">
        <v>0.58980722243763439</v>
      </c>
      <c r="H150" s="98">
        <v>0.64415804120617415</v>
      </c>
      <c r="I150" s="98">
        <v>0.68541423128831069</v>
      </c>
      <c r="J150" s="98">
        <v>0.99884588391949203</v>
      </c>
      <c r="K150" s="98">
        <v>1.3060551890420877</v>
      </c>
      <c r="L150" s="98">
        <v>2.0488351228306585</v>
      </c>
      <c r="M150" s="98">
        <v>1.6389605572605284</v>
      </c>
      <c r="N150" s="98">
        <v>1.9271558149987629</v>
      </c>
      <c r="O150" s="98">
        <v>2.0802309330098372</v>
      </c>
      <c r="P150" s="98">
        <v>2.5531187138414193</v>
      </c>
      <c r="Q150" s="98">
        <v>2.3767241591744486</v>
      </c>
      <c r="R150" s="98">
        <v>2.8567058765908082</v>
      </c>
      <c r="S150" s="98">
        <v>2.9210214228068239</v>
      </c>
      <c r="T150" s="98">
        <v>2.8001360173912069</v>
      </c>
      <c r="U150" s="98">
        <v>2.7788661914165131</v>
      </c>
      <c r="V150" s="98">
        <v>4.1917393093573123</v>
      </c>
      <c r="W150" s="98">
        <v>2.6960764553457586</v>
      </c>
      <c r="DA150" s="63" t="s">
        <v>2215</v>
      </c>
    </row>
    <row r="151" spans="1:105" ht="12" customHeight="1" x14ac:dyDescent="0.25">
      <c r="A151" s="100" t="s">
        <v>50</v>
      </c>
      <c r="B151" s="101">
        <v>0.12315859944291725</v>
      </c>
      <c r="C151" s="101">
        <v>0.15373202867916699</v>
      </c>
      <c r="D151" s="101">
        <v>0.22674788385905323</v>
      </c>
      <c r="E151" s="101">
        <v>0.42171289845835758</v>
      </c>
      <c r="F151" s="101">
        <v>0.52425069690913795</v>
      </c>
      <c r="G151" s="101">
        <v>0.58980722243763439</v>
      </c>
      <c r="H151" s="101">
        <v>0.64415804120617415</v>
      </c>
      <c r="I151" s="101">
        <v>0.68541423128831069</v>
      </c>
      <c r="J151" s="101">
        <v>0.99884588391949203</v>
      </c>
      <c r="K151" s="101">
        <v>1.3060551890420877</v>
      </c>
      <c r="L151" s="101">
        <v>2.0488351228306585</v>
      </c>
      <c r="M151" s="101">
        <v>1.6389605572605284</v>
      </c>
      <c r="N151" s="101">
        <v>1.9271558149987629</v>
      </c>
      <c r="O151" s="101">
        <v>2.0802309330098372</v>
      </c>
      <c r="P151" s="101">
        <v>2.5531187138414193</v>
      </c>
      <c r="Q151" s="101">
        <v>2.3767241591744486</v>
      </c>
      <c r="R151" s="101">
        <v>2.8567058765908082</v>
      </c>
      <c r="S151" s="101">
        <v>2.9210214228068239</v>
      </c>
      <c r="T151" s="101">
        <v>2.8001360173912069</v>
      </c>
      <c r="U151" s="101">
        <v>2.7788661914165131</v>
      </c>
      <c r="V151" s="101">
        <v>4.1917393093573123</v>
      </c>
      <c r="W151" s="101">
        <v>2.6960764553457586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50.998921087828222</v>
      </c>
      <c r="C157" s="122">
        <v>64.33076783372357</v>
      </c>
      <c r="D157" s="122">
        <v>100.74574503358808</v>
      </c>
      <c r="E157" s="122">
        <v>160.20481776925834</v>
      </c>
      <c r="F157" s="122">
        <v>201.47925735431022</v>
      </c>
      <c r="G157" s="122">
        <v>226.42580976415482</v>
      </c>
      <c r="H157" s="122">
        <v>260.07391145895616</v>
      </c>
      <c r="I157" s="122">
        <v>320.14471806025244</v>
      </c>
      <c r="J157" s="122">
        <v>352.34543995827039</v>
      </c>
      <c r="K157" s="122">
        <v>428.53052251281724</v>
      </c>
      <c r="L157" s="122">
        <v>511.28606857673361</v>
      </c>
      <c r="M157" s="122">
        <v>559.21767721039112</v>
      </c>
      <c r="N157" s="122">
        <v>590.62450983236965</v>
      </c>
      <c r="O157" s="122">
        <v>642.42185475905251</v>
      </c>
      <c r="P157" s="122">
        <v>657.28504775243107</v>
      </c>
      <c r="Q157" s="122">
        <v>658.42906829323738</v>
      </c>
      <c r="R157" s="122">
        <v>647.97590314853346</v>
      </c>
      <c r="S157" s="122">
        <v>692.91339161601809</v>
      </c>
      <c r="T157" s="122">
        <v>712.07118594226154</v>
      </c>
      <c r="U157" s="122">
        <v>737.78146562357074</v>
      </c>
      <c r="V157" s="122">
        <v>819.89713519897464</v>
      </c>
      <c r="W157" s="122">
        <v>794.80640860705137</v>
      </c>
      <c r="DA157" s="130" t="s">
        <v>2222</v>
      </c>
    </row>
    <row r="158" spans="1:105" ht="12" customHeight="1" x14ac:dyDescent="0.25">
      <c r="A158" s="97" t="s">
        <v>50</v>
      </c>
      <c r="B158" s="98">
        <v>50.998921087828222</v>
      </c>
      <c r="C158" s="98">
        <v>64.33076783372357</v>
      </c>
      <c r="D158" s="98">
        <v>100.74574503358808</v>
      </c>
      <c r="E158" s="98">
        <v>160.20481776925834</v>
      </c>
      <c r="F158" s="98">
        <v>201.47925735431022</v>
      </c>
      <c r="G158" s="98">
        <v>226.42580976415482</v>
      </c>
      <c r="H158" s="98">
        <v>260.07391145895616</v>
      </c>
      <c r="I158" s="98">
        <v>320.14471806025244</v>
      </c>
      <c r="J158" s="98">
        <v>352.34543995827039</v>
      </c>
      <c r="K158" s="98">
        <v>428.53052251281724</v>
      </c>
      <c r="L158" s="98">
        <v>511.28606857673361</v>
      </c>
      <c r="M158" s="98">
        <v>559.21767721039112</v>
      </c>
      <c r="N158" s="98">
        <v>590.62450983236965</v>
      </c>
      <c r="O158" s="98">
        <v>642.42185475905251</v>
      </c>
      <c r="P158" s="98">
        <v>657.28504775243107</v>
      </c>
      <c r="Q158" s="98">
        <v>658.42906829323738</v>
      </c>
      <c r="R158" s="98">
        <v>647.97590314853346</v>
      </c>
      <c r="S158" s="98">
        <v>692.91339161601809</v>
      </c>
      <c r="T158" s="98">
        <v>712.07118594226154</v>
      </c>
      <c r="U158" s="98">
        <v>737.78146562357074</v>
      </c>
      <c r="V158" s="98">
        <v>819.89713519897464</v>
      </c>
      <c r="W158" s="98">
        <v>794.80640860705137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1196.5925864524716</v>
      </c>
      <c r="C161" s="117">
        <f t="shared" si="54"/>
        <v>1197.7723625034732</v>
      </c>
      <c r="D161" s="117">
        <f t="shared" si="54"/>
        <v>1223.987947478684</v>
      </c>
      <c r="E161" s="117">
        <f t="shared" si="54"/>
        <v>1224.2338755825881</v>
      </c>
      <c r="F161" s="117">
        <f t="shared" si="54"/>
        <v>1271.2216412580069</v>
      </c>
      <c r="G161" s="117">
        <f t="shared" si="54"/>
        <v>1245.1935267108202</v>
      </c>
      <c r="H161" s="117">
        <f t="shared" si="54"/>
        <v>1209.3705630579734</v>
      </c>
      <c r="I161" s="117">
        <f t="shared" si="54"/>
        <v>1206.4144425304348</v>
      </c>
      <c r="J161" s="117">
        <f t="shared" si="54"/>
        <v>1144.657981994535</v>
      </c>
      <c r="K161" s="117">
        <f t="shared" si="54"/>
        <v>1108.85818289193</v>
      </c>
      <c r="L161" s="117">
        <f t="shared" si="54"/>
        <v>1124.3823316418752</v>
      </c>
      <c r="M161" s="117">
        <f t="shared" si="54"/>
        <v>1103.4079525519337</v>
      </c>
      <c r="N161" s="117">
        <f t="shared" si="54"/>
        <v>1022.26819410962</v>
      </c>
      <c r="O161" s="117">
        <f t="shared" si="54"/>
        <v>953.3958287722869</v>
      </c>
      <c r="P161" s="117">
        <f t="shared" si="54"/>
        <v>865.51651105760573</v>
      </c>
      <c r="Q161" s="117">
        <f t="shared" si="54"/>
        <v>811.96775414663989</v>
      </c>
      <c r="R161" s="117">
        <f t="shared" ref="R161:V161" si="55">R162+R164+R166+R175</f>
        <v>800.17313414911837</v>
      </c>
      <c r="S161" s="117">
        <f t="shared" si="55"/>
        <v>819.04722467803276</v>
      </c>
      <c r="T161" s="117">
        <f t="shared" si="55"/>
        <v>823.18320222284433</v>
      </c>
      <c r="U161" s="117">
        <f t="shared" si="55"/>
        <v>765.84295300724216</v>
      </c>
      <c r="V161" s="117">
        <f t="shared" si="55"/>
        <v>754.3989816398946</v>
      </c>
      <c r="W161" s="117">
        <f t="shared" ref="W161" si="56">W162+W164+W166+W175</f>
        <v>748.28104977211092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662.73672093377706</v>
      </c>
      <c r="C166" s="122">
        <v>674.39289775206748</v>
      </c>
      <c r="D166" s="122">
        <v>677.62258527875383</v>
      </c>
      <c r="E166" s="122">
        <v>674.64363902920047</v>
      </c>
      <c r="F166" s="122">
        <v>710.57545186237041</v>
      </c>
      <c r="G166" s="122">
        <v>705.8541627396711</v>
      </c>
      <c r="H166" s="122">
        <v>684.99310435988741</v>
      </c>
      <c r="I166" s="122">
        <v>669.87291465215128</v>
      </c>
      <c r="J166" s="122">
        <v>639.14271433663885</v>
      </c>
      <c r="K166" s="122">
        <v>614.06258371597619</v>
      </c>
      <c r="L166" s="122">
        <v>632.05526886318319</v>
      </c>
      <c r="M166" s="122">
        <v>621.96245164608172</v>
      </c>
      <c r="N166" s="122">
        <v>576.38745297870264</v>
      </c>
      <c r="O166" s="122">
        <v>532.02206782988139</v>
      </c>
      <c r="P166" s="122">
        <v>469.64486823521054</v>
      </c>
      <c r="Q166" s="122">
        <v>431.34214569092012</v>
      </c>
      <c r="R166" s="122">
        <v>446.53464744188528</v>
      </c>
      <c r="S166" s="122">
        <v>451.86607935096299</v>
      </c>
      <c r="T166" s="122">
        <v>455.52506330044423</v>
      </c>
      <c r="U166" s="122">
        <v>423.45128843723251</v>
      </c>
      <c r="V166" s="122">
        <v>412.95617256638235</v>
      </c>
      <c r="W166" s="122">
        <v>426.47470407509536</v>
      </c>
      <c r="DA166" s="130" t="s">
        <v>2230</v>
      </c>
    </row>
    <row r="167" spans="1:105" ht="12" customHeight="1" x14ac:dyDescent="0.25">
      <c r="A167" s="97" t="s">
        <v>124</v>
      </c>
      <c r="B167" s="98">
        <v>662.48450515915886</v>
      </c>
      <c r="C167" s="98">
        <v>674.10994829308936</v>
      </c>
      <c r="D167" s="98">
        <v>677.39739152068944</v>
      </c>
      <c r="E167" s="98">
        <v>674.40990568430584</v>
      </c>
      <c r="F167" s="98">
        <v>710.31139332726491</v>
      </c>
      <c r="G167" s="98">
        <v>705.58737980556521</v>
      </c>
      <c r="H167" s="98">
        <v>684.71265417766551</v>
      </c>
      <c r="I167" s="98">
        <v>669.58479884314909</v>
      </c>
      <c r="J167" s="98">
        <v>638.80977775491647</v>
      </c>
      <c r="K167" s="98">
        <v>613.68242269061352</v>
      </c>
      <c r="L167" s="98">
        <v>631.59240805347974</v>
      </c>
      <c r="M167" s="98">
        <v>621.50008669002409</v>
      </c>
      <c r="N167" s="98">
        <v>575.9992598407614</v>
      </c>
      <c r="O167" s="98">
        <v>531.68959016391284</v>
      </c>
      <c r="P167" s="98">
        <v>469.25113813105781</v>
      </c>
      <c r="Q167" s="98">
        <v>431.10209483110015</v>
      </c>
      <c r="R167" s="98">
        <v>446.21803278717471</v>
      </c>
      <c r="S167" s="98">
        <v>451.46725567593381</v>
      </c>
      <c r="T167" s="98">
        <v>455.11632161892902</v>
      </c>
      <c r="U167" s="98">
        <v>423.07429188525543</v>
      </c>
      <c r="V167" s="98">
        <v>412.60824703184522</v>
      </c>
      <c r="W167" s="98">
        <v>426.12608581596032</v>
      </c>
      <c r="DA167" s="63" t="s">
        <v>2231</v>
      </c>
    </row>
    <row r="168" spans="1:105" ht="12" customHeight="1" x14ac:dyDescent="0.25">
      <c r="A168" s="97" t="s">
        <v>123</v>
      </c>
      <c r="B168" s="98">
        <v>0.25221577461834299</v>
      </c>
      <c r="C168" s="98">
        <v>0.28294945897817753</v>
      </c>
      <c r="D168" s="98">
        <v>0.22519375806429306</v>
      </c>
      <c r="E168" s="98">
        <v>0.23373334489454359</v>
      </c>
      <c r="F168" s="98">
        <v>0.2640585351057721</v>
      </c>
      <c r="G168" s="98">
        <v>0.26678293410569565</v>
      </c>
      <c r="H168" s="98">
        <v>0.28045018222177398</v>
      </c>
      <c r="I168" s="98">
        <v>0.28811580900244865</v>
      </c>
      <c r="J168" s="98">
        <v>0.33293658172219903</v>
      </c>
      <c r="K168" s="98">
        <v>0.38016102536265178</v>
      </c>
      <c r="L168" s="98">
        <v>0.46286080970353238</v>
      </c>
      <c r="M168" s="98">
        <v>0.46236495605765965</v>
      </c>
      <c r="N168" s="98">
        <v>0.38819313794117977</v>
      </c>
      <c r="O168" s="98">
        <v>0.33247766596862033</v>
      </c>
      <c r="P168" s="98">
        <v>0.39373010415270598</v>
      </c>
      <c r="Q168" s="98">
        <v>0.2400508598199918</v>
      </c>
      <c r="R168" s="98">
        <v>0.31661465471060068</v>
      </c>
      <c r="S168" s="98">
        <v>0.3988236750292396</v>
      </c>
      <c r="T168" s="98">
        <v>0.40874168151532519</v>
      </c>
      <c r="U168" s="98">
        <v>0.37699655197710596</v>
      </c>
      <c r="V168" s="98">
        <v>0.34792553453711572</v>
      </c>
      <c r="W168" s="98">
        <v>0.34861825913497685</v>
      </c>
      <c r="DA168" s="63" t="s">
        <v>2232</v>
      </c>
    </row>
    <row r="169" spans="1:105" ht="12" customHeight="1" x14ac:dyDescent="0.25">
      <c r="A169" s="100" t="s">
        <v>50</v>
      </c>
      <c r="B169" s="101">
        <v>0.25221577461834299</v>
      </c>
      <c r="C169" s="101">
        <v>0.28294945897817753</v>
      </c>
      <c r="D169" s="101">
        <v>0.22519375806429306</v>
      </c>
      <c r="E169" s="101">
        <v>0.23373334489454359</v>
      </c>
      <c r="F169" s="101">
        <v>0.2640585351057721</v>
      </c>
      <c r="G169" s="101">
        <v>0.26678293410569565</v>
      </c>
      <c r="H169" s="101">
        <v>0.28045018222177398</v>
      </c>
      <c r="I169" s="101">
        <v>0.28811580900244865</v>
      </c>
      <c r="J169" s="101">
        <v>0.33293658172219903</v>
      </c>
      <c r="K169" s="101">
        <v>0.38016102536265178</v>
      </c>
      <c r="L169" s="101">
        <v>0.46286080970353238</v>
      </c>
      <c r="M169" s="101">
        <v>0.46236495605765965</v>
      </c>
      <c r="N169" s="101">
        <v>0.38819313794117977</v>
      </c>
      <c r="O169" s="101">
        <v>0.33247766596862033</v>
      </c>
      <c r="P169" s="101">
        <v>0.39373010415270598</v>
      </c>
      <c r="Q169" s="101">
        <v>0.2400508598199918</v>
      </c>
      <c r="R169" s="101">
        <v>0.31661465471060068</v>
      </c>
      <c r="S169" s="101">
        <v>0.3988236750292396</v>
      </c>
      <c r="T169" s="101">
        <v>0.40874168151532519</v>
      </c>
      <c r="U169" s="101">
        <v>0.37699655197710596</v>
      </c>
      <c r="V169" s="101">
        <v>0.34792553453711572</v>
      </c>
      <c r="W169" s="101">
        <v>0.34861825913497685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533.85586551869449</v>
      </c>
      <c r="C175" s="122">
        <v>523.37946475140575</v>
      </c>
      <c r="D175" s="122">
        <v>546.36536219993013</v>
      </c>
      <c r="E175" s="122">
        <v>549.59023655338751</v>
      </c>
      <c r="F175" s="122">
        <v>560.6461893956365</v>
      </c>
      <c r="G175" s="122">
        <v>539.33936397114917</v>
      </c>
      <c r="H175" s="122">
        <v>524.37745869808589</v>
      </c>
      <c r="I175" s="122">
        <v>536.54152787828355</v>
      </c>
      <c r="J175" s="122">
        <v>505.51526765789606</v>
      </c>
      <c r="K175" s="122">
        <v>494.79559917595373</v>
      </c>
      <c r="L175" s="122">
        <v>492.32706277869204</v>
      </c>
      <c r="M175" s="122">
        <v>481.44550090585187</v>
      </c>
      <c r="N175" s="122">
        <v>445.88074113091739</v>
      </c>
      <c r="O175" s="122">
        <v>421.37376094240551</v>
      </c>
      <c r="P175" s="122">
        <v>395.87164282239519</v>
      </c>
      <c r="Q175" s="122">
        <v>380.62560845571977</v>
      </c>
      <c r="R175" s="122">
        <v>353.63848670723308</v>
      </c>
      <c r="S175" s="122">
        <v>367.18114532706983</v>
      </c>
      <c r="T175" s="122">
        <v>367.65813892240004</v>
      </c>
      <c r="U175" s="122">
        <v>342.39166457000971</v>
      </c>
      <c r="V175" s="122">
        <v>341.44280907351231</v>
      </c>
      <c r="W175" s="122">
        <v>321.80634569701562</v>
      </c>
      <c r="DA175" s="130" t="s">
        <v>2239</v>
      </c>
    </row>
    <row r="176" spans="1:105" ht="12" customHeight="1" x14ac:dyDescent="0.25">
      <c r="A176" s="97" t="s">
        <v>50</v>
      </c>
      <c r="B176" s="98">
        <v>533.85586551869449</v>
      </c>
      <c r="C176" s="98">
        <v>523.37946475140575</v>
      </c>
      <c r="D176" s="98">
        <v>546.36536219993013</v>
      </c>
      <c r="E176" s="98">
        <v>549.59023655338751</v>
      </c>
      <c r="F176" s="98">
        <v>560.6461893956365</v>
      </c>
      <c r="G176" s="98">
        <v>539.33936397114917</v>
      </c>
      <c r="H176" s="98">
        <v>524.37745869808589</v>
      </c>
      <c r="I176" s="98">
        <v>536.54152787828355</v>
      </c>
      <c r="J176" s="98">
        <v>505.51526765789606</v>
      </c>
      <c r="K176" s="98">
        <v>494.79559917595373</v>
      </c>
      <c r="L176" s="98">
        <v>492.32706277869204</v>
      </c>
      <c r="M176" s="98">
        <v>481.44550090585187</v>
      </c>
      <c r="N176" s="98">
        <v>445.88074113091739</v>
      </c>
      <c r="O176" s="98">
        <v>421.37376094240551</v>
      </c>
      <c r="P176" s="98">
        <v>395.87164282239519</v>
      </c>
      <c r="Q176" s="98">
        <v>380.62560845571977</v>
      </c>
      <c r="R176" s="98">
        <v>353.63848670723308</v>
      </c>
      <c r="S176" s="98">
        <v>367.18114532706983</v>
      </c>
      <c r="T176" s="98">
        <v>367.65813892240004</v>
      </c>
      <c r="U176" s="98">
        <v>342.39166457000971</v>
      </c>
      <c r="V176" s="98">
        <v>341.44280907351231</v>
      </c>
      <c r="W176" s="98">
        <v>321.80634569701562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14060.216231590362</v>
      </c>
      <c r="C3" s="117">
        <f t="shared" si="0"/>
        <v>14546.233373065274</v>
      </c>
      <c r="D3" s="117">
        <f t="shared" si="0"/>
        <v>14783.501475527011</v>
      </c>
      <c r="E3" s="117">
        <f t="shared" si="0"/>
        <v>14587.423850641157</v>
      </c>
      <c r="F3" s="117">
        <f t="shared" si="0"/>
        <v>14356.973006924465</v>
      </c>
      <c r="G3" s="117">
        <f t="shared" si="0"/>
        <v>14477.808639141702</v>
      </c>
      <c r="H3" s="117">
        <f t="shared" si="0"/>
        <v>15646.47991788933</v>
      </c>
      <c r="I3" s="117">
        <f t="shared" si="0"/>
        <v>14199.580832968395</v>
      </c>
      <c r="J3" s="117">
        <f t="shared" si="0"/>
        <v>14783.943469442747</v>
      </c>
      <c r="K3" s="117">
        <f t="shared" si="0"/>
        <v>15011.753156764327</v>
      </c>
      <c r="L3" s="117">
        <f t="shared" si="0"/>
        <v>17147.195362240578</v>
      </c>
      <c r="M3" s="117">
        <f t="shared" si="0"/>
        <v>15279.61983755559</v>
      </c>
      <c r="N3" s="117">
        <f t="shared" si="0"/>
        <v>15677.265008762573</v>
      </c>
      <c r="O3" s="117">
        <f t="shared" si="0"/>
        <v>15565.037707207335</v>
      </c>
      <c r="P3" s="117">
        <f t="shared" si="0"/>
        <v>14277.399894540236</v>
      </c>
      <c r="Q3" s="117">
        <f t="shared" si="0"/>
        <v>14303.647490894498</v>
      </c>
      <c r="R3" s="117">
        <f t="shared" ref="R3:V3" si="1">R4+R7+R9+R19</f>
        <v>15243.273616565821</v>
      </c>
      <c r="S3" s="117">
        <f t="shared" si="1"/>
        <v>15886.612864184752</v>
      </c>
      <c r="T3" s="117">
        <f t="shared" si="1"/>
        <v>16414.492982118078</v>
      </c>
      <c r="U3" s="117">
        <f t="shared" si="1"/>
        <v>14348.525298177134</v>
      </c>
      <c r="V3" s="117">
        <f t="shared" si="1"/>
        <v>15582.217174200177</v>
      </c>
      <c r="W3" s="117">
        <f t="shared" ref="W3" si="2">W4+W7+W9+W19</f>
        <v>16110.26402647035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11841.007045843802</v>
      </c>
      <c r="C4" s="122">
        <f t="shared" si="3"/>
        <v>12382.699833010791</v>
      </c>
      <c r="D4" s="122">
        <f t="shared" si="3"/>
        <v>12556.634084901212</v>
      </c>
      <c r="E4" s="122">
        <f t="shared" si="3"/>
        <v>12175.393671955255</v>
      </c>
      <c r="F4" s="122">
        <f t="shared" si="3"/>
        <v>11940.277983326498</v>
      </c>
      <c r="G4" s="122">
        <f t="shared" si="3"/>
        <v>12125.637061604679</v>
      </c>
      <c r="H4" s="122">
        <f t="shared" si="3"/>
        <v>13198.956130486387</v>
      </c>
      <c r="I4" s="122">
        <f t="shared" si="3"/>
        <v>11820.903585166856</v>
      </c>
      <c r="J4" s="122">
        <f t="shared" si="3"/>
        <v>12328.799166346902</v>
      </c>
      <c r="K4" s="122">
        <f t="shared" si="3"/>
        <v>12514.699044959494</v>
      </c>
      <c r="L4" s="122">
        <f t="shared" si="3"/>
        <v>14571.757031309338</v>
      </c>
      <c r="M4" s="122">
        <f t="shared" si="3"/>
        <v>12754.236468951551</v>
      </c>
      <c r="N4" s="122">
        <f t="shared" si="3"/>
        <v>13155.471827649122</v>
      </c>
      <c r="O4" s="122">
        <f t="shared" si="3"/>
        <v>13062.84895521245</v>
      </c>
      <c r="P4" s="122">
        <f t="shared" si="3"/>
        <v>11794.506828472002</v>
      </c>
      <c r="Q4" s="122">
        <f t="shared" si="3"/>
        <v>11823.884372277373</v>
      </c>
      <c r="R4" s="122">
        <f t="shared" ref="R4:V4" si="4">SUM(R5:R6)</f>
        <v>12722.95799465655</v>
      </c>
      <c r="S4" s="122">
        <f t="shared" si="4"/>
        <v>13296.639988786541</v>
      </c>
      <c r="T4" s="122">
        <f t="shared" si="4"/>
        <v>13771.307141322901</v>
      </c>
      <c r="U4" s="122">
        <f t="shared" si="4"/>
        <v>11875.175323049147</v>
      </c>
      <c r="V4" s="122">
        <f t="shared" si="4"/>
        <v>13020.39124029748</v>
      </c>
      <c r="W4" s="122">
        <f t="shared" ref="W4" si="5">SUM(W5:W6)</f>
        <v>13549.128888916603</v>
      </c>
      <c r="DA4" s="130" t="s">
        <v>2244</v>
      </c>
    </row>
    <row r="5" spans="1:105" ht="12" customHeight="1" x14ac:dyDescent="0.25">
      <c r="A5" s="97" t="s">
        <v>51</v>
      </c>
      <c r="B5" s="98">
        <v>11778.86813308142</v>
      </c>
      <c r="C5" s="98">
        <v>12318.252350602037</v>
      </c>
      <c r="D5" s="98">
        <v>12493.077368238437</v>
      </c>
      <c r="E5" s="98">
        <v>12114.181811930412</v>
      </c>
      <c r="F5" s="98">
        <v>11881.239187402336</v>
      </c>
      <c r="G5" s="98">
        <v>12066.402873243458</v>
      </c>
      <c r="H5" s="98">
        <v>13134.71188784679</v>
      </c>
      <c r="I5" s="98">
        <v>11764.065374878552</v>
      </c>
      <c r="J5" s="98">
        <v>12269.912860999275</v>
      </c>
      <c r="K5" s="98">
        <v>12455.124177612346</v>
      </c>
      <c r="L5" s="98">
        <v>14501.466295470875</v>
      </c>
      <c r="M5" s="98">
        <v>12693.871773790848</v>
      </c>
      <c r="N5" s="98">
        <v>13093.385286698745</v>
      </c>
      <c r="O5" s="98">
        <v>13001.376428453506</v>
      </c>
      <c r="P5" s="98">
        <v>11740.786489309701</v>
      </c>
      <c r="Q5" s="98">
        <v>11770.396306347156</v>
      </c>
      <c r="R5" s="98">
        <v>12665.598597156713</v>
      </c>
      <c r="S5" s="98">
        <v>13236.72118821044</v>
      </c>
      <c r="T5" s="98">
        <v>13708.33883140613</v>
      </c>
      <c r="U5" s="98">
        <v>11821.364795918171</v>
      </c>
      <c r="V5" s="98">
        <v>12960.920548043536</v>
      </c>
      <c r="W5" s="98">
        <v>13487.564788105628</v>
      </c>
      <c r="DA5" s="63" t="s">
        <v>2245</v>
      </c>
    </row>
    <row r="6" spans="1:105" ht="12" customHeight="1" x14ac:dyDescent="0.25">
      <c r="A6" s="97" t="s">
        <v>53</v>
      </c>
      <c r="B6" s="98">
        <v>62.13891276238197</v>
      </c>
      <c r="C6" s="98">
        <v>64.447482408754411</v>
      </c>
      <c r="D6" s="98">
        <v>63.556716662775067</v>
      </c>
      <c r="E6" s="98">
        <v>61.211860024842764</v>
      </c>
      <c r="F6" s="98">
        <v>59.038795924161349</v>
      </c>
      <c r="G6" s="98">
        <v>59.234188361220006</v>
      </c>
      <c r="H6" s="98">
        <v>64.24424263959682</v>
      </c>
      <c r="I6" s="98">
        <v>56.838210288305071</v>
      </c>
      <c r="J6" s="98">
        <v>58.886305347626703</v>
      </c>
      <c r="K6" s="98">
        <v>59.574867347148135</v>
      </c>
      <c r="L6" s="98">
        <v>70.290735838463689</v>
      </c>
      <c r="M6" s="98">
        <v>60.364695160703128</v>
      </c>
      <c r="N6" s="98">
        <v>62.086540950376197</v>
      </c>
      <c r="O6" s="98">
        <v>61.472526758944348</v>
      </c>
      <c r="P6" s="98">
        <v>53.720339162301286</v>
      </c>
      <c r="Q6" s="98">
        <v>53.488065930215917</v>
      </c>
      <c r="R6" s="98">
        <v>57.359397499835886</v>
      </c>
      <c r="S6" s="98">
        <v>59.918800576100317</v>
      </c>
      <c r="T6" s="98">
        <v>62.968309916770039</v>
      </c>
      <c r="U6" s="98">
        <v>53.810527130976794</v>
      </c>
      <c r="V6" s="98">
        <v>59.470692253945273</v>
      </c>
      <c r="W6" s="98">
        <v>61.564100810973493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5.38447120876</v>
      </c>
      <c r="C7" s="122">
        <f t="shared" si="6"/>
        <v>6.2090839906507087</v>
      </c>
      <c r="D7" s="122">
        <f t="shared" si="6"/>
        <v>5.1471477555687892</v>
      </c>
      <c r="E7" s="122">
        <f t="shared" si="6"/>
        <v>9.8551423954907555</v>
      </c>
      <c r="F7" s="122">
        <f t="shared" si="6"/>
        <v>5.2802917462001231</v>
      </c>
      <c r="G7" s="122">
        <f t="shared" si="6"/>
        <v>6.4535542619206936</v>
      </c>
      <c r="H7" s="122">
        <f t="shared" si="6"/>
        <v>7.7433754370622641</v>
      </c>
      <c r="I7" s="122">
        <f t="shared" si="6"/>
        <v>6.2719425041725367</v>
      </c>
      <c r="J7" s="122">
        <f t="shared" si="6"/>
        <v>6.4566241952613126</v>
      </c>
      <c r="K7" s="122">
        <f t="shared" si="6"/>
        <v>8.1604365454255881</v>
      </c>
      <c r="L7" s="122">
        <f t="shared" si="6"/>
        <v>9.206149936274727</v>
      </c>
      <c r="M7" s="122">
        <f t="shared" si="6"/>
        <v>9.0345474277102191</v>
      </c>
      <c r="N7" s="122">
        <f t="shared" si="6"/>
        <v>10.476126162868558</v>
      </c>
      <c r="O7" s="122">
        <f t="shared" si="6"/>
        <v>8.7887349254982574</v>
      </c>
      <c r="P7" s="122">
        <f t="shared" si="6"/>
        <v>7.7051591015967587</v>
      </c>
      <c r="Q7" s="122">
        <f t="shared" si="6"/>
        <v>10.761773974089511</v>
      </c>
      <c r="R7" s="122">
        <f t="shared" si="6"/>
        <v>10.292939885732185</v>
      </c>
      <c r="S7" s="122">
        <f t="shared" si="6"/>
        <v>11.343667497905061</v>
      </c>
      <c r="T7" s="122">
        <f t="shared" si="6"/>
        <v>11.58919480475652</v>
      </c>
      <c r="U7" s="122">
        <f t="shared" si="6"/>
        <v>13.047859655331841</v>
      </c>
      <c r="V7" s="122">
        <f t="shared" si="6"/>
        <v>11.146744936253693</v>
      </c>
      <c r="W7" s="122">
        <f t="shared" si="6"/>
        <v>12.117713307892501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5.38447120876</v>
      </c>
      <c r="C8" s="98">
        <f>IF(RES_hhdet_fec!C8=0,0,RES_hhdet_fec!C8*1000*11630/RES_hhdet_num!C3)</f>
        <v>6.2090839906507087</v>
      </c>
      <c r="D8" s="98">
        <f>IF(RES_hhdet_fec!D8=0,0,RES_hhdet_fec!D8*1000*11630/RES_hhdet_num!D3)</f>
        <v>5.1471477555687892</v>
      </c>
      <c r="E8" s="98">
        <f>IF(RES_hhdet_fec!E8=0,0,RES_hhdet_fec!E8*1000*11630/RES_hhdet_num!E3)</f>
        <v>9.8551423954907555</v>
      </c>
      <c r="F8" s="98">
        <f>IF(RES_hhdet_fec!F8=0,0,RES_hhdet_fec!F8*1000*11630/RES_hhdet_num!F3)</f>
        <v>5.2802917462001231</v>
      </c>
      <c r="G8" s="98">
        <f>IF(RES_hhdet_fec!G8=0,0,RES_hhdet_fec!G8*1000*11630/RES_hhdet_num!G3)</f>
        <v>6.4535542619206936</v>
      </c>
      <c r="H8" s="98">
        <f>IF(RES_hhdet_fec!H8=0,0,RES_hhdet_fec!H8*1000*11630/RES_hhdet_num!H3)</f>
        <v>7.7433754370622641</v>
      </c>
      <c r="I8" s="98">
        <f>IF(RES_hhdet_fec!I8=0,0,RES_hhdet_fec!I8*1000*11630/RES_hhdet_num!I3)</f>
        <v>6.2719425041725367</v>
      </c>
      <c r="J8" s="98">
        <f>IF(RES_hhdet_fec!J8=0,0,RES_hhdet_fec!J8*1000*11630/RES_hhdet_num!J3)</f>
        <v>6.4566241952613126</v>
      </c>
      <c r="K8" s="98">
        <f>IF(RES_hhdet_fec!K8=0,0,RES_hhdet_fec!K8*1000*11630/RES_hhdet_num!K3)</f>
        <v>8.1604365454255881</v>
      </c>
      <c r="L8" s="98">
        <f>IF(RES_hhdet_fec!L8=0,0,RES_hhdet_fec!L8*1000*11630/RES_hhdet_num!L3)</f>
        <v>9.206149936274727</v>
      </c>
      <c r="M8" s="98">
        <f>IF(RES_hhdet_fec!M8=0,0,RES_hhdet_fec!M8*1000*11630/RES_hhdet_num!M3)</f>
        <v>9.0345474277102191</v>
      </c>
      <c r="N8" s="98">
        <f>IF(RES_hhdet_fec!N8=0,0,RES_hhdet_fec!N8*1000*11630/RES_hhdet_num!N3)</f>
        <v>10.476126162868558</v>
      </c>
      <c r="O8" s="98">
        <f>IF(RES_hhdet_fec!O8=0,0,RES_hhdet_fec!O8*1000*11630/RES_hhdet_num!O3)</f>
        <v>8.7887349254982574</v>
      </c>
      <c r="P8" s="98">
        <f>IF(RES_hhdet_fec!P8=0,0,RES_hhdet_fec!P8*1000*11630/RES_hhdet_num!P3)</f>
        <v>7.7051591015967587</v>
      </c>
      <c r="Q8" s="98">
        <f>IF(RES_hhdet_fec!Q8=0,0,RES_hhdet_fec!Q8*1000*11630/RES_hhdet_num!Q3)</f>
        <v>10.761773974089511</v>
      </c>
      <c r="R8" s="98">
        <f>IF(RES_hhdet_fec!R8=0,0,RES_hhdet_fec!R8*1000*11630/RES_hhdet_num!R3)</f>
        <v>10.292939885732185</v>
      </c>
      <c r="S8" s="98">
        <f>IF(RES_hhdet_fec!S8=0,0,RES_hhdet_fec!S8*1000*11630/RES_hhdet_num!S3)</f>
        <v>11.343667497905061</v>
      </c>
      <c r="T8" s="98">
        <f>IF(RES_hhdet_fec!T8=0,0,RES_hhdet_fec!T8*1000*11630/RES_hhdet_num!T3)</f>
        <v>11.58919480475652</v>
      </c>
      <c r="U8" s="98">
        <f>IF(RES_hhdet_fec!U8=0,0,RES_hhdet_fec!U8*1000*11630/RES_hhdet_num!U3)</f>
        <v>13.047859655331841</v>
      </c>
      <c r="V8" s="98">
        <f>IF(RES_hhdet_fec!V8=0,0,RES_hhdet_fec!V8*1000*11630/RES_hhdet_num!V3)</f>
        <v>11.146744936253693</v>
      </c>
      <c r="W8" s="98">
        <f>IF(RES_hhdet_fec!W8=0,0,RES_hhdet_fec!W8*1000*11630/RES_hhdet_num!W3)</f>
        <v>12.117713307892501</v>
      </c>
      <c r="DA8" s="63" t="s">
        <v>2248</v>
      </c>
    </row>
    <row r="9" spans="1:105" ht="12" customHeight="1" x14ac:dyDescent="0.25">
      <c r="A9" s="121" t="s">
        <v>55</v>
      </c>
      <c r="B9" s="122">
        <v>1558.3129251922796</v>
      </c>
      <c r="C9" s="122">
        <v>1506.9815230504953</v>
      </c>
      <c r="D9" s="122">
        <v>1548.4808533792402</v>
      </c>
      <c r="E9" s="122">
        <v>1565.1483067278252</v>
      </c>
      <c r="F9" s="122">
        <v>1583.6233306262977</v>
      </c>
      <c r="G9" s="122">
        <v>1554.2300444986113</v>
      </c>
      <c r="H9" s="122">
        <v>1607.2950779752293</v>
      </c>
      <c r="I9" s="122">
        <v>1553.6905802009137</v>
      </c>
      <c r="J9" s="122">
        <v>1606.0432807990412</v>
      </c>
      <c r="K9" s="122">
        <v>1637.0542613213961</v>
      </c>
      <c r="L9" s="122">
        <v>1681.259552481147</v>
      </c>
      <c r="M9" s="122">
        <v>1678.2008520613588</v>
      </c>
      <c r="N9" s="122">
        <v>1673.3008025534366</v>
      </c>
      <c r="O9" s="122">
        <v>1675.7898069671592</v>
      </c>
      <c r="P9" s="122">
        <v>1680.2613569719185</v>
      </c>
      <c r="Q9" s="122">
        <v>1673.6681116058444</v>
      </c>
      <c r="R9" s="122">
        <v>1708.4741528362108</v>
      </c>
      <c r="S9" s="122">
        <v>1759.0726450834861</v>
      </c>
      <c r="T9" s="122">
        <v>1806.6524324578031</v>
      </c>
      <c r="U9" s="122">
        <v>1634.4661412301004</v>
      </c>
      <c r="V9" s="122">
        <v>1722.0821786046204</v>
      </c>
      <c r="W9" s="122">
        <v>1729.9006893558751</v>
      </c>
      <c r="DA9" s="130" t="s">
        <v>2249</v>
      </c>
    </row>
    <row r="10" spans="1:105" ht="12" customHeight="1" x14ac:dyDescent="0.25">
      <c r="A10" s="97" t="s">
        <v>143</v>
      </c>
      <c r="B10" s="98">
        <v>1340.5392933151502</v>
      </c>
      <c r="C10" s="98">
        <v>1295.6100728973934</v>
      </c>
      <c r="D10" s="98">
        <v>1384.4103076182391</v>
      </c>
      <c r="E10" s="98">
        <v>1384.0076697558964</v>
      </c>
      <c r="F10" s="98">
        <v>1432.1417974319879</v>
      </c>
      <c r="G10" s="98">
        <v>1444.6722895725077</v>
      </c>
      <c r="H10" s="98">
        <v>1502.8676080748071</v>
      </c>
      <c r="I10" s="98">
        <v>1428.3078231639254</v>
      </c>
      <c r="J10" s="98">
        <v>1510.9069146094625</v>
      </c>
      <c r="K10" s="98">
        <v>1551.9284680475414</v>
      </c>
      <c r="L10" s="98">
        <v>1588.0285342299337</v>
      </c>
      <c r="M10" s="98">
        <v>1560.868526270564</v>
      </c>
      <c r="N10" s="98">
        <v>1594.2176885044801</v>
      </c>
      <c r="O10" s="98">
        <v>1607.7794180738147</v>
      </c>
      <c r="P10" s="98">
        <v>1639.7367568653856</v>
      </c>
      <c r="Q10" s="98">
        <v>1634.5016585776514</v>
      </c>
      <c r="R10" s="98">
        <v>1683.6824839332087</v>
      </c>
      <c r="S10" s="98">
        <v>1753.8575399397234</v>
      </c>
      <c r="T10" s="98">
        <v>1822.3194406651955</v>
      </c>
      <c r="U10" s="98">
        <v>1566.403236490065</v>
      </c>
      <c r="V10" s="98">
        <v>1686.6065973451284</v>
      </c>
      <c r="W10" s="98">
        <v>1701.9834702170513</v>
      </c>
      <c r="DA10" s="63" t="s">
        <v>2250</v>
      </c>
    </row>
    <row r="11" spans="1:105" ht="12" customHeight="1" x14ac:dyDescent="0.25">
      <c r="A11" s="97" t="s">
        <v>124</v>
      </c>
      <c r="B11" s="98">
        <v>1758.5251220296727</v>
      </c>
      <c r="C11" s="98">
        <v>1704.0445466368301</v>
      </c>
      <c r="D11" s="98">
        <v>1708.6545421527562</v>
      </c>
      <c r="E11" s="98">
        <v>1614.9987984898862</v>
      </c>
      <c r="F11" s="98">
        <v>1727.5957383102079</v>
      </c>
      <c r="G11" s="98">
        <v>1703.1096071101588</v>
      </c>
      <c r="H11" s="98">
        <v>1702.1382919003963</v>
      </c>
      <c r="I11" s="98">
        <v>1635.7103110486944</v>
      </c>
      <c r="J11" s="98">
        <v>1708.746623411485</v>
      </c>
      <c r="K11" s="98">
        <v>1729.0128735588726</v>
      </c>
      <c r="L11" s="98">
        <v>1820.0779089469752</v>
      </c>
      <c r="M11" s="98">
        <v>1890.8556102390171</v>
      </c>
      <c r="N11" s="98">
        <v>1847.1520998379549</v>
      </c>
      <c r="O11" s="98">
        <v>1809.3048846776271</v>
      </c>
      <c r="P11" s="98">
        <v>1818.5981853693472</v>
      </c>
      <c r="Q11" s="98">
        <v>1637.1049962442128</v>
      </c>
      <c r="R11" s="98">
        <v>1748.509970661428</v>
      </c>
      <c r="S11" s="98">
        <v>1627.8542157155234</v>
      </c>
      <c r="T11" s="98">
        <v>1752.4191730457705</v>
      </c>
      <c r="U11" s="98">
        <v>1661.1895298429636</v>
      </c>
      <c r="V11" s="98">
        <v>1700.4263476784329</v>
      </c>
      <c r="W11" s="98">
        <v>1661.4980157991117</v>
      </c>
      <c r="DA11" s="63" t="s">
        <v>2251</v>
      </c>
    </row>
    <row r="12" spans="1:105" ht="12" customHeight="1" x14ac:dyDescent="0.25">
      <c r="A12" s="97" t="s">
        <v>123</v>
      </c>
      <c r="B12" s="98">
        <v>1269.9589056086297</v>
      </c>
      <c r="C12" s="98">
        <v>1310.5724197631475</v>
      </c>
      <c r="D12" s="98">
        <v>1296.1041022148052</v>
      </c>
      <c r="E12" s="98">
        <v>1130.4309042933426</v>
      </c>
      <c r="F12" s="98">
        <v>1469.1652068317096</v>
      </c>
      <c r="G12" s="98">
        <v>1371.4130939270667</v>
      </c>
      <c r="H12" s="98">
        <v>1527.109968435582</v>
      </c>
      <c r="I12" s="98">
        <v>1305.9243100417455</v>
      </c>
      <c r="J12" s="98">
        <v>1410.9030006346056</v>
      </c>
      <c r="K12" s="98">
        <v>1379.2143780174686</v>
      </c>
      <c r="L12" s="98">
        <v>1458.3175686816205</v>
      </c>
      <c r="M12" s="98">
        <v>1647.6550978193295</v>
      </c>
      <c r="N12" s="98">
        <v>1538.5213612670284</v>
      </c>
      <c r="O12" s="98">
        <v>1456.3017841388423</v>
      </c>
      <c r="P12" s="98">
        <v>1509.9971484340092</v>
      </c>
      <c r="Q12" s="98">
        <v>1256.6451774888053</v>
      </c>
      <c r="R12" s="98">
        <v>1419.5598222340245</v>
      </c>
      <c r="S12" s="98">
        <v>1292.4770895033396</v>
      </c>
      <c r="T12" s="98">
        <v>1504.362294681519</v>
      </c>
      <c r="U12" s="98">
        <v>1433.3025309381487</v>
      </c>
      <c r="V12" s="98">
        <v>1507.4780493041214</v>
      </c>
      <c r="W12" s="98">
        <v>1435.8714712087412</v>
      </c>
      <c r="DA12" s="63" t="s">
        <v>2252</v>
      </c>
    </row>
    <row r="13" spans="1:105" ht="12" customHeight="1" x14ac:dyDescent="0.25">
      <c r="A13" s="100" t="s">
        <v>50</v>
      </c>
      <c r="B13" s="101">
        <v>512.94998451107017</v>
      </c>
      <c r="C13" s="101">
        <v>584.95749548043636</v>
      </c>
      <c r="D13" s="101">
        <v>520.67527038279502</v>
      </c>
      <c r="E13" s="101">
        <v>417.16968024878622</v>
      </c>
      <c r="F13" s="101">
        <v>641.30454692587682</v>
      </c>
      <c r="G13" s="101">
        <v>572.2414399926397</v>
      </c>
      <c r="H13" s="101">
        <v>687.77454938912683</v>
      </c>
      <c r="I13" s="101">
        <v>586.10281153000972</v>
      </c>
      <c r="J13" s="101">
        <v>602.48998673876758</v>
      </c>
      <c r="K13" s="101">
        <v>622.0601605356685</v>
      </c>
      <c r="L13" s="101">
        <v>670.3023484944564</v>
      </c>
      <c r="M13" s="101">
        <v>827.36551425086793</v>
      </c>
      <c r="N13" s="101">
        <v>752.26676801273913</v>
      </c>
      <c r="O13" s="101">
        <v>723.75872714541401</v>
      </c>
      <c r="P13" s="101">
        <v>733.27020763921678</v>
      </c>
      <c r="Q13" s="101">
        <v>544.46107867638796</v>
      </c>
      <c r="R13" s="101">
        <v>616.94610614777423</v>
      </c>
      <c r="S13" s="101">
        <v>527.54286566585461</v>
      </c>
      <c r="T13" s="101">
        <v>648.39253148196235</v>
      </c>
      <c r="U13" s="101">
        <v>619.70583990854072</v>
      </c>
      <c r="V13" s="101">
        <v>645.91363108343182</v>
      </c>
      <c r="W13" s="101">
        <v>576.36621424760688</v>
      </c>
      <c r="DA13" s="131" t="s">
        <v>2253</v>
      </c>
    </row>
    <row r="14" spans="1:105" ht="12" customHeight="1" x14ac:dyDescent="0.25">
      <c r="A14" s="103" t="s">
        <v>52</v>
      </c>
      <c r="B14" s="104">
        <v>757.00892109755955</v>
      </c>
      <c r="C14" s="104">
        <v>725.6149242827114</v>
      </c>
      <c r="D14" s="104">
        <v>775.42883183200991</v>
      </c>
      <c r="E14" s="104">
        <v>713.26122404455668</v>
      </c>
      <c r="F14" s="104">
        <v>827.86065990583256</v>
      </c>
      <c r="G14" s="104">
        <v>799.17165393442713</v>
      </c>
      <c r="H14" s="104">
        <v>839.33541904645506</v>
      </c>
      <c r="I14" s="104">
        <v>719.82149851173585</v>
      </c>
      <c r="J14" s="104">
        <v>808.41301389583759</v>
      </c>
      <c r="K14" s="104">
        <v>757.15421748180017</v>
      </c>
      <c r="L14" s="104">
        <v>788.01522018716446</v>
      </c>
      <c r="M14" s="104">
        <v>820.28958356846181</v>
      </c>
      <c r="N14" s="104">
        <v>786.25459325428972</v>
      </c>
      <c r="O14" s="104">
        <v>732.54305699342854</v>
      </c>
      <c r="P14" s="104">
        <v>776.72694079479299</v>
      </c>
      <c r="Q14" s="104">
        <v>712.18409881241712</v>
      </c>
      <c r="R14" s="104">
        <v>802.61371608625052</v>
      </c>
      <c r="S14" s="104">
        <v>764.93422383748486</v>
      </c>
      <c r="T14" s="104">
        <v>855.96976319955661</v>
      </c>
      <c r="U14" s="104">
        <v>813.59669102960788</v>
      </c>
      <c r="V14" s="104">
        <v>861.56441822068984</v>
      </c>
      <c r="W14" s="104">
        <v>859.50525696113436</v>
      </c>
      <c r="DA14" s="132" t="s">
        <v>2254</v>
      </c>
    </row>
    <row r="15" spans="1:105" ht="12" customHeight="1" x14ac:dyDescent="0.25">
      <c r="A15" s="106" t="s">
        <v>122</v>
      </c>
      <c r="B15" s="101">
        <v>1856.7469341845631</v>
      </c>
      <c r="C15" s="101">
        <v>1811.3650666551</v>
      </c>
      <c r="D15" s="101">
        <v>1802.0049214953642</v>
      </c>
      <c r="E15" s="101">
        <v>1869.6323043576483</v>
      </c>
      <c r="F15" s="101">
        <v>1816.8686217173383</v>
      </c>
      <c r="G15" s="101">
        <v>1712.8845499382369</v>
      </c>
      <c r="H15" s="101">
        <v>1784.9047814110777</v>
      </c>
      <c r="I15" s="101">
        <v>1753.6625145854266</v>
      </c>
      <c r="J15" s="101">
        <v>1764.1971557825354</v>
      </c>
      <c r="K15" s="101">
        <v>1782.9433927023929</v>
      </c>
      <c r="L15" s="101">
        <v>1842.0833368964129</v>
      </c>
      <c r="M15" s="101">
        <v>1844.370411369028</v>
      </c>
      <c r="N15" s="101">
        <v>1777.7496499400361</v>
      </c>
      <c r="O15" s="101">
        <v>1780.0946373131389</v>
      </c>
      <c r="P15" s="101">
        <v>1772.7761436384894</v>
      </c>
      <c r="Q15" s="101">
        <v>1795.4408702331395</v>
      </c>
      <c r="R15" s="101">
        <v>1800.0815928911109</v>
      </c>
      <c r="S15" s="101">
        <v>1830.1912900540417</v>
      </c>
      <c r="T15" s="101">
        <v>1812.7341692074119</v>
      </c>
      <c r="U15" s="101">
        <v>1784.6962521612534</v>
      </c>
      <c r="V15" s="101">
        <v>1829.2033138383938</v>
      </c>
      <c r="W15" s="101">
        <v>1775.8535076188084</v>
      </c>
      <c r="DA15" s="131" t="s">
        <v>2255</v>
      </c>
    </row>
    <row r="16" spans="1:105" ht="12" customHeight="1" x14ac:dyDescent="0.25">
      <c r="A16" s="107" t="s">
        <v>121</v>
      </c>
      <c r="B16" s="104">
        <v>1748.8946982153077</v>
      </c>
      <c r="C16" s="104">
        <v>1753.5664144018153</v>
      </c>
      <c r="D16" s="104">
        <v>1837.3786592622498</v>
      </c>
      <c r="E16" s="104">
        <v>1869.7283771196583</v>
      </c>
      <c r="F16" s="104">
        <v>1899.7300795214942</v>
      </c>
      <c r="G16" s="104">
        <v>1874.0207052231726</v>
      </c>
      <c r="H16" s="104">
        <v>1849.909470923036</v>
      </c>
      <c r="I16" s="104">
        <v>1988.8975821087938</v>
      </c>
      <c r="J16" s="104">
        <v>1844.5369010966299</v>
      </c>
      <c r="K16" s="104">
        <v>1793.8545218365389</v>
      </c>
      <c r="L16" s="104">
        <v>1810.8896910688013</v>
      </c>
      <c r="M16" s="104">
        <v>1907.2449059731841</v>
      </c>
      <c r="N16" s="104">
        <v>1840.3110557515656</v>
      </c>
      <c r="O16" s="104">
        <v>1794.962860802181</v>
      </c>
      <c r="P16" s="104">
        <v>1684.7044987102843</v>
      </c>
      <c r="Q16" s="104">
        <v>1686.9004135127016</v>
      </c>
      <c r="R16" s="104">
        <v>1682.0143134645368</v>
      </c>
      <c r="S16" s="104">
        <v>1731.022990657284</v>
      </c>
      <c r="T16" s="104">
        <v>1755.6359169845136</v>
      </c>
      <c r="U16" s="104">
        <v>1735.1155427116475</v>
      </c>
      <c r="V16" s="104">
        <v>1768.10741670281</v>
      </c>
      <c r="W16" s="104">
        <v>1821.93925509066</v>
      </c>
      <c r="DA16" s="132" t="s">
        <v>2256</v>
      </c>
    </row>
    <row r="17" spans="1:105" ht="12" customHeight="1" x14ac:dyDescent="0.25">
      <c r="A17" s="108" t="s">
        <v>53</v>
      </c>
      <c r="B17" s="98">
        <v>835.97544267937326</v>
      </c>
      <c r="C17" s="98">
        <v>814.73967447893972</v>
      </c>
      <c r="D17" s="98">
        <v>874.98934630297526</v>
      </c>
      <c r="E17" s="98">
        <v>904.26097968142176</v>
      </c>
      <c r="F17" s="98">
        <v>963.80437119987528</v>
      </c>
      <c r="G17" s="98">
        <v>942.26550003146519</v>
      </c>
      <c r="H17" s="98">
        <v>916.14335560864015</v>
      </c>
      <c r="I17" s="98">
        <v>1082.2533908157798</v>
      </c>
      <c r="J17" s="98">
        <v>951.85622700244608</v>
      </c>
      <c r="K17" s="98">
        <v>972.17761885179482</v>
      </c>
      <c r="L17" s="98">
        <v>997.49741598927687</v>
      </c>
      <c r="M17" s="98">
        <v>1077.3320290318532</v>
      </c>
      <c r="N17" s="98">
        <v>1043.9762458626767</v>
      </c>
      <c r="O17" s="98">
        <v>1055.9525693195203</v>
      </c>
      <c r="P17" s="98">
        <v>958.34789593130006</v>
      </c>
      <c r="Q17" s="98">
        <v>951.68932135319972</v>
      </c>
      <c r="R17" s="98">
        <v>942.08882829126117</v>
      </c>
      <c r="S17" s="98">
        <v>969.80718476363768</v>
      </c>
      <c r="T17" s="98">
        <v>988.31620538324319</v>
      </c>
      <c r="U17" s="98">
        <v>958.85719179971204</v>
      </c>
      <c r="V17" s="98">
        <v>969.3442303771352</v>
      </c>
      <c r="W17" s="98">
        <v>993.66747312399912</v>
      </c>
      <c r="DA17" s="63" t="s">
        <v>2257</v>
      </c>
    </row>
    <row r="18" spans="1:105" ht="12" customHeight="1" x14ac:dyDescent="0.25">
      <c r="A18" s="108" t="s">
        <v>52</v>
      </c>
      <c r="B18" s="98">
        <v>912.91925553593444</v>
      </c>
      <c r="C18" s="98">
        <v>938.82673992287562</v>
      </c>
      <c r="D18" s="98">
        <v>962.38931295927421</v>
      </c>
      <c r="E18" s="98">
        <v>965.4673974382365</v>
      </c>
      <c r="F18" s="98">
        <v>935.92570832161925</v>
      </c>
      <c r="G18" s="98">
        <v>931.75520519170755</v>
      </c>
      <c r="H18" s="98">
        <v>933.76611531439539</v>
      </c>
      <c r="I18" s="98">
        <v>906.64419129301382</v>
      </c>
      <c r="J18" s="98">
        <v>892.6806740941829</v>
      </c>
      <c r="K18" s="98">
        <v>821.67690298474372</v>
      </c>
      <c r="L18" s="98">
        <v>813.39227507952432</v>
      </c>
      <c r="M18" s="98">
        <v>829.91287694133155</v>
      </c>
      <c r="N18" s="98">
        <v>796.33480988888948</v>
      </c>
      <c r="O18" s="98">
        <v>739.01029148266025</v>
      </c>
      <c r="P18" s="98">
        <v>726.35660277898421</v>
      </c>
      <c r="Q18" s="98">
        <v>735.21109215950128</v>
      </c>
      <c r="R18" s="98">
        <v>739.925485173276</v>
      </c>
      <c r="S18" s="98">
        <v>761.21580589364612</v>
      </c>
      <c r="T18" s="98">
        <v>767.31971160127057</v>
      </c>
      <c r="U18" s="98">
        <v>776.25835091193539</v>
      </c>
      <c r="V18" s="98">
        <v>798.76318632567472</v>
      </c>
      <c r="W18" s="98">
        <v>828.27178196666068</v>
      </c>
      <c r="DA18" s="63" t="s">
        <v>2258</v>
      </c>
    </row>
    <row r="19" spans="1:105" ht="12" customHeight="1" x14ac:dyDescent="0.25">
      <c r="A19" s="121" t="s">
        <v>54</v>
      </c>
      <c r="B19" s="122">
        <v>655.51178934552115</v>
      </c>
      <c r="C19" s="122">
        <v>650.34293301333707</v>
      </c>
      <c r="D19" s="122">
        <v>673.23938949098988</v>
      </c>
      <c r="E19" s="122">
        <v>837.0267295625863</v>
      </c>
      <c r="F19" s="122">
        <v>827.79140122547039</v>
      </c>
      <c r="G19" s="122">
        <v>791.48797877649145</v>
      </c>
      <c r="H19" s="122">
        <v>832.48533399064911</v>
      </c>
      <c r="I19" s="122">
        <v>818.71472509645423</v>
      </c>
      <c r="J19" s="122">
        <v>842.64439810154101</v>
      </c>
      <c r="K19" s="122">
        <v>851.83941393801115</v>
      </c>
      <c r="L19" s="122">
        <v>884.9726285138164</v>
      </c>
      <c r="M19" s="122">
        <v>838.14796911497137</v>
      </c>
      <c r="N19" s="122">
        <v>838.01625239714679</v>
      </c>
      <c r="O19" s="122">
        <v>817.61021010222839</v>
      </c>
      <c r="P19" s="122">
        <v>794.9265499947204</v>
      </c>
      <c r="Q19" s="122">
        <v>795.33323303719135</v>
      </c>
      <c r="R19" s="122">
        <v>801.54852918732911</v>
      </c>
      <c r="S19" s="122">
        <v>819.55656281681945</v>
      </c>
      <c r="T19" s="122">
        <v>824.94421353261862</v>
      </c>
      <c r="U19" s="122">
        <v>825.83597424255424</v>
      </c>
      <c r="V19" s="122">
        <v>828.59701036182298</v>
      </c>
      <c r="W19" s="122">
        <v>819.11673488997951</v>
      </c>
      <c r="DA19" s="130" t="s">
        <v>2259</v>
      </c>
    </row>
    <row r="20" spans="1:105" ht="12" customHeight="1" x14ac:dyDescent="0.25">
      <c r="A20" s="97" t="s">
        <v>51</v>
      </c>
      <c r="B20" s="98">
        <v>668.74040515263152</v>
      </c>
      <c r="C20" s="98">
        <v>617.60880454478684</v>
      </c>
      <c r="D20" s="98">
        <v>743.36168364297055</v>
      </c>
      <c r="E20" s="98">
        <v>878.42528897590103</v>
      </c>
      <c r="F20" s="98">
        <v>883.19543156580971</v>
      </c>
      <c r="G20" s="98">
        <v>874.15690448279565</v>
      </c>
      <c r="H20" s="98">
        <v>924.29862627374609</v>
      </c>
      <c r="I20" s="98">
        <v>889.57510027382818</v>
      </c>
      <c r="J20" s="98">
        <v>947.34760690864152</v>
      </c>
      <c r="K20" s="98">
        <v>939.37483211785832</v>
      </c>
      <c r="L20" s="98">
        <v>970.44328020952469</v>
      </c>
      <c r="M20" s="98">
        <v>942.07908322827916</v>
      </c>
      <c r="N20" s="98">
        <v>933.32224656000449</v>
      </c>
      <c r="O20" s="98">
        <v>892.87788896293966</v>
      </c>
      <c r="P20" s="98">
        <v>902.93718800110435</v>
      </c>
      <c r="Q20" s="98">
        <v>890.55011827989335</v>
      </c>
      <c r="R20" s="98">
        <v>906.58045300983861</v>
      </c>
      <c r="S20" s="98">
        <v>955.07815649362522</v>
      </c>
      <c r="T20" s="98">
        <v>957.62223095951583</v>
      </c>
      <c r="U20" s="98">
        <v>887.80458981117567</v>
      </c>
      <c r="V20" s="98">
        <v>959.44292336797878</v>
      </c>
      <c r="W20" s="98">
        <v>916.6572633530368</v>
      </c>
      <c r="DA20" s="63" t="s">
        <v>2260</v>
      </c>
    </row>
    <row r="21" spans="1:105" ht="12" customHeight="1" x14ac:dyDescent="0.25">
      <c r="A21" s="97" t="s">
        <v>50</v>
      </c>
      <c r="B21" s="98">
        <v>657.17872042808494</v>
      </c>
      <c r="C21" s="98">
        <v>666.5258524414462</v>
      </c>
      <c r="D21" s="98">
        <v>709.06067727023731</v>
      </c>
      <c r="E21" s="98">
        <v>896.71801797392925</v>
      </c>
      <c r="F21" s="98">
        <v>896.73718802275494</v>
      </c>
      <c r="G21" s="98">
        <v>879.07253311287513</v>
      </c>
      <c r="H21" s="98">
        <v>893.13336749645896</v>
      </c>
      <c r="I21" s="98">
        <v>925.20167830205469</v>
      </c>
      <c r="J21" s="98">
        <v>946.36689314595662</v>
      </c>
      <c r="K21" s="98">
        <v>974.34547781096467</v>
      </c>
      <c r="L21" s="98">
        <v>991.51024261701218</v>
      </c>
      <c r="M21" s="98">
        <v>955.26912591619362</v>
      </c>
      <c r="N21" s="98">
        <v>956.73517135300676</v>
      </c>
      <c r="O21" s="98">
        <v>916.74601035105752</v>
      </c>
      <c r="P21" s="98">
        <v>912.06433391687381</v>
      </c>
      <c r="Q21" s="98">
        <v>908.48621548550375</v>
      </c>
      <c r="R21" s="98">
        <v>914.73853903152281</v>
      </c>
      <c r="S21" s="98">
        <v>928.12685724096025</v>
      </c>
      <c r="T21" s="98">
        <v>958.19199504896415</v>
      </c>
      <c r="U21" s="98">
        <v>998.8054806572743</v>
      </c>
      <c r="V21" s="98">
        <v>958.46375041947545</v>
      </c>
      <c r="W21" s="98">
        <v>927.27710064583891</v>
      </c>
      <c r="DA21" s="63" t="s">
        <v>2261</v>
      </c>
    </row>
    <row r="22" spans="1:105" ht="12" customHeight="1" x14ac:dyDescent="0.25">
      <c r="A22" s="109" t="s">
        <v>120</v>
      </c>
      <c r="B22" s="33">
        <v>649.30222703808272</v>
      </c>
      <c r="C22" s="33">
        <v>646.47561563846705</v>
      </c>
      <c r="D22" s="33">
        <v>611.4646001129305</v>
      </c>
      <c r="E22" s="33">
        <v>770.20800665727381</v>
      </c>
      <c r="F22" s="33">
        <v>751.36114132085788</v>
      </c>
      <c r="G22" s="33">
        <v>687.31035959864516</v>
      </c>
      <c r="H22" s="33">
        <v>747.32207654533715</v>
      </c>
      <c r="I22" s="33">
        <v>700.33947530829698</v>
      </c>
      <c r="J22" s="33">
        <v>717.1619544373815</v>
      </c>
      <c r="K22" s="33">
        <v>722.67064973828951</v>
      </c>
      <c r="L22" s="33">
        <v>776.45804070370821</v>
      </c>
      <c r="M22" s="33">
        <v>719.62013458717524</v>
      </c>
      <c r="N22" s="33">
        <v>720.99065246699195</v>
      </c>
      <c r="O22" s="33">
        <v>721.25097423612601</v>
      </c>
      <c r="P22" s="33">
        <v>670.89339667089666</v>
      </c>
      <c r="Q22" s="33">
        <v>676.92598399357848</v>
      </c>
      <c r="R22" s="33">
        <v>678.82575073074065</v>
      </c>
      <c r="S22" s="33">
        <v>688.41679809331674</v>
      </c>
      <c r="T22" s="33">
        <v>672.8888719939747</v>
      </c>
      <c r="U22" s="33">
        <v>660.53280627295146</v>
      </c>
      <c r="V22" s="33">
        <v>670.33957409257835</v>
      </c>
      <c r="W22" s="33">
        <v>694.03297162270144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12304.312330610412</v>
      </c>
      <c r="C24" s="117">
        <f t="shared" si="7"/>
        <v>12478.270605078282</v>
      </c>
      <c r="D24" s="117">
        <f t="shared" si="7"/>
        <v>12574.730462870337</v>
      </c>
      <c r="E24" s="117">
        <f t="shared" si="7"/>
        <v>12837.501500333585</v>
      </c>
      <c r="F24" s="117">
        <f t="shared" si="7"/>
        <v>13553.810532339388</v>
      </c>
      <c r="G24" s="117">
        <f t="shared" si="7"/>
        <v>13804.135269809862</v>
      </c>
      <c r="H24" s="117">
        <f t="shared" si="7"/>
        <v>13536.283609341801</v>
      </c>
      <c r="I24" s="117">
        <f t="shared" si="7"/>
        <v>12486.23894115282</v>
      </c>
      <c r="J24" s="117">
        <f t="shared" si="7"/>
        <v>13510.66509811689</v>
      </c>
      <c r="K24" s="117">
        <f t="shared" si="7"/>
        <v>13086.960307918569</v>
      </c>
      <c r="L24" s="117">
        <f t="shared" si="7"/>
        <v>14207.650473844011</v>
      </c>
      <c r="M24" s="117">
        <f t="shared" si="7"/>
        <v>12535.414293721871</v>
      </c>
      <c r="N24" s="117">
        <f t="shared" si="7"/>
        <v>12643.037660655304</v>
      </c>
      <c r="O24" s="117">
        <f t="shared" si="7"/>
        <v>13240.475799708069</v>
      </c>
      <c r="P24" s="117">
        <f t="shared" si="7"/>
        <v>11450.521734988755</v>
      </c>
      <c r="Q24" s="117">
        <f t="shared" si="7"/>
        <v>11328.31001517515</v>
      </c>
      <c r="R24" s="117">
        <f t="shared" ref="R24:V24" si="8">R25+R28+R30+R39</f>
        <v>12470.49408102503</v>
      </c>
      <c r="S24" s="117">
        <f t="shared" si="8"/>
        <v>11538.497319000511</v>
      </c>
      <c r="T24" s="117">
        <f t="shared" si="8"/>
        <v>12564.663560675013</v>
      </c>
      <c r="U24" s="117">
        <f t="shared" si="8"/>
        <v>11799.853418030207</v>
      </c>
      <c r="V24" s="117">
        <f t="shared" si="8"/>
        <v>11797.64831061714</v>
      </c>
      <c r="W24" s="117">
        <f t="shared" ref="W24" si="9">W25+W28+W30+W39</f>
        <v>12508.763596571716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9851.1196045450106</v>
      </c>
      <c r="C25" s="122">
        <f t="shared" si="10"/>
        <v>9997.2651568101755</v>
      </c>
      <c r="D25" s="122">
        <f t="shared" si="10"/>
        <v>10066.377319875768</v>
      </c>
      <c r="E25" s="122">
        <f t="shared" si="10"/>
        <v>10317.081906119722</v>
      </c>
      <c r="F25" s="122">
        <f t="shared" si="10"/>
        <v>10988.731692356081</v>
      </c>
      <c r="G25" s="122">
        <f t="shared" si="10"/>
        <v>11307.77804390735</v>
      </c>
      <c r="H25" s="122">
        <f t="shared" si="10"/>
        <v>11041.696330546087</v>
      </c>
      <c r="I25" s="122">
        <f t="shared" si="10"/>
        <v>10050.381743996491</v>
      </c>
      <c r="J25" s="122">
        <f t="shared" si="10"/>
        <v>11133.105419419544</v>
      </c>
      <c r="K25" s="122">
        <f t="shared" si="10"/>
        <v>10747.522765907292</v>
      </c>
      <c r="L25" s="122">
        <f t="shared" si="10"/>
        <v>11756.953394607606</v>
      </c>
      <c r="M25" s="122">
        <f t="shared" si="10"/>
        <v>10022.601038804254</v>
      </c>
      <c r="N25" s="122">
        <f t="shared" si="10"/>
        <v>10190.809500964739</v>
      </c>
      <c r="O25" s="122">
        <f t="shared" si="10"/>
        <v>10848.29051512656</v>
      </c>
      <c r="P25" s="122">
        <f t="shared" si="10"/>
        <v>9131.5745034729862</v>
      </c>
      <c r="Q25" s="122">
        <f t="shared" si="10"/>
        <v>9010.731339578113</v>
      </c>
      <c r="R25" s="122">
        <f t="shared" ref="R25:V25" si="11">SUM(R26:R27)</f>
        <v>10134.20975456429</v>
      </c>
      <c r="S25" s="122">
        <f t="shared" si="11"/>
        <v>9122.9609205686029</v>
      </c>
      <c r="T25" s="122">
        <f t="shared" si="11"/>
        <v>10135.726794544233</v>
      </c>
      <c r="U25" s="122">
        <f t="shared" si="11"/>
        <v>9427.2762585096789</v>
      </c>
      <c r="V25" s="122">
        <f t="shared" si="11"/>
        <v>9442.4711496576747</v>
      </c>
      <c r="W25" s="122">
        <f t="shared" ref="W25" si="12">SUM(W26:W27)</f>
        <v>10175.078995303204</v>
      </c>
      <c r="DA25" s="130" t="s">
        <v>2264</v>
      </c>
    </row>
    <row r="26" spans="1:105" ht="12" customHeight="1" x14ac:dyDescent="0.25">
      <c r="A26" s="97" t="s">
        <v>74</v>
      </c>
      <c r="B26" s="98">
        <v>9738.1336886300996</v>
      </c>
      <c r="C26" s="98">
        <v>9883.3452672538679</v>
      </c>
      <c r="D26" s="98">
        <v>9953.5725015321659</v>
      </c>
      <c r="E26" s="98">
        <v>10208.119426701951</v>
      </c>
      <c r="F26" s="98">
        <v>10869.185890924207</v>
      </c>
      <c r="G26" s="98">
        <v>11186.025488783453</v>
      </c>
      <c r="H26" s="98">
        <v>10923.312759311895</v>
      </c>
      <c r="I26" s="98">
        <v>9944.0553079436286</v>
      </c>
      <c r="J26" s="98">
        <v>11014.41132122881</v>
      </c>
      <c r="K26" s="98">
        <v>10632.833013646405</v>
      </c>
      <c r="L26" s="98">
        <v>11628.921920747542</v>
      </c>
      <c r="M26" s="98">
        <v>9911.3276143925796</v>
      </c>
      <c r="N26" s="98">
        <v>10076.969291356969</v>
      </c>
      <c r="O26" s="98">
        <v>10719.067905044474</v>
      </c>
      <c r="P26" s="98">
        <v>9021.8195555459588</v>
      </c>
      <c r="Q26" s="98">
        <v>8906.2438441949307</v>
      </c>
      <c r="R26" s="98">
        <v>10014.843852476746</v>
      </c>
      <c r="S26" s="98">
        <v>9014.8097640113938</v>
      </c>
      <c r="T26" s="98">
        <v>10013.024835527438</v>
      </c>
      <c r="U26" s="98">
        <v>9311.5690253790926</v>
      </c>
      <c r="V26" s="98">
        <v>9324.2402849496448</v>
      </c>
      <c r="W26" s="98">
        <v>10046.651594102419</v>
      </c>
      <c r="DA26" s="63" t="s">
        <v>2265</v>
      </c>
    </row>
    <row r="27" spans="1:105" ht="12" customHeight="1" x14ac:dyDescent="0.25">
      <c r="A27" s="97" t="s">
        <v>53</v>
      </c>
      <c r="B27" s="98">
        <v>112.98591591491042</v>
      </c>
      <c r="C27" s="98">
        <v>113.91988955630706</v>
      </c>
      <c r="D27" s="98">
        <v>112.80481834360249</v>
      </c>
      <c r="E27" s="98">
        <v>108.96247941777042</v>
      </c>
      <c r="F27" s="98">
        <v>119.54580143187397</v>
      </c>
      <c r="G27" s="98">
        <v>121.75255512389697</v>
      </c>
      <c r="H27" s="98">
        <v>118.38357123419073</v>
      </c>
      <c r="I27" s="98">
        <v>106.32643605286353</v>
      </c>
      <c r="J27" s="98">
        <v>118.69409819073387</v>
      </c>
      <c r="K27" s="98">
        <v>114.68975226088754</v>
      </c>
      <c r="L27" s="98">
        <v>128.03147386006535</v>
      </c>
      <c r="M27" s="98">
        <v>111.27342441167387</v>
      </c>
      <c r="N27" s="98">
        <v>113.840209607769</v>
      </c>
      <c r="O27" s="98">
        <v>129.22261008208645</v>
      </c>
      <c r="P27" s="98">
        <v>109.75494792702814</v>
      </c>
      <c r="Q27" s="98">
        <v>104.48749538318278</v>
      </c>
      <c r="R27" s="98">
        <v>119.36590208754319</v>
      </c>
      <c r="S27" s="98">
        <v>108.15115655720908</v>
      </c>
      <c r="T27" s="98">
        <v>122.70195901679429</v>
      </c>
      <c r="U27" s="98">
        <v>115.70723313058569</v>
      </c>
      <c r="V27" s="98">
        <v>118.23086470803061</v>
      </c>
      <c r="W27" s="98">
        <v>128.42740120078486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40.741222262466962</v>
      </c>
      <c r="C28" s="122">
        <f t="shared" si="13"/>
        <v>47.034636739965094</v>
      </c>
      <c r="D28" s="122">
        <f t="shared" si="13"/>
        <v>40.851528673792345</v>
      </c>
      <c r="E28" s="122">
        <f t="shared" si="13"/>
        <v>76.982911036143292</v>
      </c>
      <c r="F28" s="122">
        <f t="shared" si="13"/>
        <v>45.23437294512987</v>
      </c>
      <c r="G28" s="122">
        <f t="shared" si="13"/>
        <v>51.277712097987852</v>
      </c>
      <c r="H28" s="122">
        <f t="shared" si="13"/>
        <v>61.738412190835092</v>
      </c>
      <c r="I28" s="122">
        <f t="shared" si="13"/>
        <v>54.370477211506142</v>
      </c>
      <c r="J28" s="122">
        <f t="shared" si="13"/>
        <v>64.274701677631683</v>
      </c>
      <c r="K28" s="122">
        <f t="shared" si="13"/>
        <v>77.761099380519781</v>
      </c>
      <c r="L28" s="122">
        <f t="shared" si="13"/>
        <v>79.506954827251974</v>
      </c>
      <c r="M28" s="122">
        <f t="shared" si="13"/>
        <v>83.828929758396285</v>
      </c>
      <c r="N28" s="122">
        <f t="shared" si="13"/>
        <v>109.47488004111901</v>
      </c>
      <c r="O28" s="122">
        <f t="shared" si="13"/>
        <v>86.097984928571293</v>
      </c>
      <c r="P28" s="122">
        <f t="shared" si="13"/>
        <v>74.66982677036431</v>
      </c>
      <c r="Q28" s="122">
        <f t="shared" si="13"/>
        <v>101.08448474531826</v>
      </c>
      <c r="R28" s="122">
        <f t="shared" si="13"/>
        <v>90.493965009332385</v>
      </c>
      <c r="S28" s="122">
        <f t="shared" si="13"/>
        <v>97.806155608294105</v>
      </c>
      <c r="T28" s="122">
        <f t="shared" si="13"/>
        <v>79.48180397055485</v>
      </c>
      <c r="U28" s="122">
        <f t="shared" si="13"/>
        <v>84.237649062944342</v>
      </c>
      <c r="V28" s="122">
        <f t="shared" si="13"/>
        <v>74.002874073991876</v>
      </c>
      <c r="W28" s="122">
        <f t="shared" si="13"/>
        <v>77.950976497364195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40.741222262466962</v>
      </c>
      <c r="C29" s="98">
        <f>IF(RES_hhdet_fec!C29=0,0,RES_hhdet_fec!C29*1000*11630/RES_hhdet_num!C24)</f>
        <v>47.034636739965094</v>
      </c>
      <c r="D29" s="98">
        <f>IF(RES_hhdet_fec!D29=0,0,RES_hhdet_fec!D29*1000*11630/RES_hhdet_num!D24)</f>
        <v>40.851528673792345</v>
      </c>
      <c r="E29" s="98">
        <f>IF(RES_hhdet_fec!E29=0,0,RES_hhdet_fec!E29*1000*11630/RES_hhdet_num!E24)</f>
        <v>76.982911036143292</v>
      </c>
      <c r="F29" s="98">
        <f>IF(RES_hhdet_fec!F29=0,0,RES_hhdet_fec!F29*1000*11630/RES_hhdet_num!F24)</f>
        <v>45.23437294512987</v>
      </c>
      <c r="G29" s="98">
        <f>IF(RES_hhdet_fec!G29=0,0,RES_hhdet_fec!G29*1000*11630/RES_hhdet_num!G24)</f>
        <v>51.277712097987852</v>
      </c>
      <c r="H29" s="98">
        <f>IF(RES_hhdet_fec!H29=0,0,RES_hhdet_fec!H29*1000*11630/RES_hhdet_num!H24)</f>
        <v>61.738412190835092</v>
      </c>
      <c r="I29" s="98">
        <f>IF(RES_hhdet_fec!I29=0,0,RES_hhdet_fec!I29*1000*11630/RES_hhdet_num!I24)</f>
        <v>54.370477211506142</v>
      </c>
      <c r="J29" s="98">
        <f>IF(RES_hhdet_fec!J29=0,0,RES_hhdet_fec!J29*1000*11630/RES_hhdet_num!J24)</f>
        <v>64.274701677631683</v>
      </c>
      <c r="K29" s="98">
        <f>IF(RES_hhdet_fec!K29=0,0,RES_hhdet_fec!K29*1000*11630/RES_hhdet_num!K24)</f>
        <v>77.761099380519781</v>
      </c>
      <c r="L29" s="98">
        <f>IF(RES_hhdet_fec!L29=0,0,RES_hhdet_fec!L29*1000*11630/RES_hhdet_num!L24)</f>
        <v>79.506954827251974</v>
      </c>
      <c r="M29" s="98">
        <f>IF(RES_hhdet_fec!M29=0,0,RES_hhdet_fec!M29*1000*11630/RES_hhdet_num!M24)</f>
        <v>83.828929758396285</v>
      </c>
      <c r="N29" s="98">
        <f>IF(RES_hhdet_fec!N29=0,0,RES_hhdet_fec!N29*1000*11630/RES_hhdet_num!N24)</f>
        <v>109.47488004111901</v>
      </c>
      <c r="O29" s="98">
        <f>IF(RES_hhdet_fec!O29=0,0,RES_hhdet_fec!O29*1000*11630/RES_hhdet_num!O24)</f>
        <v>86.097984928571293</v>
      </c>
      <c r="P29" s="98">
        <f>IF(RES_hhdet_fec!P29=0,0,RES_hhdet_fec!P29*1000*11630/RES_hhdet_num!P24)</f>
        <v>74.66982677036431</v>
      </c>
      <c r="Q29" s="98">
        <f>IF(RES_hhdet_fec!Q29=0,0,RES_hhdet_fec!Q29*1000*11630/RES_hhdet_num!Q24)</f>
        <v>101.08448474531826</v>
      </c>
      <c r="R29" s="98">
        <f>IF(RES_hhdet_fec!R29=0,0,RES_hhdet_fec!R29*1000*11630/RES_hhdet_num!R24)</f>
        <v>90.493965009332385</v>
      </c>
      <c r="S29" s="98">
        <f>IF(RES_hhdet_fec!S29=0,0,RES_hhdet_fec!S29*1000*11630/RES_hhdet_num!S24)</f>
        <v>97.806155608294105</v>
      </c>
      <c r="T29" s="98">
        <f>IF(RES_hhdet_fec!T29=0,0,RES_hhdet_fec!T29*1000*11630/RES_hhdet_num!T24)</f>
        <v>79.48180397055485</v>
      </c>
      <c r="U29" s="98">
        <f>IF(RES_hhdet_fec!U29=0,0,RES_hhdet_fec!U29*1000*11630/RES_hhdet_num!U24)</f>
        <v>84.237649062944342</v>
      </c>
      <c r="V29" s="98">
        <f>IF(RES_hhdet_fec!V29=0,0,RES_hhdet_fec!V29*1000*11630/RES_hhdet_num!V24)</f>
        <v>74.002874073991876</v>
      </c>
      <c r="W29" s="98">
        <f>IF(RES_hhdet_fec!W29=0,0,RES_hhdet_fec!W29*1000*11630/RES_hhdet_num!W24)</f>
        <v>77.950976497364195</v>
      </c>
      <c r="DA29" s="63" t="s">
        <v>2268</v>
      </c>
    </row>
    <row r="30" spans="1:105" ht="12" customHeight="1" x14ac:dyDescent="0.25">
      <c r="A30" s="121" t="s">
        <v>55</v>
      </c>
      <c r="B30" s="122">
        <v>1598.9772304949147</v>
      </c>
      <c r="C30" s="122">
        <v>1584.952044533004</v>
      </c>
      <c r="D30" s="122">
        <v>1601.305500628431</v>
      </c>
      <c r="E30" s="122">
        <v>1572.9262506580728</v>
      </c>
      <c r="F30" s="122">
        <v>1628.3892446703285</v>
      </c>
      <c r="G30" s="122">
        <v>1591.8790089566241</v>
      </c>
      <c r="H30" s="122">
        <v>1578.5543871138909</v>
      </c>
      <c r="I30" s="122">
        <v>1571.1913617313899</v>
      </c>
      <c r="J30" s="122">
        <v>1546.00896835771</v>
      </c>
      <c r="K30" s="122">
        <v>1523.7922340635566</v>
      </c>
      <c r="L30" s="122">
        <v>1600.4847315415459</v>
      </c>
      <c r="M30" s="122">
        <v>1691.8447172437332</v>
      </c>
      <c r="N30" s="122">
        <v>1637.6035932569418</v>
      </c>
      <c r="O30" s="122">
        <v>1616.1295270150788</v>
      </c>
      <c r="P30" s="122">
        <v>1571.9252876322241</v>
      </c>
      <c r="Q30" s="122">
        <v>1549.1511310144183</v>
      </c>
      <c r="R30" s="122">
        <v>1581.3194054383839</v>
      </c>
      <c r="S30" s="122">
        <v>1621.0580376698226</v>
      </c>
      <c r="T30" s="122">
        <v>1648.3594419938406</v>
      </c>
      <c r="U30" s="122">
        <v>1608.8830084019082</v>
      </c>
      <c r="V30" s="122">
        <v>1597.1748230856651</v>
      </c>
      <c r="W30" s="122">
        <v>1577.4875377469564</v>
      </c>
      <c r="DA30" s="130" t="s">
        <v>2269</v>
      </c>
    </row>
    <row r="31" spans="1:105" ht="12" customHeight="1" x14ac:dyDescent="0.25">
      <c r="A31" s="97" t="s">
        <v>141</v>
      </c>
      <c r="B31" s="98">
        <v>1551.9484623550347</v>
      </c>
      <c r="C31" s="98">
        <v>1546.7597660869371</v>
      </c>
      <c r="D31" s="98">
        <v>1541.4763315374419</v>
      </c>
      <c r="E31" s="98">
        <v>1484.0366394074022</v>
      </c>
      <c r="F31" s="98">
        <v>1559.2813729933719</v>
      </c>
      <c r="G31" s="98">
        <v>1539.6348819579996</v>
      </c>
      <c r="H31" s="98">
        <v>1502.6402363364937</v>
      </c>
      <c r="I31" s="98">
        <v>1468.8046505065399</v>
      </c>
      <c r="J31" s="98">
        <v>1482.6587301732284</v>
      </c>
      <c r="K31" s="98">
        <v>1485.0025791983651</v>
      </c>
      <c r="L31" s="98">
        <v>1573.8068551317597</v>
      </c>
      <c r="M31" s="98">
        <v>1652.8699083738879</v>
      </c>
      <c r="N31" s="98">
        <v>1590.5621915565998</v>
      </c>
      <c r="O31" s="98">
        <v>1574.1935229515871</v>
      </c>
      <c r="P31" s="98">
        <v>1544.454394707951</v>
      </c>
      <c r="Q31" s="98">
        <v>1469.6613236596884</v>
      </c>
      <c r="R31" s="98">
        <v>1538.2646525097164</v>
      </c>
      <c r="S31" s="98">
        <v>1515.0020530915829</v>
      </c>
      <c r="T31" s="98">
        <v>1572.4063453147239</v>
      </c>
      <c r="U31" s="98">
        <v>1476.3796689680071</v>
      </c>
      <c r="V31" s="98">
        <v>1487.6767854155853</v>
      </c>
      <c r="W31" s="98">
        <v>1445.7851384134565</v>
      </c>
      <c r="DA31" s="63" t="s">
        <v>2270</v>
      </c>
    </row>
    <row r="32" spans="1:105" ht="12" customHeight="1" x14ac:dyDescent="0.25">
      <c r="A32" s="97" t="s">
        <v>140</v>
      </c>
      <c r="B32" s="98">
        <v>964.8854163758192</v>
      </c>
      <c r="C32" s="98">
        <v>993.42281949932556</v>
      </c>
      <c r="D32" s="98">
        <v>983.15403171161279</v>
      </c>
      <c r="E32" s="98">
        <v>958.28457646205493</v>
      </c>
      <c r="F32" s="98">
        <v>980.89990244772673</v>
      </c>
      <c r="G32" s="98">
        <v>987.23529425353934</v>
      </c>
      <c r="H32" s="98">
        <v>1005.0690674944876</v>
      </c>
      <c r="I32" s="98">
        <v>984.00696254672198</v>
      </c>
      <c r="J32" s="98">
        <v>1010.6974042034251</v>
      </c>
      <c r="K32" s="98">
        <v>1007.4124833277407</v>
      </c>
      <c r="L32" s="98">
        <v>1060.1375689175984</v>
      </c>
      <c r="M32" s="98">
        <v>1057.3794567871594</v>
      </c>
      <c r="N32" s="98">
        <v>1008.4806094658253</v>
      </c>
      <c r="O32" s="98">
        <v>1051.4020672174556</v>
      </c>
      <c r="P32" s="98">
        <v>1115.2896243077939</v>
      </c>
      <c r="Q32" s="98">
        <v>1023.1515878383565</v>
      </c>
      <c r="R32" s="98">
        <v>1121.6304726424926</v>
      </c>
      <c r="S32" s="98">
        <v>1103.3749600087488</v>
      </c>
      <c r="T32" s="98">
        <v>1205.8355361280865</v>
      </c>
      <c r="U32" s="98">
        <v>1146.5215542179033</v>
      </c>
      <c r="V32" s="98">
        <v>1218.7221336290622</v>
      </c>
      <c r="W32" s="98">
        <v>1178.8807476340667</v>
      </c>
      <c r="DA32" s="63" t="s">
        <v>2271</v>
      </c>
    </row>
    <row r="33" spans="1:105" ht="12" customHeight="1" x14ac:dyDescent="0.25">
      <c r="A33" s="100" t="s">
        <v>50</v>
      </c>
      <c r="B33" s="101">
        <v>253.18212110006493</v>
      </c>
      <c r="C33" s="101">
        <v>314.14161861951669</v>
      </c>
      <c r="D33" s="101">
        <v>280.38017597909425</v>
      </c>
      <c r="E33" s="101">
        <v>244.86811484541877</v>
      </c>
      <c r="F33" s="101">
        <v>263.75212735295901</v>
      </c>
      <c r="G33" s="101">
        <v>282.19443572828328</v>
      </c>
      <c r="H33" s="101">
        <v>290.95248624977478</v>
      </c>
      <c r="I33" s="101">
        <v>268.94644428979115</v>
      </c>
      <c r="J33" s="101">
        <v>272.67966075928769</v>
      </c>
      <c r="K33" s="101">
        <v>273.14711403074335</v>
      </c>
      <c r="L33" s="101">
        <v>274.16293429663756</v>
      </c>
      <c r="M33" s="101">
        <v>278.76047456937573</v>
      </c>
      <c r="N33" s="101">
        <v>233.87360125350716</v>
      </c>
      <c r="O33" s="101">
        <v>206.1916925859197</v>
      </c>
      <c r="P33" s="101">
        <v>263.70392823068602</v>
      </c>
      <c r="Q33" s="101">
        <v>213.27387225202267</v>
      </c>
      <c r="R33" s="101">
        <v>273.18035586518153</v>
      </c>
      <c r="S33" s="101">
        <v>268.78466938911043</v>
      </c>
      <c r="T33" s="101">
        <v>295.75063920132351</v>
      </c>
      <c r="U33" s="101">
        <v>274.49261664505627</v>
      </c>
      <c r="V33" s="101">
        <v>299.89031929487339</v>
      </c>
      <c r="W33" s="101">
        <v>268.96732159862188</v>
      </c>
      <c r="DA33" s="131" t="s">
        <v>2272</v>
      </c>
    </row>
    <row r="34" spans="1:105" ht="12" customHeight="1" x14ac:dyDescent="0.25">
      <c r="A34" s="103" t="s">
        <v>52</v>
      </c>
      <c r="B34" s="104">
        <v>711.70329527575416</v>
      </c>
      <c r="C34" s="104">
        <v>679.28120087980892</v>
      </c>
      <c r="D34" s="104">
        <v>702.77385573251843</v>
      </c>
      <c r="E34" s="104">
        <v>713.41646161663607</v>
      </c>
      <c r="F34" s="104">
        <v>717.14777509476767</v>
      </c>
      <c r="G34" s="104">
        <v>705.04085852525634</v>
      </c>
      <c r="H34" s="104">
        <v>714.11658124471285</v>
      </c>
      <c r="I34" s="104">
        <v>715.06051825693055</v>
      </c>
      <c r="J34" s="104">
        <v>738.0177434441373</v>
      </c>
      <c r="K34" s="104">
        <v>734.26536929699739</v>
      </c>
      <c r="L34" s="104">
        <v>785.97463462096096</v>
      </c>
      <c r="M34" s="104">
        <v>778.61898221778381</v>
      </c>
      <c r="N34" s="104">
        <v>774.60700821231808</v>
      </c>
      <c r="O34" s="104">
        <v>845.21037463153584</v>
      </c>
      <c r="P34" s="104">
        <v>851.58569607710808</v>
      </c>
      <c r="Q34" s="104">
        <v>809.87771558633392</v>
      </c>
      <c r="R34" s="104">
        <v>848.45011677731088</v>
      </c>
      <c r="S34" s="104">
        <v>834.59029061963849</v>
      </c>
      <c r="T34" s="104">
        <v>910.08489692676324</v>
      </c>
      <c r="U34" s="104">
        <v>872.02893757284687</v>
      </c>
      <c r="V34" s="104">
        <v>918.83181433418918</v>
      </c>
      <c r="W34" s="104">
        <v>909.91342603544467</v>
      </c>
      <c r="DA34" s="132" t="s">
        <v>2273</v>
      </c>
    </row>
    <row r="35" spans="1:105" ht="12" customHeight="1" x14ac:dyDescent="0.25">
      <c r="A35" s="106" t="s">
        <v>122</v>
      </c>
      <c r="B35" s="101">
        <v>1676.8433364186899</v>
      </c>
      <c r="C35" s="101">
        <v>1646.9135524204075</v>
      </c>
      <c r="D35" s="101">
        <v>1675.2110842384354</v>
      </c>
      <c r="E35" s="101">
        <v>1662.3671590859174</v>
      </c>
      <c r="F35" s="101">
        <v>1694.5425229128321</v>
      </c>
      <c r="G35" s="101">
        <v>1619.9782365433337</v>
      </c>
      <c r="H35" s="101">
        <v>1624.7818622875723</v>
      </c>
      <c r="I35" s="101">
        <v>1612.6283827476875</v>
      </c>
      <c r="J35" s="101">
        <v>1587.2530176325304</v>
      </c>
      <c r="K35" s="101">
        <v>1544.5804690924595</v>
      </c>
      <c r="L35" s="101">
        <v>1637.3803123160426</v>
      </c>
      <c r="M35" s="101">
        <v>1728.1519176280487</v>
      </c>
      <c r="N35" s="101">
        <v>1696.5463208055462</v>
      </c>
      <c r="O35" s="101">
        <v>1688.260349699058</v>
      </c>
      <c r="P35" s="101">
        <v>1652.7574240184404</v>
      </c>
      <c r="Q35" s="101">
        <v>1635.5041332852309</v>
      </c>
      <c r="R35" s="101">
        <v>1650.090915139147</v>
      </c>
      <c r="S35" s="101">
        <v>1696.8521404218457</v>
      </c>
      <c r="T35" s="101">
        <v>1702.1344009506918</v>
      </c>
      <c r="U35" s="101">
        <v>1682.4285680644762</v>
      </c>
      <c r="V35" s="101">
        <v>1659.849051846518</v>
      </c>
      <c r="W35" s="101">
        <v>1604.4799381525604</v>
      </c>
      <c r="DA35" s="131" t="s">
        <v>2274</v>
      </c>
    </row>
    <row r="36" spans="1:105" ht="12" customHeight="1" x14ac:dyDescent="0.25">
      <c r="A36" s="107" t="s">
        <v>121</v>
      </c>
      <c r="B36" s="104">
        <v>1488.4110257842424</v>
      </c>
      <c r="C36" s="104">
        <v>1486.6487132397649</v>
      </c>
      <c r="D36" s="104">
        <v>1583.6228215355363</v>
      </c>
      <c r="E36" s="104">
        <v>1660.8475987169541</v>
      </c>
      <c r="F36" s="104">
        <v>1694.314483842451</v>
      </c>
      <c r="G36" s="104">
        <v>1703.4729446270744</v>
      </c>
      <c r="H36" s="104">
        <v>1636.4720193790654</v>
      </c>
      <c r="I36" s="104">
        <v>1675.1793961285537</v>
      </c>
      <c r="J36" s="104">
        <v>1541.4918191233594</v>
      </c>
      <c r="K36" s="104">
        <v>1533.43051139155</v>
      </c>
      <c r="L36" s="104">
        <v>1554.5735873396823</v>
      </c>
      <c r="M36" s="104">
        <v>1666.0090856536592</v>
      </c>
      <c r="N36" s="104">
        <v>1580.2905840428125</v>
      </c>
      <c r="O36" s="104">
        <v>1540.9707895971314</v>
      </c>
      <c r="P36" s="104">
        <v>1479.2801855352707</v>
      </c>
      <c r="Q36" s="104">
        <v>1494.1378090965452</v>
      </c>
      <c r="R36" s="104">
        <v>1527.2166261872928</v>
      </c>
      <c r="S36" s="104">
        <v>1607.7888722169187</v>
      </c>
      <c r="T36" s="104">
        <v>1640.8504221238818</v>
      </c>
      <c r="U36" s="104">
        <v>1615.0981223400877</v>
      </c>
      <c r="V36" s="104">
        <v>1597.5627229779759</v>
      </c>
      <c r="W36" s="104">
        <v>1629.352213947448</v>
      </c>
      <c r="DA36" s="132" t="s">
        <v>2275</v>
      </c>
    </row>
    <row r="37" spans="1:105" ht="12" customHeight="1" x14ac:dyDescent="0.25">
      <c r="A37" s="108" t="s">
        <v>53</v>
      </c>
      <c r="B37" s="98">
        <v>539.4729229905829</v>
      </c>
      <c r="C37" s="98">
        <v>540.17600162132931</v>
      </c>
      <c r="D37" s="98">
        <v>616.11455533792468</v>
      </c>
      <c r="E37" s="98">
        <v>687.20254298082955</v>
      </c>
      <c r="F37" s="98">
        <v>721.40675621867331</v>
      </c>
      <c r="G37" s="98">
        <v>741.08488253675796</v>
      </c>
      <c r="H37" s="98">
        <v>685.55899690036313</v>
      </c>
      <c r="I37" s="98">
        <v>725.79763827027966</v>
      </c>
      <c r="J37" s="98">
        <v>611.39198886654663</v>
      </c>
      <c r="K37" s="98">
        <v>616.4012102482742</v>
      </c>
      <c r="L37" s="98">
        <v>610.69199964843767</v>
      </c>
      <c r="M37" s="98">
        <v>686.28605131649124</v>
      </c>
      <c r="N37" s="98">
        <v>620.50190954925574</v>
      </c>
      <c r="O37" s="98">
        <v>598.28968662944749</v>
      </c>
      <c r="P37" s="98">
        <v>541.78659706031988</v>
      </c>
      <c r="Q37" s="98">
        <v>529.62575543798846</v>
      </c>
      <c r="R37" s="98">
        <v>555.95149692384484</v>
      </c>
      <c r="S37" s="98">
        <v>631.29065092713381</v>
      </c>
      <c r="T37" s="98">
        <v>615.31690331923005</v>
      </c>
      <c r="U37" s="98">
        <v>611.42158154469848</v>
      </c>
      <c r="V37" s="98">
        <v>569.12514154770031</v>
      </c>
      <c r="W37" s="98">
        <v>625.19435124711322</v>
      </c>
      <c r="DA37" s="63" t="s">
        <v>2276</v>
      </c>
    </row>
    <row r="38" spans="1:105" ht="12" customHeight="1" x14ac:dyDescent="0.25">
      <c r="A38" s="108" t="s">
        <v>52</v>
      </c>
      <c r="B38" s="98">
        <v>948.93810279365925</v>
      </c>
      <c r="C38" s="98">
        <v>946.47271161843526</v>
      </c>
      <c r="D38" s="98">
        <v>967.50826619761187</v>
      </c>
      <c r="E38" s="98">
        <v>973.64505573612382</v>
      </c>
      <c r="F38" s="98">
        <v>972.90772762377799</v>
      </c>
      <c r="G38" s="98">
        <v>962.38806209031657</v>
      </c>
      <c r="H38" s="98">
        <v>950.91302247870215</v>
      </c>
      <c r="I38" s="98">
        <v>949.38175785827377</v>
      </c>
      <c r="J38" s="98">
        <v>930.09983025681254</v>
      </c>
      <c r="K38" s="98">
        <v>917.02930114327603</v>
      </c>
      <c r="L38" s="98">
        <v>943.88158769124402</v>
      </c>
      <c r="M38" s="98">
        <v>979.72303433716797</v>
      </c>
      <c r="N38" s="98">
        <v>959.7886744935563</v>
      </c>
      <c r="O38" s="98">
        <v>942.68110296768384</v>
      </c>
      <c r="P38" s="98">
        <v>937.49358847495</v>
      </c>
      <c r="Q38" s="98">
        <v>964.5120536585564</v>
      </c>
      <c r="R38" s="98">
        <v>971.26512926344776</v>
      </c>
      <c r="S38" s="98">
        <v>976.49822128978565</v>
      </c>
      <c r="T38" s="98">
        <v>1025.5335188046515</v>
      </c>
      <c r="U38" s="98">
        <v>1003.6765407953889</v>
      </c>
      <c r="V38" s="98">
        <v>1028.4375814302757</v>
      </c>
      <c r="W38" s="98">
        <v>1004.157862700335</v>
      </c>
      <c r="DA38" s="63" t="s">
        <v>2277</v>
      </c>
    </row>
    <row r="39" spans="1:105" ht="12" customHeight="1" x14ac:dyDescent="0.25">
      <c r="A39" s="121" t="s">
        <v>54</v>
      </c>
      <c r="B39" s="122">
        <v>813.47427330801997</v>
      </c>
      <c r="C39" s="122">
        <v>849.01876699513753</v>
      </c>
      <c r="D39" s="122">
        <v>866.19611369234497</v>
      </c>
      <c r="E39" s="122">
        <v>870.51043251964791</v>
      </c>
      <c r="F39" s="122">
        <v>891.45522236784973</v>
      </c>
      <c r="G39" s="122">
        <v>853.2005048478992</v>
      </c>
      <c r="H39" s="122">
        <v>854.29447949098926</v>
      </c>
      <c r="I39" s="122">
        <v>810.29535821343245</v>
      </c>
      <c r="J39" s="122">
        <v>767.27600866200362</v>
      </c>
      <c r="K39" s="122">
        <v>737.88420856720234</v>
      </c>
      <c r="L39" s="122">
        <v>770.70539286760641</v>
      </c>
      <c r="M39" s="122">
        <v>737.13960791548755</v>
      </c>
      <c r="N39" s="122">
        <v>705.1496863925039</v>
      </c>
      <c r="O39" s="122">
        <v>689.9577726378601</v>
      </c>
      <c r="P39" s="122">
        <v>672.35211711317925</v>
      </c>
      <c r="Q39" s="122">
        <v>667.34305983729962</v>
      </c>
      <c r="R39" s="122">
        <v>664.47095601302328</v>
      </c>
      <c r="S39" s="122">
        <v>696.67220515379051</v>
      </c>
      <c r="T39" s="122">
        <v>701.09552016638611</v>
      </c>
      <c r="U39" s="122">
        <v>679.45650205567517</v>
      </c>
      <c r="V39" s="122">
        <v>683.99946379980872</v>
      </c>
      <c r="W39" s="122">
        <v>678.24608702419289</v>
      </c>
      <c r="DA39" s="130" t="s">
        <v>2278</v>
      </c>
    </row>
    <row r="40" spans="1:105" ht="12" customHeight="1" x14ac:dyDescent="0.25">
      <c r="A40" s="97" t="s">
        <v>50</v>
      </c>
      <c r="B40" s="98">
        <v>1004.3659808703518</v>
      </c>
      <c r="C40" s="98">
        <v>1004.2311523937517</v>
      </c>
      <c r="D40" s="98">
        <v>1033.591468416098</v>
      </c>
      <c r="E40" s="98">
        <v>1080.5048942576329</v>
      </c>
      <c r="F40" s="98">
        <v>1113.6747213409417</v>
      </c>
      <c r="G40" s="98">
        <v>1063.7852935788808</v>
      </c>
      <c r="H40" s="98">
        <v>1020.864538633762</v>
      </c>
      <c r="I40" s="98">
        <v>979.57753941825217</v>
      </c>
      <c r="J40" s="98">
        <v>928.82365496784746</v>
      </c>
      <c r="K40" s="98">
        <v>912.74648145711808</v>
      </c>
      <c r="L40" s="98">
        <v>917.42963884131632</v>
      </c>
      <c r="M40" s="98">
        <v>918.65134520941342</v>
      </c>
      <c r="N40" s="98">
        <v>860.48664173910083</v>
      </c>
      <c r="O40" s="98">
        <v>850.9988336834798</v>
      </c>
      <c r="P40" s="98">
        <v>842.19746851677417</v>
      </c>
      <c r="Q40" s="98">
        <v>829.90944959846615</v>
      </c>
      <c r="R40" s="98">
        <v>838.64750892291852</v>
      </c>
      <c r="S40" s="98">
        <v>885.90844742396018</v>
      </c>
      <c r="T40" s="98">
        <v>911.17689277823752</v>
      </c>
      <c r="U40" s="98">
        <v>884.28489533608695</v>
      </c>
      <c r="V40" s="98">
        <v>910.28431219635468</v>
      </c>
      <c r="W40" s="98">
        <v>888.30594764644877</v>
      </c>
      <c r="DA40" s="63" t="s">
        <v>2279</v>
      </c>
    </row>
    <row r="41" spans="1:105" ht="12" customHeight="1" x14ac:dyDescent="0.25">
      <c r="A41" s="109" t="s">
        <v>120</v>
      </c>
      <c r="B41" s="33">
        <v>710.0786666718144</v>
      </c>
      <c r="C41" s="33">
        <v>767.5828091843066</v>
      </c>
      <c r="D41" s="33">
        <v>780.20028774326136</v>
      </c>
      <c r="E41" s="33">
        <v>764.81005319911583</v>
      </c>
      <c r="F41" s="33">
        <v>783.44476619403872</v>
      </c>
      <c r="G41" s="33">
        <v>758.72775240055273</v>
      </c>
      <c r="H41" s="33">
        <v>787.8868265569198</v>
      </c>
      <c r="I41" s="33">
        <v>747.55185002930409</v>
      </c>
      <c r="J41" s="33">
        <v>707.85387177357063</v>
      </c>
      <c r="K41" s="33">
        <v>674.79177072895357</v>
      </c>
      <c r="L41" s="33">
        <v>719.38677877797443</v>
      </c>
      <c r="M41" s="33">
        <v>674.7719911366861</v>
      </c>
      <c r="N41" s="33">
        <v>651.81356341627975</v>
      </c>
      <c r="O41" s="33">
        <v>635.55080488490319</v>
      </c>
      <c r="P41" s="33">
        <v>615.62901601090505</v>
      </c>
      <c r="Q41" s="33">
        <v>615.28210015379432</v>
      </c>
      <c r="R41" s="33">
        <v>611.44262823859935</v>
      </c>
      <c r="S41" s="33">
        <v>642.40639408651077</v>
      </c>
      <c r="T41" s="33">
        <v>644.87001883445703</v>
      </c>
      <c r="U41" s="33">
        <v>628.30906586164997</v>
      </c>
      <c r="V41" s="33">
        <v>630.70466041855298</v>
      </c>
      <c r="W41" s="33">
        <v>630.07758855033376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17141.75090668839</v>
      </c>
      <c r="C43" s="117">
        <f t="shared" si="14"/>
        <v>19051.083052413367</v>
      </c>
      <c r="D43" s="117">
        <f t="shared" si="14"/>
        <v>17813.783734410241</v>
      </c>
      <c r="E43" s="117">
        <f t="shared" si="14"/>
        <v>18410.665320887718</v>
      </c>
      <c r="F43" s="117">
        <f t="shared" si="14"/>
        <v>18044.621795791729</v>
      </c>
      <c r="G43" s="117">
        <f t="shared" si="14"/>
        <v>18456.243431863364</v>
      </c>
      <c r="H43" s="117">
        <f t="shared" si="14"/>
        <v>18610.141347084722</v>
      </c>
      <c r="I43" s="117">
        <f t="shared" si="14"/>
        <v>15134.40685955878</v>
      </c>
      <c r="J43" s="117">
        <f t="shared" si="14"/>
        <v>18124.166639296614</v>
      </c>
      <c r="K43" s="117">
        <f t="shared" si="14"/>
        <v>17114.264381015772</v>
      </c>
      <c r="L43" s="117">
        <f t="shared" si="14"/>
        <v>17513.843616606839</v>
      </c>
      <c r="M43" s="117">
        <f t="shared" si="14"/>
        <v>16033.073409398039</v>
      </c>
      <c r="N43" s="117">
        <f t="shared" si="14"/>
        <v>16149.151777980214</v>
      </c>
      <c r="O43" s="117">
        <f t="shared" si="14"/>
        <v>16173.600728974252</v>
      </c>
      <c r="P43" s="117">
        <f t="shared" si="14"/>
        <v>14051.026227860157</v>
      </c>
      <c r="Q43" s="117">
        <f t="shared" si="14"/>
        <v>14779.164246969169</v>
      </c>
      <c r="R43" s="117">
        <f t="shared" ref="R43:V43" si="15">R44+R47+R49+R58</f>
        <v>14468.220714280722</v>
      </c>
      <c r="S43" s="117">
        <f t="shared" si="15"/>
        <v>14703.400982046482</v>
      </c>
      <c r="T43" s="117">
        <f t="shared" si="15"/>
        <v>13910.334433342035</v>
      </c>
      <c r="U43" s="117">
        <f t="shared" si="15"/>
        <v>14557.101555825335</v>
      </c>
      <c r="V43" s="117">
        <f t="shared" si="15"/>
        <v>15633.589404889915</v>
      </c>
      <c r="W43" s="117">
        <f t="shared" ref="W43" si="16">W44+W47+W49+W58</f>
        <v>13142.812924844162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14363.999599728697</v>
      </c>
      <c r="C44" s="122">
        <f t="shared" si="17"/>
        <v>16125.102095627701</v>
      </c>
      <c r="D44" s="122">
        <f t="shared" si="17"/>
        <v>14908.068074751856</v>
      </c>
      <c r="E44" s="122">
        <f t="shared" si="17"/>
        <v>15449.85189596393</v>
      </c>
      <c r="F44" s="122">
        <f t="shared" si="17"/>
        <v>15108.632853744211</v>
      </c>
      <c r="G44" s="122">
        <f t="shared" si="17"/>
        <v>15482.516692606516</v>
      </c>
      <c r="H44" s="122">
        <f t="shared" si="17"/>
        <v>15522.249337967964</v>
      </c>
      <c r="I44" s="122">
        <f t="shared" si="17"/>
        <v>12363.62964215403</v>
      </c>
      <c r="J44" s="122">
        <f t="shared" si="17"/>
        <v>15093.982253731847</v>
      </c>
      <c r="K44" s="122">
        <f t="shared" si="17"/>
        <v>14150.440430040802</v>
      </c>
      <c r="L44" s="122">
        <f t="shared" si="17"/>
        <v>14522.797063202914</v>
      </c>
      <c r="M44" s="122">
        <f t="shared" si="17"/>
        <v>12994.415611264618</v>
      </c>
      <c r="N44" s="122">
        <f t="shared" si="17"/>
        <v>13107.219704311108</v>
      </c>
      <c r="O44" s="122">
        <f t="shared" si="17"/>
        <v>13379.601850801026</v>
      </c>
      <c r="P44" s="122">
        <f t="shared" si="17"/>
        <v>11218.700541712551</v>
      </c>
      <c r="Q44" s="122">
        <f t="shared" si="17"/>
        <v>12007.175717066928</v>
      </c>
      <c r="R44" s="122">
        <f t="shared" ref="R44:V44" si="18">SUM(R45:R46)</f>
        <v>11697.277733950363</v>
      </c>
      <c r="S44" s="122">
        <f t="shared" si="18"/>
        <v>11807.98796068224</v>
      </c>
      <c r="T44" s="122">
        <f t="shared" si="18"/>
        <v>11111.576754584417</v>
      </c>
      <c r="U44" s="122">
        <f t="shared" si="18"/>
        <v>11650.22919589242</v>
      </c>
      <c r="V44" s="122">
        <f t="shared" si="18"/>
        <v>12593.58046330513</v>
      </c>
      <c r="W44" s="122">
        <f t="shared" ref="W44" si="19">SUM(W45:W46)</f>
        <v>10526.173108550149</v>
      </c>
      <c r="DA44" s="130" t="s">
        <v>2282</v>
      </c>
    </row>
    <row r="45" spans="1:105" ht="12" customHeight="1" x14ac:dyDescent="0.25">
      <c r="A45" s="97" t="s">
        <v>217</v>
      </c>
      <c r="B45" s="98">
        <v>14198.580975626799</v>
      </c>
      <c r="C45" s="98">
        <v>15940.546552562646</v>
      </c>
      <c r="D45" s="98">
        <v>14739.140794299958</v>
      </c>
      <c r="E45" s="98">
        <v>15280.254813167459</v>
      </c>
      <c r="F45" s="98">
        <v>14942.082364954817</v>
      </c>
      <c r="G45" s="98">
        <v>15313.326925126028</v>
      </c>
      <c r="H45" s="98">
        <v>15353.62371468629</v>
      </c>
      <c r="I45" s="98">
        <v>12232.603213169812</v>
      </c>
      <c r="J45" s="98">
        <v>14930.320790355847</v>
      </c>
      <c r="K45" s="98">
        <v>13996.400761660625</v>
      </c>
      <c r="L45" s="98">
        <v>14362.882970780644</v>
      </c>
      <c r="M45" s="98">
        <v>12850.320465742336</v>
      </c>
      <c r="N45" s="98">
        <v>12958.659298668375</v>
      </c>
      <c r="O45" s="98">
        <v>13220.458550950521</v>
      </c>
      <c r="P45" s="98">
        <v>11084.762631620446</v>
      </c>
      <c r="Q45" s="98">
        <v>11865.37425434252</v>
      </c>
      <c r="R45" s="98">
        <v>11558.64467419935</v>
      </c>
      <c r="S45" s="98">
        <v>11667.152908947324</v>
      </c>
      <c r="T45" s="98">
        <v>10977.972074525504</v>
      </c>
      <c r="U45" s="98">
        <v>11507.992112988746</v>
      </c>
      <c r="V45" s="98">
        <v>12437.507476933079</v>
      </c>
      <c r="W45" s="98">
        <v>10395.985876127947</v>
      </c>
      <c r="DA45" s="63" t="s">
        <v>2283</v>
      </c>
    </row>
    <row r="46" spans="1:105" ht="12" customHeight="1" x14ac:dyDescent="0.25">
      <c r="A46" s="97" t="s">
        <v>53</v>
      </c>
      <c r="B46" s="98">
        <v>165.41862410189736</v>
      </c>
      <c r="C46" s="98">
        <v>184.5555430650555</v>
      </c>
      <c r="D46" s="98">
        <v>168.92728045189941</v>
      </c>
      <c r="E46" s="98">
        <v>169.59708279647009</v>
      </c>
      <c r="F46" s="98">
        <v>166.55048878939425</v>
      </c>
      <c r="G46" s="98">
        <v>169.18976748048848</v>
      </c>
      <c r="H46" s="98">
        <v>168.62562328167357</v>
      </c>
      <c r="I46" s="98">
        <v>131.02642898421726</v>
      </c>
      <c r="J46" s="98">
        <v>163.66146337599912</v>
      </c>
      <c r="K46" s="98">
        <v>154.03966838017712</v>
      </c>
      <c r="L46" s="98">
        <v>159.91409242227044</v>
      </c>
      <c r="M46" s="98">
        <v>144.09514552228168</v>
      </c>
      <c r="N46" s="98">
        <v>148.56040564273323</v>
      </c>
      <c r="O46" s="98">
        <v>159.14329985050404</v>
      </c>
      <c r="P46" s="98">
        <v>133.93791009210582</v>
      </c>
      <c r="Q46" s="98">
        <v>141.80146272440879</v>
      </c>
      <c r="R46" s="98">
        <v>138.6330597510138</v>
      </c>
      <c r="S46" s="98">
        <v>140.83505173491503</v>
      </c>
      <c r="T46" s="98">
        <v>133.60468005891457</v>
      </c>
      <c r="U46" s="98">
        <v>142.23708290367401</v>
      </c>
      <c r="V46" s="98">
        <v>156.07298637205125</v>
      </c>
      <c r="W46" s="98">
        <v>130.18723242220258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37.252022918229194</v>
      </c>
      <c r="C47" s="122">
        <f t="shared" si="20"/>
        <v>44.381273818962214</v>
      </c>
      <c r="D47" s="122">
        <f t="shared" si="20"/>
        <v>38.705147279366777</v>
      </c>
      <c r="E47" s="122">
        <f t="shared" si="20"/>
        <v>71.211384991478454</v>
      </c>
      <c r="F47" s="122">
        <f t="shared" si="20"/>
        <v>40.896569981023084</v>
      </c>
      <c r="G47" s="122">
        <f t="shared" si="20"/>
        <v>47.184691113820428</v>
      </c>
      <c r="H47" s="122">
        <f t="shared" si="20"/>
        <v>59.31015871909139</v>
      </c>
      <c r="I47" s="122">
        <f t="shared" si="20"/>
        <v>63.53822105622524</v>
      </c>
      <c r="J47" s="122">
        <f t="shared" si="20"/>
        <v>66.104805665075943</v>
      </c>
      <c r="K47" s="122">
        <f t="shared" si="20"/>
        <v>58.805969687335683</v>
      </c>
      <c r="L47" s="122">
        <f t="shared" si="20"/>
        <v>69.505446250132209</v>
      </c>
      <c r="M47" s="122">
        <f t="shared" si="20"/>
        <v>66.579797062164957</v>
      </c>
      <c r="N47" s="122">
        <f t="shared" si="20"/>
        <v>88.108628453554203</v>
      </c>
      <c r="O47" s="122">
        <f t="shared" si="20"/>
        <v>62.738937904689777</v>
      </c>
      <c r="P47" s="122">
        <f t="shared" si="20"/>
        <v>55.244509714855127</v>
      </c>
      <c r="Q47" s="122">
        <f t="shared" si="20"/>
        <v>72.735962052020071</v>
      </c>
      <c r="R47" s="122">
        <f t="shared" si="20"/>
        <v>79.80432253387454</v>
      </c>
      <c r="S47" s="122">
        <f t="shared" si="20"/>
        <v>85.264407326886158</v>
      </c>
      <c r="T47" s="122">
        <f t="shared" si="20"/>
        <v>69.584538617253315</v>
      </c>
      <c r="U47" s="122">
        <f t="shared" si="20"/>
        <v>78.208733123948548</v>
      </c>
      <c r="V47" s="122">
        <f t="shared" si="20"/>
        <v>73.834008507035378</v>
      </c>
      <c r="W47" s="122">
        <f t="shared" si="20"/>
        <v>76.900968896123501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37.252022918229194</v>
      </c>
      <c r="C48" s="98">
        <f>IF(RES_hhdet_fec!C48=0,0,RES_hhdet_fec!C48*1000*11630/RES_hhdet_num!C43)</f>
        <v>44.381273818962214</v>
      </c>
      <c r="D48" s="98">
        <f>IF(RES_hhdet_fec!D48=0,0,RES_hhdet_fec!D48*1000*11630/RES_hhdet_num!D43)</f>
        <v>38.705147279366777</v>
      </c>
      <c r="E48" s="98">
        <f>IF(RES_hhdet_fec!E48=0,0,RES_hhdet_fec!E48*1000*11630/RES_hhdet_num!E43)</f>
        <v>71.211384991478454</v>
      </c>
      <c r="F48" s="98">
        <f>IF(RES_hhdet_fec!F48=0,0,RES_hhdet_fec!F48*1000*11630/RES_hhdet_num!F43)</f>
        <v>40.896569981023084</v>
      </c>
      <c r="G48" s="98">
        <f>IF(RES_hhdet_fec!G48=0,0,RES_hhdet_fec!G48*1000*11630/RES_hhdet_num!G43)</f>
        <v>47.184691113820428</v>
      </c>
      <c r="H48" s="98">
        <f>IF(RES_hhdet_fec!H48=0,0,RES_hhdet_fec!H48*1000*11630/RES_hhdet_num!H43)</f>
        <v>59.31015871909139</v>
      </c>
      <c r="I48" s="98">
        <f>IF(RES_hhdet_fec!I48=0,0,RES_hhdet_fec!I48*1000*11630/RES_hhdet_num!I43)</f>
        <v>63.53822105622524</v>
      </c>
      <c r="J48" s="98">
        <f>IF(RES_hhdet_fec!J48=0,0,RES_hhdet_fec!J48*1000*11630/RES_hhdet_num!J43)</f>
        <v>66.104805665075943</v>
      </c>
      <c r="K48" s="98">
        <f>IF(RES_hhdet_fec!K48=0,0,RES_hhdet_fec!K48*1000*11630/RES_hhdet_num!K43)</f>
        <v>58.805969687335683</v>
      </c>
      <c r="L48" s="98">
        <f>IF(RES_hhdet_fec!L48=0,0,RES_hhdet_fec!L48*1000*11630/RES_hhdet_num!L43)</f>
        <v>69.505446250132209</v>
      </c>
      <c r="M48" s="98">
        <f>IF(RES_hhdet_fec!M48=0,0,RES_hhdet_fec!M48*1000*11630/RES_hhdet_num!M43)</f>
        <v>66.579797062164957</v>
      </c>
      <c r="N48" s="98">
        <f>IF(RES_hhdet_fec!N48=0,0,RES_hhdet_fec!N48*1000*11630/RES_hhdet_num!N43)</f>
        <v>88.108628453554203</v>
      </c>
      <c r="O48" s="98">
        <f>IF(RES_hhdet_fec!O48=0,0,RES_hhdet_fec!O48*1000*11630/RES_hhdet_num!O43)</f>
        <v>62.738937904689777</v>
      </c>
      <c r="P48" s="98">
        <f>IF(RES_hhdet_fec!P48=0,0,RES_hhdet_fec!P48*1000*11630/RES_hhdet_num!P43)</f>
        <v>55.244509714855127</v>
      </c>
      <c r="Q48" s="98">
        <f>IF(RES_hhdet_fec!Q48=0,0,RES_hhdet_fec!Q48*1000*11630/RES_hhdet_num!Q43)</f>
        <v>72.735962052020071</v>
      </c>
      <c r="R48" s="98">
        <f>IF(RES_hhdet_fec!R48=0,0,RES_hhdet_fec!R48*1000*11630/RES_hhdet_num!R43)</f>
        <v>79.80432253387454</v>
      </c>
      <c r="S48" s="98">
        <f>IF(RES_hhdet_fec!S48=0,0,RES_hhdet_fec!S48*1000*11630/RES_hhdet_num!S43)</f>
        <v>85.264407326886158</v>
      </c>
      <c r="T48" s="98">
        <f>IF(RES_hhdet_fec!T48=0,0,RES_hhdet_fec!T48*1000*11630/RES_hhdet_num!T43)</f>
        <v>69.584538617253315</v>
      </c>
      <c r="U48" s="98">
        <f>IF(RES_hhdet_fec!U48=0,0,RES_hhdet_fec!U48*1000*11630/RES_hhdet_num!U43)</f>
        <v>78.208733123948548</v>
      </c>
      <c r="V48" s="98">
        <f>IF(RES_hhdet_fec!V48=0,0,RES_hhdet_fec!V48*1000*11630/RES_hhdet_num!V43)</f>
        <v>73.834008507035378</v>
      </c>
      <c r="W48" s="98">
        <f>IF(RES_hhdet_fec!W48=0,0,RES_hhdet_fec!W48*1000*11630/RES_hhdet_num!W43)</f>
        <v>76.900968896123501</v>
      </c>
      <c r="DA48" s="63" t="s">
        <v>2286</v>
      </c>
    </row>
    <row r="49" spans="1:105" ht="12" customHeight="1" x14ac:dyDescent="0.25">
      <c r="A49" s="121" t="s">
        <v>55</v>
      </c>
      <c r="B49" s="122">
        <v>2013.4447564477139</v>
      </c>
      <c r="C49" s="122">
        <v>2136.8265681318576</v>
      </c>
      <c r="D49" s="122">
        <v>2107.7784364572267</v>
      </c>
      <c r="E49" s="122">
        <v>2135.9489112427123</v>
      </c>
      <c r="F49" s="122">
        <v>2132.5371289725049</v>
      </c>
      <c r="G49" s="122">
        <v>2168.6250606144131</v>
      </c>
      <c r="H49" s="122">
        <v>2266.2018153446957</v>
      </c>
      <c r="I49" s="122">
        <v>1966.4896572056339</v>
      </c>
      <c r="J49" s="122">
        <v>2247.7222176091391</v>
      </c>
      <c r="K49" s="122">
        <v>2207.2370771075193</v>
      </c>
      <c r="L49" s="122">
        <v>2191.033032968252</v>
      </c>
      <c r="M49" s="122">
        <v>2280.2279298484455</v>
      </c>
      <c r="N49" s="122">
        <v>2264.3151057982313</v>
      </c>
      <c r="O49" s="122">
        <v>2044.0283510787128</v>
      </c>
      <c r="P49" s="122">
        <v>2112.9343571444078</v>
      </c>
      <c r="Q49" s="122">
        <v>2046.9396539731435</v>
      </c>
      <c r="R49" s="122">
        <v>2051.1646052228216</v>
      </c>
      <c r="S49" s="122">
        <v>2144.4097296671057</v>
      </c>
      <c r="T49" s="122">
        <v>2071.8694237917707</v>
      </c>
      <c r="U49" s="122">
        <v>2184.3822762374107</v>
      </c>
      <c r="V49" s="122">
        <v>2316.43577133803</v>
      </c>
      <c r="W49" s="122">
        <v>1889.5983280930061</v>
      </c>
      <c r="DA49" s="130" t="s">
        <v>2287</v>
      </c>
    </row>
    <row r="50" spans="1:105" ht="12" customHeight="1" x14ac:dyDescent="0.25">
      <c r="A50" s="97" t="s">
        <v>138</v>
      </c>
      <c r="B50" s="98">
        <v>2221.2798448206759</v>
      </c>
      <c r="C50" s="98">
        <v>2403.5449200909834</v>
      </c>
      <c r="D50" s="98">
        <v>2354.7587646446827</v>
      </c>
      <c r="E50" s="98">
        <v>2411.6091685781166</v>
      </c>
      <c r="F50" s="98">
        <v>2403.4161175802496</v>
      </c>
      <c r="G50" s="98">
        <v>2460.3811573437611</v>
      </c>
      <c r="H50" s="98">
        <v>2569.6818725862377</v>
      </c>
      <c r="I50" s="98">
        <v>2119.0205544092732</v>
      </c>
      <c r="J50" s="98">
        <v>2535.7979520222639</v>
      </c>
      <c r="K50" s="98">
        <v>2463.564356831444</v>
      </c>
      <c r="L50" s="98">
        <v>2436.9910305079293</v>
      </c>
      <c r="M50" s="98">
        <v>2565.0524962827103</v>
      </c>
      <c r="N50" s="98">
        <v>2575.202424165414</v>
      </c>
      <c r="O50" s="98">
        <v>2271.1460079616995</v>
      </c>
      <c r="P50" s="98">
        <v>2443.7595751746408</v>
      </c>
      <c r="Q50" s="98">
        <v>2352.2047573084051</v>
      </c>
      <c r="R50" s="98">
        <v>2321.9982506391843</v>
      </c>
      <c r="S50" s="98">
        <v>2414.9845283957784</v>
      </c>
      <c r="T50" s="98">
        <v>2280.7664550652089</v>
      </c>
      <c r="U50" s="98">
        <v>2447.0815358756768</v>
      </c>
      <c r="V50" s="98">
        <v>2658.1797690212434</v>
      </c>
      <c r="W50" s="98">
        <v>2019.2845111249217</v>
      </c>
      <c r="DA50" s="63" t="s">
        <v>2288</v>
      </c>
    </row>
    <row r="51" spans="1:105" ht="12" customHeight="1" x14ac:dyDescent="0.25">
      <c r="A51" s="97" t="s">
        <v>137</v>
      </c>
      <c r="B51" s="98">
        <v>1618.162541013955</v>
      </c>
      <c r="C51" s="98">
        <v>1802.7214109036033</v>
      </c>
      <c r="D51" s="98">
        <v>1807.0177952856252</v>
      </c>
      <c r="E51" s="98">
        <v>1917.6493813129393</v>
      </c>
      <c r="F51" s="98">
        <v>1911.9498038654481</v>
      </c>
      <c r="G51" s="98">
        <v>2023.7059572311214</v>
      </c>
      <c r="H51" s="98">
        <v>2187.6335552149653</v>
      </c>
      <c r="I51" s="98">
        <v>1714.8834667978808</v>
      </c>
      <c r="J51" s="98">
        <v>2127.4643760656536</v>
      </c>
      <c r="K51" s="98">
        <v>2060.1425680125262</v>
      </c>
      <c r="L51" s="98">
        <v>2016.2311349309214</v>
      </c>
      <c r="M51" s="98">
        <v>2098.5634990795552</v>
      </c>
      <c r="N51" s="98">
        <v>2148.001222967941</v>
      </c>
      <c r="O51" s="98">
        <v>1859.5761628511643</v>
      </c>
      <c r="P51" s="98">
        <v>2010.0066967141483</v>
      </c>
      <c r="Q51" s="98">
        <v>1906.5910051989774</v>
      </c>
      <c r="R51" s="98">
        <v>1887.2568155640961</v>
      </c>
      <c r="S51" s="98">
        <v>2056.7388750920604</v>
      </c>
      <c r="T51" s="98">
        <v>1897.7784256317861</v>
      </c>
      <c r="U51" s="98">
        <v>2170.8394587711573</v>
      </c>
      <c r="V51" s="98">
        <v>2413.6729153182287</v>
      </c>
      <c r="W51" s="98">
        <v>1709.2400590132047</v>
      </c>
      <c r="DA51" s="63" t="s">
        <v>2289</v>
      </c>
    </row>
    <row r="52" spans="1:105" ht="12" customHeight="1" x14ac:dyDescent="0.25">
      <c r="A52" s="100" t="s">
        <v>217</v>
      </c>
      <c r="B52" s="101">
        <v>794.33216608350733</v>
      </c>
      <c r="C52" s="101">
        <v>888.84643087340589</v>
      </c>
      <c r="D52" s="101">
        <v>911.89550941562777</v>
      </c>
      <c r="E52" s="101">
        <v>980.95585741645493</v>
      </c>
      <c r="F52" s="101">
        <v>1021.4600642576636</v>
      </c>
      <c r="G52" s="101">
        <v>1089.9623644091803</v>
      </c>
      <c r="H52" s="101">
        <v>1173.8792568098972</v>
      </c>
      <c r="I52" s="101">
        <v>970.93582739682006</v>
      </c>
      <c r="J52" s="101">
        <v>1143.438170796572</v>
      </c>
      <c r="K52" s="101">
        <v>1121.9338560139099</v>
      </c>
      <c r="L52" s="101">
        <v>1097.2984747169403</v>
      </c>
      <c r="M52" s="101">
        <v>1155.0208260154525</v>
      </c>
      <c r="N52" s="101">
        <v>1196.2571270689034</v>
      </c>
      <c r="O52" s="101">
        <v>1023.219694357998</v>
      </c>
      <c r="P52" s="101">
        <v>1027.0520644717315</v>
      </c>
      <c r="Q52" s="101">
        <v>955.64401148299009</v>
      </c>
      <c r="R52" s="101">
        <v>963.29089118341653</v>
      </c>
      <c r="S52" s="101">
        <v>1110.2606895216377</v>
      </c>
      <c r="T52" s="101">
        <v>945.01809577669121</v>
      </c>
      <c r="U52" s="101">
        <v>1079.1143986484888</v>
      </c>
      <c r="V52" s="101">
        <v>1151.0612970912891</v>
      </c>
      <c r="W52" s="101">
        <v>859.92106857224735</v>
      </c>
      <c r="DA52" s="131" t="s">
        <v>2290</v>
      </c>
    </row>
    <row r="53" spans="1:105" ht="12" customHeight="1" x14ac:dyDescent="0.25">
      <c r="A53" s="103" t="s">
        <v>52</v>
      </c>
      <c r="B53" s="104">
        <v>823.8303749304481</v>
      </c>
      <c r="C53" s="104">
        <v>913.87498003019743</v>
      </c>
      <c r="D53" s="104">
        <v>895.12228586999731</v>
      </c>
      <c r="E53" s="104">
        <v>936.69352389648475</v>
      </c>
      <c r="F53" s="104">
        <v>890.48973960778505</v>
      </c>
      <c r="G53" s="104">
        <v>933.74359282194007</v>
      </c>
      <c r="H53" s="104">
        <v>1013.7542984050694</v>
      </c>
      <c r="I53" s="104">
        <v>743.94763940106054</v>
      </c>
      <c r="J53" s="104">
        <v>984.02620526908197</v>
      </c>
      <c r="K53" s="104">
        <v>938.20871199861654</v>
      </c>
      <c r="L53" s="104">
        <v>918.93266021398165</v>
      </c>
      <c r="M53" s="104">
        <v>943.54267306410236</v>
      </c>
      <c r="N53" s="104">
        <v>951.74409589903735</v>
      </c>
      <c r="O53" s="104">
        <v>836.35646849316583</v>
      </c>
      <c r="P53" s="104">
        <v>982.95463224241678</v>
      </c>
      <c r="Q53" s="104">
        <v>950.94699371598711</v>
      </c>
      <c r="R53" s="104">
        <v>923.96592438067944</v>
      </c>
      <c r="S53" s="104">
        <v>946.47818557042319</v>
      </c>
      <c r="T53" s="104">
        <v>952.76032985509482</v>
      </c>
      <c r="U53" s="104">
        <v>1091.7250601226683</v>
      </c>
      <c r="V53" s="104">
        <v>1262.6116182269402</v>
      </c>
      <c r="W53" s="104">
        <v>849.31899044095758</v>
      </c>
      <c r="DA53" s="132" t="s">
        <v>2291</v>
      </c>
    </row>
    <row r="54" spans="1:105" ht="12" customHeight="1" x14ac:dyDescent="0.25">
      <c r="A54" s="106" t="s">
        <v>122</v>
      </c>
      <c r="B54" s="101">
        <v>1671.4566105336157</v>
      </c>
      <c r="C54" s="101">
        <v>1681.6497381115817</v>
      </c>
      <c r="D54" s="101">
        <v>1688.4359125423666</v>
      </c>
      <c r="E54" s="101">
        <v>1651.7730114060591</v>
      </c>
      <c r="F54" s="101">
        <v>1658.8361770240333</v>
      </c>
      <c r="G54" s="101">
        <v>1637.8753290126763</v>
      </c>
      <c r="H54" s="101">
        <v>1704.5216004063975</v>
      </c>
      <c r="I54" s="101">
        <v>1704.3148711357833</v>
      </c>
      <c r="J54" s="101">
        <v>1679.3671784112464</v>
      </c>
      <c r="K54" s="101">
        <v>1703.738443823215</v>
      </c>
      <c r="L54" s="101">
        <v>1737.5535606777869</v>
      </c>
      <c r="M54" s="101">
        <v>1766.4973081286664</v>
      </c>
      <c r="N54" s="101">
        <v>1772.4819511762171</v>
      </c>
      <c r="O54" s="101">
        <v>1776.1353683877849</v>
      </c>
      <c r="P54" s="101">
        <v>1739.5160175714429</v>
      </c>
      <c r="Q54" s="101">
        <v>1718.5793593417416</v>
      </c>
      <c r="R54" s="101">
        <v>1750.7989305319791</v>
      </c>
      <c r="S54" s="101">
        <v>1800.1500566592867</v>
      </c>
      <c r="T54" s="101">
        <v>1800.149340973968</v>
      </c>
      <c r="U54" s="101">
        <v>1775.6885066636335</v>
      </c>
      <c r="V54" s="101">
        <v>1708.9070687081653</v>
      </c>
      <c r="W54" s="101">
        <v>1710.0296637779832</v>
      </c>
      <c r="DA54" s="131" t="s">
        <v>2292</v>
      </c>
    </row>
    <row r="55" spans="1:105" ht="12" customHeight="1" x14ac:dyDescent="0.25">
      <c r="A55" s="107" t="s">
        <v>121</v>
      </c>
      <c r="B55" s="104">
        <v>1278.0438196774642</v>
      </c>
      <c r="C55" s="104">
        <v>1293.9165391897629</v>
      </c>
      <c r="D55" s="104">
        <v>1337.6004810183226</v>
      </c>
      <c r="E55" s="104">
        <v>1350.4436789267511</v>
      </c>
      <c r="F55" s="104">
        <v>1388.450668051855</v>
      </c>
      <c r="G55" s="104">
        <v>1407.8424528458056</v>
      </c>
      <c r="H55" s="104">
        <v>1448.173974964149</v>
      </c>
      <c r="I55" s="104">
        <v>1494.1487577163562</v>
      </c>
      <c r="J55" s="104">
        <v>1500.7461037809544</v>
      </c>
      <c r="K55" s="104">
        <v>1552.1723048266088</v>
      </c>
      <c r="L55" s="104">
        <v>1537.6894309411255</v>
      </c>
      <c r="M55" s="104">
        <v>1603.9107879726764</v>
      </c>
      <c r="N55" s="104">
        <v>1562.4788881793775</v>
      </c>
      <c r="O55" s="104">
        <v>1589.0689499531159</v>
      </c>
      <c r="P55" s="104">
        <v>1512.7532918971422</v>
      </c>
      <c r="Q55" s="104">
        <v>1509.8204556326648</v>
      </c>
      <c r="R55" s="104">
        <v>1530.0249960600431</v>
      </c>
      <c r="S55" s="104">
        <v>1590.724764182944</v>
      </c>
      <c r="T55" s="104">
        <v>1582.2919192239256</v>
      </c>
      <c r="U55" s="104">
        <v>1531.0364549773435</v>
      </c>
      <c r="V55" s="104">
        <v>1502.536793083206</v>
      </c>
      <c r="W55" s="104">
        <v>1531.1624959415615</v>
      </c>
      <c r="DA55" s="132" t="s">
        <v>2293</v>
      </c>
    </row>
    <row r="56" spans="1:105" ht="12" customHeight="1" x14ac:dyDescent="0.25">
      <c r="A56" s="108" t="s">
        <v>53</v>
      </c>
      <c r="B56" s="98">
        <v>424.89162138643394</v>
      </c>
      <c r="C56" s="98">
        <v>436.84234263170492</v>
      </c>
      <c r="D56" s="98">
        <v>457.12441250344955</v>
      </c>
      <c r="E56" s="98">
        <v>468.07828176656517</v>
      </c>
      <c r="F56" s="98">
        <v>489.52211612465567</v>
      </c>
      <c r="G56" s="98">
        <v>532.36388222007304</v>
      </c>
      <c r="H56" s="98">
        <v>520.38249794901378</v>
      </c>
      <c r="I56" s="98">
        <v>549.12314280052772</v>
      </c>
      <c r="J56" s="98">
        <v>528.05649216936899</v>
      </c>
      <c r="K56" s="98">
        <v>554.15821739192302</v>
      </c>
      <c r="L56" s="98">
        <v>542.16973533999487</v>
      </c>
      <c r="M56" s="98">
        <v>594.74191150327988</v>
      </c>
      <c r="N56" s="98">
        <v>561.37213852068453</v>
      </c>
      <c r="O56" s="98">
        <v>607.22258200796273</v>
      </c>
      <c r="P56" s="98">
        <v>535.8446334222233</v>
      </c>
      <c r="Q56" s="98">
        <v>515.80871160925642</v>
      </c>
      <c r="R56" s="98">
        <v>529.34240161118703</v>
      </c>
      <c r="S56" s="98">
        <v>580.524750547454</v>
      </c>
      <c r="T56" s="98">
        <v>537.26759114708898</v>
      </c>
      <c r="U56" s="98">
        <v>497.16541744438575</v>
      </c>
      <c r="V56" s="98">
        <v>447.16067872031482</v>
      </c>
      <c r="W56" s="98">
        <v>443.69783812365813</v>
      </c>
      <c r="DA56" s="63" t="s">
        <v>2294</v>
      </c>
    </row>
    <row r="57" spans="1:105" ht="12" customHeight="1" x14ac:dyDescent="0.25">
      <c r="A57" s="108" t="s">
        <v>52</v>
      </c>
      <c r="B57" s="98">
        <v>853.15219829103012</v>
      </c>
      <c r="C57" s="98">
        <v>857.07419655805779</v>
      </c>
      <c r="D57" s="98">
        <v>880.4760685148733</v>
      </c>
      <c r="E57" s="98">
        <v>882.36539716018603</v>
      </c>
      <c r="F57" s="98">
        <v>898.92855192720003</v>
      </c>
      <c r="G57" s="98">
        <v>875.47857062573291</v>
      </c>
      <c r="H57" s="98">
        <v>927.791477015135</v>
      </c>
      <c r="I57" s="98">
        <v>945.02561491582856</v>
      </c>
      <c r="J57" s="98">
        <v>972.68961161158506</v>
      </c>
      <c r="K57" s="98">
        <v>998.01408743468539</v>
      </c>
      <c r="L57" s="98">
        <v>995.51969560113059</v>
      </c>
      <c r="M57" s="98">
        <v>1009.1688764693968</v>
      </c>
      <c r="N57" s="98">
        <v>1001.1067496586928</v>
      </c>
      <c r="O57" s="98">
        <v>981.84636794515302</v>
      </c>
      <c r="P57" s="98">
        <v>976.90865847491841</v>
      </c>
      <c r="Q57" s="98">
        <v>994.01174402340826</v>
      </c>
      <c r="R57" s="98">
        <v>1000.6825944488569</v>
      </c>
      <c r="S57" s="98">
        <v>1010.2000136354902</v>
      </c>
      <c r="T57" s="98">
        <v>1045.0243280768368</v>
      </c>
      <c r="U57" s="98">
        <v>1033.8710375329576</v>
      </c>
      <c r="V57" s="98">
        <v>1055.376114362891</v>
      </c>
      <c r="W57" s="98">
        <v>1087.4646578179033</v>
      </c>
      <c r="DA57" s="63" t="s">
        <v>2295</v>
      </c>
    </row>
    <row r="58" spans="1:105" ht="12" customHeight="1" x14ac:dyDescent="0.25">
      <c r="A58" s="121" t="s">
        <v>54</v>
      </c>
      <c r="B58" s="122">
        <v>727.05452759374941</v>
      </c>
      <c r="C58" s="122">
        <v>744.77311483484596</v>
      </c>
      <c r="D58" s="122">
        <v>759.23207592179153</v>
      </c>
      <c r="E58" s="122">
        <v>753.65312868959927</v>
      </c>
      <c r="F58" s="122">
        <v>762.55524309398925</v>
      </c>
      <c r="G58" s="122">
        <v>757.91698752861214</v>
      </c>
      <c r="H58" s="122">
        <v>762.38003505296979</v>
      </c>
      <c r="I58" s="122">
        <v>740.74933914289056</v>
      </c>
      <c r="J58" s="122">
        <v>716.35736229055169</v>
      </c>
      <c r="K58" s="122">
        <v>697.78090418011698</v>
      </c>
      <c r="L58" s="122">
        <v>730.50807418554166</v>
      </c>
      <c r="M58" s="122">
        <v>691.8500712228132</v>
      </c>
      <c r="N58" s="122">
        <v>689.50833941732219</v>
      </c>
      <c r="O58" s="122">
        <v>687.23158918982426</v>
      </c>
      <c r="P58" s="122">
        <v>664.14681928834295</v>
      </c>
      <c r="Q58" s="122">
        <v>652.31291387707688</v>
      </c>
      <c r="R58" s="122">
        <v>639.97405257366108</v>
      </c>
      <c r="S58" s="122">
        <v>665.73888437025084</v>
      </c>
      <c r="T58" s="122">
        <v>657.30371634859307</v>
      </c>
      <c r="U58" s="122">
        <v>644.28135057155509</v>
      </c>
      <c r="V58" s="122">
        <v>649.73916173971895</v>
      </c>
      <c r="W58" s="122">
        <v>650.14051930488256</v>
      </c>
      <c r="DA58" s="130" t="s">
        <v>2296</v>
      </c>
    </row>
    <row r="59" spans="1:105" ht="12" customHeight="1" x14ac:dyDescent="0.25">
      <c r="A59" s="97" t="s">
        <v>50</v>
      </c>
      <c r="B59" s="98">
        <v>904.0559196460332</v>
      </c>
      <c r="C59" s="98">
        <v>894.1171868693973</v>
      </c>
      <c r="D59" s="98">
        <v>911.55949441335611</v>
      </c>
      <c r="E59" s="98">
        <v>895.51583732390668</v>
      </c>
      <c r="F59" s="98">
        <v>895.61658426323481</v>
      </c>
      <c r="G59" s="98">
        <v>899.87553540658621</v>
      </c>
      <c r="H59" s="98">
        <v>867.25833140092573</v>
      </c>
      <c r="I59" s="98">
        <v>898.90782783989005</v>
      </c>
      <c r="J59" s="98">
        <v>853.12205981877275</v>
      </c>
      <c r="K59" s="98">
        <v>869.24074016577458</v>
      </c>
      <c r="L59" s="98">
        <v>888.68587581793315</v>
      </c>
      <c r="M59" s="98">
        <v>899.98807942727876</v>
      </c>
      <c r="N59" s="98">
        <v>843.23184532454479</v>
      </c>
      <c r="O59" s="98">
        <v>860.79853710041539</v>
      </c>
      <c r="P59" s="98">
        <v>859.31533409921235</v>
      </c>
      <c r="Q59" s="98">
        <v>844.39111789071831</v>
      </c>
      <c r="R59" s="98">
        <v>824.43190776888594</v>
      </c>
      <c r="S59" s="98">
        <v>870.35880253542302</v>
      </c>
      <c r="T59" s="98">
        <v>903.4528578439963</v>
      </c>
      <c r="U59" s="98">
        <v>889.29409519172498</v>
      </c>
      <c r="V59" s="98">
        <v>941.36168475269415</v>
      </c>
      <c r="W59" s="98">
        <v>922.01400666006521</v>
      </c>
      <c r="DA59" s="63" t="s">
        <v>2297</v>
      </c>
    </row>
    <row r="60" spans="1:105" ht="12" customHeight="1" x14ac:dyDescent="0.25">
      <c r="A60" s="109" t="s">
        <v>120</v>
      </c>
      <c r="B60" s="33">
        <v>684.45571729623452</v>
      </c>
      <c r="C60" s="33">
        <v>710.13204378261196</v>
      </c>
      <c r="D60" s="33">
        <v>724.86350284159425</v>
      </c>
      <c r="E60" s="33">
        <v>722.43340152962378</v>
      </c>
      <c r="F60" s="33">
        <v>733.34422758791982</v>
      </c>
      <c r="G60" s="33">
        <v>727.87784082267262</v>
      </c>
      <c r="H60" s="33">
        <v>741.56824750671854</v>
      </c>
      <c r="I60" s="33">
        <v>710.40105404587155</v>
      </c>
      <c r="J60" s="33">
        <v>691.27611387778882</v>
      </c>
      <c r="K60" s="33">
        <v>667.55844311460532</v>
      </c>
      <c r="L60" s="33">
        <v>703.98742926072714</v>
      </c>
      <c r="M60" s="33">
        <v>657.81104244968412</v>
      </c>
      <c r="N60" s="33">
        <v>665.17214752175482</v>
      </c>
      <c r="O60" s="33">
        <v>660.13677751261048</v>
      </c>
      <c r="P60" s="33">
        <v>633.96579320708247</v>
      </c>
      <c r="Q60" s="33">
        <v>623.01414556232521</v>
      </c>
      <c r="R60" s="33">
        <v>612.49914139719829</v>
      </c>
      <c r="S60" s="33">
        <v>636.29419701151744</v>
      </c>
      <c r="T60" s="33">
        <v>623.00026628231865</v>
      </c>
      <c r="U60" s="33">
        <v>611.52677099366838</v>
      </c>
      <c r="V60" s="33">
        <v>611.89855384721284</v>
      </c>
      <c r="W60" s="33">
        <v>614.19151368474695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15888.193711064565</v>
      </c>
      <c r="C62" s="117">
        <f t="shared" si="21"/>
        <v>16357.267837995392</v>
      </c>
      <c r="D62" s="117">
        <f t="shared" si="21"/>
        <v>15880.851026291059</v>
      </c>
      <c r="E62" s="117">
        <f t="shared" si="21"/>
        <v>16233.288283039912</v>
      </c>
      <c r="F62" s="117">
        <f t="shared" si="21"/>
        <v>16022.353908806932</v>
      </c>
      <c r="G62" s="117">
        <f t="shared" si="21"/>
        <v>15923.314013465751</v>
      </c>
      <c r="H62" s="117">
        <f t="shared" si="21"/>
        <v>15491.158290115705</v>
      </c>
      <c r="I62" s="117">
        <f t="shared" si="21"/>
        <v>14217.072506490429</v>
      </c>
      <c r="J62" s="117">
        <f t="shared" si="21"/>
        <v>14619.11986855121</v>
      </c>
      <c r="K62" s="117">
        <f t="shared" si="21"/>
        <v>14601.855812989526</v>
      </c>
      <c r="L62" s="117">
        <f t="shared" si="21"/>
        <v>15700.677709868267</v>
      </c>
      <c r="M62" s="117">
        <f t="shared" si="21"/>
        <v>13803.787944326217</v>
      </c>
      <c r="N62" s="117">
        <f t="shared" si="21"/>
        <v>14481.23624797511</v>
      </c>
      <c r="O62" s="117">
        <f t="shared" si="21"/>
        <v>14777.99556474159</v>
      </c>
      <c r="P62" s="117">
        <f t="shared" si="21"/>
        <v>12095.022174940528</v>
      </c>
      <c r="Q62" s="117">
        <f t="shared" si="21"/>
        <v>12883.739342386845</v>
      </c>
      <c r="R62" s="117">
        <f t="shared" ref="R62:V62" si="22">R63+R66+R68+R77</f>
        <v>13367.325658331949</v>
      </c>
      <c r="S62" s="117">
        <f t="shared" si="22"/>
        <v>13135.881933829471</v>
      </c>
      <c r="T62" s="117">
        <f t="shared" si="22"/>
        <v>12808.436564532427</v>
      </c>
      <c r="U62" s="117">
        <f t="shared" si="22"/>
        <v>12633.26302976278</v>
      </c>
      <c r="V62" s="117">
        <f t="shared" si="22"/>
        <v>12453.179808908497</v>
      </c>
      <c r="W62" s="117">
        <f t="shared" ref="W62" si="23">W63+W66+W68+W77</f>
        <v>13431.362610321299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13097.480522797465</v>
      </c>
      <c r="C63" s="122">
        <f t="shared" si="24"/>
        <v>13539.038096163516</v>
      </c>
      <c r="D63" s="122">
        <f t="shared" si="24"/>
        <v>13000.149224158446</v>
      </c>
      <c r="E63" s="122">
        <f t="shared" si="24"/>
        <v>13285.91933195393</v>
      </c>
      <c r="F63" s="122">
        <f t="shared" si="24"/>
        <v>13160.258015817002</v>
      </c>
      <c r="G63" s="122">
        <f t="shared" si="24"/>
        <v>13031.931776163678</v>
      </c>
      <c r="H63" s="122">
        <f t="shared" si="24"/>
        <v>12615.694634409683</v>
      </c>
      <c r="I63" s="122">
        <f t="shared" si="24"/>
        <v>11400.665556528844</v>
      </c>
      <c r="J63" s="122">
        <f t="shared" si="24"/>
        <v>11925.411293884685</v>
      </c>
      <c r="K63" s="122">
        <f t="shared" si="24"/>
        <v>11897.244668681682</v>
      </c>
      <c r="L63" s="122">
        <f t="shared" si="24"/>
        <v>12879.943424746876</v>
      </c>
      <c r="M63" s="122">
        <f t="shared" si="24"/>
        <v>11090.39535442178</v>
      </c>
      <c r="N63" s="122">
        <f t="shared" si="24"/>
        <v>11771.41054125427</v>
      </c>
      <c r="O63" s="122">
        <f t="shared" si="24"/>
        <v>12122.884521866066</v>
      </c>
      <c r="P63" s="122">
        <f t="shared" si="24"/>
        <v>9588.5980661001686</v>
      </c>
      <c r="Q63" s="122">
        <f t="shared" si="24"/>
        <v>10319.974091739798</v>
      </c>
      <c r="R63" s="122">
        <f t="shared" ref="R63:V63" si="25">SUM(R64:R65)</f>
        <v>10773.603021088811</v>
      </c>
      <c r="S63" s="122">
        <f t="shared" si="25"/>
        <v>10503.187913258356</v>
      </c>
      <c r="T63" s="122">
        <f t="shared" si="25"/>
        <v>10175.466426312401</v>
      </c>
      <c r="U63" s="122">
        <f t="shared" si="25"/>
        <v>10057.575367709955</v>
      </c>
      <c r="V63" s="122">
        <f t="shared" si="25"/>
        <v>9902.5964570539272</v>
      </c>
      <c r="W63" s="122">
        <f t="shared" ref="W63" si="26">SUM(W64:W65)</f>
        <v>10866.051528764445</v>
      </c>
      <c r="DA63" s="130" t="s">
        <v>2300</v>
      </c>
    </row>
    <row r="64" spans="1:105" ht="12" customHeight="1" x14ac:dyDescent="0.25">
      <c r="A64" s="97" t="s">
        <v>218</v>
      </c>
      <c r="B64" s="98">
        <v>12934.694907852845</v>
      </c>
      <c r="C64" s="98">
        <v>13370.365393546959</v>
      </c>
      <c r="D64" s="98">
        <v>12838.767282068617</v>
      </c>
      <c r="E64" s="98">
        <v>13125.482131645824</v>
      </c>
      <c r="F64" s="98">
        <v>12998.046874899948</v>
      </c>
      <c r="G64" s="98">
        <v>12871.448095285521</v>
      </c>
      <c r="H64" s="98">
        <v>12461.964845332717</v>
      </c>
      <c r="I64" s="98">
        <v>11261.693780104957</v>
      </c>
      <c r="J64" s="98">
        <v>11779.251903180266</v>
      </c>
      <c r="K64" s="98">
        <v>11750.799703405359</v>
      </c>
      <c r="L64" s="98">
        <v>12718.18161462508</v>
      </c>
      <c r="M64" s="98">
        <v>10951.166754859571</v>
      </c>
      <c r="N64" s="98">
        <v>11622.352596986186</v>
      </c>
      <c r="O64" s="98">
        <v>11963.25175881926</v>
      </c>
      <c r="P64" s="98">
        <v>9462.8753769472096</v>
      </c>
      <c r="Q64" s="98">
        <v>10185.917120930999</v>
      </c>
      <c r="R64" s="98">
        <v>10631.885155385689</v>
      </c>
      <c r="S64" s="98">
        <v>10364.40090835443</v>
      </c>
      <c r="T64" s="98">
        <v>10039.617461704596</v>
      </c>
      <c r="U64" s="98">
        <v>9922.1997690556327</v>
      </c>
      <c r="V64" s="98">
        <v>9768.6409874038964</v>
      </c>
      <c r="W64" s="98">
        <v>10718.630070464857</v>
      </c>
      <c r="DA64" s="63" t="s">
        <v>2301</v>
      </c>
    </row>
    <row r="65" spans="1:105" ht="12" customHeight="1" x14ac:dyDescent="0.25">
      <c r="A65" s="97" t="s">
        <v>53</v>
      </c>
      <c r="B65" s="98">
        <v>162.78561494461911</v>
      </c>
      <c r="C65" s="98">
        <v>168.67270261655705</v>
      </c>
      <c r="D65" s="98">
        <v>161.38194208982824</v>
      </c>
      <c r="E65" s="98">
        <v>160.43720030810636</v>
      </c>
      <c r="F65" s="98">
        <v>162.21114091705462</v>
      </c>
      <c r="G65" s="98">
        <v>160.48368087815695</v>
      </c>
      <c r="H65" s="98">
        <v>153.72978907696645</v>
      </c>
      <c r="I65" s="98">
        <v>138.97177642388647</v>
      </c>
      <c r="J65" s="98">
        <v>146.15939070441857</v>
      </c>
      <c r="K65" s="98">
        <v>146.44496527632415</v>
      </c>
      <c r="L65" s="98">
        <v>161.76181012179606</v>
      </c>
      <c r="M65" s="98">
        <v>139.22859956221049</v>
      </c>
      <c r="N65" s="98">
        <v>149.05794426808396</v>
      </c>
      <c r="O65" s="98">
        <v>159.63276304680537</v>
      </c>
      <c r="P65" s="98">
        <v>125.72268915295942</v>
      </c>
      <c r="Q65" s="98">
        <v>134.05697080879915</v>
      </c>
      <c r="R65" s="98">
        <v>141.71786570312233</v>
      </c>
      <c r="S65" s="98">
        <v>138.7870049039258</v>
      </c>
      <c r="T65" s="98">
        <v>135.84896460780507</v>
      </c>
      <c r="U65" s="98">
        <v>135.37559865432124</v>
      </c>
      <c r="V65" s="98">
        <v>133.95546965003069</v>
      </c>
      <c r="W65" s="98">
        <v>147.42145829958912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16.705437749520833</v>
      </c>
      <c r="C66" s="122">
        <f t="shared" si="27"/>
        <v>19.460448670299034</v>
      </c>
      <c r="D66" s="122">
        <f t="shared" si="27"/>
        <v>17.036854415445841</v>
      </c>
      <c r="E66" s="122">
        <f t="shared" si="27"/>
        <v>47.926241906203224</v>
      </c>
      <c r="F66" s="122">
        <f t="shared" si="27"/>
        <v>22.920558855928274</v>
      </c>
      <c r="G66" s="122">
        <f t="shared" si="27"/>
        <v>27.627581225568534</v>
      </c>
      <c r="H66" s="122">
        <f t="shared" si="27"/>
        <v>37.69083872224892</v>
      </c>
      <c r="I66" s="122">
        <f t="shared" si="27"/>
        <v>30.756581225297758</v>
      </c>
      <c r="J66" s="122">
        <f t="shared" si="27"/>
        <v>35.877610366859734</v>
      </c>
      <c r="K66" s="122">
        <f t="shared" si="27"/>
        <v>41.650851305506762</v>
      </c>
      <c r="L66" s="122">
        <f t="shared" si="27"/>
        <v>40.057502423364703</v>
      </c>
      <c r="M66" s="122">
        <f t="shared" si="27"/>
        <v>42.172864612029848</v>
      </c>
      <c r="N66" s="122">
        <f t="shared" si="27"/>
        <v>55.034965011746877</v>
      </c>
      <c r="O66" s="122">
        <f t="shared" si="27"/>
        <v>41.159330896217178</v>
      </c>
      <c r="P66" s="122">
        <f t="shared" si="27"/>
        <v>34.046228660970939</v>
      </c>
      <c r="Q66" s="122">
        <f t="shared" si="27"/>
        <v>52.410425052215039</v>
      </c>
      <c r="R66" s="122">
        <f t="shared" si="27"/>
        <v>44.709176378453982</v>
      </c>
      <c r="S66" s="122">
        <f t="shared" si="27"/>
        <v>55.31407138310302</v>
      </c>
      <c r="T66" s="122">
        <f t="shared" si="27"/>
        <v>48.352939609783917</v>
      </c>
      <c r="U66" s="122">
        <f t="shared" si="27"/>
        <v>56.427281575976323</v>
      </c>
      <c r="V66" s="122">
        <f t="shared" si="27"/>
        <v>52.678338708429187</v>
      </c>
      <c r="W66" s="122">
        <f t="shared" si="27"/>
        <v>59.714100426298216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16.705437749520833</v>
      </c>
      <c r="C67" s="98">
        <f>IF(RES_hhdet_fec!C67=0,0,RES_hhdet_fec!C67*1000*11630/RES_hhdet_num!C62)</f>
        <v>19.460448670299034</v>
      </c>
      <c r="D67" s="98">
        <f>IF(RES_hhdet_fec!D67=0,0,RES_hhdet_fec!D67*1000*11630/RES_hhdet_num!D62)</f>
        <v>17.036854415445841</v>
      </c>
      <c r="E67" s="98">
        <f>IF(RES_hhdet_fec!E67=0,0,RES_hhdet_fec!E67*1000*11630/RES_hhdet_num!E62)</f>
        <v>47.926241906203224</v>
      </c>
      <c r="F67" s="98">
        <f>IF(RES_hhdet_fec!F67=0,0,RES_hhdet_fec!F67*1000*11630/RES_hhdet_num!F62)</f>
        <v>22.920558855928274</v>
      </c>
      <c r="G67" s="98">
        <f>IF(RES_hhdet_fec!G67=0,0,RES_hhdet_fec!G67*1000*11630/RES_hhdet_num!G62)</f>
        <v>27.627581225568534</v>
      </c>
      <c r="H67" s="98">
        <f>IF(RES_hhdet_fec!H67=0,0,RES_hhdet_fec!H67*1000*11630/RES_hhdet_num!H62)</f>
        <v>37.69083872224892</v>
      </c>
      <c r="I67" s="98">
        <f>IF(RES_hhdet_fec!I67=0,0,RES_hhdet_fec!I67*1000*11630/RES_hhdet_num!I62)</f>
        <v>30.756581225297758</v>
      </c>
      <c r="J67" s="98">
        <f>IF(RES_hhdet_fec!J67=0,0,RES_hhdet_fec!J67*1000*11630/RES_hhdet_num!J62)</f>
        <v>35.877610366859734</v>
      </c>
      <c r="K67" s="98">
        <f>IF(RES_hhdet_fec!K67=0,0,RES_hhdet_fec!K67*1000*11630/RES_hhdet_num!K62)</f>
        <v>41.650851305506762</v>
      </c>
      <c r="L67" s="98">
        <f>IF(RES_hhdet_fec!L67=0,0,RES_hhdet_fec!L67*1000*11630/RES_hhdet_num!L62)</f>
        <v>40.057502423364703</v>
      </c>
      <c r="M67" s="98">
        <f>IF(RES_hhdet_fec!M67=0,0,RES_hhdet_fec!M67*1000*11630/RES_hhdet_num!M62)</f>
        <v>42.172864612029848</v>
      </c>
      <c r="N67" s="98">
        <f>IF(RES_hhdet_fec!N67=0,0,RES_hhdet_fec!N67*1000*11630/RES_hhdet_num!N62)</f>
        <v>55.034965011746877</v>
      </c>
      <c r="O67" s="98">
        <f>IF(RES_hhdet_fec!O67=0,0,RES_hhdet_fec!O67*1000*11630/RES_hhdet_num!O62)</f>
        <v>41.159330896217178</v>
      </c>
      <c r="P67" s="98">
        <f>IF(RES_hhdet_fec!P67=0,0,RES_hhdet_fec!P67*1000*11630/RES_hhdet_num!P62)</f>
        <v>34.046228660970939</v>
      </c>
      <c r="Q67" s="98">
        <f>IF(RES_hhdet_fec!Q67=0,0,RES_hhdet_fec!Q67*1000*11630/RES_hhdet_num!Q62)</f>
        <v>52.410425052215039</v>
      </c>
      <c r="R67" s="98">
        <f>IF(RES_hhdet_fec!R67=0,0,RES_hhdet_fec!R67*1000*11630/RES_hhdet_num!R62)</f>
        <v>44.709176378453982</v>
      </c>
      <c r="S67" s="98">
        <f>IF(RES_hhdet_fec!S67=0,0,RES_hhdet_fec!S67*1000*11630/RES_hhdet_num!S62)</f>
        <v>55.31407138310302</v>
      </c>
      <c r="T67" s="98">
        <f>IF(RES_hhdet_fec!T67=0,0,RES_hhdet_fec!T67*1000*11630/RES_hhdet_num!T62)</f>
        <v>48.352939609783917</v>
      </c>
      <c r="U67" s="98">
        <f>IF(RES_hhdet_fec!U67=0,0,RES_hhdet_fec!U67*1000*11630/RES_hhdet_num!U62)</f>
        <v>56.427281575976323</v>
      </c>
      <c r="V67" s="98">
        <f>IF(RES_hhdet_fec!V67=0,0,RES_hhdet_fec!V67*1000*11630/RES_hhdet_num!V62)</f>
        <v>52.678338708429187</v>
      </c>
      <c r="W67" s="98">
        <f>IF(RES_hhdet_fec!W67=0,0,RES_hhdet_fec!W67*1000*11630/RES_hhdet_num!W62)</f>
        <v>59.714100426298216</v>
      </c>
      <c r="DA67" s="63" t="s">
        <v>2304</v>
      </c>
    </row>
    <row r="68" spans="1:105" ht="12" customHeight="1" x14ac:dyDescent="0.25">
      <c r="A68" s="121" t="s">
        <v>55</v>
      </c>
      <c r="B68" s="122">
        <v>1997.2324833019823</v>
      </c>
      <c r="C68" s="122">
        <v>2012.1078675758174</v>
      </c>
      <c r="D68" s="122">
        <v>2056.4955761177575</v>
      </c>
      <c r="E68" s="122">
        <v>2075.3330072710064</v>
      </c>
      <c r="F68" s="122">
        <v>2034.4095969860789</v>
      </c>
      <c r="G68" s="122">
        <v>2034.6707460522712</v>
      </c>
      <c r="H68" s="122">
        <v>2011.5061918422264</v>
      </c>
      <c r="I68" s="122">
        <v>1997.8789857639395</v>
      </c>
      <c r="J68" s="122">
        <v>1911.3828202243842</v>
      </c>
      <c r="K68" s="122">
        <v>1929.9525397022212</v>
      </c>
      <c r="L68" s="122">
        <v>2004.7267467561978</v>
      </c>
      <c r="M68" s="122">
        <v>1920.8159845586879</v>
      </c>
      <c r="N68" s="122">
        <v>1934.1209623561413</v>
      </c>
      <c r="O68" s="122">
        <v>1903.2279778478417</v>
      </c>
      <c r="P68" s="122">
        <v>1794.986990119309</v>
      </c>
      <c r="Q68" s="122">
        <v>1828.1272691358859</v>
      </c>
      <c r="R68" s="122">
        <v>1861.9424273886191</v>
      </c>
      <c r="S68" s="122">
        <v>1851.3733136467388</v>
      </c>
      <c r="T68" s="122">
        <v>1869.5384200452361</v>
      </c>
      <c r="U68" s="122">
        <v>1803.078629639492</v>
      </c>
      <c r="V68" s="122">
        <v>1764.4567496659806</v>
      </c>
      <c r="W68" s="122">
        <v>1779.4466464975321</v>
      </c>
      <c r="DA68" s="130" t="s">
        <v>2305</v>
      </c>
    </row>
    <row r="69" spans="1:105" ht="12" customHeight="1" x14ac:dyDescent="0.25">
      <c r="A69" s="97" t="s">
        <v>134</v>
      </c>
      <c r="B69" s="98">
        <v>2012.1269896991387</v>
      </c>
      <c r="C69" s="98">
        <v>2036.8618718294942</v>
      </c>
      <c r="D69" s="98">
        <v>2080.9463946613523</v>
      </c>
      <c r="E69" s="98">
        <v>2102.3604353085007</v>
      </c>
      <c r="F69" s="98">
        <v>2057.2971011685431</v>
      </c>
      <c r="G69" s="98">
        <v>2058.6890323467846</v>
      </c>
      <c r="H69" s="98">
        <v>2029.3464927212767</v>
      </c>
      <c r="I69" s="98">
        <v>2012.1559014114839</v>
      </c>
      <c r="J69" s="98">
        <v>1923.6580244873674</v>
      </c>
      <c r="K69" s="98">
        <v>1943.0245175916448</v>
      </c>
      <c r="L69" s="98">
        <v>2021.4140060014226</v>
      </c>
      <c r="M69" s="98">
        <v>1926.8344833764538</v>
      </c>
      <c r="N69" s="98">
        <v>1947.1146019228311</v>
      </c>
      <c r="O69" s="98">
        <v>1913.1035884279113</v>
      </c>
      <c r="P69" s="98">
        <v>1803.6328339709189</v>
      </c>
      <c r="Q69" s="98">
        <v>1836.606804615594</v>
      </c>
      <c r="R69" s="98">
        <v>1873.3678774421824</v>
      </c>
      <c r="S69" s="98">
        <v>1859.0481463472215</v>
      </c>
      <c r="T69" s="98">
        <v>1880.9542429653518</v>
      </c>
      <c r="U69" s="98">
        <v>1810.2151511739089</v>
      </c>
      <c r="V69" s="98">
        <v>1765.5923917272316</v>
      </c>
      <c r="W69" s="98">
        <v>1778.6778597148079</v>
      </c>
      <c r="DA69" s="63" t="s">
        <v>2306</v>
      </c>
    </row>
    <row r="70" spans="1:105" ht="12" customHeight="1" x14ac:dyDescent="0.25">
      <c r="A70" s="97" t="s">
        <v>133</v>
      </c>
      <c r="B70" s="98">
        <v>1500.5308786629544</v>
      </c>
      <c r="C70" s="98">
        <v>1524.6120982557197</v>
      </c>
      <c r="D70" s="98">
        <v>1626.4433899036046</v>
      </c>
      <c r="E70" s="98">
        <v>1684.9410992254759</v>
      </c>
      <c r="F70" s="98">
        <v>1682.4103328054512</v>
      </c>
      <c r="G70" s="98">
        <v>1706.1969393047411</v>
      </c>
      <c r="H70" s="98">
        <v>1666.7085233698101</v>
      </c>
      <c r="I70" s="98">
        <v>1723.2611267193029</v>
      </c>
      <c r="J70" s="98">
        <v>1619.9353347593817</v>
      </c>
      <c r="K70" s="98">
        <v>1639.1879094892806</v>
      </c>
      <c r="L70" s="98">
        <v>1696.696208494634</v>
      </c>
      <c r="M70" s="98">
        <v>1565.7375807344372</v>
      </c>
      <c r="N70" s="98">
        <v>1599.3393918445206</v>
      </c>
      <c r="O70" s="98">
        <v>1601.1565577825991</v>
      </c>
      <c r="P70" s="98">
        <v>1535.1136589525349</v>
      </c>
      <c r="Q70" s="98">
        <v>1529.0690943294003</v>
      </c>
      <c r="R70" s="98">
        <v>1573.7341988971584</v>
      </c>
      <c r="S70" s="98">
        <v>1582.0329017680331</v>
      </c>
      <c r="T70" s="98">
        <v>1672.3487827455804</v>
      </c>
      <c r="U70" s="98">
        <v>1624.2153097821442</v>
      </c>
      <c r="V70" s="98">
        <v>1559.1871421709552</v>
      </c>
      <c r="W70" s="98">
        <v>1652.26280281301</v>
      </c>
      <c r="DA70" s="63" t="s">
        <v>2307</v>
      </c>
    </row>
    <row r="71" spans="1:105" ht="12" customHeight="1" x14ac:dyDescent="0.25">
      <c r="A71" s="100" t="s">
        <v>218</v>
      </c>
      <c r="B71" s="101">
        <v>841.56853571238594</v>
      </c>
      <c r="C71" s="101">
        <v>819.46717797743884</v>
      </c>
      <c r="D71" s="101">
        <v>878.84453936855789</v>
      </c>
      <c r="E71" s="101">
        <v>889.58968525648947</v>
      </c>
      <c r="F71" s="101">
        <v>919.27025385892637</v>
      </c>
      <c r="G71" s="101">
        <v>915.40225833569048</v>
      </c>
      <c r="H71" s="101">
        <v>873.57031648103032</v>
      </c>
      <c r="I71" s="101">
        <v>950.37273091334976</v>
      </c>
      <c r="J71" s="101">
        <v>827.56668501151808</v>
      </c>
      <c r="K71" s="101">
        <v>830.66055139095636</v>
      </c>
      <c r="L71" s="101">
        <v>828.33851126325328</v>
      </c>
      <c r="M71" s="101">
        <v>767.19832553906167</v>
      </c>
      <c r="N71" s="101">
        <v>765.72832238276203</v>
      </c>
      <c r="O71" s="101">
        <v>782.89509446161264</v>
      </c>
      <c r="P71" s="101">
        <v>719.78906813970127</v>
      </c>
      <c r="Q71" s="101">
        <v>679.78832782016957</v>
      </c>
      <c r="R71" s="101">
        <v>701.79270169733059</v>
      </c>
      <c r="S71" s="101">
        <v>728.95339232734364</v>
      </c>
      <c r="T71" s="101">
        <v>731.71629895341391</v>
      </c>
      <c r="U71" s="101">
        <v>710.28741868749057</v>
      </c>
      <c r="V71" s="101">
        <v>638.7818811067101</v>
      </c>
      <c r="W71" s="101">
        <v>732.46710504940484</v>
      </c>
      <c r="DA71" s="131" t="s">
        <v>2308</v>
      </c>
    </row>
    <row r="72" spans="1:105" ht="12" customHeight="1" x14ac:dyDescent="0.25">
      <c r="A72" s="103" t="s">
        <v>52</v>
      </c>
      <c r="B72" s="104">
        <v>658.96234295056911</v>
      </c>
      <c r="C72" s="104">
        <v>705.14492027828112</v>
      </c>
      <c r="D72" s="104">
        <v>747.59885053504684</v>
      </c>
      <c r="E72" s="104">
        <v>795.35141396898575</v>
      </c>
      <c r="F72" s="104">
        <v>763.14007894652502</v>
      </c>
      <c r="G72" s="104">
        <v>790.79468096905066</v>
      </c>
      <c r="H72" s="104">
        <v>793.13820688877956</v>
      </c>
      <c r="I72" s="104">
        <v>772.88839580595277</v>
      </c>
      <c r="J72" s="104">
        <v>792.36864974786397</v>
      </c>
      <c r="K72" s="104">
        <v>808.52735809832416</v>
      </c>
      <c r="L72" s="104">
        <v>868.35769723138037</v>
      </c>
      <c r="M72" s="104">
        <v>798.53925519537461</v>
      </c>
      <c r="N72" s="104">
        <v>833.61106946175926</v>
      </c>
      <c r="O72" s="104">
        <v>818.26146332098631</v>
      </c>
      <c r="P72" s="104">
        <v>815.324590812834</v>
      </c>
      <c r="Q72" s="104">
        <v>849.28076650923049</v>
      </c>
      <c r="R72" s="104">
        <v>871.94149719982727</v>
      </c>
      <c r="S72" s="104">
        <v>853.07950944068966</v>
      </c>
      <c r="T72" s="104">
        <v>940.63248379216702</v>
      </c>
      <c r="U72" s="104">
        <v>913.92789109465321</v>
      </c>
      <c r="V72" s="104">
        <v>920.40526106424511</v>
      </c>
      <c r="W72" s="104">
        <v>919.79569776360518</v>
      </c>
      <c r="DA72" s="132" t="s">
        <v>2309</v>
      </c>
    </row>
    <row r="73" spans="1:105" ht="12" customHeight="1" x14ac:dyDescent="0.25">
      <c r="A73" s="106" t="s">
        <v>122</v>
      </c>
      <c r="B73" s="101">
        <v>1847.0083886109487</v>
      </c>
      <c r="C73" s="101">
        <v>1780.3432329764221</v>
      </c>
      <c r="D73" s="101">
        <v>1824.708122060794</v>
      </c>
      <c r="E73" s="101">
        <v>1835.6851710231829</v>
      </c>
      <c r="F73" s="101">
        <v>1848.7876193865231</v>
      </c>
      <c r="G73" s="101">
        <v>1813.5278175382591</v>
      </c>
      <c r="H73" s="101">
        <v>1844.5358936778393</v>
      </c>
      <c r="I73" s="101">
        <v>1821.9513658853837</v>
      </c>
      <c r="J73" s="101">
        <v>1801.1857558139595</v>
      </c>
      <c r="K73" s="101">
        <v>1784.8705430068478</v>
      </c>
      <c r="L73" s="101">
        <v>1843.2085171799763</v>
      </c>
      <c r="M73" s="101">
        <v>1883.9281095069598</v>
      </c>
      <c r="N73" s="101">
        <v>1816.1132002766569</v>
      </c>
      <c r="O73" s="101">
        <v>1813.8967092009466</v>
      </c>
      <c r="P73" s="101">
        <v>1719.3120582766865</v>
      </c>
      <c r="Q73" s="101">
        <v>1767.1760937992376</v>
      </c>
      <c r="R73" s="101">
        <v>1758.400309894022</v>
      </c>
      <c r="S73" s="101">
        <v>1804.6699443754392</v>
      </c>
      <c r="T73" s="101">
        <v>1776.0420429000699</v>
      </c>
      <c r="U73" s="101">
        <v>1774.3871941492803</v>
      </c>
      <c r="V73" s="101">
        <v>1836.7624939187399</v>
      </c>
      <c r="W73" s="101">
        <v>1829.8459221206547</v>
      </c>
      <c r="DA73" s="131" t="s">
        <v>2310</v>
      </c>
    </row>
    <row r="74" spans="1:105" ht="12" customHeight="1" x14ac:dyDescent="0.25">
      <c r="A74" s="107" t="s">
        <v>121</v>
      </c>
      <c r="B74" s="104">
        <v>1703.8549584525074</v>
      </c>
      <c r="C74" s="104">
        <v>1673.0890962158537</v>
      </c>
      <c r="D74" s="104">
        <v>1750.0837749243399</v>
      </c>
      <c r="E74" s="104">
        <v>1735.8342611048818</v>
      </c>
      <c r="F74" s="104">
        <v>1756.9747785525185</v>
      </c>
      <c r="G74" s="104">
        <v>1768.7422281774891</v>
      </c>
      <c r="H74" s="104">
        <v>1746.4579452615289</v>
      </c>
      <c r="I74" s="104">
        <v>1774.9375485202986</v>
      </c>
      <c r="J74" s="104">
        <v>1670.8005498006778</v>
      </c>
      <c r="K74" s="104">
        <v>1770.4959222339273</v>
      </c>
      <c r="L74" s="104">
        <v>1764.7345841043953</v>
      </c>
      <c r="M74" s="104">
        <v>1836.017030777766</v>
      </c>
      <c r="N74" s="104">
        <v>1765.1793597696408</v>
      </c>
      <c r="O74" s="104">
        <v>1759.003595972704</v>
      </c>
      <c r="P74" s="104">
        <v>1634.3897739043482</v>
      </c>
      <c r="Q74" s="104">
        <v>1653.7851324204623</v>
      </c>
      <c r="R74" s="104">
        <v>1661.1756058006097</v>
      </c>
      <c r="S74" s="104">
        <v>1703.5148429577666</v>
      </c>
      <c r="T74" s="104">
        <v>1676.1573769284698</v>
      </c>
      <c r="U74" s="104">
        <v>1651.961469558657</v>
      </c>
      <c r="V74" s="104">
        <v>1683.307945398639</v>
      </c>
      <c r="W74" s="104">
        <v>1773.1342905654121</v>
      </c>
      <c r="DA74" s="132" t="s">
        <v>2311</v>
      </c>
    </row>
    <row r="75" spans="1:105" ht="12" customHeight="1" x14ac:dyDescent="0.25">
      <c r="A75" s="108" t="s">
        <v>53</v>
      </c>
      <c r="B75" s="98">
        <v>794.50817137189267</v>
      </c>
      <c r="C75" s="98">
        <v>756.77174382928627</v>
      </c>
      <c r="D75" s="98">
        <v>802.58190642638442</v>
      </c>
      <c r="E75" s="98">
        <v>778.68873140576659</v>
      </c>
      <c r="F75" s="98">
        <v>803.86748451544622</v>
      </c>
      <c r="G75" s="98">
        <v>810.07750730454359</v>
      </c>
      <c r="H75" s="98">
        <v>757.91995844811083</v>
      </c>
      <c r="I75" s="98">
        <v>811.08401420745713</v>
      </c>
      <c r="J75" s="98">
        <v>726.94063482664092</v>
      </c>
      <c r="K75" s="98">
        <v>795.38657908048833</v>
      </c>
      <c r="L75" s="98">
        <v>782.59183842262735</v>
      </c>
      <c r="M75" s="98">
        <v>835.87233213911099</v>
      </c>
      <c r="N75" s="98">
        <v>787.26842172867237</v>
      </c>
      <c r="O75" s="98">
        <v>785.5668762438977</v>
      </c>
      <c r="P75" s="98">
        <v>654.83586650027439</v>
      </c>
      <c r="Q75" s="98">
        <v>630.79212054214111</v>
      </c>
      <c r="R75" s="98">
        <v>634.90388792345857</v>
      </c>
      <c r="S75" s="98">
        <v>685.20534580667481</v>
      </c>
      <c r="T75" s="98">
        <v>640.54627863507483</v>
      </c>
      <c r="U75" s="98">
        <v>622.35427415271135</v>
      </c>
      <c r="V75" s="98">
        <v>622.91084045333321</v>
      </c>
      <c r="W75" s="98">
        <v>682.03055403644566</v>
      </c>
      <c r="DA75" s="63" t="s">
        <v>2312</v>
      </c>
    </row>
    <row r="76" spans="1:105" ht="12" customHeight="1" x14ac:dyDescent="0.25">
      <c r="A76" s="108" t="s">
        <v>52</v>
      </c>
      <c r="B76" s="98">
        <v>909.34678708061449</v>
      </c>
      <c r="C76" s="98">
        <v>916.31735238656665</v>
      </c>
      <c r="D76" s="98">
        <v>947.50186849795557</v>
      </c>
      <c r="E76" s="98">
        <v>957.14552969911483</v>
      </c>
      <c r="F76" s="98">
        <v>953.10729403707273</v>
      </c>
      <c r="G76" s="98">
        <v>958.6647208729454</v>
      </c>
      <c r="H76" s="98">
        <v>988.53798681341823</v>
      </c>
      <c r="I76" s="98">
        <v>963.85353431284204</v>
      </c>
      <c r="J76" s="98">
        <v>943.85991497403666</v>
      </c>
      <c r="K76" s="98">
        <v>975.10934315343923</v>
      </c>
      <c r="L76" s="98">
        <v>982.14274568176802</v>
      </c>
      <c r="M76" s="98">
        <v>1000.1446986386561</v>
      </c>
      <c r="N76" s="98">
        <v>977.91093804096818</v>
      </c>
      <c r="O76" s="98">
        <v>973.43671972880645</v>
      </c>
      <c r="P76" s="98">
        <v>979.55390740407404</v>
      </c>
      <c r="Q76" s="98">
        <v>1022.9930118783209</v>
      </c>
      <c r="R76" s="98">
        <v>1026.2717178771506</v>
      </c>
      <c r="S76" s="98">
        <v>1018.3094971510918</v>
      </c>
      <c r="T76" s="98">
        <v>1035.6110982933942</v>
      </c>
      <c r="U76" s="98">
        <v>1029.6071954059457</v>
      </c>
      <c r="V76" s="98">
        <v>1060.3971049453057</v>
      </c>
      <c r="W76" s="98">
        <v>1091.1037365289667</v>
      </c>
      <c r="DA76" s="63" t="s">
        <v>2313</v>
      </c>
    </row>
    <row r="77" spans="1:105" ht="12" customHeight="1" x14ac:dyDescent="0.25">
      <c r="A77" s="121" t="s">
        <v>54</v>
      </c>
      <c r="B77" s="122">
        <v>776.77526721559718</v>
      </c>
      <c r="C77" s="122">
        <v>786.66142558575848</v>
      </c>
      <c r="D77" s="122">
        <v>807.16937159940892</v>
      </c>
      <c r="E77" s="122">
        <v>824.10970190877185</v>
      </c>
      <c r="F77" s="122">
        <v>804.76573714792255</v>
      </c>
      <c r="G77" s="122">
        <v>829.08391002423377</v>
      </c>
      <c r="H77" s="122">
        <v>826.26662514154714</v>
      </c>
      <c r="I77" s="122">
        <v>787.77138297234626</v>
      </c>
      <c r="J77" s="122">
        <v>746.44814407528099</v>
      </c>
      <c r="K77" s="122">
        <v>733.00775330011606</v>
      </c>
      <c r="L77" s="122">
        <v>775.95003594182924</v>
      </c>
      <c r="M77" s="122">
        <v>750.40374073372004</v>
      </c>
      <c r="N77" s="122">
        <v>720.66977935295097</v>
      </c>
      <c r="O77" s="122">
        <v>710.72373413146511</v>
      </c>
      <c r="P77" s="122">
        <v>677.39089006008066</v>
      </c>
      <c r="Q77" s="122">
        <v>683.22755645894586</v>
      </c>
      <c r="R77" s="122">
        <v>687.07103347606358</v>
      </c>
      <c r="S77" s="122">
        <v>726.00663554127289</v>
      </c>
      <c r="T77" s="122">
        <v>715.07877856500579</v>
      </c>
      <c r="U77" s="122">
        <v>716.18175083735662</v>
      </c>
      <c r="V77" s="122">
        <v>733.44826348016079</v>
      </c>
      <c r="W77" s="122">
        <v>726.15033463302507</v>
      </c>
      <c r="DA77" s="130" t="s">
        <v>2314</v>
      </c>
    </row>
    <row r="78" spans="1:105" ht="12" customHeight="1" x14ac:dyDescent="0.25">
      <c r="A78" s="97" t="s">
        <v>193</v>
      </c>
      <c r="B78" s="98">
        <v>810.71257528104206</v>
      </c>
      <c r="C78" s="98">
        <v>813.00508507163784</v>
      </c>
      <c r="D78" s="98">
        <v>837.07872378348077</v>
      </c>
      <c r="E78" s="98">
        <v>856.90406492501086</v>
      </c>
      <c r="F78" s="98">
        <v>815.41645826700972</v>
      </c>
      <c r="G78" s="98">
        <v>852.11073813894063</v>
      </c>
      <c r="H78" s="98">
        <v>849.45982907789073</v>
      </c>
      <c r="I78" s="98">
        <v>813.17366681359488</v>
      </c>
      <c r="J78" s="98">
        <v>765.5900561372639</v>
      </c>
      <c r="K78" s="98">
        <v>749.62518540676137</v>
      </c>
      <c r="L78" s="98">
        <v>802.74195860119937</v>
      </c>
      <c r="M78" s="98">
        <v>793.10760313797505</v>
      </c>
      <c r="N78" s="98">
        <v>744.45339642236729</v>
      </c>
      <c r="O78" s="98">
        <v>733.34839161869252</v>
      </c>
      <c r="P78" s="98">
        <v>696.65503417226523</v>
      </c>
      <c r="Q78" s="98">
        <v>716.1176553252775</v>
      </c>
      <c r="R78" s="98">
        <v>733.42009738983495</v>
      </c>
      <c r="S78" s="98">
        <v>778.84007747250382</v>
      </c>
      <c r="T78" s="98">
        <v>777.80254877458697</v>
      </c>
      <c r="U78" s="98">
        <v>785.13329413036115</v>
      </c>
      <c r="V78" s="98">
        <v>817.45906798004467</v>
      </c>
      <c r="W78" s="98">
        <v>797.35352426840097</v>
      </c>
      <c r="DA78" s="63" t="s">
        <v>2315</v>
      </c>
    </row>
    <row r="79" spans="1:105" ht="12" customHeight="1" x14ac:dyDescent="0.25">
      <c r="A79" s="109" t="s">
        <v>120</v>
      </c>
      <c r="B79" s="33">
        <v>708.79278270160705</v>
      </c>
      <c r="C79" s="33">
        <v>735.65538765060251</v>
      </c>
      <c r="D79" s="33">
        <v>749.68659416655123</v>
      </c>
      <c r="E79" s="33">
        <v>762.11889685193785</v>
      </c>
      <c r="F79" s="33">
        <v>784.95235445208493</v>
      </c>
      <c r="G79" s="33">
        <v>784.82224487344899</v>
      </c>
      <c r="H79" s="33">
        <v>781.72509271174636</v>
      </c>
      <c r="I79" s="33">
        <v>738.64725488351417</v>
      </c>
      <c r="J79" s="33">
        <v>711.10801233218865</v>
      </c>
      <c r="K79" s="33">
        <v>702.18599173575967</v>
      </c>
      <c r="L79" s="33">
        <v>726.51661196141458</v>
      </c>
      <c r="M79" s="33">
        <v>669.41510849758458</v>
      </c>
      <c r="N79" s="33">
        <v>676.53466456517981</v>
      </c>
      <c r="O79" s="33">
        <v>668.86033848824036</v>
      </c>
      <c r="P79" s="33">
        <v>641.29374260015879</v>
      </c>
      <c r="Q79" s="33">
        <v>623.01617506944649</v>
      </c>
      <c r="R79" s="33">
        <v>604.75466578030648</v>
      </c>
      <c r="S79" s="33">
        <v>635.35538572358212</v>
      </c>
      <c r="T79" s="33">
        <v>610.52033740257446</v>
      </c>
      <c r="U79" s="33">
        <v>601.99704193066975</v>
      </c>
      <c r="V79" s="33">
        <v>595.20868868366642</v>
      </c>
      <c r="W79" s="33">
        <v>611.95598265080991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>
        <f t="shared" ref="B81:Q81" si="28">B82+B85+B87+B100</f>
        <v>15466.518464478368</v>
      </c>
      <c r="C81" s="117">
        <f t="shared" si="28"/>
        <v>15644.818304269475</v>
      </c>
      <c r="D81" s="117">
        <f t="shared" si="28"/>
        <v>15231.236178366775</v>
      </c>
      <c r="E81" s="117">
        <f t="shared" si="28"/>
        <v>16139.090853498139</v>
      </c>
      <c r="F81" s="117">
        <f t="shared" si="28"/>
        <v>15264.589803875462</v>
      </c>
      <c r="G81" s="117">
        <f t="shared" si="28"/>
        <v>15311.559335204436</v>
      </c>
      <c r="H81" s="117">
        <f t="shared" si="28"/>
        <v>14701.897929325905</v>
      </c>
      <c r="I81" s="117">
        <f t="shared" si="28"/>
        <v>14396.85966403296</v>
      </c>
      <c r="J81" s="117">
        <f t="shared" si="28"/>
        <v>14795.951155955059</v>
      </c>
      <c r="K81" s="117">
        <f t="shared" si="28"/>
        <v>14374.325774129991</v>
      </c>
      <c r="L81" s="117">
        <f t="shared" si="28"/>
        <v>14885.376371429886</v>
      </c>
      <c r="M81" s="117">
        <f t="shared" si="28"/>
        <v>13183.003179896787</v>
      </c>
      <c r="N81" s="117">
        <f t="shared" si="28"/>
        <v>14203.342021816485</v>
      </c>
      <c r="O81" s="117">
        <f t="shared" si="28"/>
        <v>13992.427088242057</v>
      </c>
      <c r="P81" s="117">
        <f t="shared" si="28"/>
        <v>12259.32477640035</v>
      </c>
      <c r="Q81" s="117">
        <f t="shared" si="28"/>
        <v>12766.444074190918</v>
      </c>
      <c r="R81" s="117">
        <f t="shared" ref="R81:V81" si="29">R82+R85+R87+R100</f>
        <v>12746.157761036144</v>
      </c>
      <c r="S81" s="117">
        <f t="shared" si="29"/>
        <v>12880.377484991719</v>
      </c>
      <c r="T81" s="117">
        <f t="shared" si="29"/>
        <v>13217.097148237102</v>
      </c>
      <c r="U81" s="117">
        <f t="shared" si="29"/>
        <v>12992.714541249756</v>
      </c>
      <c r="V81" s="117">
        <f t="shared" si="29"/>
        <v>12574.719419031793</v>
      </c>
      <c r="W81" s="117">
        <f t="shared" ref="W81" si="30">W82+W85+W87+W100</f>
        <v>13550.28665043076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12900.534954516921</v>
      </c>
      <c r="C82" s="122">
        <f t="shared" si="31"/>
        <v>13031.843534345662</v>
      </c>
      <c r="D82" s="122">
        <f t="shared" si="31"/>
        <v>12580.409675960052</v>
      </c>
      <c r="E82" s="122">
        <f t="shared" si="31"/>
        <v>13422.658849260823</v>
      </c>
      <c r="F82" s="122">
        <f t="shared" si="31"/>
        <v>12603.000133515121</v>
      </c>
      <c r="G82" s="122">
        <f t="shared" si="31"/>
        <v>12622.947374241652</v>
      </c>
      <c r="H82" s="122">
        <f t="shared" si="31"/>
        <v>12043.072444254434</v>
      </c>
      <c r="I82" s="122">
        <f t="shared" si="31"/>
        <v>11733.007826622261</v>
      </c>
      <c r="J82" s="122">
        <f t="shared" si="31"/>
        <v>12227.248629394338</v>
      </c>
      <c r="K82" s="122">
        <f t="shared" si="31"/>
        <v>11858.259214476633</v>
      </c>
      <c r="L82" s="122">
        <f t="shared" si="31"/>
        <v>12348.882188985457</v>
      </c>
      <c r="M82" s="122">
        <f t="shared" si="31"/>
        <v>10647.122098606862</v>
      </c>
      <c r="N82" s="122">
        <f t="shared" si="31"/>
        <v>11742.5447200163</v>
      </c>
      <c r="O82" s="122">
        <f t="shared" si="31"/>
        <v>11577.048480747051</v>
      </c>
      <c r="P82" s="122">
        <f t="shared" si="31"/>
        <v>9871.0787568853048</v>
      </c>
      <c r="Q82" s="122">
        <f t="shared" si="31"/>
        <v>10370.889825817598</v>
      </c>
      <c r="R82" s="122">
        <f t="shared" ref="R82:V82" si="32">SUM(R83:R84)</f>
        <v>10398.999349843934</v>
      </c>
      <c r="S82" s="122">
        <f t="shared" si="32"/>
        <v>10450.019316498161</v>
      </c>
      <c r="T82" s="122">
        <f t="shared" si="32"/>
        <v>10709.27624477288</v>
      </c>
      <c r="U82" s="122">
        <f t="shared" si="32"/>
        <v>10550.033545369266</v>
      </c>
      <c r="V82" s="122">
        <f t="shared" si="32"/>
        <v>10144.70466215902</v>
      </c>
      <c r="W82" s="122">
        <f t="shared" ref="W82" si="33">SUM(W83:W84)</f>
        <v>11089.553681977326</v>
      </c>
      <c r="DA82" s="130" t="s">
        <v>2318</v>
      </c>
    </row>
    <row r="83" spans="1:105" ht="12" customHeight="1" x14ac:dyDescent="0.25">
      <c r="A83" s="97" t="s">
        <v>205</v>
      </c>
      <c r="B83" s="98">
        <v>12847.712316927173</v>
      </c>
      <c r="C83" s="98">
        <v>12977.223936966346</v>
      </c>
      <c r="D83" s="98">
        <v>12527.291873625809</v>
      </c>
      <c r="E83" s="98">
        <v>13366.911251265223</v>
      </c>
      <c r="F83" s="98">
        <v>12550.313687269352</v>
      </c>
      <c r="G83" s="98">
        <v>12569.349553597716</v>
      </c>
      <c r="H83" s="98">
        <v>11990.809319885999</v>
      </c>
      <c r="I83" s="98">
        <v>11681.058422974869</v>
      </c>
      <c r="J83" s="98">
        <v>12172.851655217131</v>
      </c>
      <c r="K83" s="98">
        <v>11805.414642500435</v>
      </c>
      <c r="L83" s="98">
        <v>12292.264919436142</v>
      </c>
      <c r="M83" s="98">
        <v>10598.129883715823</v>
      </c>
      <c r="N83" s="98">
        <v>11687.578404044711</v>
      </c>
      <c r="O83" s="98">
        <v>11520.784525610317</v>
      </c>
      <c r="P83" s="98">
        <v>9823.7049602403804</v>
      </c>
      <c r="Q83" s="98">
        <v>10321.629344867775</v>
      </c>
      <c r="R83" s="98">
        <v>10349.25184670755</v>
      </c>
      <c r="S83" s="98">
        <v>10399.828176423754</v>
      </c>
      <c r="T83" s="98">
        <v>10657.487591122261</v>
      </c>
      <c r="U83" s="98">
        <v>10498.453638555662</v>
      </c>
      <c r="V83" s="98">
        <v>10094.744628730898</v>
      </c>
      <c r="W83" s="98">
        <v>11034.074348382974</v>
      </c>
      <c r="DA83" s="63" t="s">
        <v>2319</v>
      </c>
    </row>
    <row r="84" spans="1:105" ht="12" customHeight="1" x14ac:dyDescent="0.25">
      <c r="A84" s="97" t="s">
        <v>53</v>
      </c>
      <c r="B84" s="98">
        <v>52.822637589748844</v>
      </c>
      <c r="C84" s="98">
        <v>54.619597379316545</v>
      </c>
      <c r="D84" s="98">
        <v>53.117802334244054</v>
      </c>
      <c r="E84" s="98">
        <v>55.747597995599456</v>
      </c>
      <c r="F84" s="98">
        <v>52.686446245768693</v>
      </c>
      <c r="G84" s="98">
        <v>53.597820643935947</v>
      </c>
      <c r="H84" s="98">
        <v>52.263124368434951</v>
      </c>
      <c r="I84" s="98">
        <v>51.949403647391215</v>
      </c>
      <c r="J84" s="98">
        <v>54.396974177207504</v>
      </c>
      <c r="K84" s="98">
        <v>52.844571976199099</v>
      </c>
      <c r="L84" s="98">
        <v>56.617269549315168</v>
      </c>
      <c r="M84" s="98">
        <v>48.992214891039396</v>
      </c>
      <c r="N84" s="98">
        <v>54.96631597158833</v>
      </c>
      <c r="O84" s="98">
        <v>56.263955136733856</v>
      </c>
      <c r="P84" s="98">
        <v>47.373796644924937</v>
      </c>
      <c r="Q84" s="98">
        <v>49.26048094982248</v>
      </c>
      <c r="R84" s="98">
        <v>49.747503136383791</v>
      </c>
      <c r="S84" s="98">
        <v>50.191140074407279</v>
      </c>
      <c r="T84" s="98">
        <v>51.788653650618734</v>
      </c>
      <c r="U84" s="98">
        <v>51.579906813603557</v>
      </c>
      <c r="V84" s="98">
        <v>49.960033428122976</v>
      </c>
      <c r="W84" s="98">
        <v>55.479333594351822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21.842185879136451</v>
      </c>
      <c r="C85" s="122">
        <f t="shared" si="34"/>
        <v>26.331235507858135</v>
      </c>
      <c r="D85" s="122">
        <f t="shared" si="34"/>
        <v>22.708484694717825</v>
      </c>
      <c r="E85" s="122">
        <f t="shared" si="34"/>
        <v>52.956095654536718</v>
      </c>
      <c r="F85" s="122">
        <f t="shared" si="34"/>
        <v>26.568847413119492</v>
      </c>
      <c r="G85" s="122">
        <f t="shared" si="34"/>
        <v>30.967266370648613</v>
      </c>
      <c r="H85" s="122">
        <f t="shared" si="34"/>
        <v>43.351732868554691</v>
      </c>
      <c r="I85" s="122">
        <f t="shared" si="34"/>
        <v>43.134762126874222</v>
      </c>
      <c r="J85" s="122">
        <f t="shared" si="34"/>
        <v>48.682760636681977</v>
      </c>
      <c r="K85" s="122">
        <f t="shared" si="34"/>
        <v>50.382423225394504</v>
      </c>
      <c r="L85" s="122">
        <f t="shared" si="34"/>
        <v>52.895940215512745</v>
      </c>
      <c r="M85" s="122">
        <f t="shared" si="34"/>
        <v>54.611312505912274</v>
      </c>
      <c r="N85" s="122">
        <f t="shared" si="34"/>
        <v>72.955255245528022</v>
      </c>
      <c r="O85" s="122">
        <f t="shared" si="34"/>
        <v>53.37418764832195</v>
      </c>
      <c r="P85" s="122">
        <f t="shared" si="34"/>
        <v>42.327316547442194</v>
      </c>
      <c r="Q85" s="122">
        <f t="shared" si="34"/>
        <v>61.678725951590785</v>
      </c>
      <c r="R85" s="122">
        <f t="shared" si="34"/>
        <v>57.170729075419445</v>
      </c>
      <c r="S85" s="122">
        <f t="shared" si="34"/>
        <v>65.276546209430947</v>
      </c>
      <c r="T85" s="122">
        <f t="shared" si="34"/>
        <v>55.046373722240752</v>
      </c>
      <c r="U85" s="122">
        <f t="shared" si="34"/>
        <v>61.83945921205261</v>
      </c>
      <c r="V85" s="122">
        <f t="shared" si="34"/>
        <v>56.930012852864834</v>
      </c>
      <c r="W85" s="122">
        <f t="shared" si="34"/>
        <v>61.241831320137507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21.842185879136451</v>
      </c>
      <c r="C86" s="98">
        <f>IF(RES_hhdet_fec!C86=0,0,RES_hhdet_fec!C86*1000*11630/RES_hhdet_num!C81)</f>
        <v>26.331235507858135</v>
      </c>
      <c r="D86" s="98">
        <f>IF(RES_hhdet_fec!D86=0,0,RES_hhdet_fec!D86*1000*11630/RES_hhdet_num!D81)</f>
        <v>22.708484694717825</v>
      </c>
      <c r="E86" s="98">
        <f>IF(RES_hhdet_fec!E86=0,0,RES_hhdet_fec!E86*1000*11630/RES_hhdet_num!E81)</f>
        <v>52.956095654536718</v>
      </c>
      <c r="F86" s="98">
        <f>IF(RES_hhdet_fec!F86=0,0,RES_hhdet_fec!F86*1000*11630/RES_hhdet_num!F81)</f>
        <v>26.568847413119492</v>
      </c>
      <c r="G86" s="98">
        <f>IF(RES_hhdet_fec!G86=0,0,RES_hhdet_fec!G86*1000*11630/RES_hhdet_num!G81)</f>
        <v>30.967266370648613</v>
      </c>
      <c r="H86" s="98">
        <f>IF(RES_hhdet_fec!H86=0,0,RES_hhdet_fec!H86*1000*11630/RES_hhdet_num!H81)</f>
        <v>43.351732868554691</v>
      </c>
      <c r="I86" s="98">
        <f>IF(RES_hhdet_fec!I86=0,0,RES_hhdet_fec!I86*1000*11630/RES_hhdet_num!I81)</f>
        <v>43.134762126874222</v>
      </c>
      <c r="J86" s="98">
        <f>IF(RES_hhdet_fec!J86=0,0,RES_hhdet_fec!J86*1000*11630/RES_hhdet_num!J81)</f>
        <v>48.682760636681977</v>
      </c>
      <c r="K86" s="98">
        <f>IF(RES_hhdet_fec!K86=0,0,RES_hhdet_fec!K86*1000*11630/RES_hhdet_num!K81)</f>
        <v>50.382423225394504</v>
      </c>
      <c r="L86" s="98">
        <f>IF(RES_hhdet_fec!L86=0,0,RES_hhdet_fec!L86*1000*11630/RES_hhdet_num!L81)</f>
        <v>52.895940215512745</v>
      </c>
      <c r="M86" s="98">
        <f>IF(RES_hhdet_fec!M86=0,0,RES_hhdet_fec!M86*1000*11630/RES_hhdet_num!M81)</f>
        <v>54.611312505912274</v>
      </c>
      <c r="N86" s="98">
        <f>IF(RES_hhdet_fec!N86=0,0,RES_hhdet_fec!N86*1000*11630/RES_hhdet_num!N81)</f>
        <v>72.955255245528022</v>
      </c>
      <c r="O86" s="98">
        <f>IF(RES_hhdet_fec!O86=0,0,RES_hhdet_fec!O86*1000*11630/RES_hhdet_num!O81)</f>
        <v>53.37418764832195</v>
      </c>
      <c r="P86" s="98">
        <f>IF(RES_hhdet_fec!P86=0,0,RES_hhdet_fec!P86*1000*11630/RES_hhdet_num!P81)</f>
        <v>42.327316547442194</v>
      </c>
      <c r="Q86" s="98">
        <f>IF(RES_hhdet_fec!Q86=0,0,RES_hhdet_fec!Q86*1000*11630/RES_hhdet_num!Q81)</f>
        <v>61.678725951590785</v>
      </c>
      <c r="R86" s="98">
        <f>IF(RES_hhdet_fec!R86=0,0,RES_hhdet_fec!R86*1000*11630/RES_hhdet_num!R81)</f>
        <v>57.170729075419445</v>
      </c>
      <c r="S86" s="98">
        <f>IF(RES_hhdet_fec!S86=0,0,RES_hhdet_fec!S86*1000*11630/RES_hhdet_num!S81)</f>
        <v>65.276546209430947</v>
      </c>
      <c r="T86" s="98">
        <f>IF(RES_hhdet_fec!T86=0,0,RES_hhdet_fec!T86*1000*11630/RES_hhdet_num!T81)</f>
        <v>55.046373722240752</v>
      </c>
      <c r="U86" s="98">
        <f>IF(RES_hhdet_fec!U86=0,0,RES_hhdet_fec!U86*1000*11630/RES_hhdet_num!U81)</f>
        <v>61.83945921205261</v>
      </c>
      <c r="V86" s="98">
        <f>IF(RES_hhdet_fec!V86=0,0,RES_hhdet_fec!V86*1000*11630/RES_hhdet_num!V81)</f>
        <v>56.930012852864834</v>
      </c>
      <c r="W86" s="98">
        <f>IF(RES_hhdet_fec!W86=0,0,RES_hhdet_fec!W86*1000*11630/RES_hhdet_num!W81)</f>
        <v>61.241831320137507</v>
      </c>
      <c r="DA86" s="63" t="s">
        <v>2322</v>
      </c>
    </row>
    <row r="87" spans="1:105" ht="12" customHeight="1" x14ac:dyDescent="0.25">
      <c r="A87" s="121" t="s">
        <v>55</v>
      </c>
      <c r="B87" s="122">
        <v>1636.8258873681896</v>
      </c>
      <c r="C87" s="122">
        <v>1656.4439847012568</v>
      </c>
      <c r="D87" s="122">
        <v>1685.3729631771173</v>
      </c>
      <c r="E87" s="122">
        <v>1711.9317095322967</v>
      </c>
      <c r="F87" s="122">
        <v>1711.4680608845213</v>
      </c>
      <c r="G87" s="122">
        <v>1711.4113483017652</v>
      </c>
      <c r="H87" s="122">
        <v>1710.2587360207424</v>
      </c>
      <c r="I87" s="122">
        <v>1729.4778440581761</v>
      </c>
      <c r="J87" s="122">
        <v>1689.517839865737</v>
      </c>
      <c r="K87" s="122">
        <v>1652.6762344740964</v>
      </c>
      <c r="L87" s="122">
        <v>1686.1124242978096</v>
      </c>
      <c r="M87" s="122">
        <v>1723.1793418818754</v>
      </c>
      <c r="N87" s="122">
        <v>1656.6538164120525</v>
      </c>
      <c r="O87" s="122">
        <v>1639.6916242092809</v>
      </c>
      <c r="P87" s="122">
        <v>1649.803867017959</v>
      </c>
      <c r="Q87" s="122">
        <v>1630.0072908223635</v>
      </c>
      <c r="R87" s="122">
        <v>1588.7057319057649</v>
      </c>
      <c r="S87" s="122">
        <v>1628.1660999124417</v>
      </c>
      <c r="T87" s="122">
        <v>1697.1421052593282</v>
      </c>
      <c r="U87" s="122">
        <v>1632.7822841328073</v>
      </c>
      <c r="V87" s="122">
        <v>1611.8352372325082</v>
      </c>
      <c r="W87" s="122">
        <v>1637.5164484662562</v>
      </c>
      <c r="DA87" s="130" t="s">
        <v>2323</v>
      </c>
    </row>
    <row r="88" spans="1:105" ht="12" customHeight="1" x14ac:dyDescent="0.25">
      <c r="A88" s="97" t="s">
        <v>132</v>
      </c>
      <c r="B88" s="98">
        <v>1951.3844352690789</v>
      </c>
      <c r="C88" s="98">
        <v>2047.1780663299317</v>
      </c>
      <c r="D88" s="98">
        <v>2036.7737819638858</v>
      </c>
      <c r="E88" s="98">
        <v>2075.5700793617102</v>
      </c>
      <c r="F88" s="98">
        <v>1979.7656159101396</v>
      </c>
      <c r="G88" s="98">
        <v>1980.8448469885634</v>
      </c>
      <c r="H88" s="98">
        <v>1960.6064663132333</v>
      </c>
      <c r="I88" s="98">
        <v>2003.0470025617956</v>
      </c>
      <c r="J88" s="98">
        <v>1916.2450497965401</v>
      </c>
      <c r="K88" s="98">
        <v>1836.4417668582573</v>
      </c>
      <c r="L88" s="98">
        <v>1851.9333032013722</v>
      </c>
      <c r="M88" s="98">
        <v>1873.0512863282129</v>
      </c>
      <c r="N88" s="98">
        <v>1775.9533817720505</v>
      </c>
      <c r="O88" s="98">
        <v>1747.6369007466665</v>
      </c>
      <c r="P88" s="98">
        <v>1892.2728701451642</v>
      </c>
      <c r="Q88" s="98">
        <v>1828.7472975273408</v>
      </c>
      <c r="R88" s="98">
        <v>1683.7919416036307</v>
      </c>
      <c r="S88" s="98">
        <v>1722.7654543762819</v>
      </c>
      <c r="T88" s="98">
        <v>1907.786498592623</v>
      </c>
      <c r="U88" s="98">
        <v>1776.5591994682679</v>
      </c>
      <c r="V88" s="98">
        <v>1707.2500645447601</v>
      </c>
      <c r="W88" s="98">
        <v>1804.7907456280434</v>
      </c>
      <c r="DA88" s="63" t="s">
        <v>2324</v>
      </c>
    </row>
    <row r="89" spans="1:105" ht="12" customHeight="1" x14ac:dyDescent="0.25">
      <c r="A89" s="97" t="s">
        <v>131</v>
      </c>
      <c r="B89" s="98">
        <v>1427.7380504781645</v>
      </c>
      <c r="C89" s="98">
        <v>1484.4394231595754</v>
      </c>
      <c r="D89" s="98">
        <v>1513.6626886821646</v>
      </c>
      <c r="E89" s="98">
        <v>1559.0538691679174</v>
      </c>
      <c r="F89" s="98">
        <v>1553.595672096254</v>
      </c>
      <c r="G89" s="98">
        <v>1546.8433064417968</v>
      </c>
      <c r="H89" s="98">
        <v>1630.4104296437779</v>
      </c>
      <c r="I89" s="98">
        <v>1759.1069839721497</v>
      </c>
      <c r="J89" s="98">
        <v>1724.3664385535931</v>
      </c>
      <c r="K89" s="98">
        <v>1637.4691319732199</v>
      </c>
      <c r="L89" s="98">
        <v>1675.071240307472</v>
      </c>
      <c r="M89" s="98">
        <v>1666.3850484134598</v>
      </c>
      <c r="N89" s="98">
        <v>1489.8099376613252</v>
      </c>
      <c r="O89" s="98">
        <v>1481.1313594286746</v>
      </c>
      <c r="P89" s="98">
        <v>1720.4444498385535</v>
      </c>
      <c r="Q89" s="98">
        <v>1631.8153515266474</v>
      </c>
      <c r="R89" s="98">
        <v>1414.4656859054883</v>
      </c>
      <c r="S89" s="98">
        <v>1470.2630563054479</v>
      </c>
      <c r="T89" s="98">
        <v>1743.3581878195459</v>
      </c>
      <c r="U89" s="98">
        <v>1557.3482169397166</v>
      </c>
      <c r="V89" s="98">
        <v>1510.2870331153606</v>
      </c>
      <c r="W89" s="98">
        <v>1601.2127005069481</v>
      </c>
      <c r="DA89" s="63" t="s">
        <v>2325</v>
      </c>
    </row>
    <row r="90" spans="1:105" ht="12" customHeight="1" x14ac:dyDescent="0.25">
      <c r="A90" s="100" t="s">
        <v>205</v>
      </c>
      <c r="B90" s="101">
        <v>652.8929140576297</v>
      </c>
      <c r="C90" s="101">
        <v>686.06646288979096</v>
      </c>
      <c r="D90" s="101">
        <v>711.79770110759659</v>
      </c>
      <c r="E90" s="101">
        <v>723.27522883992458</v>
      </c>
      <c r="F90" s="101">
        <v>739.04693351978528</v>
      </c>
      <c r="G90" s="101">
        <v>739.96073758747025</v>
      </c>
      <c r="H90" s="101">
        <v>749.33631915707326</v>
      </c>
      <c r="I90" s="101">
        <v>873.34918071806305</v>
      </c>
      <c r="J90" s="101">
        <v>806.31605960324578</v>
      </c>
      <c r="K90" s="101">
        <v>764.87512834260042</v>
      </c>
      <c r="L90" s="101">
        <v>753.09168845377724</v>
      </c>
      <c r="M90" s="101">
        <v>751.70508189245447</v>
      </c>
      <c r="N90" s="101">
        <v>632.78054806274474</v>
      </c>
      <c r="O90" s="101">
        <v>639.32616920675184</v>
      </c>
      <c r="P90" s="101">
        <v>749.18805341408756</v>
      </c>
      <c r="Q90" s="101">
        <v>691.08532857409455</v>
      </c>
      <c r="R90" s="101">
        <v>591.65092326945057</v>
      </c>
      <c r="S90" s="101">
        <v>632.85009392492577</v>
      </c>
      <c r="T90" s="101">
        <v>801.85286750611749</v>
      </c>
      <c r="U90" s="101">
        <v>686.06675471052085</v>
      </c>
      <c r="V90" s="101">
        <v>639.00366914712606</v>
      </c>
      <c r="W90" s="101">
        <v>701.21427034765054</v>
      </c>
      <c r="DA90" s="131" t="s">
        <v>2326</v>
      </c>
    </row>
    <row r="91" spans="1:105" ht="12" customHeight="1" x14ac:dyDescent="0.25">
      <c r="A91" s="103" t="s">
        <v>52</v>
      </c>
      <c r="B91" s="104">
        <v>774.8451364205348</v>
      </c>
      <c r="C91" s="104">
        <v>798.37296026978447</v>
      </c>
      <c r="D91" s="104">
        <v>801.86498757456843</v>
      </c>
      <c r="E91" s="104">
        <v>835.77864032799221</v>
      </c>
      <c r="F91" s="104">
        <v>814.54873857646919</v>
      </c>
      <c r="G91" s="104">
        <v>806.88256885432634</v>
      </c>
      <c r="H91" s="104">
        <v>881.0741104867044</v>
      </c>
      <c r="I91" s="104">
        <v>885.75780325408732</v>
      </c>
      <c r="J91" s="104">
        <v>918.05037895034729</v>
      </c>
      <c r="K91" s="104">
        <v>872.5940036306198</v>
      </c>
      <c r="L91" s="104">
        <v>921.97955185369483</v>
      </c>
      <c r="M91" s="104">
        <v>914.67996652100589</v>
      </c>
      <c r="N91" s="104">
        <v>857.02938959858011</v>
      </c>
      <c r="O91" s="104">
        <v>841.80519022192254</v>
      </c>
      <c r="P91" s="104">
        <v>971.2563964244664</v>
      </c>
      <c r="Q91" s="104">
        <v>940.73002295255208</v>
      </c>
      <c r="R91" s="104">
        <v>822.81476263603713</v>
      </c>
      <c r="S91" s="104">
        <v>837.41296238052246</v>
      </c>
      <c r="T91" s="104">
        <v>941.50532031342811</v>
      </c>
      <c r="U91" s="104">
        <v>871.28146222919509</v>
      </c>
      <c r="V91" s="104">
        <v>871.2833639682342</v>
      </c>
      <c r="W91" s="104">
        <v>899.99843015929741</v>
      </c>
      <c r="DA91" s="132" t="s">
        <v>2327</v>
      </c>
    </row>
    <row r="92" spans="1:105" ht="12" customHeight="1" x14ac:dyDescent="0.25">
      <c r="A92" s="106" t="s">
        <v>124</v>
      </c>
      <c r="B92" s="101">
        <v>1479.8930803894057</v>
      </c>
      <c r="C92" s="101">
        <v>1500.1343387253942</v>
      </c>
      <c r="D92" s="101">
        <v>1524.6270249440772</v>
      </c>
      <c r="E92" s="101">
        <v>1528.0919894321437</v>
      </c>
      <c r="F92" s="101">
        <v>1564.0401971246458</v>
      </c>
      <c r="G92" s="101">
        <v>1635.4793499740724</v>
      </c>
      <c r="H92" s="101">
        <v>1553.9170430170179</v>
      </c>
      <c r="I92" s="101">
        <v>1587.6935339955864</v>
      </c>
      <c r="J92" s="101">
        <v>1529.0984445947477</v>
      </c>
      <c r="K92" s="101">
        <v>1567.6462985823434</v>
      </c>
      <c r="L92" s="101">
        <v>1630.0238763649938</v>
      </c>
      <c r="M92" s="101">
        <v>1643.6951157612632</v>
      </c>
      <c r="N92" s="101">
        <v>1562.3278239395347</v>
      </c>
      <c r="O92" s="101">
        <v>1539.5680648426312</v>
      </c>
      <c r="P92" s="101">
        <v>1474.2141514420507</v>
      </c>
      <c r="Q92" s="101">
        <v>1430.6650238523248</v>
      </c>
      <c r="R92" s="101">
        <v>1457.2446114867992</v>
      </c>
      <c r="S92" s="101">
        <v>1480.5915882840973</v>
      </c>
      <c r="T92" s="101">
        <v>1487.9931867545804</v>
      </c>
      <c r="U92" s="101">
        <v>1413.0504137983705</v>
      </c>
      <c r="V92" s="101">
        <v>1408.2117073548613</v>
      </c>
      <c r="W92" s="101">
        <v>1379.0679882163042</v>
      </c>
      <c r="DA92" s="131" t="s">
        <v>2328</v>
      </c>
    </row>
    <row r="93" spans="1:105" ht="12" customHeight="1" x14ac:dyDescent="0.25">
      <c r="A93" s="107" t="s">
        <v>123</v>
      </c>
      <c r="B93" s="104">
        <v>974.07891884324272</v>
      </c>
      <c r="C93" s="104">
        <v>970.71640904148819</v>
      </c>
      <c r="D93" s="104">
        <v>963.57868422768047</v>
      </c>
      <c r="E93" s="104">
        <v>960.67415971463606</v>
      </c>
      <c r="F93" s="104">
        <v>982.41515654972989</v>
      </c>
      <c r="G93" s="104">
        <v>984.43017675858675</v>
      </c>
      <c r="H93" s="104">
        <v>1005.1240858474357</v>
      </c>
      <c r="I93" s="104">
        <v>1003.9227805174795</v>
      </c>
      <c r="J93" s="104">
        <v>1016.9336365705766</v>
      </c>
      <c r="K93" s="104">
        <v>1010.9461332999932</v>
      </c>
      <c r="L93" s="104">
        <v>1050.0099498404984</v>
      </c>
      <c r="M93" s="104">
        <v>980.5462321760574</v>
      </c>
      <c r="N93" s="104">
        <v>934.43820334279553</v>
      </c>
      <c r="O93" s="104">
        <v>931.57561576840203</v>
      </c>
      <c r="P93" s="104">
        <v>898.80228569735834</v>
      </c>
      <c r="Q93" s="104">
        <v>854.89561068355101</v>
      </c>
      <c r="R93" s="104">
        <v>899.11262232933916</v>
      </c>
      <c r="S93" s="104">
        <v>922.49178328164851</v>
      </c>
      <c r="T93" s="104">
        <v>960.23101654227867</v>
      </c>
      <c r="U93" s="104">
        <v>947.30735299940613</v>
      </c>
      <c r="V93" s="104">
        <v>1049.6205845640454</v>
      </c>
      <c r="W93" s="104">
        <v>986.91485137880318</v>
      </c>
      <c r="DA93" s="132" t="s">
        <v>2329</v>
      </c>
    </row>
    <row r="94" spans="1:105" ht="12" customHeight="1" x14ac:dyDescent="0.25">
      <c r="A94" s="108" t="s">
        <v>50</v>
      </c>
      <c r="B94" s="98">
        <v>271.91031435216314</v>
      </c>
      <c r="C94" s="98">
        <v>296.41348663358031</v>
      </c>
      <c r="D94" s="98">
        <v>287.05529922536124</v>
      </c>
      <c r="E94" s="98">
        <v>253.00924825414441</v>
      </c>
      <c r="F94" s="98">
        <v>271.86864910400124</v>
      </c>
      <c r="G94" s="98">
        <v>297.96997173682126</v>
      </c>
      <c r="H94" s="98">
        <v>297.63316816129424</v>
      </c>
      <c r="I94" s="98">
        <v>294.17210457423124</v>
      </c>
      <c r="J94" s="98">
        <v>292.20556468678024</v>
      </c>
      <c r="K94" s="98">
        <v>289.15507778852657</v>
      </c>
      <c r="L94" s="98">
        <v>274.94007478831702</v>
      </c>
      <c r="M94" s="98">
        <v>228.62286177631248</v>
      </c>
      <c r="N94" s="98">
        <v>199.10989047408265</v>
      </c>
      <c r="O94" s="98">
        <v>173.10056403791998</v>
      </c>
      <c r="P94" s="98">
        <v>180.23824391168677</v>
      </c>
      <c r="Q94" s="98">
        <v>144.16575844472797</v>
      </c>
      <c r="R94" s="98">
        <v>163.54875257911135</v>
      </c>
      <c r="S94" s="98">
        <v>170.55951448148929</v>
      </c>
      <c r="T94" s="98">
        <v>172.15073935000092</v>
      </c>
      <c r="U94" s="98">
        <v>176.05493208552372</v>
      </c>
      <c r="V94" s="98">
        <v>220.05066460020757</v>
      </c>
      <c r="W94" s="98">
        <v>171.98615706631116</v>
      </c>
      <c r="DA94" s="63" t="s">
        <v>2330</v>
      </c>
    </row>
    <row r="95" spans="1:105" ht="12" customHeight="1" x14ac:dyDescent="0.25">
      <c r="A95" s="108" t="s">
        <v>52</v>
      </c>
      <c r="B95" s="98">
        <v>702.16860449107969</v>
      </c>
      <c r="C95" s="98">
        <v>674.30292240790766</v>
      </c>
      <c r="D95" s="98">
        <v>676.52338500231929</v>
      </c>
      <c r="E95" s="98">
        <v>707.66491146049145</v>
      </c>
      <c r="F95" s="98">
        <v>710.54650744572837</v>
      </c>
      <c r="G95" s="98">
        <v>686.46020502176566</v>
      </c>
      <c r="H95" s="98">
        <v>707.49091768614153</v>
      </c>
      <c r="I95" s="98">
        <v>709.75067594324844</v>
      </c>
      <c r="J95" s="98">
        <v>724.72807188379647</v>
      </c>
      <c r="K95" s="98">
        <v>721.79105551146688</v>
      </c>
      <c r="L95" s="98">
        <v>775.06987505218149</v>
      </c>
      <c r="M95" s="98">
        <v>751.92337039974495</v>
      </c>
      <c r="N95" s="98">
        <v>735.32831286871294</v>
      </c>
      <c r="O95" s="98">
        <v>758.47505173048205</v>
      </c>
      <c r="P95" s="98">
        <v>718.56404178567141</v>
      </c>
      <c r="Q95" s="98">
        <v>710.72985223882313</v>
      </c>
      <c r="R95" s="98">
        <v>735.56386975022804</v>
      </c>
      <c r="S95" s="98">
        <v>751.93226880015902</v>
      </c>
      <c r="T95" s="98">
        <v>788.08027719227766</v>
      </c>
      <c r="U95" s="98">
        <v>771.25242091388236</v>
      </c>
      <c r="V95" s="98">
        <v>829.56991996383829</v>
      </c>
      <c r="W95" s="98">
        <v>814.92869431249198</v>
      </c>
      <c r="DA95" s="63" t="s">
        <v>2331</v>
      </c>
    </row>
    <row r="96" spans="1:105" ht="12" customHeight="1" x14ac:dyDescent="0.25">
      <c r="A96" s="106" t="s">
        <v>122</v>
      </c>
      <c r="B96" s="101">
        <v>1594.7207609773832</v>
      </c>
      <c r="C96" s="101">
        <v>1557.6262804822456</v>
      </c>
      <c r="D96" s="101">
        <v>1596.7378131890416</v>
      </c>
      <c r="E96" s="101">
        <v>1613.6698116495245</v>
      </c>
      <c r="F96" s="101">
        <v>1635.4695135658324</v>
      </c>
      <c r="G96" s="101">
        <v>1593.7758822399794</v>
      </c>
      <c r="H96" s="101">
        <v>1641.9271763639933</v>
      </c>
      <c r="I96" s="101">
        <v>1631.955021054704</v>
      </c>
      <c r="J96" s="101">
        <v>1636.0907358312188</v>
      </c>
      <c r="K96" s="101">
        <v>1596.2348436877085</v>
      </c>
      <c r="L96" s="101">
        <v>1653.4738598003544</v>
      </c>
      <c r="M96" s="101">
        <v>1708.152945464969</v>
      </c>
      <c r="N96" s="101">
        <v>1670.5555241745444</v>
      </c>
      <c r="O96" s="101">
        <v>1669.2544306993732</v>
      </c>
      <c r="P96" s="101">
        <v>1611.5920031848216</v>
      </c>
      <c r="Q96" s="101">
        <v>1634.4320203278137</v>
      </c>
      <c r="R96" s="101">
        <v>1641.2683551156106</v>
      </c>
      <c r="S96" s="101">
        <v>1683.1575833120248</v>
      </c>
      <c r="T96" s="101">
        <v>1675.5392412745277</v>
      </c>
      <c r="U96" s="101">
        <v>1654.1381801626956</v>
      </c>
      <c r="V96" s="101">
        <v>1670.6883770295299</v>
      </c>
      <c r="W96" s="101">
        <v>1631.9877494735495</v>
      </c>
      <c r="DA96" s="131" t="s">
        <v>2332</v>
      </c>
    </row>
    <row r="97" spans="1:105" ht="12" customHeight="1" x14ac:dyDescent="0.25">
      <c r="A97" s="107" t="s">
        <v>121</v>
      </c>
      <c r="B97" s="104">
        <v>1314.8260211672518</v>
      </c>
      <c r="C97" s="104">
        <v>1313.5388261747948</v>
      </c>
      <c r="D97" s="104">
        <v>1397.6632403197013</v>
      </c>
      <c r="E97" s="104">
        <v>1457.5995029047479</v>
      </c>
      <c r="F97" s="104">
        <v>1498.5160388125846</v>
      </c>
      <c r="G97" s="104">
        <v>1491.1111728738235</v>
      </c>
      <c r="H97" s="104">
        <v>1500.7439930652531</v>
      </c>
      <c r="I97" s="104">
        <v>1544.0797151075119</v>
      </c>
      <c r="J97" s="104">
        <v>1459.8302877935023</v>
      </c>
      <c r="K97" s="104">
        <v>1456.4844206722505</v>
      </c>
      <c r="L97" s="104">
        <v>1439.1864604083114</v>
      </c>
      <c r="M97" s="104">
        <v>1490.0225862031477</v>
      </c>
      <c r="N97" s="104">
        <v>1427.2032904675161</v>
      </c>
      <c r="O97" s="104">
        <v>1391.4027424825169</v>
      </c>
      <c r="P97" s="104">
        <v>1323.6130025780615</v>
      </c>
      <c r="Q97" s="104">
        <v>1304.393186514435</v>
      </c>
      <c r="R97" s="104">
        <v>1326.8302149873577</v>
      </c>
      <c r="S97" s="104">
        <v>1383.1183653493661</v>
      </c>
      <c r="T97" s="104">
        <v>1398.2648138043171</v>
      </c>
      <c r="U97" s="104">
        <v>1408.3385794979911</v>
      </c>
      <c r="V97" s="104">
        <v>1405.0068613861156</v>
      </c>
      <c r="W97" s="104">
        <v>1448.3669863413204</v>
      </c>
      <c r="DA97" s="132" t="s">
        <v>2333</v>
      </c>
    </row>
    <row r="98" spans="1:105" ht="12" customHeight="1" x14ac:dyDescent="0.25">
      <c r="A98" s="108" t="s">
        <v>53</v>
      </c>
      <c r="B98" s="98">
        <v>530.21306181554053</v>
      </c>
      <c r="C98" s="98">
        <v>521.25101380685931</v>
      </c>
      <c r="D98" s="98">
        <v>575.94318756414327</v>
      </c>
      <c r="E98" s="98">
        <v>616.19481125229015</v>
      </c>
      <c r="F98" s="98">
        <v>661.27622000828603</v>
      </c>
      <c r="G98" s="98">
        <v>659.16543963962886</v>
      </c>
      <c r="H98" s="98">
        <v>639.44764614680309</v>
      </c>
      <c r="I98" s="98">
        <v>690.93595549992824</v>
      </c>
      <c r="J98" s="98">
        <v>600.87491103172488</v>
      </c>
      <c r="K98" s="98">
        <v>589.78995116247449</v>
      </c>
      <c r="L98" s="98">
        <v>582.12268271698952</v>
      </c>
      <c r="M98" s="98">
        <v>595.24928823818504</v>
      </c>
      <c r="N98" s="98">
        <v>542.58832717274879</v>
      </c>
      <c r="O98" s="98">
        <v>512.82681972004912</v>
      </c>
      <c r="P98" s="98">
        <v>456.61791986595995</v>
      </c>
      <c r="Q98" s="98">
        <v>411.47572911230975</v>
      </c>
      <c r="R98" s="98">
        <v>416.59769618917147</v>
      </c>
      <c r="S98" s="98">
        <v>463.75774866092053</v>
      </c>
      <c r="T98" s="98">
        <v>464.04917732701256</v>
      </c>
      <c r="U98" s="98">
        <v>470.33919470631542</v>
      </c>
      <c r="V98" s="98">
        <v>450.26980235292444</v>
      </c>
      <c r="W98" s="98">
        <v>499.22290478563934</v>
      </c>
      <c r="DA98" s="63" t="s">
        <v>2334</v>
      </c>
    </row>
    <row r="99" spans="1:105" ht="12" customHeight="1" x14ac:dyDescent="0.25">
      <c r="A99" s="108" t="s">
        <v>52</v>
      </c>
      <c r="B99" s="98">
        <v>784.6129593517112</v>
      </c>
      <c r="C99" s="98">
        <v>792.28781236793543</v>
      </c>
      <c r="D99" s="98">
        <v>821.72005275555739</v>
      </c>
      <c r="E99" s="98">
        <v>841.40469165245759</v>
      </c>
      <c r="F99" s="98">
        <v>837.23981880429835</v>
      </c>
      <c r="G99" s="98">
        <v>831.94573323419434</v>
      </c>
      <c r="H99" s="98">
        <v>861.29634691845058</v>
      </c>
      <c r="I99" s="98">
        <v>853.14375960758412</v>
      </c>
      <c r="J99" s="98">
        <v>858.95537676177753</v>
      </c>
      <c r="K99" s="98">
        <v>866.69446950977613</v>
      </c>
      <c r="L99" s="98">
        <v>857.06377769132212</v>
      </c>
      <c r="M99" s="98">
        <v>894.77329796496281</v>
      </c>
      <c r="N99" s="98">
        <v>884.61496329476745</v>
      </c>
      <c r="O99" s="98">
        <v>878.57592276246805</v>
      </c>
      <c r="P99" s="98">
        <v>866.99508271210163</v>
      </c>
      <c r="Q99" s="98">
        <v>892.91745740212571</v>
      </c>
      <c r="R99" s="98">
        <v>910.23251879818622</v>
      </c>
      <c r="S99" s="98">
        <v>919.36061668844525</v>
      </c>
      <c r="T99" s="98">
        <v>934.21563647730466</v>
      </c>
      <c r="U99" s="98">
        <v>937.99938479167577</v>
      </c>
      <c r="V99" s="98">
        <v>954.73705903319035</v>
      </c>
      <c r="W99" s="98">
        <v>949.1440815556806</v>
      </c>
      <c r="DA99" s="63" t="s">
        <v>2335</v>
      </c>
    </row>
    <row r="100" spans="1:105" ht="12" customHeight="1" x14ac:dyDescent="0.25">
      <c r="A100" s="121" t="s">
        <v>54</v>
      </c>
      <c r="B100" s="122">
        <v>907.31543671411987</v>
      </c>
      <c r="C100" s="122">
        <v>930.19954971469861</v>
      </c>
      <c r="D100" s="122">
        <v>942.74505453488814</v>
      </c>
      <c r="E100" s="122">
        <v>951.54419905048326</v>
      </c>
      <c r="F100" s="122">
        <v>923.55276206270059</v>
      </c>
      <c r="G100" s="122">
        <v>946.23334629037208</v>
      </c>
      <c r="H100" s="122">
        <v>905.21501618217553</v>
      </c>
      <c r="I100" s="122">
        <v>891.23923122564929</v>
      </c>
      <c r="J100" s="122">
        <v>830.50192605830205</v>
      </c>
      <c r="K100" s="122">
        <v>813.00790195386821</v>
      </c>
      <c r="L100" s="122">
        <v>797.485817931106</v>
      </c>
      <c r="M100" s="122">
        <v>758.09042690213482</v>
      </c>
      <c r="N100" s="122">
        <v>731.18823014260443</v>
      </c>
      <c r="O100" s="122">
        <v>722.31279563740202</v>
      </c>
      <c r="P100" s="122">
        <v>696.11483594964318</v>
      </c>
      <c r="Q100" s="122">
        <v>703.86823159936637</v>
      </c>
      <c r="R100" s="122">
        <v>701.28195021102249</v>
      </c>
      <c r="S100" s="122">
        <v>736.91552237168673</v>
      </c>
      <c r="T100" s="122">
        <v>755.63242448265282</v>
      </c>
      <c r="U100" s="122">
        <v>748.05925253562873</v>
      </c>
      <c r="V100" s="122">
        <v>761.24950678740038</v>
      </c>
      <c r="W100" s="122">
        <v>761.97468866703912</v>
      </c>
      <c r="DA100" s="130" t="s">
        <v>2336</v>
      </c>
    </row>
    <row r="101" spans="1:105" ht="12" customHeight="1" x14ac:dyDescent="0.25">
      <c r="A101" s="97" t="s">
        <v>208</v>
      </c>
      <c r="B101" s="98">
        <v>1346.0345896117883</v>
      </c>
      <c r="C101" s="98">
        <v>1380.8188923180519</v>
      </c>
      <c r="D101" s="98">
        <v>1400.9741909317022</v>
      </c>
      <c r="E101" s="98">
        <v>1412.2411143535842</v>
      </c>
      <c r="F101" s="98">
        <v>1327.9741109649335</v>
      </c>
      <c r="G101" s="98">
        <v>1365.7404603007074</v>
      </c>
      <c r="H101" s="98">
        <v>1285.1297618250746</v>
      </c>
      <c r="I101" s="98">
        <v>1272.1585811019027</v>
      </c>
      <c r="J101" s="98">
        <v>1283.5530262932398</v>
      </c>
      <c r="K101" s="98">
        <v>1296.0481133964613</v>
      </c>
      <c r="L101" s="98">
        <v>1085.8449563909587</v>
      </c>
      <c r="M101" s="98">
        <v>1044.5504159246605</v>
      </c>
      <c r="N101" s="98">
        <v>1027.2641926970839</v>
      </c>
      <c r="O101" s="98">
        <v>1004.1748675802934</v>
      </c>
      <c r="P101" s="98">
        <v>997.86251631356276</v>
      </c>
      <c r="Q101" s="98">
        <v>1002.0694899780116</v>
      </c>
      <c r="R101" s="98">
        <v>1000.5924143313496</v>
      </c>
      <c r="S101" s="98">
        <v>1016.018117684279</v>
      </c>
      <c r="T101" s="98">
        <v>1119.1435505339759</v>
      </c>
      <c r="U101" s="98">
        <v>1104.220047127254</v>
      </c>
      <c r="V101" s="98">
        <v>1121.4503599105064</v>
      </c>
      <c r="W101" s="98">
        <v>1144.5920592353859</v>
      </c>
      <c r="DA101" s="63" t="s">
        <v>2337</v>
      </c>
    </row>
    <row r="102" spans="1:105" ht="12" customHeight="1" x14ac:dyDescent="0.25">
      <c r="A102" s="97" t="s">
        <v>50</v>
      </c>
      <c r="B102" s="98">
        <v>984.00055998893924</v>
      </c>
      <c r="C102" s="98">
        <v>989.5059284464096</v>
      </c>
      <c r="D102" s="98">
        <v>1004.6949357513309</v>
      </c>
      <c r="E102" s="98">
        <v>1071.3830717253607</v>
      </c>
      <c r="F102" s="98">
        <v>1007.7707850678446</v>
      </c>
      <c r="G102" s="98">
        <v>1097.3883689063591</v>
      </c>
      <c r="H102" s="98">
        <v>963.13416687855852</v>
      </c>
      <c r="I102" s="98">
        <v>1005.9622632336641</v>
      </c>
      <c r="J102" s="98">
        <v>847.71918367020021</v>
      </c>
      <c r="K102" s="98">
        <v>878.58443583478822</v>
      </c>
      <c r="L102" s="98">
        <v>839.85249568356744</v>
      </c>
      <c r="M102" s="98">
        <v>832.17366037298245</v>
      </c>
      <c r="N102" s="98">
        <v>769.34452006193374</v>
      </c>
      <c r="O102" s="98">
        <v>765.31510275695643</v>
      </c>
      <c r="P102" s="98">
        <v>760.38119557460504</v>
      </c>
      <c r="Q102" s="98">
        <v>771.40194984100106</v>
      </c>
      <c r="R102" s="98">
        <v>764.87123521978776</v>
      </c>
      <c r="S102" s="98">
        <v>829.0144385203447</v>
      </c>
      <c r="T102" s="98">
        <v>853.05218859029196</v>
      </c>
      <c r="U102" s="98">
        <v>866.53689852561229</v>
      </c>
      <c r="V102" s="98">
        <v>881.89857934164365</v>
      </c>
      <c r="W102" s="98">
        <v>864.01902457277197</v>
      </c>
      <c r="DA102" s="63" t="s">
        <v>2338</v>
      </c>
    </row>
    <row r="103" spans="1:105" ht="12" customHeight="1" x14ac:dyDescent="0.25">
      <c r="A103" s="109" t="s">
        <v>120</v>
      </c>
      <c r="B103" s="33">
        <v>740.44646705813091</v>
      </c>
      <c r="C103" s="33">
        <v>772.67298350330464</v>
      </c>
      <c r="D103" s="33">
        <v>787.41844816500259</v>
      </c>
      <c r="E103" s="33">
        <v>768.43290837040877</v>
      </c>
      <c r="F103" s="33">
        <v>776.4810785535002</v>
      </c>
      <c r="G103" s="33">
        <v>768.06277244903708</v>
      </c>
      <c r="H103" s="33">
        <v>793.69584252650714</v>
      </c>
      <c r="I103" s="33">
        <v>758.81210440444352</v>
      </c>
      <c r="J103" s="33">
        <v>726.59102002744271</v>
      </c>
      <c r="K103" s="33">
        <v>683.05698776972588</v>
      </c>
      <c r="L103" s="33">
        <v>720.80243594825265</v>
      </c>
      <c r="M103" s="33">
        <v>669.72616774231869</v>
      </c>
      <c r="N103" s="33">
        <v>655.62290918496706</v>
      </c>
      <c r="O103" s="33">
        <v>646.86855200685181</v>
      </c>
      <c r="P103" s="33">
        <v>606.59947475983324</v>
      </c>
      <c r="Q103" s="33">
        <v>614.6063514971903</v>
      </c>
      <c r="R103" s="33">
        <v>614.08814015349503</v>
      </c>
      <c r="S103" s="33">
        <v>643.86595299496685</v>
      </c>
      <c r="T103" s="33">
        <v>643.10571897828402</v>
      </c>
      <c r="U103" s="33">
        <v>632.09758640605958</v>
      </c>
      <c r="V103" s="33">
        <v>646.72878987300362</v>
      </c>
      <c r="W103" s="33">
        <v>653.37098982483838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>
        <f t="shared" ref="B105:Q105" si="35">B106+B109+B111+B120</f>
        <v>12384.387659078826</v>
      </c>
      <c r="C105" s="117">
        <f t="shared" si="35"/>
        <v>13117.802868136845</v>
      </c>
      <c r="D105" s="117">
        <f t="shared" si="35"/>
        <v>11216.495474101286</v>
      </c>
      <c r="E105" s="117">
        <f t="shared" si="35"/>
        <v>13023.282438281181</v>
      </c>
      <c r="F105" s="117">
        <f t="shared" si="35"/>
        <v>15884.691839811212</v>
      </c>
      <c r="G105" s="117">
        <f t="shared" si="35"/>
        <v>11304.165491132915</v>
      </c>
      <c r="H105" s="117">
        <f t="shared" si="35"/>
        <v>11342.261071344818</v>
      </c>
      <c r="I105" s="117">
        <f t="shared" si="35"/>
        <v>10040.999457298743</v>
      </c>
      <c r="J105" s="117">
        <f t="shared" si="35"/>
        <v>10320.807037679207</v>
      </c>
      <c r="K105" s="117">
        <f t="shared" si="35"/>
        <v>11023.986135612753</v>
      </c>
      <c r="L105" s="117">
        <f t="shared" si="35"/>
        <v>12093.49461847265</v>
      </c>
      <c r="M105" s="117">
        <f t="shared" si="35"/>
        <v>11005.617030565976</v>
      </c>
      <c r="N105" s="117">
        <f t="shared" si="35"/>
        <v>12298.921381461621</v>
      </c>
      <c r="O105" s="117">
        <f t="shared" si="35"/>
        <v>12460.714604197132</v>
      </c>
      <c r="P105" s="117">
        <f t="shared" si="35"/>
        <v>10756.600293022817</v>
      </c>
      <c r="Q105" s="117">
        <f t="shared" si="35"/>
        <v>11605.936342045981</v>
      </c>
      <c r="R105" s="117">
        <f t="shared" ref="R105:V105" si="36">R106+R109+R111+R120</f>
        <v>13181.612712600956</v>
      </c>
      <c r="S105" s="117">
        <f t="shared" si="36"/>
        <v>12892.884506049877</v>
      </c>
      <c r="T105" s="117">
        <f t="shared" si="36"/>
        <v>11996.04430028583</v>
      </c>
      <c r="U105" s="117">
        <f t="shared" si="36"/>
        <v>12723.3332072911</v>
      </c>
      <c r="V105" s="117">
        <f t="shared" si="36"/>
        <v>11732.888980821544</v>
      </c>
      <c r="W105" s="117">
        <f t="shared" ref="W105" si="37">W106+W109+W111+W120</f>
        <v>15039.052135616757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10210.86106441877</v>
      </c>
      <c r="C106" s="122">
        <f t="shared" si="38"/>
        <v>11029.92921748466</v>
      </c>
      <c r="D106" s="122">
        <f t="shared" si="38"/>
        <v>9104.3273930784944</v>
      </c>
      <c r="E106" s="122">
        <f t="shared" si="38"/>
        <v>10803.800045615182</v>
      </c>
      <c r="F106" s="122">
        <f t="shared" si="38"/>
        <v>13824.998480891087</v>
      </c>
      <c r="G106" s="122">
        <f t="shared" si="38"/>
        <v>9043.8588466306119</v>
      </c>
      <c r="H106" s="122">
        <f t="shared" si="38"/>
        <v>9206.6333720419316</v>
      </c>
      <c r="I106" s="122">
        <f t="shared" si="38"/>
        <v>7807.3481973442895</v>
      </c>
      <c r="J106" s="122">
        <f t="shared" si="38"/>
        <v>8359.1097461231184</v>
      </c>
      <c r="K106" s="122">
        <f t="shared" si="38"/>
        <v>8839.6317597279176</v>
      </c>
      <c r="L106" s="122">
        <f t="shared" si="38"/>
        <v>9861.5843420819092</v>
      </c>
      <c r="M106" s="122">
        <f t="shared" si="38"/>
        <v>8752.4185690731247</v>
      </c>
      <c r="N106" s="122">
        <f t="shared" si="38"/>
        <v>9943.0687401357554</v>
      </c>
      <c r="O106" s="122">
        <f t="shared" si="38"/>
        <v>10086.8337728061</v>
      </c>
      <c r="P106" s="122">
        <f t="shared" si="38"/>
        <v>8499.3408995346053</v>
      </c>
      <c r="Q106" s="122">
        <f t="shared" si="38"/>
        <v>9245.9633675278619</v>
      </c>
      <c r="R106" s="122">
        <f t="shared" ref="R106:V106" si="39">SUM(R107:R108)</f>
        <v>10674.718156549763</v>
      </c>
      <c r="S106" s="122">
        <f t="shared" si="39"/>
        <v>10349.178177860622</v>
      </c>
      <c r="T106" s="122">
        <f t="shared" si="39"/>
        <v>9527.1418408667705</v>
      </c>
      <c r="U106" s="122">
        <f t="shared" si="39"/>
        <v>10203.597754350352</v>
      </c>
      <c r="V106" s="122">
        <f t="shared" si="39"/>
        <v>9275.2826515479283</v>
      </c>
      <c r="W106" s="122">
        <f t="shared" ref="W106" si="40">SUM(W107:W108)</f>
        <v>12243.728559917497</v>
      </c>
      <c r="DA106" s="130" t="s">
        <v>2341</v>
      </c>
    </row>
    <row r="107" spans="1:105" ht="12" customHeight="1" x14ac:dyDescent="0.25">
      <c r="A107" s="97" t="s">
        <v>203</v>
      </c>
      <c r="B107" s="98">
        <v>10172.528693569164</v>
      </c>
      <c r="C107" s="98">
        <v>10989.567909358238</v>
      </c>
      <c r="D107" s="98">
        <v>9073.1127757692029</v>
      </c>
      <c r="E107" s="98">
        <v>10768.265075502257</v>
      </c>
      <c r="F107" s="98">
        <v>13778.864455061313</v>
      </c>
      <c r="G107" s="98">
        <v>9020.8206373132707</v>
      </c>
      <c r="H107" s="98">
        <v>9183.6339900639341</v>
      </c>
      <c r="I107" s="98">
        <v>7789.0190456155315</v>
      </c>
      <c r="J107" s="98">
        <v>8339.5546368701052</v>
      </c>
      <c r="K107" s="98">
        <v>8819.1580623642221</v>
      </c>
      <c r="L107" s="98">
        <v>9839.0575772806205</v>
      </c>
      <c r="M107" s="98">
        <v>8731.0696787653033</v>
      </c>
      <c r="N107" s="98">
        <v>9917.6461673431004</v>
      </c>
      <c r="O107" s="98">
        <v>10060.02822098554</v>
      </c>
      <c r="P107" s="98">
        <v>8474.6350812416131</v>
      </c>
      <c r="Q107" s="98">
        <v>9218.9291269350724</v>
      </c>
      <c r="R107" s="98">
        <v>10642.717192388685</v>
      </c>
      <c r="S107" s="98">
        <v>10318.526740920734</v>
      </c>
      <c r="T107" s="98">
        <v>9499.3148624227269</v>
      </c>
      <c r="U107" s="98">
        <v>10173.926233358183</v>
      </c>
      <c r="V107" s="98">
        <v>9246.6953273276085</v>
      </c>
      <c r="W107" s="98">
        <v>12207.073328979322</v>
      </c>
      <c r="DA107" s="63" t="s">
        <v>2342</v>
      </c>
    </row>
    <row r="108" spans="1:105" ht="12" customHeight="1" x14ac:dyDescent="0.25">
      <c r="A108" s="97" t="s">
        <v>53</v>
      </c>
      <c r="B108" s="98">
        <v>38.332370849605766</v>
      </c>
      <c r="C108" s="98">
        <v>40.36130812642179</v>
      </c>
      <c r="D108" s="98">
        <v>31.214617309291807</v>
      </c>
      <c r="E108" s="98">
        <v>35.534970112924782</v>
      </c>
      <c r="F108" s="98">
        <v>46.134025829772817</v>
      </c>
      <c r="G108" s="98">
        <v>23.038209317341632</v>
      </c>
      <c r="H108" s="98">
        <v>22.999381977997391</v>
      </c>
      <c r="I108" s="98">
        <v>18.329151728758038</v>
      </c>
      <c r="J108" s="98">
        <v>19.55510925301262</v>
      </c>
      <c r="K108" s="98">
        <v>20.473697363695464</v>
      </c>
      <c r="L108" s="98">
        <v>22.526764801288461</v>
      </c>
      <c r="M108" s="98">
        <v>21.348890307821943</v>
      </c>
      <c r="N108" s="98">
        <v>25.4225727926544</v>
      </c>
      <c r="O108" s="98">
        <v>26.805551820560758</v>
      </c>
      <c r="P108" s="98">
        <v>24.705818292992252</v>
      </c>
      <c r="Q108" s="98">
        <v>27.034240592790031</v>
      </c>
      <c r="R108" s="98">
        <v>32.000964161078343</v>
      </c>
      <c r="S108" s="98">
        <v>30.651436939888129</v>
      </c>
      <c r="T108" s="98">
        <v>27.826978444044379</v>
      </c>
      <c r="U108" s="98">
        <v>29.671520992168698</v>
      </c>
      <c r="V108" s="98">
        <v>28.587324220319388</v>
      </c>
      <c r="W108" s="98">
        <v>36.655230938174491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20.339810575124321</v>
      </c>
      <c r="C109" s="122">
        <f t="shared" si="41"/>
        <v>27.544995165359335</v>
      </c>
      <c r="D109" s="122">
        <f t="shared" si="41"/>
        <v>24.394124685484531</v>
      </c>
      <c r="E109" s="122">
        <f t="shared" si="41"/>
        <v>81.103659917152385</v>
      </c>
      <c r="F109" s="122">
        <f t="shared" si="41"/>
        <v>27.771607397678277</v>
      </c>
      <c r="G109" s="122">
        <f t="shared" si="41"/>
        <v>18.347427933861827</v>
      </c>
      <c r="H109" s="122">
        <f t="shared" si="41"/>
        <v>26.669013997258919</v>
      </c>
      <c r="I109" s="122">
        <f t="shared" si="41"/>
        <v>33.588166839272482</v>
      </c>
      <c r="J109" s="122">
        <f t="shared" si="41"/>
        <v>27.871890464075573</v>
      </c>
      <c r="K109" s="122">
        <f t="shared" si="41"/>
        <v>23.59314143040649</v>
      </c>
      <c r="L109" s="122">
        <f t="shared" si="41"/>
        <v>29.345327419373369</v>
      </c>
      <c r="M109" s="122">
        <f t="shared" si="41"/>
        <v>26.745995013480041</v>
      </c>
      <c r="N109" s="122">
        <f t="shared" si="41"/>
        <v>40.352667494792492</v>
      </c>
      <c r="O109" s="122">
        <f t="shared" si="41"/>
        <v>27.836437031744925</v>
      </c>
      <c r="P109" s="122">
        <f t="shared" si="41"/>
        <v>24.368216077925403</v>
      </c>
      <c r="Q109" s="122">
        <f t="shared" si="41"/>
        <v>27.154322313506356</v>
      </c>
      <c r="R109" s="122">
        <f t="shared" si="41"/>
        <v>25.794872130032768</v>
      </c>
      <c r="S109" s="122">
        <f t="shared" si="41"/>
        <v>26.418537984672554</v>
      </c>
      <c r="T109" s="122">
        <f t="shared" si="41"/>
        <v>22.642817082188287</v>
      </c>
      <c r="U109" s="122">
        <f t="shared" si="41"/>
        <v>21.81200806198202</v>
      </c>
      <c r="V109" s="122">
        <f t="shared" si="41"/>
        <v>18.863516853414453</v>
      </c>
      <c r="W109" s="122">
        <f t="shared" si="41"/>
        <v>19.328762710975816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20.339810575124321</v>
      </c>
      <c r="C110" s="98">
        <f>IF(RES_hhdet_fec!C110=0,0,RES_hhdet_fec!C110*1000*11630/RES_hhdet_num!C105)</f>
        <v>27.544995165359335</v>
      </c>
      <c r="D110" s="98">
        <f>IF(RES_hhdet_fec!D110=0,0,RES_hhdet_fec!D110*1000*11630/RES_hhdet_num!D105)</f>
        <v>24.394124685484531</v>
      </c>
      <c r="E110" s="98">
        <f>IF(RES_hhdet_fec!E110=0,0,RES_hhdet_fec!E110*1000*11630/RES_hhdet_num!E105)</f>
        <v>81.103659917152385</v>
      </c>
      <c r="F110" s="98">
        <f>IF(RES_hhdet_fec!F110=0,0,RES_hhdet_fec!F110*1000*11630/RES_hhdet_num!F105)</f>
        <v>27.771607397678277</v>
      </c>
      <c r="G110" s="98">
        <f>IF(RES_hhdet_fec!G110=0,0,RES_hhdet_fec!G110*1000*11630/RES_hhdet_num!G105)</f>
        <v>18.347427933861827</v>
      </c>
      <c r="H110" s="98">
        <f>IF(RES_hhdet_fec!H110=0,0,RES_hhdet_fec!H110*1000*11630/RES_hhdet_num!H105)</f>
        <v>26.669013997258919</v>
      </c>
      <c r="I110" s="98">
        <f>IF(RES_hhdet_fec!I110=0,0,RES_hhdet_fec!I110*1000*11630/RES_hhdet_num!I105)</f>
        <v>33.588166839272482</v>
      </c>
      <c r="J110" s="98">
        <f>IF(RES_hhdet_fec!J110=0,0,RES_hhdet_fec!J110*1000*11630/RES_hhdet_num!J105)</f>
        <v>27.871890464075573</v>
      </c>
      <c r="K110" s="98">
        <f>IF(RES_hhdet_fec!K110=0,0,RES_hhdet_fec!K110*1000*11630/RES_hhdet_num!K105)</f>
        <v>23.59314143040649</v>
      </c>
      <c r="L110" s="98">
        <f>IF(RES_hhdet_fec!L110=0,0,RES_hhdet_fec!L110*1000*11630/RES_hhdet_num!L105)</f>
        <v>29.345327419373369</v>
      </c>
      <c r="M110" s="98">
        <f>IF(RES_hhdet_fec!M110=0,0,RES_hhdet_fec!M110*1000*11630/RES_hhdet_num!M105)</f>
        <v>26.745995013480041</v>
      </c>
      <c r="N110" s="98">
        <f>IF(RES_hhdet_fec!N110=0,0,RES_hhdet_fec!N110*1000*11630/RES_hhdet_num!N105)</f>
        <v>40.352667494792492</v>
      </c>
      <c r="O110" s="98">
        <f>IF(RES_hhdet_fec!O110=0,0,RES_hhdet_fec!O110*1000*11630/RES_hhdet_num!O105)</f>
        <v>27.836437031744925</v>
      </c>
      <c r="P110" s="98">
        <f>IF(RES_hhdet_fec!P110=0,0,RES_hhdet_fec!P110*1000*11630/RES_hhdet_num!P105)</f>
        <v>24.368216077925403</v>
      </c>
      <c r="Q110" s="98">
        <f>IF(RES_hhdet_fec!Q110=0,0,RES_hhdet_fec!Q110*1000*11630/RES_hhdet_num!Q105)</f>
        <v>27.154322313506356</v>
      </c>
      <c r="R110" s="98">
        <f>IF(RES_hhdet_fec!R110=0,0,RES_hhdet_fec!R110*1000*11630/RES_hhdet_num!R105)</f>
        <v>25.794872130032768</v>
      </c>
      <c r="S110" s="98">
        <f>IF(RES_hhdet_fec!S110=0,0,RES_hhdet_fec!S110*1000*11630/RES_hhdet_num!S105)</f>
        <v>26.418537984672554</v>
      </c>
      <c r="T110" s="98">
        <f>IF(RES_hhdet_fec!T110=0,0,RES_hhdet_fec!T110*1000*11630/RES_hhdet_num!T105)</f>
        <v>22.642817082188287</v>
      </c>
      <c r="U110" s="98">
        <f>IF(RES_hhdet_fec!U110=0,0,RES_hhdet_fec!U110*1000*11630/RES_hhdet_num!U105)</f>
        <v>21.81200806198202</v>
      </c>
      <c r="V110" s="98">
        <f>IF(RES_hhdet_fec!V110=0,0,RES_hhdet_fec!V110*1000*11630/RES_hhdet_num!V105)</f>
        <v>18.863516853414453</v>
      </c>
      <c r="W110" s="98">
        <f>IF(RES_hhdet_fec!W110=0,0,RES_hhdet_fec!W110*1000*11630/RES_hhdet_num!W105)</f>
        <v>19.328762710975816</v>
      </c>
      <c r="DA110" s="63" t="s">
        <v>2345</v>
      </c>
    </row>
    <row r="111" spans="1:105" ht="12" customHeight="1" x14ac:dyDescent="0.25">
      <c r="A111" s="121" t="s">
        <v>55</v>
      </c>
      <c r="B111" s="122">
        <v>1333.0030885651506</v>
      </c>
      <c r="C111" s="122">
        <v>1246.8423284372113</v>
      </c>
      <c r="D111" s="122">
        <v>1271.8152220374898</v>
      </c>
      <c r="E111" s="122">
        <v>1326.7893359187117</v>
      </c>
      <c r="F111" s="122">
        <v>1296.9083368104548</v>
      </c>
      <c r="G111" s="122">
        <v>1305.7987338493315</v>
      </c>
      <c r="H111" s="122">
        <v>1325.8674879150781</v>
      </c>
      <c r="I111" s="122">
        <v>1330.4873388309868</v>
      </c>
      <c r="J111" s="122">
        <v>1249.1688665019117</v>
      </c>
      <c r="K111" s="122">
        <v>1398.6672015234838</v>
      </c>
      <c r="L111" s="122">
        <v>1484.0710501775573</v>
      </c>
      <c r="M111" s="122">
        <v>1531.9967637703855</v>
      </c>
      <c r="N111" s="122">
        <v>1625.2003870172812</v>
      </c>
      <c r="O111" s="122">
        <v>1634.4025412468291</v>
      </c>
      <c r="P111" s="122">
        <v>1518.2444976947866</v>
      </c>
      <c r="Q111" s="122">
        <v>1614.2457331808464</v>
      </c>
      <c r="R111" s="122">
        <v>1769.1591142525056</v>
      </c>
      <c r="S111" s="122">
        <v>1767.59900107611</v>
      </c>
      <c r="T111" s="122">
        <v>1709.7276294067713</v>
      </c>
      <c r="U111" s="122">
        <v>1751.3654895481304</v>
      </c>
      <c r="V111" s="122">
        <v>1717.7339023280322</v>
      </c>
      <c r="W111" s="122">
        <v>2050.2606761276661</v>
      </c>
      <c r="DA111" s="130" t="s">
        <v>2346</v>
      </c>
    </row>
    <row r="112" spans="1:105" ht="12" customHeight="1" x14ac:dyDescent="0.25">
      <c r="A112" s="97" t="s">
        <v>130</v>
      </c>
      <c r="B112" s="98">
        <v>986.52465234455985</v>
      </c>
      <c r="C112" s="98">
        <v>837.19364075762871</v>
      </c>
      <c r="D112" s="98">
        <v>1215.6812835994501</v>
      </c>
      <c r="E112" s="98">
        <v>1151.2327317974075</v>
      </c>
      <c r="F112" s="98">
        <v>998.5103444196526</v>
      </c>
      <c r="G112" s="98">
        <v>1188.3000208844626</v>
      </c>
      <c r="H112" s="98">
        <v>1203.2006240934757</v>
      </c>
      <c r="I112" s="98">
        <v>1183.2155909645774</v>
      </c>
      <c r="J112" s="98">
        <v>1094.9733858550114</v>
      </c>
      <c r="K112" s="98">
        <v>1247.6189781542412</v>
      </c>
      <c r="L112" s="98">
        <v>1313.1518024219827</v>
      </c>
      <c r="M112" s="98">
        <v>1302.9794146682441</v>
      </c>
      <c r="N112" s="98">
        <v>1445.3521730395537</v>
      </c>
      <c r="O112" s="98">
        <v>1465.8850823165606</v>
      </c>
      <c r="P112" s="98">
        <v>1368.9087493795371</v>
      </c>
      <c r="Q112" s="98">
        <v>1483.6565672468316</v>
      </c>
      <c r="R112" s="98">
        <v>1705.1716455875323</v>
      </c>
      <c r="S112" s="98">
        <v>1636.7412580888465</v>
      </c>
      <c r="T112" s="98">
        <v>1514.3714282396895</v>
      </c>
      <c r="U112" s="98">
        <v>1619.1838013056324</v>
      </c>
      <c r="V112" s="98">
        <v>1558.9978765128833</v>
      </c>
      <c r="W112" s="98">
        <v>2026.6389942869166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1574.178630929591</v>
      </c>
      <c r="F113" s="98">
        <v>2183.8238273172597</v>
      </c>
      <c r="G113" s="98">
        <v>1927.3356544751127</v>
      </c>
      <c r="H113" s="98">
        <v>1765.3196834417936</v>
      </c>
      <c r="I113" s="98">
        <v>1644.7292202859085</v>
      </c>
      <c r="J113" s="98">
        <v>1584.5800351014516</v>
      </c>
      <c r="K113" s="98">
        <v>1550.0328119559013</v>
      </c>
      <c r="L113" s="98">
        <v>1735.9115598284611</v>
      </c>
      <c r="M113" s="98">
        <v>1774.6780460349191</v>
      </c>
      <c r="N113" s="98">
        <v>1892.7056056006536</v>
      </c>
      <c r="O113" s="98">
        <v>1637.4444157746725</v>
      </c>
      <c r="P113" s="98">
        <v>1588.7206612523071</v>
      </c>
      <c r="Q113" s="98">
        <v>1553.8824339388896</v>
      </c>
      <c r="R113" s="98">
        <v>1864.7864456365689</v>
      </c>
      <c r="S113" s="98">
        <v>1732.1290518078745</v>
      </c>
      <c r="T113" s="98">
        <v>1474.0193430070003</v>
      </c>
      <c r="U113" s="98">
        <v>1546.1554875512077</v>
      </c>
      <c r="V113" s="98">
        <v>1469.8890609316823</v>
      </c>
      <c r="W113" s="98">
        <v>1977.3166103031976</v>
      </c>
      <c r="DA113" s="63" t="s">
        <v>2348</v>
      </c>
    </row>
    <row r="114" spans="1:105" ht="12" customHeight="1" x14ac:dyDescent="0.25">
      <c r="A114" s="100" t="s">
        <v>203</v>
      </c>
      <c r="B114" s="101">
        <v>0</v>
      </c>
      <c r="C114" s="101">
        <v>0</v>
      </c>
      <c r="D114" s="101">
        <v>0</v>
      </c>
      <c r="E114" s="101">
        <v>738.94972541738866</v>
      </c>
      <c r="F114" s="101">
        <v>1049.3051655082243</v>
      </c>
      <c r="G114" s="101">
        <v>908.47614238091523</v>
      </c>
      <c r="H114" s="101">
        <v>826.66718825310306</v>
      </c>
      <c r="I114" s="101">
        <v>807.31862113005434</v>
      </c>
      <c r="J114" s="101">
        <v>736.0622620484545</v>
      </c>
      <c r="K114" s="101">
        <v>752.31037509474822</v>
      </c>
      <c r="L114" s="101">
        <v>840.85268746729605</v>
      </c>
      <c r="M114" s="101">
        <v>886.8095186394429</v>
      </c>
      <c r="N114" s="101">
        <v>946.37869919582477</v>
      </c>
      <c r="O114" s="101">
        <v>847.92156882586789</v>
      </c>
      <c r="P114" s="101">
        <v>762.12183378204429</v>
      </c>
      <c r="Q114" s="101">
        <v>744.02091281034848</v>
      </c>
      <c r="R114" s="101">
        <v>898.11967648296104</v>
      </c>
      <c r="S114" s="101">
        <v>865.37889490911425</v>
      </c>
      <c r="T114" s="101">
        <v>740.51083928855155</v>
      </c>
      <c r="U114" s="101">
        <v>754.20359025038522</v>
      </c>
      <c r="V114" s="101">
        <v>694.25122191173921</v>
      </c>
      <c r="W114" s="101">
        <v>972.12488285534982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835.22890551220246</v>
      </c>
      <c r="F115" s="104">
        <v>1134.5186618090349</v>
      </c>
      <c r="G115" s="104">
        <v>1018.8595120941975</v>
      </c>
      <c r="H115" s="104">
        <v>938.65249518869075</v>
      </c>
      <c r="I115" s="104">
        <v>837.41059915585458</v>
      </c>
      <c r="J115" s="104">
        <v>848.51777305299686</v>
      </c>
      <c r="K115" s="104">
        <v>797.72243686115326</v>
      </c>
      <c r="L115" s="104">
        <v>895.05887236116519</v>
      </c>
      <c r="M115" s="104">
        <v>887.86852739547612</v>
      </c>
      <c r="N115" s="104">
        <v>946.32690640482895</v>
      </c>
      <c r="O115" s="104">
        <v>789.5228469488045</v>
      </c>
      <c r="P115" s="104">
        <v>826.59882747026234</v>
      </c>
      <c r="Q115" s="104">
        <v>809.86152112854154</v>
      </c>
      <c r="R115" s="104">
        <v>966.66676915360756</v>
      </c>
      <c r="S115" s="104">
        <v>866.75015689876</v>
      </c>
      <c r="T115" s="104">
        <v>733.50850371844888</v>
      </c>
      <c r="U115" s="104">
        <v>791.95189730082222</v>
      </c>
      <c r="V115" s="104">
        <v>775.63783901994304</v>
      </c>
      <c r="W115" s="104">
        <v>1005.1917274478479</v>
      </c>
      <c r="DA115" s="132" t="s">
        <v>2350</v>
      </c>
    </row>
    <row r="116" spans="1:105" ht="12" customHeight="1" x14ac:dyDescent="0.25">
      <c r="A116" s="106" t="s">
        <v>122</v>
      </c>
      <c r="B116" s="101">
        <v>1362.8272918746841</v>
      </c>
      <c r="C116" s="101">
        <v>1290.7311711936325</v>
      </c>
      <c r="D116" s="101">
        <v>1291.3386448506635</v>
      </c>
      <c r="E116" s="101">
        <v>1370.4856629676394</v>
      </c>
      <c r="F116" s="101">
        <v>1393.0195814990111</v>
      </c>
      <c r="G116" s="101">
        <v>1879.8655223052135</v>
      </c>
      <c r="H116" s="101">
        <v>1942.0818565825612</v>
      </c>
      <c r="I116" s="101">
        <v>2017.2128871866325</v>
      </c>
      <c r="J116" s="101">
        <v>1934.4637769845096</v>
      </c>
      <c r="K116" s="101">
        <v>2013.9913596695753</v>
      </c>
      <c r="L116" s="101">
        <v>2093.4369836398569</v>
      </c>
      <c r="M116" s="101">
        <v>2229.0028474530077</v>
      </c>
      <c r="N116" s="101">
        <v>2156.3058056555046</v>
      </c>
      <c r="O116" s="101">
        <v>2135.7719429637768</v>
      </c>
      <c r="P116" s="101">
        <v>1983.4299302884081</v>
      </c>
      <c r="Q116" s="101">
        <v>2041.3666073297338</v>
      </c>
      <c r="R116" s="101">
        <v>2045.3286112350695</v>
      </c>
      <c r="S116" s="101">
        <v>2152.8419797659908</v>
      </c>
      <c r="T116" s="101">
        <v>2215.4423171945718</v>
      </c>
      <c r="U116" s="101">
        <v>2125.1308770521582</v>
      </c>
      <c r="V116" s="101">
        <v>1941.2849181371491</v>
      </c>
      <c r="W116" s="101">
        <v>2238.2080933852826</v>
      </c>
      <c r="DA116" s="131" t="s">
        <v>2351</v>
      </c>
    </row>
    <row r="117" spans="1:105" ht="12" customHeight="1" x14ac:dyDescent="0.25">
      <c r="A117" s="107" t="s">
        <v>121</v>
      </c>
      <c r="B117" s="104">
        <v>1036.4592535637328</v>
      </c>
      <c r="C117" s="104">
        <v>971.96868703990231</v>
      </c>
      <c r="D117" s="104">
        <v>963.98454119075166</v>
      </c>
      <c r="E117" s="104">
        <v>1191.4955916219953</v>
      </c>
      <c r="F117" s="104">
        <v>1302.042912125846</v>
      </c>
      <c r="G117" s="104">
        <v>1850.4106731596269</v>
      </c>
      <c r="H117" s="104">
        <v>1818.1624516880131</v>
      </c>
      <c r="I117" s="104">
        <v>1997.8589269105973</v>
      </c>
      <c r="J117" s="104">
        <v>1870.5771757398959</v>
      </c>
      <c r="K117" s="104">
        <v>1910.1275313737692</v>
      </c>
      <c r="L117" s="104">
        <v>1957.6078633513</v>
      </c>
      <c r="M117" s="104">
        <v>2119.8294957629209</v>
      </c>
      <c r="N117" s="104">
        <v>2023.2547583812952</v>
      </c>
      <c r="O117" s="104">
        <v>1981.4626166423038</v>
      </c>
      <c r="P117" s="104">
        <v>1771.0604791798507</v>
      </c>
      <c r="Q117" s="104">
        <v>1822.2864039598821</v>
      </c>
      <c r="R117" s="104">
        <v>1836.7897204311043</v>
      </c>
      <c r="S117" s="104">
        <v>1978.6892490089549</v>
      </c>
      <c r="T117" s="104">
        <v>2037.8843891060528</v>
      </c>
      <c r="U117" s="104">
        <v>1953.5983215335193</v>
      </c>
      <c r="V117" s="104">
        <v>1927.1917028328912</v>
      </c>
      <c r="W117" s="104">
        <v>2053.8586485321812</v>
      </c>
      <c r="DA117" s="132" t="s">
        <v>2352</v>
      </c>
    </row>
    <row r="118" spans="1:105" ht="12" customHeight="1" x14ac:dyDescent="0.25">
      <c r="A118" s="108" t="s">
        <v>53</v>
      </c>
      <c r="B118" s="98">
        <v>357.50488006867567</v>
      </c>
      <c r="C118" s="98">
        <v>303.39488934550462</v>
      </c>
      <c r="D118" s="98">
        <v>277.01515986010543</v>
      </c>
      <c r="E118" s="98">
        <v>436.36962909552363</v>
      </c>
      <c r="F118" s="98">
        <v>514.36695438285074</v>
      </c>
      <c r="G118" s="98">
        <v>904.38789409237938</v>
      </c>
      <c r="H118" s="98">
        <v>874.20559034783912</v>
      </c>
      <c r="I118" s="98">
        <v>1060.096301363209</v>
      </c>
      <c r="J118" s="98">
        <v>913.1002409371514</v>
      </c>
      <c r="K118" s="98">
        <v>955.91213484239404</v>
      </c>
      <c r="L118" s="98">
        <v>977.84976495578815</v>
      </c>
      <c r="M118" s="98">
        <v>1104.8535694823188</v>
      </c>
      <c r="N118" s="98">
        <v>1055.5051834124206</v>
      </c>
      <c r="O118" s="98">
        <v>1077.3758762616217</v>
      </c>
      <c r="P118" s="98">
        <v>866.54838149851139</v>
      </c>
      <c r="Q118" s="98">
        <v>890.39130774044997</v>
      </c>
      <c r="R118" s="98">
        <v>902.03137904890025</v>
      </c>
      <c r="S118" s="98">
        <v>1021.966802899244</v>
      </c>
      <c r="T118" s="98">
        <v>982.01402531757219</v>
      </c>
      <c r="U118" s="98">
        <v>942.90542679352961</v>
      </c>
      <c r="V118" s="98">
        <v>880.25630729922057</v>
      </c>
      <c r="W118" s="98">
        <v>1009.3432457776968</v>
      </c>
      <c r="DA118" s="63" t="s">
        <v>2353</v>
      </c>
    </row>
    <row r="119" spans="1:105" ht="12" customHeight="1" x14ac:dyDescent="0.25">
      <c r="A119" s="108" t="s">
        <v>52</v>
      </c>
      <c r="B119" s="98">
        <v>678.9543734950571</v>
      </c>
      <c r="C119" s="98">
        <v>668.57379769439774</v>
      </c>
      <c r="D119" s="98">
        <v>686.96938133064612</v>
      </c>
      <c r="E119" s="98">
        <v>755.12596252647143</v>
      </c>
      <c r="F119" s="98">
        <v>787.67595774299548</v>
      </c>
      <c r="G119" s="98">
        <v>946.02277906724748</v>
      </c>
      <c r="H119" s="98">
        <v>943.95686134017387</v>
      </c>
      <c r="I119" s="98">
        <v>937.76262554738867</v>
      </c>
      <c r="J119" s="98">
        <v>957.47693480274449</v>
      </c>
      <c r="K119" s="98">
        <v>954.21539653137518</v>
      </c>
      <c r="L119" s="98">
        <v>979.75809839551141</v>
      </c>
      <c r="M119" s="98">
        <v>1014.9759262806027</v>
      </c>
      <c r="N119" s="98">
        <v>967.74957496887453</v>
      </c>
      <c r="O119" s="98">
        <v>904.08674038068216</v>
      </c>
      <c r="P119" s="98">
        <v>904.51209768133913</v>
      </c>
      <c r="Q119" s="98">
        <v>931.89509621943228</v>
      </c>
      <c r="R119" s="98">
        <v>934.75834138220398</v>
      </c>
      <c r="S119" s="98">
        <v>956.7224461097112</v>
      </c>
      <c r="T119" s="98">
        <v>1055.8703637884805</v>
      </c>
      <c r="U119" s="98">
        <v>1010.6928947399894</v>
      </c>
      <c r="V119" s="98">
        <v>1046.9353955336705</v>
      </c>
      <c r="W119" s="98">
        <v>1044.5154027544843</v>
      </c>
      <c r="DA119" s="63" t="s">
        <v>2354</v>
      </c>
    </row>
    <row r="120" spans="1:105" ht="12" customHeight="1" x14ac:dyDescent="0.25">
      <c r="A120" s="121" t="s">
        <v>54</v>
      </c>
      <c r="B120" s="122">
        <v>820.18369551978208</v>
      </c>
      <c r="C120" s="122">
        <v>813.48632704961551</v>
      </c>
      <c r="D120" s="122">
        <v>815.95873429981725</v>
      </c>
      <c r="E120" s="122">
        <v>811.58939683013512</v>
      </c>
      <c r="F120" s="122">
        <v>735.01341471199135</v>
      </c>
      <c r="G120" s="122">
        <v>936.16048271910927</v>
      </c>
      <c r="H120" s="122">
        <v>783.09119739054734</v>
      </c>
      <c r="I120" s="122">
        <v>869.575754284195</v>
      </c>
      <c r="J120" s="122">
        <v>684.65653459010184</v>
      </c>
      <c r="K120" s="122">
        <v>762.09403293094488</v>
      </c>
      <c r="L120" s="122">
        <v>718.49389879381124</v>
      </c>
      <c r="M120" s="122">
        <v>694.45570270898622</v>
      </c>
      <c r="N120" s="122">
        <v>690.29958681379276</v>
      </c>
      <c r="O120" s="122">
        <v>711.64185311245728</v>
      </c>
      <c r="P120" s="122">
        <v>714.64667971549932</v>
      </c>
      <c r="Q120" s="122">
        <v>718.57291902376619</v>
      </c>
      <c r="R120" s="122">
        <v>711.94056966865458</v>
      </c>
      <c r="S120" s="122">
        <v>749.68878912847185</v>
      </c>
      <c r="T120" s="122">
        <v>736.53201293009954</v>
      </c>
      <c r="U120" s="122">
        <v>746.55795533063383</v>
      </c>
      <c r="V120" s="122">
        <v>721.00891009216832</v>
      </c>
      <c r="W120" s="122">
        <v>725.73413686061735</v>
      </c>
      <c r="DA120" s="130" t="s">
        <v>2355</v>
      </c>
    </row>
    <row r="121" spans="1:105" ht="12" customHeight="1" x14ac:dyDescent="0.25">
      <c r="A121" s="97" t="s">
        <v>50</v>
      </c>
      <c r="B121" s="98">
        <v>916.30226490683935</v>
      </c>
      <c r="C121" s="98">
        <v>872.96635684012415</v>
      </c>
      <c r="D121" s="98">
        <v>880.18881502126817</v>
      </c>
      <c r="E121" s="98">
        <v>864.79454255692792</v>
      </c>
      <c r="F121" s="98">
        <v>800.86549569110582</v>
      </c>
      <c r="G121" s="98">
        <v>1048.3405743883379</v>
      </c>
      <c r="H121" s="98">
        <v>750.65507157391062</v>
      </c>
      <c r="I121" s="98">
        <v>932.2221833219611</v>
      </c>
      <c r="J121" s="98">
        <v>637.19052761720775</v>
      </c>
      <c r="K121" s="98">
        <v>756.80422699814926</v>
      </c>
      <c r="L121" s="98">
        <v>650.17432811727986</v>
      </c>
      <c r="M121" s="98">
        <v>647.2097465511664</v>
      </c>
      <c r="N121" s="98">
        <v>622.57414764272562</v>
      </c>
      <c r="O121" s="98">
        <v>663.2121112396336</v>
      </c>
      <c r="P121" s="98">
        <v>717.94115984485234</v>
      </c>
      <c r="Q121" s="98">
        <v>778.82613628304455</v>
      </c>
      <c r="R121" s="98">
        <v>809.84182067132758</v>
      </c>
      <c r="S121" s="98">
        <v>847.05406967167107</v>
      </c>
      <c r="T121" s="98">
        <v>880.71901077585119</v>
      </c>
      <c r="U121" s="98">
        <v>933.15273336651353</v>
      </c>
      <c r="V121" s="98">
        <v>908.36148033915242</v>
      </c>
      <c r="W121" s="98">
        <v>882.36518822081155</v>
      </c>
      <c r="DA121" s="63" t="s">
        <v>2356</v>
      </c>
    </row>
    <row r="122" spans="1:105" ht="12" customHeight="1" x14ac:dyDescent="0.25">
      <c r="A122" s="109" t="s">
        <v>120</v>
      </c>
      <c r="B122" s="33">
        <v>733.64316196825712</v>
      </c>
      <c r="C122" s="33">
        <v>758.06110361021149</v>
      </c>
      <c r="D122" s="33">
        <v>751.72197639206865</v>
      </c>
      <c r="E122" s="33">
        <v>758.42363157488398</v>
      </c>
      <c r="F122" s="33">
        <v>668.36197797577836</v>
      </c>
      <c r="G122" s="33">
        <v>764.42362514382648</v>
      </c>
      <c r="H122" s="33">
        <v>831.4862827511862</v>
      </c>
      <c r="I122" s="33">
        <v>772.50141694718297</v>
      </c>
      <c r="J122" s="33">
        <v>756.68790107290783</v>
      </c>
      <c r="K122" s="33">
        <v>769.55938889183722</v>
      </c>
      <c r="L122" s="33">
        <v>800.82076636943737</v>
      </c>
      <c r="M122" s="33">
        <v>741.61275412368059</v>
      </c>
      <c r="N122" s="33">
        <v>747.158453056638</v>
      </c>
      <c r="O122" s="33">
        <v>747.05608062031558</v>
      </c>
      <c r="P122" s="33">
        <v>712.71215021419596</v>
      </c>
      <c r="Q122" s="33">
        <v>687.98530435761552</v>
      </c>
      <c r="R122" s="33">
        <v>667.13079110599097</v>
      </c>
      <c r="S122" s="33">
        <v>705.46512221315413</v>
      </c>
      <c r="T122" s="33">
        <v>672.57613564945461</v>
      </c>
      <c r="U122" s="33">
        <v>666.2156053420515</v>
      </c>
      <c r="V122" s="33">
        <v>649.5403431068728</v>
      </c>
      <c r="W122" s="33">
        <v>666.89085700993928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>
        <f t="shared" ref="B124:Q124" si="42">B125+B128+B130+B139</f>
        <v>11526.554517975568</v>
      </c>
      <c r="C124" s="117">
        <f t="shared" si="42"/>
        <v>12579.764238127631</v>
      </c>
      <c r="D124" s="117">
        <f t="shared" si="42"/>
        <v>12486.892125246313</v>
      </c>
      <c r="E124" s="117">
        <f t="shared" si="42"/>
        <v>12424.250110887342</v>
      </c>
      <c r="F124" s="117">
        <f t="shared" si="42"/>
        <v>12603.488363106859</v>
      </c>
      <c r="G124" s="117">
        <f t="shared" si="42"/>
        <v>12898.025879632936</v>
      </c>
      <c r="H124" s="117">
        <f t="shared" si="42"/>
        <v>12844.149930298227</v>
      </c>
      <c r="I124" s="117">
        <f t="shared" si="42"/>
        <v>12247.670127244448</v>
      </c>
      <c r="J124" s="117">
        <f t="shared" si="42"/>
        <v>12486.756410823013</v>
      </c>
      <c r="K124" s="117">
        <f t="shared" si="42"/>
        <v>12746.261114487819</v>
      </c>
      <c r="L124" s="117">
        <f t="shared" si="42"/>
        <v>14408.788926918933</v>
      </c>
      <c r="M124" s="117">
        <f t="shared" si="42"/>
        <v>13133.985089768679</v>
      </c>
      <c r="N124" s="117">
        <f t="shared" si="42"/>
        <v>13319.753667312758</v>
      </c>
      <c r="O124" s="117">
        <f t="shared" si="42"/>
        <v>13907.525190485425</v>
      </c>
      <c r="P124" s="117">
        <f t="shared" si="42"/>
        <v>12358.933488180037</v>
      </c>
      <c r="Q124" s="117">
        <f t="shared" si="42"/>
        <v>12746.708399293258</v>
      </c>
      <c r="R124" s="117">
        <f t="shared" ref="R124:V124" si="43">R125+R128+R130+R139</f>
        <v>13350.934936817408</v>
      </c>
      <c r="S124" s="117">
        <f t="shared" si="43"/>
        <v>13565.63353000719</v>
      </c>
      <c r="T124" s="117">
        <f t="shared" si="43"/>
        <v>13327.538438600453</v>
      </c>
      <c r="U124" s="117">
        <f t="shared" si="43"/>
        <v>13328.598495375674</v>
      </c>
      <c r="V124" s="117">
        <f t="shared" si="43"/>
        <v>13293.129121254129</v>
      </c>
      <c r="W124" s="117">
        <f t="shared" ref="W124" si="44">W125+W128+W130+W139</f>
        <v>14336.322337626114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9674.2997230028595</v>
      </c>
      <c r="C125" s="122">
        <f t="shared" si="45"/>
        <v>10628.123785568627</v>
      </c>
      <c r="D125" s="122">
        <f t="shared" si="45"/>
        <v>10490.234240708925</v>
      </c>
      <c r="E125" s="122">
        <f t="shared" si="45"/>
        <v>10324.406683141095</v>
      </c>
      <c r="F125" s="122">
        <f t="shared" si="45"/>
        <v>10514.821290578067</v>
      </c>
      <c r="G125" s="122">
        <f t="shared" si="45"/>
        <v>10727.522367527146</v>
      </c>
      <c r="H125" s="122">
        <f t="shared" si="45"/>
        <v>10710.070931276257</v>
      </c>
      <c r="I125" s="122">
        <f t="shared" si="45"/>
        <v>10077.779912218544</v>
      </c>
      <c r="J125" s="122">
        <f t="shared" si="45"/>
        <v>10413.038563633698</v>
      </c>
      <c r="K125" s="122">
        <f t="shared" si="45"/>
        <v>10628.883683363354</v>
      </c>
      <c r="L125" s="122">
        <f t="shared" si="45"/>
        <v>12236.945338075509</v>
      </c>
      <c r="M125" s="122">
        <f t="shared" si="45"/>
        <v>10950.955681915288</v>
      </c>
      <c r="N125" s="122">
        <f t="shared" si="45"/>
        <v>11170.990640587928</v>
      </c>
      <c r="O125" s="122">
        <f t="shared" si="45"/>
        <v>11755.086954299606</v>
      </c>
      <c r="P125" s="122">
        <f t="shared" si="45"/>
        <v>10257.576784095041</v>
      </c>
      <c r="Q125" s="122">
        <f t="shared" si="45"/>
        <v>10600.511564146167</v>
      </c>
      <c r="R125" s="122">
        <f t="shared" ref="R125:V125" si="46">SUM(R126:R127)</f>
        <v>11186.584071362866</v>
      </c>
      <c r="S125" s="122">
        <f t="shared" si="46"/>
        <v>11329.687881706588</v>
      </c>
      <c r="T125" s="122">
        <f t="shared" si="46"/>
        <v>11094.930529472662</v>
      </c>
      <c r="U125" s="122">
        <f t="shared" si="46"/>
        <v>11112.366894271761</v>
      </c>
      <c r="V125" s="122">
        <f t="shared" si="46"/>
        <v>11091.131661895082</v>
      </c>
      <c r="W125" s="122">
        <f t="shared" ref="W125" si="47">SUM(W126:W127)</f>
        <v>12032.780400608646</v>
      </c>
      <c r="DA125" s="130" t="s">
        <v>2359</v>
      </c>
    </row>
    <row r="126" spans="1:105" ht="12" customHeight="1" x14ac:dyDescent="0.25">
      <c r="A126" s="97" t="s">
        <v>204</v>
      </c>
      <c r="B126" s="98">
        <v>9642.4651285359687</v>
      </c>
      <c r="C126" s="98">
        <v>10593.102282297012</v>
      </c>
      <c r="D126" s="98">
        <v>10455.733113333896</v>
      </c>
      <c r="E126" s="98">
        <v>10291.131365390065</v>
      </c>
      <c r="F126" s="98">
        <v>10480.822973418799</v>
      </c>
      <c r="G126" s="98">
        <v>10693.238051664095</v>
      </c>
      <c r="H126" s="98">
        <v>10676.467654459837</v>
      </c>
      <c r="I126" s="98">
        <v>10046.939555199526</v>
      </c>
      <c r="J126" s="98">
        <v>10381.345432150689</v>
      </c>
      <c r="K126" s="98">
        <v>10596.930878599602</v>
      </c>
      <c r="L126" s="98">
        <v>12200.031847823193</v>
      </c>
      <c r="M126" s="98">
        <v>10918.573279972547</v>
      </c>
      <c r="N126" s="98">
        <v>11138.059100661685</v>
      </c>
      <c r="O126" s="98">
        <v>11719.854495464775</v>
      </c>
      <c r="P126" s="98">
        <v>10227.341605329193</v>
      </c>
      <c r="Q126" s="98">
        <v>10569.318329681964</v>
      </c>
      <c r="R126" s="98">
        <v>11153.633087073549</v>
      </c>
      <c r="S126" s="98">
        <v>11296.620751036504</v>
      </c>
      <c r="T126" s="98">
        <v>11062.717780593595</v>
      </c>
      <c r="U126" s="98">
        <v>11080.115624399823</v>
      </c>
      <c r="V126" s="98">
        <v>11058.922001298995</v>
      </c>
      <c r="W126" s="98">
        <v>11998.025428250814</v>
      </c>
      <c r="DA126" s="63" t="s">
        <v>2360</v>
      </c>
    </row>
    <row r="127" spans="1:105" ht="12" customHeight="1" x14ac:dyDescent="0.25">
      <c r="A127" s="97" t="s">
        <v>53</v>
      </c>
      <c r="B127" s="98">
        <v>31.834594466890927</v>
      </c>
      <c r="C127" s="98">
        <v>35.021503271614336</v>
      </c>
      <c r="D127" s="98">
        <v>34.50112737502986</v>
      </c>
      <c r="E127" s="98">
        <v>33.275317751029533</v>
      </c>
      <c r="F127" s="98">
        <v>33.99831715926851</v>
      </c>
      <c r="G127" s="98">
        <v>34.28431586305188</v>
      </c>
      <c r="H127" s="98">
        <v>33.603276816420603</v>
      </c>
      <c r="I127" s="98">
        <v>30.840357019018064</v>
      </c>
      <c r="J127" s="98">
        <v>31.693131483008113</v>
      </c>
      <c r="K127" s="98">
        <v>31.952804763751985</v>
      </c>
      <c r="L127" s="98">
        <v>36.913490252317033</v>
      </c>
      <c r="M127" s="98">
        <v>32.382401942740657</v>
      </c>
      <c r="N127" s="98">
        <v>32.931539926242579</v>
      </c>
      <c r="O127" s="98">
        <v>35.232458834831462</v>
      </c>
      <c r="P127" s="98">
        <v>30.235178765847639</v>
      </c>
      <c r="Q127" s="98">
        <v>31.193234464202241</v>
      </c>
      <c r="R127" s="98">
        <v>32.950984289316025</v>
      </c>
      <c r="S127" s="98">
        <v>33.067130670083976</v>
      </c>
      <c r="T127" s="98">
        <v>32.212748879065863</v>
      </c>
      <c r="U127" s="98">
        <v>32.251269871938312</v>
      </c>
      <c r="V127" s="98">
        <v>32.209660596086771</v>
      </c>
      <c r="W127" s="98">
        <v>34.754972357832692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7.5457651549621918</v>
      </c>
      <c r="C128" s="122">
        <f t="shared" si="48"/>
        <v>8.3986842650859757</v>
      </c>
      <c r="D128" s="122">
        <f t="shared" si="48"/>
        <v>8.0438215007980975</v>
      </c>
      <c r="E128" s="122">
        <f t="shared" si="48"/>
        <v>16.936621413242332</v>
      </c>
      <c r="F128" s="122">
        <f t="shared" si="48"/>
        <v>8.1386729788499057</v>
      </c>
      <c r="G128" s="122">
        <f t="shared" si="48"/>
        <v>10.061138130764389</v>
      </c>
      <c r="H128" s="122">
        <f t="shared" si="48"/>
        <v>14.244407819552022</v>
      </c>
      <c r="I128" s="122">
        <f t="shared" si="48"/>
        <v>12.399850829160712</v>
      </c>
      <c r="J128" s="122">
        <f t="shared" si="48"/>
        <v>12.659117487083298</v>
      </c>
      <c r="K128" s="122">
        <f t="shared" si="48"/>
        <v>12.634686951924625</v>
      </c>
      <c r="L128" s="122">
        <f t="shared" si="48"/>
        <v>15.297253207321525</v>
      </c>
      <c r="M128" s="122">
        <f t="shared" si="48"/>
        <v>15.890492507243701</v>
      </c>
      <c r="N128" s="122">
        <f t="shared" si="48"/>
        <v>22.830410112969215</v>
      </c>
      <c r="O128" s="122">
        <f t="shared" si="48"/>
        <v>18.299980364395761</v>
      </c>
      <c r="P128" s="122">
        <f t="shared" si="48"/>
        <v>16.72478295340893</v>
      </c>
      <c r="Q128" s="122">
        <f t="shared" si="48"/>
        <v>24.078237608459009</v>
      </c>
      <c r="R128" s="122">
        <f t="shared" si="48"/>
        <v>22.911674159250744</v>
      </c>
      <c r="S128" s="122">
        <f t="shared" si="48"/>
        <v>27.056545808986684</v>
      </c>
      <c r="T128" s="122">
        <f t="shared" si="48"/>
        <v>25.351282355139375</v>
      </c>
      <c r="U128" s="122">
        <f t="shared" si="48"/>
        <v>27.612690196625891</v>
      </c>
      <c r="V128" s="122">
        <f t="shared" si="48"/>
        <v>25.343147204397241</v>
      </c>
      <c r="W128" s="122">
        <f t="shared" si="48"/>
        <v>27.316727596596898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7.5457651549621918</v>
      </c>
      <c r="C129" s="98">
        <f>IF(RES_hhdet_fec!C129=0,0,RES_hhdet_fec!C129*1000*11630/RES_hhdet_num!C124)</f>
        <v>8.3986842650859757</v>
      </c>
      <c r="D129" s="98">
        <f>IF(RES_hhdet_fec!D129=0,0,RES_hhdet_fec!D129*1000*11630/RES_hhdet_num!D124)</f>
        <v>8.0438215007980975</v>
      </c>
      <c r="E129" s="98">
        <f>IF(RES_hhdet_fec!E129=0,0,RES_hhdet_fec!E129*1000*11630/RES_hhdet_num!E124)</f>
        <v>16.936621413242332</v>
      </c>
      <c r="F129" s="98">
        <f>IF(RES_hhdet_fec!F129=0,0,RES_hhdet_fec!F129*1000*11630/RES_hhdet_num!F124)</f>
        <v>8.1386729788499057</v>
      </c>
      <c r="G129" s="98">
        <f>IF(RES_hhdet_fec!G129=0,0,RES_hhdet_fec!G129*1000*11630/RES_hhdet_num!G124)</f>
        <v>10.061138130764389</v>
      </c>
      <c r="H129" s="98">
        <f>IF(RES_hhdet_fec!H129=0,0,RES_hhdet_fec!H129*1000*11630/RES_hhdet_num!H124)</f>
        <v>14.244407819552022</v>
      </c>
      <c r="I129" s="98">
        <f>IF(RES_hhdet_fec!I129=0,0,RES_hhdet_fec!I129*1000*11630/RES_hhdet_num!I124)</f>
        <v>12.399850829160712</v>
      </c>
      <c r="J129" s="98">
        <f>IF(RES_hhdet_fec!J129=0,0,RES_hhdet_fec!J129*1000*11630/RES_hhdet_num!J124)</f>
        <v>12.659117487083298</v>
      </c>
      <c r="K129" s="98">
        <f>IF(RES_hhdet_fec!K129=0,0,RES_hhdet_fec!K129*1000*11630/RES_hhdet_num!K124)</f>
        <v>12.634686951924625</v>
      </c>
      <c r="L129" s="98">
        <f>IF(RES_hhdet_fec!L129=0,0,RES_hhdet_fec!L129*1000*11630/RES_hhdet_num!L124)</f>
        <v>15.297253207321525</v>
      </c>
      <c r="M129" s="98">
        <f>IF(RES_hhdet_fec!M129=0,0,RES_hhdet_fec!M129*1000*11630/RES_hhdet_num!M124)</f>
        <v>15.890492507243701</v>
      </c>
      <c r="N129" s="98">
        <f>IF(RES_hhdet_fec!N129=0,0,RES_hhdet_fec!N129*1000*11630/RES_hhdet_num!N124)</f>
        <v>22.830410112969215</v>
      </c>
      <c r="O129" s="98">
        <f>IF(RES_hhdet_fec!O129=0,0,RES_hhdet_fec!O129*1000*11630/RES_hhdet_num!O124)</f>
        <v>18.299980364395761</v>
      </c>
      <c r="P129" s="98">
        <f>IF(RES_hhdet_fec!P129=0,0,RES_hhdet_fec!P129*1000*11630/RES_hhdet_num!P124)</f>
        <v>16.72478295340893</v>
      </c>
      <c r="Q129" s="98">
        <f>IF(RES_hhdet_fec!Q129=0,0,RES_hhdet_fec!Q129*1000*11630/RES_hhdet_num!Q124)</f>
        <v>24.078237608459009</v>
      </c>
      <c r="R129" s="98">
        <f>IF(RES_hhdet_fec!R129=0,0,RES_hhdet_fec!R129*1000*11630/RES_hhdet_num!R124)</f>
        <v>22.911674159250744</v>
      </c>
      <c r="S129" s="98">
        <f>IF(RES_hhdet_fec!S129=0,0,RES_hhdet_fec!S129*1000*11630/RES_hhdet_num!S124)</f>
        <v>27.056545808986684</v>
      </c>
      <c r="T129" s="98">
        <f>IF(RES_hhdet_fec!T129=0,0,RES_hhdet_fec!T129*1000*11630/RES_hhdet_num!T124)</f>
        <v>25.351282355139375</v>
      </c>
      <c r="U129" s="98">
        <f>IF(RES_hhdet_fec!U129=0,0,RES_hhdet_fec!U129*1000*11630/RES_hhdet_num!U124)</f>
        <v>27.612690196625891</v>
      </c>
      <c r="V129" s="98">
        <f>IF(RES_hhdet_fec!V129=0,0,RES_hhdet_fec!V129*1000*11630/RES_hhdet_num!V124)</f>
        <v>25.343147204397241</v>
      </c>
      <c r="W129" s="98">
        <f>IF(RES_hhdet_fec!W129=0,0,RES_hhdet_fec!W129*1000*11630/RES_hhdet_num!W124)</f>
        <v>27.316727596596898</v>
      </c>
      <c r="DA129" s="63" t="s">
        <v>2363</v>
      </c>
    </row>
    <row r="130" spans="1:105" ht="12" customHeight="1" x14ac:dyDescent="0.25">
      <c r="A130" s="121" t="s">
        <v>55</v>
      </c>
      <c r="B130" s="122">
        <v>1214.2609027340552</v>
      </c>
      <c r="C130" s="122">
        <v>1300.9338354919796</v>
      </c>
      <c r="D130" s="122">
        <v>1332.9231940445088</v>
      </c>
      <c r="E130" s="122">
        <v>1356.2879686584117</v>
      </c>
      <c r="F130" s="122">
        <v>1385.6680959479679</v>
      </c>
      <c r="G130" s="122">
        <v>1420.7269483383045</v>
      </c>
      <c r="H130" s="122">
        <v>1415.4952998314088</v>
      </c>
      <c r="I130" s="122">
        <v>1452.2523861258655</v>
      </c>
      <c r="J130" s="122">
        <v>1401.3079169538069</v>
      </c>
      <c r="K130" s="122">
        <v>1435.6938556965983</v>
      </c>
      <c r="L130" s="122">
        <v>1474.1788623968027</v>
      </c>
      <c r="M130" s="122">
        <v>1515.7447354296085</v>
      </c>
      <c r="N130" s="122">
        <v>1480.1587529662027</v>
      </c>
      <c r="O130" s="122">
        <v>1491.7979696599341</v>
      </c>
      <c r="P130" s="122">
        <v>1467.974096151162</v>
      </c>
      <c r="Q130" s="122">
        <v>1504.3093205470896</v>
      </c>
      <c r="R130" s="122">
        <v>1528.719804418371</v>
      </c>
      <c r="S130" s="122">
        <v>1573.2917533457826</v>
      </c>
      <c r="T130" s="122">
        <v>1581.2631481989933</v>
      </c>
      <c r="U130" s="122">
        <v>1563.4435983841431</v>
      </c>
      <c r="V130" s="122">
        <v>1551.174615219285</v>
      </c>
      <c r="W130" s="122">
        <v>1645.439021375998</v>
      </c>
      <c r="DA130" s="130" t="s">
        <v>2364</v>
      </c>
    </row>
    <row r="131" spans="1:105" ht="12" customHeight="1" x14ac:dyDescent="0.25">
      <c r="A131" s="97" t="s">
        <v>128</v>
      </c>
      <c r="B131" s="98">
        <v>1107.2076424159684</v>
      </c>
      <c r="C131" s="98">
        <v>1211.4497699811914</v>
      </c>
      <c r="D131" s="98">
        <v>1236.7511652898704</v>
      </c>
      <c r="E131" s="98">
        <v>1257.030232856893</v>
      </c>
      <c r="F131" s="98">
        <v>1285.3301202762752</v>
      </c>
      <c r="G131" s="98">
        <v>1328.0917327775921</v>
      </c>
      <c r="H131" s="98">
        <v>1325.5631171120103</v>
      </c>
      <c r="I131" s="98">
        <v>1345.2836792961511</v>
      </c>
      <c r="J131" s="98">
        <v>1308.1004957673283</v>
      </c>
      <c r="K131" s="98">
        <v>1345.332270495285</v>
      </c>
      <c r="L131" s="98">
        <v>1385.8701620827687</v>
      </c>
      <c r="M131" s="98">
        <v>1417.9072114366538</v>
      </c>
      <c r="N131" s="98">
        <v>1382.5258560636385</v>
      </c>
      <c r="O131" s="98">
        <v>1398.6295773658594</v>
      </c>
      <c r="P131" s="98">
        <v>1399.3540012916458</v>
      </c>
      <c r="Q131" s="98">
        <v>1431.0762968726897</v>
      </c>
      <c r="R131" s="98">
        <v>1458.2598782340237</v>
      </c>
      <c r="S131" s="98">
        <v>1487.5188538271107</v>
      </c>
      <c r="T131" s="98">
        <v>1488.2284075185516</v>
      </c>
      <c r="U131" s="98">
        <v>1485.973294479782</v>
      </c>
      <c r="V131" s="98">
        <v>1480.6502133551271</v>
      </c>
      <c r="W131" s="98">
        <v>1582.7020604349339</v>
      </c>
      <c r="DA131" s="63" t="s">
        <v>2365</v>
      </c>
    </row>
    <row r="132" spans="1:105" ht="12" customHeight="1" x14ac:dyDescent="0.25">
      <c r="A132" s="97" t="s">
        <v>127</v>
      </c>
      <c r="B132" s="98">
        <v>1363.9902028346996</v>
      </c>
      <c r="C132" s="98">
        <v>1368.1608762786434</v>
      </c>
      <c r="D132" s="98">
        <v>1451.5696986251648</v>
      </c>
      <c r="E132" s="98">
        <v>1407.5630556063816</v>
      </c>
      <c r="F132" s="98">
        <v>1566.6499385050165</v>
      </c>
      <c r="G132" s="98">
        <v>1568.338542771007</v>
      </c>
      <c r="H132" s="98">
        <v>1489.0681760832197</v>
      </c>
      <c r="I132" s="98">
        <v>1550.611579686313</v>
      </c>
      <c r="J132" s="98">
        <v>1481.2935549211459</v>
      </c>
      <c r="K132" s="98">
        <v>1486.2115320099699</v>
      </c>
      <c r="L132" s="98">
        <v>1532.5241584283219</v>
      </c>
      <c r="M132" s="98">
        <v>1575.2185342033424</v>
      </c>
      <c r="N132" s="98">
        <v>1471.0614608723126</v>
      </c>
      <c r="O132" s="98">
        <v>1448.7919624783883</v>
      </c>
      <c r="P132" s="98">
        <v>1468.233841220768</v>
      </c>
      <c r="Q132" s="98">
        <v>1473.6576147257094</v>
      </c>
      <c r="R132" s="98">
        <v>1501.8926934012045</v>
      </c>
      <c r="S132" s="98">
        <v>1561.9856347092773</v>
      </c>
      <c r="T132" s="98">
        <v>1491.6204950026874</v>
      </c>
      <c r="U132" s="98">
        <v>1531.089755420029</v>
      </c>
      <c r="V132" s="98">
        <v>1500.9780815603017</v>
      </c>
      <c r="W132" s="98">
        <v>1656.5890273857874</v>
      </c>
      <c r="DA132" s="63" t="s">
        <v>2366</v>
      </c>
    </row>
    <row r="133" spans="1:105" ht="12" customHeight="1" x14ac:dyDescent="0.25">
      <c r="A133" s="100" t="s">
        <v>204</v>
      </c>
      <c r="B133" s="101">
        <v>691.37613187735656</v>
      </c>
      <c r="C133" s="101">
        <v>672.27710276677578</v>
      </c>
      <c r="D133" s="101">
        <v>716.65858330099366</v>
      </c>
      <c r="E133" s="101">
        <v>689.11742926411455</v>
      </c>
      <c r="F133" s="101">
        <v>785.0420832985717</v>
      </c>
      <c r="G133" s="101">
        <v>773.22701259225357</v>
      </c>
      <c r="H133" s="101">
        <v>721.23847892638582</v>
      </c>
      <c r="I133" s="101">
        <v>804.39715025813871</v>
      </c>
      <c r="J133" s="101">
        <v>723.16164965958637</v>
      </c>
      <c r="K133" s="101">
        <v>723.70216853156376</v>
      </c>
      <c r="L133" s="101">
        <v>756.47823052678314</v>
      </c>
      <c r="M133" s="101">
        <v>771.68172564090958</v>
      </c>
      <c r="N133" s="101">
        <v>712.15125994890445</v>
      </c>
      <c r="O133" s="101">
        <v>713.30777085730426</v>
      </c>
      <c r="P133" s="101">
        <v>687.14981520104516</v>
      </c>
      <c r="Q133" s="101">
        <v>683.63572782013034</v>
      </c>
      <c r="R133" s="101">
        <v>695.84142379080345</v>
      </c>
      <c r="S133" s="101">
        <v>745.85422282943807</v>
      </c>
      <c r="T133" s="101">
        <v>721.07395952290517</v>
      </c>
      <c r="U133" s="101">
        <v>726.73992596750952</v>
      </c>
      <c r="V133" s="101">
        <v>696.59919994974973</v>
      </c>
      <c r="W133" s="101">
        <v>801.12367784222897</v>
      </c>
      <c r="DA133" s="131" t="s">
        <v>2367</v>
      </c>
    </row>
    <row r="134" spans="1:105" ht="12" customHeight="1" x14ac:dyDescent="0.25">
      <c r="A134" s="103" t="s">
        <v>52</v>
      </c>
      <c r="B134" s="104">
        <v>672.61407095734296</v>
      </c>
      <c r="C134" s="104">
        <v>695.88377351186716</v>
      </c>
      <c r="D134" s="104">
        <v>734.91111532417096</v>
      </c>
      <c r="E134" s="104">
        <v>718.44562634226736</v>
      </c>
      <c r="F134" s="104">
        <v>781.60785520644481</v>
      </c>
      <c r="G134" s="104">
        <v>795.11153017875347</v>
      </c>
      <c r="H134" s="104">
        <v>767.82969715683407</v>
      </c>
      <c r="I134" s="104">
        <v>746.21442942817384</v>
      </c>
      <c r="J134" s="104">
        <v>758.13190526155984</v>
      </c>
      <c r="K134" s="104">
        <v>762.50936347840582</v>
      </c>
      <c r="L134" s="104">
        <v>776.04592790153868</v>
      </c>
      <c r="M134" s="104">
        <v>803.53680856243341</v>
      </c>
      <c r="N134" s="104">
        <v>758.91020092340887</v>
      </c>
      <c r="O134" s="104">
        <v>735.48419162108416</v>
      </c>
      <c r="P134" s="104">
        <v>781.08402601972318</v>
      </c>
      <c r="Q134" s="104">
        <v>790.02188690557887</v>
      </c>
      <c r="R134" s="104">
        <v>806.0512696104006</v>
      </c>
      <c r="S134" s="104">
        <v>816.13141187983933</v>
      </c>
      <c r="T134" s="104">
        <v>770.54653547978205</v>
      </c>
      <c r="U134" s="104">
        <v>804.34982945251966</v>
      </c>
      <c r="V134" s="104">
        <v>804.37888161055241</v>
      </c>
      <c r="W134" s="104">
        <v>855.46534954355798</v>
      </c>
      <c r="DA134" s="132" t="s">
        <v>2368</v>
      </c>
    </row>
    <row r="135" spans="1:105" ht="12" customHeight="1" x14ac:dyDescent="0.25">
      <c r="A135" s="106" t="s">
        <v>122</v>
      </c>
      <c r="B135" s="101">
        <v>1942.5958644964685</v>
      </c>
      <c r="C135" s="101">
        <v>1919.7206321641872</v>
      </c>
      <c r="D135" s="101">
        <v>2015.9497364873457</v>
      </c>
      <c r="E135" s="101">
        <v>2074.8585303461391</v>
      </c>
      <c r="F135" s="101">
        <v>2081.7875521222081</v>
      </c>
      <c r="G135" s="101">
        <v>2083.09719201507</v>
      </c>
      <c r="H135" s="101">
        <v>2064.7610211829347</v>
      </c>
      <c r="I135" s="101">
        <v>2196.0750409111206</v>
      </c>
      <c r="J135" s="101">
        <v>2060.9246754270248</v>
      </c>
      <c r="K135" s="101">
        <v>2049.3642696159814</v>
      </c>
      <c r="L135" s="101">
        <v>2101.8770500687947</v>
      </c>
      <c r="M135" s="101">
        <v>2197.4852958820857</v>
      </c>
      <c r="N135" s="101">
        <v>2121.9979584095299</v>
      </c>
      <c r="O135" s="101">
        <v>2092.0714186683367</v>
      </c>
      <c r="P135" s="101">
        <v>1930.5006725361773</v>
      </c>
      <c r="Q135" s="101">
        <v>1975.4155877947446</v>
      </c>
      <c r="R135" s="101">
        <v>1971.5824265551369</v>
      </c>
      <c r="S135" s="101">
        <v>2051.9832654596353</v>
      </c>
      <c r="T135" s="101">
        <v>2064.3769994035938</v>
      </c>
      <c r="U135" s="101">
        <v>1971.4249542039652</v>
      </c>
      <c r="V135" s="101">
        <v>1933.5917483430464</v>
      </c>
      <c r="W135" s="101">
        <v>1963.2791055436105</v>
      </c>
      <c r="DA135" s="131" t="s">
        <v>2369</v>
      </c>
    </row>
    <row r="136" spans="1:105" ht="12" customHeight="1" x14ac:dyDescent="0.25">
      <c r="A136" s="107" t="s">
        <v>121</v>
      </c>
      <c r="B136" s="104">
        <v>1762.0913588676385</v>
      </c>
      <c r="C136" s="104">
        <v>1754.1819781692054</v>
      </c>
      <c r="D136" s="104">
        <v>1841.9509815040922</v>
      </c>
      <c r="E136" s="104">
        <v>1879.1797612185492</v>
      </c>
      <c r="F136" s="104">
        <v>1925.82455632147</v>
      </c>
      <c r="G136" s="104">
        <v>1922.6854322883219</v>
      </c>
      <c r="H136" s="104">
        <v>1894.6957849196317</v>
      </c>
      <c r="I136" s="104">
        <v>2081.0805266602651</v>
      </c>
      <c r="J136" s="104">
        <v>1908.5302667170554</v>
      </c>
      <c r="K136" s="104">
        <v>1936.9390321118417</v>
      </c>
      <c r="L136" s="104">
        <v>1961.2131883760301</v>
      </c>
      <c r="M136" s="104">
        <v>2109.9962450860307</v>
      </c>
      <c r="N136" s="104">
        <v>2022.8611517075558</v>
      </c>
      <c r="O136" s="104">
        <v>1997.2120254851297</v>
      </c>
      <c r="P136" s="104">
        <v>1794.5264305470841</v>
      </c>
      <c r="Q136" s="104">
        <v>1839.3946120083333</v>
      </c>
      <c r="R136" s="104">
        <v>1852.4249928489207</v>
      </c>
      <c r="S136" s="104">
        <v>1992.6386994183054</v>
      </c>
      <c r="T136" s="104">
        <v>2060.9117168341741</v>
      </c>
      <c r="U136" s="104">
        <v>1978.9349710719537</v>
      </c>
      <c r="V136" s="104">
        <v>1949.1684964063218</v>
      </c>
      <c r="W136" s="104">
        <v>2046.6576966654482</v>
      </c>
      <c r="DA136" s="132" t="s">
        <v>2370</v>
      </c>
    </row>
    <row r="137" spans="1:105" ht="12" customHeight="1" x14ac:dyDescent="0.25">
      <c r="A137" s="108" t="s">
        <v>53</v>
      </c>
      <c r="B137" s="98">
        <v>878.2497368700698</v>
      </c>
      <c r="C137" s="98">
        <v>837.34195070465023</v>
      </c>
      <c r="D137" s="98">
        <v>899.61876951013426</v>
      </c>
      <c r="E137" s="98">
        <v>914.94170922713079</v>
      </c>
      <c r="F137" s="98">
        <v>988.71780826263432</v>
      </c>
      <c r="G137" s="98">
        <v>971.86042523549395</v>
      </c>
      <c r="H137" s="98">
        <v>943.58978505936182</v>
      </c>
      <c r="I137" s="98">
        <v>1134.2519557104833</v>
      </c>
      <c r="J137" s="98">
        <v>952.54357231234758</v>
      </c>
      <c r="K137" s="98">
        <v>975.41255154398118</v>
      </c>
      <c r="L137" s="98">
        <v>969.45372668743119</v>
      </c>
      <c r="M137" s="98">
        <v>1086.8779080523793</v>
      </c>
      <c r="N137" s="98">
        <v>1041.2163428691624</v>
      </c>
      <c r="O137" s="98">
        <v>1062.6495244204641</v>
      </c>
      <c r="P137" s="98">
        <v>860.06219240898656</v>
      </c>
      <c r="Q137" s="98">
        <v>873.50492204766181</v>
      </c>
      <c r="R137" s="98">
        <v>886.28468969726407</v>
      </c>
      <c r="S137" s="98">
        <v>1006.2522573686996</v>
      </c>
      <c r="T137" s="98">
        <v>964.87155852288481</v>
      </c>
      <c r="U137" s="98">
        <v>927.96468010848184</v>
      </c>
      <c r="V137" s="98">
        <v>857.30494429760904</v>
      </c>
      <c r="W137" s="98">
        <v>988.1732388393757</v>
      </c>
      <c r="DA137" s="63" t="s">
        <v>2371</v>
      </c>
    </row>
    <row r="138" spans="1:105" ht="12" customHeight="1" x14ac:dyDescent="0.25">
      <c r="A138" s="108" t="s">
        <v>52</v>
      </c>
      <c r="B138" s="98">
        <v>883.84162199756929</v>
      </c>
      <c r="C138" s="98">
        <v>916.84002746455474</v>
      </c>
      <c r="D138" s="98">
        <v>942.33221199395734</v>
      </c>
      <c r="E138" s="98">
        <v>964.23805199141884</v>
      </c>
      <c r="F138" s="98">
        <v>937.10674805883639</v>
      </c>
      <c r="G138" s="98">
        <v>950.8250070528278</v>
      </c>
      <c r="H138" s="98">
        <v>951.10599986026978</v>
      </c>
      <c r="I138" s="98">
        <v>946.82857094978181</v>
      </c>
      <c r="J138" s="98">
        <v>955.98669440470724</v>
      </c>
      <c r="K138" s="98">
        <v>961.5264805678604</v>
      </c>
      <c r="L138" s="98">
        <v>991.75946168859923</v>
      </c>
      <c r="M138" s="98">
        <v>1023.1183370336518</v>
      </c>
      <c r="N138" s="98">
        <v>981.64480883839281</v>
      </c>
      <c r="O138" s="98">
        <v>934.5625010646653</v>
      </c>
      <c r="P138" s="98">
        <v>934.46423813809793</v>
      </c>
      <c r="Q138" s="98">
        <v>965.88968996067149</v>
      </c>
      <c r="R138" s="98">
        <v>966.14030315165678</v>
      </c>
      <c r="S138" s="98">
        <v>986.3864420496061</v>
      </c>
      <c r="T138" s="98">
        <v>1096.0401583112887</v>
      </c>
      <c r="U138" s="98">
        <v>1050.9702909634718</v>
      </c>
      <c r="V138" s="98">
        <v>1091.8635521087128</v>
      </c>
      <c r="W138" s="98">
        <v>1058.484457826072</v>
      </c>
      <c r="DA138" s="63" t="s">
        <v>2372</v>
      </c>
    </row>
    <row r="139" spans="1:105" ht="12" customHeight="1" x14ac:dyDescent="0.25">
      <c r="A139" s="121" t="s">
        <v>54</v>
      </c>
      <c r="B139" s="122">
        <v>630.44812708369147</v>
      </c>
      <c r="C139" s="122">
        <v>642.30793280193757</v>
      </c>
      <c r="D139" s="122">
        <v>655.69086899207946</v>
      </c>
      <c r="E139" s="122">
        <v>726.6188376745946</v>
      </c>
      <c r="F139" s="122">
        <v>694.8603036019739</v>
      </c>
      <c r="G139" s="122">
        <v>739.71542563672119</v>
      </c>
      <c r="H139" s="122">
        <v>704.33929137100768</v>
      </c>
      <c r="I139" s="122">
        <v>705.23797807087806</v>
      </c>
      <c r="J139" s="122">
        <v>659.75081274842501</v>
      </c>
      <c r="K139" s="122">
        <v>669.04888847594327</v>
      </c>
      <c r="L139" s="122">
        <v>682.36747323929967</v>
      </c>
      <c r="M139" s="122">
        <v>651.39417991653852</v>
      </c>
      <c r="N139" s="122">
        <v>645.77386364565791</v>
      </c>
      <c r="O139" s="122">
        <v>642.34028616148851</v>
      </c>
      <c r="P139" s="122">
        <v>616.65782498042688</v>
      </c>
      <c r="Q139" s="122">
        <v>617.80927699154415</v>
      </c>
      <c r="R139" s="122">
        <v>612.71938687691841</v>
      </c>
      <c r="S139" s="122">
        <v>635.5973491458335</v>
      </c>
      <c r="T139" s="122">
        <v>625.99347857365933</v>
      </c>
      <c r="U139" s="122">
        <v>625.17531252314495</v>
      </c>
      <c r="V139" s="122">
        <v>625.4796969353639</v>
      </c>
      <c r="W139" s="122">
        <v>630.7861880448728</v>
      </c>
      <c r="DA139" s="130" t="s">
        <v>2373</v>
      </c>
    </row>
    <row r="140" spans="1:105" ht="12" customHeight="1" x14ac:dyDescent="0.25">
      <c r="A140" s="97" t="s">
        <v>50</v>
      </c>
      <c r="B140" s="98">
        <v>664.13471748152472</v>
      </c>
      <c r="C140" s="98">
        <v>682.75477554366216</v>
      </c>
      <c r="D140" s="98">
        <v>730.95220644914275</v>
      </c>
      <c r="E140" s="98">
        <v>855.40132216024483</v>
      </c>
      <c r="F140" s="98">
        <v>784.90503621786002</v>
      </c>
      <c r="G140" s="98">
        <v>943.21686606104788</v>
      </c>
      <c r="H140" s="98">
        <v>816.39099429528812</v>
      </c>
      <c r="I140" s="98">
        <v>900.66005654079925</v>
      </c>
      <c r="J140" s="98">
        <v>782.47705074186717</v>
      </c>
      <c r="K140" s="98">
        <v>848.75992818453267</v>
      </c>
      <c r="L140" s="98">
        <v>824.29423274992837</v>
      </c>
      <c r="M140" s="98">
        <v>813.88335734554948</v>
      </c>
      <c r="N140" s="98">
        <v>791.63441523741506</v>
      </c>
      <c r="O140" s="98">
        <v>774.88909900486703</v>
      </c>
      <c r="P140" s="98">
        <v>778.59623181878123</v>
      </c>
      <c r="Q140" s="98">
        <v>781.64304664389283</v>
      </c>
      <c r="R140" s="98">
        <v>782.39007051218414</v>
      </c>
      <c r="S140" s="98">
        <v>828.0160508338364</v>
      </c>
      <c r="T140" s="98">
        <v>840.33968085099309</v>
      </c>
      <c r="U140" s="98">
        <v>875.79889406835514</v>
      </c>
      <c r="V140" s="98">
        <v>861.08695215701403</v>
      </c>
      <c r="W140" s="98">
        <v>845.34482001384583</v>
      </c>
      <c r="DA140" s="63" t="s">
        <v>2374</v>
      </c>
    </row>
    <row r="141" spans="1:105" ht="12" customHeight="1" x14ac:dyDescent="0.25">
      <c r="A141" s="109" t="s">
        <v>120</v>
      </c>
      <c r="B141" s="33">
        <v>606.36917126911419</v>
      </c>
      <c r="C141" s="33">
        <v>613.91220619768785</v>
      </c>
      <c r="D141" s="33">
        <v>606.73012962827181</v>
      </c>
      <c r="E141" s="33">
        <v>650.41826450502253</v>
      </c>
      <c r="F141" s="33">
        <v>646.37291550953557</v>
      </c>
      <c r="G141" s="33">
        <v>636.95884292636424</v>
      </c>
      <c r="H141" s="33">
        <v>651.62031585164516</v>
      </c>
      <c r="I141" s="33">
        <v>617.40113447677822</v>
      </c>
      <c r="J141" s="33">
        <v>607.20674125866071</v>
      </c>
      <c r="K141" s="33">
        <v>594.72397752131644</v>
      </c>
      <c r="L141" s="33">
        <v>624.97186557028965</v>
      </c>
      <c r="M141" s="33">
        <v>587.12637631696521</v>
      </c>
      <c r="N141" s="33">
        <v>590.4010552605348</v>
      </c>
      <c r="O141" s="33">
        <v>593.02463148909476</v>
      </c>
      <c r="P141" s="33">
        <v>557.83173500417297</v>
      </c>
      <c r="Q141" s="33">
        <v>559.75812903470035</v>
      </c>
      <c r="R141" s="33">
        <v>553.97806319032975</v>
      </c>
      <c r="S141" s="33">
        <v>570.84391408292004</v>
      </c>
      <c r="T141" s="33">
        <v>554.79760762411604</v>
      </c>
      <c r="U141" s="33">
        <v>544.08672237402379</v>
      </c>
      <c r="V141" s="33">
        <v>551.30168889376625</v>
      </c>
      <c r="W141" s="33">
        <v>563.11473787141722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8600.774657211894</v>
      </c>
      <c r="C143" s="117">
        <f t="shared" si="49"/>
        <v>9037.427603440894</v>
      </c>
      <c r="D143" s="117">
        <f t="shared" si="49"/>
        <v>8638.4170539367315</v>
      </c>
      <c r="E143" s="117">
        <f t="shared" si="49"/>
        <v>8619.9569152514232</v>
      </c>
      <c r="F143" s="117">
        <f t="shared" si="49"/>
        <v>8032.0445451814794</v>
      </c>
      <c r="G143" s="117">
        <f t="shared" si="49"/>
        <v>7975.7386314869836</v>
      </c>
      <c r="H143" s="117">
        <f t="shared" si="49"/>
        <v>7618.4164547375331</v>
      </c>
      <c r="I143" s="117">
        <f t="shared" si="49"/>
        <v>7122.0318712346698</v>
      </c>
      <c r="J143" s="117">
        <f t="shared" si="49"/>
        <v>6834.2625356197932</v>
      </c>
      <c r="K143" s="117">
        <f t="shared" si="49"/>
        <v>6744.3822098008786</v>
      </c>
      <c r="L143" s="117">
        <f t="shared" si="49"/>
        <v>7251.3619314984699</v>
      </c>
      <c r="M143" s="117">
        <f t="shared" si="49"/>
        <v>6519.4719557974577</v>
      </c>
      <c r="N143" s="117">
        <f t="shared" si="49"/>
        <v>6508.55915084351</v>
      </c>
      <c r="O143" s="117">
        <f t="shared" si="49"/>
        <v>6315.3839308020706</v>
      </c>
      <c r="P143" s="117">
        <f t="shared" si="49"/>
        <v>5633.0566590339031</v>
      </c>
      <c r="Q143" s="117">
        <f t="shared" si="49"/>
        <v>5568.574241179821</v>
      </c>
      <c r="R143" s="117">
        <f t="shared" ref="R143:V143" si="50">R144+R146+R148+R157</f>
        <v>5667.9844552685936</v>
      </c>
      <c r="S143" s="117">
        <f t="shared" si="50"/>
        <v>5505.8775221906544</v>
      </c>
      <c r="T143" s="117">
        <f t="shared" si="50"/>
        <v>5349.1401993958425</v>
      </c>
      <c r="U143" s="117">
        <f t="shared" si="50"/>
        <v>5163.9437640446313</v>
      </c>
      <c r="V143" s="117">
        <f t="shared" si="50"/>
        <v>5065.540589257751</v>
      </c>
      <c r="W143" s="117">
        <f t="shared" ref="W143" si="51">W144+W146+W148+W157</f>
        <v>5314.9858373533079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6427.1925004743107</v>
      </c>
      <c r="C144" s="122">
        <f t="shared" si="52"/>
        <v>6880.7614085803325</v>
      </c>
      <c r="D144" s="122">
        <f t="shared" si="52"/>
        <v>6415.9389917591543</v>
      </c>
      <c r="E144" s="122">
        <f t="shared" si="52"/>
        <v>6276.3123838958682</v>
      </c>
      <c r="F144" s="122">
        <f t="shared" si="52"/>
        <v>5696.7010450434664</v>
      </c>
      <c r="G144" s="122">
        <f t="shared" si="52"/>
        <v>5634.6464956140853</v>
      </c>
      <c r="H144" s="122">
        <f t="shared" si="52"/>
        <v>5249.6658350293355</v>
      </c>
      <c r="I144" s="122">
        <f t="shared" si="52"/>
        <v>4753.5239090046525</v>
      </c>
      <c r="J144" s="122">
        <f t="shared" si="52"/>
        <v>4534.9064340814284</v>
      </c>
      <c r="K144" s="122">
        <f t="shared" si="52"/>
        <v>4450.8076109176191</v>
      </c>
      <c r="L144" s="122">
        <f t="shared" si="52"/>
        <v>4776.9847564095026</v>
      </c>
      <c r="M144" s="122">
        <f t="shared" si="52"/>
        <v>4054.4160783596376</v>
      </c>
      <c r="N144" s="122">
        <f t="shared" si="52"/>
        <v>4054.1719405337808</v>
      </c>
      <c r="O144" s="122">
        <f t="shared" si="52"/>
        <v>3851.2891184492842</v>
      </c>
      <c r="P144" s="122">
        <f t="shared" si="52"/>
        <v>3330.5797876072525</v>
      </c>
      <c r="Q144" s="122">
        <f t="shared" si="52"/>
        <v>3231.7970238402918</v>
      </c>
      <c r="R144" s="122">
        <f t="shared" si="52"/>
        <v>3271.6571792237132</v>
      </c>
      <c r="S144" s="122">
        <f t="shared" si="52"/>
        <v>3058.1501801202739</v>
      </c>
      <c r="T144" s="122">
        <f t="shared" si="52"/>
        <v>2865.1202889234155</v>
      </c>
      <c r="U144" s="122">
        <f t="shared" si="52"/>
        <v>2712.2148980397583</v>
      </c>
      <c r="V144" s="122">
        <f t="shared" si="52"/>
        <v>2564.3221849362799</v>
      </c>
      <c r="W144" s="122">
        <f t="shared" si="52"/>
        <v>2827.4404869205268</v>
      </c>
      <c r="DA144" s="130" t="s">
        <v>2377</v>
      </c>
    </row>
    <row r="145" spans="1:105" ht="12" customHeight="1" x14ac:dyDescent="0.25">
      <c r="A145" s="97" t="s">
        <v>53</v>
      </c>
      <c r="B145" s="98">
        <v>6427.1925004743107</v>
      </c>
      <c r="C145" s="98">
        <v>6880.7614085803325</v>
      </c>
      <c r="D145" s="98">
        <v>6415.9389917591543</v>
      </c>
      <c r="E145" s="98">
        <v>6276.3123838958682</v>
      </c>
      <c r="F145" s="98">
        <v>5696.7010450434664</v>
      </c>
      <c r="G145" s="98">
        <v>5634.6464956140853</v>
      </c>
      <c r="H145" s="98">
        <v>5249.6658350293355</v>
      </c>
      <c r="I145" s="98">
        <v>4753.5239090046525</v>
      </c>
      <c r="J145" s="98">
        <v>4534.9064340814284</v>
      </c>
      <c r="K145" s="98">
        <v>4450.8076109176191</v>
      </c>
      <c r="L145" s="98">
        <v>4776.9847564095026</v>
      </c>
      <c r="M145" s="98">
        <v>4054.4160783596376</v>
      </c>
      <c r="N145" s="98">
        <v>4054.1719405337808</v>
      </c>
      <c r="O145" s="98">
        <v>3851.2891184492842</v>
      </c>
      <c r="P145" s="98">
        <v>3330.5797876072525</v>
      </c>
      <c r="Q145" s="98">
        <v>3231.7970238402918</v>
      </c>
      <c r="R145" s="98">
        <v>3271.6571792237132</v>
      </c>
      <c r="S145" s="98">
        <v>3058.1501801202739</v>
      </c>
      <c r="T145" s="98">
        <v>2865.1202889234155</v>
      </c>
      <c r="U145" s="98">
        <v>2712.2148980397583</v>
      </c>
      <c r="V145" s="98">
        <v>2564.3221849362799</v>
      </c>
      <c r="W145" s="98">
        <v>2827.4404869205268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120.98867068218406</v>
      </c>
      <c r="C146" s="122">
        <f t="shared" si="53"/>
        <v>115.37732789957779</v>
      </c>
      <c r="D146" s="122">
        <f t="shared" si="53"/>
        <v>84.185461367516027</v>
      </c>
      <c r="E146" s="122">
        <f t="shared" si="53"/>
        <v>145.05476626802198</v>
      </c>
      <c r="F146" s="122">
        <f t="shared" si="53"/>
        <v>80.075770988270818</v>
      </c>
      <c r="G146" s="122">
        <f t="shared" si="53"/>
        <v>87.196452681083187</v>
      </c>
      <c r="H146" s="122">
        <f t="shared" si="53"/>
        <v>108.48447302142843</v>
      </c>
      <c r="I146" s="122">
        <f t="shared" si="53"/>
        <v>78.79088378092662</v>
      </c>
      <c r="J146" s="122">
        <f t="shared" si="53"/>
        <v>79.967816863835822</v>
      </c>
      <c r="K146" s="122">
        <f t="shared" si="53"/>
        <v>96.801036945841929</v>
      </c>
      <c r="L146" s="122">
        <f t="shared" si="53"/>
        <v>112.74176773644372</v>
      </c>
      <c r="M146" s="122">
        <f t="shared" si="53"/>
        <v>109.99492724731788</v>
      </c>
      <c r="N146" s="122">
        <f t="shared" si="53"/>
        <v>120.8347988539732</v>
      </c>
      <c r="O146" s="122">
        <f t="shared" si="53"/>
        <v>107.88279673576095</v>
      </c>
      <c r="P146" s="122">
        <f t="shared" si="53"/>
        <v>97.496026579465209</v>
      </c>
      <c r="Q146" s="122">
        <f t="shared" si="53"/>
        <v>111.24251781267569</v>
      </c>
      <c r="R146" s="122">
        <f t="shared" si="53"/>
        <v>124.40721940254444</v>
      </c>
      <c r="S146" s="122">
        <f t="shared" si="53"/>
        <v>133.45523957289134</v>
      </c>
      <c r="T146" s="122">
        <f t="shared" si="53"/>
        <v>126.83027976676853</v>
      </c>
      <c r="U146" s="122">
        <f t="shared" si="53"/>
        <v>143.44041871587103</v>
      </c>
      <c r="V146" s="122">
        <f t="shared" si="53"/>
        <v>149.29758041194637</v>
      </c>
      <c r="W146" s="122">
        <f t="shared" si="53"/>
        <v>162.48415944780425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120.98867068218406</v>
      </c>
      <c r="C147" s="98">
        <f>IF(RES_hhdet_fec!C147=0,0,RES_hhdet_fec!C147*1000*11630/RES_hhdet_num!C143)</f>
        <v>115.37732789957779</v>
      </c>
      <c r="D147" s="98">
        <f>IF(RES_hhdet_fec!D147=0,0,RES_hhdet_fec!D147*1000*11630/RES_hhdet_num!D143)</f>
        <v>84.185461367516027</v>
      </c>
      <c r="E147" s="98">
        <f>IF(RES_hhdet_fec!E147=0,0,RES_hhdet_fec!E147*1000*11630/RES_hhdet_num!E143)</f>
        <v>145.05476626802198</v>
      </c>
      <c r="F147" s="98">
        <f>IF(RES_hhdet_fec!F147=0,0,RES_hhdet_fec!F147*1000*11630/RES_hhdet_num!F143)</f>
        <v>80.075770988270818</v>
      </c>
      <c r="G147" s="98">
        <f>IF(RES_hhdet_fec!G147=0,0,RES_hhdet_fec!G147*1000*11630/RES_hhdet_num!G143)</f>
        <v>87.196452681083187</v>
      </c>
      <c r="H147" s="98">
        <f>IF(RES_hhdet_fec!H147=0,0,RES_hhdet_fec!H147*1000*11630/RES_hhdet_num!H143)</f>
        <v>108.48447302142843</v>
      </c>
      <c r="I147" s="98">
        <f>IF(RES_hhdet_fec!I147=0,0,RES_hhdet_fec!I147*1000*11630/RES_hhdet_num!I143)</f>
        <v>78.79088378092662</v>
      </c>
      <c r="J147" s="98">
        <f>IF(RES_hhdet_fec!J147=0,0,RES_hhdet_fec!J147*1000*11630/RES_hhdet_num!J143)</f>
        <v>79.967816863835822</v>
      </c>
      <c r="K147" s="98">
        <f>IF(RES_hhdet_fec!K147=0,0,RES_hhdet_fec!K147*1000*11630/RES_hhdet_num!K143)</f>
        <v>96.801036945841929</v>
      </c>
      <c r="L147" s="98">
        <f>IF(RES_hhdet_fec!L147=0,0,RES_hhdet_fec!L147*1000*11630/RES_hhdet_num!L143)</f>
        <v>112.74176773644372</v>
      </c>
      <c r="M147" s="98">
        <f>IF(RES_hhdet_fec!M147=0,0,RES_hhdet_fec!M147*1000*11630/RES_hhdet_num!M143)</f>
        <v>109.99492724731788</v>
      </c>
      <c r="N147" s="98">
        <f>IF(RES_hhdet_fec!N147=0,0,RES_hhdet_fec!N147*1000*11630/RES_hhdet_num!N143)</f>
        <v>120.8347988539732</v>
      </c>
      <c r="O147" s="98">
        <f>IF(RES_hhdet_fec!O147=0,0,RES_hhdet_fec!O147*1000*11630/RES_hhdet_num!O143)</f>
        <v>107.88279673576095</v>
      </c>
      <c r="P147" s="98">
        <f>IF(RES_hhdet_fec!P147=0,0,RES_hhdet_fec!P147*1000*11630/RES_hhdet_num!P143)</f>
        <v>97.496026579465209</v>
      </c>
      <c r="Q147" s="98">
        <f>IF(RES_hhdet_fec!Q147=0,0,RES_hhdet_fec!Q147*1000*11630/RES_hhdet_num!Q143)</f>
        <v>111.24251781267569</v>
      </c>
      <c r="R147" s="98">
        <f>IF(RES_hhdet_fec!R147=0,0,RES_hhdet_fec!R147*1000*11630/RES_hhdet_num!R143)</f>
        <v>124.40721940254444</v>
      </c>
      <c r="S147" s="98">
        <f>IF(RES_hhdet_fec!S147=0,0,RES_hhdet_fec!S147*1000*11630/RES_hhdet_num!S143)</f>
        <v>133.45523957289134</v>
      </c>
      <c r="T147" s="98">
        <f>IF(RES_hhdet_fec!T147=0,0,RES_hhdet_fec!T147*1000*11630/RES_hhdet_num!T143)</f>
        <v>126.83027976676853</v>
      </c>
      <c r="U147" s="98">
        <f>IF(RES_hhdet_fec!U147=0,0,RES_hhdet_fec!U147*1000*11630/RES_hhdet_num!U143)</f>
        <v>143.44041871587103</v>
      </c>
      <c r="V147" s="98">
        <f>IF(RES_hhdet_fec!V147=0,0,RES_hhdet_fec!V147*1000*11630/RES_hhdet_num!V143)</f>
        <v>149.29758041194637</v>
      </c>
      <c r="W147" s="98">
        <f>IF(RES_hhdet_fec!W147=0,0,RES_hhdet_fec!W147*1000*11630/RES_hhdet_num!W143)</f>
        <v>162.48415944780425</v>
      </c>
      <c r="DA147" s="63" t="s">
        <v>2380</v>
      </c>
    </row>
    <row r="148" spans="1:105" ht="12" customHeight="1" x14ac:dyDescent="0.25">
      <c r="A148" s="121" t="s">
        <v>55</v>
      </c>
      <c r="B148" s="122">
        <v>1562.7337823519556</v>
      </c>
      <c r="C148" s="122">
        <v>1509.4560830343648</v>
      </c>
      <c r="D148" s="122">
        <v>1524.1480237761043</v>
      </c>
      <c r="E148" s="122">
        <v>1518.4505810066214</v>
      </c>
      <c r="F148" s="122">
        <v>1541.5395846126391</v>
      </c>
      <c r="G148" s="122">
        <v>1525.9081511677891</v>
      </c>
      <c r="H148" s="122">
        <v>1526.5248070744876</v>
      </c>
      <c r="I148" s="122">
        <v>1527.7358946003628</v>
      </c>
      <c r="J148" s="122">
        <v>1480.0242493564838</v>
      </c>
      <c r="K148" s="122">
        <v>1466.4751779733606</v>
      </c>
      <c r="L148" s="122">
        <v>1522.7568826674719</v>
      </c>
      <c r="M148" s="122">
        <v>1569.3046194641929</v>
      </c>
      <c r="N148" s="122">
        <v>1569.37211505755</v>
      </c>
      <c r="O148" s="122">
        <v>1603.9287743600448</v>
      </c>
      <c r="P148" s="122">
        <v>1505.1071945420947</v>
      </c>
      <c r="Q148" s="122">
        <v>1523.4911942616629</v>
      </c>
      <c r="R148" s="122">
        <v>1550.7026212782905</v>
      </c>
      <c r="S148" s="122">
        <v>1578.5406982455791</v>
      </c>
      <c r="T148" s="122">
        <v>1610.1562444162635</v>
      </c>
      <c r="U148" s="122">
        <v>1574.707736704031</v>
      </c>
      <c r="V148" s="122">
        <v>1595.2093589310309</v>
      </c>
      <c r="W148" s="122">
        <v>1584.8044579242885</v>
      </c>
      <c r="DA148" s="130" t="s">
        <v>2381</v>
      </c>
    </row>
    <row r="149" spans="1:105" ht="12" customHeight="1" x14ac:dyDescent="0.25">
      <c r="A149" s="97" t="s">
        <v>124</v>
      </c>
      <c r="B149" s="98">
        <v>1670.5031817583283</v>
      </c>
      <c r="C149" s="98">
        <v>1596.0944833384499</v>
      </c>
      <c r="D149" s="98">
        <v>1536.7031608486175</v>
      </c>
      <c r="E149" s="98">
        <v>1490.5492047322605</v>
      </c>
      <c r="F149" s="98">
        <v>1552.7872517268611</v>
      </c>
      <c r="G149" s="98">
        <v>1511.1395267171695</v>
      </c>
      <c r="H149" s="98">
        <v>1516.2239663442597</v>
      </c>
      <c r="I149" s="98">
        <v>1509.9648951719844</v>
      </c>
      <c r="J149" s="98">
        <v>1529.1989034321095</v>
      </c>
      <c r="K149" s="98">
        <v>1533.6561564988083</v>
      </c>
      <c r="L149" s="98">
        <v>1611.254893562068</v>
      </c>
      <c r="M149" s="98">
        <v>1539.1603129275986</v>
      </c>
      <c r="N149" s="98">
        <v>1482.3600551553486</v>
      </c>
      <c r="O149" s="98">
        <v>1460.2365387032021</v>
      </c>
      <c r="P149" s="98">
        <v>1400.4329025940474</v>
      </c>
      <c r="Q149" s="98">
        <v>1304.0475127211978</v>
      </c>
      <c r="R149" s="98">
        <v>1376.2150027458686</v>
      </c>
      <c r="S149" s="98">
        <v>1350.3675220957593</v>
      </c>
      <c r="T149" s="98">
        <v>1434.8672807955097</v>
      </c>
      <c r="U149" s="98">
        <v>1370.6738564711018</v>
      </c>
      <c r="V149" s="98">
        <v>1469.112202354705</v>
      </c>
      <c r="W149" s="98">
        <v>1369.2292461342772</v>
      </c>
      <c r="DA149" s="63" t="s">
        <v>2382</v>
      </c>
    </row>
    <row r="150" spans="1:105" ht="12" customHeight="1" x14ac:dyDescent="0.25">
      <c r="A150" s="97" t="s">
        <v>123</v>
      </c>
      <c r="B150" s="98">
        <v>1031.9748040592797</v>
      </c>
      <c r="C150" s="98">
        <v>1026.3586154577411</v>
      </c>
      <c r="D150" s="98">
        <v>1001.3926447216238</v>
      </c>
      <c r="E150" s="98">
        <v>977.94682454983581</v>
      </c>
      <c r="F150" s="98">
        <v>994.61215589480423</v>
      </c>
      <c r="G150" s="98">
        <v>987.76165690559048</v>
      </c>
      <c r="H150" s="98">
        <v>1001.4826967623439</v>
      </c>
      <c r="I150" s="98">
        <v>1006.8659214674419</v>
      </c>
      <c r="J150" s="98">
        <v>1020.4956223284136</v>
      </c>
      <c r="K150" s="98">
        <v>1035.3567398244152</v>
      </c>
      <c r="L150" s="98">
        <v>1055.8543505587836</v>
      </c>
      <c r="M150" s="98">
        <v>923.53024533529731</v>
      </c>
      <c r="N150" s="98">
        <v>895.86659698853123</v>
      </c>
      <c r="O150" s="98">
        <v>898.17981804047088</v>
      </c>
      <c r="P150" s="98">
        <v>870.46011675285592</v>
      </c>
      <c r="Q150" s="98">
        <v>821.80171536086391</v>
      </c>
      <c r="R150" s="98">
        <v>883.68992760116748</v>
      </c>
      <c r="S150" s="98">
        <v>888.51248545554211</v>
      </c>
      <c r="T150" s="98">
        <v>933.80317395167003</v>
      </c>
      <c r="U150" s="98">
        <v>922.48445408887528</v>
      </c>
      <c r="V150" s="98">
        <v>1059.3067488570791</v>
      </c>
      <c r="W150" s="98">
        <v>956.5527552310059</v>
      </c>
      <c r="DA150" s="63" t="s">
        <v>2383</v>
      </c>
    </row>
    <row r="151" spans="1:105" ht="12" customHeight="1" x14ac:dyDescent="0.25">
      <c r="A151" s="100" t="s">
        <v>50</v>
      </c>
      <c r="B151" s="101">
        <v>327.79126496853428</v>
      </c>
      <c r="C151" s="101">
        <v>341.62372410937672</v>
      </c>
      <c r="D151" s="101">
        <v>323.14204892562094</v>
      </c>
      <c r="E151" s="101">
        <v>269.01283236699476</v>
      </c>
      <c r="F151" s="101">
        <v>283.31055228193173</v>
      </c>
      <c r="G151" s="101">
        <v>308.80585308914442</v>
      </c>
      <c r="H151" s="101">
        <v>300.1695659409686</v>
      </c>
      <c r="I151" s="101">
        <v>302.7309328780708</v>
      </c>
      <c r="J151" s="101">
        <v>300.430640356688</v>
      </c>
      <c r="K151" s="101">
        <v>315.248085376544</v>
      </c>
      <c r="L151" s="101">
        <v>278.78796170656881</v>
      </c>
      <c r="M151" s="101">
        <v>188.24371463351031</v>
      </c>
      <c r="N151" s="101">
        <v>182.4450214617107</v>
      </c>
      <c r="O151" s="101">
        <v>168.64748165998776</v>
      </c>
      <c r="P151" s="101">
        <v>180.34236757854737</v>
      </c>
      <c r="Q151" s="101">
        <v>162.55885892799927</v>
      </c>
      <c r="R151" s="101">
        <v>194.67697801385066</v>
      </c>
      <c r="S151" s="101">
        <v>186.815322248249</v>
      </c>
      <c r="T151" s="101">
        <v>182.91604875996694</v>
      </c>
      <c r="U151" s="101">
        <v>180.14459259490087</v>
      </c>
      <c r="V151" s="101">
        <v>243.06232451758905</v>
      </c>
      <c r="W151" s="101">
        <v>173.92727385584041</v>
      </c>
      <c r="DA151" s="131" t="s">
        <v>2384</v>
      </c>
    </row>
    <row r="152" spans="1:105" ht="12" customHeight="1" x14ac:dyDescent="0.25">
      <c r="A152" s="103" t="s">
        <v>52</v>
      </c>
      <c r="B152" s="104">
        <v>704.18353909074506</v>
      </c>
      <c r="C152" s="104">
        <v>684.73489134836439</v>
      </c>
      <c r="D152" s="104">
        <v>678.25059579600281</v>
      </c>
      <c r="E152" s="104">
        <v>708.93399218284094</v>
      </c>
      <c r="F152" s="104">
        <v>711.30160361287267</v>
      </c>
      <c r="G152" s="104">
        <v>678.95580381644606</v>
      </c>
      <c r="H152" s="104">
        <v>701.31313082137547</v>
      </c>
      <c r="I152" s="104">
        <v>704.13498858937101</v>
      </c>
      <c r="J152" s="104">
        <v>720.0649819717255</v>
      </c>
      <c r="K152" s="104">
        <v>720.108654447871</v>
      </c>
      <c r="L152" s="104">
        <v>777.0663888522148</v>
      </c>
      <c r="M152" s="104">
        <v>735.28653070178711</v>
      </c>
      <c r="N152" s="104">
        <v>713.42157552682067</v>
      </c>
      <c r="O152" s="104">
        <v>729.53233638048323</v>
      </c>
      <c r="P152" s="104">
        <v>690.11774917430876</v>
      </c>
      <c r="Q152" s="104">
        <v>659.24285643286464</v>
      </c>
      <c r="R152" s="104">
        <v>689.01294958731705</v>
      </c>
      <c r="S152" s="104">
        <v>701.69716320729322</v>
      </c>
      <c r="T152" s="104">
        <v>750.88712519170315</v>
      </c>
      <c r="U152" s="104">
        <v>742.33986149397435</v>
      </c>
      <c r="V152" s="104">
        <v>816.2444243394898</v>
      </c>
      <c r="W152" s="104">
        <v>782.62548137516512</v>
      </c>
      <c r="DA152" s="132" t="s">
        <v>2385</v>
      </c>
    </row>
    <row r="153" spans="1:105" ht="12" customHeight="1" x14ac:dyDescent="0.25">
      <c r="A153" s="106" t="s">
        <v>122</v>
      </c>
      <c r="B153" s="101">
        <v>1576.1503295394289</v>
      </c>
      <c r="C153" s="101">
        <v>1518.5632754272203</v>
      </c>
      <c r="D153" s="101">
        <v>1542.7028200708887</v>
      </c>
      <c r="E153" s="101">
        <v>1538.7641559709714</v>
      </c>
      <c r="F153" s="101">
        <v>1549.4519058841959</v>
      </c>
      <c r="G153" s="101">
        <v>1539.0084867762359</v>
      </c>
      <c r="H153" s="101">
        <v>1537.8993689402653</v>
      </c>
      <c r="I153" s="101">
        <v>1534.2641794433696</v>
      </c>
      <c r="J153" s="101">
        <v>1479.3848936333322</v>
      </c>
      <c r="K153" s="101">
        <v>1441.9470534738705</v>
      </c>
      <c r="L153" s="101">
        <v>1507.1820756135462</v>
      </c>
      <c r="M153" s="101">
        <v>1581.6935295238018</v>
      </c>
      <c r="N153" s="101">
        <v>1611.9907850844475</v>
      </c>
      <c r="O153" s="101">
        <v>1669.480584633332</v>
      </c>
      <c r="P153" s="101">
        <v>1567.2848919339317</v>
      </c>
      <c r="Q153" s="101">
        <v>1613.3456221596284</v>
      </c>
      <c r="R153" s="101">
        <v>1631.1820027313765</v>
      </c>
      <c r="S153" s="101">
        <v>1651.7094965977135</v>
      </c>
      <c r="T153" s="101">
        <v>1664.3696917895911</v>
      </c>
      <c r="U153" s="101">
        <v>1631.9520490021441</v>
      </c>
      <c r="V153" s="101">
        <v>1644.8864276180482</v>
      </c>
      <c r="W153" s="101">
        <v>1630.1472928032485</v>
      </c>
      <c r="DA153" s="131" t="s">
        <v>2386</v>
      </c>
    </row>
    <row r="154" spans="1:105" ht="12" customHeight="1" x14ac:dyDescent="0.25">
      <c r="A154" s="107" t="s">
        <v>121</v>
      </c>
      <c r="B154" s="104">
        <v>1321.1565449302566</v>
      </c>
      <c r="C154" s="104">
        <v>1338.9109412863941</v>
      </c>
      <c r="D154" s="104">
        <v>1405.6634710699939</v>
      </c>
      <c r="E154" s="104">
        <v>1464.0302408807138</v>
      </c>
      <c r="F154" s="104">
        <v>1492.7323270709135</v>
      </c>
      <c r="G154" s="104">
        <v>1489.5356878204934</v>
      </c>
      <c r="H154" s="104">
        <v>1492.1539151312138</v>
      </c>
      <c r="I154" s="104">
        <v>1527.0784039315454</v>
      </c>
      <c r="J154" s="104">
        <v>1438.3735427678041</v>
      </c>
      <c r="K154" s="104">
        <v>1489.7341287593442</v>
      </c>
      <c r="L154" s="104">
        <v>1503.7829234942524</v>
      </c>
      <c r="M154" s="104">
        <v>1570.7285660001157</v>
      </c>
      <c r="N154" s="104">
        <v>1534.9798584868424</v>
      </c>
      <c r="O154" s="104">
        <v>1556.4153844207272</v>
      </c>
      <c r="P154" s="104">
        <v>1446.5528996855655</v>
      </c>
      <c r="Q154" s="104">
        <v>1481.2628259830044</v>
      </c>
      <c r="R154" s="104">
        <v>1500.1989270356344</v>
      </c>
      <c r="S154" s="104">
        <v>1571.4223335647503</v>
      </c>
      <c r="T154" s="104">
        <v>1606.6547651641408</v>
      </c>
      <c r="U154" s="104">
        <v>1574.7401310253902</v>
      </c>
      <c r="V154" s="104">
        <v>1565.9984054132967</v>
      </c>
      <c r="W154" s="104">
        <v>1604.6221881421168</v>
      </c>
      <c r="DA154" s="132" t="s">
        <v>2387</v>
      </c>
    </row>
    <row r="155" spans="1:105" ht="12" customHeight="1" x14ac:dyDescent="0.25">
      <c r="A155" s="108" t="s">
        <v>53</v>
      </c>
      <c r="B155" s="98">
        <v>785.32975017225669</v>
      </c>
      <c r="C155" s="98">
        <v>779.65616074745935</v>
      </c>
      <c r="D155" s="98">
        <v>789.44164329857244</v>
      </c>
      <c r="E155" s="98">
        <v>782.87131115971272</v>
      </c>
      <c r="F155" s="98">
        <v>806.67179007997265</v>
      </c>
      <c r="G155" s="98">
        <v>778.32860857068988</v>
      </c>
      <c r="H155" s="98">
        <v>751.12918082704107</v>
      </c>
      <c r="I155" s="98">
        <v>808.42313940786744</v>
      </c>
      <c r="J155" s="98">
        <v>709.56769019458329</v>
      </c>
      <c r="K155" s="98">
        <v>728.11857100318821</v>
      </c>
      <c r="L155" s="98">
        <v>736.2790066585643</v>
      </c>
      <c r="M155" s="98">
        <v>738.24684017459015</v>
      </c>
      <c r="N155" s="98">
        <v>715.4088207059084</v>
      </c>
      <c r="O155" s="98">
        <v>739.20412040414124</v>
      </c>
      <c r="P155" s="98">
        <v>631.35006467219853</v>
      </c>
      <c r="Q155" s="98">
        <v>640.08928547922903</v>
      </c>
      <c r="R155" s="98">
        <v>647.27627455959941</v>
      </c>
      <c r="S155" s="98">
        <v>699.86945271563297</v>
      </c>
      <c r="T155" s="98">
        <v>684.75677903498286</v>
      </c>
      <c r="U155" s="98">
        <v>659.08295292481353</v>
      </c>
      <c r="V155" s="98">
        <v>629.21844290085494</v>
      </c>
      <c r="W155" s="98">
        <v>668.81549461006773</v>
      </c>
      <c r="DA155" s="63" t="s">
        <v>2388</v>
      </c>
    </row>
    <row r="156" spans="1:105" ht="12" customHeight="1" x14ac:dyDescent="0.25">
      <c r="A156" s="108" t="s">
        <v>52</v>
      </c>
      <c r="B156" s="98">
        <v>535.82679475799978</v>
      </c>
      <c r="C156" s="98">
        <v>559.2547805389346</v>
      </c>
      <c r="D156" s="98">
        <v>616.22182777142166</v>
      </c>
      <c r="E156" s="98">
        <v>681.15892972100085</v>
      </c>
      <c r="F156" s="98">
        <v>686.06053699094093</v>
      </c>
      <c r="G156" s="98">
        <v>711.20707924980309</v>
      </c>
      <c r="H156" s="98">
        <v>741.02473430417297</v>
      </c>
      <c r="I156" s="98">
        <v>718.65526452367806</v>
      </c>
      <c r="J156" s="98">
        <v>728.80585257322014</v>
      </c>
      <c r="K156" s="98">
        <v>761.61555775615545</v>
      </c>
      <c r="L156" s="98">
        <v>767.50391683568739</v>
      </c>
      <c r="M156" s="98">
        <v>832.48172582552581</v>
      </c>
      <c r="N156" s="98">
        <v>819.57103778093426</v>
      </c>
      <c r="O156" s="98">
        <v>817.21126401658614</v>
      </c>
      <c r="P156" s="98">
        <v>815.20283501336723</v>
      </c>
      <c r="Q156" s="98">
        <v>841.17354050377469</v>
      </c>
      <c r="R156" s="98">
        <v>852.92265247603473</v>
      </c>
      <c r="S156" s="98">
        <v>871.55288084911695</v>
      </c>
      <c r="T156" s="98">
        <v>921.89798612915831</v>
      </c>
      <c r="U156" s="98">
        <v>915.6571781005764</v>
      </c>
      <c r="V156" s="98">
        <v>936.77996251244133</v>
      </c>
      <c r="W156" s="98">
        <v>935.80669353204894</v>
      </c>
      <c r="DA156" s="63" t="s">
        <v>2389</v>
      </c>
    </row>
    <row r="157" spans="1:105" ht="12" customHeight="1" x14ac:dyDescent="0.25">
      <c r="A157" s="121" t="s">
        <v>54</v>
      </c>
      <c r="B157" s="122">
        <v>489.85970370344245</v>
      </c>
      <c r="C157" s="122">
        <v>531.8327839266185</v>
      </c>
      <c r="D157" s="122">
        <v>614.14457703395658</v>
      </c>
      <c r="E157" s="122">
        <v>680.13918408091183</v>
      </c>
      <c r="F157" s="122">
        <v>713.72814453710225</v>
      </c>
      <c r="G157" s="122">
        <v>727.98753202402622</v>
      </c>
      <c r="H157" s="122">
        <v>733.74133961228233</v>
      </c>
      <c r="I157" s="122">
        <v>761.98118384872839</v>
      </c>
      <c r="J157" s="122">
        <v>739.36403531804535</v>
      </c>
      <c r="K157" s="122">
        <v>730.29838396405728</v>
      </c>
      <c r="L157" s="122">
        <v>838.87852468505093</v>
      </c>
      <c r="M157" s="122">
        <v>785.75633072630933</v>
      </c>
      <c r="N157" s="122">
        <v>764.18029639820543</v>
      </c>
      <c r="O157" s="122">
        <v>752.28324125698089</v>
      </c>
      <c r="P157" s="122">
        <v>699.87365030509068</v>
      </c>
      <c r="Q157" s="122">
        <v>702.04350526519124</v>
      </c>
      <c r="R157" s="122">
        <v>721.2174353640462</v>
      </c>
      <c r="S157" s="122">
        <v>735.73140425190968</v>
      </c>
      <c r="T157" s="122">
        <v>747.03338628939503</v>
      </c>
      <c r="U157" s="122">
        <v>733.58071058497046</v>
      </c>
      <c r="V157" s="122">
        <v>756.7114649784935</v>
      </c>
      <c r="W157" s="122">
        <v>740.25673306068848</v>
      </c>
      <c r="DA157" s="130" t="s">
        <v>2390</v>
      </c>
    </row>
    <row r="158" spans="1:105" ht="12" customHeight="1" x14ac:dyDescent="0.25">
      <c r="A158" s="97" t="s">
        <v>50</v>
      </c>
      <c r="B158" s="98">
        <v>1278.3949529885883</v>
      </c>
      <c r="C158" s="98">
        <v>1339.3800717317256</v>
      </c>
      <c r="D158" s="98">
        <v>1507.5077916693128</v>
      </c>
      <c r="E158" s="98">
        <v>1767.7368806213876</v>
      </c>
      <c r="F158" s="98">
        <v>1728.5303112387794</v>
      </c>
      <c r="G158" s="98">
        <v>1512.9227301944288</v>
      </c>
      <c r="H158" s="98">
        <v>1382.9298836005316</v>
      </c>
      <c r="I158" s="98">
        <v>1338.8951759168001</v>
      </c>
      <c r="J158" s="98">
        <v>1221.4330467979066</v>
      </c>
      <c r="K158" s="98">
        <v>1241.0513205223276</v>
      </c>
      <c r="L158" s="98">
        <v>1282.8869300488145</v>
      </c>
      <c r="M158" s="98">
        <v>1267.9699234521561</v>
      </c>
      <c r="N158" s="98">
        <v>1201.1413736163402</v>
      </c>
      <c r="O158" s="98">
        <v>1183.688904798063</v>
      </c>
      <c r="P158" s="98">
        <v>1124.4227304214669</v>
      </c>
      <c r="Q158" s="98">
        <v>1093.2135250167944</v>
      </c>
      <c r="R158" s="98">
        <v>1074.6628689312392</v>
      </c>
      <c r="S158" s="98">
        <v>1130.4475669214378</v>
      </c>
      <c r="T158" s="98">
        <v>1131.2909282803373</v>
      </c>
      <c r="U158" s="98">
        <v>1115.78464702474</v>
      </c>
      <c r="V158" s="98">
        <v>1177.0303345851989</v>
      </c>
      <c r="W158" s="98">
        <v>1070.2368651993609</v>
      </c>
      <c r="DA158" s="63" t="s">
        <v>2391</v>
      </c>
    </row>
    <row r="159" spans="1:105" ht="12" customHeight="1" x14ac:dyDescent="0.25">
      <c r="A159" s="109" t="s">
        <v>120</v>
      </c>
      <c r="B159" s="33">
        <v>397.54342286391267</v>
      </c>
      <c r="C159" s="33">
        <v>432.69022887793682</v>
      </c>
      <c r="D159" s="33">
        <v>490.32449104133974</v>
      </c>
      <c r="E159" s="33">
        <v>507.82396454373981</v>
      </c>
      <c r="F159" s="33">
        <v>534.86974368015649</v>
      </c>
      <c r="G159" s="33">
        <v>575.65444399912144</v>
      </c>
      <c r="H159" s="33">
        <v>598.39580529615387</v>
      </c>
      <c r="I159" s="33">
        <v>632.56687887743976</v>
      </c>
      <c r="J159" s="33">
        <v>626.31469863719894</v>
      </c>
      <c r="K159" s="33">
        <v>604.02853393989835</v>
      </c>
      <c r="L159" s="33">
        <v>722.7199816761788</v>
      </c>
      <c r="M159" s="33">
        <v>655.0658681352237</v>
      </c>
      <c r="N159" s="33">
        <v>638.74981401652906</v>
      </c>
      <c r="O159" s="33">
        <v>624.19911286679928</v>
      </c>
      <c r="P159" s="33">
        <v>575.18253217308268</v>
      </c>
      <c r="Q159" s="33">
        <v>592.24233823412055</v>
      </c>
      <c r="R159" s="33">
        <v>629.04372173524416</v>
      </c>
      <c r="S159" s="33">
        <v>637.2851315898879</v>
      </c>
      <c r="T159" s="33">
        <v>655.64409539930568</v>
      </c>
      <c r="U159" s="33">
        <v>645.43971090183095</v>
      </c>
      <c r="V159" s="33">
        <v>662.76722249480065</v>
      </c>
      <c r="W159" s="33">
        <v>667.30636231952985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12903.465178628308</v>
      </c>
      <c r="C161" s="117">
        <f t="shared" si="54"/>
        <v>13394.365785455195</v>
      </c>
      <c r="D161" s="117">
        <f t="shared" si="54"/>
        <v>13009.685339514263</v>
      </c>
      <c r="E161" s="117">
        <f t="shared" si="54"/>
        <v>13617.28373802128</v>
      </c>
      <c r="F161" s="117">
        <f t="shared" si="54"/>
        <v>13092.008627679819</v>
      </c>
      <c r="G161" s="117">
        <f t="shared" si="54"/>
        <v>12554.029641653131</v>
      </c>
      <c r="H161" s="117">
        <f t="shared" si="54"/>
        <v>12557.01387130623</v>
      </c>
      <c r="I161" s="117">
        <f t="shared" si="54"/>
        <v>11624.6255503918</v>
      </c>
      <c r="J161" s="117">
        <f t="shared" si="54"/>
        <v>11948.725505847497</v>
      </c>
      <c r="K161" s="117">
        <f t="shared" si="54"/>
        <v>11557.816823275367</v>
      </c>
      <c r="L161" s="117">
        <f t="shared" si="54"/>
        <v>12955.940710833002</v>
      </c>
      <c r="M161" s="117">
        <f t="shared" si="54"/>
        <v>11438.432827428318</v>
      </c>
      <c r="N161" s="117">
        <f t="shared" si="54"/>
        <v>12382.351515421269</v>
      </c>
      <c r="O161" s="117">
        <f t="shared" si="54"/>
        <v>12371.023006537946</v>
      </c>
      <c r="P161" s="117">
        <f t="shared" si="54"/>
        <v>10845.453226016531</v>
      </c>
      <c r="Q161" s="117">
        <f t="shared" si="54"/>
        <v>11127.854289856939</v>
      </c>
      <c r="R161" s="117">
        <f t="shared" ref="R161:V161" si="55">R162+R164+R166+R175</f>
        <v>11989.595161107591</v>
      </c>
      <c r="S161" s="117">
        <f t="shared" si="55"/>
        <v>12077.780972780563</v>
      </c>
      <c r="T161" s="117">
        <f t="shared" si="55"/>
        <v>11934.169542271666</v>
      </c>
      <c r="U161" s="117">
        <f t="shared" si="55"/>
        <v>11733.750261928581</v>
      </c>
      <c r="V161" s="117">
        <f t="shared" si="55"/>
        <v>11145.816983157572</v>
      </c>
      <c r="W161" s="117">
        <f t="shared" ref="W161" si="56">W162+W164+W166+W175</f>
        <v>12077.368759427707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10658.711295360887</v>
      </c>
      <c r="C162" s="122">
        <f t="shared" si="57"/>
        <v>11176.966874307011</v>
      </c>
      <c r="D162" s="122">
        <f t="shared" si="57"/>
        <v>10793.453795327765</v>
      </c>
      <c r="E162" s="122">
        <f t="shared" si="57"/>
        <v>11273.164491990983</v>
      </c>
      <c r="F162" s="122">
        <f t="shared" si="57"/>
        <v>10874.312962886615</v>
      </c>
      <c r="G162" s="122">
        <f t="shared" si="57"/>
        <v>10362.108680317162</v>
      </c>
      <c r="H162" s="122">
        <f t="shared" si="57"/>
        <v>10315.108455086251</v>
      </c>
      <c r="I162" s="122">
        <f t="shared" si="57"/>
        <v>9423.071986748957</v>
      </c>
      <c r="J162" s="122">
        <f t="shared" si="57"/>
        <v>9764.3896884790138</v>
      </c>
      <c r="K162" s="122">
        <f t="shared" si="57"/>
        <v>9443.3377081532253</v>
      </c>
      <c r="L162" s="122">
        <f t="shared" si="57"/>
        <v>10722.726926308793</v>
      </c>
      <c r="M162" s="122">
        <f t="shared" si="57"/>
        <v>9178.1192785077928</v>
      </c>
      <c r="N162" s="122">
        <f t="shared" si="57"/>
        <v>10104.842189357696</v>
      </c>
      <c r="O162" s="122">
        <f t="shared" si="57"/>
        <v>10092.434614893753</v>
      </c>
      <c r="P162" s="122">
        <f t="shared" si="57"/>
        <v>8648.1340015128681</v>
      </c>
      <c r="Q162" s="122">
        <f t="shared" si="57"/>
        <v>8871.2153106290061</v>
      </c>
      <c r="R162" s="122">
        <f t="shared" si="57"/>
        <v>9714.2773697192133</v>
      </c>
      <c r="S162" s="122">
        <f t="shared" si="57"/>
        <v>9747.3516822403708</v>
      </c>
      <c r="T162" s="122">
        <f t="shared" si="57"/>
        <v>9624.0108395019779</v>
      </c>
      <c r="U162" s="122">
        <f t="shared" si="57"/>
        <v>9469.3008633608115</v>
      </c>
      <c r="V162" s="122">
        <f t="shared" si="57"/>
        <v>8863.2481381950256</v>
      </c>
      <c r="W162" s="122">
        <f t="shared" si="57"/>
        <v>9778.706811848655</v>
      </c>
      <c r="DA162" s="130" t="s">
        <v>2394</v>
      </c>
    </row>
    <row r="163" spans="1:105" ht="12" customHeight="1" x14ac:dyDescent="0.25">
      <c r="A163" s="97" t="s">
        <v>53</v>
      </c>
      <c r="B163" s="33">
        <v>10658.711295360887</v>
      </c>
      <c r="C163" s="33">
        <v>11176.966874307011</v>
      </c>
      <c r="D163" s="33">
        <v>10793.453795327765</v>
      </c>
      <c r="E163" s="33">
        <v>11273.164491990983</v>
      </c>
      <c r="F163" s="33">
        <v>10874.312962886615</v>
      </c>
      <c r="G163" s="33">
        <v>10362.108680317162</v>
      </c>
      <c r="H163" s="33">
        <v>10315.108455086251</v>
      </c>
      <c r="I163" s="33">
        <v>9423.071986748957</v>
      </c>
      <c r="J163" s="33">
        <v>9764.3896884790138</v>
      </c>
      <c r="K163" s="33">
        <v>9443.3377081532253</v>
      </c>
      <c r="L163" s="33">
        <v>10722.726926308793</v>
      </c>
      <c r="M163" s="33">
        <v>9178.1192785077928</v>
      </c>
      <c r="N163" s="33">
        <v>10104.842189357696</v>
      </c>
      <c r="O163" s="33">
        <v>10092.434614893753</v>
      </c>
      <c r="P163" s="33">
        <v>8648.1340015128681</v>
      </c>
      <c r="Q163" s="33">
        <v>8871.2153106290061</v>
      </c>
      <c r="R163" s="33">
        <v>9714.2773697192133</v>
      </c>
      <c r="S163" s="33">
        <v>9747.3516822403708</v>
      </c>
      <c r="T163" s="33">
        <v>9624.0108395019779</v>
      </c>
      <c r="U163" s="33">
        <v>9469.3008633608115</v>
      </c>
      <c r="V163" s="33">
        <v>8863.2481381950256</v>
      </c>
      <c r="W163" s="33">
        <v>9778.706811848655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101.19881855735845</v>
      </c>
      <c r="C164" s="122">
        <f t="shared" si="58"/>
        <v>118.45487825165981</v>
      </c>
      <c r="D164" s="122">
        <f t="shared" si="58"/>
        <v>93.732884139631011</v>
      </c>
      <c r="E164" s="122">
        <f t="shared" si="58"/>
        <v>221.99415398293746</v>
      </c>
      <c r="F164" s="122">
        <f t="shared" si="58"/>
        <v>97.081233470313279</v>
      </c>
      <c r="G164" s="122">
        <f t="shared" si="58"/>
        <v>112.97113479861044</v>
      </c>
      <c r="H164" s="122">
        <f t="shared" si="58"/>
        <v>132.26209735915342</v>
      </c>
      <c r="I164" s="122">
        <f t="shared" si="58"/>
        <v>92.778013460916156</v>
      </c>
      <c r="J164" s="122">
        <f t="shared" si="58"/>
        <v>95.776369451614528</v>
      </c>
      <c r="K164" s="122">
        <f t="shared" si="58"/>
        <v>106.61765166331725</v>
      </c>
      <c r="L164" s="122">
        <f t="shared" si="58"/>
        <v>108.40134017475896</v>
      </c>
      <c r="M164" s="122">
        <f t="shared" si="58"/>
        <v>107.13500341805762</v>
      </c>
      <c r="N164" s="122">
        <f t="shared" si="58"/>
        <v>129.01654731619431</v>
      </c>
      <c r="O164" s="122">
        <f t="shared" si="58"/>
        <v>107.70269980321022</v>
      </c>
      <c r="P164" s="122">
        <f t="shared" si="58"/>
        <v>94.923744163865408</v>
      </c>
      <c r="Q164" s="122">
        <f t="shared" si="58"/>
        <v>126.07630587754498</v>
      </c>
      <c r="R164" s="122">
        <f t="shared" si="58"/>
        <v>133.85376913249857</v>
      </c>
      <c r="S164" s="122">
        <f t="shared" si="58"/>
        <v>142.44868538090634</v>
      </c>
      <c r="T164" s="122">
        <f t="shared" si="58"/>
        <v>122.4832276233185</v>
      </c>
      <c r="U164" s="122">
        <f t="shared" si="58"/>
        <v>136.40890787338731</v>
      </c>
      <c r="V164" s="122">
        <f t="shared" si="58"/>
        <v>137.19446700691452</v>
      </c>
      <c r="W164" s="122">
        <f t="shared" si="58"/>
        <v>138.98689753012428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101.19881855735845</v>
      </c>
      <c r="C165" s="98">
        <f>IF(RES_hhdet_fec!C165=0,0,RES_hhdet_fec!C165*1000*11630/RES_hhdet_num!C161)</f>
        <v>118.45487825165981</v>
      </c>
      <c r="D165" s="98">
        <f>IF(RES_hhdet_fec!D165=0,0,RES_hhdet_fec!D165*1000*11630/RES_hhdet_num!D161)</f>
        <v>93.732884139631011</v>
      </c>
      <c r="E165" s="98">
        <f>IF(RES_hhdet_fec!E165=0,0,RES_hhdet_fec!E165*1000*11630/RES_hhdet_num!E161)</f>
        <v>221.99415398293746</v>
      </c>
      <c r="F165" s="98">
        <f>IF(RES_hhdet_fec!F165=0,0,RES_hhdet_fec!F165*1000*11630/RES_hhdet_num!F161)</f>
        <v>97.081233470313279</v>
      </c>
      <c r="G165" s="98">
        <f>IF(RES_hhdet_fec!G165=0,0,RES_hhdet_fec!G165*1000*11630/RES_hhdet_num!G161)</f>
        <v>112.97113479861044</v>
      </c>
      <c r="H165" s="98">
        <f>IF(RES_hhdet_fec!H165=0,0,RES_hhdet_fec!H165*1000*11630/RES_hhdet_num!H161)</f>
        <v>132.26209735915342</v>
      </c>
      <c r="I165" s="98">
        <f>IF(RES_hhdet_fec!I165=0,0,RES_hhdet_fec!I165*1000*11630/RES_hhdet_num!I161)</f>
        <v>92.778013460916156</v>
      </c>
      <c r="J165" s="98">
        <f>IF(RES_hhdet_fec!J165=0,0,RES_hhdet_fec!J165*1000*11630/RES_hhdet_num!J161)</f>
        <v>95.776369451614528</v>
      </c>
      <c r="K165" s="98">
        <f>IF(RES_hhdet_fec!K165=0,0,RES_hhdet_fec!K165*1000*11630/RES_hhdet_num!K161)</f>
        <v>106.61765166331725</v>
      </c>
      <c r="L165" s="98">
        <f>IF(RES_hhdet_fec!L165=0,0,RES_hhdet_fec!L165*1000*11630/RES_hhdet_num!L161)</f>
        <v>108.40134017475896</v>
      </c>
      <c r="M165" s="98">
        <f>IF(RES_hhdet_fec!M165=0,0,RES_hhdet_fec!M165*1000*11630/RES_hhdet_num!M161)</f>
        <v>107.13500341805762</v>
      </c>
      <c r="N165" s="98">
        <f>IF(RES_hhdet_fec!N165=0,0,RES_hhdet_fec!N165*1000*11630/RES_hhdet_num!N161)</f>
        <v>129.01654731619431</v>
      </c>
      <c r="O165" s="98">
        <f>IF(RES_hhdet_fec!O165=0,0,RES_hhdet_fec!O165*1000*11630/RES_hhdet_num!O161)</f>
        <v>107.70269980321022</v>
      </c>
      <c r="P165" s="98">
        <f>IF(RES_hhdet_fec!P165=0,0,RES_hhdet_fec!P165*1000*11630/RES_hhdet_num!P161)</f>
        <v>94.923744163865408</v>
      </c>
      <c r="Q165" s="98">
        <f>IF(RES_hhdet_fec!Q165=0,0,RES_hhdet_fec!Q165*1000*11630/RES_hhdet_num!Q161)</f>
        <v>126.07630587754498</v>
      </c>
      <c r="R165" s="98">
        <f>IF(RES_hhdet_fec!R165=0,0,RES_hhdet_fec!R165*1000*11630/RES_hhdet_num!R161)</f>
        <v>133.85376913249857</v>
      </c>
      <c r="S165" s="98">
        <f>IF(RES_hhdet_fec!S165=0,0,RES_hhdet_fec!S165*1000*11630/RES_hhdet_num!S161)</f>
        <v>142.44868538090634</v>
      </c>
      <c r="T165" s="98">
        <f>IF(RES_hhdet_fec!T165=0,0,RES_hhdet_fec!T165*1000*11630/RES_hhdet_num!T161)</f>
        <v>122.4832276233185</v>
      </c>
      <c r="U165" s="98">
        <f>IF(RES_hhdet_fec!U165=0,0,RES_hhdet_fec!U165*1000*11630/RES_hhdet_num!U161)</f>
        <v>136.40890787338731</v>
      </c>
      <c r="V165" s="98">
        <f>IF(RES_hhdet_fec!V165=0,0,RES_hhdet_fec!V165*1000*11630/RES_hhdet_num!V161)</f>
        <v>137.19446700691452</v>
      </c>
      <c r="W165" s="98">
        <f>IF(RES_hhdet_fec!W165=0,0,RES_hhdet_fec!W165*1000*11630/RES_hhdet_num!W161)</f>
        <v>138.98689753012428</v>
      </c>
      <c r="DA165" s="63" t="s">
        <v>2397</v>
      </c>
    </row>
    <row r="166" spans="1:105" ht="12" customHeight="1" x14ac:dyDescent="0.25">
      <c r="A166" s="121" t="s">
        <v>55</v>
      </c>
      <c r="B166" s="122">
        <v>1511.9855519928501</v>
      </c>
      <c r="C166" s="122">
        <v>1454.2301402069124</v>
      </c>
      <c r="D166" s="122">
        <v>1463.2326956113698</v>
      </c>
      <c r="E166" s="122">
        <v>1463.0381868564432</v>
      </c>
      <c r="F166" s="122">
        <v>1468.7832349550683</v>
      </c>
      <c r="G166" s="122">
        <v>1419.9940217935196</v>
      </c>
      <c r="H166" s="122">
        <v>1421.4712134376939</v>
      </c>
      <c r="I166" s="122">
        <v>1412.2794231623407</v>
      </c>
      <c r="J166" s="122">
        <v>1402.4733969431329</v>
      </c>
      <c r="K166" s="122">
        <v>1368.8054170703676</v>
      </c>
      <c r="L166" s="122">
        <v>1424.9218262003799</v>
      </c>
      <c r="M166" s="122">
        <v>1479.9583378361408</v>
      </c>
      <c r="N166" s="122">
        <v>1484.6274752152979</v>
      </c>
      <c r="O166" s="122">
        <v>1523.460339652532</v>
      </c>
      <c r="P166" s="122">
        <v>1477.1628013460538</v>
      </c>
      <c r="Q166" s="122">
        <v>1495.0462616678224</v>
      </c>
      <c r="R166" s="122">
        <v>1519.060847735361</v>
      </c>
      <c r="S166" s="122">
        <v>1545.642738203562</v>
      </c>
      <c r="T166" s="122">
        <v>1540.960960244676</v>
      </c>
      <c r="U166" s="122">
        <v>1507.1669891603756</v>
      </c>
      <c r="V166" s="122">
        <v>1512.9456021320177</v>
      </c>
      <c r="W166" s="122">
        <v>1540.9994230703016</v>
      </c>
      <c r="DA166" s="130" t="s">
        <v>2398</v>
      </c>
    </row>
    <row r="167" spans="1:105" ht="12" customHeight="1" x14ac:dyDescent="0.25">
      <c r="A167" s="97" t="s">
        <v>124</v>
      </c>
      <c r="B167" s="98">
        <v>1528.2022301522411</v>
      </c>
      <c r="C167" s="98">
        <v>1487.803091317021</v>
      </c>
      <c r="D167" s="98">
        <v>1481.7690471074927</v>
      </c>
      <c r="E167" s="98">
        <v>1416.9508311296161</v>
      </c>
      <c r="F167" s="98">
        <v>1443.1867972524662</v>
      </c>
      <c r="G167" s="98">
        <v>1434.5699461843874</v>
      </c>
      <c r="H167" s="98">
        <v>1376.695497183423</v>
      </c>
      <c r="I167" s="98">
        <v>1386.0474991349097</v>
      </c>
      <c r="J167" s="98">
        <v>1378.6878454389571</v>
      </c>
      <c r="K167" s="98">
        <v>1367.7616476777987</v>
      </c>
      <c r="L167" s="98">
        <v>1422.5981977086071</v>
      </c>
      <c r="M167" s="98">
        <v>1455.6108480419698</v>
      </c>
      <c r="N167" s="98">
        <v>1423.7778760445842</v>
      </c>
      <c r="O167" s="98">
        <v>1460.279960511742</v>
      </c>
      <c r="P167" s="98">
        <v>1455.3161638473891</v>
      </c>
      <c r="Q167" s="98">
        <v>1413.7168926942197</v>
      </c>
      <c r="R167" s="98">
        <v>1427.6313512123952</v>
      </c>
      <c r="S167" s="98">
        <v>1436.4871175347291</v>
      </c>
      <c r="T167" s="98">
        <v>1401.7595961866164</v>
      </c>
      <c r="U167" s="98">
        <v>1308.2590455408401</v>
      </c>
      <c r="V167" s="98">
        <v>1292.0888866699884</v>
      </c>
      <c r="W167" s="98">
        <v>1371.4937157892914</v>
      </c>
      <c r="DA167" s="63" t="s">
        <v>2399</v>
      </c>
    </row>
    <row r="168" spans="1:105" ht="12" customHeight="1" x14ac:dyDescent="0.25">
      <c r="A168" s="97" t="s">
        <v>123</v>
      </c>
      <c r="B168" s="98">
        <v>935.66598214982673</v>
      </c>
      <c r="C168" s="98">
        <v>959.75807748697605</v>
      </c>
      <c r="D168" s="98">
        <v>938.46029750601008</v>
      </c>
      <c r="E168" s="98">
        <v>897.22337828352613</v>
      </c>
      <c r="F168" s="98">
        <v>903.8085400632699</v>
      </c>
      <c r="G168" s="98">
        <v>906.01642681852263</v>
      </c>
      <c r="H168" s="98">
        <v>910.75997876115366</v>
      </c>
      <c r="I168" s="98">
        <v>896.50746815840841</v>
      </c>
      <c r="J168" s="98">
        <v>891.08849317533497</v>
      </c>
      <c r="K168" s="98">
        <v>868.04551552337512</v>
      </c>
      <c r="L168" s="98">
        <v>912.92733641180678</v>
      </c>
      <c r="M168" s="98">
        <v>915.71235672630291</v>
      </c>
      <c r="N168" s="98">
        <v>891.73056140873325</v>
      </c>
      <c r="O168" s="98">
        <v>937.01715728326542</v>
      </c>
      <c r="P168" s="98">
        <v>1001.6883750056846</v>
      </c>
      <c r="Q168" s="98">
        <v>946.9327954161007</v>
      </c>
      <c r="R168" s="98">
        <v>997.63758828714708</v>
      </c>
      <c r="S168" s="98">
        <v>1036.5803194944788</v>
      </c>
      <c r="T168" s="98">
        <v>1054.0038729443288</v>
      </c>
      <c r="U168" s="98">
        <v>1006.3545571976821</v>
      </c>
      <c r="V168" s="98">
        <v>1017.3697368368822</v>
      </c>
      <c r="W168" s="98">
        <v>1104.8704447366772</v>
      </c>
      <c r="DA168" s="63" t="s">
        <v>2400</v>
      </c>
    </row>
    <row r="169" spans="1:105" ht="12" customHeight="1" x14ac:dyDescent="0.25">
      <c r="A169" s="100" t="s">
        <v>50</v>
      </c>
      <c r="B169" s="101">
        <v>247.83484758456024</v>
      </c>
      <c r="C169" s="101">
        <v>307.09946618334851</v>
      </c>
      <c r="D169" s="101">
        <v>256.02898817846949</v>
      </c>
      <c r="E169" s="101">
        <v>206.61386954274528</v>
      </c>
      <c r="F169" s="101">
        <v>216.58917864538935</v>
      </c>
      <c r="G169" s="101">
        <v>221.08950038938073</v>
      </c>
      <c r="H169" s="101">
        <v>229.69175069454081</v>
      </c>
      <c r="I169" s="101">
        <v>207.0756988708479</v>
      </c>
      <c r="J169" s="101">
        <v>193.8944200220221</v>
      </c>
      <c r="K169" s="101">
        <v>180.61068279027498</v>
      </c>
      <c r="L169" s="101">
        <v>187.90097855112515</v>
      </c>
      <c r="M169" s="101">
        <v>197.65152191479416</v>
      </c>
      <c r="N169" s="101">
        <v>163.1873013809722</v>
      </c>
      <c r="O169" s="101">
        <v>143.32429392831659</v>
      </c>
      <c r="P169" s="101">
        <v>198.61030838362475</v>
      </c>
      <c r="Q169" s="101">
        <v>125.65373723915981</v>
      </c>
      <c r="R169" s="101">
        <v>149.40463109070123</v>
      </c>
      <c r="S169" s="101">
        <v>176.77154599739208</v>
      </c>
      <c r="T169" s="101">
        <v>177.66152045650728</v>
      </c>
      <c r="U169" s="101">
        <v>172.92987332129013</v>
      </c>
      <c r="V169" s="101">
        <v>159.72802601479512</v>
      </c>
      <c r="W169" s="101">
        <v>156.32897445643758</v>
      </c>
      <c r="DA169" s="131" t="s">
        <v>2401</v>
      </c>
    </row>
    <row r="170" spans="1:105" ht="12" customHeight="1" x14ac:dyDescent="0.25">
      <c r="A170" s="103" t="s">
        <v>52</v>
      </c>
      <c r="B170" s="104">
        <v>687.83113456526655</v>
      </c>
      <c r="C170" s="104">
        <v>652.65861130362759</v>
      </c>
      <c r="D170" s="104">
        <v>682.43130932754059</v>
      </c>
      <c r="E170" s="104">
        <v>690.60950874078071</v>
      </c>
      <c r="F170" s="104">
        <v>687.21936141788024</v>
      </c>
      <c r="G170" s="104">
        <v>684.92692642914164</v>
      </c>
      <c r="H170" s="104">
        <v>681.06822806661285</v>
      </c>
      <c r="I170" s="104">
        <v>689.43176928756054</v>
      </c>
      <c r="J170" s="104">
        <v>697.19407315331273</v>
      </c>
      <c r="K170" s="104">
        <v>687.43483273310017</v>
      </c>
      <c r="L170" s="104">
        <v>725.02635786068151</v>
      </c>
      <c r="M170" s="104">
        <v>718.06083481150881</v>
      </c>
      <c r="N170" s="104">
        <v>728.54326002776088</v>
      </c>
      <c r="O170" s="104">
        <v>793.69286335494905</v>
      </c>
      <c r="P170" s="104">
        <v>803.07806662205962</v>
      </c>
      <c r="Q170" s="104">
        <v>821.27905817694079</v>
      </c>
      <c r="R170" s="104">
        <v>848.23295719644614</v>
      </c>
      <c r="S170" s="104">
        <v>859.80877349708669</v>
      </c>
      <c r="T170" s="104">
        <v>876.34235248782147</v>
      </c>
      <c r="U170" s="104">
        <v>833.42468387639212</v>
      </c>
      <c r="V170" s="104">
        <v>857.64171082208713</v>
      </c>
      <c r="W170" s="104">
        <v>948.54147028023954</v>
      </c>
      <c r="DA170" s="132" t="s">
        <v>2402</v>
      </c>
    </row>
    <row r="171" spans="1:105" ht="12" customHeight="1" x14ac:dyDescent="0.25">
      <c r="A171" s="106" t="s">
        <v>122</v>
      </c>
      <c r="B171" s="101">
        <v>1528.5036725664881</v>
      </c>
      <c r="C171" s="101">
        <v>1463.0892363254518</v>
      </c>
      <c r="D171" s="101">
        <v>1474.4582694268661</v>
      </c>
      <c r="E171" s="101">
        <v>1492.3197381063044</v>
      </c>
      <c r="F171" s="101">
        <v>1492.2987340956131</v>
      </c>
      <c r="G171" s="101">
        <v>1430.0814529037395</v>
      </c>
      <c r="H171" s="101">
        <v>1453.0492783680297</v>
      </c>
      <c r="I171" s="101">
        <v>1443.0885696627572</v>
      </c>
      <c r="J171" s="101">
        <v>1441.4875203005579</v>
      </c>
      <c r="K171" s="101">
        <v>1395.69194201509</v>
      </c>
      <c r="L171" s="101">
        <v>1465.3845992864781</v>
      </c>
      <c r="M171" s="101">
        <v>1535.3749951553798</v>
      </c>
      <c r="N171" s="101">
        <v>1558.2213856493049</v>
      </c>
      <c r="O171" s="101">
        <v>1601.4883452857775</v>
      </c>
      <c r="P171" s="101">
        <v>1530.5835627080583</v>
      </c>
      <c r="Q171" s="101">
        <v>1563.2870687886953</v>
      </c>
      <c r="R171" s="101">
        <v>1587.8008988174286</v>
      </c>
      <c r="S171" s="101">
        <v>1616.2926752399048</v>
      </c>
      <c r="T171" s="101">
        <v>1619.9201569328666</v>
      </c>
      <c r="U171" s="101">
        <v>1593.4980835720894</v>
      </c>
      <c r="V171" s="101">
        <v>1602.7588420451104</v>
      </c>
      <c r="W171" s="101">
        <v>1608.7517783310077</v>
      </c>
      <c r="DA171" s="131" t="s">
        <v>2403</v>
      </c>
    </row>
    <row r="172" spans="1:105" ht="12" customHeight="1" x14ac:dyDescent="0.25">
      <c r="A172" s="107" t="s">
        <v>121</v>
      </c>
      <c r="B172" s="104">
        <v>1262.4296936861892</v>
      </c>
      <c r="C172" s="104">
        <v>1245.3599517750527</v>
      </c>
      <c r="D172" s="104">
        <v>1284.5951572864656</v>
      </c>
      <c r="E172" s="104">
        <v>1311.4976815456885</v>
      </c>
      <c r="F172" s="104">
        <v>1328.0110652704454</v>
      </c>
      <c r="G172" s="104">
        <v>1293.170101819238</v>
      </c>
      <c r="H172" s="104">
        <v>1295.4437755021627</v>
      </c>
      <c r="I172" s="104">
        <v>1274.3608136402211</v>
      </c>
      <c r="J172" s="104">
        <v>1238.2989928763857</v>
      </c>
      <c r="K172" s="104">
        <v>1255.9641774044978</v>
      </c>
      <c r="L172" s="104">
        <v>1280.9231992692635</v>
      </c>
      <c r="M172" s="104">
        <v>1317.5517114662409</v>
      </c>
      <c r="N172" s="104">
        <v>1303.4056181334058</v>
      </c>
      <c r="O172" s="104">
        <v>1329.855175947461</v>
      </c>
      <c r="P172" s="104">
        <v>1325.6859705930731</v>
      </c>
      <c r="Q172" s="104">
        <v>1340.2157003427913</v>
      </c>
      <c r="R172" s="104">
        <v>1375.6642211539954</v>
      </c>
      <c r="S172" s="104">
        <v>1412.1590528645379</v>
      </c>
      <c r="T172" s="104">
        <v>1411.8623743278106</v>
      </c>
      <c r="U172" s="104">
        <v>1400.3743083187351</v>
      </c>
      <c r="V172" s="104">
        <v>1409.5793933158834</v>
      </c>
      <c r="W172" s="104">
        <v>1461.2216457929153</v>
      </c>
      <c r="DA172" s="132" t="s">
        <v>2404</v>
      </c>
    </row>
    <row r="173" spans="1:105" ht="12" customHeight="1" x14ac:dyDescent="0.25">
      <c r="A173" s="108" t="s">
        <v>53</v>
      </c>
      <c r="B173" s="98">
        <v>584.44208361596714</v>
      </c>
      <c r="C173" s="98">
        <v>568.96414441822344</v>
      </c>
      <c r="D173" s="98">
        <v>568.53829869824483</v>
      </c>
      <c r="E173" s="98">
        <v>567.42498560537433</v>
      </c>
      <c r="F173" s="98">
        <v>567.72044428558399</v>
      </c>
      <c r="G173" s="98">
        <v>546.39498224123861</v>
      </c>
      <c r="H173" s="98">
        <v>507.87897130665903</v>
      </c>
      <c r="I173" s="98">
        <v>508.7395926472679</v>
      </c>
      <c r="J173" s="98">
        <v>468.26730125644684</v>
      </c>
      <c r="K173" s="98">
        <v>474.87698381260248</v>
      </c>
      <c r="L173" s="98">
        <v>517.1277258653023</v>
      </c>
      <c r="M173" s="98">
        <v>499.89379645420229</v>
      </c>
      <c r="N173" s="98">
        <v>483.87096224142897</v>
      </c>
      <c r="O173" s="98">
        <v>492.51012381443678</v>
      </c>
      <c r="P173" s="98">
        <v>484.14410542319297</v>
      </c>
      <c r="Q173" s="98">
        <v>465.76714456101956</v>
      </c>
      <c r="R173" s="98">
        <v>476.9478861396347</v>
      </c>
      <c r="S173" s="98">
        <v>507.38808584684028</v>
      </c>
      <c r="T173" s="98">
        <v>505.96314234660599</v>
      </c>
      <c r="U173" s="98">
        <v>490.07677378122526</v>
      </c>
      <c r="V173" s="98">
        <v>484.11727242813305</v>
      </c>
      <c r="W173" s="98">
        <v>509.66263386971326</v>
      </c>
      <c r="DA173" s="63" t="s">
        <v>2405</v>
      </c>
    </row>
    <row r="174" spans="1:105" ht="12" customHeight="1" x14ac:dyDescent="0.25">
      <c r="A174" s="115" t="s">
        <v>52</v>
      </c>
      <c r="B174" s="33">
        <v>677.98761007022199</v>
      </c>
      <c r="C174" s="33">
        <v>676.39580735682944</v>
      </c>
      <c r="D174" s="33">
        <v>716.05685858822062</v>
      </c>
      <c r="E174" s="33">
        <v>744.07269594031413</v>
      </c>
      <c r="F174" s="33">
        <v>760.29062098486099</v>
      </c>
      <c r="G174" s="33">
        <v>746.77511957799925</v>
      </c>
      <c r="H174" s="33">
        <v>787.56480419550337</v>
      </c>
      <c r="I174" s="33">
        <v>765.62122099295345</v>
      </c>
      <c r="J174" s="33">
        <v>770.0316916199389</v>
      </c>
      <c r="K174" s="33">
        <v>781.08719359189513</v>
      </c>
      <c r="L174" s="33">
        <v>763.79547340396118</v>
      </c>
      <c r="M174" s="33">
        <v>817.65791501203864</v>
      </c>
      <c r="N174" s="33">
        <v>819.53465589197685</v>
      </c>
      <c r="O174" s="33">
        <v>837.34505213302441</v>
      </c>
      <c r="P174" s="33">
        <v>841.54186516988045</v>
      </c>
      <c r="Q174" s="33">
        <v>874.44855578177203</v>
      </c>
      <c r="R174" s="33">
        <v>898.71633501436077</v>
      </c>
      <c r="S174" s="33">
        <v>904.77096701769756</v>
      </c>
      <c r="T174" s="33">
        <v>905.89923198120482</v>
      </c>
      <c r="U174" s="33">
        <v>910.29753453750959</v>
      </c>
      <c r="V174" s="33">
        <v>925.46212088775007</v>
      </c>
      <c r="W174" s="33">
        <v>951.55901192320232</v>
      </c>
      <c r="DA174" s="60" t="s">
        <v>2406</v>
      </c>
    </row>
    <row r="175" spans="1:105" ht="12" customHeight="1" x14ac:dyDescent="0.25">
      <c r="A175" s="121" t="s">
        <v>54</v>
      </c>
      <c r="B175" s="122">
        <v>631.5695127172138</v>
      </c>
      <c r="C175" s="122">
        <v>644.71389268961366</v>
      </c>
      <c r="D175" s="122">
        <v>659.26596443549715</v>
      </c>
      <c r="E175" s="122">
        <v>659.08690519091579</v>
      </c>
      <c r="F175" s="122">
        <v>651.83119636782283</v>
      </c>
      <c r="G175" s="122">
        <v>658.95580474383951</v>
      </c>
      <c r="H175" s="122">
        <v>688.17210542313239</v>
      </c>
      <c r="I175" s="122">
        <v>696.49612701958551</v>
      </c>
      <c r="J175" s="122">
        <v>686.08605097373504</v>
      </c>
      <c r="K175" s="122">
        <v>639.05604638845671</v>
      </c>
      <c r="L175" s="122">
        <v>699.8906181490687</v>
      </c>
      <c r="M175" s="122">
        <v>673.22020766632738</v>
      </c>
      <c r="N175" s="122">
        <v>663.8653035320807</v>
      </c>
      <c r="O175" s="122">
        <v>647.42535218844966</v>
      </c>
      <c r="P175" s="122">
        <v>625.23267899374332</v>
      </c>
      <c r="Q175" s="122">
        <v>635.51641168256572</v>
      </c>
      <c r="R175" s="122">
        <v>622.40317452051727</v>
      </c>
      <c r="S175" s="122">
        <v>642.33786695572473</v>
      </c>
      <c r="T175" s="122">
        <v>646.71451490169238</v>
      </c>
      <c r="U175" s="122">
        <v>620.87350153400575</v>
      </c>
      <c r="V175" s="122">
        <v>632.4287758236128</v>
      </c>
      <c r="W175" s="122">
        <v>618.67562697862559</v>
      </c>
      <c r="DA175" s="130" t="s">
        <v>2407</v>
      </c>
    </row>
    <row r="176" spans="1:105" ht="12" customHeight="1" x14ac:dyDescent="0.25">
      <c r="A176" s="97" t="s">
        <v>50</v>
      </c>
      <c r="B176" s="98">
        <v>943.3846238888184</v>
      </c>
      <c r="C176" s="98">
        <v>916.55439270403633</v>
      </c>
      <c r="D176" s="98">
        <v>929.92850902322016</v>
      </c>
      <c r="E176" s="98">
        <v>911.62840519755628</v>
      </c>
      <c r="F176" s="98">
        <v>909.94362587465605</v>
      </c>
      <c r="G176" s="98">
        <v>889.07318881722995</v>
      </c>
      <c r="H176" s="98">
        <v>883.77147403179288</v>
      </c>
      <c r="I176" s="98">
        <v>917.53138564817368</v>
      </c>
      <c r="J176" s="98">
        <v>877.5205134795209</v>
      </c>
      <c r="K176" s="98">
        <v>883.12392878721153</v>
      </c>
      <c r="L176" s="98">
        <v>893.12822135902672</v>
      </c>
      <c r="M176" s="98">
        <v>906.27708396040543</v>
      </c>
      <c r="N176" s="98">
        <v>868.91280764458634</v>
      </c>
      <c r="O176" s="98">
        <v>868.79763167028636</v>
      </c>
      <c r="P176" s="98">
        <v>867.55814085729321</v>
      </c>
      <c r="Q176" s="98">
        <v>868.34593771411596</v>
      </c>
      <c r="R176" s="98">
        <v>829.04542823430256</v>
      </c>
      <c r="S176" s="98">
        <v>882.66063804040277</v>
      </c>
      <c r="T176" s="98">
        <v>901.16145339484683</v>
      </c>
      <c r="U176" s="98">
        <v>867.00005780278559</v>
      </c>
      <c r="V176" s="98">
        <v>893.99578931989993</v>
      </c>
      <c r="W176" s="98">
        <v>870.6624872883433</v>
      </c>
      <c r="DA176" s="63" t="s">
        <v>2408</v>
      </c>
    </row>
    <row r="177" spans="1:105" ht="12" customHeight="1" x14ac:dyDescent="0.25">
      <c r="A177" s="109" t="s">
        <v>120</v>
      </c>
      <c r="B177" s="33">
        <v>519.15458529961245</v>
      </c>
      <c r="C177" s="33">
        <v>547.65223155096612</v>
      </c>
      <c r="D177" s="33">
        <v>559.98465884405891</v>
      </c>
      <c r="E177" s="33">
        <v>563.15447675606003</v>
      </c>
      <c r="F177" s="33">
        <v>548.94531027814082</v>
      </c>
      <c r="G177" s="33">
        <v>568.14267815546009</v>
      </c>
      <c r="H177" s="33">
        <v>614.86993819840302</v>
      </c>
      <c r="I177" s="33">
        <v>616.13218224031493</v>
      </c>
      <c r="J177" s="33">
        <v>618.65912364639507</v>
      </c>
      <c r="K177" s="33">
        <v>555.91558855995015</v>
      </c>
      <c r="L177" s="33">
        <v>635.98765962260825</v>
      </c>
      <c r="M177" s="33">
        <v>598.48854887842788</v>
      </c>
      <c r="N177" s="33">
        <v>600.40222764330224</v>
      </c>
      <c r="O177" s="33">
        <v>580.58452214876604</v>
      </c>
      <c r="P177" s="33">
        <v>553.46897840105828</v>
      </c>
      <c r="Q177" s="33">
        <v>568.65817094456759</v>
      </c>
      <c r="R177" s="33">
        <v>566.41979728813487</v>
      </c>
      <c r="S177" s="33">
        <v>580.59784016486071</v>
      </c>
      <c r="T177" s="33">
        <v>584.67473884821993</v>
      </c>
      <c r="U177" s="33">
        <v>564.10176784583928</v>
      </c>
      <c r="V177" s="33">
        <v>574.89402166366926</v>
      </c>
      <c r="W177" s="33">
        <v>565.12723274185009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8524.8657389439777</v>
      </c>
      <c r="C3" s="117">
        <f t="shared" si="0"/>
        <v>8849.106868958288</v>
      </c>
      <c r="D3" s="117">
        <f t="shared" si="0"/>
        <v>8979.8912684253319</v>
      </c>
      <c r="E3" s="117">
        <f t="shared" si="0"/>
        <v>8929.537279177217</v>
      </c>
      <c r="F3" s="117">
        <f t="shared" si="0"/>
        <v>8824.0994791198209</v>
      </c>
      <c r="G3" s="117">
        <f t="shared" si="0"/>
        <v>8969.102479154466</v>
      </c>
      <c r="H3" s="117">
        <f t="shared" si="0"/>
        <v>9768.8365529659968</v>
      </c>
      <c r="I3" s="117">
        <f t="shared" si="0"/>
        <v>8961.9903996079338</v>
      </c>
      <c r="J3" s="117">
        <f t="shared" si="0"/>
        <v>9388.9640981242464</v>
      </c>
      <c r="K3" s="117">
        <f t="shared" si="0"/>
        <v>9627.4922019977912</v>
      </c>
      <c r="L3" s="117">
        <f t="shared" si="0"/>
        <v>11123.231963576583</v>
      </c>
      <c r="M3" s="117">
        <f t="shared" si="0"/>
        <v>9998.78430585141</v>
      </c>
      <c r="N3" s="117">
        <f t="shared" si="0"/>
        <v>10352.398926270193</v>
      </c>
      <c r="O3" s="117">
        <f t="shared" si="0"/>
        <v>10378.334968246656</v>
      </c>
      <c r="P3" s="117">
        <f t="shared" si="0"/>
        <v>9547.2746565521193</v>
      </c>
      <c r="Q3" s="117">
        <f t="shared" si="0"/>
        <v>9625.5274228434319</v>
      </c>
      <c r="R3" s="117">
        <f t="shared" ref="R3:V3" si="1">R4+R7+R9+R19</f>
        <v>10293.227406982018</v>
      </c>
      <c r="S3" s="117">
        <f t="shared" si="1"/>
        <v>10810.723429912916</v>
      </c>
      <c r="T3" s="117">
        <f t="shared" si="1"/>
        <v>11249.425172362149</v>
      </c>
      <c r="U3" s="117">
        <f t="shared" si="1"/>
        <v>9940.9933434727554</v>
      </c>
      <c r="V3" s="117">
        <f t="shared" si="1"/>
        <v>10912.263600908072</v>
      </c>
      <c r="W3" s="117">
        <f t="shared" ref="W3" si="2">W4+W7+W9+W19</f>
        <v>11399.862258983117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7106.9103595795495</v>
      </c>
      <c r="C4" s="122">
        <f t="shared" si="3"/>
        <v>7460.3689899013571</v>
      </c>
      <c r="D4" s="122">
        <f t="shared" si="3"/>
        <v>7551.4336471974757</v>
      </c>
      <c r="E4" s="122">
        <f t="shared" si="3"/>
        <v>7363.2782069111754</v>
      </c>
      <c r="F4" s="122">
        <f t="shared" si="3"/>
        <v>7251.5571579774833</v>
      </c>
      <c r="G4" s="122">
        <f t="shared" si="3"/>
        <v>7430.2009832936483</v>
      </c>
      <c r="H4" s="122">
        <f t="shared" si="3"/>
        <v>8151.473379209895</v>
      </c>
      <c r="I4" s="122">
        <f t="shared" si="3"/>
        <v>7381.4594128174303</v>
      </c>
      <c r="J4" s="122">
        <f t="shared" si="3"/>
        <v>7749.8194984813099</v>
      </c>
      <c r="K4" s="122">
        <f t="shared" si="3"/>
        <v>7941.7584919610235</v>
      </c>
      <c r="L4" s="122">
        <f t="shared" si="3"/>
        <v>9367.3329992166055</v>
      </c>
      <c r="M4" s="122">
        <f t="shared" si="3"/>
        <v>8261.8577793412423</v>
      </c>
      <c r="N4" s="122">
        <f t="shared" si="3"/>
        <v>8602.5784047822635</v>
      </c>
      <c r="O4" s="122">
        <f t="shared" si="3"/>
        <v>8632.8958627813481</v>
      </c>
      <c r="P4" s="122">
        <f t="shared" si="3"/>
        <v>7814.0066694118304</v>
      </c>
      <c r="Q4" s="122">
        <f t="shared" si="3"/>
        <v>7874.9486273564689</v>
      </c>
      <c r="R4" s="122">
        <f t="shared" ref="R4:V4" si="4">SUM(R5:R6)</f>
        <v>8501.1991928977295</v>
      </c>
      <c r="S4" s="122">
        <f t="shared" si="4"/>
        <v>8948.6067344839466</v>
      </c>
      <c r="T4" s="122">
        <f t="shared" si="4"/>
        <v>9328.5227539986427</v>
      </c>
      <c r="U4" s="122">
        <f t="shared" si="4"/>
        <v>8117.9699965220771</v>
      </c>
      <c r="V4" s="122">
        <f t="shared" si="4"/>
        <v>9008.047181825852</v>
      </c>
      <c r="W4" s="122">
        <f t="shared" ref="W4" si="5">SUM(W5:W6)</f>
        <v>9466.856152320388</v>
      </c>
      <c r="DA4" s="130" t="s">
        <v>2412</v>
      </c>
    </row>
    <row r="5" spans="1:105" ht="12" customHeight="1" x14ac:dyDescent="0.25">
      <c r="A5" s="97" t="s">
        <v>51</v>
      </c>
      <c r="B5" s="98">
        <v>7044.771446817168</v>
      </c>
      <c r="C5" s="98">
        <v>7395.9215074926024</v>
      </c>
      <c r="D5" s="98">
        <v>7487.8769305347005</v>
      </c>
      <c r="E5" s="98">
        <v>7302.0663468863322</v>
      </c>
      <c r="F5" s="98">
        <v>7192.5183620533217</v>
      </c>
      <c r="G5" s="98">
        <v>7370.9667949324285</v>
      </c>
      <c r="H5" s="98">
        <v>8087.2291365702986</v>
      </c>
      <c r="I5" s="98">
        <v>7324.6212025291252</v>
      </c>
      <c r="J5" s="98">
        <v>7690.9331931336828</v>
      </c>
      <c r="K5" s="98">
        <v>7882.1836246138755</v>
      </c>
      <c r="L5" s="98">
        <v>9297.0422633781418</v>
      </c>
      <c r="M5" s="98">
        <v>8201.4930841805399</v>
      </c>
      <c r="N5" s="98">
        <v>8540.4918638318868</v>
      </c>
      <c r="O5" s="98">
        <v>8571.4233360224043</v>
      </c>
      <c r="P5" s="98">
        <v>7760.2863302495289</v>
      </c>
      <c r="Q5" s="98">
        <v>7821.4605614262528</v>
      </c>
      <c r="R5" s="98">
        <v>8443.8397953978929</v>
      </c>
      <c r="S5" s="98">
        <v>8888.6879339078459</v>
      </c>
      <c r="T5" s="98">
        <v>9265.5544440818721</v>
      </c>
      <c r="U5" s="98">
        <v>8064.1594693911002</v>
      </c>
      <c r="V5" s="98">
        <v>8948.5764895719076</v>
      </c>
      <c r="W5" s="98">
        <v>9405.2920515094138</v>
      </c>
      <c r="DA5" s="63" t="s">
        <v>2413</v>
      </c>
    </row>
    <row r="6" spans="1:105" ht="12" customHeight="1" x14ac:dyDescent="0.25">
      <c r="A6" s="97" t="s">
        <v>53</v>
      </c>
      <c r="B6" s="98">
        <v>62.13891276238197</v>
      </c>
      <c r="C6" s="98">
        <v>64.447482408754411</v>
      </c>
      <c r="D6" s="98">
        <v>63.556716662775067</v>
      </c>
      <c r="E6" s="98">
        <v>61.211860024842764</v>
      </c>
      <c r="F6" s="98">
        <v>59.038795924161349</v>
      </c>
      <c r="G6" s="98">
        <v>59.234188361220006</v>
      </c>
      <c r="H6" s="98">
        <v>64.24424263959682</v>
      </c>
      <c r="I6" s="98">
        <v>56.838210288305071</v>
      </c>
      <c r="J6" s="98">
        <v>58.886305347626703</v>
      </c>
      <c r="K6" s="98">
        <v>59.574867347148135</v>
      </c>
      <c r="L6" s="98">
        <v>70.290735838463689</v>
      </c>
      <c r="M6" s="98">
        <v>60.364695160703128</v>
      </c>
      <c r="N6" s="98">
        <v>62.086540950376197</v>
      </c>
      <c r="O6" s="98">
        <v>61.472526758944348</v>
      </c>
      <c r="P6" s="98">
        <v>53.720339162301286</v>
      </c>
      <c r="Q6" s="98">
        <v>53.488065930215917</v>
      </c>
      <c r="R6" s="98">
        <v>57.359397499835886</v>
      </c>
      <c r="S6" s="98">
        <v>59.918800576100317</v>
      </c>
      <c r="T6" s="98">
        <v>62.968309916770039</v>
      </c>
      <c r="U6" s="98">
        <v>53.810527130976794</v>
      </c>
      <c r="V6" s="98">
        <v>59.470692253945273</v>
      </c>
      <c r="W6" s="98">
        <v>61.564100810973493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9.6382374288834676</v>
      </c>
      <c r="C7" s="122">
        <f t="shared" si="6"/>
        <v>11.611629580896759</v>
      </c>
      <c r="D7" s="122">
        <f t="shared" si="6"/>
        <v>10.077166658355106</v>
      </c>
      <c r="E7" s="122">
        <f t="shared" si="6"/>
        <v>19.973098780009543</v>
      </c>
      <c r="F7" s="122">
        <f t="shared" si="6"/>
        <v>11.341592821279647</v>
      </c>
      <c r="G7" s="122">
        <f t="shared" si="6"/>
        <v>14.749135185719043</v>
      </c>
      <c r="H7" s="122">
        <f t="shared" si="6"/>
        <v>18.771875716853398</v>
      </c>
      <c r="I7" s="122">
        <f t="shared" si="6"/>
        <v>15.6431980321809</v>
      </c>
      <c r="J7" s="122">
        <f t="shared" si="6"/>
        <v>16.592478573697431</v>
      </c>
      <c r="K7" s="122">
        <f t="shared" si="6"/>
        <v>21.507821832048059</v>
      </c>
      <c r="L7" s="122">
        <f t="shared" si="6"/>
        <v>25.097468473583316</v>
      </c>
      <c r="M7" s="122">
        <f t="shared" si="6"/>
        <v>25.439510778380203</v>
      </c>
      <c r="N7" s="122">
        <f t="shared" si="6"/>
        <v>30.29585366838969</v>
      </c>
      <c r="O7" s="122">
        <f t="shared" si="6"/>
        <v>26.559906665463487</v>
      </c>
      <c r="P7" s="122">
        <f t="shared" si="6"/>
        <v>24.058465985556087</v>
      </c>
      <c r="Q7" s="122">
        <f t="shared" si="6"/>
        <v>34.171912091055042</v>
      </c>
      <c r="R7" s="122">
        <f t="shared" si="6"/>
        <v>33.529781213950223</v>
      </c>
      <c r="S7" s="122">
        <f t="shared" si="6"/>
        <v>38.095815279755257</v>
      </c>
      <c r="T7" s="122">
        <f t="shared" si="6"/>
        <v>40.105654859222263</v>
      </c>
      <c r="U7" s="122">
        <f t="shared" si="6"/>
        <v>46.167750793618126</v>
      </c>
      <c r="V7" s="122">
        <f t="shared" si="6"/>
        <v>39.974010138280065</v>
      </c>
      <c r="W7" s="122">
        <f t="shared" si="6"/>
        <v>44.089602896117569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9.6382374288834676</v>
      </c>
      <c r="C8" s="98">
        <f>IF(RES_hhdet_tes!C8=0,0,RES_hhdet_tes!C8*1000*11630/RES_hhdet_num!C3)</f>
        <v>11.611629580896759</v>
      </c>
      <c r="D8" s="98">
        <f>IF(RES_hhdet_tes!D8=0,0,RES_hhdet_tes!D8*1000*11630/RES_hhdet_num!D3)</f>
        <v>10.077166658355106</v>
      </c>
      <c r="E8" s="98">
        <f>IF(RES_hhdet_tes!E8=0,0,RES_hhdet_tes!E8*1000*11630/RES_hhdet_num!E3)</f>
        <v>19.973098780009543</v>
      </c>
      <c r="F8" s="98">
        <f>IF(RES_hhdet_tes!F8=0,0,RES_hhdet_tes!F8*1000*11630/RES_hhdet_num!F3)</f>
        <v>11.341592821279647</v>
      </c>
      <c r="G8" s="98">
        <f>IF(RES_hhdet_tes!G8=0,0,RES_hhdet_tes!G8*1000*11630/RES_hhdet_num!G3)</f>
        <v>14.749135185719043</v>
      </c>
      <c r="H8" s="98">
        <f>IF(RES_hhdet_tes!H8=0,0,RES_hhdet_tes!H8*1000*11630/RES_hhdet_num!H3)</f>
        <v>18.771875716853398</v>
      </c>
      <c r="I8" s="98">
        <f>IF(RES_hhdet_tes!I8=0,0,RES_hhdet_tes!I8*1000*11630/RES_hhdet_num!I3)</f>
        <v>15.6431980321809</v>
      </c>
      <c r="J8" s="98">
        <f>IF(RES_hhdet_tes!J8=0,0,RES_hhdet_tes!J8*1000*11630/RES_hhdet_num!J3)</f>
        <v>16.592478573697431</v>
      </c>
      <c r="K8" s="98">
        <f>IF(RES_hhdet_tes!K8=0,0,RES_hhdet_tes!K8*1000*11630/RES_hhdet_num!K3)</f>
        <v>21.507821832048059</v>
      </c>
      <c r="L8" s="98">
        <f>IF(RES_hhdet_tes!L8=0,0,RES_hhdet_tes!L8*1000*11630/RES_hhdet_num!L3)</f>
        <v>25.097468473583316</v>
      </c>
      <c r="M8" s="98">
        <f>IF(RES_hhdet_tes!M8=0,0,RES_hhdet_tes!M8*1000*11630/RES_hhdet_num!M3)</f>
        <v>25.439510778380203</v>
      </c>
      <c r="N8" s="98">
        <f>IF(RES_hhdet_tes!N8=0,0,RES_hhdet_tes!N8*1000*11630/RES_hhdet_num!N3)</f>
        <v>30.29585366838969</v>
      </c>
      <c r="O8" s="98">
        <f>IF(RES_hhdet_tes!O8=0,0,RES_hhdet_tes!O8*1000*11630/RES_hhdet_num!O3)</f>
        <v>26.559906665463487</v>
      </c>
      <c r="P8" s="98">
        <f>IF(RES_hhdet_tes!P8=0,0,RES_hhdet_tes!P8*1000*11630/RES_hhdet_num!P3)</f>
        <v>24.058465985556087</v>
      </c>
      <c r="Q8" s="98">
        <f>IF(RES_hhdet_tes!Q8=0,0,RES_hhdet_tes!Q8*1000*11630/RES_hhdet_num!Q3)</f>
        <v>34.171912091055042</v>
      </c>
      <c r="R8" s="98">
        <f>IF(RES_hhdet_tes!R8=0,0,RES_hhdet_tes!R8*1000*11630/RES_hhdet_num!R3)</f>
        <v>33.529781213950223</v>
      </c>
      <c r="S8" s="98">
        <f>IF(RES_hhdet_tes!S8=0,0,RES_hhdet_tes!S8*1000*11630/RES_hhdet_num!S3)</f>
        <v>38.095815279755257</v>
      </c>
      <c r="T8" s="98">
        <f>IF(RES_hhdet_tes!T8=0,0,RES_hhdet_tes!T8*1000*11630/RES_hhdet_num!T3)</f>
        <v>40.105654859222263</v>
      </c>
      <c r="U8" s="98">
        <f>IF(RES_hhdet_tes!U8=0,0,RES_hhdet_tes!U8*1000*11630/RES_hhdet_num!U3)</f>
        <v>46.167750793618126</v>
      </c>
      <c r="V8" s="98">
        <f>IF(RES_hhdet_tes!V8=0,0,RES_hhdet_tes!V8*1000*11630/RES_hhdet_num!V3)</f>
        <v>39.974010138280065</v>
      </c>
      <c r="W8" s="98">
        <f>IF(RES_hhdet_tes!W8=0,0,RES_hhdet_tes!W8*1000*11630/RES_hhdet_num!W3)</f>
        <v>44.089602896117569</v>
      </c>
      <c r="DA8" s="63" t="s">
        <v>2416</v>
      </c>
    </row>
    <row r="9" spans="1:105" ht="12" customHeight="1" x14ac:dyDescent="0.25">
      <c r="A9" s="121" t="s">
        <v>55</v>
      </c>
      <c r="B9" s="122">
        <v>980.33576756383047</v>
      </c>
      <c r="C9" s="122">
        <v>952.22792934366782</v>
      </c>
      <c r="D9" s="122">
        <v>982.14803008815932</v>
      </c>
      <c r="E9" s="122">
        <v>998.67409564698232</v>
      </c>
      <c r="F9" s="122">
        <v>1017.6459629626031</v>
      </c>
      <c r="G9" s="122">
        <v>1005.9709891738411</v>
      </c>
      <c r="H9" s="122">
        <v>1050.2625167157858</v>
      </c>
      <c r="I9" s="122">
        <v>1027.5109061554347</v>
      </c>
      <c r="J9" s="122">
        <v>1068.5955485505485</v>
      </c>
      <c r="K9" s="122">
        <v>1102.1956619999655</v>
      </c>
      <c r="L9" s="122">
        <v>1142.0588189706698</v>
      </c>
      <c r="M9" s="122">
        <v>1153.5353068057821</v>
      </c>
      <c r="N9" s="122">
        <v>1160.7694893759469</v>
      </c>
      <c r="O9" s="122">
        <v>1171.5632090836471</v>
      </c>
      <c r="P9" s="122">
        <v>1179.8093378573212</v>
      </c>
      <c r="Q9" s="122">
        <v>1185.6308548016357</v>
      </c>
      <c r="R9" s="122">
        <v>1222.2327725206096</v>
      </c>
      <c r="S9" s="122">
        <v>1273.7333872609393</v>
      </c>
      <c r="T9" s="122">
        <v>1326.4305209668546</v>
      </c>
      <c r="U9" s="122">
        <v>1220.3353910861208</v>
      </c>
      <c r="V9" s="122">
        <v>1302.0674896124749</v>
      </c>
      <c r="W9" s="122">
        <v>1325.696575349579</v>
      </c>
      <c r="DA9" s="130" t="s">
        <v>2417</v>
      </c>
    </row>
    <row r="10" spans="1:105" ht="12" customHeight="1" x14ac:dyDescent="0.25">
      <c r="A10" s="97" t="s">
        <v>143</v>
      </c>
      <c r="B10" s="98">
        <v>825.9456639207076</v>
      </c>
      <c r="C10" s="98">
        <v>802.17409117839861</v>
      </c>
      <c r="D10" s="98">
        <v>863.44387665926513</v>
      </c>
      <c r="E10" s="98">
        <v>867.61899685538253</v>
      </c>
      <c r="F10" s="98">
        <v>904.40423101285921</v>
      </c>
      <c r="G10" s="98">
        <v>920.35351080580438</v>
      </c>
      <c r="H10" s="98">
        <v>965.64989585569367</v>
      </c>
      <c r="I10" s="98">
        <v>924.73553306440738</v>
      </c>
      <c r="J10" s="98">
        <v>987.3200598262639</v>
      </c>
      <c r="K10" s="98">
        <v>1023.7802912876457</v>
      </c>
      <c r="L10" s="98">
        <v>1056.9946836520503</v>
      </c>
      <c r="M10" s="98">
        <v>1050.1633641893154</v>
      </c>
      <c r="N10" s="98">
        <v>1085.995656727602</v>
      </c>
      <c r="O10" s="98">
        <v>1106.0962812521964</v>
      </c>
      <c r="P10" s="98">
        <v>1132.1959113089424</v>
      </c>
      <c r="Q10" s="98">
        <v>1134.3814802044592</v>
      </c>
      <c r="R10" s="98">
        <v>1176.8445389865185</v>
      </c>
      <c r="S10" s="98">
        <v>1238.2612696691597</v>
      </c>
      <c r="T10" s="98">
        <v>1301.4732688552463</v>
      </c>
      <c r="U10" s="98">
        <v>1134.293089778281</v>
      </c>
      <c r="V10" s="98">
        <v>1242.1957055717444</v>
      </c>
      <c r="W10" s="98">
        <v>1270.9871552848017</v>
      </c>
      <c r="DA10" s="63" t="s">
        <v>2418</v>
      </c>
    </row>
    <row r="11" spans="1:105" ht="12" customHeight="1" x14ac:dyDescent="0.25">
      <c r="A11" s="97" t="s">
        <v>124</v>
      </c>
      <c r="B11" s="98">
        <v>1021.7445157891952</v>
      </c>
      <c r="C11" s="98">
        <v>990.63541154923155</v>
      </c>
      <c r="D11" s="98">
        <v>992.19288805570943</v>
      </c>
      <c r="E11" s="98">
        <v>936.32075826099617</v>
      </c>
      <c r="F11" s="98">
        <v>1023.1533801171266</v>
      </c>
      <c r="G11" s="98">
        <v>1007.7451913911266</v>
      </c>
      <c r="H11" s="98">
        <v>1020.6835345763554</v>
      </c>
      <c r="I11" s="98">
        <v>981.74953323667501</v>
      </c>
      <c r="J11" s="98">
        <v>1035.3697769518401</v>
      </c>
      <c r="K11" s="98">
        <v>1057.1858705465422</v>
      </c>
      <c r="L11" s="98">
        <v>1123.4451733552403</v>
      </c>
      <c r="M11" s="98">
        <v>1184.6131194010313</v>
      </c>
      <c r="N11" s="98">
        <v>1166.293009031333</v>
      </c>
      <c r="O11" s="98">
        <v>1152.2813243739436</v>
      </c>
      <c r="P11" s="98">
        <v>1184.9410724880224</v>
      </c>
      <c r="Q11" s="98">
        <v>1088.4451123392046</v>
      </c>
      <c r="R11" s="98">
        <v>1203.9966093002374</v>
      </c>
      <c r="S11" s="98">
        <v>1149.8193442734039</v>
      </c>
      <c r="T11" s="98">
        <v>1279.7600347790535</v>
      </c>
      <c r="U11" s="98">
        <v>1235.8867031975246</v>
      </c>
      <c r="V11" s="98">
        <v>1291.4929973042761</v>
      </c>
      <c r="W11" s="98">
        <v>1281.8889435058413</v>
      </c>
      <c r="DA11" s="63" t="s">
        <v>2419</v>
      </c>
    </row>
    <row r="12" spans="1:105" ht="12" customHeight="1" x14ac:dyDescent="0.25">
      <c r="A12" s="97" t="s">
        <v>123</v>
      </c>
      <c r="B12" s="98">
        <v>1085.3066897394331</v>
      </c>
      <c r="C12" s="98">
        <v>1094.6619601035088</v>
      </c>
      <c r="D12" s="98">
        <v>1114.8874095220087</v>
      </c>
      <c r="E12" s="98">
        <v>988.27528365085539</v>
      </c>
      <c r="F12" s="98">
        <v>1259.0013214204146</v>
      </c>
      <c r="G12" s="98">
        <v>1183.892081335681</v>
      </c>
      <c r="H12" s="98">
        <v>1306.0876782252967</v>
      </c>
      <c r="I12" s="98">
        <v>1115.7371999741019</v>
      </c>
      <c r="J12" s="98">
        <v>1217.1873567553489</v>
      </c>
      <c r="K12" s="98">
        <v>1173.1193560965435</v>
      </c>
      <c r="L12" s="98">
        <v>1236.4560334852863</v>
      </c>
      <c r="M12" s="98">
        <v>1378.0435082909542</v>
      </c>
      <c r="N12" s="98">
        <v>1294.5573854400259</v>
      </c>
      <c r="O12" s="98">
        <v>1220.4319186103612</v>
      </c>
      <c r="P12" s="98">
        <v>1284.1581465971869</v>
      </c>
      <c r="Q12" s="98">
        <v>1091.5916457883704</v>
      </c>
      <c r="R12" s="98">
        <v>1251.7610684350859</v>
      </c>
      <c r="S12" s="98">
        <v>1153.0487619438161</v>
      </c>
      <c r="T12" s="98">
        <v>1347.3221035073821</v>
      </c>
      <c r="U12" s="98">
        <v>1288.1523637324219</v>
      </c>
      <c r="V12" s="98">
        <v>1364.6246538328767</v>
      </c>
      <c r="W12" s="98">
        <v>1315.9972726803203</v>
      </c>
      <c r="DA12" s="63" t="s">
        <v>2420</v>
      </c>
    </row>
    <row r="13" spans="1:105" ht="12" customHeight="1" x14ac:dyDescent="0.25">
      <c r="A13" s="100" t="s">
        <v>50</v>
      </c>
      <c r="B13" s="101">
        <v>328.29776864187392</v>
      </c>
      <c r="C13" s="101">
        <v>369.04703582079748</v>
      </c>
      <c r="D13" s="101">
        <v>339.45857768999912</v>
      </c>
      <c r="E13" s="101">
        <v>275.01405960629887</v>
      </c>
      <c r="F13" s="101">
        <v>431.14066151458167</v>
      </c>
      <c r="G13" s="101">
        <v>384.72042740125386</v>
      </c>
      <c r="H13" s="101">
        <v>466.75225917884177</v>
      </c>
      <c r="I13" s="101">
        <v>395.91570146236637</v>
      </c>
      <c r="J13" s="101">
        <v>408.77434285951131</v>
      </c>
      <c r="K13" s="101">
        <v>415.96513861474313</v>
      </c>
      <c r="L13" s="101">
        <v>448.44081329812195</v>
      </c>
      <c r="M13" s="101">
        <v>557.75392472249234</v>
      </c>
      <c r="N13" s="101">
        <v>508.30279218573588</v>
      </c>
      <c r="O13" s="101">
        <v>487.88886161693279</v>
      </c>
      <c r="P13" s="101">
        <v>507.431205802394</v>
      </c>
      <c r="Q13" s="101">
        <v>379.40754697595321</v>
      </c>
      <c r="R13" s="101">
        <v>449.14735234883562</v>
      </c>
      <c r="S13" s="101">
        <v>388.11453810633122</v>
      </c>
      <c r="T13" s="101">
        <v>491.35234030782539</v>
      </c>
      <c r="U13" s="101">
        <v>474.55567270281421</v>
      </c>
      <c r="V13" s="101">
        <v>503.06023561218723</v>
      </c>
      <c r="W13" s="101">
        <v>456.4920157191857</v>
      </c>
      <c r="DA13" s="131" t="s">
        <v>2421</v>
      </c>
    </row>
    <row r="14" spans="1:105" ht="12" customHeight="1" x14ac:dyDescent="0.25">
      <c r="A14" s="103" t="s">
        <v>52</v>
      </c>
      <c r="B14" s="104">
        <v>757.00892109755955</v>
      </c>
      <c r="C14" s="104">
        <v>725.6149242827114</v>
      </c>
      <c r="D14" s="104">
        <v>775.42883183200991</v>
      </c>
      <c r="E14" s="104">
        <v>713.26122404455668</v>
      </c>
      <c r="F14" s="104">
        <v>827.86065990583256</v>
      </c>
      <c r="G14" s="104">
        <v>799.17165393442713</v>
      </c>
      <c r="H14" s="104">
        <v>839.33541904645506</v>
      </c>
      <c r="I14" s="104">
        <v>719.82149851173585</v>
      </c>
      <c r="J14" s="104">
        <v>808.41301389583759</v>
      </c>
      <c r="K14" s="104">
        <v>757.15421748180017</v>
      </c>
      <c r="L14" s="104">
        <v>788.01522018716446</v>
      </c>
      <c r="M14" s="104">
        <v>820.28958356846181</v>
      </c>
      <c r="N14" s="104">
        <v>786.25459325428972</v>
      </c>
      <c r="O14" s="104">
        <v>732.54305699342854</v>
      </c>
      <c r="P14" s="104">
        <v>776.72694079479299</v>
      </c>
      <c r="Q14" s="104">
        <v>712.18409881241712</v>
      </c>
      <c r="R14" s="104">
        <v>802.61371608625052</v>
      </c>
      <c r="S14" s="104">
        <v>764.93422383748486</v>
      </c>
      <c r="T14" s="104">
        <v>855.96976319955661</v>
      </c>
      <c r="U14" s="104">
        <v>813.59669102960788</v>
      </c>
      <c r="V14" s="104">
        <v>861.56441822068984</v>
      </c>
      <c r="W14" s="104">
        <v>859.50525696113436</v>
      </c>
      <c r="DA14" s="132" t="s">
        <v>2422</v>
      </c>
    </row>
    <row r="15" spans="1:105" ht="12" customHeight="1" x14ac:dyDescent="0.25">
      <c r="A15" s="106" t="s">
        <v>122</v>
      </c>
      <c r="B15" s="101">
        <v>1191.3626893218279</v>
      </c>
      <c r="C15" s="101">
        <v>1165.1790022664979</v>
      </c>
      <c r="D15" s="101">
        <v>1160.1212954119496</v>
      </c>
      <c r="E15" s="101">
        <v>1203.6341951932914</v>
      </c>
      <c r="F15" s="101">
        <v>1177.2182026603648</v>
      </c>
      <c r="G15" s="101">
        <v>1113.4270021463326</v>
      </c>
      <c r="H15" s="101">
        <v>1165.5600454100199</v>
      </c>
      <c r="I15" s="101">
        <v>1156.5652838152057</v>
      </c>
      <c r="J15" s="101">
        <v>1161.828940807552</v>
      </c>
      <c r="K15" s="101">
        <v>1176.1018023640509</v>
      </c>
      <c r="L15" s="101">
        <v>1220.6581175206195</v>
      </c>
      <c r="M15" s="101">
        <v>1225.5370719830673</v>
      </c>
      <c r="N15" s="101">
        <v>1185.7998895315109</v>
      </c>
      <c r="O15" s="101">
        <v>1188.3608051597648</v>
      </c>
      <c r="P15" s="101">
        <v>1181.468509086968</v>
      </c>
      <c r="Q15" s="101">
        <v>1200.5726199549511</v>
      </c>
      <c r="R15" s="101">
        <v>1214.8269159997092</v>
      </c>
      <c r="S15" s="101">
        <v>1256.1845867154614</v>
      </c>
      <c r="T15" s="101">
        <v>1264.851049410111</v>
      </c>
      <c r="U15" s="101">
        <v>1267.8229965722546</v>
      </c>
      <c r="V15" s="101">
        <v>1318.2314464469123</v>
      </c>
      <c r="W15" s="101">
        <v>1295.1237997992184</v>
      </c>
      <c r="DA15" s="131" t="s">
        <v>2423</v>
      </c>
    </row>
    <row r="16" spans="1:105" ht="12" customHeight="1" x14ac:dyDescent="0.25">
      <c r="A16" s="107" t="s">
        <v>121</v>
      </c>
      <c r="B16" s="104">
        <v>1513.9865707992699</v>
      </c>
      <c r="C16" s="104">
        <v>1529.6135767516591</v>
      </c>
      <c r="D16" s="104">
        <v>1606.1808075904412</v>
      </c>
      <c r="E16" s="104">
        <v>1637.3377918473816</v>
      </c>
      <c r="F16" s="104">
        <v>1657.3511926281994</v>
      </c>
      <c r="G16" s="104">
        <v>1642.0334529796546</v>
      </c>
      <c r="H16" s="104">
        <v>1627.4812254292121</v>
      </c>
      <c r="I16" s="104">
        <v>1729.1765689314504</v>
      </c>
      <c r="J16" s="104">
        <v>1608.1688712025041</v>
      </c>
      <c r="K16" s="104">
        <v>1539.8656881041759</v>
      </c>
      <c r="L16" s="104">
        <v>1541.0564835000102</v>
      </c>
      <c r="M16" s="104">
        <v>1619.9716638349735</v>
      </c>
      <c r="N16" s="104">
        <v>1561.333046417682</v>
      </c>
      <c r="O16" s="104">
        <v>1508.6860614355237</v>
      </c>
      <c r="P16" s="104">
        <v>1419.6160506964866</v>
      </c>
      <c r="Q16" s="104">
        <v>1430.2117554924487</v>
      </c>
      <c r="R16" s="104">
        <v>1434.5144540565898</v>
      </c>
      <c r="S16" s="104">
        <v>1487.1976993628114</v>
      </c>
      <c r="T16" s="104">
        <v>1512.425967745839</v>
      </c>
      <c r="U16" s="104">
        <v>1504.8639327980172</v>
      </c>
      <c r="V16" s="104">
        <v>1540.228502926934</v>
      </c>
      <c r="W16" s="104">
        <v>1608.0650657957262</v>
      </c>
      <c r="DA16" s="132" t="s">
        <v>2424</v>
      </c>
    </row>
    <row r="17" spans="1:105" ht="12" customHeight="1" x14ac:dyDescent="0.25">
      <c r="A17" s="108" t="s">
        <v>53</v>
      </c>
      <c r="B17" s="98">
        <v>601.06731526333522</v>
      </c>
      <c r="C17" s="98">
        <v>590.78683682878352</v>
      </c>
      <c r="D17" s="98">
        <v>643.79149463116676</v>
      </c>
      <c r="E17" s="98">
        <v>671.87039440914589</v>
      </c>
      <c r="F17" s="98">
        <v>721.42548430658042</v>
      </c>
      <c r="G17" s="98">
        <v>710.27824778794741</v>
      </c>
      <c r="H17" s="98">
        <v>693.71511011481664</v>
      </c>
      <c r="I17" s="98">
        <v>822.53237763843697</v>
      </c>
      <c r="J17" s="98">
        <v>715.48819710832117</v>
      </c>
      <c r="K17" s="98">
        <v>718.18878511943171</v>
      </c>
      <c r="L17" s="98">
        <v>727.66420842048603</v>
      </c>
      <c r="M17" s="98">
        <v>790.05878689364181</v>
      </c>
      <c r="N17" s="98">
        <v>764.99823652879252</v>
      </c>
      <c r="O17" s="98">
        <v>769.6757699528639</v>
      </c>
      <c r="P17" s="98">
        <v>693.25944791750226</v>
      </c>
      <c r="Q17" s="98">
        <v>695.00066333294762</v>
      </c>
      <c r="R17" s="98">
        <v>694.58896888331412</v>
      </c>
      <c r="S17" s="98">
        <v>725.98189346916547</v>
      </c>
      <c r="T17" s="98">
        <v>745.10625614456853</v>
      </c>
      <c r="U17" s="98">
        <v>728.60558188608172</v>
      </c>
      <c r="V17" s="98">
        <v>741.46531660125902</v>
      </c>
      <c r="W17" s="98">
        <v>779.79328382906533</v>
      </c>
      <c r="DA17" s="63" t="s">
        <v>2425</v>
      </c>
    </row>
    <row r="18" spans="1:105" ht="12" customHeight="1" x14ac:dyDescent="0.25">
      <c r="A18" s="108" t="s">
        <v>52</v>
      </c>
      <c r="B18" s="98">
        <v>912.91925553593444</v>
      </c>
      <c r="C18" s="98">
        <v>938.82673992287562</v>
      </c>
      <c r="D18" s="98">
        <v>962.38931295927421</v>
      </c>
      <c r="E18" s="98">
        <v>965.4673974382365</v>
      </c>
      <c r="F18" s="98">
        <v>935.92570832161925</v>
      </c>
      <c r="G18" s="98">
        <v>931.75520519170755</v>
      </c>
      <c r="H18" s="98">
        <v>933.76611531439539</v>
      </c>
      <c r="I18" s="98">
        <v>906.64419129301382</v>
      </c>
      <c r="J18" s="98">
        <v>892.6806740941829</v>
      </c>
      <c r="K18" s="98">
        <v>821.67690298474372</v>
      </c>
      <c r="L18" s="98">
        <v>813.39227507952432</v>
      </c>
      <c r="M18" s="98">
        <v>829.91287694133155</v>
      </c>
      <c r="N18" s="98">
        <v>796.33480988888948</v>
      </c>
      <c r="O18" s="98">
        <v>739.01029148266025</v>
      </c>
      <c r="P18" s="98">
        <v>726.35660277898421</v>
      </c>
      <c r="Q18" s="98">
        <v>735.21109215950128</v>
      </c>
      <c r="R18" s="98">
        <v>739.925485173276</v>
      </c>
      <c r="S18" s="98">
        <v>761.21580589364612</v>
      </c>
      <c r="T18" s="98">
        <v>767.31971160127057</v>
      </c>
      <c r="U18" s="98">
        <v>776.25835091193539</v>
      </c>
      <c r="V18" s="98">
        <v>798.76318632567472</v>
      </c>
      <c r="W18" s="98">
        <v>828.27178196666068</v>
      </c>
      <c r="DA18" s="63" t="s">
        <v>2426</v>
      </c>
    </row>
    <row r="19" spans="1:105" ht="12" customHeight="1" x14ac:dyDescent="0.25">
      <c r="A19" s="121" t="s">
        <v>54</v>
      </c>
      <c r="B19" s="122">
        <v>427.98137437171397</v>
      </c>
      <c r="C19" s="122">
        <v>424.89832013236548</v>
      </c>
      <c r="D19" s="122">
        <v>436.23242448134204</v>
      </c>
      <c r="E19" s="122">
        <v>547.61187783904973</v>
      </c>
      <c r="F19" s="122">
        <v>543.55476535845537</v>
      </c>
      <c r="G19" s="122">
        <v>518.18137150125835</v>
      </c>
      <c r="H19" s="122">
        <v>548.32878132346411</v>
      </c>
      <c r="I19" s="122">
        <v>537.3768826028878</v>
      </c>
      <c r="J19" s="122">
        <v>553.95657251869125</v>
      </c>
      <c r="K19" s="122">
        <v>562.03022620475429</v>
      </c>
      <c r="L19" s="122">
        <v>588.74267691572436</v>
      </c>
      <c r="M19" s="122">
        <v>557.95170892600663</v>
      </c>
      <c r="N19" s="122">
        <v>558.75517844359331</v>
      </c>
      <c r="O19" s="122">
        <v>547.31598971619928</v>
      </c>
      <c r="P19" s="122">
        <v>529.40018329741247</v>
      </c>
      <c r="Q19" s="122">
        <v>530.77602859427225</v>
      </c>
      <c r="R19" s="122">
        <v>536.26566034972905</v>
      </c>
      <c r="S19" s="122">
        <v>550.28749288827441</v>
      </c>
      <c r="T19" s="122">
        <v>554.36624253742866</v>
      </c>
      <c r="U19" s="122">
        <v>556.52020507093903</v>
      </c>
      <c r="V19" s="122">
        <v>562.17491933146573</v>
      </c>
      <c r="W19" s="122">
        <v>563.21992841703263</v>
      </c>
      <c r="DA19" s="130" t="s">
        <v>2427</v>
      </c>
    </row>
    <row r="20" spans="1:105" ht="12" customHeight="1" x14ac:dyDescent="0.25">
      <c r="A20" s="97" t="s">
        <v>51</v>
      </c>
      <c r="B20" s="98">
        <v>386.04326428942483</v>
      </c>
      <c r="C20" s="98">
        <v>357.4703488229452</v>
      </c>
      <c r="D20" s="98">
        <v>430.99088300865361</v>
      </c>
      <c r="E20" s="98">
        <v>510.69069752704922</v>
      </c>
      <c r="F20" s="98">
        <v>514.67411747326389</v>
      </c>
      <c r="G20" s="98">
        <v>510.61500256492872</v>
      </c>
      <c r="H20" s="98">
        <v>541.04913369626922</v>
      </c>
      <c r="I20" s="98">
        <v>521.11669736347756</v>
      </c>
      <c r="J20" s="98">
        <v>555.29666201876455</v>
      </c>
      <c r="K20" s="98">
        <v>551.19517159709824</v>
      </c>
      <c r="L20" s="98">
        <v>569.54630047225191</v>
      </c>
      <c r="M20" s="98">
        <v>552.97967702981657</v>
      </c>
      <c r="N20" s="98">
        <v>548.14258398513437</v>
      </c>
      <c r="O20" s="98">
        <v>524.71554857559613</v>
      </c>
      <c r="P20" s="98">
        <v>530.81265173341365</v>
      </c>
      <c r="Q20" s="98">
        <v>523.82555429359843</v>
      </c>
      <c r="R20" s="98">
        <v>533.46402718329</v>
      </c>
      <c r="S20" s="98">
        <v>562.19852189740493</v>
      </c>
      <c r="T20" s="98">
        <v>564.10572612833005</v>
      </c>
      <c r="U20" s="98">
        <v>523.33188024454546</v>
      </c>
      <c r="V20" s="98">
        <v>566.55120182783799</v>
      </c>
      <c r="W20" s="98">
        <v>542.16308213061097</v>
      </c>
      <c r="DA20" s="63" t="s">
        <v>2428</v>
      </c>
    </row>
    <row r="21" spans="1:105" ht="12" customHeight="1" x14ac:dyDescent="0.25">
      <c r="A21" s="97" t="s">
        <v>50</v>
      </c>
      <c r="B21" s="98">
        <v>385.83459122485783</v>
      </c>
      <c r="C21" s="98">
        <v>391.69277171148548</v>
      </c>
      <c r="D21" s="98">
        <v>417.13353642897982</v>
      </c>
      <c r="E21" s="98">
        <v>528.06860055878155</v>
      </c>
      <c r="F21" s="98">
        <v>529.06550955079103</v>
      </c>
      <c r="G21" s="98">
        <v>519.98299220697334</v>
      </c>
      <c r="H21" s="98">
        <v>529.67692918304476</v>
      </c>
      <c r="I21" s="98">
        <v>549.56508710884691</v>
      </c>
      <c r="J21" s="98">
        <v>562.51063467253039</v>
      </c>
      <c r="K21" s="98">
        <v>579.63264306119049</v>
      </c>
      <c r="L21" s="98">
        <v>590.18701332218609</v>
      </c>
      <c r="M21" s="98">
        <v>568.74342026165129</v>
      </c>
      <c r="N21" s="98">
        <v>569.9826570331112</v>
      </c>
      <c r="O21" s="98">
        <v>546.47521026470474</v>
      </c>
      <c r="P21" s="98">
        <v>543.82952187027377</v>
      </c>
      <c r="Q21" s="98">
        <v>541.76540441416921</v>
      </c>
      <c r="R21" s="98">
        <v>545.79689031780481</v>
      </c>
      <c r="S21" s="98">
        <v>554.31381039769099</v>
      </c>
      <c r="T21" s="98">
        <v>572.94143488251848</v>
      </c>
      <c r="U21" s="98">
        <v>598.9438385439089</v>
      </c>
      <c r="V21" s="98">
        <v>576.72408266182072</v>
      </c>
      <c r="W21" s="98">
        <v>559.50887512633074</v>
      </c>
      <c r="DA21" s="63" t="s">
        <v>2429</v>
      </c>
    </row>
    <row r="22" spans="1:105" ht="12" customHeight="1" x14ac:dyDescent="0.25">
      <c r="A22" s="109" t="s">
        <v>120</v>
      </c>
      <c r="B22" s="33">
        <v>482.80412451568117</v>
      </c>
      <c r="C22" s="33">
        <v>481.88328730491872</v>
      </c>
      <c r="D22" s="33">
        <v>456.96316024424243</v>
      </c>
      <c r="E22" s="33">
        <v>577.81188190100386</v>
      </c>
      <c r="F22" s="33">
        <v>565.68093775945181</v>
      </c>
      <c r="G22" s="33">
        <v>519.38258281161143</v>
      </c>
      <c r="H22" s="33">
        <v>566.9320449580913</v>
      </c>
      <c r="I22" s="33">
        <v>532.74740707132798</v>
      </c>
      <c r="J22" s="33">
        <v>546.21441592873316</v>
      </c>
      <c r="K22" s="33">
        <v>551.52505139407378</v>
      </c>
      <c r="L22" s="33">
        <v>594.02806358442535</v>
      </c>
      <c r="M22" s="33">
        <v>551.87473203746094</v>
      </c>
      <c r="N22" s="33">
        <v>554.33588327436507</v>
      </c>
      <c r="O22" s="33">
        <v>555.79653233447095</v>
      </c>
      <c r="P22" s="33">
        <v>518.39842380828111</v>
      </c>
      <c r="Q22" s="33">
        <v>525.07790939846677</v>
      </c>
      <c r="R22" s="33">
        <v>530.0846905578303</v>
      </c>
      <c r="S22" s="33">
        <v>543.00253365605545</v>
      </c>
      <c r="T22" s="33">
        <v>536.31754930855232</v>
      </c>
      <c r="U22" s="33">
        <v>533.2175330990691</v>
      </c>
      <c r="V22" s="33">
        <v>548.18866539361488</v>
      </c>
      <c r="W22" s="33">
        <v>574.2509930086776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6394.2157457202929</v>
      </c>
      <c r="C24" s="117">
        <f t="shared" si="7"/>
        <v>6555.7935273972525</v>
      </c>
      <c r="D24" s="117">
        <f t="shared" si="7"/>
        <v>6625.9769125932598</v>
      </c>
      <c r="E24" s="117">
        <f t="shared" si="7"/>
        <v>6836.0419117181855</v>
      </c>
      <c r="F24" s="117">
        <f t="shared" si="7"/>
        <v>7270.5833628998334</v>
      </c>
      <c r="G24" s="117">
        <f t="shared" si="7"/>
        <v>7464.7373701078468</v>
      </c>
      <c r="H24" s="117">
        <f t="shared" si="7"/>
        <v>7497.770226353241</v>
      </c>
      <c r="I24" s="117">
        <f t="shared" si="7"/>
        <v>6991.5056608149471</v>
      </c>
      <c r="J24" s="117">
        <f t="shared" si="7"/>
        <v>7690.2060656497124</v>
      </c>
      <c r="K24" s="117">
        <f t="shared" si="7"/>
        <v>7616.8663072314293</v>
      </c>
      <c r="L24" s="117">
        <f t="shared" si="7"/>
        <v>8410.7764297741796</v>
      </c>
      <c r="M24" s="117">
        <f t="shared" si="7"/>
        <v>7679.3899849443069</v>
      </c>
      <c r="N24" s="117">
        <f t="shared" si="7"/>
        <v>8007.8215983485088</v>
      </c>
      <c r="O24" s="117">
        <f t="shared" si="7"/>
        <v>8602.3767058624417</v>
      </c>
      <c r="P24" s="117">
        <f t="shared" si="7"/>
        <v>7511.2973207188843</v>
      </c>
      <c r="Q24" s="117">
        <f t="shared" si="7"/>
        <v>7543.1524945202273</v>
      </c>
      <c r="R24" s="117">
        <f t="shared" ref="R24:V24" si="8">R25+R28+R30+R39</f>
        <v>8369.1816389134819</v>
      </c>
      <c r="S24" s="117">
        <f t="shared" si="8"/>
        <v>7925.1488124689395</v>
      </c>
      <c r="T24" s="117">
        <f t="shared" si="8"/>
        <v>8746.6446590369324</v>
      </c>
      <c r="U24" s="117">
        <f t="shared" si="8"/>
        <v>8404.3915677512032</v>
      </c>
      <c r="V24" s="117">
        <f t="shared" si="8"/>
        <v>8558.607885091933</v>
      </c>
      <c r="W24" s="117">
        <f t="shared" ref="W24" si="9">W25+W28+W30+W39</f>
        <v>9203.1766490566333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4789.2597416348544</v>
      </c>
      <c r="C25" s="122">
        <f t="shared" si="10"/>
        <v>4906.31245600282</v>
      </c>
      <c r="D25" s="122">
        <f t="shared" si="10"/>
        <v>4950.2989794496507</v>
      </c>
      <c r="E25" s="122">
        <f t="shared" si="10"/>
        <v>5084.1997408841398</v>
      </c>
      <c r="F25" s="122">
        <f t="shared" si="10"/>
        <v>5514.8913861340361</v>
      </c>
      <c r="G25" s="122">
        <f t="shared" si="10"/>
        <v>5716.363262969815</v>
      </c>
      <c r="H25" s="122">
        <f t="shared" si="10"/>
        <v>5691.2030038645944</v>
      </c>
      <c r="I25" s="122">
        <f t="shared" si="10"/>
        <v>5207.5324446064069</v>
      </c>
      <c r="J25" s="122">
        <f t="shared" si="10"/>
        <v>5913.4858955511236</v>
      </c>
      <c r="K25" s="122">
        <f t="shared" si="10"/>
        <v>5820.6887338009165</v>
      </c>
      <c r="L25" s="122">
        <f t="shared" si="10"/>
        <v>6507.8795914158509</v>
      </c>
      <c r="M25" s="122">
        <f t="shared" si="10"/>
        <v>5702.098427879575</v>
      </c>
      <c r="N25" s="122">
        <f t="shared" si="10"/>
        <v>5983.4867893100136</v>
      </c>
      <c r="O25" s="122">
        <f t="shared" si="10"/>
        <v>6641.0678624538032</v>
      </c>
      <c r="P25" s="122">
        <f t="shared" si="10"/>
        <v>5613.1322355126522</v>
      </c>
      <c r="Q25" s="122">
        <f t="shared" si="10"/>
        <v>5555.9735876973491</v>
      </c>
      <c r="R25" s="122">
        <f t="shared" ref="R25:V25" si="11">SUM(R26:R27)</f>
        <v>6366.0926392655583</v>
      </c>
      <c r="S25" s="122">
        <f t="shared" si="11"/>
        <v>5809.8123348545314</v>
      </c>
      <c r="T25" s="122">
        <f t="shared" si="11"/>
        <v>6626.9596131242697</v>
      </c>
      <c r="U25" s="122">
        <f t="shared" si="11"/>
        <v>6274.3966018496594</v>
      </c>
      <c r="V25" s="122">
        <f t="shared" si="11"/>
        <v>6431.9720001284377</v>
      </c>
      <c r="W25" s="122">
        <f t="shared" ref="W25" si="12">SUM(W26:W27)</f>
        <v>7046.9779176753109</v>
      </c>
      <c r="DA25" s="130" t="s">
        <v>2432</v>
      </c>
    </row>
    <row r="26" spans="1:105" ht="12" customHeight="1" x14ac:dyDescent="0.25">
      <c r="A26" s="97" t="s">
        <v>74</v>
      </c>
      <c r="B26" s="98">
        <v>4676.2738257199444</v>
      </c>
      <c r="C26" s="98">
        <v>4792.3925664465132</v>
      </c>
      <c r="D26" s="98">
        <v>4837.4941611060485</v>
      </c>
      <c r="E26" s="98">
        <v>4975.2372614663691</v>
      </c>
      <c r="F26" s="98">
        <v>5395.3455847021623</v>
      </c>
      <c r="G26" s="98">
        <v>5594.6107078459181</v>
      </c>
      <c r="H26" s="98">
        <v>5572.8194326304038</v>
      </c>
      <c r="I26" s="98">
        <v>5101.2060085535431</v>
      </c>
      <c r="J26" s="98">
        <v>5794.7917973603899</v>
      </c>
      <c r="K26" s="98">
        <v>5705.9989815400286</v>
      </c>
      <c r="L26" s="98">
        <v>6379.8481175557854</v>
      </c>
      <c r="M26" s="98">
        <v>5590.8250034679013</v>
      </c>
      <c r="N26" s="98">
        <v>5869.6465797022447</v>
      </c>
      <c r="O26" s="98">
        <v>6511.8452523717169</v>
      </c>
      <c r="P26" s="98">
        <v>5503.3772875856239</v>
      </c>
      <c r="Q26" s="98">
        <v>5451.4860923141659</v>
      </c>
      <c r="R26" s="98">
        <v>6246.7267371780154</v>
      </c>
      <c r="S26" s="98">
        <v>5701.6611782973223</v>
      </c>
      <c r="T26" s="98">
        <v>6504.257654107475</v>
      </c>
      <c r="U26" s="98">
        <v>6158.6893687190741</v>
      </c>
      <c r="V26" s="98">
        <v>6313.7411354204069</v>
      </c>
      <c r="W26" s="98">
        <v>6918.5505164745264</v>
      </c>
      <c r="DA26" s="63" t="s">
        <v>2433</v>
      </c>
    </row>
    <row r="27" spans="1:105" ht="12" customHeight="1" x14ac:dyDescent="0.25">
      <c r="A27" s="97" t="s">
        <v>53</v>
      </c>
      <c r="B27" s="98">
        <v>112.98591591491042</v>
      </c>
      <c r="C27" s="98">
        <v>113.91988955630706</v>
      </c>
      <c r="D27" s="98">
        <v>112.80481834360249</v>
      </c>
      <c r="E27" s="98">
        <v>108.96247941777042</v>
      </c>
      <c r="F27" s="98">
        <v>119.54580143187397</v>
      </c>
      <c r="G27" s="98">
        <v>121.75255512389697</v>
      </c>
      <c r="H27" s="98">
        <v>118.38357123419073</v>
      </c>
      <c r="I27" s="98">
        <v>106.32643605286353</v>
      </c>
      <c r="J27" s="98">
        <v>118.69409819073387</v>
      </c>
      <c r="K27" s="98">
        <v>114.68975226088754</v>
      </c>
      <c r="L27" s="98">
        <v>128.03147386006535</v>
      </c>
      <c r="M27" s="98">
        <v>111.27342441167387</v>
      </c>
      <c r="N27" s="98">
        <v>113.840209607769</v>
      </c>
      <c r="O27" s="98">
        <v>129.22261008208645</v>
      </c>
      <c r="P27" s="98">
        <v>109.75494792702814</v>
      </c>
      <c r="Q27" s="98">
        <v>104.48749538318278</v>
      </c>
      <c r="R27" s="98">
        <v>119.36590208754319</v>
      </c>
      <c r="S27" s="98">
        <v>108.15115655720908</v>
      </c>
      <c r="T27" s="98">
        <v>122.70195901679429</v>
      </c>
      <c r="U27" s="98">
        <v>115.70723313058569</v>
      </c>
      <c r="V27" s="98">
        <v>118.23086470803061</v>
      </c>
      <c r="W27" s="98">
        <v>128.42740120078486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72.598248190115356</v>
      </c>
      <c r="C28" s="122">
        <f t="shared" si="13"/>
        <v>88.745029098585562</v>
      </c>
      <c r="D28" s="122">
        <f t="shared" si="13"/>
        <v>81.372550354308501</v>
      </c>
      <c r="E28" s="122">
        <f t="shared" si="13"/>
        <v>160.47299969701908</v>
      </c>
      <c r="F28" s="122">
        <f t="shared" si="13"/>
        <v>99.972218886528879</v>
      </c>
      <c r="G28" s="122">
        <f t="shared" si="13"/>
        <v>120.33682920634871</v>
      </c>
      <c r="H28" s="122">
        <f t="shared" si="13"/>
        <v>153.64728767160761</v>
      </c>
      <c r="I28" s="122">
        <f t="shared" si="13"/>
        <v>142.05822402845749</v>
      </c>
      <c r="J28" s="122">
        <f t="shared" si="13"/>
        <v>170.95104149769099</v>
      </c>
      <c r="K28" s="122">
        <f t="shared" si="13"/>
        <v>210.83648399140404</v>
      </c>
      <c r="L28" s="122">
        <f t="shared" si="13"/>
        <v>222.14489571469102</v>
      </c>
      <c r="M28" s="122">
        <f t="shared" si="13"/>
        <v>241.18607250084989</v>
      </c>
      <c r="N28" s="122">
        <f t="shared" si="13"/>
        <v>328.15784911331855</v>
      </c>
      <c r="O28" s="122">
        <f t="shared" si="13"/>
        <v>269.26404680142565</v>
      </c>
      <c r="P28" s="122">
        <f t="shared" si="13"/>
        <v>241.77985043367363</v>
      </c>
      <c r="Q28" s="122">
        <f t="shared" si="13"/>
        <v>331.01762499689642</v>
      </c>
      <c r="R28" s="122">
        <f t="shared" si="13"/>
        <v>305.43647896578426</v>
      </c>
      <c r="S28" s="122">
        <f t="shared" si="13"/>
        <v>339.23101398556815</v>
      </c>
      <c r="T28" s="122">
        <f t="shared" si="13"/>
        <v>285.21291088060502</v>
      </c>
      <c r="U28" s="122">
        <f t="shared" si="13"/>
        <v>311.01436560292467</v>
      </c>
      <c r="V28" s="122">
        <f t="shared" si="13"/>
        <v>282.17190505547148</v>
      </c>
      <c r="W28" s="122">
        <f t="shared" si="13"/>
        <v>305.79087810632882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72.598248190115356</v>
      </c>
      <c r="C29" s="98">
        <f>IF(RES_hhdet_tes!C29=0,0,RES_hhdet_tes!C29*1000*11630/RES_hhdet_num!C24)</f>
        <v>88.745029098585562</v>
      </c>
      <c r="D29" s="98">
        <f>IF(RES_hhdet_tes!D29=0,0,RES_hhdet_tes!D29*1000*11630/RES_hhdet_num!D24)</f>
        <v>81.372550354308501</v>
      </c>
      <c r="E29" s="98">
        <f>IF(RES_hhdet_tes!E29=0,0,RES_hhdet_tes!E29*1000*11630/RES_hhdet_num!E24)</f>
        <v>160.47299969701908</v>
      </c>
      <c r="F29" s="98">
        <f>IF(RES_hhdet_tes!F29=0,0,RES_hhdet_tes!F29*1000*11630/RES_hhdet_num!F24)</f>
        <v>99.972218886528879</v>
      </c>
      <c r="G29" s="98">
        <f>IF(RES_hhdet_tes!G29=0,0,RES_hhdet_tes!G29*1000*11630/RES_hhdet_num!G24)</f>
        <v>120.33682920634871</v>
      </c>
      <c r="H29" s="98">
        <f>IF(RES_hhdet_tes!H29=0,0,RES_hhdet_tes!H29*1000*11630/RES_hhdet_num!H24)</f>
        <v>153.64728767160761</v>
      </c>
      <c r="I29" s="98">
        <f>IF(RES_hhdet_tes!I29=0,0,RES_hhdet_tes!I29*1000*11630/RES_hhdet_num!I24)</f>
        <v>142.05822402845749</v>
      </c>
      <c r="J29" s="98">
        <f>IF(RES_hhdet_tes!J29=0,0,RES_hhdet_tes!J29*1000*11630/RES_hhdet_num!J24)</f>
        <v>170.95104149769099</v>
      </c>
      <c r="K29" s="98">
        <f>IF(RES_hhdet_tes!K29=0,0,RES_hhdet_tes!K29*1000*11630/RES_hhdet_num!K24)</f>
        <v>210.83648399140404</v>
      </c>
      <c r="L29" s="98">
        <f>IF(RES_hhdet_tes!L29=0,0,RES_hhdet_tes!L29*1000*11630/RES_hhdet_num!L24)</f>
        <v>222.14489571469102</v>
      </c>
      <c r="M29" s="98">
        <f>IF(RES_hhdet_tes!M29=0,0,RES_hhdet_tes!M29*1000*11630/RES_hhdet_num!M24)</f>
        <v>241.18607250084989</v>
      </c>
      <c r="N29" s="98">
        <f>IF(RES_hhdet_tes!N29=0,0,RES_hhdet_tes!N29*1000*11630/RES_hhdet_num!N24)</f>
        <v>328.15784911331855</v>
      </c>
      <c r="O29" s="98">
        <f>IF(RES_hhdet_tes!O29=0,0,RES_hhdet_tes!O29*1000*11630/RES_hhdet_num!O24)</f>
        <v>269.26404680142565</v>
      </c>
      <c r="P29" s="98">
        <f>IF(RES_hhdet_tes!P29=0,0,RES_hhdet_tes!P29*1000*11630/RES_hhdet_num!P24)</f>
        <v>241.77985043367363</v>
      </c>
      <c r="Q29" s="98">
        <f>IF(RES_hhdet_tes!Q29=0,0,RES_hhdet_tes!Q29*1000*11630/RES_hhdet_num!Q24)</f>
        <v>331.01762499689642</v>
      </c>
      <c r="R29" s="98">
        <f>IF(RES_hhdet_tes!R29=0,0,RES_hhdet_tes!R29*1000*11630/RES_hhdet_num!R24)</f>
        <v>305.43647896578426</v>
      </c>
      <c r="S29" s="98">
        <f>IF(RES_hhdet_tes!S29=0,0,RES_hhdet_tes!S29*1000*11630/RES_hhdet_num!S24)</f>
        <v>339.23101398556815</v>
      </c>
      <c r="T29" s="98">
        <f>IF(RES_hhdet_tes!T29=0,0,RES_hhdet_tes!T29*1000*11630/RES_hhdet_num!T24)</f>
        <v>285.21291088060502</v>
      </c>
      <c r="U29" s="98">
        <f>IF(RES_hhdet_tes!U29=0,0,RES_hhdet_tes!U29*1000*11630/RES_hhdet_num!U24)</f>
        <v>311.01436560292467</v>
      </c>
      <c r="V29" s="98">
        <f>IF(RES_hhdet_tes!V29=0,0,RES_hhdet_tes!V29*1000*11630/RES_hhdet_num!V24)</f>
        <v>282.17190505547148</v>
      </c>
      <c r="W29" s="98">
        <f>IF(RES_hhdet_tes!W29=0,0,RES_hhdet_tes!W29*1000*11630/RES_hhdet_num!W24)</f>
        <v>305.79087810632882</v>
      </c>
      <c r="DA29" s="63" t="s">
        <v>2436</v>
      </c>
    </row>
    <row r="30" spans="1:105" ht="12" customHeight="1" x14ac:dyDescent="0.25">
      <c r="A30" s="121" t="s">
        <v>55</v>
      </c>
      <c r="B30" s="122">
        <v>981.84804089821796</v>
      </c>
      <c r="C30" s="122">
        <v>981.72741380185607</v>
      </c>
      <c r="D30" s="122">
        <v>1002.0101568130094</v>
      </c>
      <c r="E30" s="122">
        <v>996.72976628679908</v>
      </c>
      <c r="F30" s="122">
        <v>1043.3852092659192</v>
      </c>
      <c r="G30" s="122">
        <v>1036.4519992244329</v>
      </c>
      <c r="H30" s="122">
        <v>1050.518952146391</v>
      </c>
      <c r="I30" s="122">
        <v>1066.4695512738608</v>
      </c>
      <c r="J30" s="122">
        <v>1059.3147045508417</v>
      </c>
      <c r="K30" s="122">
        <v>1059.1182745056501</v>
      </c>
      <c r="L30" s="122">
        <v>1127.6155882970181</v>
      </c>
      <c r="M30" s="122">
        <v>1206.8606881696307</v>
      </c>
      <c r="N30" s="122">
        <v>1187.5186868052274</v>
      </c>
      <c r="O30" s="122">
        <v>1191.8011105537073</v>
      </c>
      <c r="P30" s="122">
        <v>1168.4802242905096</v>
      </c>
      <c r="Q30" s="122">
        <v>1168.624702428772</v>
      </c>
      <c r="R30" s="122">
        <v>1208.8733382759983</v>
      </c>
      <c r="S30" s="122">
        <v>1257.6964474292361</v>
      </c>
      <c r="T30" s="122">
        <v>1306.4296501208769</v>
      </c>
      <c r="U30" s="122">
        <v>1298.8758047378378</v>
      </c>
      <c r="V30" s="122">
        <v>1313.002133084741</v>
      </c>
      <c r="W30" s="122">
        <v>1315.7079569185767</v>
      </c>
      <c r="DA30" s="130" t="s">
        <v>2437</v>
      </c>
    </row>
    <row r="31" spans="1:105" ht="12" customHeight="1" x14ac:dyDescent="0.25">
      <c r="A31" s="97" t="s">
        <v>141</v>
      </c>
      <c r="B31" s="98">
        <v>860.17066358140085</v>
      </c>
      <c r="C31" s="98">
        <v>860.55242939285597</v>
      </c>
      <c r="D31" s="98">
        <v>860.69509175243184</v>
      </c>
      <c r="E31" s="98">
        <v>832.74298676226977</v>
      </c>
      <c r="F31" s="98">
        <v>885.28344037224679</v>
      </c>
      <c r="G31" s="98">
        <v>879.29987400668915</v>
      </c>
      <c r="H31" s="98">
        <v>869.43996937651195</v>
      </c>
      <c r="I31" s="98">
        <v>853.14804743816933</v>
      </c>
      <c r="J31" s="98">
        <v>864.9812082848207</v>
      </c>
      <c r="K31" s="98">
        <v>871.77217032592137</v>
      </c>
      <c r="L31" s="98">
        <v>932.13988409767319</v>
      </c>
      <c r="M31" s="98">
        <v>992.24457844920914</v>
      </c>
      <c r="N31" s="98">
        <v>968.02879062004479</v>
      </c>
      <c r="O31" s="98">
        <v>974.81137835076004</v>
      </c>
      <c r="P31" s="98">
        <v>971.60969467828386</v>
      </c>
      <c r="Q31" s="98">
        <v>941.21137689329566</v>
      </c>
      <c r="R31" s="98">
        <v>1018.2593786034411</v>
      </c>
      <c r="S31" s="98">
        <v>1032.277838624351</v>
      </c>
      <c r="T31" s="98">
        <v>1120.1961697751508</v>
      </c>
      <c r="U31" s="98">
        <v>1086.5446828703059</v>
      </c>
      <c r="V31" s="98">
        <v>1129.4777951132471</v>
      </c>
      <c r="W31" s="98">
        <v>1117.4078054818931</v>
      </c>
      <c r="DA31" s="63" t="s">
        <v>2438</v>
      </c>
    </row>
    <row r="32" spans="1:105" ht="12" customHeight="1" x14ac:dyDescent="0.25">
      <c r="A32" s="97" t="s">
        <v>140</v>
      </c>
      <c r="B32" s="98">
        <v>852.38646792200927</v>
      </c>
      <c r="C32" s="98">
        <v>853.41425070851244</v>
      </c>
      <c r="D32" s="98">
        <v>858.14933167842764</v>
      </c>
      <c r="E32" s="98">
        <v>850.25547259030532</v>
      </c>
      <c r="F32" s="98">
        <v>869.63928218624096</v>
      </c>
      <c r="G32" s="98">
        <v>868.72377135226168</v>
      </c>
      <c r="H32" s="98">
        <v>887.62813817618519</v>
      </c>
      <c r="I32" s="98">
        <v>876.89279044927184</v>
      </c>
      <c r="J32" s="98">
        <v>904.74403491602664</v>
      </c>
      <c r="K32" s="98">
        <v>903.38912888758512</v>
      </c>
      <c r="L32" s="98">
        <v>956.54012944566921</v>
      </c>
      <c r="M32" s="98">
        <v>955.42687054170904</v>
      </c>
      <c r="N32" s="98">
        <v>924.41173307250256</v>
      </c>
      <c r="O32" s="98">
        <v>977.54652620868228</v>
      </c>
      <c r="P32" s="98">
        <v>1023.5479953952703</v>
      </c>
      <c r="Q32" s="98">
        <v>945.45778594192711</v>
      </c>
      <c r="R32" s="98">
        <v>1032.5349628032993</v>
      </c>
      <c r="S32" s="98">
        <v>1015.2963070476392</v>
      </c>
      <c r="T32" s="98">
        <v>1128.9437981146677</v>
      </c>
      <c r="U32" s="98">
        <v>1083.756568526506</v>
      </c>
      <c r="V32" s="98">
        <v>1157.2855202467438</v>
      </c>
      <c r="W32" s="98">
        <v>1124.5556872504208</v>
      </c>
      <c r="DA32" s="63" t="s">
        <v>2439</v>
      </c>
    </row>
    <row r="33" spans="1:105" ht="12" customHeight="1" x14ac:dyDescent="0.25">
      <c r="A33" s="100" t="s">
        <v>50</v>
      </c>
      <c r="B33" s="101">
        <v>140.68317264625509</v>
      </c>
      <c r="C33" s="101">
        <v>174.13304982870341</v>
      </c>
      <c r="D33" s="101">
        <v>155.37547594590927</v>
      </c>
      <c r="E33" s="101">
        <v>136.83901097366905</v>
      </c>
      <c r="F33" s="101">
        <v>152.49150709147312</v>
      </c>
      <c r="G33" s="101">
        <v>163.68291282700534</v>
      </c>
      <c r="H33" s="101">
        <v>173.51155693147237</v>
      </c>
      <c r="I33" s="101">
        <v>161.83227219234115</v>
      </c>
      <c r="J33" s="101">
        <v>166.726291471889</v>
      </c>
      <c r="K33" s="101">
        <v>169.12375959058784</v>
      </c>
      <c r="L33" s="101">
        <v>170.5654948247082</v>
      </c>
      <c r="M33" s="101">
        <v>176.80788832392537</v>
      </c>
      <c r="N33" s="101">
        <v>149.80472486018462</v>
      </c>
      <c r="O33" s="101">
        <v>132.33615157714627</v>
      </c>
      <c r="P33" s="101">
        <v>171.96229931816245</v>
      </c>
      <c r="Q33" s="101">
        <v>135.58007035559365</v>
      </c>
      <c r="R33" s="101">
        <v>184.08484602598813</v>
      </c>
      <c r="S33" s="101">
        <v>180.70601642800057</v>
      </c>
      <c r="T33" s="101">
        <v>218.85890118790456</v>
      </c>
      <c r="U33" s="101">
        <v>211.72763095365903</v>
      </c>
      <c r="V33" s="101">
        <v>238.45370591255468</v>
      </c>
      <c r="W33" s="101">
        <v>214.64226121497606</v>
      </c>
      <c r="DA33" s="131" t="s">
        <v>2440</v>
      </c>
    </row>
    <row r="34" spans="1:105" ht="12" customHeight="1" x14ac:dyDescent="0.25">
      <c r="A34" s="103" t="s">
        <v>52</v>
      </c>
      <c r="B34" s="104">
        <v>711.70329527575416</v>
      </c>
      <c r="C34" s="104">
        <v>679.28120087980892</v>
      </c>
      <c r="D34" s="104">
        <v>702.77385573251843</v>
      </c>
      <c r="E34" s="104">
        <v>713.41646161663607</v>
      </c>
      <c r="F34" s="104">
        <v>717.14777509476767</v>
      </c>
      <c r="G34" s="104">
        <v>705.04085852525634</v>
      </c>
      <c r="H34" s="104">
        <v>714.11658124471285</v>
      </c>
      <c r="I34" s="104">
        <v>715.06051825693055</v>
      </c>
      <c r="J34" s="104">
        <v>738.0177434441373</v>
      </c>
      <c r="K34" s="104">
        <v>734.26536929699739</v>
      </c>
      <c r="L34" s="104">
        <v>785.97463462096096</v>
      </c>
      <c r="M34" s="104">
        <v>778.61898221778381</v>
      </c>
      <c r="N34" s="104">
        <v>774.60700821231808</v>
      </c>
      <c r="O34" s="104">
        <v>845.21037463153584</v>
      </c>
      <c r="P34" s="104">
        <v>851.58569607710808</v>
      </c>
      <c r="Q34" s="104">
        <v>809.87771558633392</v>
      </c>
      <c r="R34" s="104">
        <v>848.45011677731088</v>
      </c>
      <c r="S34" s="104">
        <v>834.59029061963849</v>
      </c>
      <c r="T34" s="104">
        <v>910.08489692676324</v>
      </c>
      <c r="U34" s="104">
        <v>872.02893757284687</v>
      </c>
      <c r="V34" s="104">
        <v>918.83181433418918</v>
      </c>
      <c r="W34" s="104">
        <v>909.91342603544467</v>
      </c>
      <c r="DA34" s="132" t="s">
        <v>2441</v>
      </c>
    </row>
    <row r="35" spans="1:105" ht="12" customHeight="1" x14ac:dyDescent="0.25">
      <c r="A35" s="106" t="s">
        <v>122</v>
      </c>
      <c r="B35" s="101">
        <v>1101.9977759576275</v>
      </c>
      <c r="C35" s="101">
        <v>1087.2213838274643</v>
      </c>
      <c r="D35" s="101">
        <v>1111.9197274025253</v>
      </c>
      <c r="E35" s="101">
        <v>1110.986869731714</v>
      </c>
      <c r="F35" s="101">
        <v>1140.4469401658771</v>
      </c>
      <c r="G35" s="101">
        <v>1096.4733812545571</v>
      </c>
      <c r="H35" s="101">
        <v>1104.1982354889115</v>
      </c>
      <c r="I35" s="101">
        <v>1102.4515777949025</v>
      </c>
      <c r="J35" s="101">
        <v>1085.1854581676253</v>
      </c>
      <c r="K35" s="101">
        <v>1059.3521182465302</v>
      </c>
      <c r="L35" s="101">
        <v>1127.8283573385788</v>
      </c>
      <c r="M35" s="101">
        <v>1192.7167252601159</v>
      </c>
      <c r="N35" s="101">
        <v>1177.901855674055</v>
      </c>
      <c r="O35" s="101">
        <v>1179.737410816346</v>
      </c>
      <c r="P35" s="101">
        <v>1154.5664126333802</v>
      </c>
      <c r="Q35" s="101">
        <v>1151.0907159091239</v>
      </c>
      <c r="R35" s="101">
        <v>1172.0703044551246</v>
      </c>
      <c r="S35" s="101">
        <v>1221.7000065997677</v>
      </c>
      <c r="T35" s="101">
        <v>1245.0255032635362</v>
      </c>
      <c r="U35" s="101">
        <v>1249.4694565370671</v>
      </c>
      <c r="V35" s="101">
        <v>1256.4003682610655</v>
      </c>
      <c r="W35" s="101">
        <v>1230.3624392279098</v>
      </c>
      <c r="DA35" s="131" t="s">
        <v>2442</v>
      </c>
    </row>
    <row r="36" spans="1:105" ht="12" customHeight="1" x14ac:dyDescent="0.25">
      <c r="A36" s="107" t="s">
        <v>121</v>
      </c>
      <c r="B36" s="104">
        <v>1299.7070657160273</v>
      </c>
      <c r="C36" s="104">
        <v>1305.781245300245</v>
      </c>
      <c r="D36" s="104">
        <v>1377.2416987775889</v>
      </c>
      <c r="E36" s="104">
        <v>1435.02701317269</v>
      </c>
      <c r="F36" s="104">
        <v>1464.1247585417229</v>
      </c>
      <c r="G36" s="104">
        <v>1466.1299416309773</v>
      </c>
      <c r="H36" s="104">
        <v>1431.5057805373237</v>
      </c>
      <c r="I36" s="104">
        <v>1470.9769750156606</v>
      </c>
      <c r="J36" s="104">
        <v>1367.164749439645</v>
      </c>
      <c r="K36" s="104">
        <v>1360.9461094827227</v>
      </c>
      <c r="L36" s="104">
        <v>1385.8309643629841</v>
      </c>
      <c r="M36" s="104">
        <v>1480.1286700419944</v>
      </c>
      <c r="N36" s="104">
        <v>1418.783318742454</v>
      </c>
      <c r="O36" s="104">
        <v>1396.2207731467606</v>
      </c>
      <c r="P36" s="104">
        <v>1345.4750083779743</v>
      </c>
      <c r="Q36" s="104">
        <v>1369.0346274865403</v>
      </c>
      <c r="R36" s="104">
        <v>1399.5479081403137</v>
      </c>
      <c r="S36" s="104">
        <v>1467.6913225250448</v>
      </c>
      <c r="T36" s="104">
        <v>1511.3530872061044</v>
      </c>
      <c r="U36" s="104">
        <v>1492.6735966360841</v>
      </c>
      <c r="V36" s="104">
        <v>1487.6702859690095</v>
      </c>
      <c r="W36" s="104">
        <v>1515.9923429297505</v>
      </c>
      <c r="DA36" s="132" t="s">
        <v>2443</v>
      </c>
    </row>
    <row r="37" spans="1:105" ht="12" customHeight="1" x14ac:dyDescent="0.25">
      <c r="A37" s="108" t="s">
        <v>53</v>
      </c>
      <c r="B37" s="98">
        <v>350.76896292236796</v>
      </c>
      <c r="C37" s="98">
        <v>359.30853368180976</v>
      </c>
      <c r="D37" s="98">
        <v>409.73343257997647</v>
      </c>
      <c r="E37" s="98">
        <v>461.38195743656632</v>
      </c>
      <c r="F37" s="98">
        <v>491.21703091794473</v>
      </c>
      <c r="G37" s="98">
        <v>503.74187954066088</v>
      </c>
      <c r="H37" s="98">
        <v>480.59275805862205</v>
      </c>
      <c r="I37" s="98">
        <v>521.59521715738651</v>
      </c>
      <c r="J37" s="98">
        <v>437.0649191828324</v>
      </c>
      <c r="K37" s="98">
        <v>443.91680833944673</v>
      </c>
      <c r="L37" s="98">
        <v>441.9493766717398</v>
      </c>
      <c r="M37" s="98">
        <v>500.4056357048259</v>
      </c>
      <c r="N37" s="98">
        <v>458.99464424889737</v>
      </c>
      <c r="O37" s="98">
        <v>453.53967017907678</v>
      </c>
      <c r="P37" s="98">
        <v>407.98141990302412</v>
      </c>
      <c r="Q37" s="98">
        <v>404.52257382798382</v>
      </c>
      <c r="R37" s="98">
        <v>428.28277887686568</v>
      </c>
      <c r="S37" s="98">
        <v>491.19310123525958</v>
      </c>
      <c r="T37" s="98">
        <v>485.81956840145261</v>
      </c>
      <c r="U37" s="98">
        <v>488.99705584069523</v>
      </c>
      <c r="V37" s="98">
        <v>459.23270453873374</v>
      </c>
      <c r="W37" s="98">
        <v>511.83448022941548</v>
      </c>
      <c r="DA37" s="63" t="s">
        <v>2444</v>
      </c>
    </row>
    <row r="38" spans="1:105" ht="12" customHeight="1" x14ac:dyDescent="0.25">
      <c r="A38" s="108" t="s">
        <v>52</v>
      </c>
      <c r="B38" s="98">
        <v>948.93810279365925</v>
      </c>
      <c r="C38" s="98">
        <v>946.47271161843526</v>
      </c>
      <c r="D38" s="98">
        <v>967.50826619761187</v>
      </c>
      <c r="E38" s="98">
        <v>973.64505573612382</v>
      </c>
      <c r="F38" s="98">
        <v>972.90772762377799</v>
      </c>
      <c r="G38" s="98">
        <v>962.38806209031657</v>
      </c>
      <c r="H38" s="98">
        <v>950.91302247870215</v>
      </c>
      <c r="I38" s="98">
        <v>949.38175785827377</v>
      </c>
      <c r="J38" s="98">
        <v>930.09983025681254</v>
      </c>
      <c r="K38" s="98">
        <v>917.02930114327603</v>
      </c>
      <c r="L38" s="98">
        <v>943.88158769124402</v>
      </c>
      <c r="M38" s="98">
        <v>979.72303433716797</v>
      </c>
      <c r="N38" s="98">
        <v>959.7886744935563</v>
      </c>
      <c r="O38" s="98">
        <v>942.68110296768384</v>
      </c>
      <c r="P38" s="98">
        <v>937.49358847495</v>
      </c>
      <c r="Q38" s="98">
        <v>964.5120536585564</v>
      </c>
      <c r="R38" s="98">
        <v>971.26512926344776</v>
      </c>
      <c r="S38" s="98">
        <v>976.49822128978565</v>
      </c>
      <c r="T38" s="98">
        <v>1025.5335188046515</v>
      </c>
      <c r="U38" s="98">
        <v>1003.6765407953889</v>
      </c>
      <c r="V38" s="98">
        <v>1028.4375814302757</v>
      </c>
      <c r="W38" s="98">
        <v>1004.157862700335</v>
      </c>
      <c r="DA38" s="63" t="s">
        <v>2445</v>
      </c>
    </row>
    <row r="39" spans="1:105" ht="12" customHeight="1" x14ac:dyDescent="0.25">
      <c r="A39" s="121" t="s">
        <v>54</v>
      </c>
      <c r="B39" s="122">
        <v>550.50971499710499</v>
      </c>
      <c r="C39" s="122">
        <v>579.00862849399209</v>
      </c>
      <c r="D39" s="122">
        <v>592.29522597629136</v>
      </c>
      <c r="E39" s="122">
        <v>594.63940485022704</v>
      </c>
      <c r="F39" s="122">
        <v>612.3345486133494</v>
      </c>
      <c r="G39" s="122">
        <v>591.58527870725015</v>
      </c>
      <c r="H39" s="122">
        <v>602.40098267064809</v>
      </c>
      <c r="I39" s="122">
        <v>575.44544090622162</v>
      </c>
      <c r="J39" s="122">
        <v>546.45442405005667</v>
      </c>
      <c r="K39" s="122">
        <v>526.22281493345884</v>
      </c>
      <c r="L39" s="122">
        <v>553.13635434662001</v>
      </c>
      <c r="M39" s="122">
        <v>529.24479639425113</v>
      </c>
      <c r="N39" s="122">
        <v>508.65827311994957</v>
      </c>
      <c r="O39" s="122">
        <v>500.24368605350583</v>
      </c>
      <c r="P39" s="122">
        <v>487.90501048204862</v>
      </c>
      <c r="Q39" s="122">
        <v>487.53657939720949</v>
      </c>
      <c r="R39" s="122">
        <v>488.77918240614179</v>
      </c>
      <c r="S39" s="122">
        <v>518.4090161996038</v>
      </c>
      <c r="T39" s="122">
        <v>528.04248491117983</v>
      </c>
      <c r="U39" s="122">
        <v>520.10479556078133</v>
      </c>
      <c r="V39" s="122">
        <v>531.46184682328339</v>
      </c>
      <c r="W39" s="122">
        <v>534.69989635641605</v>
      </c>
      <c r="DA39" s="130" t="s">
        <v>2446</v>
      </c>
    </row>
    <row r="40" spans="1:105" ht="12" customHeight="1" x14ac:dyDescent="0.25">
      <c r="A40" s="97" t="s">
        <v>50</v>
      </c>
      <c r="B40" s="98">
        <v>590.12366006510899</v>
      </c>
      <c r="C40" s="98">
        <v>590.4193838113398</v>
      </c>
      <c r="D40" s="98">
        <v>608.3259547433247</v>
      </c>
      <c r="E40" s="98">
        <v>634.98390302141127</v>
      </c>
      <c r="F40" s="98">
        <v>656.31109568780528</v>
      </c>
      <c r="G40" s="98">
        <v>629.05586048054124</v>
      </c>
      <c r="H40" s="98">
        <v>607.15655256900402</v>
      </c>
      <c r="I40" s="98">
        <v>585.19204072097784</v>
      </c>
      <c r="J40" s="98">
        <v>557.17408924301196</v>
      </c>
      <c r="K40" s="98">
        <v>548.26266295501523</v>
      </c>
      <c r="L40" s="98">
        <v>551.28697562780985</v>
      </c>
      <c r="M40" s="98">
        <v>552.68574797772771</v>
      </c>
      <c r="N40" s="98">
        <v>517.30447866485895</v>
      </c>
      <c r="O40" s="98">
        <v>512.1395924732044</v>
      </c>
      <c r="P40" s="98">
        <v>507.69894946019696</v>
      </c>
      <c r="Q40" s="98">
        <v>500.07263474485262</v>
      </c>
      <c r="R40" s="98">
        <v>505.54166727022221</v>
      </c>
      <c r="S40" s="98">
        <v>535.0860984443525</v>
      </c>
      <c r="T40" s="98">
        <v>552.01577995526372</v>
      </c>
      <c r="U40" s="98">
        <v>538.1177948975286</v>
      </c>
      <c r="V40" s="98">
        <v>556.6972244859902</v>
      </c>
      <c r="W40" s="98">
        <v>545.06030198369319</v>
      </c>
      <c r="DA40" s="63" t="s">
        <v>2447</v>
      </c>
    </row>
    <row r="41" spans="1:105" ht="12" customHeight="1" x14ac:dyDescent="0.25">
      <c r="A41" s="109" t="s">
        <v>120</v>
      </c>
      <c r="B41" s="33">
        <v>529.0530056729342</v>
      </c>
      <c r="C41" s="33">
        <v>573.02169783619195</v>
      </c>
      <c r="D41" s="33">
        <v>584.05977784714946</v>
      </c>
      <c r="E41" s="33">
        <v>574.33206567138961</v>
      </c>
      <c r="F41" s="33">
        <v>590.95961557456951</v>
      </c>
      <c r="G41" s="33">
        <v>574.7751899194584</v>
      </c>
      <c r="H41" s="33">
        <v>600.50504628844953</v>
      </c>
      <c r="I41" s="33">
        <v>571.8329173618522</v>
      </c>
      <c r="J41" s="33">
        <v>542.51140521282753</v>
      </c>
      <c r="K41" s="33">
        <v>518.27056932734172</v>
      </c>
      <c r="L41" s="33">
        <v>553.78319735573814</v>
      </c>
      <c r="M41" s="33">
        <v>521.1904616879433</v>
      </c>
      <c r="N41" s="33">
        <v>505.6895328018972</v>
      </c>
      <c r="O41" s="33">
        <v>496.22470981995133</v>
      </c>
      <c r="P41" s="33">
        <v>481.29444626824346</v>
      </c>
      <c r="Q41" s="33">
        <v>483.52197912834288</v>
      </c>
      <c r="R41" s="33">
        <v>483.67581730426099</v>
      </c>
      <c r="S41" s="33">
        <v>513.62665853180033</v>
      </c>
      <c r="T41" s="33">
        <v>521.62634950767472</v>
      </c>
      <c r="U41" s="33">
        <v>515.60679252768648</v>
      </c>
      <c r="V41" s="33">
        <v>525.51838883077642</v>
      </c>
      <c r="W41" s="33">
        <v>532.32416792753986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8746.2113209804702</v>
      </c>
      <c r="C43" s="117">
        <f t="shared" si="14"/>
        <v>9796.8370772076432</v>
      </c>
      <c r="D43" s="117">
        <f t="shared" si="14"/>
        <v>9231.7945133317153</v>
      </c>
      <c r="E43" s="117">
        <f t="shared" si="14"/>
        <v>9638.3425944268001</v>
      </c>
      <c r="F43" s="117">
        <f t="shared" si="14"/>
        <v>9464.0418459159882</v>
      </c>
      <c r="G43" s="117">
        <f t="shared" si="14"/>
        <v>9767.8903163549476</v>
      </c>
      <c r="H43" s="117">
        <f t="shared" si="14"/>
        <v>10024.175156365334</v>
      </c>
      <c r="I43" s="117">
        <f t="shared" si="14"/>
        <v>8226.1763458590958</v>
      </c>
      <c r="J43" s="117">
        <f t="shared" si="14"/>
        <v>10010.188996418314</v>
      </c>
      <c r="K43" s="117">
        <f t="shared" si="14"/>
        <v>9590.2887775669151</v>
      </c>
      <c r="L43" s="117">
        <f t="shared" si="14"/>
        <v>10037.258539271617</v>
      </c>
      <c r="M43" s="117">
        <f t="shared" si="14"/>
        <v>9384.1168122665113</v>
      </c>
      <c r="N43" s="117">
        <f t="shared" si="14"/>
        <v>9834.1479384933118</v>
      </c>
      <c r="O43" s="117">
        <f t="shared" si="14"/>
        <v>10180.666206564203</v>
      </c>
      <c r="P43" s="117">
        <f t="shared" si="14"/>
        <v>8943.3947868021933</v>
      </c>
      <c r="Q43" s="117">
        <f t="shared" si="14"/>
        <v>9465.6029557155634</v>
      </c>
      <c r="R43" s="117">
        <f t="shared" ref="R43:V43" si="15">R44+R47+R49+R58</f>
        <v>9395.0743690222407</v>
      </c>
      <c r="S43" s="117">
        <f t="shared" si="15"/>
        <v>9718.0615770203658</v>
      </c>
      <c r="T43" s="117">
        <f t="shared" si="15"/>
        <v>9308.4224080791664</v>
      </c>
      <c r="U43" s="117">
        <f t="shared" si="15"/>
        <v>9964.8426210851812</v>
      </c>
      <c r="V43" s="117">
        <f t="shared" si="15"/>
        <v>10857.977115210349</v>
      </c>
      <c r="W43" s="117">
        <f t="shared" ref="W43" si="16">W44+W47+W49+W58</f>
        <v>9244.5724761998626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6958.7117367265419</v>
      </c>
      <c r="C44" s="122">
        <f t="shared" si="17"/>
        <v>7899.2905872213532</v>
      </c>
      <c r="D44" s="122">
        <f t="shared" si="17"/>
        <v>7341.1556541951531</v>
      </c>
      <c r="E44" s="122">
        <f t="shared" si="17"/>
        <v>7656.2668149882556</v>
      </c>
      <c r="F44" s="122">
        <f t="shared" si="17"/>
        <v>7528.5593347074937</v>
      </c>
      <c r="G44" s="122">
        <f t="shared" si="17"/>
        <v>7786.8870278301702</v>
      </c>
      <c r="H44" s="122">
        <f t="shared" si="17"/>
        <v>7930.4128916302679</v>
      </c>
      <c r="I44" s="122">
        <f t="shared" si="17"/>
        <v>6306.7243169627391</v>
      </c>
      <c r="J44" s="122">
        <f t="shared" si="17"/>
        <v>7917.0062273000331</v>
      </c>
      <c r="K44" s="122">
        <f t="shared" si="17"/>
        <v>7536.0573473286859</v>
      </c>
      <c r="L44" s="122">
        <f t="shared" si="17"/>
        <v>7917.3643518105609</v>
      </c>
      <c r="M44" s="122">
        <f t="shared" si="17"/>
        <v>7222.4352697957083</v>
      </c>
      <c r="N44" s="122">
        <f t="shared" si="17"/>
        <v>7580.6615113082398</v>
      </c>
      <c r="O44" s="122">
        <f t="shared" si="17"/>
        <v>8096.1404715524468</v>
      </c>
      <c r="P44" s="122">
        <f t="shared" si="17"/>
        <v>6836.9547379402065</v>
      </c>
      <c r="Q44" s="122">
        <f t="shared" si="17"/>
        <v>7336.0564199694436</v>
      </c>
      <c r="R44" s="122">
        <f t="shared" ref="R44:V44" si="18">SUM(R45:R46)</f>
        <v>7228.304678092185</v>
      </c>
      <c r="S44" s="122">
        <f t="shared" si="18"/>
        <v>7414.0648927606671</v>
      </c>
      <c r="T44" s="122">
        <f t="shared" si="18"/>
        <v>7076.9028616084315</v>
      </c>
      <c r="U44" s="122">
        <f t="shared" si="18"/>
        <v>7588.8882221253534</v>
      </c>
      <c r="V44" s="122">
        <f t="shared" si="18"/>
        <v>8352.615145402282</v>
      </c>
      <c r="W44" s="122">
        <f t="shared" ref="W44" si="19">SUM(W45:W46)</f>
        <v>7006.1407361908814</v>
      </c>
      <c r="DA44" s="130" t="s">
        <v>2450</v>
      </c>
    </row>
    <row r="45" spans="1:105" ht="12" customHeight="1" x14ac:dyDescent="0.25">
      <c r="A45" s="97" t="s">
        <v>217</v>
      </c>
      <c r="B45" s="98">
        <v>6793.2931126246449</v>
      </c>
      <c r="C45" s="98">
        <v>7714.7350441562976</v>
      </c>
      <c r="D45" s="98">
        <v>7172.2283737432535</v>
      </c>
      <c r="E45" s="98">
        <v>7486.6697321917854</v>
      </c>
      <c r="F45" s="98">
        <v>7362.0088459180997</v>
      </c>
      <c r="G45" s="98">
        <v>7617.6972603496815</v>
      </c>
      <c r="H45" s="98">
        <v>7761.7872683485948</v>
      </c>
      <c r="I45" s="98">
        <v>6175.697887978522</v>
      </c>
      <c r="J45" s="98">
        <v>7753.3447639240339</v>
      </c>
      <c r="K45" s="98">
        <v>7382.0176789485085</v>
      </c>
      <c r="L45" s="98">
        <v>7757.4502593882908</v>
      </c>
      <c r="M45" s="98">
        <v>7078.3401242734262</v>
      </c>
      <c r="N45" s="98">
        <v>7432.101105665507</v>
      </c>
      <c r="O45" s="98">
        <v>7936.9971717019425</v>
      </c>
      <c r="P45" s="98">
        <v>6703.0168278481005</v>
      </c>
      <c r="Q45" s="98">
        <v>7194.2549572450353</v>
      </c>
      <c r="R45" s="98">
        <v>7089.6716183411709</v>
      </c>
      <c r="S45" s="98">
        <v>7273.2298410257517</v>
      </c>
      <c r="T45" s="98">
        <v>6943.2981815495168</v>
      </c>
      <c r="U45" s="98">
        <v>7446.6511392216798</v>
      </c>
      <c r="V45" s="98">
        <v>8196.5421590302303</v>
      </c>
      <c r="W45" s="98">
        <v>6875.9535037686792</v>
      </c>
      <c r="DA45" s="63" t="s">
        <v>2451</v>
      </c>
    </row>
    <row r="46" spans="1:105" ht="12" customHeight="1" x14ac:dyDescent="0.25">
      <c r="A46" s="97" t="s">
        <v>53</v>
      </c>
      <c r="B46" s="98">
        <v>165.41862410189736</v>
      </c>
      <c r="C46" s="98">
        <v>184.5555430650555</v>
      </c>
      <c r="D46" s="98">
        <v>168.92728045189941</v>
      </c>
      <c r="E46" s="98">
        <v>169.59708279647009</v>
      </c>
      <c r="F46" s="98">
        <v>166.55048878939425</v>
      </c>
      <c r="G46" s="98">
        <v>169.18976748048848</v>
      </c>
      <c r="H46" s="98">
        <v>168.62562328167357</v>
      </c>
      <c r="I46" s="98">
        <v>131.02642898421726</v>
      </c>
      <c r="J46" s="98">
        <v>163.66146337599912</v>
      </c>
      <c r="K46" s="98">
        <v>154.03966838017712</v>
      </c>
      <c r="L46" s="98">
        <v>159.91409242227044</v>
      </c>
      <c r="M46" s="98">
        <v>144.09514552228168</v>
      </c>
      <c r="N46" s="98">
        <v>148.56040564273323</v>
      </c>
      <c r="O46" s="98">
        <v>159.14329985050404</v>
      </c>
      <c r="P46" s="98">
        <v>133.93791009210582</v>
      </c>
      <c r="Q46" s="98">
        <v>141.80146272440879</v>
      </c>
      <c r="R46" s="98">
        <v>138.6330597510138</v>
      </c>
      <c r="S46" s="98">
        <v>140.83505173491503</v>
      </c>
      <c r="T46" s="98">
        <v>133.60468005891457</v>
      </c>
      <c r="U46" s="98">
        <v>142.23708290367401</v>
      </c>
      <c r="V46" s="98">
        <v>156.07298637205125</v>
      </c>
      <c r="W46" s="98">
        <v>130.18723242220258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66.010867719623448</v>
      </c>
      <c r="C47" s="122">
        <f t="shared" si="20"/>
        <v>82.217212825917869</v>
      </c>
      <c r="D47" s="122">
        <f t="shared" si="20"/>
        <v>75.308418850690629</v>
      </c>
      <c r="E47" s="122">
        <f t="shared" si="20"/>
        <v>146.18816428106604</v>
      </c>
      <c r="F47" s="122">
        <f t="shared" si="20"/>
        <v>89.065558625152633</v>
      </c>
      <c r="G47" s="122">
        <f t="shared" si="20"/>
        <v>108.90130220971575</v>
      </c>
      <c r="H47" s="122">
        <f t="shared" si="20"/>
        <v>145.58754019562667</v>
      </c>
      <c r="I47" s="122">
        <f t="shared" si="20"/>
        <v>160.4061854523959</v>
      </c>
      <c r="J47" s="122">
        <f t="shared" si="20"/>
        <v>170.26024146121043</v>
      </c>
      <c r="K47" s="122">
        <f t="shared" si="20"/>
        <v>156.87296578319601</v>
      </c>
      <c r="L47" s="122">
        <f t="shared" si="20"/>
        <v>190.69461912937987</v>
      </c>
      <c r="M47" s="122">
        <f t="shared" si="20"/>
        <v>189.11117041987302</v>
      </c>
      <c r="N47" s="122">
        <f t="shared" si="20"/>
        <v>258.81628921285017</v>
      </c>
      <c r="O47" s="122">
        <f t="shared" si="20"/>
        <v>194.56620163960002</v>
      </c>
      <c r="P47" s="122">
        <f t="shared" si="20"/>
        <v>177.82653027147938</v>
      </c>
      <c r="Q47" s="122">
        <f t="shared" si="20"/>
        <v>238.26609756399233</v>
      </c>
      <c r="R47" s="122">
        <f t="shared" si="20"/>
        <v>267.47612724199206</v>
      </c>
      <c r="S47" s="122">
        <f t="shared" si="20"/>
        <v>292.93106099876928</v>
      </c>
      <c r="T47" s="122">
        <f t="shared" si="20"/>
        <v>247.38578131982806</v>
      </c>
      <c r="U47" s="122">
        <f t="shared" si="20"/>
        <v>284.25140677053702</v>
      </c>
      <c r="V47" s="122">
        <f t="shared" si="20"/>
        <v>276.47624320812349</v>
      </c>
      <c r="W47" s="122">
        <f t="shared" si="20"/>
        <v>295.18541982066745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66.010867719623448</v>
      </c>
      <c r="C48" s="98">
        <f>IF(RES_hhdet_tes!C48=0,0,RES_hhdet_tes!C48*1000*11630/RES_hhdet_num!C43)</f>
        <v>82.217212825917869</v>
      </c>
      <c r="D48" s="98">
        <f>IF(RES_hhdet_tes!D48=0,0,RES_hhdet_tes!D48*1000*11630/RES_hhdet_num!D43)</f>
        <v>75.308418850690629</v>
      </c>
      <c r="E48" s="98">
        <f>IF(RES_hhdet_tes!E48=0,0,RES_hhdet_tes!E48*1000*11630/RES_hhdet_num!E43)</f>
        <v>146.18816428106604</v>
      </c>
      <c r="F48" s="98">
        <f>IF(RES_hhdet_tes!F48=0,0,RES_hhdet_tes!F48*1000*11630/RES_hhdet_num!F43)</f>
        <v>89.065558625152633</v>
      </c>
      <c r="G48" s="98">
        <f>IF(RES_hhdet_tes!G48=0,0,RES_hhdet_tes!G48*1000*11630/RES_hhdet_num!G43)</f>
        <v>108.90130220971575</v>
      </c>
      <c r="H48" s="98">
        <f>IF(RES_hhdet_tes!H48=0,0,RES_hhdet_tes!H48*1000*11630/RES_hhdet_num!H43)</f>
        <v>145.58754019562667</v>
      </c>
      <c r="I48" s="98">
        <f>IF(RES_hhdet_tes!I48=0,0,RES_hhdet_tes!I48*1000*11630/RES_hhdet_num!I43)</f>
        <v>160.4061854523959</v>
      </c>
      <c r="J48" s="98">
        <f>IF(RES_hhdet_tes!J48=0,0,RES_hhdet_tes!J48*1000*11630/RES_hhdet_num!J43)</f>
        <v>170.26024146121043</v>
      </c>
      <c r="K48" s="98">
        <f>IF(RES_hhdet_tes!K48=0,0,RES_hhdet_tes!K48*1000*11630/RES_hhdet_num!K43)</f>
        <v>156.87296578319601</v>
      </c>
      <c r="L48" s="98">
        <f>IF(RES_hhdet_tes!L48=0,0,RES_hhdet_tes!L48*1000*11630/RES_hhdet_num!L43)</f>
        <v>190.69461912937987</v>
      </c>
      <c r="M48" s="98">
        <f>IF(RES_hhdet_tes!M48=0,0,RES_hhdet_tes!M48*1000*11630/RES_hhdet_num!M43)</f>
        <v>189.11117041987302</v>
      </c>
      <c r="N48" s="98">
        <f>IF(RES_hhdet_tes!N48=0,0,RES_hhdet_tes!N48*1000*11630/RES_hhdet_num!N43)</f>
        <v>258.81628921285017</v>
      </c>
      <c r="O48" s="98">
        <f>IF(RES_hhdet_tes!O48=0,0,RES_hhdet_tes!O48*1000*11630/RES_hhdet_num!O43)</f>
        <v>194.56620163960002</v>
      </c>
      <c r="P48" s="98">
        <f>IF(RES_hhdet_tes!P48=0,0,RES_hhdet_tes!P48*1000*11630/RES_hhdet_num!P43)</f>
        <v>177.82653027147938</v>
      </c>
      <c r="Q48" s="98">
        <f>IF(RES_hhdet_tes!Q48=0,0,RES_hhdet_tes!Q48*1000*11630/RES_hhdet_num!Q43)</f>
        <v>238.26609756399233</v>
      </c>
      <c r="R48" s="98">
        <f>IF(RES_hhdet_tes!R48=0,0,RES_hhdet_tes!R48*1000*11630/RES_hhdet_num!R43)</f>
        <v>267.47612724199206</v>
      </c>
      <c r="S48" s="98">
        <f>IF(RES_hhdet_tes!S48=0,0,RES_hhdet_tes!S48*1000*11630/RES_hhdet_num!S43)</f>
        <v>292.93106099876928</v>
      </c>
      <c r="T48" s="98">
        <f>IF(RES_hhdet_tes!T48=0,0,RES_hhdet_tes!T48*1000*11630/RES_hhdet_num!T43)</f>
        <v>247.38578131982806</v>
      </c>
      <c r="U48" s="98">
        <f>IF(RES_hhdet_tes!U48=0,0,RES_hhdet_tes!U48*1000*11630/RES_hhdet_num!U43)</f>
        <v>284.25140677053702</v>
      </c>
      <c r="V48" s="98">
        <f>IF(RES_hhdet_tes!V48=0,0,RES_hhdet_tes!V48*1000*11630/RES_hhdet_num!V43)</f>
        <v>276.47624320812349</v>
      </c>
      <c r="W48" s="98">
        <f>IF(RES_hhdet_tes!W48=0,0,RES_hhdet_tes!W48*1000*11630/RES_hhdet_num!W43)</f>
        <v>295.18541982066745</v>
      </c>
      <c r="DA48" s="63" t="s">
        <v>2454</v>
      </c>
    </row>
    <row r="49" spans="1:105" ht="12" customHeight="1" x14ac:dyDescent="0.25">
      <c r="A49" s="121" t="s">
        <v>55</v>
      </c>
      <c r="B49" s="122">
        <v>1198.923586030769</v>
      </c>
      <c r="C49" s="122">
        <v>1277.0908340325977</v>
      </c>
      <c r="D49" s="122">
        <v>1264.9274795974136</v>
      </c>
      <c r="E49" s="122">
        <v>1287.4802435346805</v>
      </c>
      <c r="F49" s="122">
        <v>1289.4396367197999</v>
      </c>
      <c r="G49" s="122">
        <v>1316.0976750754448</v>
      </c>
      <c r="H49" s="122">
        <v>1384.1110295565315</v>
      </c>
      <c r="I49" s="122">
        <v>1210.7737053686701</v>
      </c>
      <c r="J49" s="122">
        <v>1390.8404818236579</v>
      </c>
      <c r="K49" s="122">
        <v>1378.5848632827635</v>
      </c>
      <c r="L49" s="122">
        <v>1383.5188080237151</v>
      </c>
      <c r="M49" s="122">
        <v>1455.4831051481067</v>
      </c>
      <c r="N49" s="122">
        <v>1475.7731825755307</v>
      </c>
      <c r="O49" s="122">
        <v>1370.9751199382638</v>
      </c>
      <c r="P49" s="122">
        <v>1426.7252572459336</v>
      </c>
      <c r="Q49" s="122">
        <v>1396.6488665682177</v>
      </c>
      <c r="R49" s="122">
        <v>1411.4898331206821</v>
      </c>
      <c r="S49" s="122">
        <v>1499.1863071214182</v>
      </c>
      <c r="T49" s="122">
        <v>1474.2590862041686</v>
      </c>
      <c r="U49" s="122">
        <v>1584.6346376416934</v>
      </c>
      <c r="V49" s="122">
        <v>1710.9360920506358</v>
      </c>
      <c r="W49" s="122">
        <v>1419.0766230883041</v>
      </c>
      <c r="DA49" s="130" t="s">
        <v>2455</v>
      </c>
    </row>
    <row r="50" spans="1:105" ht="12" customHeight="1" x14ac:dyDescent="0.25">
      <c r="A50" s="97" t="s">
        <v>138</v>
      </c>
      <c r="B50" s="98">
        <v>1252.5147105165654</v>
      </c>
      <c r="C50" s="98">
        <v>1364.2272635365723</v>
      </c>
      <c r="D50" s="98">
        <v>1338.3034107104188</v>
      </c>
      <c r="E50" s="98">
        <v>1376.5345830384124</v>
      </c>
      <c r="F50" s="98">
        <v>1372.4257390509276</v>
      </c>
      <c r="G50" s="98">
        <v>1412.9050971840757</v>
      </c>
      <c r="H50" s="98">
        <v>1485.3639278672542</v>
      </c>
      <c r="I50" s="98">
        <v>1219.0099901533779</v>
      </c>
      <c r="J50" s="98">
        <v>1480.070477781157</v>
      </c>
      <c r="K50" s="98">
        <v>1445.4094064673716</v>
      </c>
      <c r="L50" s="98">
        <v>1443.6779550929659</v>
      </c>
      <c r="M50" s="98">
        <v>1533.6195526236888</v>
      </c>
      <c r="N50" s="98">
        <v>1567.6647477882047</v>
      </c>
      <c r="O50" s="98">
        <v>1394.6012546707784</v>
      </c>
      <c r="P50" s="98">
        <v>1512.8639884454408</v>
      </c>
      <c r="Q50" s="98">
        <v>1463.5419798101711</v>
      </c>
      <c r="R50" s="98">
        <v>1467.6110626204047</v>
      </c>
      <c r="S50" s="98">
        <v>1572.5359831531978</v>
      </c>
      <c r="T50" s="98">
        <v>1522.0229664451701</v>
      </c>
      <c r="U50" s="98">
        <v>1690.9526210210927</v>
      </c>
      <c r="V50" s="98">
        <v>1882.1956997737648</v>
      </c>
      <c r="W50" s="98">
        <v>1443.9058532518795</v>
      </c>
      <c r="DA50" s="63" t="s">
        <v>2456</v>
      </c>
    </row>
    <row r="51" spans="1:105" ht="12" customHeight="1" x14ac:dyDescent="0.25">
      <c r="A51" s="97" t="s">
        <v>137</v>
      </c>
      <c r="B51" s="98">
        <v>1276.6938522373964</v>
      </c>
      <c r="C51" s="98">
        <v>1431.6580550001206</v>
      </c>
      <c r="D51" s="98">
        <v>1429.5038111024448</v>
      </c>
      <c r="E51" s="98">
        <v>1521.2401044953467</v>
      </c>
      <c r="F51" s="98">
        <v>1500.385158606178</v>
      </c>
      <c r="G51" s="98">
        <v>1591.3380208770238</v>
      </c>
      <c r="H51" s="98">
        <v>1732.0673587834622</v>
      </c>
      <c r="I51" s="98">
        <v>1335.3689853867868</v>
      </c>
      <c r="J51" s="98">
        <v>1685.3084184068764</v>
      </c>
      <c r="K51" s="98">
        <v>1627.0458947251564</v>
      </c>
      <c r="L51" s="98">
        <v>1590.5378440659654</v>
      </c>
      <c r="M51" s="98">
        <v>1653.9793405594507</v>
      </c>
      <c r="N51" s="98">
        <v>1700.1517705264309</v>
      </c>
      <c r="O51" s="98">
        <v>1475.6280691805184</v>
      </c>
      <c r="P51" s="98">
        <v>1650.1822528625314</v>
      </c>
      <c r="Q51" s="98">
        <v>1570.9649658758431</v>
      </c>
      <c r="R51" s="98">
        <v>1556.5506572608558</v>
      </c>
      <c r="S51" s="98">
        <v>1696.2647154947954</v>
      </c>
      <c r="T51" s="98">
        <v>1601.2188838933275</v>
      </c>
      <c r="U51" s="98">
        <v>1879.6216060274317</v>
      </c>
      <c r="V51" s="98">
        <v>2128.9060131485053</v>
      </c>
      <c r="W51" s="98">
        <v>1498.8807270939571</v>
      </c>
      <c r="DA51" s="63" t="s">
        <v>2457</v>
      </c>
    </row>
    <row r="52" spans="1:105" ht="12" customHeight="1" x14ac:dyDescent="0.25">
      <c r="A52" s="100" t="s">
        <v>217</v>
      </c>
      <c r="B52" s="101">
        <v>452.86347730694882</v>
      </c>
      <c r="C52" s="101">
        <v>517.78307496992329</v>
      </c>
      <c r="D52" s="101">
        <v>534.38152523244764</v>
      </c>
      <c r="E52" s="101">
        <v>584.54658059886208</v>
      </c>
      <c r="F52" s="101">
        <v>609.89541899839264</v>
      </c>
      <c r="G52" s="101">
        <v>657.59442805508309</v>
      </c>
      <c r="H52" s="101">
        <v>718.31306037839272</v>
      </c>
      <c r="I52" s="101">
        <v>591.42134598572591</v>
      </c>
      <c r="J52" s="101">
        <v>701.28221313779477</v>
      </c>
      <c r="K52" s="101">
        <v>688.83718272654016</v>
      </c>
      <c r="L52" s="101">
        <v>671.60518385198384</v>
      </c>
      <c r="M52" s="101">
        <v>710.43666749534862</v>
      </c>
      <c r="N52" s="101">
        <v>748.40767462739336</v>
      </c>
      <c r="O52" s="101">
        <v>639.27160068735259</v>
      </c>
      <c r="P52" s="101">
        <v>667.2276206201152</v>
      </c>
      <c r="Q52" s="101">
        <v>620.01797215985584</v>
      </c>
      <c r="R52" s="101">
        <v>632.58473288017717</v>
      </c>
      <c r="S52" s="101">
        <v>749.78652992437242</v>
      </c>
      <c r="T52" s="101">
        <v>648.45855403823316</v>
      </c>
      <c r="U52" s="101">
        <v>787.89654590476323</v>
      </c>
      <c r="V52" s="101">
        <v>866.29439492156496</v>
      </c>
      <c r="W52" s="101">
        <v>649.56173665299934</v>
      </c>
      <c r="DA52" s="131" t="s">
        <v>2458</v>
      </c>
    </row>
    <row r="53" spans="1:105" ht="12" customHeight="1" x14ac:dyDescent="0.25">
      <c r="A53" s="103" t="s">
        <v>52</v>
      </c>
      <c r="B53" s="104">
        <v>823.8303749304481</v>
      </c>
      <c r="C53" s="104">
        <v>913.87498003019743</v>
      </c>
      <c r="D53" s="104">
        <v>895.12228586999731</v>
      </c>
      <c r="E53" s="104">
        <v>936.69352389648475</v>
      </c>
      <c r="F53" s="104">
        <v>890.48973960778505</v>
      </c>
      <c r="G53" s="104">
        <v>933.74359282194007</v>
      </c>
      <c r="H53" s="104">
        <v>1013.7542984050694</v>
      </c>
      <c r="I53" s="104">
        <v>743.94763940106054</v>
      </c>
      <c r="J53" s="104">
        <v>984.02620526908197</v>
      </c>
      <c r="K53" s="104">
        <v>938.20871199861654</v>
      </c>
      <c r="L53" s="104">
        <v>918.93266021398165</v>
      </c>
      <c r="M53" s="104">
        <v>943.54267306410236</v>
      </c>
      <c r="N53" s="104">
        <v>951.74409589903735</v>
      </c>
      <c r="O53" s="104">
        <v>836.35646849316583</v>
      </c>
      <c r="P53" s="104">
        <v>982.95463224241678</v>
      </c>
      <c r="Q53" s="104">
        <v>950.94699371598711</v>
      </c>
      <c r="R53" s="104">
        <v>923.96592438067944</v>
      </c>
      <c r="S53" s="104">
        <v>946.47818557042319</v>
      </c>
      <c r="T53" s="104">
        <v>952.76032985509482</v>
      </c>
      <c r="U53" s="104">
        <v>1091.7250601226683</v>
      </c>
      <c r="V53" s="104">
        <v>1262.6116182269402</v>
      </c>
      <c r="W53" s="104">
        <v>849.31899044095758</v>
      </c>
      <c r="DA53" s="132" t="s">
        <v>2459</v>
      </c>
    </row>
    <row r="54" spans="1:105" ht="12" customHeight="1" x14ac:dyDescent="0.25">
      <c r="A54" s="106" t="s">
        <v>122</v>
      </c>
      <c r="B54" s="101">
        <v>1083.4216844822026</v>
      </c>
      <c r="C54" s="101">
        <v>1092.9444099316966</v>
      </c>
      <c r="D54" s="101">
        <v>1102.4325047345546</v>
      </c>
      <c r="E54" s="101">
        <v>1083.5026063530172</v>
      </c>
      <c r="F54" s="101">
        <v>1093.7346107059634</v>
      </c>
      <c r="G54" s="101">
        <v>1084.9377286164051</v>
      </c>
      <c r="H54" s="101">
        <v>1134.2929416958943</v>
      </c>
      <c r="I54" s="101">
        <v>1142.1716339045295</v>
      </c>
      <c r="J54" s="101">
        <v>1129.5870077100346</v>
      </c>
      <c r="K54" s="101">
        <v>1147.4424567708979</v>
      </c>
      <c r="L54" s="101">
        <v>1177.808392897264</v>
      </c>
      <c r="M54" s="101">
        <v>1205.9850355536416</v>
      </c>
      <c r="N54" s="101">
        <v>1226.6146186315591</v>
      </c>
      <c r="O54" s="101">
        <v>1244.9490534612403</v>
      </c>
      <c r="P54" s="101">
        <v>1218.8550460572358</v>
      </c>
      <c r="Q54" s="101">
        <v>1210.7096245449686</v>
      </c>
      <c r="R54" s="101">
        <v>1236.8313363461407</v>
      </c>
      <c r="S54" s="101">
        <v>1281.7005858749651</v>
      </c>
      <c r="T54" s="101">
        <v>1295.7495330449929</v>
      </c>
      <c r="U54" s="101">
        <v>1293.3007797208829</v>
      </c>
      <c r="V54" s="101">
        <v>1268.2415786378165</v>
      </c>
      <c r="W54" s="101">
        <v>1285.2088557379393</v>
      </c>
      <c r="DA54" s="131" t="s">
        <v>2460</v>
      </c>
    </row>
    <row r="55" spans="1:105" ht="12" customHeight="1" x14ac:dyDescent="0.25">
      <c r="A55" s="107" t="s">
        <v>121</v>
      </c>
      <c r="B55" s="104">
        <v>1117.4560251635482</v>
      </c>
      <c r="C55" s="104">
        <v>1132.1716280626699</v>
      </c>
      <c r="D55" s="104">
        <v>1168.9266396995833</v>
      </c>
      <c r="E55" s="104">
        <v>1180.376399922887</v>
      </c>
      <c r="F55" s="104">
        <v>1213.0732512607412</v>
      </c>
      <c r="G55" s="104">
        <v>1216.6698550913961</v>
      </c>
      <c r="H55" s="104">
        <v>1267.0172721264528</v>
      </c>
      <c r="I55" s="104">
        <v>1308.9163387923702</v>
      </c>
      <c r="J55" s="104">
        <v>1320.3945398508986</v>
      </c>
      <c r="K55" s="104">
        <v>1365.8962272840233</v>
      </c>
      <c r="L55" s="104">
        <v>1358.0711651399579</v>
      </c>
      <c r="M55" s="104">
        <v>1417.8128337892854</v>
      </c>
      <c r="N55" s="104">
        <v>1401.2385815333087</v>
      </c>
      <c r="O55" s="104">
        <v>1436.6877740319007</v>
      </c>
      <c r="P55" s="104">
        <v>1380.1495246253348</v>
      </c>
      <c r="Q55" s="104">
        <v>1387.5800390577297</v>
      </c>
      <c r="R55" s="104">
        <v>1403.3131195998139</v>
      </c>
      <c r="S55" s="104">
        <v>1452.5042218889216</v>
      </c>
      <c r="T55" s="104">
        <v>1455.7690153436822</v>
      </c>
      <c r="U55" s="104">
        <v>1413.4784622307347</v>
      </c>
      <c r="V55" s="104">
        <v>1400.752045477901</v>
      </c>
      <c r="W55" s="104">
        <v>1433.0900067364287</v>
      </c>
      <c r="DA55" s="132" t="s">
        <v>2461</v>
      </c>
    </row>
    <row r="56" spans="1:105" ht="12" customHeight="1" x14ac:dyDescent="0.25">
      <c r="A56" s="108" t="s">
        <v>53</v>
      </c>
      <c r="B56" s="98">
        <v>264.30382687251796</v>
      </c>
      <c r="C56" s="98">
        <v>275.09743150461196</v>
      </c>
      <c r="D56" s="98">
        <v>288.45057118471033</v>
      </c>
      <c r="E56" s="98">
        <v>298.01100276270046</v>
      </c>
      <c r="F56" s="98">
        <v>314.14469933354115</v>
      </c>
      <c r="G56" s="98">
        <v>341.19128446566333</v>
      </c>
      <c r="H56" s="98">
        <v>339.22579511131784</v>
      </c>
      <c r="I56" s="98">
        <v>363.89072387654164</v>
      </c>
      <c r="J56" s="98">
        <v>347.70492823931403</v>
      </c>
      <c r="K56" s="98">
        <v>367.88213984933788</v>
      </c>
      <c r="L56" s="98">
        <v>362.55146953882718</v>
      </c>
      <c r="M56" s="98">
        <v>408.64395731988867</v>
      </c>
      <c r="N56" s="98">
        <v>400.13183187461607</v>
      </c>
      <c r="O56" s="98">
        <v>454.8414060867479</v>
      </c>
      <c r="P56" s="98">
        <v>403.24086615041625</v>
      </c>
      <c r="Q56" s="98">
        <v>393.56829503432152</v>
      </c>
      <c r="R56" s="98">
        <v>402.63052515095666</v>
      </c>
      <c r="S56" s="98">
        <v>442.30420825343128</v>
      </c>
      <c r="T56" s="98">
        <v>410.74468726684535</v>
      </c>
      <c r="U56" s="98">
        <v>379.60742469777728</v>
      </c>
      <c r="V56" s="98">
        <v>345.37593111501025</v>
      </c>
      <c r="W56" s="98">
        <v>345.62534891852494</v>
      </c>
      <c r="DA56" s="63" t="s">
        <v>2462</v>
      </c>
    </row>
    <row r="57" spans="1:105" ht="12" customHeight="1" x14ac:dyDescent="0.25">
      <c r="A57" s="108" t="s">
        <v>52</v>
      </c>
      <c r="B57" s="98">
        <v>853.15219829103012</v>
      </c>
      <c r="C57" s="98">
        <v>857.07419655805779</v>
      </c>
      <c r="D57" s="98">
        <v>880.4760685148733</v>
      </c>
      <c r="E57" s="98">
        <v>882.36539716018603</v>
      </c>
      <c r="F57" s="98">
        <v>898.92855192720003</v>
      </c>
      <c r="G57" s="98">
        <v>875.47857062573291</v>
      </c>
      <c r="H57" s="98">
        <v>927.791477015135</v>
      </c>
      <c r="I57" s="98">
        <v>945.02561491582856</v>
      </c>
      <c r="J57" s="98">
        <v>972.68961161158506</v>
      </c>
      <c r="K57" s="98">
        <v>998.01408743468539</v>
      </c>
      <c r="L57" s="98">
        <v>995.51969560113059</v>
      </c>
      <c r="M57" s="98">
        <v>1009.1688764693968</v>
      </c>
      <c r="N57" s="98">
        <v>1001.1067496586928</v>
      </c>
      <c r="O57" s="98">
        <v>981.84636794515302</v>
      </c>
      <c r="P57" s="98">
        <v>976.90865847491841</v>
      </c>
      <c r="Q57" s="98">
        <v>994.01174402340826</v>
      </c>
      <c r="R57" s="98">
        <v>1000.6825944488569</v>
      </c>
      <c r="S57" s="98">
        <v>1010.2000136354902</v>
      </c>
      <c r="T57" s="98">
        <v>1045.0243280768368</v>
      </c>
      <c r="U57" s="98">
        <v>1033.8710375329576</v>
      </c>
      <c r="V57" s="98">
        <v>1055.376114362891</v>
      </c>
      <c r="W57" s="98">
        <v>1087.4646578179033</v>
      </c>
      <c r="DA57" s="63" t="s">
        <v>2463</v>
      </c>
    </row>
    <row r="58" spans="1:105" ht="12" customHeight="1" x14ac:dyDescent="0.25">
      <c r="A58" s="121" t="s">
        <v>54</v>
      </c>
      <c r="B58" s="122">
        <v>522.56513050353556</v>
      </c>
      <c r="C58" s="122">
        <v>538.23844312777396</v>
      </c>
      <c r="D58" s="122">
        <v>550.40296068845691</v>
      </c>
      <c r="E58" s="122">
        <v>548.40737162279788</v>
      </c>
      <c r="F58" s="122">
        <v>556.97731586354109</v>
      </c>
      <c r="G58" s="122">
        <v>556.00431123961664</v>
      </c>
      <c r="H58" s="122">
        <v>564.06369498290826</v>
      </c>
      <c r="I58" s="122">
        <v>548.27213807528949</v>
      </c>
      <c r="J58" s="122">
        <v>532.08204583341376</v>
      </c>
      <c r="K58" s="122">
        <v>518.77360117226999</v>
      </c>
      <c r="L58" s="122">
        <v>545.68076030796124</v>
      </c>
      <c r="M58" s="122">
        <v>517.0872669028239</v>
      </c>
      <c r="N58" s="122">
        <v>518.89695539669117</v>
      </c>
      <c r="O58" s="122">
        <v>518.98441343389129</v>
      </c>
      <c r="P58" s="122">
        <v>501.88826134457543</v>
      </c>
      <c r="Q58" s="122">
        <v>494.63157161391075</v>
      </c>
      <c r="R58" s="122">
        <v>487.80373056738313</v>
      </c>
      <c r="S58" s="122">
        <v>511.87931613951139</v>
      </c>
      <c r="T58" s="122">
        <v>509.87467894673881</v>
      </c>
      <c r="U58" s="122">
        <v>507.06835454759664</v>
      </c>
      <c r="V58" s="122">
        <v>517.9496345493078</v>
      </c>
      <c r="W58" s="122">
        <v>524.16969710000865</v>
      </c>
      <c r="DA58" s="130" t="s">
        <v>2464</v>
      </c>
    </row>
    <row r="59" spans="1:105" ht="12" customHeight="1" x14ac:dyDescent="0.25">
      <c r="A59" s="97" t="s">
        <v>50</v>
      </c>
      <c r="B59" s="98">
        <v>545.88522110665792</v>
      </c>
      <c r="C59" s="98">
        <v>540.28814962577258</v>
      </c>
      <c r="D59" s="98">
        <v>551.15351170926215</v>
      </c>
      <c r="E59" s="98">
        <v>540.92908568137523</v>
      </c>
      <c r="F59" s="98">
        <v>541.95221341109652</v>
      </c>
      <c r="G59" s="98">
        <v>544.35822148155069</v>
      </c>
      <c r="H59" s="98">
        <v>526.27243581990433</v>
      </c>
      <c r="I59" s="98">
        <v>545.36641747212127</v>
      </c>
      <c r="J59" s="98">
        <v>518.07568660947936</v>
      </c>
      <c r="K59" s="98">
        <v>528.05004156814221</v>
      </c>
      <c r="L59" s="98">
        <v>539.79589186511669</v>
      </c>
      <c r="M59" s="98">
        <v>547.14728230097876</v>
      </c>
      <c r="N59" s="98">
        <v>512.71529604625334</v>
      </c>
      <c r="O59" s="98">
        <v>523.1360083880536</v>
      </c>
      <c r="P59" s="98">
        <v>522.07088769771678</v>
      </c>
      <c r="Q59" s="98">
        <v>512.28721093967329</v>
      </c>
      <c r="R59" s="98">
        <v>499.15564139535638</v>
      </c>
      <c r="S59" s="98">
        <v>527.22947135067955</v>
      </c>
      <c r="T59" s="98">
        <v>547.69587301246963</v>
      </c>
      <c r="U59" s="98">
        <v>540.37299725518233</v>
      </c>
      <c r="V59" s="98">
        <v>574.03956359205222</v>
      </c>
      <c r="W59" s="98">
        <v>563.45593701604685</v>
      </c>
      <c r="DA59" s="63" t="s">
        <v>2465</v>
      </c>
    </row>
    <row r="60" spans="1:105" ht="12" customHeight="1" x14ac:dyDescent="0.25">
      <c r="A60" s="109" t="s">
        <v>120</v>
      </c>
      <c r="B60" s="33">
        <v>516.95269941355946</v>
      </c>
      <c r="C60" s="33">
        <v>537.76300391236964</v>
      </c>
      <c r="D60" s="33">
        <v>550.23361909608718</v>
      </c>
      <c r="E60" s="33">
        <v>550.05311805583233</v>
      </c>
      <c r="F60" s="33">
        <v>560.2757832986498</v>
      </c>
      <c r="G60" s="33">
        <v>558.46868273413054</v>
      </c>
      <c r="H60" s="33">
        <v>571.56289819456549</v>
      </c>
      <c r="I60" s="33">
        <v>548.829703072298</v>
      </c>
      <c r="J60" s="33">
        <v>534.65066903372042</v>
      </c>
      <c r="K60" s="33">
        <v>517.13848437025581</v>
      </c>
      <c r="L60" s="33">
        <v>546.66743798833897</v>
      </c>
      <c r="M60" s="33">
        <v>512.17123192254633</v>
      </c>
      <c r="N60" s="33">
        <v>519.87558288308287</v>
      </c>
      <c r="O60" s="33">
        <v>518.33632527657107</v>
      </c>
      <c r="P60" s="33">
        <v>498.76720274071818</v>
      </c>
      <c r="Q60" s="33">
        <v>491.93845768820171</v>
      </c>
      <c r="R60" s="33">
        <v>486.1128687640101</v>
      </c>
      <c r="S60" s="33">
        <v>509.67043772164385</v>
      </c>
      <c r="T60" s="33">
        <v>504.60390109962225</v>
      </c>
      <c r="U60" s="33">
        <v>502.61601648016324</v>
      </c>
      <c r="V60" s="33">
        <v>510.67146896149217</v>
      </c>
      <c r="W60" s="33">
        <v>518.9749968985484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8668.5350014569922</v>
      </c>
      <c r="C62" s="117">
        <f t="shared" si="21"/>
        <v>9057.4131980344682</v>
      </c>
      <c r="D62" s="117">
        <f t="shared" si="21"/>
        <v>8928.023817206149</v>
      </c>
      <c r="E62" s="117">
        <f t="shared" si="21"/>
        <v>9284.9592738662723</v>
      </c>
      <c r="F62" s="117">
        <f t="shared" si="21"/>
        <v>9268.6312471660458</v>
      </c>
      <c r="G62" s="117">
        <f t="shared" si="21"/>
        <v>9339.0452580099336</v>
      </c>
      <c r="H62" s="117">
        <f t="shared" si="21"/>
        <v>9248.5737151209141</v>
      </c>
      <c r="I62" s="117">
        <f t="shared" si="21"/>
        <v>8615.2809184771613</v>
      </c>
      <c r="J62" s="117">
        <f t="shared" si="21"/>
        <v>9036.1649494041922</v>
      </c>
      <c r="K62" s="117">
        <f t="shared" si="21"/>
        <v>9202.4343605153936</v>
      </c>
      <c r="L62" s="117">
        <f t="shared" si="21"/>
        <v>10084.564700859381</v>
      </c>
      <c r="M62" s="117">
        <f t="shared" si="21"/>
        <v>9043.8402419328613</v>
      </c>
      <c r="N62" s="117">
        <f t="shared" si="21"/>
        <v>9770.4840795302134</v>
      </c>
      <c r="O62" s="117">
        <f t="shared" si="21"/>
        <v>10184.850775847584</v>
      </c>
      <c r="P62" s="117">
        <f t="shared" si="21"/>
        <v>8379.645814442074</v>
      </c>
      <c r="Q62" s="117">
        <f t="shared" si="21"/>
        <v>9070.2259063096753</v>
      </c>
      <c r="R62" s="117">
        <f t="shared" ref="R62:V62" si="22">R63+R66+R68+R77</f>
        <v>9544.4579111962485</v>
      </c>
      <c r="S62" s="117">
        <f t="shared" si="22"/>
        <v>9563.2729573657871</v>
      </c>
      <c r="T62" s="117">
        <f t="shared" si="22"/>
        <v>9476.631080270221</v>
      </c>
      <c r="U62" s="117">
        <f t="shared" si="22"/>
        <v>9517.2711108846215</v>
      </c>
      <c r="V62" s="117">
        <f t="shared" si="22"/>
        <v>9495.7916755824408</v>
      </c>
      <c r="W62" s="117">
        <f t="shared" ref="W62" si="23">W63+W66+W68+W77</f>
        <v>10410.536484503871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6993.3741531089727</v>
      </c>
      <c r="C63" s="122">
        <f t="shared" si="24"/>
        <v>7347.5671883144687</v>
      </c>
      <c r="D63" s="122">
        <f t="shared" si="24"/>
        <v>7168.5447486942403</v>
      </c>
      <c r="E63" s="122">
        <f t="shared" si="24"/>
        <v>7420.7893502119869</v>
      </c>
      <c r="F63" s="122">
        <f t="shared" si="24"/>
        <v>7471.5755251792161</v>
      </c>
      <c r="G63" s="122">
        <f t="shared" si="24"/>
        <v>7504.2030339778903</v>
      </c>
      <c r="H63" s="122">
        <f t="shared" si="24"/>
        <v>7388.9364670603081</v>
      </c>
      <c r="I63" s="122">
        <f t="shared" si="24"/>
        <v>6789.1340582513194</v>
      </c>
      <c r="J63" s="122">
        <f t="shared" si="24"/>
        <v>7254.1246628889039</v>
      </c>
      <c r="K63" s="122">
        <f t="shared" si="24"/>
        <v>7380.9067256272865</v>
      </c>
      <c r="L63" s="122">
        <f t="shared" si="24"/>
        <v>8166.8414175475882</v>
      </c>
      <c r="M63" s="122">
        <f t="shared" si="24"/>
        <v>7169.9930546794585</v>
      </c>
      <c r="N63" s="122">
        <f t="shared" si="24"/>
        <v>7838.6034879460876</v>
      </c>
      <c r="O63" s="122">
        <f t="shared" si="24"/>
        <v>8293.1317391549328</v>
      </c>
      <c r="P63" s="122">
        <f t="shared" si="24"/>
        <v>6592.0222306728156</v>
      </c>
      <c r="Q63" s="122">
        <f t="shared" si="24"/>
        <v>7175.81109012672</v>
      </c>
      <c r="R63" s="122">
        <f t="shared" ref="R63:V63" si="25">SUM(R64:R65)</f>
        <v>7618.6081185054409</v>
      </c>
      <c r="S63" s="122">
        <f t="shared" si="25"/>
        <v>7543.9227764103762</v>
      </c>
      <c r="T63" s="122">
        <f t="shared" si="25"/>
        <v>7434.8018344483862</v>
      </c>
      <c r="U63" s="122">
        <f t="shared" si="25"/>
        <v>7461.7712436255042</v>
      </c>
      <c r="V63" s="122">
        <f t="shared" si="25"/>
        <v>7440.3131369123876</v>
      </c>
      <c r="W63" s="122">
        <f t="shared" ref="W63" si="26">SUM(W64:W65)</f>
        <v>8279.4304248691751</v>
      </c>
      <c r="DA63" s="130" t="s">
        <v>2468</v>
      </c>
    </row>
    <row r="64" spans="1:105" ht="12" customHeight="1" x14ac:dyDescent="0.25">
      <c r="A64" s="97" t="s">
        <v>218</v>
      </c>
      <c r="B64" s="98">
        <v>6830.5885381643538</v>
      </c>
      <c r="C64" s="98">
        <v>7178.8944856979115</v>
      </c>
      <c r="D64" s="98">
        <v>7007.1628066044123</v>
      </c>
      <c r="E64" s="98">
        <v>7260.3521499038807</v>
      </c>
      <c r="F64" s="98">
        <v>7309.3643842621614</v>
      </c>
      <c r="G64" s="98">
        <v>7343.7193530997338</v>
      </c>
      <c r="H64" s="98">
        <v>7235.2066779833413</v>
      </c>
      <c r="I64" s="98">
        <v>6650.1622818274327</v>
      </c>
      <c r="J64" s="98">
        <v>7107.965272184485</v>
      </c>
      <c r="K64" s="98">
        <v>7234.4617603509623</v>
      </c>
      <c r="L64" s="98">
        <v>8005.0796074257923</v>
      </c>
      <c r="M64" s="98">
        <v>7030.764455117248</v>
      </c>
      <c r="N64" s="98">
        <v>7689.5455436780039</v>
      </c>
      <c r="O64" s="98">
        <v>8133.498976108127</v>
      </c>
      <c r="P64" s="98">
        <v>6466.2995415198566</v>
      </c>
      <c r="Q64" s="98">
        <v>7041.7541193179213</v>
      </c>
      <c r="R64" s="98">
        <v>7476.8902528023182</v>
      </c>
      <c r="S64" s="98">
        <v>7405.1357715064505</v>
      </c>
      <c r="T64" s="98">
        <v>7298.9528698405811</v>
      </c>
      <c r="U64" s="98">
        <v>7326.3956449711832</v>
      </c>
      <c r="V64" s="98">
        <v>7306.3576672623567</v>
      </c>
      <c r="W64" s="98">
        <v>8132.0089665695868</v>
      </c>
      <c r="DA64" s="63" t="s">
        <v>2469</v>
      </c>
    </row>
    <row r="65" spans="1:105" ht="12" customHeight="1" x14ac:dyDescent="0.25">
      <c r="A65" s="97" t="s">
        <v>53</v>
      </c>
      <c r="B65" s="98">
        <v>162.78561494461911</v>
      </c>
      <c r="C65" s="98">
        <v>168.67270261655705</v>
      </c>
      <c r="D65" s="98">
        <v>161.38194208982824</v>
      </c>
      <c r="E65" s="98">
        <v>160.43720030810636</v>
      </c>
      <c r="F65" s="98">
        <v>162.21114091705462</v>
      </c>
      <c r="G65" s="98">
        <v>160.48368087815695</v>
      </c>
      <c r="H65" s="98">
        <v>153.72978907696645</v>
      </c>
      <c r="I65" s="98">
        <v>138.97177642388647</v>
      </c>
      <c r="J65" s="98">
        <v>146.15939070441857</v>
      </c>
      <c r="K65" s="98">
        <v>146.44496527632415</v>
      </c>
      <c r="L65" s="98">
        <v>161.76181012179606</v>
      </c>
      <c r="M65" s="98">
        <v>139.22859956221049</v>
      </c>
      <c r="N65" s="98">
        <v>149.05794426808396</v>
      </c>
      <c r="O65" s="98">
        <v>159.63276304680537</v>
      </c>
      <c r="P65" s="98">
        <v>125.72268915295942</v>
      </c>
      <c r="Q65" s="98">
        <v>134.05697080879915</v>
      </c>
      <c r="R65" s="98">
        <v>141.71786570312233</v>
      </c>
      <c r="S65" s="98">
        <v>138.7870049039258</v>
      </c>
      <c r="T65" s="98">
        <v>135.84896460780507</v>
      </c>
      <c r="U65" s="98">
        <v>135.37559865432124</v>
      </c>
      <c r="V65" s="98">
        <v>133.95546965003069</v>
      </c>
      <c r="W65" s="98">
        <v>147.42145829958912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30.443539156503537</v>
      </c>
      <c r="C66" s="122">
        <f t="shared" si="27"/>
        <v>37.217328985553564</v>
      </c>
      <c r="D66" s="122">
        <f t="shared" si="27"/>
        <v>34.666028701687999</v>
      </c>
      <c r="E66" s="122">
        <f t="shared" si="27"/>
        <v>103.79831821914573</v>
      </c>
      <c r="F66" s="122">
        <f t="shared" si="27"/>
        <v>52.341461182499557</v>
      </c>
      <c r="G66" s="122">
        <f t="shared" si="27"/>
        <v>66.099910570173819</v>
      </c>
      <c r="H66" s="122">
        <f t="shared" si="27"/>
        <v>94.500048794754463</v>
      </c>
      <c r="I66" s="122">
        <f t="shared" si="27"/>
        <v>78.897618729876541</v>
      </c>
      <c r="J66" s="122">
        <f t="shared" si="27"/>
        <v>94.085868397674844</v>
      </c>
      <c r="K66" s="122">
        <f t="shared" si="27"/>
        <v>112.06579907917087</v>
      </c>
      <c r="L66" s="122">
        <f t="shared" si="27"/>
        <v>110.91793187085752</v>
      </c>
      <c r="M66" s="122">
        <f t="shared" si="27"/>
        <v>120.71126903286265</v>
      </c>
      <c r="N66" s="122">
        <f t="shared" si="27"/>
        <v>162.70007875096175</v>
      </c>
      <c r="O66" s="122">
        <f t="shared" si="27"/>
        <v>127.01099545398463</v>
      </c>
      <c r="P66" s="122">
        <f t="shared" si="27"/>
        <v>108.86177123621047</v>
      </c>
      <c r="Q66" s="122">
        <f t="shared" si="27"/>
        <v>171.35316793883891</v>
      </c>
      <c r="R66" s="122">
        <f t="shared" si="27"/>
        <v>151.7493341816182</v>
      </c>
      <c r="S66" s="122">
        <f t="shared" si="27"/>
        <v>194.58917059238959</v>
      </c>
      <c r="T66" s="122">
        <f t="shared" si="27"/>
        <v>176.3846719681917</v>
      </c>
      <c r="U66" s="122">
        <f t="shared" si="27"/>
        <v>211.27027348970125</v>
      </c>
      <c r="V66" s="122">
        <f t="shared" si="27"/>
        <v>202.1679759591178</v>
      </c>
      <c r="W66" s="122">
        <f t="shared" si="27"/>
        <v>233.04531772422308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30.443539156503537</v>
      </c>
      <c r="C67" s="98">
        <f>IF(RES_hhdet_tes!C67=0,0,RES_hhdet_tes!C67*1000*11630/RES_hhdet_num!C62)</f>
        <v>37.217328985553564</v>
      </c>
      <c r="D67" s="98">
        <f>IF(RES_hhdet_tes!D67=0,0,RES_hhdet_tes!D67*1000*11630/RES_hhdet_num!D62)</f>
        <v>34.666028701687999</v>
      </c>
      <c r="E67" s="98">
        <f>IF(RES_hhdet_tes!E67=0,0,RES_hhdet_tes!E67*1000*11630/RES_hhdet_num!E62)</f>
        <v>103.79831821914573</v>
      </c>
      <c r="F67" s="98">
        <f>IF(RES_hhdet_tes!F67=0,0,RES_hhdet_tes!F67*1000*11630/RES_hhdet_num!F62)</f>
        <v>52.341461182499557</v>
      </c>
      <c r="G67" s="98">
        <f>IF(RES_hhdet_tes!G67=0,0,RES_hhdet_tes!G67*1000*11630/RES_hhdet_num!G62)</f>
        <v>66.099910570173819</v>
      </c>
      <c r="H67" s="98">
        <f>IF(RES_hhdet_tes!H67=0,0,RES_hhdet_tes!H67*1000*11630/RES_hhdet_num!H62)</f>
        <v>94.500048794754463</v>
      </c>
      <c r="I67" s="98">
        <f>IF(RES_hhdet_tes!I67=0,0,RES_hhdet_tes!I67*1000*11630/RES_hhdet_num!I62)</f>
        <v>78.897618729876541</v>
      </c>
      <c r="J67" s="98">
        <f>IF(RES_hhdet_tes!J67=0,0,RES_hhdet_tes!J67*1000*11630/RES_hhdet_num!J62)</f>
        <v>94.085868397674844</v>
      </c>
      <c r="K67" s="98">
        <f>IF(RES_hhdet_tes!K67=0,0,RES_hhdet_tes!K67*1000*11630/RES_hhdet_num!K62)</f>
        <v>112.06579907917087</v>
      </c>
      <c r="L67" s="98">
        <f>IF(RES_hhdet_tes!L67=0,0,RES_hhdet_tes!L67*1000*11630/RES_hhdet_num!L62)</f>
        <v>110.91793187085752</v>
      </c>
      <c r="M67" s="98">
        <f>IF(RES_hhdet_tes!M67=0,0,RES_hhdet_tes!M67*1000*11630/RES_hhdet_num!M62)</f>
        <v>120.71126903286265</v>
      </c>
      <c r="N67" s="98">
        <f>IF(RES_hhdet_tes!N67=0,0,RES_hhdet_tes!N67*1000*11630/RES_hhdet_num!N62)</f>
        <v>162.70007875096175</v>
      </c>
      <c r="O67" s="98">
        <f>IF(RES_hhdet_tes!O67=0,0,RES_hhdet_tes!O67*1000*11630/RES_hhdet_num!O62)</f>
        <v>127.01099545398463</v>
      </c>
      <c r="P67" s="98">
        <f>IF(RES_hhdet_tes!P67=0,0,RES_hhdet_tes!P67*1000*11630/RES_hhdet_num!P62)</f>
        <v>108.86177123621047</v>
      </c>
      <c r="Q67" s="98">
        <f>IF(RES_hhdet_tes!Q67=0,0,RES_hhdet_tes!Q67*1000*11630/RES_hhdet_num!Q62)</f>
        <v>171.35316793883891</v>
      </c>
      <c r="R67" s="98">
        <f>IF(RES_hhdet_tes!R67=0,0,RES_hhdet_tes!R67*1000*11630/RES_hhdet_num!R62)</f>
        <v>151.7493341816182</v>
      </c>
      <c r="S67" s="98">
        <f>IF(RES_hhdet_tes!S67=0,0,RES_hhdet_tes!S67*1000*11630/RES_hhdet_num!S62)</f>
        <v>194.58917059238959</v>
      </c>
      <c r="T67" s="98">
        <f>IF(RES_hhdet_tes!T67=0,0,RES_hhdet_tes!T67*1000*11630/RES_hhdet_num!T62)</f>
        <v>176.3846719681917</v>
      </c>
      <c r="U67" s="98">
        <f>IF(RES_hhdet_tes!U67=0,0,RES_hhdet_tes!U67*1000*11630/RES_hhdet_num!U62)</f>
        <v>211.27027348970125</v>
      </c>
      <c r="V67" s="98">
        <f>IF(RES_hhdet_tes!V67=0,0,RES_hhdet_tes!V67*1000*11630/RES_hhdet_num!V62)</f>
        <v>202.1679759591178</v>
      </c>
      <c r="W67" s="98">
        <f>IF(RES_hhdet_tes!W67=0,0,RES_hhdet_tes!W67*1000*11630/RES_hhdet_num!W62)</f>
        <v>233.04531772422308</v>
      </c>
      <c r="DA67" s="63" t="s">
        <v>2472</v>
      </c>
    </row>
    <row r="68" spans="1:105" ht="12" customHeight="1" x14ac:dyDescent="0.25">
      <c r="A68" s="121" t="s">
        <v>55</v>
      </c>
      <c r="B68" s="122">
        <v>1139.119642892676</v>
      </c>
      <c r="C68" s="122">
        <v>1157.9350110969258</v>
      </c>
      <c r="D68" s="122">
        <v>1195.8448222524823</v>
      </c>
      <c r="E68" s="122">
        <v>1219.518504425811</v>
      </c>
      <c r="F68" s="122">
        <v>1212.177392808773</v>
      </c>
      <c r="G68" s="122">
        <v>1221.4818673016186</v>
      </c>
      <c r="H68" s="122">
        <v>1218.4004896342647</v>
      </c>
      <c r="I68" s="122">
        <v>1226.2231070597311</v>
      </c>
      <c r="J68" s="122">
        <v>1191.9588704362261</v>
      </c>
      <c r="K68" s="122">
        <v>1221.8242676349871</v>
      </c>
      <c r="L68" s="122">
        <v>1290.5979748540024</v>
      </c>
      <c r="M68" s="122">
        <v>1255.2557070449334</v>
      </c>
      <c r="N68" s="122">
        <v>1288.0773010714397</v>
      </c>
      <c r="O68" s="122">
        <v>1288.9404705769527</v>
      </c>
      <c r="P68" s="122">
        <v>1224.9263919134169</v>
      </c>
      <c r="Q68" s="122">
        <v>1265.4766112512837</v>
      </c>
      <c r="R68" s="122">
        <v>1313.4005826149059</v>
      </c>
      <c r="S68" s="122">
        <v>1334.9979650285215</v>
      </c>
      <c r="T68" s="122">
        <v>1381.1021592568814</v>
      </c>
      <c r="U68" s="122">
        <v>1356.8134733143008</v>
      </c>
      <c r="V68" s="122">
        <v>1352.5238239108596</v>
      </c>
      <c r="W68" s="122">
        <v>1396.6394732330652</v>
      </c>
      <c r="DA68" s="130" t="s">
        <v>2473</v>
      </c>
    </row>
    <row r="69" spans="1:105" ht="12" customHeight="1" x14ac:dyDescent="0.25">
      <c r="A69" s="97" t="s">
        <v>134</v>
      </c>
      <c r="B69" s="98">
        <v>1133.867112012907</v>
      </c>
      <c r="C69" s="98">
        <v>1155.9384990793928</v>
      </c>
      <c r="D69" s="98">
        <v>1194.4934822090815</v>
      </c>
      <c r="E69" s="98">
        <v>1219.4783162988051</v>
      </c>
      <c r="F69" s="98">
        <v>1209.145609248412</v>
      </c>
      <c r="G69" s="98">
        <v>1220.2529085553501</v>
      </c>
      <c r="H69" s="98">
        <v>1214.1115374865399</v>
      </c>
      <c r="I69" s="98">
        <v>1223.3784971790849</v>
      </c>
      <c r="J69" s="98">
        <v>1185.7463688912449</v>
      </c>
      <c r="K69" s="98">
        <v>1214.2717705675959</v>
      </c>
      <c r="L69" s="98">
        <v>1283.5525687635431</v>
      </c>
      <c r="M69" s="98">
        <v>1241.0739494609547</v>
      </c>
      <c r="N69" s="98">
        <v>1279.0743998805676</v>
      </c>
      <c r="O69" s="98">
        <v>1281.4748164583687</v>
      </c>
      <c r="P69" s="98">
        <v>1219.1071393728107</v>
      </c>
      <c r="Q69" s="98">
        <v>1260.1569137780878</v>
      </c>
      <c r="R69" s="98">
        <v>1310.4040788834513</v>
      </c>
      <c r="S69" s="98">
        <v>1330.4239927018646</v>
      </c>
      <c r="T69" s="98">
        <v>1379.3652462339955</v>
      </c>
      <c r="U69" s="98">
        <v>1353.0749542253091</v>
      </c>
      <c r="V69" s="98">
        <v>1344.2973773935162</v>
      </c>
      <c r="W69" s="98">
        <v>1389.7274393212754</v>
      </c>
      <c r="DA69" s="63" t="s">
        <v>2474</v>
      </c>
    </row>
    <row r="70" spans="1:105" ht="12" customHeight="1" x14ac:dyDescent="0.25">
      <c r="A70" s="97" t="s">
        <v>133</v>
      </c>
      <c r="B70" s="98">
        <v>1162.5791582717975</v>
      </c>
      <c r="C70" s="98">
        <v>1207.8342583666285</v>
      </c>
      <c r="D70" s="98">
        <v>1296.8986921179383</v>
      </c>
      <c r="E70" s="98">
        <v>1366.2545139469748</v>
      </c>
      <c r="F70" s="98">
        <v>1358.9963961154099</v>
      </c>
      <c r="G70" s="98">
        <v>1392.4025036302605</v>
      </c>
      <c r="H70" s="98">
        <v>1374.0343898038741</v>
      </c>
      <c r="I70" s="98">
        <v>1413.7503332924607</v>
      </c>
      <c r="J70" s="98">
        <v>1354.3979550584354</v>
      </c>
      <c r="K70" s="98">
        <v>1379.606606202489</v>
      </c>
      <c r="L70" s="98">
        <v>1439.4768775202103</v>
      </c>
      <c r="M70" s="98">
        <v>1329.7380793100281</v>
      </c>
      <c r="N70" s="98">
        <v>1372.6648564525558</v>
      </c>
      <c r="O70" s="98">
        <v>1378.1036757781355</v>
      </c>
      <c r="P70" s="98">
        <v>1340.7912216283214</v>
      </c>
      <c r="Q70" s="98">
        <v>1356.0015555257755</v>
      </c>
      <c r="R70" s="98">
        <v>1406.8117008620673</v>
      </c>
      <c r="S70" s="98">
        <v>1414.4477552424212</v>
      </c>
      <c r="T70" s="98">
        <v>1518.9303652128335</v>
      </c>
      <c r="U70" s="98">
        <v>1482.8517801870653</v>
      </c>
      <c r="V70" s="98">
        <v>1438.6115075207199</v>
      </c>
      <c r="W70" s="98">
        <v>1528.8719634530858</v>
      </c>
      <c r="DA70" s="63" t="s">
        <v>2475</v>
      </c>
    </row>
    <row r="71" spans="1:105" ht="12" customHeight="1" x14ac:dyDescent="0.25">
      <c r="A71" s="100" t="s">
        <v>218</v>
      </c>
      <c r="B71" s="101">
        <v>503.61681532122844</v>
      </c>
      <c r="C71" s="101">
        <v>502.68933808834771</v>
      </c>
      <c r="D71" s="101">
        <v>549.29984158289176</v>
      </c>
      <c r="E71" s="101">
        <v>570.90309997798897</v>
      </c>
      <c r="F71" s="101">
        <v>595.85631716888474</v>
      </c>
      <c r="G71" s="101">
        <v>601.60782266120975</v>
      </c>
      <c r="H71" s="101">
        <v>580.89618291509419</v>
      </c>
      <c r="I71" s="101">
        <v>640.86193748650828</v>
      </c>
      <c r="J71" s="101">
        <v>562.02930531057177</v>
      </c>
      <c r="K71" s="101">
        <v>571.07924810416523</v>
      </c>
      <c r="L71" s="101">
        <v>571.11918028883031</v>
      </c>
      <c r="M71" s="101">
        <v>531.19882411465267</v>
      </c>
      <c r="N71" s="101">
        <v>539.05378699079631</v>
      </c>
      <c r="O71" s="101">
        <v>559.84221245714934</v>
      </c>
      <c r="P71" s="101">
        <v>525.46663081548775</v>
      </c>
      <c r="Q71" s="101">
        <v>506.72078901654533</v>
      </c>
      <c r="R71" s="101">
        <v>534.87020366223953</v>
      </c>
      <c r="S71" s="101">
        <v>561.36824580173129</v>
      </c>
      <c r="T71" s="101">
        <v>578.29788142066661</v>
      </c>
      <c r="U71" s="101">
        <v>568.92388909241186</v>
      </c>
      <c r="V71" s="101">
        <v>518.20624645647467</v>
      </c>
      <c r="W71" s="101">
        <v>609.07626568948058</v>
      </c>
      <c r="DA71" s="131" t="s">
        <v>2476</v>
      </c>
    </row>
    <row r="72" spans="1:105" ht="12" customHeight="1" x14ac:dyDescent="0.25">
      <c r="A72" s="103" t="s">
        <v>52</v>
      </c>
      <c r="B72" s="104">
        <v>658.96234295056911</v>
      </c>
      <c r="C72" s="104">
        <v>705.14492027828112</v>
      </c>
      <c r="D72" s="104">
        <v>747.59885053504684</v>
      </c>
      <c r="E72" s="104">
        <v>795.35141396898575</v>
      </c>
      <c r="F72" s="104">
        <v>763.14007894652502</v>
      </c>
      <c r="G72" s="104">
        <v>790.79468096905066</v>
      </c>
      <c r="H72" s="104">
        <v>793.13820688877956</v>
      </c>
      <c r="I72" s="104">
        <v>772.88839580595277</v>
      </c>
      <c r="J72" s="104">
        <v>792.36864974786397</v>
      </c>
      <c r="K72" s="104">
        <v>808.52735809832416</v>
      </c>
      <c r="L72" s="104">
        <v>868.35769723138037</v>
      </c>
      <c r="M72" s="104">
        <v>798.53925519537461</v>
      </c>
      <c r="N72" s="104">
        <v>833.61106946175926</v>
      </c>
      <c r="O72" s="104">
        <v>818.26146332098631</v>
      </c>
      <c r="P72" s="104">
        <v>815.324590812834</v>
      </c>
      <c r="Q72" s="104">
        <v>849.28076650923049</v>
      </c>
      <c r="R72" s="104">
        <v>871.94149719982727</v>
      </c>
      <c r="S72" s="104">
        <v>853.07950944068966</v>
      </c>
      <c r="T72" s="104">
        <v>940.63248379216702</v>
      </c>
      <c r="U72" s="104">
        <v>913.92789109465321</v>
      </c>
      <c r="V72" s="104">
        <v>920.40526106424511</v>
      </c>
      <c r="W72" s="104">
        <v>919.79569776360518</v>
      </c>
      <c r="DA72" s="132" t="s">
        <v>2477</v>
      </c>
    </row>
    <row r="73" spans="1:105" ht="12" customHeight="1" x14ac:dyDescent="0.25">
      <c r="A73" s="106" t="s">
        <v>122</v>
      </c>
      <c r="B73" s="101">
        <v>1180.4088878382772</v>
      </c>
      <c r="C73" s="101">
        <v>1154.5130631305431</v>
      </c>
      <c r="D73" s="101">
        <v>1183.6798616883523</v>
      </c>
      <c r="E73" s="101">
        <v>1190.3603094117827</v>
      </c>
      <c r="F73" s="101">
        <v>1208.4192953145975</v>
      </c>
      <c r="G73" s="101">
        <v>1192.3910088530768</v>
      </c>
      <c r="H73" s="101">
        <v>1216.6265789538515</v>
      </c>
      <c r="I73" s="101">
        <v>1201.3306434089009</v>
      </c>
      <c r="J73" s="101">
        <v>1199.9440576331374</v>
      </c>
      <c r="K73" s="101">
        <v>1200.4027550822843</v>
      </c>
      <c r="L73" s="101">
        <v>1267.7912399958338</v>
      </c>
      <c r="M73" s="101">
        <v>1310.8480556293648</v>
      </c>
      <c r="N73" s="101">
        <v>1285.0745681506253</v>
      </c>
      <c r="O73" s="101">
        <v>1282.2282652213207</v>
      </c>
      <c r="P73" s="101">
        <v>1215.0353089929602</v>
      </c>
      <c r="Q73" s="101">
        <v>1258.7598972468836</v>
      </c>
      <c r="R73" s="101">
        <v>1262.5620671337415</v>
      </c>
      <c r="S73" s="101">
        <v>1306.1400420856917</v>
      </c>
      <c r="T73" s="101">
        <v>1298.642128921555</v>
      </c>
      <c r="U73" s="101">
        <v>1307.5446484460138</v>
      </c>
      <c r="V73" s="101">
        <v>1371.6784365098704</v>
      </c>
      <c r="W73" s="101">
        <v>1377.874905514177</v>
      </c>
      <c r="DA73" s="131" t="s">
        <v>2478</v>
      </c>
    </row>
    <row r="74" spans="1:105" ht="12" customHeight="1" x14ac:dyDescent="0.25">
      <c r="A74" s="107" t="s">
        <v>121</v>
      </c>
      <c r="B74" s="104">
        <v>1475.8713688818057</v>
      </c>
      <c r="C74" s="104">
        <v>1465.4658229441645</v>
      </c>
      <c r="D74" s="104">
        <v>1530.1409001954621</v>
      </c>
      <c r="E74" s="104">
        <v>1526.5262738206086</v>
      </c>
      <c r="F74" s="104">
        <v>1541.8421221073138</v>
      </c>
      <c r="G74" s="104">
        <v>1554.8875605197331</v>
      </c>
      <c r="H74" s="104">
        <v>1548.3071882799429</v>
      </c>
      <c r="I74" s="104">
        <v>1560.2727533025338</v>
      </c>
      <c r="J74" s="104">
        <v>1481.5277240108483</v>
      </c>
      <c r="K74" s="104">
        <v>1570.5737934498375</v>
      </c>
      <c r="L74" s="104">
        <v>1570.0500845182098</v>
      </c>
      <c r="M74" s="104">
        <v>1631.1204784451561</v>
      </c>
      <c r="N74" s="104">
        <v>1575.5282825003696</v>
      </c>
      <c r="O74" s="104">
        <v>1567.6803877326586</v>
      </c>
      <c r="P74" s="104">
        <v>1469.538387435304</v>
      </c>
      <c r="Q74" s="104">
        <v>1496.1962053483455</v>
      </c>
      <c r="R74" s="104">
        <v>1510.4479769557181</v>
      </c>
      <c r="S74" s="104">
        <v>1551.6688885124822</v>
      </c>
      <c r="T74" s="104">
        <v>1540.7990607585873</v>
      </c>
      <c r="U74" s="104">
        <v>1524.1164218017311</v>
      </c>
      <c r="V74" s="104">
        <v>1562.0121171584778</v>
      </c>
      <c r="W74" s="104">
        <v>1641.0366839051517</v>
      </c>
      <c r="DA74" s="132" t="s">
        <v>2479</v>
      </c>
    </row>
    <row r="75" spans="1:105" ht="12" customHeight="1" x14ac:dyDescent="0.25">
      <c r="A75" s="108" t="s">
        <v>53</v>
      </c>
      <c r="B75" s="98">
        <v>566.52458180119152</v>
      </c>
      <c r="C75" s="98">
        <v>549.14847055759765</v>
      </c>
      <c r="D75" s="98">
        <v>582.63903169750677</v>
      </c>
      <c r="E75" s="98">
        <v>569.38074412149365</v>
      </c>
      <c r="F75" s="98">
        <v>588.73482807024072</v>
      </c>
      <c r="G75" s="98">
        <v>596.22283964678866</v>
      </c>
      <c r="H75" s="98">
        <v>559.76920146652424</v>
      </c>
      <c r="I75" s="98">
        <v>596.4192189896919</v>
      </c>
      <c r="J75" s="98">
        <v>537.66780903681172</v>
      </c>
      <c r="K75" s="98">
        <v>595.46445029639813</v>
      </c>
      <c r="L75" s="98">
        <v>587.907338836441</v>
      </c>
      <c r="M75" s="98">
        <v>630.97577980650033</v>
      </c>
      <c r="N75" s="98">
        <v>597.61734445940192</v>
      </c>
      <c r="O75" s="98">
        <v>594.24366800385201</v>
      </c>
      <c r="P75" s="98">
        <v>489.98448003123036</v>
      </c>
      <c r="Q75" s="98">
        <v>473.20319347002487</v>
      </c>
      <c r="R75" s="98">
        <v>484.17625907856711</v>
      </c>
      <c r="S75" s="98">
        <v>533.35939136139041</v>
      </c>
      <c r="T75" s="98">
        <v>505.18796246519366</v>
      </c>
      <c r="U75" s="98">
        <v>494.50922639578494</v>
      </c>
      <c r="V75" s="98">
        <v>501.61501221317218</v>
      </c>
      <c r="W75" s="98">
        <v>549.93294737618555</v>
      </c>
      <c r="DA75" s="63" t="s">
        <v>2480</v>
      </c>
    </row>
    <row r="76" spans="1:105" ht="12" customHeight="1" x14ac:dyDescent="0.25">
      <c r="A76" s="108" t="s">
        <v>52</v>
      </c>
      <c r="B76" s="98">
        <v>909.34678708061449</v>
      </c>
      <c r="C76" s="98">
        <v>916.31735238656665</v>
      </c>
      <c r="D76" s="98">
        <v>947.50186849795557</v>
      </c>
      <c r="E76" s="98">
        <v>957.14552969911483</v>
      </c>
      <c r="F76" s="98">
        <v>953.10729403707273</v>
      </c>
      <c r="G76" s="98">
        <v>958.6647208729454</v>
      </c>
      <c r="H76" s="98">
        <v>988.53798681341823</v>
      </c>
      <c r="I76" s="98">
        <v>963.85353431284204</v>
      </c>
      <c r="J76" s="98">
        <v>943.85991497403666</v>
      </c>
      <c r="K76" s="98">
        <v>975.10934315343923</v>
      </c>
      <c r="L76" s="98">
        <v>982.14274568176802</v>
      </c>
      <c r="M76" s="98">
        <v>1000.1446986386561</v>
      </c>
      <c r="N76" s="98">
        <v>977.91093804096818</v>
      </c>
      <c r="O76" s="98">
        <v>973.43671972880645</v>
      </c>
      <c r="P76" s="98">
        <v>979.55390740407404</v>
      </c>
      <c r="Q76" s="98">
        <v>1022.9930118783209</v>
      </c>
      <c r="R76" s="98">
        <v>1026.2717178771506</v>
      </c>
      <c r="S76" s="98">
        <v>1018.3094971510918</v>
      </c>
      <c r="T76" s="98">
        <v>1035.6110982933942</v>
      </c>
      <c r="U76" s="98">
        <v>1029.6071954059457</v>
      </c>
      <c r="V76" s="98">
        <v>1060.3971049453057</v>
      </c>
      <c r="W76" s="98">
        <v>1091.1037365289667</v>
      </c>
      <c r="DA76" s="63" t="s">
        <v>2481</v>
      </c>
    </row>
    <row r="77" spans="1:105" ht="12" customHeight="1" x14ac:dyDescent="0.25">
      <c r="A77" s="121" t="s">
        <v>54</v>
      </c>
      <c r="B77" s="122">
        <v>505.59766629884029</v>
      </c>
      <c r="C77" s="122">
        <v>514.69366963752054</v>
      </c>
      <c r="D77" s="122">
        <v>528.96821755773885</v>
      </c>
      <c r="E77" s="122">
        <v>540.85310100932816</v>
      </c>
      <c r="F77" s="122">
        <v>532.53686799555692</v>
      </c>
      <c r="G77" s="122">
        <v>547.26044616025183</v>
      </c>
      <c r="H77" s="122">
        <v>546.73670963158577</v>
      </c>
      <c r="I77" s="122">
        <v>521.02613443623454</v>
      </c>
      <c r="J77" s="122">
        <v>495.99554768138717</v>
      </c>
      <c r="K77" s="122">
        <v>487.63756817395091</v>
      </c>
      <c r="L77" s="122">
        <v>516.20737658693133</v>
      </c>
      <c r="M77" s="122">
        <v>497.88021117560635</v>
      </c>
      <c r="N77" s="122">
        <v>481.10321176172516</v>
      </c>
      <c r="O77" s="122">
        <v>475.76757066171513</v>
      </c>
      <c r="P77" s="122">
        <v>453.83542061963175</v>
      </c>
      <c r="Q77" s="122">
        <v>457.58503699283193</v>
      </c>
      <c r="R77" s="122">
        <v>460.69987589428365</v>
      </c>
      <c r="S77" s="122">
        <v>489.76304533449928</v>
      </c>
      <c r="T77" s="122">
        <v>484.3424145967611</v>
      </c>
      <c r="U77" s="122">
        <v>487.41612045511408</v>
      </c>
      <c r="V77" s="122">
        <v>500.78673880007676</v>
      </c>
      <c r="W77" s="122">
        <v>501.42126867740859</v>
      </c>
      <c r="DA77" s="130" t="s">
        <v>2482</v>
      </c>
    </row>
    <row r="78" spans="1:105" ht="12" customHeight="1" x14ac:dyDescent="0.25">
      <c r="A78" s="97" t="s">
        <v>193</v>
      </c>
      <c r="B78" s="98">
        <v>489.42029097428474</v>
      </c>
      <c r="C78" s="98">
        <v>491.04012019561742</v>
      </c>
      <c r="D78" s="98">
        <v>505.93676896967304</v>
      </c>
      <c r="E78" s="98">
        <v>517.64765143992713</v>
      </c>
      <c r="F78" s="98">
        <v>493.84280817630429</v>
      </c>
      <c r="G78" s="98">
        <v>516.32550432724031</v>
      </c>
      <c r="H78" s="98">
        <v>515.61419345743218</v>
      </c>
      <c r="I78" s="98">
        <v>493.49480915120267</v>
      </c>
      <c r="J78" s="98">
        <v>464.83020767303185</v>
      </c>
      <c r="K78" s="98">
        <v>455.28636800177725</v>
      </c>
      <c r="L78" s="98">
        <v>488.35651788260378</v>
      </c>
      <c r="M78" s="98">
        <v>484.14004207990126</v>
      </c>
      <c r="N78" s="98">
        <v>454.16279097888093</v>
      </c>
      <c r="O78" s="98">
        <v>448.0650893240292</v>
      </c>
      <c r="P78" s="98">
        <v>425.56918570660196</v>
      </c>
      <c r="Q78" s="98">
        <v>437.04363090708165</v>
      </c>
      <c r="R78" s="98">
        <v>447.43284648573848</v>
      </c>
      <c r="S78" s="98">
        <v>475.81266767447033</v>
      </c>
      <c r="T78" s="98">
        <v>475.55534893403944</v>
      </c>
      <c r="U78" s="98">
        <v>481.30412857981366</v>
      </c>
      <c r="V78" s="98">
        <v>502.48937755481364</v>
      </c>
      <c r="W78" s="98">
        <v>490.64856517570081</v>
      </c>
      <c r="DA78" s="63" t="s">
        <v>2483</v>
      </c>
    </row>
    <row r="79" spans="1:105" ht="12" customHeight="1" x14ac:dyDescent="0.25">
      <c r="A79" s="109" t="s">
        <v>120</v>
      </c>
      <c r="B79" s="33">
        <v>538.00383609161747</v>
      </c>
      <c r="C79" s="33">
        <v>560.49117323725795</v>
      </c>
      <c r="D79" s="33">
        <v>573.23235357099372</v>
      </c>
      <c r="E79" s="33">
        <v>584.71809389852115</v>
      </c>
      <c r="F79" s="33">
        <v>604.51886871478825</v>
      </c>
      <c r="G79" s="33">
        <v>606.72291446248585</v>
      </c>
      <c r="H79" s="33">
        <v>606.50613895548418</v>
      </c>
      <c r="I79" s="33">
        <v>574.26750274033532</v>
      </c>
      <c r="J79" s="33">
        <v>553.53354169928718</v>
      </c>
      <c r="K79" s="33">
        <v>547.64208461357532</v>
      </c>
      <c r="L79" s="33">
        <v>567.59462953080163</v>
      </c>
      <c r="M79" s="33">
        <v>523.93868549392653</v>
      </c>
      <c r="N79" s="33">
        <v>531.0963881659427</v>
      </c>
      <c r="O79" s="33">
        <v>527.02668639389003</v>
      </c>
      <c r="P79" s="33">
        <v>506.80068312236972</v>
      </c>
      <c r="Q79" s="33">
        <v>495.18986272267517</v>
      </c>
      <c r="R79" s="33">
        <v>484.26224326066585</v>
      </c>
      <c r="S79" s="33">
        <v>513.69900566728393</v>
      </c>
      <c r="T79" s="33">
        <v>498.99016113712685</v>
      </c>
      <c r="U79" s="33">
        <v>497.5376634952105</v>
      </c>
      <c r="V79" s="33">
        <v>497.98505086376855</v>
      </c>
      <c r="W79" s="33">
        <v>518.69833030587972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>
        <f t="shared" ref="B81:Q81" si="28">B82+B85+B87+B100</f>
        <v>7480.1934334593634</v>
      </c>
      <c r="C81" s="117">
        <f t="shared" si="28"/>
        <v>7707.8086156730242</v>
      </c>
      <c r="D81" s="117">
        <f t="shared" si="28"/>
        <v>7689.587541561923</v>
      </c>
      <c r="E81" s="117">
        <f t="shared" si="28"/>
        <v>8385.1314380258882</v>
      </c>
      <c r="F81" s="117">
        <f t="shared" si="28"/>
        <v>8067.1249230672593</v>
      </c>
      <c r="G81" s="117">
        <f t="shared" si="28"/>
        <v>8319.5572371172457</v>
      </c>
      <c r="H81" s="117">
        <f t="shared" si="28"/>
        <v>8292.5956181487418</v>
      </c>
      <c r="I81" s="117">
        <f t="shared" si="28"/>
        <v>8375.9220447121807</v>
      </c>
      <c r="J81" s="117">
        <f t="shared" si="28"/>
        <v>8824.4128221177452</v>
      </c>
      <c r="K81" s="117">
        <f t="shared" si="28"/>
        <v>8731.3923110030082</v>
      </c>
      <c r="L81" s="117">
        <f t="shared" si="28"/>
        <v>9287.0384916811108</v>
      </c>
      <c r="M81" s="117">
        <f t="shared" si="28"/>
        <v>8430.730137910914</v>
      </c>
      <c r="N81" s="117">
        <f t="shared" si="28"/>
        <v>9337.1814788074953</v>
      </c>
      <c r="O81" s="117">
        <f t="shared" si="28"/>
        <v>9371.8708998039019</v>
      </c>
      <c r="P81" s="117">
        <f t="shared" si="28"/>
        <v>8248.4567794641916</v>
      </c>
      <c r="Q81" s="117">
        <f t="shared" si="28"/>
        <v>8691.04186682828</v>
      </c>
      <c r="R81" s="117">
        <f t="shared" ref="R81:V81" si="29">R82+R85+R87+R100</f>
        <v>8756.6788997631156</v>
      </c>
      <c r="S81" s="117">
        <f t="shared" si="29"/>
        <v>8999.4778780504421</v>
      </c>
      <c r="T81" s="117">
        <f t="shared" si="29"/>
        <v>9372.4294511276457</v>
      </c>
      <c r="U81" s="117">
        <f t="shared" si="29"/>
        <v>9390.0317355456482</v>
      </c>
      <c r="V81" s="117">
        <f t="shared" si="29"/>
        <v>9205.5970692341489</v>
      </c>
      <c r="W81" s="117">
        <f t="shared" ref="W81" si="30">W82+W85+W87+W100</f>
        <v>10106.316808147772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5890.7556648305945</v>
      </c>
      <c r="C82" s="122">
        <f t="shared" si="31"/>
        <v>6075.3302778561047</v>
      </c>
      <c r="D82" s="122">
        <f t="shared" si="31"/>
        <v>6016.0288168620655</v>
      </c>
      <c r="E82" s="122">
        <f t="shared" si="31"/>
        <v>6606.8614939911968</v>
      </c>
      <c r="F82" s="122">
        <f t="shared" si="31"/>
        <v>6337.4756073696635</v>
      </c>
      <c r="G82" s="122">
        <f t="shared" si="31"/>
        <v>6547.9032606267538</v>
      </c>
      <c r="H82" s="122">
        <f t="shared" si="31"/>
        <v>6476.0582073144287</v>
      </c>
      <c r="I82" s="122">
        <f t="shared" si="31"/>
        <v>6531.8603689770935</v>
      </c>
      <c r="J82" s="122">
        <f t="shared" si="31"/>
        <v>7008.6005508507596</v>
      </c>
      <c r="K82" s="122">
        <f t="shared" si="31"/>
        <v>6933.2025813576638</v>
      </c>
      <c r="L82" s="122">
        <f t="shared" si="31"/>
        <v>7438.717722555426</v>
      </c>
      <c r="M82" s="122">
        <f t="shared" si="31"/>
        <v>6557.0902119253005</v>
      </c>
      <c r="N82" s="122">
        <f t="shared" si="31"/>
        <v>7452.739760808704</v>
      </c>
      <c r="O82" s="122">
        <f t="shared" si="31"/>
        <v>7537.6183184416823</v>
      </c>
      <c r="P82" s="122">
        <f t="shared" si="31"/>
        <v>6442.8901068093319</v>
      </c>
      <c r="Q82" s="122">
        <f t="shared" si="31"/>
        <v>6816.8548935531417</v>
      </c>
      <c r="R82" s="122">
        <f t="shared" ref="R82:V82" si="32">SUM(R83:R84)</f>
        <v>6910.7775786971142</v>
      </c>
      <c r="S82" s="122">
        <f t="shared" si="32"/>
        <v>7041.6421808129799</v>
      </c>
      <c r="T82" s="122">
        <f t="shared" si="32"/>
        <v>7348.9333543818902</v>
      </c>
      <c r="U82" s="122">
        <f t="shared" si="32"/>
        <v>7363.8149561271321</v>
      </c>
      <c r="V82" s="122">
        <f t="shared" si="32"/>
        <v>7171.4216891458591</v>
      </c>
      <c r="W82" s="122">
        <f t="shared" ref="W82" si="33">SUM(W83:W84)</f>
        <v>8000.4566810477681</v>
      </c>
      <c r="DA82" s="130" t="s">
        <v>2486</v>
      </c>
    </row>
    <row r="83" spans="1:105" ht="12" customHeight="1" x14ac:dyDescent="0.25">
      <c r="A83" s="97" t="s">
        <v>205</v>
      </c>
      <c r="B83" s="98">
        <v>5837.9330272408461</v>
      </c>
      <c r="C83" s="98">
        <v>6020.7106804767882</v>
      </c>
      <c r="D83" s="98">
        <v>5962.9110145278219</v>
      </c>
      <c r="E83" s="98">
        <v>6551.113895995597</v>
      </c>
      <c r="F83" s="98">
        <v>6284.7891611238947</v>
      </c>
      <c r="G83" s="98">
        <v>6494.3054399828179</v>
      </c>
      <c r="H83" s="98">
        <v>6423.7950829459942</v>
      </c>
      <c r="I83" s="98">
        <v>6479.9109653297019</v>
      </c>
      <c r="J83" s="98">
        <v>6954.2035766735526</v>
      </c>
      <c r="K83" s="98">
        <v>6880.3580093814644</v>
      </c>
      <c r="L83" s="98">
        <v>7382.1004530061109</v>
      </c>
      <c r="M83" s="98">
        <v>6508.0979970342614</v>
      </c>
      <c r="N83" s="98">
        <v>7397.7734448371157</v>
      </c>
      <c r="O83" s="98">
        <v>7481.3543633049485</v>
      </c>
      <c r="P83" s="98">
        <v>6395.5163101644066</v>
      </c>
      <c r="Q83" s="98">
        <v>6767.5944126033191</v>
      </c>
      <c r="R83" s="98">
        <v>6861.0300755607304</v>
      </c>
      <c r="S83" s="98">
        <v>6991.4510407385724</v>
      </c>
      <c r="T83" s="98">
        <v>7297.1447007312718</v>
      </c>
      <c r="U83" s="98">
        <v>7312.2350493135282</v>
      </c>
      <c r="V83" s="98">
        <v>7121.461655717736</v>
      </c>
      <c r="W83" s="98">
        <v>7944.9773474534168</v>
      </c>
      <c r="DA83" s="63" t="s">
        <v>2487</v>
      </c>
    </row>
    <row r="84" spans="1:105" ht="12" customHeight="1" x14ac:dyDescent="0.25">
      <c r="A84" s="97" t="s">
        <v>53</v>
      </c>
      <c r="B84" s="98">
        <v>52.822637589748844</v>
      </c>
      <c r="C84" s="98">
        <v>54.619597379316545</v>
      </c>
      <c r="D84" s="98">
        <v>53.117802334244054</v>
      </c>
      <c r="E84" s="98">
        <v>55.747597995599456</v>
      </c>
      <c r="F84" s="98">
        <v>52.686446245768693</v>
      </c>
      <c r="G84" s="98">
        <v>53.597820643935947</v>
      </c>
      <c r="H84" s="98">
        <v>52.263124368434951</v>
      </c>
      <c r="I84" s="98">
        <v>51.949403647391215</v>
      </c>
      <c r="J84" s="98">
        <v>54.396974177207504</v>
      </c>
      <c r="K84" s="98">
        <v>52.844571976199099</v>
      </c>
      <c r="L84" s="98">
        <v>56.617269549315168</v>
      </c>
      <c r="M84" s="98">
        <v>48.992214891039396</v>
      </c>
      <c r="N84" s="98">
        <v>54.96631597158833</v>
      </c>
      <c r="O84" s="98">
        <v>56.263955136733856</v>
      </c>
      <c r="P84" s="98">
        <v>47.373796644924937</v>
      </c>
      <c r="Q84" s="98">
        <v>49.26048094982248</v>
      </c>
      <c r="R84" s="98">
        <v>49.747503136383791</v>
      </c>
      <c r="S84" s="98">
        <v>50.191140074407279</v>
      </c>
      <c r="T84" s="98">
        <v>51.788653650618734</v>
      </c>
      <c r="U84" s="98">
        <v>51.579906813603557</v>
      </c>
      <c r="V84" s="98">
        <v>49.960033428122976</v>
      </c>
      <c r="W84" s="98">
        <v>55.479333594351822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38.347494523508736</v>
      </c>
      <c r="C85" s="122">
        <f t="shared" si="34"/>
        <v>48.760550494102723</v>
      </c>
      <c r="D85" s="122">
        <f t="shared" si="34"/>
        <v>44.826683604430414</v>
      </c>
      <c r="E85" s="122">
        <f t="shared" si="34"/>
        <v>112.59115148214231</v>
      </c>
      <c r="F85" s="122">
        <f t="shared" si="34"/>
        <v>59.04140222133141</v>
      </c>
      <c r="G85" s="122">
        <f t="shared" si="34"/>
        <v>72.533632976321897</v>
      </c>
      <c r="H85" s="122">
        <f t="shared" si="34"/>
        <v>107.82833240704051</v>
      </c>
      <c r="I85" s="122">
        <f t="shared" si="34"/>
        <v>110.37944813654563</v>
      </c>
      <c r="J85" s="122">
        <f t="shared" si="34"/>
        <v>127.89662948127096</v>
      </c>
      <c r="K85" s="122">
        <f t="shared" si="34"/>
        <v>134.97191019921124</v>
      </c>
      <c r="L85" s="122">
        <f t="shared" si="34"/>
        <v>144.40788309733188</v>
      </c>
      <c r="M85" s="122">
        <f t="shared" si="34"/>
        <v>152.97385293531394</v>
      </c>
      <c r="N85" s="122">
        <f t="shared" si="34"/>
        <v>209.12281807540623</v>
      </c>
      <c r="O85" s="122">
        <f t="shared" si="34"/>
        <v>159.12319107557778</v>
      </c>
      <c r="P85" s="122">
        <f t="shared" si="34"/>
        <v>130.78068502777086</v>
      </c>
      <c r="Q85" s="122">
        <f t="shared" si="34"/>
        <v>196.06342303200026</v>
      </c>
      <c r="R85" s="122">
        <f t="shared" si="34"/>
        <v>187.56488311683054</v>
      </c>
      <c r="S85" s="122">
        <f t="shared" si="34"/>
        <v>222.13008108026196</v>
      </c>
      <c r="T85" s="122">
        <f t="shared" si="34"/>
        <v>193.96633110285177</v>
      </c>
      <c r="U85" s="122">
        <f t="shared" si="34"/>
        <v>224.58935380097498</v>
      </c>
      <c r="V85" s="122">
        <f t="shared" si="34"/>
        <v>212.27398844379303</v>
      </c>
      <c r="W85" s="122">
        <f t="shared" si="34"/>
        <v>233.62283249437851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38.347494523508736</v>
      </c>
      <c r="C86" s="98">
        <f>IF(RES_hhdet_tes!C86=0,0,RES_hhdet_tes!C86*1000*11630/RES_hhdet_num!C81)</f>
        <v>48.760550494102723</v>
      </c>
      <c r="D86" s="98">
        <f>IF(RES_hhdet_tes!D86=0,0,RES_hhdet_tes!D86*1000*11630/RES_hhdet_num!D81)</f>
        <v>44.826683604430414</v>
      </c>
      <c r="E86" s="98">
        <f>IF(RES_hhdet_tes!E86=0,0,RES_hhdet_tes!E86*1000*11630/RES_hhdet_num!E81)</f>
        <v>112.59115148214231</v>
      </c>
      <c r="F86" s="98">
        <f>IF(RES_hhdet_tes!F86=0,0,RES_hhdet_tes!F86*1000*11630/RES_hhdet_num!F81)</f>
        <v>59.04140222133141</v>
      </c>
      <c r="G86" s="98">
        <f>IF(RES_hhdet_tes!G86=0,0,RES_hhdet_tes!G86*1000*11630/RES_hhdet_num!G81)</f>
        <v>72.533632976321897</v>
      </c>
      <c r="H86" s="98">
        <f>IF(RES_hhdet_tes!H86=0,0,RES_hhdet_tes!H86*1000*11630/RES_hhdet_num!H81)</f>
        <v>107.82833240704051</v>
      </c>
      <c r="I86" s="98">
        <f>IF(RES_hhdet_tes!I86=0,0,RES_hhdet_tes!I86*1000*11630/RES_hhdet_num!I81)</f>
        <v>110.37944813654563</v>
      </c>
      <c r="J86" s="98">
        <f>IF(RES_hhdet_tes!J86=0,0,RES_hhdet_tes!J86*1000*11630/RES_hhdet_num!J81)</f>
        <v>127.89662948127096</v>
      </c>
      <c r="K86" s="98">
        <f>IF(RES_hhdet_tes!K86=0,0,RES_hhdet_tes!K86*1000*11630/RES_hhdet_num!K81)</f>
        <v>134.97191019921124</v>
      </c>
      <c r="L86" s="98">
        <f>IF(RES_hhdet_tes!L86=0,0,RES_hhdet_tes!L86*1000*11630/RES_hhdet_num!L81)</f>
        <v>144.40788309733188</v>
      </c>
      <c r="M86" s="98">
        <f>IF(RES_hhdet_tes!M86=0,0,RES_hhdet_tes!M86*1000*11630/RES_hhdet_num!M81)</f>
        <v>152.97385293531394</v>
      </c>
      <c r="N86" s="98">
        <f>IF(RES_hhdet_tes!N86=0,0,RES_hhdet_tes!N86*1000*11630/RES_hhdet_num!N81)</f>
        <v>209.12281807540623</v>
      </c>
      <c r="O86" s="98">
        <f>IF(RES_hhdet_tes!O86=0,0,RES_hhdet_tes!O86*1000*11630/RES_hhdet_num!O81)</f>
        <v>159.12319107557778</v>
      </c>
      <c r="P86" s="98">
        <f>IF(RES_hhdet_tes!P86=0,0,RES_hhdet_tes!P86*1000*11630/RES_hhdet_num!P81)</f>
        <v>130.78068502777086</v>
      </c>
      <c r="Q86" s="98">
        <f>IF(RES_hhdet_tes!Q86=0,0,RES_hhdet_tes!Q86*1000*11630/RES_hhdet_num!Q81)</f>
        <v>196.06342303200026</v>
      </c>
      <c r="R86" s="98">
        <f>IF(RES_hhdet_tes!R86=0,0,RES_hhdet_tes!R86*1000*11630/RES_hhdet_num!R81)</f>
        <v>187.56488311683054</v>
      </c>
      <c r="S86" s="98">
        <f>IF(RES_hhdet_tes!S86=0,0,RES_hhdet_tes!S86*1000*11630/RES_hhdet_num!S81)</f>
        <v>222.13008108026196</v>
      </c>
      <c r="T86" s="98">
        <f>IF(RES_hhdet_tes!T86=0,0,RES_hhdet_tes!T86*1000*11630/RES_hhdet_num!T81)</f>
        <v>193.96633110285177</v>
      </c>
      <c r="U86" s="98">
        <f>IF(RES_hhdet_tes!U86=0,0,RES_hhdet_tes!U86*1000*11630/RES_hhdet_num!U81)</f>
        <v>224.58935380097498</v>
      </c>
      <c r="V86" s="98">
        <f>IF(RES_hhdet_tes!V86=0,0,RES_hhdet_tes!V86*1000*11630/RES_hhdet_num!V81)</f>
        <v>212.27398844379303</v>
      </c>
      <c r="W86" s="98">
        <f>IF(RES_hhdet_tes!W86=0,0,RES_hhdet_tes!W86*1000*11630/RES_hhdet_num!W81)</f>
        <v>233.62283249437851</v>
      </c>
      <c r="DA86" s="63" t="s">
        <v>2490</v>
      </c>
    </row>
    <row r="87" spans="1:105" ht="12" customHeight="1" x14ac:dyDescent="0.25">
      <c r="A87" s="121" t="s">
        <v>55</v>
      </c>
      <c r="B87" s="122">
        <v>961.76202684918383</v>
      </c>
      <c r="C87" s="122">
        <v>976.08152860550251</v>
      </c>
      <c r="D87" s="122">
        <v>1009.0713379051215</v>
      </c>
      <c r="E87" s="122">
        <v>1039.9004858761521</v>
      </c>
      <c r="F87" s="122">
        <v>1057.438328530943</v>
      </c>
      <c r="G87" s="122">
        <v>1069.7958998527029</v>
      </c>
      <c r="H87" s="122">
        <v>1094.7529583527948</v>
      </c>
      <c r="I87" s="122">
        <v>1128.3109971849021</v>
      </c>
      <c r="J87" s="122">
        <v>1120.6985985648548</v>
      </c>
      <c r="K87" s="122">
        <v>1110.1292934910239</v>
      </c>
      <c r="L87" s="122">
        <v>1153.1395394574288</v>
      </c>
      <c r="M87" s="122">
        <v>1197.0283261594559</v>
      </c>
      <c r="N87" s="122">
        <v>1167.7610742919674</v>
      </c>
      <c r="O87" s="122">
        <v>1172.2209877519822</v>
      </c>
      <c r="P87" s="122">
        <v>1191.4348330688038</v>
      </c>
      <c r="Q87" s="122">
        <v>1187.5521425894869</v>
      </c>
      <c r="R87" s="122">
        <v>1167.2521138226036</v>
      </c>
      <c r="S87" s="122">
        <v>1215.7127697206104</v>
      </c>
      <c r="T87" s="122">
        <v>1294.5590589073909</v>
      </c>
      <c r="U87" s="122">
        <v>1266.5337094012377</v>
      </c>
      <c r="V87" s="122">
        <v>1270.4787043432621</v>
      </c>
      <c r="W87" s="122">
        <v>1312.8103705021556</v>
      </c>
      <c r="DA87" s="130" t="s">
        <v>2491</v>
      </c>
    </row>
    <row r="88" spans="1:105" ht="12" customHeight="1" x14ac:dyDescent="0.25">
      <c r="A88" s="97" t="s">
        <v>132</v>
      </c>
      <c r="B88" s="98">
        <v>945.14422502194816</v>
      </c>
      <c r="C88" s="98">
        <v>1005.6613166626139</v>
      </c>
      <c r="D88" s="98">
        <v>1035.3366458670575</v>
      </c>
      <c r="E88" s="98">
        <v>1090.5150626464247</v>
      </c>
      <c r="F88" s="98">
        <v>1074.3839765498415</v>
      </c>
      <c r="G88" s="98">
        <v>1105.8689007844473</v>
      </c>
      <c r="H88" s="98">
        <v>1139.0374041700302</v>
      </c>
      <c r="I88" s="98">
        <v>1206.5114332477235</v>
      </c>
      <c r="J88" s="98">
        <v>1197.1545415942114</v>
      </c>
      <c r="K88" s="98">
        <v>1177.7466680621858</v>
      </c>
      <c r="L88" s="98">
        <v>1228.7413758744738</v>
      </c>
      <c r="M88" s="98">
        <v>1281.7186639895619</v>
      </c>
      <c r="N88" s="98">
        <v>1246.5820007473185</v>
      </c>
      <c r="O88" s="98">
        <v>1260.6209887982825</v>
      </c>
      <c r="P88" s="98">
        <v>1383.1999985517548</v>
      </c>
      <c r="Q88" s="98">
        <v>1346.4310862525601</v>
      </c>
      <c r="R88" s="98">
        <v>1243.7843118936767</v>
      </c>
      <c r="S88" s="98">
        <v>1291.3340899466559</v>
      </c>
      <c r="T88" s="98">
        <v>1460.317534026962</v>
      </c>
      <c r="U88" s="98">
        <v>1374.8283669649907</v>
      </c>
      <c r="V88" s="98">
        <v>1341.7104821139142</v>
      </c>
      <c r="W88" s="98">
        <v>1441.9516905464529</v>
      </c>
      <c r="DA88" s="63" t="s">
        <v>2492</v>
      </c>
    </row>
    <row r="89" spans="1:105" ht="12" customHeight="1" x14ac:dyDescent="0.25">
      <c r="A89" s="97" t="s">
        <v>131</v>
      </c>
      <c r="B89" s="98">
        <v>1106.9039300104389</v>
      </c>
      <c r="C89" s="98">
        <v>1160.8691589963971</v>
      </c>
      <c r="D89" s="98">
        <v>1193.9974457822732</v>
      </c>
      <c r="E89" s="98">
        <v>1267.1118210886434</v>
      </c>
      <c r="F89" s="98">
        <v>1268.2117421028402</v>
      </c>
      <c r="G89" s="98">
        <v>1278.8135168676026</v>
      </c>
      <c r="H89" s="98">
        <v>1384.690383495245</v>
      </c>
      <c r="I89" s="98">
        <v>1497.51381918264</v>
      </c>
      <c r="J89" s="98">
        <v>1497.2701126224529</v>
      </c>
      <c r="K89" s="98">
        <v>1431.1699706461143</v>
      </c>
      <c r="L89" s="98">
        <v>1484.2045476787566</v>
      </c>
      <c r="M89" s="98">
        <v>1484.2885419279273</v>
      </c>
      <c r="N89" s="98">
        <v>1340.7775396773238</v>
      </c>
      <c r="O89" s="98">
        <v>1340.3368749877966</v>
      </c>
      <c r="P89" s="98">
        <v>1568.7819764956896</v>
      </c>
      <c r="Q89" s="98">
        <v>1493.4247018812464</v>
      </c>
      <c r="R89" s="98">
        <v>1295.0793386649416</v>
      </c>
      <c r="S89" s="98">
        <v>1345.0303038204052</v>
      </c>
      <c r="T89" s="98">
        <v>1594.628011250667</v>
      </c>
      <c r="U89" s="98">
        <v>1431.5459188859916</v>
      </c>
      <c r="V89" s="98">
        <v>1397.9511813454119</v>
      </c>
      <c r="W89" s="98">
        <v>1487.9296184754419</v>
      </c>
      <c r="DA89" s="63" t="s">
        <v>2493</v>
      </c>
    </row>
    <row r="90" spans="1:105" ht="12" customHeight="1" x14ac:dyDescent="0.25">
      <c r="A90" s="100" t="s">
        <v>205</v>
      </c>
      <c r="B90" s="101">
        <v>332.05879358990416</v>
      </c>
      <c r="C90" s="101">
        <v>362.49619872661276</v>
      </c>
      <c r="D90" s="101">
        <v>392.13245820770493</v>
      </c>
      <c r="E90" s="101">
        <v>431.33318076065109</v>
      </c>
      <c r="F90" s="101">
        <v>453.66300352637148</v>
      </c>
      <c r="G90" s="101">
        <v>471.93094801327584</v>
      </c>
      <c r="H90" s="101">
        <v>503.6162730085407</v>
      </c>
      <c r="I90" s="101">
        <v>611.75601592855264</v>
      </c>
      <c r="J90" s="101">
        <v>579.21973367210592</v>
      </c>
      <c r="K90" s="101">
        <v>558.5759670154946</v>
      </c>
      <c r="L90" s="101">
        <v>562.2249958250618</v>
      </c>
      <c r="M90" s="101">
        <v>569.60857540692143</v>
      </c>
      <c r="N90" s="101">
        <v>483.74815007874378</v>
      </c>
      <c r="O90" s="101">
        <v>498.53168476587433</v>
      </c>
      <c r="P90" s="101">
        <v>597.52558007122309</v>
      </c>
      <c r="Q90" s="101">
        <v>552.69467892869443</v>
      </c>
      <c r="R90" s="101">
        <v>472.264576028904</v>
      </c>
      <c r="S90" s="101">
        <v>507.61734143988247</v>
      </c>
      <c r="T90" s="101">
        <v>653.12269093723819</v>
      </c>
      <c r="U90" s="101">
        <v>560.26445665679671</v>
      </c>
      <c r="V90" s="101">
        <v>526.66781737717747</v>
      </c>
      <c r="W90" s="101">
        <v>587.93118831614504</v>
      </c>
      <c r="DA90" s="131" t="s">
        <v>2494</v>
      </c>
    </row>
    <row r="91" spans="1:105" ht="12" customHeight="1" x14ac:dyDescent="0.25">
      <c r="A91" s="103" t="s">
        <v>52</v>
      </c>
      <c r="B91" s="104">
        <v>774.8451364205348</v>
      </c>
      <c r="C91" s="104">
        <v>798.37296026978447</v>
      </c>
      <c r="D91" s="104">
        <v>801.86498757456843</v>
      </c>
      <c r="E91" s="104">
        <v>835.77864032799221</v>
      </c>
      <c r="F91" s="104">
        <v>814.54873857646919</v>
      </c>
      <c r="G91" s="104">
        <v>806.88256885432634</v>
      </c>
      <c r="H91" s="104">
        <v>881.0741104867044</v>
      </c>
      <c r="I91" s="104">
        <v>885.75780325408732</v>
      </c>
      <c r="J91" s="104">
        <v>918.05037895034729</v>
      </c>
      <c r="K91" s="104">
        <v>872.5940036306198</v>
      </c>
      <c r="L91" s="104">
        <v>921.97955185369483</v>
      </c>
      <c r="M91" s="104">
        <v>914.67996652100589</v>
      </c>
      <c r="N91" s="104">
        <v>857.02938959858011</v>
      </c>
      <c r="O91" s="104">
        <v>841.80519022192254</v>
      </c>
      <c r="P91" s="104">
        <v>971.2563964244664</v>
      </c>
      <c r="Q91" s="104">
        <v>940.73002295255208</v>
      </c>
      <c r="R91" s="104">
        <v>822.81476263603713</v>
      </c>
      <c r="S91" s="104">
        <v>837.41296238052246</v>
      </c>
      <c r="T91" s="104">
        <v>941.50532031342811</v>
      </c>
      <c r="U91" s="104">
        <v>871.28146222919509</v>
      </c>
      <c r="V91" s="104">
        <v>871.2833639682342</v>
      </c>
      <c r="W91" s="104">
        <v>899.99843015929741</v>
      </c>
      <c r="DA91" s="132" t="s">
        <v>2495</v>
      </c>
    </row>
    <row r="92" spans="1:105" ht="12" customHeight="1" x14ac:dyDescent="0.25">
      <c r="A92" s="106" t="s">
        <v>124</v>
      </c>
      <c r="B92" s="101">
        <v>828.51409463604057</v>
      </c>
      <c r="C92" s="101">
        <v>842.09159081587973</v>
      </c>
      <c r="D92" s="101">
        <v>859.48835079832224</v>
      </c>
      <c r="E92" s="101">
        <v>864.7955038780193</v>
      </c>
      <c r="F92" s="101">
        <v>899.33574900855751</v>
      </c>
      <c r="G92" s="101">
        <v>939.76704182168123</v>
      </c>
      <c r="H92" s="101">
        <v>909.246355007175</v>
      </c>
      <c r="I92" s="101">
        <v>928.65419803769623</v>
      </c>
      <c r="J92" s="101">
        <v>903.60184781181249</v>
      </c>
      <c r="K92" s="101">
        <v>926.72468833715868</v>
      </c>
      <c r="L92" s="101">
        <v>970.7159765455533</v>
      </c>
      <c r="M92" s="101">
        <v>987.95807748131892</v>
      </c>
      <c r="N92" s="101">
        <v>948.26579973719709</v>
      </c>
      <c r="O92" s="101">
        <v>947.41966137827342</v>
      </c>
      <c r="P92" s="101">
        <v>923.11011549653813</v>
      </c>
      <c r="Q92" s="101">
        <v>914.2575301429215</v>
      </c>
      <c r="R92" s="101">
        <v>956.71349679125638</v>
      </c>
      <c r="S92" s="101">
        <v>1005.7981195970568</v>
      </c>
      <c r="T92" s="101">
        <v>1052.1538619823093</v>
      </c>
      <c r="U92" s="101">
        <v>1037.2464193425035</v>
      </c>
      <c r="V92" s="101">
        <v>1064.5373127960409</v>
      </c>
      <c r="W92" s="101">
        <v>1068.0805585501021</v>
      </c>
      <c r="DA92" s="131" t="s">
        <v>2496</v>
      </c>
    </row>
    <row r="93" spans="1:105" ht="12" customHeight="1" x14ac:dyDescent="0.25">
      <c r="A93" s="107" t="s">
        <v>123</v>
      </c>
      <c r="B93" s="104">
        <v>856.85767562965566</v>
      </c>
      <c r="C93" s="104">
        <v>843.06007327953205</v>
      </c>
      <c r="D93" s="104">
        <v>841.50589191522147</v>
      </c>
      <c r="E93" s="104">
        <v>854.56590857715605</v>
      </c>
      <c r="F93" s="104">
        <v>871.567388440522</v>
      </c>
      <c r="G93" s="104">
        <v>863.71965026378552</v>
      </c>
      <c r="H93" s="104">
        <v>887.94118469523517</v>
      </c>
      <c r="I93" s="104">
        <v>888.32300505723492</v>
      </c>
      <c r="J93" s="104">
        <v>903.45349903865804</v>
      </c>
      <c r="K93" s="104">
        <v>899.42058229682709</v>
      </c>
      <c r="L93" s="104">
        <v>945.27883257369194</v>
      </c>
      <c r="M93" s="104">
        <v>896.0052513547397</v>
      </c>
      <c r="N93" s="104">
        <v>861.46530193516583</v>
      </c>
      <c r="O93" s="104">
        <v>868.68338882581668</v>
      </c>
      <c r="P93" s="104">
        <v>833.6464944114698</v>
      </c>
      <c r="Q93" s="104">
        <v>803.92778793318416</v>
      </c>
      <c r="R93" s="104">
        <v>844.2023894971021</v>
      </c>
      <c r="S93" s="104">
        <v>868.06904372840609</v>
      </c>
      <c r="T93" s="104">
        <v>913.85341891304779</v>
      </c>
      <c r="U93" s="104">
        <v>903.63840963457926</v>
      </c>
      <c r="V93" s="104">
        <v>998.78820434729698</v>
      </c>
      <c r="W93" s="104">
        <v>949.92123030646655</v>
      </c>
      <c r="DA93" s="132" t="s">
        <v>2497</v>
      </c>
    </row>
    <row r="94" spans="1:105" ht="12" customHeight="1" x14ac:dyDescent="0.25">
      <c r="A94" s="108" t="s">
        <v>50</v>
      </c>
      <c r="B94" s="98">
        <v>154.68907113857611</v>
      </c>
      <c r="C94" s="98">
        <v>168.75715087162428</v>
      </c>
      <c r="D94" s="98">
        <v>164.98250691290212</v>
      </c>
      <c r="E94" s="98">
        <v>146.90099711666454</v>
      </c>
      <c r="F94" s="98">
        <v>161.02088099479332</v>
      </c>
      <c r="G94" s="98">
        <v>177.25944524201984</v>
      </c>
      <c r="H94" s="98">
        <v>180.45026700909338</v>
      </c>
      <c r="I94" s="98">
        <v>178.57232911398671</v>
      </c>
      <c r="J94" s="98">
        <v>178.72542715486162</v>
      </c>
      <c r="K94" s="98">
        <v>177.62952678535993</v>
      </c>
      <c r="L94" s="98">
        <v>170.20895752151071</v>
      </c>
      <c r="M94" s="98">
        <v>144.08188095499477</v>
      </c>
      <c r="N94" s="98">
        <v>126.13698906645305</v>
      </c>
      <c r="O94" s="98">
        <v>110.20833709533457</v>
      </c>
      <c r="P94" s="98">
        <v>115.08245262579831</v>
      </c>
      <c r="Q94" s="98">
        <v>93.197935694361192</v>
      </c>
      <c r="R94" s="98">
        <v>108.63851974687418</v>
      </c>
      <c r="S94" s="98">
        <v>116.13677492824716</v>
      </c>
      <c r="T94" s="98">
        <v>125.77314172077008</v>
      </c>
      <c r="U94" s="98">
        <v>132.38598872069667</v>
      </c>
      <c r="V94" s="98">
        <v>169.21828438345869</v>
      </c>
      <c r="W94" s="98">
        <v>134.99253599397446</v>
      </c>
      <c r="DA94" s="63" t="s">
        <v>2498</v>
      </c>
    </row>
    <row r="95" spans="1:105" ht="12" customHeight="1" x14ac:dyDescent="0.25">
      <c r="A95" s="108" t="s">
        <v>52</v>
      </c>
      <c r="B95" s="98">
        <v>702.16860449107969</v>
      </c>
      <c r="C95" s="98">
        <v>674.30292240790766</v>
      </c>
      <c r="D95" s="98">
        <v>676.52338500231929</v>
      </c>
      <c r="E95" s="98">
        <v>707.66491146049145</v>
      </c>
      <c r="F95" s="98">
        <v>710.54650744572837</v>
      </c>
      <c r="G95" s="98">
        <v>686.46020502176566</v>
      </c>
      <c r="H95" s="98">
        <v>707.49091768614153</v>
      </c>
      <c r="I95" s="98">
        <v>709.75067594324844</v>
      </c>
      <c r="J95" s="98">
        <v>724.72807188379647</v>
      </c>
      <c r="K95" s="98">
        <v>721.79105551146688</v>
      </c>
      <c r="L95" s="98">
        <v>775.06987505218149</v>
      </c>
      <c r="M95" s="98">
        <v>751.92337039974495</v>
      </c>
      <c r="N95" s="98">
        <v>735.32831286871294</v>
      </c>
      <c r="O95" s="98">
        <v>758.47505173048205</v>
      </c>
      <c r="P95" s="98">
        <v>718.56404178567141</v>
      </c>
      <c r="Q95" s="98">
        <v>710.72985223882313</v>
      </c>
      <c r="R95" s="98">
        <v>735.56386975022804</v>
      </c>
      <c r="S95" s="98">
        <v>751.93226880015902</v>
      </c>
      <c r="T95" s="98">
        <v>788.08027719227766</v>
      </c>
      <c r="U95" s="98">
        <v>771.25242091388236</v>
      </c>
      <c r="V95" s="98">
        <v>829.56991996383829</v>
      </c>
      <c r="W95" s="98">
        <v>814.92869431249198</v>
      </c>
      <c r="DA95" s="63" t="s">
        <v>2499</v>
      </c>
    </row>
    <row r="96" spans="1:105" ht="12" customHeight="1" x14ac:dyDescent="0.25">
      <c r="A96" s="106" t="s">
        <v>122</v>
      </c>
      <c r="B96" s="101">
        <v>1053.167399536982</v>
      </c>
      <c r="C96" s="101">
        <v>1031.1608318752878</v>
      </c>
      <c r="D96" s="101">
        <v>1061.771315381749</v>
      </c>
      <c r="E96" s="101">
        <v>1077.8495124329493</v>
      </c>
      <c r="F96" s="101">
        <v>1097.7909558355357</v>
      </c>
      <c r="G96" s="101">
        <v>1071.5638060490041</v>
      </c>
      <c r="H96" s="101">
        <v>1105.1112821077875</v>
      </c>
      <c r="I96" s="101">
        <v>1101.6226429638853</v>
      </c>
      <c r="J96" s="101">
        <v>1101.1582463744787</v>
      </c>
      <c r="K96" s="101">
        <v>1071.7762478265504</v>
      </c>
      <c r="L96" s="101">
        <v>1114.2183987980122</v>
      </c>
      <c r="M96" s="101">
        <v>1152.445772662574</v>
      </c>
      <c r="N96" s="101">
        <v>1131.7625185694621</v>
      </c>
      <c r="O96" s="101">
        <v>1136.6919721801407</v>
      </c>
      <c r="P96" s="101">
        <v>1100.8937885432977</v>
      </c>
      <c r="Q96" s="101">
        <v>1126.3986745351813</v>
      </c>
      <c r="R96" s="101">
        <v>1142.8478987720737</v>
      </c>
      <c r="S96" s="101">
        <v>1188.8474194858245</v>
      </c>
      <c r="T96" s="101">
        <v>1202.2276068184699</v>
      </c>
      <c r="U96" s="101">
        <v>1206.6708343788951</v>
      </c>
      <c r="V96" s="101">
        <v>1238.2332503408982</v>
      </c>
      <c r="W96" s="101">
        <v>1225.0226383022029</v>
      </c>
      <c r="DA96" s="131" t="s">
        <v>2500</v>
      </c>
    </row>
    <row r="97" spans="1:105" ht="12" customHeight="1" x14ac:dyDescent="0.25">
      <c r="A97" s="107" t="s">
        <v>121</v>
      </c>
      <c r="B97" s="104">
        <v>1142.8453755381272</v>
      </c>
      <c r="C97" s="104">
        <v>1147.9355224036874</v>
      </c>
      <c r="D97" s="104">
        <v>1224.0797409965285</v>
      </c>
      <c r="E97" s="104">
        <v>1282.1297520599287</v>
      </c>
      <c r="F97" s="104">
        <v>1314.2683225203496</v>
      </c>
      <c r="G97" s="104">
        <v>1310.086750230809</v>
      </c>
      <c r="H97" s="104">
        <v>1329.2273825310083</v>
      </c>
      <c r="I97" s="104">
        <v>1362.9894759588344</v>
      </c>
      <c r="J97" s="104">
        <v>1297.7353494151935</v>
      </c>
      <c r="K97" s="104">
        <v>1296.7423565897104</v>
      </c>
      <c r="L97" s="104">
        <v>1278.2382916900096</v>
      </c>
      <c r="M97" s="104">
        <v>1327.150653424093</v>
      </c>
      <c r="N97" s="104">
        <v>1280.5684749239135</v>
      </c>
      <c r="O97" s="104">
        <v>1251.8093929240949</v>
      </c>
      <c r="P97" s="104">
        <v>1194.2330278086902</v>
      </c>
      <c r="Q97" s="104">
        <v>1189.3484737955089</v>
      </c>
      <c r="R97" s="104">
        <v>1211.6351235201423</v>
      </c>
      <c r="S97" s="104">
        <v>1262.89175788891</v>
      </c>
      <c r="T97" s="104">
        <v>1285.3572007437831</v>
      </c>
      <c r="U97" s="104">
        <v>1300.6531796451018</v>
      </c>
      <c r="V97" s="104">
        <v>1305.704410709307</v>
      </c>
      <c r="W97" s="104">
        <v>1346.6693226598247</v>
      </c>
      <c r="DA97" s="132" t="s">
        <v>2501</v>
      </c>
    </row>
    <row r="98" spans="1:105" ht="12" customHeight="1" x14ac:dyDescent="0.25">
      <c r="A98" s="108" t="s">
        <v>53</v>
      </c>
      <c r="B98" s="98">
        <v>358.23241618641555</v>
      </c>
      <c r="C98" s="98">
        <v>355.64771003575186</v>
      </c>
      <c r="D98" s="98">
        <v>402.35968824097108</v>
      </c>
      <c r="E98" s="98">
        <v>440.72506040747095</v>
      </c>
      <c r="F98" s="98">
        <v>477.02850371605103</v>
      </c>
      <c r="G98" s="98">
        <v>478.1410169966141</v>
      </c>
      <c r="H98" s="98">
        <v>467.93103561255714</v>
      </c>
      <c r="I98" s="98">
        <v>509.84571635125013</v>
      </c>
      <c r="J98" s="98">
        <v>438.77997265341639</v>
      </c>
      <c r="K98" s="98">
        <v>430.0478870799347</v>
      </c>
      <c r="L98" s="98">
        <v>421.17451399868747</v>
      </c>
      <c r="M98" s="98">
        <v>432.37735545913011</v>
      </c>
      <c r="N98" s="98">
        <v>395.95351162914602</v>
      </c>
      <c r="O98" s="98">
        <v>373.23347016162688</v>
      </c>
      <c r="P98" s="98">
        <v>327.23794509658865</v>
      </c>
      <c r="Q98" s="98">
        <v>296.43101639338278</v>
      </c>
      <c r="R98" s="98">
        <v>301.40260472195632</v>
      </c>
      <c r="S98" s="98">
        <v>343.53114120046439</v>
      </c>
      <c r="T98" s="98">
        <v>351.14156426647867</v>
      </c>
      <c r="U98" s="98">
        <v>362.65379485342618</v>
      </c>
      <c r="V98" s="98">
        <v>350.96735167611604</v>
      </c>
      <c r="W98" s="98">
        <v>397.5252411041443</v>
      </c>
      <c r="DA98" s="63" t="s">
        <v>2502</v>
      </c>
    </row>
    <row r="99" spans="1:105" ht="12" customHeight="1" x14ac:dyDescent="0.25">
      <c r="A99" s="108" t="s">
        <v>52</v>
      </c>
      <c r="B99" s="98">
        <v>784.6129593517112</v>
      </c>
      <c r="C99" s="98">
        <v>792.28781236793543</v>
      </c>
      <c r="D99" s="98">
        <v>821.72005275555739</v>
      </c>
      <c r="E99" s="98">
        <v>841.40469165245759</v>
      </c>
      <c r="F99" s="98">
        <v>837.23981880429835</v>
      </c>
      <c r="G99" s="98">
        <v>831.94573323419434</v>
      </c>
      <c r="H99" s="98">
        <v>861.29634691845058</v>
      </c>
      <c r="I99" s="98">
        <v>853.14375960758412</v>
      </c>
      <c r="J99" s="98">
        <v>858.95537676177753</v>
      </c>
      <c r="K99" s="98">
        <v>866.69446950977613</v>
      </c>
      <c r="L99" s="98">
        <v>857.06377769132212</v>
      </c>
      <c r="M99" s="98">
        <v>894.77329796496281</v>
      </c>
      <c r="N99" s="98">
        <v>884.61496329476745</v>
      </c>
      <c r="O99" s="98">
        <v>878.57592276246805</v>
      </c>
      <c r="P99" s="98">
        <v>866.99508271210163</v>
      </c>
      <c r="Q99" s="98">
        <v>892.91745740212571</v>
      </c>
      <c r="R99" s="98">
        <v>910.23251879818622</v>
      </c>
      <c r="S99" s="98">
        <v>919.36061668844525</v>
      </c>
      <c r="T99" s="98">
        <v>934.21563647730466</v>
      </c>
      <c r="U99" s="98">
        <v>937.99938479167577</v>
      </c>
      <c r="V99" s="98">
        <v>954.73705903319035</v>
      </c>
      <c r="W99" s="98">
        <v>949.1440815556806</v>
      </c>
      <c r="DA99" s="63" t="s">
        <v>2503</v>
      </c>
    </row>
    <row r="100" spans="1:105" ht="12" customHeight="1" x14ac:dyDescent="0.25">
      <c r="A100" s="121" t="s">
        <v>54</v>
      </c>
      <c r="B100" s="122">
        <v>589.32824725607657</v>
      </c>
      <c r="C100" s="122">
        <v>607.63625871731392</v>
      </c>
      <c r="D100" s="122">
        <v>619.66070319030564</v>
      </c>
      <c r="E100" s="122">
        <v>625.77830667639728</v>
      </c>
      <c r="F100" s="122">
        <v>613.16958494532116</v>
      </c>
      <c r="G100" s="122">
        <v>629.32444366146649</v>
      </c>
      <c r="H100" s="122">
        <v>613.95612007447653</v>
      </c>
      <c r="I100" s="122">
        <v>605.37123041363964</v>
      </c>
      <c r="J100" s="122">
        <v>567.21704322085952</v>
      </c>
      <c r="K100" s="122">
        <v>553.08852595510893</v>
      </c>
      <c r="L100" s="122">
        <v>550.77334657092445</v>
      </c>
      <c r="M100" s="122">
        <v>523.63774689084323</v>
      </c>
      <c r="N100" s="122">
        <v>507.55782563141923</v>
      </c>
      <c r="O100" s="122">
        <v>502.90840253466041</v>
      </c>
      <c r="P100" s="122">
        <v>483.351154558286</v>
      </c>
      <c r="Q100" s="122">
        <v>490.5714076536521</v>
      </c>
      <c r="R100" s="122">
        <v>491.08432412656572</v>
      </c>
      <c r="S100" s="122">
        <v>519.99284643658996</v>
      </c>
      <c r="T100" s="122">
        <v>534.97070673551138</v>
      </c>
      <c r="U100" s="122">
        <v>535.09371621630214</v>
      </c>
      <c r="V100" s="122">
        <v>551.42268730123465</v>
      </c>
      <c r="W100" s="122">
        <v>559.42692410347024</v>
      </c>
      <c r="DA100" s="130" t="s">
        <v>2504</v>
      </c>
    </row>
    <row r="101" spans="1:105" ht="12" customHeight="1" x14ac:dyDescent="0.25">
      <c r="A101" s="97" t="s">
        <v>208</v>
      </c>
      <c r="B101" s="98">
        <v>757.22935995362559</v>
      </c>
      <c r="C101" s="98">
        <v>778.35867758615882</v>
      </c>
      <c r="D101" s="98">
        <v>791.4725915121071</v>
      </c>
      <c r="E101" s="98">
        <v>799.99125383587568</v>
      </c>
      <c r="F101" s="98">
        <v>754.50624828129742</v>
      </c>
      <c r="G101" s="98">
        <v>777.87591734755665</v>
      </c>
      <c r="H101" s="98">
        <v>734.35148497230591</v>
      </c>
      <c r="I101" s="98">
        <v>728.59693371116327</v>
      </c>
      <c r="J101" s="98">
        <v>734.7379447794998</v>
      </c>
      <c r="K101" s="98">
        <v>742.57548718612736</v>
      </c>
      <c r="L101" s="98">
        <v>624.03302980596482</v>
      </c>
      <c r="M101" s="98">
        <v>600.25398230230644</v>
      </c>
      <c r="N101" s="98">
        <v>590.4499907595399</v>
      </c>
      <c r="O101" s="98">
        <v>577.47797556330977</v>
      </c>
      <c r="P101" s="98">
        <v>574.09083194182949</v>
      </c>
      <c r="Q101" s="98">
        <v>576.59001850664288</v>
      </c>
      <c r="R101" s="98">
        <v>575.83594405802251</v>
      </c>
      <c r="S101" s="98">
        <v>585.25776364042247</v>
      </c>
      <c r="T101" s="98">
        <v>645.75494697804311</v>
      </c>
      <c r="U101" s="98">
        <v>638.22511130468786</v>
      </c>
      <c r="V101" s="98">
        <v>649.59951942552539</v>
      </c>
      <c r="W101" s="98">
        <v>664.79135206485034</v>
      </c>
      <c r="DA101" s="63" t="s">
        <v>2505</v>
      </c>
    </row>
    <row r="102" spans="1:105" ht="12" customHeight="1" x14ac:dyDescent="0.25">
      <c r="A102" s="97" t="s">
        <v>50</v>
      </c>
      <c r="B102" s="98">
        <v>574.51888638548292</v>
      </c>
      <c r="C102" s="98">
        <v>578.69730480217243</v>
      </c>
      <c r="D102" s="98">
        <v>590.06237083199574</v>
      </c>
      <c r="E102" s="98">
        <v>629.47983106519678</v>
      </c>
      <c r="F102" s="98">
        <v>594.74260113860498</v>
      </c>
      <c r="G102" s="98">
        <v>648.20259478370508</v>
      </c>
      <c r="H102" s="98">
        <v>572.77637013466142</v>
      </c>
      <c r="I102" s="98">
        <v>598.84676241326633</v>
      </c>
      <c r="J102" s="98">
        <v>507.43283627662419</v>
      </c>
      <c r="K102" s="98">
        <v>525.58018494240935</v>
      </c>
      <c r="L102" s="98">
        <v>503.79744890627831</v>
      </c>
      <c r="M102" s="98">
        <v>499.99366919050038</v>
      </c>
      <c r="N102" s="98">
        <v>462.85864346801145</v>
      </c>
      <c r="O102" s="98">
        <v>460.81290324591083</v>
      </c>
      <c r="P102" s="98">
        <v>458.45388160925307</v>
      </c>
      <c r="Q102" s="98">
        <v>464.61706296087243</v>
      </c>
      <c r="R102" s="98">
        <v>460.6837477977158</v>
      </c>
      <c r="S102" s="98">
        <v>499.65035504038713</v>
      </c>
      <c r="T102" s="98">
        <v>514.88546022527953</v>
      </c>
      <c r="U102" s="98">
        <v>524.00347281018662</v>
      </c>
      <c r="V102" s="98">
        <v>535.00140581783057</v>
      </c>
      <c r="W102" s="98">
        <v>525.41163822091073</v>
      </c>
      <c r="DA102" s="63" t="s">
        <v>2506</v>
      </c>
    </row>
    <row r="103" spans="1:105" ht="12" customHeight="1" x14ac:dyDescent="0.25">
      <c r="A103" s="109" t="s">
        <v>120</v>
      </c>
      <c r="B103" s="33">
        <v>551.08918194460762</v>
      </c>
      <c r="C103" s="33">
        <v>576.88586909081766</v>
      </c>
      <c r="D103" s="33">
        <v>590.78710376212462</v>
      </c>
      <c r="E103" s="33">
        <v>579.62212163480092</v>
      </c>
      <c r="F103" s="33">
        <v>588.23400726025534</v>
      </c>
      <c r="G103" s="33">
        <v>584.57647352859135</v>
      </c>
      <c r="H103" s="33">
        <v>607.33878513733418</v>
      </c>
      <c r="I103" s="33">
        <v>582.54405143468591</v>
      </c>
      <c r="J103" s="33">
        <v>558.7352350813203</v>
      </c>
      <c r="K103" s="33">
        <v>526.08440984508297</v>
      </c>
      <c r="L103" s="33">
        <v>556.40350412362318</v>
      </c>
      <c r="M103" s="33">
        <v>518.45396778222107</v>
      </c>
      <c r="N103" s="33">
        <v>509.34973011430111</v>
      </c>
      <c r="O103" s="33">
        <v>504.9746362611462</v>
      </c>
      <c r="P103" s="33">
        <v>474.82121731706076</v>
      </c>
      <c r="Q103" s="33">
        <v>483.44806895255812</v>
      </c>
      <c r="R103" s="33">
        <v>485.9181035705634</v>
      </c>
      <c r="S103" s="33">
        <v>514.74984495236151</v>
      </c>
      <c r="T103" s="33">
        <v>520.25365754749441</v>
      </c>
      <c r="U103" s="33">
        <v>518.74103439506996</v>
      </c>
      <c r="V103" s="33">
        <v>538.20328970274761</v>
      </c>
      <c r="W103" s="33">
        <v>551.27409779207585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>
        <f t="shared" ref="B105:Q105" si="35">B106+B109+B111+B120</f>
        <v>9284.7482567468305</v>
      </c>
      <c r="C105" s="117">
        <f t="shared" si="35"/>
        <v>9869.3627837611984</v>
      </c>
      <c r="D105" s="117">
        <f t="shared" si="35"/>
        <v>8372.6086756648692</v>
      </c>
      <c r="E105" s="117">
        <f t="shared" si="35"/>
        <v>9839.9360156884686</v>
      </c>
      <c r="F105" s="117">
        <f t="shared" si="35"/>
        <v>12000.759937839026</v>
      </c>
      <c r="G105" s="117">
        <f t="shared" si="35"/>
        <v>8478.128307984467</v>
      </c>
      <c r="H105" s="117">
        <f t="shared" si="35"/>
        <v>8591.8709496937554</v>
      </c>
      <c r="I105" s="117">
        <f t="shared" si="35"/>
        <v>7618.8850684750378</v>
      </c>
      <c r="J105" s="117">
        <f t="shared" si="35"/>
        <v>7921.3506153533017</v>
      </c>
      <c r="K105" s="117">
        <f t="shared" si="35"/>
        <v>8532.2102119916344</v>
      </c>
      <c r="L105" s="117">
        <f t="shared" si="35"/>
        <v>9518.9294689042999</v>
      </c>
      <c r="M105" s="117">
        <f t="shared" si="35"/>
        <v>8792.8853627750723</v>
      </c>
      <c r="N105" s="117">
        <f t="shared" si="35"/>
        <v>9991.2130278521508</v>
      </c>
      <c r="O105" s="117">
        <f t="shared" si="35"/>
        <v>10186.027555685185</v>
      </c>
      <c r="P105" s="117">
        <f t="shared" si="35"/>
        <v>8947.9643869822394</v>
      </c>
      <c r="Q105" s="117">
        <f t="shared" si="35"/>
        <v>9730.6992001416929</v>
      </c>
      <c r="R105" s="117">
        <f t="shared" ref="R105:V105" si="36">R106+R109+R111+R120</f>
        <v>11170.140955017883</v>
      </c>
      <c r="S105" s="117">
        <f t="shared" si="36"/>
        <v>10959.805694335584</v>
      </c>
      <c r="T105" s="117">
        <f t="shared" si="36"/>
        <v>10206.8377933176</v>
      </c>
      <c r="U105" s="117">
        <f t="shared" si="36"/>
        <v>10893.806095370717</v>
      </c>
      <c r="V105" s="117">
        <f t="shared" si="36"/>
        <v>10169.248867136423</v>
      </c>
      <c r="W105" s="117">
        <f t="shared" ref="W105" si="37">W106+W109+W111+W120</f>
        <v>13119.750120204812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7775.341053184593</v>
      </c>
      <c r="C106" s="122">
        <f t="shared" si="38"/>
        <v>8404.0496193744639</v>
      </c>
      <c r="D106" s="122">
        <f t="shared" si="38"/>
        <v>6884.8313686713109</v>
      </c>
      <c r="E106" s="122">
        <f t="shared" si="38"/>
        <v>8192.9335930978523</v>
      </c>
      <c r="F106" s="122">
        <f t="shared" si="38"/>
        <v>10521.690077844354</v>
      </c>
      <c r="G106" s="122">
        <f t="shared" si="38"/>
        <v>6786.711221057456</v>
      </c>
      <c r="H106" s="122">
        <f t="shared" si="38"/>
        <v>6938.9250585459286</v>
      </c>
      <c r="I106" s="122">
        <f t="shared" si="38"/>
        <v>5892.8160352001569</v>
      </c>
      <c r="J106" s="122">
        <f t="shared" si="38"/>
        <v>6370.2458180093081</v>
      </c>
      <c r="K106" s="122">
        <f t="shared" si="38"/>
        <v>6805.0484775067234</v>
      </c>
      <c r="L106" s="122">
        <f t="shared" si="38"/>
        <v>7708.7506217956352</v>
      </c>
      <c r="M106" s="122">
        <f t="shared" si="38"/>
        <v>6950.7897063607443</v>
      </c>
      <c r="N106" s="122">
        <f t="shared" si="38"/>
        <v>8017.7121682188008</v>
      </c>
      <c r="O106" s="122">
        <f t="shared" si="38"/>
        <v>8209.401433838746</v>
      </c>
      <c r="P106" s="122">
        <f t="shared" si="38"/>
        <v>7055.7024453788781</v>
      </c>
      <c r="Q106" s="122">
        <f t="shared" si="38"/>
        <v>7727.8842869515684</v>
      </c>
      <c r="R106" s="122">
        <f t="shared" ref="R106:V106" si="39">SUM(R107:R108)</f>
        <v>9024.0578457712691</v>
      </c>
      <c r="S106" s="122">
        <f t="shared" si="39"/>
        <v>8771.0662806449782</v>
      </c>
      <c r="T106" s="122">
        <f t="shared" si="39"/>
        <v>8071.8310367278928</v>
      </c>
      <c r="U106" s="122">
        <f t="shared" si="39"/>
        <v>8702.2610862302627</v>
      </c>
      <c r="V106" s="122">
        <f t="shared" si="39"/>
        <v>8025.8382240593419</v>
      </c>
      <c r="W106" s="122">
        <f t="shared" ref="W106" si="40">SUM(W107:W108)</f>
        <v>10640.743115429616</v>
      </c>
      <c r="DA106" s="130" t="s">
        <v>2509</v>
      </c>
    </row>
    <row r="107" spans="1:105" ht="12" customHeight="1" x14ac:dyDescent="0.25">
      <c r="A107" s="97" t="s">
        <v>203</v>
      </c>
      <c r="B107" s="98">
        <v>7737.0086823349875</v>
      </c>
      <c r="C107" s="98">
        <v>8363.6883112480427</v>
      </c>
      <c r="D107" s="98">
        <v>6853.6167513620194</v>
      </c>
      <c r="E107" s="98">
        <v>8157.3986229849279</v>
      </c>
      <c r="F107" s="98">
        <v>10475.556052014581</v>
      </c>
      <c r="G107" s="98">
        <v>6763.6730117401139</v>
      </c>
      <c r="H107" s="98">
        <v>6915.9256765679311</v>
      </c>
      <c r="I107" s="98">
        <v>5874.4868834713989</v>
      </c>
      <c r="J107" s="98">
        <v>6350.6907087562959</v>
      </c>
      <c r="K107" s="98">
        <v>6784.574780143028</v>
      </c>
      <c r="L107" s="98">
        <v>7686.2238569943465</v>
      </c>
      <c r="M107" s="98">
        <v>6929.4408160529219</v>
      </c>
      <c r="N107" s="98">
        <v>7992.2895954261467</v>
      </c>
      <c r="O107" s="98">
        <v>8182.5958820181859</v>
      </c>
      <c r="P107" s="98">
        <v>7030.9966270858858</v>
      </c>
      <c r="Q107" s="98">
        <v>7700.8500463587779</v>
      </c>
      <c r="R107" s="98">
        <v>8992.0568816101913</v>
      </c>
      <c r="S107" s="98">
        <v>8740.4148437050899</v>
      </c>
      <c r="T107" s="98">
        <v>8044.0040582838483</v>
      </c>
      <c r="U107" s="98">
        <v>8672.5895652380932</v>
      </c>
      <c r="V107" s="98">
        <v>7997.2508998390222</v>
      </c>
      <c r="W107" s="98">
        <v>10604.08788449144</v>
      </c>
      <c r="DA107" s="63" t="s">
        <v>2510</v>
      </c>
    </row>
    <row r="108" spans="1:105" ht="12" customHeight="1" x14ac:dyDescent="0.25">
      <c r="A108" s="97" t="s">
        <v>53</v>
      </c>
      <c r="B108" s="98">
        <v>38.332370849605766</v>
      </c>
      <c r="C108" s="98">
        <v>40.36130812642179</v>
      </c>
      <c r="D108" s="98">
        <v>31.214617309291807</v>
      </c>
      <c r="E108" s="98">
        <v>35.534970112924782</v>
      </c>
      <c r="F108" s="98">
        <v>46.134025829772817</v>
      </c>
      <c r="G108" s="98">
        <v>23.038209317341632</v>
      </c>
      <c r="H108" s="98">
        <v>22.999381977997391</v>
      </c>
      <c r="I108" s="98">
        <v>18.329151728758038</v>
      </c>
      <c r="J108" s="98">
        <v>19.55510925301262</v>
      </c>
      <c r="K108" s="98">
        <v>20.473697363695464</v>
      </c>
      <c r="L108" s="98">
        <v>22.526764801288461</v>
      </c>
      <c r="M108" s="98">
        <v>21.348890307821943</v>
      </c>
      <c r="N108" s="98">
        <v>25.4225727926544</v>
      </c>
      <c r="O108" s="98">
        <v>26.805551820560758</v>
      </c>
      <c r="P108" s="98">
        <v>24.705818292992252</v>
      </c>
      <c r="Q108" s="98">
        <v>27.034240592790031</v>
      </c>
      <c r="R108" s="98">
        <v>32.000964161078343</v>
      </c>
      <c r="S108" s="98">
        <v>30.651436939888129</v>
      </c>
      <c r="T108" s="98">
        <v>27.826978444044379</v>
      </c>
      <c r="U108" s="98">
        <v>29.671520992168698</v>
      </c>
      <c r="V108" s="98">
        <v>28.587324220319388</v>
      </c>
      <c r="W108" s="98">
        <v>36.655230938174491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36.83614758896352</v>
      </c>
      <c r="C109" s="122">
        <f t="shared" si="41"/>
        <v>51.762190231811779</v>
      </c>
      <c r="D109" s="122">
        <f t="shared" si="41"/>
        <v>47.609676507121385</v>
      </c>
      <c r="E109" s="122">
        <f t="shared" si="41"/>
        <v>161.18396865575556</v>
      </c>
      <c r="F109" s="122">
        <f t="shared" si="41"/>
        <v>57.098859243544936</v>
      </c>
      <c r="G109" s="122">
        <f t="shared" si="41"/>
        <v>43.824113822932127</v>
      </c>
      <c r="H109" s="122">
        <f t="shared" si="41"/>
        <v>66.54808742556628</v>
      </c>
      <c r="I109" s="122">
        <f t="shared" si="41"/>
        <v>83.127126136038285</v>
      </c>
      <c r="J109" s="122">
        <f t="shared" si="41"/>
        <v>71.649783347064201</v>
      </c>
      <c r="K109" s="122">
        <f t="shared" si="41"/>
        <v>62.543616467195605</v>
      </c>
      <c r="L109" s="122">
        <f t="shared" si="41"/>
        <v>79.588761084396694</v>
      </c>
      <c r="M109" s="122">
        <f t="shared" si="41"/>
        <v>76.206961161808877</v>
      </c>
      <c r="N109" s="122">
        <f t="shared" si="41"/>
        <v>115.80966550557929</v>
      </c>
      <c r="O109" s="122">
        <f t="shared" si="41"/>
        <v>85.822749240303352</v>
      </c>
      <c r="P109" s="122">
        <f t="shared" si="41"/>
        <v>78.384870134584148</v>
      </c>
      <c r="Q109" s="122">
        <f t="shared" si="41"/>
        <v>89.087322183466981</v>
      </c>
      <c r="R109" s="122">
        <f t="shared" si="41"/>
        <v>88.663204854638764</v>
      </c>
      <c r="S109" s="122">
        <f t="shared" si="41"/>
        <v>94.679336350228056</v>
      </c>
      <c r="T109" s="122">
        <f t="shared" si="41"/>
        <v>84.357552554060803</v>
      </c>
      <c r="U109" s="122">
        <f t="shared" si="41"/>
        <v>83.956318069788225</v>
      </c>
      <c r="V109" s="122">
        <f t="shared" si="41"/>
        <v>75.080879794080573</v>
      </c>
      <c r="W109" s="122">
        <f t="shared" si="41"/>
        <v>78.779687570590454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36.83614758896352</v>
      </c>
      <c r="C110" s="98">
        <f>IF(RES_hhdet_tes!C110=0,0,RES_hhdet_tes!C110*1000*11630/RES_hhdet_num!C105)</f>
        <v>51.762190231811779</v>
      </c>
      <c r="D110" s="98">
        <f>IF(RES_hhdet_tes!D110=0,0,RES_hhdet_tes!D110*1000*11630/RES_hhdet_num!D105)</f>
        <v>47.609676507121385</v>
      </c>
      <c r="E110" s="98">
        <f>IF(RES_hhdet_tes!E110=0,0,RES_hhdet_tes!E110*1000*11630/RES_hhdet_num!E105)</f>
        <v>161.18396865575556</v>
      </c>
      <c r="F110" s="98">
        <f>IF(RES_hhdet_tes!F110=0,0,RES_hhdet_tes!F110*1000*11630/RES_hhdet_num!F105)</f>
        <v>57.098859243544936</v>
      </c>
      <c r="G110" s="98">
        <f>IF(RES_hhdet_tes!G110=0,0,RES_hhdet_tes!G110*1000*11630/RES_hhdet_num!G105)</f>
        <v>43.824113822932127</v>
      </c>
      <c r="H110" s="98">
        <f>IF(RES_hhdet_tes!H110=0,0,RES_hhdet_tes!H110*1000*11630/RES_hhdet_num!H105)</f>
        <v>66.54808742556628</v>
      </c>
      <c r="I110" s="98">
        <f>IF(RES_hhdet_tes!I110=0,0,RES_hhdet_tes!I110*1000*11630/RES_hhdet_num!I105)</f>
        <v>83.127126136038285</v>
      </c>
      <c r="J110" s="98">
        <f>IF(RES_hhdet_tes!J110=0,0,RES_hhdet_tes!J110*1000*11630/RES_hhdet_num!J105)</f>
        <v>71.649783347064201</v>
      </c>
      <c r="K110" s="98">
        <f>IF(RES_hhdet_tes!K110=0,0,RES_hhdet_tes!K110*1000*11630/RES_hhdet_num!K105)</f>
        <v>62.543616467195605</v>
      </c>
      <c r="L110" s="98">
        <f>IF(RES_hhdet_tes!L110=0,0,RES_hhdet_tes!L110*1000*11630/RES_hhdet_num!L105)</f>
        <v>79.588761084396694</v>
      </c>
      <c r="M110" s="98">
        <f>IF(RES_hhdet_tes!M110=0,0,RES_hhdet_tes!M110*1000*11630/RES_hhdet_num!M105)</f>
        <v>76.206961161808877</v>
      </c>
      <c r="N110" s="98">
        <f>IF(RES_hhdet_tes!N110=0,0,RES_hhdet_tes!N110*1000*11630/RES_hhdet_num!N105)</f>
        <v>115.80966550557929</v>
      </c>
      <c r="O110" s="98">
        <f>IF(RES_hhdet_tes!O110=0,0,RES_hhdet_tes!O110*1000*11630/RES_hhdet_num!O105)</f>
        <v>85.822749240303352</v>
      </c>
      <c r="P110" s="98">
        <f>IF(RES_hhdet_tes!P110=0,0,RES_hhdet_tes!P110*1000*11630/RES_hhdet_num!P105)</f>
        <v>78.384870134584148</v>
      </c>
      <c r="Q110" s="98">
        <f>IF(RES_hhdet_tes!Q110=0,0,RES_hhdet_tes!Q110*1000*11630/RES_hhdet_num!Q105)</f>
        <v>89.087322183466981</v>
      </c>
      <c r="R110" s="98">
        <f>IF(RES_hhdet_tes!R110=0,0,RES_hhdet_tes!R110*1000*11630/RES_hhdet_num!R105)</f>
        <v>88.663204854638764</v>
      </c>
      <c r="S110" s="98">
        <f>IF(RES_hhdet_tes!S110=0,0,RES_hhdet_tes!S110*1000*11630/RES_hhdet_num!S105)</f>
        <v>94.679336350228056</v>
      </c>
      <c r="T110" s="98">
        <f>IF(RES_hhdet_tes!T110=0,0,RES_hhdet_tes!T110*1000*11630/RES_hhdet_num!T105)</f>
        <v>84.357552554060803</v>
      </c>
      <c r="U110" s="98">
        <f>IF(RES_hhdet_tes!U110=0,0,RES_hhdet_tes!U110*1000*11630/RES_hhdet_num!U105)</f>
        <v>83.956318069788225</v>
      </c>
      <c r="V110" s="98">
        <f>IF(RES_hhdet_tes!V110=0,0,RES_hhdet_tes!V110*1000*11630/RES_hhdet_num!V105)</f>
        <v>75.080879794080573</v>
      </c>
      <c r="W110" s="98">
        <f>IF(RES_hhdet_tes!W110=0,0,RES_hhdet_tes!W110*1000*11630/RES_hhdet_num!W105)</f>
        <v>78.779687570590454</v>
      </c>
      <c r="DA110" s="63" t="s">
        <v>2513</v>
      </c>
    </row>
    <row r="111" spans="1:105" ht="12" customHeight="1" x14ac:dyDescent="0.25">
      <c r="A111" s="121" t="s">
        <v>55</v>
      </c>
      <c r="B111" s="122">
        <v>913.80288665665478</v>
      </c>
      <c r="C111" s="122">
        <v>858.02541189653289</v>
      </c>
      <c r="D111" s="122">
        <v>886.41477059859278</v>
      </c>
      <c r="E111" s="122">
        <v>934.89606874988215</v>
      </c>
      <c r="F111" s="122">
        <v>924.18613778075598</v>
      </c>
      <c r="G111" s="122">
        <v>1044.062440674471</v>
      </c>
      <c r="H111" s="122">
        <v>1064.7979772951348</v>
      </c>
      <c r="I111" s="122">
        <v>1076.5247823564137</v>
      </c>
      <c r="J111" s="122">
        <v>1020.1384452110582</v>
      </c>
      <c r="K111" s="122">
        <v>1156.0901835572395</v>
      </c>
      <c r="L111" s="122">
        <v>1238.0839123374835</v>
      </c>
      <c r="M111" s="122">
        <v>1284.9415310212291</v>
      </c>
      <c r="N111" s="122">
        <v>1371.1033704114543</v>
      </c>
      <c r="O111" s="122">
        <v>1385.5647857395961</v>
      </c>
      <c r="P111" s="122">
        <v>1301.7237550756249</v>
      </c>
      <c r="Q111" s="122">
        <v>1395.7719616108147</v>
      </c>
      <c r="R111" s="122">
        <v>1540.5056297514004</v>
      </c>
      <c r="S111" s="122">
        <v>1545.5661788969733</v>
      </c>
      <c r="T111" s="122">
        <v>1509.2401668541406</v>
      </c>
      <c r="U111" s="122">
        <v>1554.8036269529021</v>
      </c>
      <c r="V111" s="122">
        <v>1523.6996128325932</v>
      </c>
      <c r="W111" s="122">
        <v>1842.8140687881846</v>
      </c>
      <c r="DA111" s="130" t="s">
        <v>2514</v>
      </c>
    </row>
    <row r="112" spans="1:105" ht="12" customHeight="1" x14ac:dyDescent="0.25">
      <c r="A112" s="97" t="s">
        <v>130</v>
      </c>
      <c r="B112" s="98">
        <v>730.62326471058725</v>
      </c>
      <c r="C112" s="98">
        <v>634.1219667780656</v>
      </c>
      <c r="D112" s="98">
        <v>957.66814219913715</v>
      </c>
      <c r="E112" s="98">
        <v>918.51249846534097</v>
      </c>
      <c r="F112" s="98">
        <v>801.52951289600855</v>
      </c>
      <c r="G112" s="98">
        <v>963.14968846742534</v>
      </c>
      <c r="H112" s="98">
        <v>979.87502198383413</v>
      </c>
      <c r="I112" s="98">
        <v>969.26245758931907</v>
      </c>
      <c r="J112" s="98">
        <v>903.37830621234627</v>
      </c>
      <c r="K112" s="98">
        <v>1038.8072303022143</v>
      </c>
      <c r="L112" s="98">
        <v>1105.5710914944289</v>
      </c>
      <c r="M112" s="98">
        <v>1101.5305231410459</v>
      </c>
      <c r="N112" s="98">
        <v>1229.6260432430138</v>
      </c>
      <c r="O112" s="98">
        <v>1254.7918517153946</v>
      </c>
      <c r="P112" s="98">
        <v>1180.3464071198387</v>
      </c>
      <c r="Q112" s="98">
        <v>1285.0534340591207</v>
      </c>
      <c r="R112" s="98">
        <v>1482.8586506873237</v>
      </c>
      <c r="S112" s="98">
        <v>1429.1369307680632</v>
      </c>
      <c r="T112" s="98">
        <v>1328.1275702629312</v>
      </c>
      <c r="U112" s="98">
        <v>1426.7996710892041</v>
      </c>
      <c r="V112" s="98">
        <v>1378.425575955514</v>
      </c>
      <c r="W112" s="98">
        <v>1804.1038364950484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1449.4066574773126</v>
      </c>
      <c r="F113" s="98">
        <v>2007.5680167089865</v>
      </c>
      <c r="G113" s="98">
        <v>1775.9624337703851</v>
      </c>
      <c r="H113" s="98">
        <v>1629.4807611206693</v>
      </c>
      <c r="I113" s="98">
        <v>1511.0498775565886</v>
      </c>
      <c r="J113" s="98">
        <v>1467.8565278612725</v>
      </c>
      <c r="K113" s="98">
        <v>1438.7057546426508</v>
      </c>
      <c r="L113" s="98">
        <v>1615.3951664588308</v>
      </c>
      <c r="M113" s="98">
        <v>1650.0511529448199</v>
      </c>
      <c r="N113" s="98">
        <v>1764.4834451775193</v>
      </c>
      <c r="O113" s="98">
        <v>1524.8301386782962</v>
      </c>
      <c r="P113" s="98">
        <v>1492.2298032998604</v>
      </c>
      <c r="Q113" s="98">
        <v>1461.9889371520878</v>
      </c>
      <c r="R113" s="98">
        <v>1757.4309327475428</v>
      </c>
      <c r="S113" s="98">
        <v>1629.2149908750887</v>
      </c>
      <c r="T113" s="98">
        <v>1387.9044889632141</v>
      </c>
      <c r="U113" s="98">
        <v>1459.9853459264627</v>
      </c>
      <c r="V113" s="98">
        <v>1392.1219591349004</v>
      </c>
      <c r="W113" s="98">
        <v>1874.0013728847659</v>
      </c>
      <c r="DA113" s="63" t="s">
        <v>2516</v>
      </c>
    </row>
    <row r="114" spans="1:105" ht="12" customHeight="1" x14ac:dyDescent="0.25">
      <c r="A114" s="100" t="s">
        <v>203</v>
      </c>
      <c r="B114" s="101">
        <v>0</v>
      </c>
      <c r="C114" s="101">
        <v>0</v>
      </c>
      <c r="D114" s="101">
        <v>0</v>
      </c>
      <c r="E114" s="101">
        <v>614.17775196511013</v>
      </c>
      <c r="F114" s="101">
        <v>873.04935489995148</v>
      </c>
      <c r="G114" s="101">
        <v>757.10292167618752</v>
      </c>
      <c r="H114" s="101">
        <v>690.82826593197865</v>
      </c>
      <c r="I114" s="101">
        <v>673.63927840073404</v>
      </c>
      <c r="J114" s="101">
        <v>619.33875480827555</v>
      </c>
      <c r="K114" s="101">
        <v>640.98331778149748</v>
      </c>
      <c r="L114" s="101">
        <v>720.33629409766581</v>
      </c>
      <c r="M114" s="101">
        <v>762.18262554934404</v>
      </c>
      <c r="N114" s="101">
        <v>818.15653877269062</v>
      </c>
      <c r="O114" s="101">
        <v>735.30729172949157</v>
      </c>
      <c r="P114" s="101">
        <v>665.63097582959756</v>
      </c>
      <c r="Q114" s="101">
        <v>652.1274160235464</v>
      </c>
      <c r="R114" s="101">
        <v>790.76416359393488</v>
      </c>
      <c r="S114" s="101">
        <v>762.46483397632926</v>
      </c>
      <c r="T114" s="101">
        <v>654.39598524476537</v>
      </c>
      <c r="U114" s="101">
        <v>668.03344862564063</v>
      </c>
      <c r="V114" s="101">
        <v>616.48412011495748</v>
      </c>
      <c r="W114" s="101">
        <v>868.80964543691846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835.22890551220246</v>
      </c>
      <c r="F115" s="104">
        <v>1134.5186618090349</v>
      </c>
      <c r="G115" s="104">
        <v>1018.8595120941975</v>
      </c>
      <c r="H115" s="104">
        <v>938.65249518869075</v>
      </c>
      <c r="I115" s="104">
        <v>837.41059915585458</v>
      </c>
      <c r="J115" s="104">
        <v>848.51777305299686</v>
      </c>
      <c r="K115" s="104">
        <v>797.72243686115326</v>
      </c>
      <c r="L115" s="104">
        <v>895.05887236116519</v>
      </c>
      <c r="M115" s="104">
        <v>887.86852739547612</v>
      </c>
      <c r="N115" s="104">
        <v>946.32690640482895</v>
      </c>
      <c r="O115" s="104">
        <v>789.5228469488045</v>
      </c>
      <c r="P115" s="104">
        <v>826.59882747026234</v>
      </c>
      <c r="Q115" s="104">
        <v>809.86152112854154</v>
      </c>
      <c r="R115" s="104">
        <v>966.66676915360756</v>
      </c>
      <c r="S115" s="104">
        <v>866.75015689876</v>
      </c>
      <c r="T115" s="104">
        <v>733.50850371844888</v>
      </c>
      <c r="U115" s="104">
        <v>791.95189730082222</v>
      </c>
      <c r="V115" s="104">
        <v>775.63783901994304</v>
      </c>
      <c r="W115" s="104">
        <v>1005.1917274478479</v>
      </c>
      <c r="DA115" s="132" t="s">
        <v>2518</v>
      </c>
    </row>
    <row r="116" spans="1:105" ht="12" customHeight="1" x14ac:dyDescent="0.25">
      <c r="A116" s="106" t="s">
        <v>122</v>
      </c>
      <c r="B116" s="101">
        <v>923.42231922812221</v>
      </c>
      <c r="C116" s="101">
        <v>875.85110639517734</v>
      </c>
      <c r="D116" s="101">
        <v>876.44161382147786</v>
      </c>
      <c r="E116" s="101">
        <v>932.4288272001844</v>
      </c>
      <c r="F116" s="101">
        <v>951.21431540767981</v>
      </c>
      <c r="G116" s="101">
        <v>1345.8056651454422</v>
      </c>
      <c r="H116" s="101">
        <v>1394.2407489880102</v>
      </c>
      <c r="I116" s="101">
        <v>1469.1309499315919</v>
      </c>
      <c r="J116" s="101">
        <v>1423.299636936106</v>
      </c>
      <c r="K116" s="101">
        <v>1487.4011112803628</v>
      </c>
      <c r="L116" s="101">
        <v>1577.9548251133735</v>
      </c>
      <c r="M116" s="101">
        <v>1689.7228725609307</v>
      </c>
      <c r="N116" s="101">
        <v>1642.8375722385581</v>
      </c>
      <c r="O116" s="101">
        <v>1634.1316992405921</v>
      </c>
      <c r="P116" s="101">
        <v>1523.8692161849549</v>
      </c>
      <c r="Q116" s="101">
        <v>1578.2951132135004</v>
      </c>
      <c r="R116" s="101">
        <v>1600.0312748226138</v>
      </c>
      <c r="S116" s="101">
        <v>1707.4719528079829</v>
      </c>
      <c r="T116" s="101">
        <v>1798.9674950753536</v>
      </c>
      <c r="U116" s="101">
        <v>1748.2382213046631</v>
      </c>
      <c r="V116" s="101">
        <v>1558.4248367318671</v>
      </c>
      <c r="W116" s="101">
        <v>1885.0327682209781</v>
      </c>
      <c r="DA116" s="131" t="s">
        <v>2519</v>
      </c>
    </row>
    <row r="117" spans="1:105" ht="12" customHeight="1" x14ac:dyDescent="0.25">
      <c r="A117" s="107" t="s">
        <v>121</v>
      </c>
      <c r="B117" s="104">
        <v>921.38794130592407</v>
      </c>
      <c r="C117" s="104">
        <v>874.54741341072508</v>
      </c>
      <c r="D117" s="104">
        <v>875.07940717585439</v>
      </c>
      <c r="E117" s="104">
        <v>1068.6970548430691</v>
      </c>
      <c r="F117" s="104">
        <v>1164.559139895319</v>
      </c>
      <c r="G117" s="104">
        <v>1641.812962702513</v>
      </c>
      <c r="H117" s="104">
        <v>1616.8826223382991</v>
      </c>
      <c r="I117" s="104">
        <v>1757.4652064376285</v>
      </c>
      <c r="J117" s="104">
        <v>1664.8124777621656</v>
      </c>
      <c r="K117" s="104">
        <v>1697.2455179836199</v>
      </c>
      <c r="L117" s="104">
        <v>1742.1403119027102</v>
      </c>
      <c r="M117" s="104">
        <v>1881.1078520233355</v>
      </c>
      <c r="N117" s="104">
        <v>1797.5652165123017</v>
      </c>
      <c r="O117" s="104">
        <v>1751.2707356537678</v>
      </c>
      <c r="P117" s="104">
        <v>1589.3440351060851</v>
      </c>
      <c r="Q117" s="104">
        <v>1643.4622730360268</v>
      </c>
      <c r="R117" s="104">
        <v>1663.4972629755009</v>
      </c>
      <c r="S117" s="104">
        <v>1789.9379274611842</v>
      </c>
      <c r="T117" s="104">
        <v>1862.2119609414119</v>
      </c>
      <c r="U117" s="104">
        <v>1791.6257762605294</v>
      </c>
      <c r="V117" s="104">
        <v>1780.6233576165489</v>
      </c>
      <c r="W117" s="104">
        <v>1898.4601932450703</v>
      </c>
      <c r="DA117" s="132" t="s">
        <v>2520</v>
      </c>
    </row>
    <row r="118" spans="1:105" ht="12" customHeight="1" x14ac:dyDescent="0.25">
      <c r="A118" s="108" t="s">
        <v>53</v>
      </c>
      <c r="B118" s="98">
        <v>242.43356781086683</v>
      </c>
      <c r="C118" s="98">
        <v>205.97361571632732</v>
      </c>
      <c r="D118" s="98">
        <v>188.11002584520821</v>
      </c>
      <c r="E118" s="98">
        <v>313.5710923165974</v>
      </c>
      <c r="F118" s="98">
        <v>376.88318215232346</v>
      </c>
      <c r="G118" s="98">
        <v>695.79018363526563</v>
      </c>
      <c r="H118" s="98">
        <v>672.9257609981255</v>
      </c>
      <c r="I118" s="98">
        <v>819.70258089024037</v>
      </c>
      <c r="J118" s="98">
        <v>707.33554295942099</v>
      </c>
      <c r="K118" s="98">
        <v>743.03012145224477</v>
      </c>
      <c r="L118" s="98">
        <v>762.38221350719812</v>
      </c>
      <c r="M118" s="98">
        <v>866.13192574273228</v>
      </c>
      <c r="N118" s="98">
        <v>829.8156415434272</v>
      </c>
      <c r="O118" s="98">
        <v>847.18399527308543</v>
      </c>
      <c r="P118" s="98">
        <v>684.83193742474589</v>
      </c>
      <c r="Q118" s="98">
        <v>711.5671768165945</v>
      </c>
      <c r="R118" s="98">
        <v>728.73892159329682</v>
      </c>
      <c r="S118" s="98">
        <v>833.2154813514735</v>
      </c>
      <c r="T118" s="98">
        <v>806.3415971529306</v>
      </c>
      <c r="U118" s="98">
        <v>780.93288152053981</v>
      </c>
      <c r="V118" s="98">
        <v>733.68796208287802</v>
      </c>
      <c r="W118" s="98">
        <v>853.94479049058577</v>
      </c>
      <c r="DA118" s="63" t="s">
        <v>2521</v>
      </c>
    </row>
    <row r="119" spans="1:105" ht="12" customHeight="1" x14ac:dyDescent="0.25">
      <c r="A119" s="108" t="s">
        <v>52</v>
      </c>
      <c r="B119" s="98">
        <v>678.9543734950571</v>
      </c>
      <c r="C119" s="98">
        <v>668.57379769439774</v>
      </c>
      <c r="D119" s="98">
        <v>686.96938133064612</v>
      </c>
      <c r="E119" s="98">
        <v>755.12596252647143</v>
      </c>
      <c r="F119" s="98">
        <v>787.67595774299548</v>
      </c>
      <c r="G119" s="98">
        <v>946.02277906724748</v>
      </c>
      <c r="H119" s="98">
        <v>943.95686134017387</v>
      </c>
      <c r="I119" s="98">
        <v>937.76262554738867</v>
      </c>
      <c r="J119" s="98">
        <v>957.47693480274449</v>
      </c>
      <c r="K119" s="98">
        <v>954.21539653137518</v>
      </c>
      <c r="L119" s="98">
        <v>979.75809839551141</v>
      </c>
      <c r="M119" s="98">
        <v>1014.9759262806027</v>
      </c>
      <c r="N119" s="98">
        <v>967.74957496887453</v>
      </c>
      <c r="O119" s="98">
        <v>904.08674038068216</v>
      </c>
      <c r="P119" s="98">
        <v>904.51209768133913</v>
      </c>
      <c r="Q119" s="98">
        <v>931.89509621943228</v>
      </c>
      <c r="R119" s="98">
        <v>934.75834138220398</v>
      </c>
      <c r="S119" s="98">
        <v>956.7224461097112</v>
      </c>
      <c r="T119" s="98">
        <v>1055.8703637884805</v>
      </c>
      <c r="U119" s="98">
        <v>1010.6928947399894</v>
      </c>
      <c r="V119" s="98">
        <v>1046.9353955336705</v>
      </c>
      <c r="W119" s="98">
        <v>1044.5154027544843</v>
      </c>
      <c r="DA119" s="63" t="s">
        <v>2522</v>
      </c>
    </row>
    <row r="120" spans="1:105" ht="12" customHeight="1" x14ac:dyDescent="0.25">
      <c r="A120" s="121" t="s">
        <v>54</v>
      </c>
      <c r="B120" s="122">
        <v>558.76816931661995</v>
      </c>
      <c r="C120" s="122">
        <v>555.5255622583893</v>
      </c>
      <c r="D120" s="122">
        <v>553.75285988784469</v>
      </c>
      <c r="E120" s="122">
        <v>550.92238518497743</v>
      </c>
      <c r="F120" s="122">
        <v>497.7848629703704</v>
      </c>
      <c r="G120" s="122">
        <v>603.53053242960777</v>
      </c>
      <c r="H120" s="122">
        <v>521.59982642712566</v>
      </c>
      <c r="I120" s="122">
        <v>566.41712478242835</v>
      </c>
      <c r="J120" s="122">
        <v>459.31656878587148</v>
      </c>
      <c r="K120" s="122">
        <v>508.52793446047622</v>
      </c>
      <c r="L120" s="122">
        <v>492.50617368678525</v>
      </c>
      <c r="M120" s="122">
        <v>480.94716423128909</v>
      </c>
      <c r="N120" s="122">
        <v>486.58782371631514</v>
      </c>
      <c r="O120" s="122">
        <v>505.23858686653966</v>
      </c>
      <c r="P120" s="122">
        <v>512.15331639315218</v>
      </c>
      <c r="Q120" s="122">
        <v>517.95562939584329</v>
      </c>
      <c r="R120" s="122">
        <v>516.91427464057529</v>
      </c>
      <c r="S120" s="122">
        <v>548.49389844340521</v>
      </c>
      <c r="T120" s="122">
        <v>541.40903718150582</v>
      </c>
      <c r="U120" s="122">
        <v>552.78506411776391</v>
      </c>
      <c r="V120" s="122">
        <v>544.63015045040709</v>
      </c>
      <c r="W120" s="122">
        <v>557.41324841642108</v>
      </c>
      <c r="DA120" s="130" t="s">
        <v>2523</v>
      </c>
    </row>
    <row r="121" spans="1:105" ht="12" customHeight="1" x14ac:dyDescent="0.25">
      <c r="A121" s="97" t="s">
        <v>50</v>
      </c>
      <c r="B121" s="98">
        <v>561.3245879937308</v>
      </c>
      <c r="C121" s="98">
        <v>534.01620437810504</v>
      </c>
      <c r="D121" s="98">
        <v>536.5876314292035</v>
      </c>
      <c r="E121" s="98">
        <v>525.00471582041143</v>
      </c>
      <c r="F121" s="98">
        <v>486.12886920970988</v>
      </c>
      <c r="G121" s="98">
        <v>613.06493391944969</v>
      </c>
      <c r="H121" s="98">
        <v>441.71598933627632</v>
      </c>
      <c r="I121" s="98">
        <v>546.56519805811502</v>
      </c>
      <c r="J121" s="98">
        <v>375.58448590413133</v>
      </c>
      <c r="K121" s="98">
        <v>444.64803554555863</v>
      </c>
      <c r="L121" s="98">
        <v>382.39552742973302</v>
      </c>
      <c r="M121" s="98">
        <v>380.78403583408448</v>
      </c>
      <c r="N121" s="98">
        <v>367.12954844041263</v>
      </c>
      <c r="O121" s="98">
        <v>391.80534171759547</v>
      </c>
      <c r="P121" s="98">
        <v>425.40102070731763</v>
      </c>
      <c r="Q121" s="98">
        <v>462.08138267028005</v>
      </c>
      <c r="R121" s="98">
        <v>481.30649842036826</v>
      </c>
      <c r="S121" s="98">
        <v>504.09312472380788</v>
      </c>
      <c r="T121" s="98">
        <v>525.66189113943415</v>
      </c>
      <c r="U121" s="98">
        <v>558.63400556021327</v>
      </c>
      <c r="V121" s="98">
        <v>546.66905204732359</v>
      </c>
      <c r="W121" s="98">
        <v>533.04556350677399</v>
      </c>
      <c r="DA121" s="63" t="s">
        <v>2524</v>
      </c>
    </row>
    <row r="122" spans="1:105" ht="12" customHeight="1" x14ac:dyDescent="0.25">
      <c r="A122" s="109" t="s">
        <v>120</v>
      </c>
      <c r="B122" s="33">
        <v>556.46649298384625</v>
      </c>
      <c r="C122" s="33">
        <v>575.56860814709705</v>
      </c>
      <c r="D122" s="33">
        <v>570.91987279743103</v>
      </c>
      <c r="E122" s="33">
        <v>576.82087125388853</v>
      </c>
      <c r="F122" s="33">
        <v>509.58234482948978</v>
      </c>
      <c r="G122" s="33">
        <v>588.93428699637559</v>
      </c>
      <c r="H122" s="33">
        <v>640.78746112806471</v>
      </c>
      <c r="I122" s="33">
        <v>597.17885631646163</v>
      </c>
      <c r="J122" s="33">
        <v>586.38300502238837</v>
      </c>
      <c r="K122" s="33">
        <v>598.67985878516572</v>
      </c>
      <c r="L122" s="33">
        <v>625.19237916648251</v>
      </c>
      <c r="M122" s="33">
        <v>580.92181137157843</v>
      </c>
      <c r="N122" s="33">
        <v>586.87897248770969</v>
      </c>
      <c r="O122" s="33">
        <v>588.18659764075369</v>
      </c>
      <c r="P122" s="33">
        <v>563.09454800501499</v>
      </c>
      <c r="Q122" s="33">
        <v>546.32025466138907</v>
      </c>
      <c r="R122" s="33">
        <v>533.21209056422265</v>
      </c>
      <c r="S122" s="33">
        <v>568.66089243554677</v>
      </c>
      <c r="T122" s="33">
        <v>548.39387322660161</v>
      </c>
      <c r="U122" s="33">
        <v>550.26667799046493</v>
      </c>
      <c r="V122" s="33">
        <v>543.85237956013577</v>
      </c>
      <c r="W122" s="33">
        <v>566.56771995957718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>
        <f t="shared" ref="B124:Q124" si="42">B125+B128+B130+B139</f>
        <v>8916.9842009615968</v>
      </c>
      <c r="C124" s="117">
        <f t="shared" si="42"/>
        <v>9741.5156002382464</v>
      </c>
      <c r="D124" s="117">
        <f t="shared" si="42"/>
        <v>9726.243063828173</v>
      </c>
      <c r="E124" s="117">
        <f t="shared" si="42"/>
        <v>9680.3531607912373</v>
      </c>
      <c r="F124" s="117">
        <f t="shared" si="42"/>
        <v>9886.5706229107036</v>
      </c>
      <c r="G124" s="117">
        <f t="shared" si="42"/>
        <v>10137.626454626157</v>
      </c>
      <c r="H124" s="117">
        <f t="shared" si="42"/>
        <v>10128.070109725481</v>
      </c>
      <c r="I124" s="117">
        <f t="shared" si="42"/>
        <v>9665.2922195653045</v>
      </c>
      <c r="J124" s="117">
        <f t="shared" si="42"/>
        <v>9917.0784489043472</v>
      </c>
      <c r="K124" s="117">
        <f t="shared" si="42"/>
        <v>10153.651649856072</v>
      </c>
      <c r="L124" s="117">
        <f t="shared" si="42"/>
        <v>11543.711417794661</v>
      </c>
      <c r="M124" s="117">
        <f t="shared" si="42"/>
        <v>10567.851008228565</v>
      </c>
      <c r="N124" s="117">
        <f t="shared" si="42"/>
        <v>10780.481156405469</v>
      </c>
      <c r="O124" s="117">
        <f t="shared" si="42"/>
        <v>11388.71091493148</v>
      </c>
      <c r="P124" s="117">
        <f t="shared" si="42"/>
        <v>10130.965076555622</v>
      </c>
      <c r="Q124" s="117">
        <f t="shared" si="42"/>
        <v>10518.311912363708</v>
      </c>
      <c r="R124" s="117">
        <f t="shared" ref="R124:V124" si="43">R125+R128+R130+R139</f>
        <v>11067.122478484049</v>
      </c>
      <c r="S124" s="117">
        <f t="shared" si="43"/>
        <v>11298.843395669426</v>
      </c>
      <c r="T124" s="117">
        <f t="shared" si="43"/>
        <v>11108.242544329303</v>
      </c>
      <c r="U124" s="117">
        <f t="shared" si="43"/>
        <v>11191.916861498064</v>
      </c>
      <c r="V124" s="117">
        <f t="shared" si="43"/>
        <v>11196.015609962651</v>
      </c>
      <c r="W124" s="117">
        <f t="shared" ref="W124" si="44">W125+W128+W130+W139</f>
        <v>12127.389832317467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7516.0140743867796</v>
      </c>
      <c r="C125" s="122">
        <f t="shared" si="45"/>
        <v>8261.5657024835309</v>
      </c>
      <c r="D125" s="122">
        <f t="shared" si="45"/>
        <v>8203.0043544248274</v>
      </c>
      <c r="E125" s="122">
        <f t="shared" si="45"/>
        <v>8067.8841837775781</v>
      </c>
      <c r="F125" s="122">
        <f t="shared" si="45"/>
        <v>8272.6284625574699</v>
      </c>
      <c r="G125" s="122">
        <f t="shared" si="45"/>
        <v>8457.438546972533</v>
      </c>
      <c r="H125" s="122">
        <f t="shared" si="45"/>
        <v>8451.722738354063</v>
      </c>
      <c r="I125" s="122">
        <f t="shared" si="45"/>
        <v>7960.5564308359881</v>
      </c>
      <c r="J125" s="122">
        <f t="shared" si="45"/>
        <v>8273.207407062866</v>
      </c>
      <c r="K125" s="122">
        <f t="shared" si="45"/>
        <v>8469.8579115580706</v>
      </c>
      <c r="L125" s="122">
        <f t="shared" si="45"/>
        <v>9797.21123373095</v>
      </c>
      <c r="M125" s="122">
        <f t="shared" si="45"/>
        <v>8796.1117874101565</v>
      </c>
      <c r="N125" s="122">
        <f t="shared" si="45"/>
        <v>9010.7161615990026</v>
      </c>
      <c r="O125" s="122">
        <f t="shared" si="45"/>
        <v>9611.9939073748919</v>
      </c>
      <c r="P125" s="122">
        <f t="shared" si="45"/>
        <v>8389.5927180984472</v>
      </c>
      <c r="Q125" s="122">
        <f t="shared" si="45"/>
        <v>8711.9816940738656</v>
      </c>
      <c r="R125" s="122">
        <f t="shared" ref="R125:V125" si="46">SUM(R126:R127)</f>
        <v>9236.4246522098492</v>
      </c>
      <c r="S125" s="122">
        <f t="shared" si="46"/>
        <v>9386.7543628814765</v>
      </c>
      <c r="T125" s="122">
        <f t="shared" si="46"/>
        <v>9191.7043625403694</v>
      </c>
      <c r="U125" s="122">
        <f t="shared" si="46"/>
        <v>9268.7382094839086</v>
      </c>
      <c r="V125" s="122">
        <f t="shared" si="46"/>
        <v>9273.7380666194676</v>
      </c>
      <c r="W125" s="122">
        <f t="shared" ref="W125" si="47">SUM(W126:W127)</f>
        <v>10093.060400985074</v>
      </c>
      <c r="DA125" s="130" t="s">
        <v>2527</v>
      </c>
    </row>
    <row r="126" spans="1:105" ht="12" customHeight="1" x14ac:dyDescent="0.25">
      <c r="A126" s="97" t="s">
        <v>204</v>
      </c>
      <c r="B126" s="98">
        <v>7484.1794799198888</v>
      </c>
      <c r="C126" s="98">
        <v>8226.5441992119158</v>
      </c>
      <c r="D126" s="98">
        <v>8168.5032270497968</v>
      </c>
      <c r="E126" s="98">
        <v>8034.6088660265486</v>
      </c>
      <c r="F126" s="98">
        <v>8238.6301453982014</v>
      </c>
      <c r="G126" s="98">
        <v>8423.1542311094818</v>
      </c>
      <c r="H126" s="98">
        <v>8418.1194615376426</v>
      </c>
      <c r="I126" s="98">
        <v>7929.7160738169696</v>
      </c>
      <c r="J126" s="98">
        <v>8241.514275579857</v>
      </c>
      <c r="K126" s="98">
        <v>8437.9051067943183</v>
      </c>
      <c r="L126" s="98">
        <v>9760.2977434786335</v>
      </c>
      <c r="M126" s="98">
        <v>8763.7293854674153</v>
      </c>
      <c r="N126" s="98">
        <v>8977.7846216727594</v>
      </c>
      <c r="O126" s="98">
        <v>9576.7614485400609</v>
      </c>
      <c r="P126" s="98">
        <v>8359.3575393325991</v>
      </c>
      <c r="Q126" s="98">
        <v>8680.7884596096628</v>
      </c>
      <c r="R126" s="98">
        <v>9203.4736679205325</v>
      </c>
      <c r="S126" s="98">
        <v>9353.6872322113923</v>
      </c>
      <c r="T126" s="98">
        <v>9159.4916136613028</v>
      </c>
      <c r="U126" s="98">
        <v>9236.4869396119702</v>
      </c>
      <c r="V126" s="98">
        <v>9241.5284060233807</v>
      </c>
      <c r="W126" s="98">
        <v>10058.305428627242</v>
      </c>
      <c r="DA126" s="63" t="s">
        <v>2528</v>
      </c>
    </row>
    <row r="127" spans="1:105" ht="12" customHeight="1" x14ac:dyDescent="0.25">
      <c r="A127" s="97" t="s">
        <v>53</v>
      </c>
      <c r="B127" s="98">
        <v>31.834594466890927</v>
      </c>
      <c r="C127" s="98">
        <v>35.021503271614336</v>
      </c>
      <c r="D127" s="98">
        <v>34.50112737502986</v>
      </c>
      <c r="E127" s="98">
        <v>33.275317751029533</v>
      </c>
      <c r="F127" s="98">
        <v>33.99831715926851</v>
      </c>
      <c r="G127" s="98">
        <v>34.28431586305188</v>
      </c>
      <c r="H127" s="98">
        <v>33.603276816420603</v>
      </c>
      <c r="I127" s="98">
        <v>30.840357019018064</v>
      </c>
      <c r="J127" s="98">
        <v>31.693131483008113</v>
      </c>
      <c r="K127" s="98">
        <v>31.952804763751985</v>
      </c>
      <c r="L127" s="98">
        <v>36.913490252317033</v>
      </c>
      <c r="M127" s="98">
        <v>32.382401942740657</v>
      </c>
      <c r="N127" s="98">
        <v>32.931539926242579</v>
      </c>
      <c r="O127" s="98">
        <v>35.232458834831462</v>
      </c>
      <c r="P127" s="98">
        <v>30.235178765847639</v>
      </c>
      <c r="Q127" s="98">
        <v>31.193234464202241</v>
      </c>
      <c r="R127" s="98">
        <v>32.950984289316025</v>
      </c>
      <c r="S127" s="98">
        <v>33.067130670083976</v>
      </c>
      <c r="T127" s="98">
        <v>32.212748879065863</v>
      </c>
      <c r="U127" s="98">
        <v>32.251269871938312</v>
      </c>
      <c r="V127" s="98">
        <v>32.209660596086771</v>
      </c>
      <c r="W127" s="98">
        <v>34.754972357832692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13.821776436455716</v>
      </c>
      <c r="C128" s="122">
        <f t="shared" si="48"/>
        <v>16.04265037481758</v>
      </c>
      <c r="D128" s="122">
        <f t="shared" si="48"/>
        <v>16.087967726500427</v>
      </c>
      <c r="E128" s="122">
        <f t="shared" si="48"/>
        <v>35.417964478881458</v>
      </c>
      <c r="F128" s="122">
        <f t="shared" si="48"/>
        <v>18.143419993489765</v>
      </c>
      <c r="G128" s="122">
        <f t="shared" si="48"/>
        <v>23.828223482441619</v>
      </c>
      <c r="H128" s="122">
        <f t="shared" si="48"/>
        <v>35.946135373545474</v>
      </c>
      <c r="I128" s="122">
        <f t="shared" si="48"/>
        <v>31.960065243039448</v>
      </c>
      <c r="J128" s="122">
        <f t="shared" si="48"/>
        <v>33.521359391906984</v>
      </c>
      <c r="K128" s="122">
        <f t="shared" si="48"/>
        <v>34.462399584981107</v>
      </c>
      <c r="L128" s="122">
        <f t="shared" si="48"/>
        <v>42.775603366426324</v>
      </c>
      <c r="M128" s="122">
        <f t="shared" si="48"/>
        <v>45.978997275546995</v>
      </c>
      <c r="N128" s="122">
        <f t="shared" si="48"/>
        <v>67.744541461265143</v>
      </c>
      <c r="O128" s="122">
        <f t="shared" si="48"/>
        <v>57.483854556800999</v>
      </c>
      <c r="P128" s="122">
        <f t="shared" si="48"/>
        <v>54.760970957901918</v>
      </c>
      <c r="Q128" s="122">
        <f t="shared" si="48"/>
        <v>79.93949541700259</v>
      </c>
      <c r="R128" s="122">
        <f t="shared" si="48"/>
        <v>78.518355816110855</v>
      </c>
      <c r="S128" s="122">
        <f t="shared" si="48"/>
        <v>95.424858008899037</v>
      </c>
      <c r="T128" s="122">
        <f t="shared" si="48"/>
        <v>92.230326474596893</v>
      </c>
      <c r="U128" s="122">
        <f t="shared" si="48"/>
        <v>102.961660263811</v>
      </c>
      <c r="V128" s="122">
        <f t="shared" si="48"/>
        <v>97.330616689179706</v>
      </c>
      <c r="W128" s="122">
        <f t="shared" si="48"/>
        <v>107.14651276486997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13.821776436455716</v>
      </c>
      <c r="C129" s="98">
        <f>IF(RES_hhdet_tes!C129=0,0,RES_hhdet_tes!C129*1000*11630/RES_hhdet_num!C124)</f>
        <v>16.04265037481758</v>
      </c>
      <c r="D129" s="98">
        <f>IF(RES_hhdet_tes!D129=0,0,RES_hhdet_tes!D129*1000*11630/RES_hhdet_num!D124)</f>
        <v>16.087967726500427</v>
      </c>
      <c r="E129" s="98">
        <f>IF(RES_hhdet_tes!E129=0,0,RES_hhdet_tes!E129*1000*11630/RES_hhdet_num!E124)</f>
        <v>35.417964478881458</v>
      </c>
      <c r="F129" s="98">
        <f>IF(RES_hhdet_tes!F129=0,0,RES_hhdet_tes!F129*1000*11630/RES_hhdet_num!F124)</f>
        <v>18.143419993489765</v>
      </c>
      <c r="G129" s="98">
        <f>IF(RES_hhdet_tes!G129=0,0,RES_hhdet_tes!G129*1000*11630/RES_hhdet_num!G124)</f>
        <v>23.828223482441619</v>
      </c>
      <c r="H129" s="98">
        <f>IF(RES_hhdet_tes!H129=0,0,RES_hhdet_tes!H129*1000*11630/RES_hhdet_num!H124)</f>
        <v>35.946135373545474</v>
      </c>
      <c r="I129" s="98">
        <f>IF(RES_hhdet_tes!I129=0,0,RES_hhdet_tes!I129*1000*11630/RES_hhdet_num!I124)</f>
        <v>31.960065243039448</v>
      </c>
      <c r="J129" s="98">
        <f>IF(RES_hhdet_tes!J129=0,0,RES_hhdet_tes!J129*1000*11630/RES_hhdet_num!J124)</f>
        <v>33.521359391906984</v>
      </c>
      <c r="K129" s="98">
        <f>IF(RES_hhdet_tes!K129=0,0,RES_hhdet_tes!K129*1000*11630/RES_hhdet_num!K124)</f>
        <v>34.462399584981107</v>
      </c>
      <c r="L129" s="98">
        <f>IF(RES_hhdet_tes!L129=0,0,RES_hhdet_tes!L129*1000*11630/RES_hhdet_num!L124)</f>
        <v>42.775603366426324</v>
      </c>
      <c r="M129" s="98">
        <f>IF(RES_hhdet_tes!M129=0,0,RES_hhdet_tes!M129*1000*11630/RES_hhdet_num!M124)</f>
        <v>45.978997275546995</v>
      </c>
      <c r="N129" s="98">
        <f>IF(RES_hhdet_tes!N129=0,0,RES_hhdet_tes!N129*1000*11630/RES_hhdet_num!N124)</f>
        <v>67.744541461265143</v>
      </c>
      <c r="O129" s="98">
        <f>IF(RES_hhdet_tes!O129=0,0,RES_hhdet_tes!O129*1000*11630/RES_hhdet_num!O124)</f>
        <v>57.483854556800999</v>
      </c>
      <c r="P129" s="98">
        <f>IF(RES_hhdet_tes!P129=0,0,RES_hhdet_tes!P129*1000*11630/RES_hhdet_num!P124)</f>
        <v>54.760970957901918</v>
      </c>
      <c r="Q129" s="98">
        <f>IF(RES_hhdet_tes!Q129=0,0,RES_hhdet_tes!Q129*1000*11630/RES_hhdet_num!Q124)</f>
        <v>79.93949541700259</v>
      </c>
      <c r="R129" s="98">
        <f>IF(RES_hhdet_tes!R129=0,0,RES_hhdet_tes!R129*1000*11630/RES_hhdet_num!R124)</f>
        <v>78.518355816110855</v>
      </c>
      <c r="S129" s="98">
        <f>IF(RES_hhdet_tes!S129=0,0,RES_hhdet_tes!S129*1000*11630/RES_hhdet_num!S124)</f>
        <v>95.424858008899037</v>
      </c>
      <c r="T129" s="98">
        <f>IF(RES_hhdet_tes!T129=0,0,RES_hhdet_tes!T129*1000*11630/RES_hhdet_num!T124)</f>
        <v>92.230326474596893</v>
      </c>
      <c r="U129" s="98">
        <f>IF(RES_hhdet_tes!U129=0,0,RES_hhdet_tes!U129*1000*11630/RES_hhdet_num!U124)</f>
        <v>102.961660263811</v>
      </c>
      <c r="V129" s="98">
        <f>IF(RES_hhdet_tes!V129=0,0,RES_hhdet_tes!V129*1000*11630/RES_hhdet_num!V124)</f>
        <v>97.330616689179706</v>
      </c>
      <c r="W129" s="98">
        <f>IF(RES_hhdet_tes!W129=0,0,RES_hhdet_tes!W129*1000*11630/RES_hhdet_num!W124)</f>
        <v>107.14651276486997</v>
      </c>
      <c r="DA129" s="63" t="s">
        <v>2531</v>
      </c>
    </row>
    <row r="130" spans="1:105" ht="12" customHeight="1" x14ac:dyDescent="0.25">
      <c r="A130" s="121" t="s">
        <v>55</v>
      </c>
      <c r="B130" s="122">
        <v>959.3917144422021</v>
      </c>
      <c r="C130" s="122">
        <v>1027.1060318134394</v>
      </c>
      <c r="D130" s="122">
        <v>1060.0590211847457</v>
      </c>
      <c r="E130" s="122">
        <v>1080.5136452164227</v>
      </c>
      <c r="F130" s="122">
        <v>1113.6969203229592</v>
      </c>
      <c r="G130" s="122">
        <v>1146.1663263330804</v>
      </c>
      <c r="H130" s="122">
        <v>1145.2250719879371</v>
      </c>
      <c r="I130" s="122">
        <v>1179.416217220873</v>
      </c>
      <c r="J130" s="122">
        <v>1143.4207479538168</v>
      </c>
      <c r="K130" s="122">
        <v>1177.1399040429449</v>
      </c>
      <c r="L130" s="122">
        <v>1218.2005870159398</v>
      </c>
      <c r="M130" s="122">
        <v>1261.8825308439414</v>
      </c>
      <c r="N130" s="122">
        <v>1238.7427044204796</v>
      </c>
      <c r="O130" s="122">
        <v>1255.6338064464323</v>
      </c>
      <c r="P130" s="122">
        <v>1241.3941613101754</v>
      </c>
      <c r="Q130" s="122">
        <v>1278.1879498502897</v>
      </c>
      <c r="R130" s="122">
        <v>1305.2884299098932</v>
      </c>
      <c r="S130" s="122">
        <v>1349.6470742244564</v>
      </c>
      <c r="T130" s="122">
        <v>1361.5150891400187</v>
      </c>
      <c r="U130" s="122">
        <v>1354.0641776053189</v>
      </c>
      <c r="V130" s="122">
        <v>1351.2866383080518</v>
      </c>
      <c r="W130" s="122">
        <v>1443.1013424141736</v>
      </c>
      <c r="DA130" s="130" t="s">
        <v>2532</v>
      </c>
    </row>
    <row r="131" spans="1:105" ht="12" customHeight="1" x14ac:dyDescent="0.25">
      <c r="A131" s="97" t="s">
        <v>128</v>
      </c>
      <c r="B131" s="98">
        <v>888.50958952441738</v>
      </c>
      <c r="C131" s="98">
        <v>967.72396974751405</v>
      </c>
      <c r="D131" s="98">
        <v>994.25520692281862</v>
      </c>
      <c r="E131" s="98">
        <v>1010.7715398333955</v>
      </c>
      <c r="F131" s="98">
        <v>1042.9398971286028</v>
      </c>
      <c r="G131" s="98">
        <v>1078.3689164693294</v>
      </c>
      <c r="H131" s="98">
        <v>1077.7159867138985</v>
      </c>
      <c r="I131" s="98">
        <v>1096.9249416350497</v>
      </c>
      <c r="J131" s="98">
        <v>1072.3540797643079</v>
      </c>
      <c r="K131" s="98">
        <v>1108.0161319568319</v>
      </c>
      <c r="L131" s="98">
        <v>1150.7556868541674</v>
      </c>
      <c r="M131" s="98">
        <v>1185.7605012440856</v>
      </c>
      <c r="N131" s="98">
        <v>1161.9506981946022</v>
      </c>
      <c r="O131" s="98">
        <v>1182.1890598673913</v>
      </c>
      <c r="P131" s="98">
        <v>1184.4832467790977</v>
      </c>
      <c r="Q131" s="98">
        <v>1214.60483507397</v>
      </c>
      <c r="R131" s="98">
        <v>1242.9492585928715</v>
      </c>
      <c r="S131" s="98">
        <v>1273.9002919965201</v>
      </c>
      <c r="T131" s="98">
        <v>1276.9379535169023</v>
      </c>
      <c r="U131" s="98">
        <v>1283.2249430431405</v>
      </c>
      <c r="V131" s="98">
        <v>1285.509106222157</v>
      </c>
      <c r="W131" s="98">
        <v>1385.6891801032107</v>
      </c>
      <c r="DA131" s="63" t="s">
        <v>2533</v>
      </c>
    </row>
    <row r="132" spans="1:105" ht="12" customHeight="1" x14ac:dyDescent="0.25">
      <c r="A132" s="97" t="s">
        <v>127</v>
      </c>
      <c r="B132" s="98">
        <v>1258.764842649666</v>
      </c>
      <c r="C132" s="98">
        <v>1269.3096435691411</v>
      </c>
      <c r="D132" s="98">
        <v>1351.1479455997674</v>
      </c>
      <c r="E132" s="98">
        <v>1313.3055945236811</v>
      </c>
      <c r="F132" s="98">
        <v>1464.0853603911737</v>
      </c>
      <c r="G132" s="98">
        <v>1472.2038335072884</v>
      </c>
      <c r="H132" s="98">
        <v>1400.3115012823787</v>
      </c>
      <c r="I132" s="98">
        <v>1454.7416893884124</v>
      </c>
      <c r="J132" s="98">
        <v>1395.2338668587747</v>
      </c>
      <c r="K132" s="98">
        <v>1398.6723324980167</v>
      </c>
      <c r="L132" s="98">
        <v>1440.5160153233385</v>
      </c>
      <c r="M132" s="98">
        <v>1483.5116063353348</v>
      </c>
      <c r="N132" s="98">
        <v>1384.8422347017406</v>
      </c>
      <c r="O132" s="98">
        <v>1361.1983887877554</v>
      </c>
      <c r="P132" s="98">
        <v>1384.3089935123148</v>
      </c>
      <c r="Q132" s="98">
        <v>1390.4966420209007</v>
      </c>
      <c r="R132" s="98">
        <v>1420.0788365694286</v>
      </c>
      <c r="S132" s="98">
        <v>1477.1216220043159</v>
      </c>
      <c r="T132" s="98">
        <v>1404.6630501326642</v>
      </c>
      <c r="U132" s="98">
        <v>1449.4887266355129</v>
      </c>
      <c r="V132" s="98">
        <v>1422.9583044075846</v>
      </c>
      <c r="W132" s="98">
        <v>1572.7402116280139</v>
      </c>
      <c r="DA132" s="63" t="s">
        <v>2534</v>
      </c>
    </row>
    <row r="133" spans="1:105" ht="12" customHeight="1" x14ac:dyDescent="0.25">
      <c r="A133" s="100" t="s">
        <v>204</v>
      </c>
      <c r="B133" s="101">
        <v>586.15077169232291</v>
      </c>
      <c r="C133" s="101">
        <v>573.42587005727376</v>
      </c>
      <c r="D133" s="101">
        <v>616.23683027559628</v>
      </c>
      <c r="E133" s="101">
        <v>594.85996818141371</v>
      </c>
      <c r="F133" s="101">
        <v>682.47750518472913</v>
      </c>
      <c r="G133" s="101">
        <v>677.09230332853542</v>
      </c>
      <c r="H133" s="101">
        <v>632.48180412554473</v>
      </c>
      <c r="I133" s="101">
        <v>708.52725996023844</v>
      </c>
      <c r="J133" s="101">
        <v>637.10196159721477</v>
      </c>
      <c r="K133" s="101">
        <v>636.1629690196105</v>
      </c>
      <c r="L133" s="101">
        <v>664.47008742179992</v>
      </c>
      <c r="M133" s="101">
        <v>679.97479777290164</v>
      </c>
      <c r="N133" s="101">
        <v>625.93203377833174</v>
      </c>
      <c r="O133" s="101">
        <v>625.71419716667094</v>
      </c>
      <c r="P133" s="101">
        <v>603.22496749259153</v>
      </c>
      <c r="Q133" s="101">
        <v>600.47475511532218</v>
      </c>
      <c r="R133" s="101">
        <v>614.02756695902769</v>
      </c>
      <c r="S133" s="101">
        <v>660.99021012447656</v>
      </c>
      <c r="T133" s="101">
        <v>634.11651465288185</v>
      </c>
      <c r="U133" s="101">
        <v>645.13889718299356</v>
      </c>
      <c r="V133" s="101">
        <v>618.5794227970315</v>
      </c>
      <c r="W133" s="101">
        <v>717.27486208445566</v>
      </c>
      <c r="DA133" s="131" t="s">
        <v>2535</v>
      </c>
    </row>
    <row r="134" spans="1:105" ht="12" customHeight="1" x14ac:dyDescent="0.25">
      <c r="A134" s="103" t="s">
        <v>52</v>
      </c>
      <c r="B134" s="104">
        <v>672.61407095734296</v>
      </c>
      <c r="C134" s="104">
        <v>695.88377351186716</v>
      </c>
      <c r="D134" s="104">
        <v>734.91111532417096</v>
      </c>
      <c r="E134" s="104">
        <v>718.44562634226736</v>
      </c>
      <c r="F134" s="104">
        <v>781.60785520644481</v>
      </c>
      <c r="G134" s="104">
        <v>795.11153017875347</v>
      </c>
      <c r="H134" s="104">
        <v>767.82969715683407</v>
      </c>
      <c r="I134" s="104">
        <v>746.21442942817384</v>
      </c>
      <c r="J134" s="104">
        <v>758.13190526155984</v>
      </c>
      <c r="K134" s="104">
        <v>762.50936347840582</v>
      </c>
      <c r="L134" s="104">
        <v>776.04592790153868</v>
      </c>
      <c r="M134" s="104">
        <v>803.53680856243341</v>
      </c>
      <c r="N134" s="104">
        <v>758.91020092340887</v>
      </c>
      <c r="O134" s="104">
        <v>735.48419162108416</v>
      </c>
      <c r="P134" s="104">
        <v>781.08402601972318</v>
      </c>
      <c r="Q134" s="104">
        <v>790.02188690557887</v>
      </c>
      <c r="R134" s="104">
        <v>806.0512696104006</v>
      </c>
      <c r="S134" s="104">
        <v>816.13141187983933</v>
      </c>
      <c r="T134" s="104">
        <v>770.54653547978205</v>
      </c>
      <c r="U134" s="104">
        <v>804.34982945251966</v>
      </c>
      <c r="V134" s="104">
        <v>804.37888161055241</v>
      </c>
      <c r="W134" s="104">
        <v>855.46534954355798</v>
      </c>
      <c r="DA134" s="132" t="s">
        <v>2536</v>
      </c>
    </row>
    <row r="135" spans="1:105" ht="12" customHeight="1" x14ac:dyDescent="0.25">
      <c r="A135" s="106" t="s">
        <v>122</v>
      </c>
      <c r="B135" s="101">
        <v>1407.0021155045197</v>
      </c>
      <c r="C135" s="101">
        <v>1396.4640352231143</v>
      </c>
      <c r="D135" s="101">
        <v>1477.9070567164415</v>
      </c>
      <c r="E135" s="101">
        <v>1520.2447956087192</v>
      </c>
      <c r="F135" s="101">
        <v>1539.6383988978059</v>
      </c>
      <c r="G135" s="101">
        <v>1555.2594396462996</v>
      </c>
      <c r="H135" s="101">
        <v>1544.743058788473</v>
      </c>
      <c r="I135" s="101">
        <v>1654.9094013071931</v>
      </c>
      <c r="J135" s="101">
        <v>1544.5284623586101</v>
      </c>
      <c r="K135" s="101">
        <v>1528.5705591345052</v>
      </c>
      <c r="L135" s="101">
        <v>1573.5571700762009</v>
      </c>
      <c r="M135" s="101">
        <v>1649.4472363321656</v>
      </c>
      <c r="N135" s="101">
        <v>1598.7337103360524</v>
      </c>
      <c r="O135" s="101">
        <v>1576.4026646027039</v>
      </c>
      <c r="P135" s="101">
        <v>1453.6389042643125</v>
      </c>
      <c r="Q135" s="101">
        <v>1490.9067225433475</v>
      </c>
      <c r="R135" s="101">
        <v>1498.3676015253734</v>
      </c>
      <c r="S135" s="101">
        <v>1580.312924684697</v>
      </c>
      <c r="T135" s="101">
        <v>1604.1839962170218</v>
      </c>
      <c r="U135" s="101">
        <v>1541.2400932302787</v>
      </c>
      <c r="V135" s="101">
        <v>1529.8964409912301</v>
      </c>
      <c r="W135" s="101">
        <v>1560.810334163305</v>
      </c>
      <c r="DA135" s="131" t="s">
        <v>2537</v>
      </c>
    </row>
    <row r="136" spans="1:105" ht="12" customHeight="1" x14ac:dyDescent="0.25">
      <c r="A136" s="107" t="s">
        <v>121</v>
      </c>
      <c r="B136" s="104">
        <v>1534.1966684103238</v>
      </c>
      <c r="C136" s="104">
        <v>1542.7038912145754</v>
      </c>
      <c r="D136" s="104">
        <v>1620.3607267685729</v>
      </c>
      <c r="E136" s="104">
        <v>1659.7366391286546</v>
      </c>
      <c r="F136" s="104">
        <v>1692.2282824782346</v>
      </c>
      <c r="G136" s="104">
        <v>1697.8146648453933</v>
      </c>
      <c r="H136" s="104">
        <v>1680.4445470102849</v>
      </c>
      <c r="I136" s="104">
        <v>1826.8785929915764</v>
      </c>
      <c r="J136" s="104">
        <v>1693.1340431959497</v>
      </c>
      <c r="K136" s="104">
        <v>1716.9488194615601</v>
      </c>
      <c r="L136" s="104">
        <v>1743.546859327025</v>
      </c>
      <c r="M136" s="104">
        <v>1869.8447724418877</v>
      </c>
      <c r="N136" s="104">
        <v>1796.7643592340264</v>
      </c>
      <c r="O136" s="104">
        <v>1771.2735115562937</v>
      </c>
      <c r="P136" s="104">
        <v>1616.2629938860846</v>
      </c>
      <c r="Q136" s="104">
        <v>1666.0506219762642</v>
      </c>
      <c r="R136" s="104">
        <v>1681.5100682201471</v>
      </c>
      <c r="S136" s="104">
        <v>1804.9458337283527</v>
      </c>
      <c r="T136" s="104">
        <v>1884.7040568977181</v>
      </c>
      <c r="U136" s="104">
        <v>1815.8467783548515</v>
      </c>
      <c r="V136" s="104">
        <v>1804.2495834804752</v>
      </c>
      <c r="W136" s="104">
        <v>1887.0154722592713</v>
      </c>
      <c r="DA136" s="132" t="s">
        <v>2538</v>
      </c>
    </row>
    <row r="137" spans="1:105" ht="12" customHeight="1" x14ac:dyDescent="0.25">
      <c r="A137" s="108" t="s">
        <v>53</v>
      </c>
      <c r="B137" s="98">
        <v>650.35504641275452</v>
      </c>
      <c r="C137" s="98">
        <v>625.86386375002007</v>
      </c>
      <c r="D137" s="98">
        <v>678.02851477461536</v>
      </c>
      <c r="E137" s="98">
        <v>695.4985871372354</v>
      </c>
      <c r="F137" s="98">
        <v>755.12153441939824</v>
      </c>
      <c r="G137" s="98">
        <v>746.98965779256616</v>
      </c>
      <c r="H137" s="98">
        <v>729.33854715001451</v>
      </c>
      <c r="I137" s="98">
        <v>880.05002204179402</v>
      </c>
      <c r="J137" s="98">
        <v>737.14734879124205</v>
      </c>
      <c r="K137" s="98">
        <v>755.42233889370016</v>
      </c>
      <c r="L137" s="98">
        <v>751.78739763842634</v>
      </c>
      <c r="M137" s="98">
        <v>846.72643540823651</v>
      </c>
      <c r="N137" s="98">
        <v>815.11955039563441</v>
      </c>
      <c r="O137" s="98">
        <v>836.7110104916286</v>
      </c>
      <c r="P137" s="98">
        <v>681.79875574798643</v>
      </c>
      <c r="Q137" s="98">
        <v>700.16093201559249</v>
      </c>
      <c r="R137" s="98">
        <v>715.36976506849044</v>
      </c>
      <c r="S137" s="98">
        <v>818.55939167874647</v>
      </c>
      <c r="T137" s="98">
        <v>788.66389858642901</v>
      </c>
      <c r="U137" s="98">
        <v>764.87648739137944</v>
      </c>
      <c r="V137" s="98">
        <v>712.38603137176267</v>
      </c>
      <c r="W137" s="98">
        <v>828.5310144331994</v>
      </c>
      <c r="DA137" s="63" t="s">
        <v>2539</v>
      </c>
    </row>
    <row r="138" spans="1:105" ht="12" customHeight="1" x14ac:dyDescent="0.25">
      <c r="A138" s="108" t="s">
        <v>52</v>
      </c>
      <c r="B138" s="98">
        <v>883.84162199756929</v>
      </c>
      <c r="C138" s="98">
        <v>916.84002746455474</v>
      </c>
      <c r="D138" s="98">
        <v>942.33221199395734</v>
      </c>
      <c r="E138" s="98">
        <v>964.23805199141884</v>
      </c>
      <c r="F138" s="98">
        <v>937.10674805883639</v>
      </c>
      <c r="G138" s="98">
        <v>950.8250070528278</v>
      </c>
      <c r="H138" s="98">
        <v>951.10599986026978</v>
      </c>
      <c r="I138" s="98">
        <v>946.82857094978181</v>
      </c>
      <c r="J138" s="98">
        <v>955.98669440470724</v>
      </c>
      <c r="K138" s="98">
        <v>961.5264805678604</v>
      </c>
      <c r="L138" s="98">
        <v>991.75946168859923</v>
      </c>
      <c r="M138" s="98">
        <v>1023.1183370336518</v>
      </c>
      <c r="N138" s="98">
        <v>981.64480883839281</v>
      </c>
      <c r="O138" s="98">
        <v>934.5625010646653</v>
      </c>
      <c r="P138" s="98">
        <v>934.46423813809793</v>
      </c>
      <c r="Q138" s="98">
        <v>965.88968996067149</v>
      </c>
      <c r="R138" s="98">
        <v>966.14030315165678</v>
      </c>
      <c r="S138" s="98">
        <v>986.3864420496061</v>
      </c>
      <c r="T138" s="98">
        <v>1096.0401583112887</v>
      </c>
      <c r="U138" s="98">
        <v>1050.9702909634718</v>
      </c>
      <c r="V138" s="98">
        <v>1091.8635521087128</v>
      </c>
      <c r="W138" s="98">
        <v>1058.484457826072</v>
      </c>
      <c r="DA138" s="63" t="s">
        <v>2540</v>
      </c>
    </row>
    <row r="139" spans="1:105" ht="12" customHeight="1" x14ac:dyDescent="0.25">
      <c r="A139" s="121" t="s">
        <v>54</v>
      </c>
      <c r="B139" s="122">
        <v>427.75663569615909</v>
      </c>
      <c r="C139" s="122">
        <v>436.80121556646083</v>
      </c>
      <c r="D139" s="122">
        <v>447.09172049209803</v>
      </c>
      <c r="E139" s="122">
        <v>496.53736731835488</v>
      </c>
      <c r="F139" s="122">
        <v>482.10182003678608</v>
      </c>
      <c r="G139" s="122">
        <v>510.19335783810067</v>
      </c>
      <c r="H139" s="122">
        <v>495.17616400993393</v>
      </c>
      <c r="I139" s="122">
        <v>493.35950626540347</v>
      </c>
      <c r="J139" s="122">
        <v>466.92893449575712</v>
      </c>
      <c r="K139" s="122">
        <v>472.19143467007586</v>
      </c>
      <c r="L139" s="122">
        <v>485.52399368134468</v>
      </c>
      <c r="M139" s="122">
        <v>463.8776926989205</v>
      </c>
      <c r="N139" s="122">
        <v>463.27774892472161</v>
      </c>
      <c r="O139" s="122">
        <v>463.59934655335411</v>
      </c>
      <c r="P139" s="122">
        <v>445.21722618909826</v>
      </c>
      <c r="Q139" s="122">
        <v>448.20277302255107</v>
      </c>
      <c r="R139" s="122">
        <v>446.89104054819421</v>
      </c>
      <c r="S139" s="122">
        <v>467.01710055459432</v>
      </c>
      <c r="T139" s="122">
        <v>462.79276617431839</v>
      </c>
      <c r="U139" s="122">
        <v>466.15281414502675</v>
      </c>
      <c r="V139" s="122">
        <v>473.66028834595278</v>
      </c>
      <c r="W139" s="122">
        <v>484.08157615334966</v>
      </c>
      <c r="DA139" s="130" t="s">
        <v>2541</v>
      </c>
    </row>
    <row r="140" spans="1:105" ht="12" customHeight="1" x14ac:dyDescent="0.25">
      <c r="A140" s="97" t="s">
        <v>50</v>
      </c>
      <c r="B140" s="98">
        <v>388.03776342302547</v>
      </c>
      <c r="C140" s="98">
        <v>399.19138762317829</v>
      </c>
      <c r="D140" s="98">
        <v>428.16244960346307</v>
      </c>
      <c r="E140" s="98">
        <v>501.49462309997557</v>
      </c>
      <c r="F140" s="98">
        <v>462.67835684045451</v>
      </c>
      <c r="G140" s="98">
        <v>554.90211805893955</v>
      </c>
      <c r="H140" s="98">
        <v>483.53615490480411</v>
      </c>
      <c r="I140" s="98">
        <v>533.12412481736612</v>
      </c>
      <c r="J140" s="98">
        <v>464.84949918256547</v>
      </c>
      <c r="K140" s="98">
        <v>503.85917980188935</v>
      </c>
      <c r="L140" s="98">
        <v>490.25657565536005</v>
      </c>
      <c r="M140" s="98">
        <v>484.76231121861451</v>
      </c>
      <c r="N140" s="98">
        <v>472.29864813323036</v>
      </c>
      <c r="O140" s="98">
        <v>462.87163065768272</v>
      </c>
      <c r="P140" s="98">
        <v>465.45360758606262</v>
      </c>
      <c r="Q140" s="98">
        <v>467.09090409972788</v>
      </c>
      <c r="R140" s="98">
        <v>467.67035047671413</v>
      </c>
      <c r="S140" s="98">
        <v>495.40032283431469</v>
      </c>
      <c r="T140" s="98">
        <v>503.65774360772718</v>
      </c>
      <c r="U140" s="98">
        <v>526.08481778570376</v>
      </c>
      <c r="V140" s="98">
        <v>519.30964504224062</v>
      </c>
      <c r="W140" s="98">
        <v>511.6225209857509</v>
      </c>
      <c r="DA140" s="63" t="s">
        <v>2542</v>
      </c>
    </row>
    <row r="141" spans="1:105" ht="12" customHeight="1" x14ac:dyDescent="0.25">
      <c r="A141" s="109" t="s">
        <v>120</v>
      </c>
      <c r="B141" s="33">
        <v>456.1474273783931</v>
      </c>
      <c r="C141" s="33">
        <v>463.20521448251532</v>
      </c>
      <c r="D141" s="33">
        <v>459.40602594613154</v>
      </c>
      <c r="E141" s="33">
        <v>493.60415995388769</v>
      </c>
      <c r="F141" s="33">
        <v>492.56098817177582</v>
      </c>
      <c r="G141" s="33">
        <v>487.61799223906223</v>
      </c>
      <c r="H141" s="33">
        <v>500.65264798156221</v>
      </c>
      <c r="I141" s="33">
        <v>475.48640509037222</v>
      </c>
      <c r="J141" s="33">
        <v>467.81922494661006</v>
      </c>
      <c r="K141" s="33">
        <v>459.09428526360375</v>
      </c>
      <c r="L141" s="33">
        <v>483.61012332188176</v>
      </c>
      <c r="M141" s="33">
        <v>455.61739756718998</v>
      </c>
      <c r="N141" s="33">
        <v>459.85315935692472</v>
      </c>
      <c r="O141" s="33">
        <v>463.87009802249764</v>
      </c>
      <c r="P141" s="33">
        <v>437.86611525690353</v>
      </c>
      <c r="Q141" s="33">
        <v>441.51014979770451</v>
      </c>
      <c r="R141" s="33">
        <v>439.69708019898627</v>
      </c>
      <c r="S141" s="33">
        <v>457.46547628604384</v>
      </c>
      <c r="T141" s="33">
        <v>449.21931523936502</v>
      </c>
      <c r="U141" s="33">
        <v>446.76197450387389</v>
      </c>
      <c r="V141" s="33">
        <v>459.28815729707918</v>
      </c>
      <c r="W141" s="33">
        <v>475.39520609751696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10424.725289168211</v>
      </c>
      <c r="C143" s="117">
        <f t="shared" si="49"/>
        <v>11210.263116507997</v>
      </c>
      <c r="D143" s="117">
        <f t="shared" si="49"/>
        <v>10879.055730302678</v>
      </c>
      <c r="E143" s="117">
        <f t="shared" si="49"/>
        <v>11176.926711772256</v>
      </c>
      <c r="F143" s="117">
        <f t="shared" si="49"/>
        <v>10500.268188761</v>
      </c>
      <c r="G143" s="117">
        <f t="shared" si="49"/>
        <v>10770.651789081172</v>
      </c>
      <c r="H143" s="117">
        <f t="shared" si="49"/>
        <v>10649.820808464561</v>
      </c>
      <c r="I143" s="117">
        <f t="shared" si="49"/>
        <v>10213.863026990401</v>
      </c>
      <c r="J143" s="117">
        <f t="shared" si="49"/>
        <v>10214.010390835198</v>
      </c>
      <c r="K143" s="117">
        <f t="shared" si="49"/>
        <v>10475.701005107338</v>
      </c>
      <c r="L143" s="117">
        <f t="shared" si="49"/>
        <v>11582.565478933569</v>
      </c>
      <c r="M143" s="117">
        <f t="shared" si="49"/>
        <v>10432.839334341556</v>
      </c>
      <c r="N143" s="117">
        <f t="shared" si="49"/>
        <v>10846.121690063177</v>
      </c>
      <c r="O143" s="117">
        <f t="shared" si="49"/>
        <v>10819.834846539172</v>
      </c>
      <c r="P143" s="117">
        <f t="shared" si="49"/>
        <v>9796.031684909487</v>
      </c>
      <c r="Q143" s="117">
        <f t="shared" si="49"/>
        <v>9990.5447830021221</v>
      </c>
      <c r="R143" s="117">
        <f t="shared" ref="R143:V143" si="50">R144+R146+R148+R157</f>
        <v>10542.328167959287</v>
      </c>
      <c r="S143" s="117">
        <f t="shared" si="50"/>
        <v>10483.088546422056</v>
      </c>
      <c r="T143" s="117">
        <f t="shared" si="50"/>
        <v>10404.444985962702</v>
      </c>
      <c r="U143" s="117">
        <f t="shared" si="50"/>
        <v>10387.434625135082</v>
      </c>
      <c r="V143" s="117">
        <f t="shared" si="50"/>
        <v>10344.864396644502</v>
      </c>
      <c r="W143" s="117">
        <f t="shared" ref="W143" si="51">W144+W146+W148+W157</f>
        <v>11563.001367987999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8810.4667829474147</v>
      </c>
      <c r="C144" s="122">
        <f t="shared" si="52"/>
        <v>9591.8203771117878</v>
      </c>
      <c r="D144" s="122">
        <f t="shared" si="52"/>
        <v>9234.757701268747</v>
      </c>
      <c r="E144" s="122">
        <f t="shared" si="52"/>
        <v>9348.1450835603919</v>
      </c>
      <c r="F144" s="122">
        <f t="shared" si="52"/>
        <v>8759.8803701283141</v>
      </c>
      <c r="G144" s="122">
        <f t="shared" si="52"/>
        <v>8993.3893937877128</v>
      </c>
      <c r="H144" s="122">
        <f t="shared" si="52"/>
        <v>8791.2369336157008</v>
      </c>
      <c r="I144" s="122">
        <f t="shared" si="52"/>
        <v>8388.6579760134719</v>
      </c>
      <c r="J144" s="122">
        <f t="shared" si="52"/>
        <v>8421.3741051619745</v>
      </c>
      <c r="K144" s="122">
        <f t="shared" si="52"/>
        <v>8638.5334395915506</v>
      </c>
      <c r="L144" s="122">
        <f t="shared" si="52"/>
        <v>9565.8977664133417</v>
      </c>
      <c r="M144" s="122">
        <f t="shared" si="52"/>
        <v>8406.9087918435926</v>
      </c>
      <c r="N144" s="122">
        <f t="shared" si="52"/>
        <v>8784.4943526579427</v>
      </c>
      <c r="O144" s="122">
        <f t="shared" si="52"/>
        <v>8761.3111570704114</v>
      </c>
      <c r="P144" s="122">
        <f t="shared" si="52"/>
        <v>7852.5468652553736</v>
      </c>
      <c r="Q144" s="122">
        <f t="shared" si="52"/>
        <v>7951.9086931788179</v>
      </c>
      <c r="R144" s="122">
        <f t="shared" si="52"/>
        <v>8386.0708519238487</v>
      </c>
      <c r="S144" s="122">
        <f t="shared" si="52"/>
        <v>8224.0883139627313</v>
      </c>
      <c r="T144" s="122">
        <f t="shared" si="52"/>
        <v>8094.2404145145829</v>
      </c>
      <c r="U144" s="122">
        <f t="shared" si="52"/>
        <v>8019.0237307569978</v>
      </c>
      <c r="V144" s="122">
        <f t="shared" si="52"/>
        <v>7886.7789115691385</v>
      </c>
      <c r="W144" s="122">
        <f t="shared" si="52"/>
        <v>9034.9676355336342</v>
      </c>
      <c r="DA144" s="130" t="s">
        <v>2545</v>
      </c>
    </row>
    <row r="145" spans="1:105" ht="12" customHeight="1" x14ac:dyDescent="0.25">
      <c r="A145" s="97" t="s">
        <v>53</v>
      </c>
      <c r="B145" s="98">
        <v>8810.4667829474147</v>
      </c>
      <c r="C145" s="98">
        <v>9591.8203771117878</v>
      </c>
      <c r="D145" s="98">
        <v>9234.757701268747</v>
      </c>
      <c r="E145" s="98">
        <v>9348.1450835603919</v>
      </c>
      <c r="F145" s="98">
        <v>8759.8803701283141</v>
      </c>
      <c r="G145" s="98">
        <v>8993.3893937877128</v>
      </c>
      <c r="H145" s="98">
        <v>8791.2369336157008</v>
      </c>
      <c r="I145" s="98">
        <v>8388.6579760134719</v>
      </c>
      <c r="J145" s="98">
        <v>8421.3741051619745</v>
      </c>
      <c r="K145" s="98">
        <v>8638.5334395915506</v>
      </c>
      <c r="L145" s="98">
        <v>9565.8977664133417</v>
      </c>
      <c r="M145" s="98">
        <v>8406.9087918435926</v>
      </c>
      <c r="N145" s="98">
        <v>8784.4943526579427</v>
      </c>
      <c r="O145" s="98">
        <v>8761.3111570704114</v>
      </c>
      <c r="P145" s="98">
        <v>7852.5468652553736</v>
      </c>
      <c r="Q145" s="98">
        <v>7951.9086931788179</v>
      </c>
      <c r="R145" s="98">
        <v>8386.0708519238487</v>
      </c>
      <c r="S145" s="98">
        <v>8224.0883139627313</v>
      </c>
      <c r="T145" s="98">
        <v>8094.2404145145829</v>
      </c>
      <c r="U145" s="98">
        <v>8019.0237307569978</v>
      </c>
      <c r="V145" s="98">
        <v>7886.7789115691385</v>
      </c>
      <c r="W145" s="98">
        <v>9034.9676355336342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223.41500371066459</v>
      </c>
      <c r="C146" s="122">
        <f t="shared" si="53"/>
        <v>222.65462762763275</v>
      </c>
      <c r="D146" s="122">
        <f t="shared" si="53"/>
        <v>172.89293395988415</v>
      </c>
      <c r="E146" s="122">
        <f t="shared" si="53"/>
        <v>314.82690607410183</v>
      </c>
      <c r="F146" s="122">
        <f t="shared" si="53"/>
        <v>185.89308113851629</v>
      </c>
      <c r="G146" s="122">
        <f t="shared" si="53"/>
        <v>212.90113620441167</v>
      </c>
      <c r="H146" s="122">
        <f t="shared" si="53"/>
        <v>278.43334344880333</v>
      </c>
      <c r="I146" s="122">
        <f t="shared" si="53"/>
        <v>209.37783059614031</v>
      </c>
      <c r="J146" s="122">
        <f t="shared" si="53"/>
        <v>217.31141472714282</v>
      </c>
      <c r="K146" s="122">
        <f t="shared" si="53"/>
        <v>270.74503209848342</v>
      </c>
      <c r="L146" s="122">
        <f t="shared" si="53"/>
        <v>322.46784827760331</v>
      </c>
      <c r="M146" s="122">
        <f t="shared" si="53"/>
        <v>322.91931046635131</v>
      </c>
      <c r="N146" s="122">
        <f t="shared" si="53"/>
        <v>365.29317570497648</v>
      </c>
      <c r="O146" s="122">
        <f t="shared" si="53"/>
        <v>336.82425884212762</v>
      </c>
      <c r="P146" s="122">
        <f t="shared" si="53"/>
        <v>315.17421692383732</v>
      </c>
      <c r="Q146" s="122">
        <f t="shared" si="53"/>
        <v>372.6457721450422</v>
      </c>
      <c r="R146" s="122">
        <f t="shared" si="53"/>
        <v>433.52864475699539</v>
      </c>
      <c r="S146" s="122">
        <f t="shared" si="53"/>
        <v>481.5601084633733</v>
      </c>
      <c r="T146" s="122">
        <f t="shared" si="53"/>
        <v>472.78243588639174</v>
      </c>
      <c r="U146" s="122">
        <f t="shared" si="53"/>
        <v>546.56570594090931</v>
      </c>
      <c r="V146" s="122">
        <f t="shared" si="53"/>
        <v>580.78858119798394</v>
      </c>
      <c r="W146" s="122">
        <f t="shared" si="53"/>
        <v>645.56836842834332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223.41500371066459</v>
      </c>
      <c r="C147" s="98">
        <f>IF(RES_hhdet_tes!C147=0,0,RES_hhdet_tes!C147*1000*11630/RES_hhdet_num!C143)</f>
        <v>222.65462762763275</v>
      </c>
      <c r="D147" s="98">
        <f>IF(RES_hhdet_tes!D147=0,0,RES_hhdet_tes!D147*1000*11630/RES_hhdet_num!D143)</f>
        <v>172.89293395988415</v>
      </c>
      <c r="E147" s="98">
        <f>IF(RES_hhdet_tes!E147=0,0,RES_hhdet_tes!E147*1000*11630/RES_hhdet_num!E143)</f>
        <v>314.82690607410183</v>
      </c>
      <c r="F147" s="98">
        <f>IF(RES_hhdet_tes!F147=0,0,RES_hhdet_tes!F147*1000*11630/RES_hhdet_num!F143)</f>
        <v>185.89308113851629</v>
      </c>
      <c r="G147" s="98">
        <f>IF(RES_hhdet_tes!G147=0,0,RES_hhdet_tes!G147*1000*11630/RES_hhdet_num!G143)</f>
        <v>212.90113620441167</v>
      </c>
      <c r="H147" s="98">
        <f>IF(RES_hhdet_tes!H147=0,0,RES_hhdet_tes!H147*1000*11630/RES_hhdet_num!H143)</f>
        <v>278.43334344880333</v>
      </c>
      <c r="I147" s="98">
        <f>IF(RES_hhdet_tes!I147=0,0,RES_hhdet_tes!I147*1000*11630/RES_hhdet_num!I143)</f>
        <v>209.37783059614031</v>
      </c>
      <c r="J147" s="98">
        <f>IF(RES_hhdet_tes!J147=0,0,RES_hhdet_tes!J147*1000*11630/RES_hhdet_num!J143)</f>
        <v>217.31141472714282</v>
      </c>
      <c r="K147" s="98">
        <f>IF(RES_hhdet_tes!K147=0,0,RES_hhdet_tes!K147*1000*11630/RES_hhdet_num!K143)</f>
        <v>270.74503209848342</v>
      </c>
      <c r="L147" s="98">
        <f>IF(RES_hhdet_tes!L147=0,0,RES_hhdet_tes!L147*1000*11630/RES_hhdet_num!L143)</f>
        <v>322.46784827760331</v>
      </c>
      <c r="M147" s="98">
        <f>IF(RES_hhdet_tes!M147=0,0,RES_hhdet_tes!M147*1000*11630/RES_hhdet_num!M143)</f>
        <v>322.91931046635131</v>
      </c>
      <c r="N147" s="98">
        <f>IF(RES_hhdet_tes!N147=0,0,RES_hhdet_tes!N147*1000*11630/RES_hhdet_num!N143)</f>
        <v>365.29317570497648</v>
      </c>
      <c r="O147" s="98">
        <f>IF(RES_hhdet_tes!O147=0,0,RES_hhdet_tes!O147*1000*11630/RES_hhdet_num!O143)</f>
        <v>336.82425884212762</v>
      </c>
      <c r="P147" s="98">
        <f>IF(RES_hhdet_tes!P147=0,0,RES_hhdet_tes!P147*1000*11630/RES_hhdet_num!P143)</f>
        <v>315.17421692383732</v>
      </c>
      <c r="Q147" s="98">
        <f>IF(RES_hhdet_tes!Q147=0,0,RES_hhdet_tes!Q147*1000*11630/RES_hhdet_num!Q143)</f>
        <v>372.6457721450422</v>
      </c>
      <c r="R147" s="98">
        <f>IF(RES_hhdet_tes!R147=0,0,RES_hhdet_tes!R147*1000*11630/RES_hhdet_num!R143)</f>
        <v>433.52864475699539</v>
      </c>
      <c r="S147" s="98">
        <f>IF(RES_hhdet_tes!S147=0,0,RES_hhdet_tes!S147*1000*11630/RES_hhdet_num!S143)</f>
        <v>481.5601084633733</v>
      </c>
      <c r="T147" s="98">
        <f>IF(RES_hhdet_tes!T147=0,0,RES_hhdet_tes!T147*1000*11630/RES_hhdet_num!T143)</f>
        <v>472.78243588639174</v>
      </c>
      <c r="U147" s="98">
        <f>IF(RES_hhdet_tes!U147=0,0,RES_hhdet_tes!U147*1000*11630/RES_hhdet_num!U143)</f>
        <v>546.56570594090931</v>
      </c>
      <c r="V147" s="98">
        <f>IF(RES_hhdet_tes!V147=0,0,RES_hhdet_tes!V147*1000*11630/RES_hhdet_num!V143)</f>
        <v>580.78858119798394</v>
      </c>
      <c r="W147" s="98">
        <f>IF(RES_hhdet_tes!W147=0,0,RES_hhdet_tes!W147*1000*11630/RES_hhdet_num!W143)</f>
        <v>645.56836842834332</v>
      </c>
      <c r="DA147" s="63" t="s">
        <v>2548</v>
      </c>
    </row>
    <row r="148" spans="1:105" ht="12" customHeight="1" x14ac:dyDescent="0.25">
      <c r="A148" s="121" t="s">
        <v>55</v>
      </c>
      <c r="B148" s="122">
        <v>1045.4694600482528</v>
      </c>
      <c r="C148" s="122">
        <v>1020.1013296988621</v>
      </c>
      <c r="D148" s="122">
        <v>1039.8162140970578</v>
      </c>
      <c r="E148" s="122">
        <v>1042.244908821157</v>
      </c>
      <c r="F148" s="122">
        <v>1059.3150992787623</v>
      </c>
      <c r="G148" s="122">
        <v>1054.1900856135942</v>
      </c>
      <c r="H148" s="122">
        <v>1062.0377304494707</v>
      </c>
      <c r="I148" s="122">
        <v>1075.7656300127169</v>
      </c>
      <c r="J148" s="122">
        <v>1048.3493486362704</v>
      </c>
      <c r="K148" s="122">
        <v>1048.1793922908416</v>
      </c>
      <c r="L148" s="122">
        <v>1095.1650384124171</v>
      </c>
      <c r="M148" s="122">
        <v>1143.5932866082578</v>
      </c>
      <c r="N148" s="122">
        <v>1151.0683946972053</v>
      </c>
      <c r="O148" s="122">
        <v>1184.146136095653</v>
      </c>
      <c r="P148" s="122">
        <v>1126.8261679489103</v>
      </c>
      <c r="Q148" s="122">
        <v>1157.3820004205479</v>
      </c>
      <c r="R148" s="122">
        <v>1193.5789363358572</v>
      </c>
      <c r="S148" s="122">
        <v>1232.7136964217286</v>
      </c>
      <c r="T148" s="122">
        <v>1277.2089006483368</v>
      </c>
      <c r="U148" s="122">
        <v>1264.7525714489811</v>
      </c>
      <c r="V148" s="122">
        <v>1295.7164222573087</v>
      </c>
      <c r="W148" s="122">
        <v>1302.8751863097382</v>
      </c>
      <c r="DA148" s="130" t="s">
        <v>2549</v>
      </c>
    </row>
    <row r="149" spans="1:105" ht="12" customHeight="1" x14ac:dyDescent="0.25">
      <c r="A149" s="97" t="s">
        <v>124</v>
      </c>
      <c r="B149" s="98">
        <v>992.44392689270637</v>
      </c>
      <c r="C149" s="98">
        <v>950.74863526982142</v>
      </c>
      <c r="D149" s="98">
        <v>913.95566237706919</v>
      </c>
      <c r="E149" s="98">
        <v>885.41740193035218</v>
      </c>
      <c r="F149" s="98">
        <v>930.73772292309991</v>
      </c>
      <c r="G149" s="98">
        <v>907.07011014843636</v>
      </c>
      <c r="H149" s="98">
        <v>915.42401915226424</v>
      </c>
      <c r="I149" s="98">
        <v>912.3236531251963</v>
      </c>
      <c r="J149" s="98">
        <v>928.78586597638503</v>
      </c>
      <c r="K149" s="98">
        <v>936.89834136614809</v>
      </c>
      <c r="L149" s="98">
        <v>989.89673299425533</v>
      </c>
      <c r="M149" s="98">
        <v>956.86729276197786</v>
      </c>
      <c r="N149" s="98">
        <v>928.50457916909579</v>
      </c>
      <c r="O149" s="98">
        <v>926.65369545644012</v>
      </c>
      <c r="P149" s="98">
        <v>913.58864776897087</v>
      </c>
      <c r="Q149" s="98">
        <v>869.86670059213907</v>
      </c>
      <c r="R149" s="98">
        <v>947.44165080687571</v>
      </c>
      <c r="S149" s="98">
        <v>952.43635423255125</v>
      </c>
      <c r="T149" s="98">
        <v>1049.6596357560131</v>
      </c>
      <c r="U149" s="98">
        <v>1026.67970347716</v>
      </c>
      <c r="V149" s="98">
        <v>1125.4501231043243</v>
      </c>
      <c r="W149" s="98">
        <v>1069.0039764596618</v>
      </c>
      <c r="DA149" s="63" t="s">
        <v>2550</v>
      </c>
    </row>
    <row r="150" spans="1:105" ht="12" customHeight="1" x14ac:dyDescent="0.25">
      <c r="A150" s="97" t="s">
        <v>123</v>
      </c>
      <c r="B150" s="98">
        <v>896.65890179952794</v>
      </c>
      <c r="C150" s="98">
        <v>887.33800102698967</v>
      </c>
      <c r="D150" s="98">
        <v>870.81663406957284</v>
      </c>
      <c r="E150" s="98">
        <v>868.89803500315804</v>
      </c>
      <c r="F150" s="98">
        <v>882.05739238772003</v>
      </c>
      <c r="G150" s="98">
        <v>864.66017661564706</v>
      </c>
      <c r="H150" s="98">
        <v>883.58691071578835</v>
      </c>
      <c r="I150" s="98">
        <v>887.57463937827174</v>
      </c>
      <c r="J150" s="98">
        <v>903.61856975658543</v>
      </c>
      <c r="K150" s="98">
        <v>913.92297772849997</v>
      </c>
      <c r="L150" s="98">
        <v>948.81423280326544</v>
      </c>
      <c r="M150" s="98">
        <v>853.81252501314418</v>
      </c>
      <c r="N150" s="98">
        <v>828.50617501428223</v>
      </c>
      <c r="O150" s="98">
        <v>836.73099849807977</v>
      </c>
      <c r="P150" s="98">
        <v>809.39312904031851</v>
      </c>
      <c r="Q150" s="98">
        <v>767.20721371266814</v>
      </c>
      <c r="R150" s="98">
        <v>823.57418320825957</v>
      </c>
      <c r="S150" s="98">
        <v>832.96309519890633</v>
      </c>
      <c r="T150" s="98">
        <v>887.20757033156735</v>
      </c>
      <c r="U150" s="98">
        <v>879.11837674979847</v>
      </c>
      <c r="V150" s="98">
        <v>1003.5015326060152</v>
      </c>
      <c r="W150" s="98">
        <v>919.93757352341072</v>
      </c>
      <c r="DA150" s="63" t="s">
        <v>2551</v>
      </c>
    </row>
    <row r="151" spans="1:105" ht="12" customHeight="1" x14ac:dyDescent="0.25">
      <c r="A151" s="100" t="s">
        <v>50</v>
      </c>
      <c r="B151" s="101">
        <v>192.47536270878254</v>
      </c>
      <c r="C151" s="101">
        <v>202.60310967862512</v>
      </c>
      <c r="D151" s="101">
        <v>192.56603827356992</v>
      </c>
      <c r="E151" s="101">
        <v>159.96404282031722</v>
      </c>
      <c r="F151" s="101">
        <v>170.75578877484747</v>
      </c>
      <c r="G151" s="101">
        <v>185.70437279920108</v>
      </c>
      <c r="H151" s="101">
        <v>182.2737798944128</v>
      </c>
      <c r="I151" s="101">
        <v>183.43965078890062</v>
      </c>
      <c r="J151" s="101">
        <v>183.55358778485981</v>
      </c>
      <c r="K151" s="101">
        <v>193.81432328062894</v>
      </c>
      <c r="L151" s="101">
        <v>171.74784395105073</v>
      </c>
      <c r="M151" s="101">
        <v>118.52599431135721</v>
      </c>
      <c r="N151" s="101">
        <v>115.08459948746165</v>
      </c>
      <c r="O151" s="101">
        <v>107.1986621175969</v>
      </c>
      <c r="P151" s="101">
        <v>119.27537986600983</v>
      </c>
      <c r="Q151" s="101">
        <v>107.96435727980345</v>
      </c>
      <c r="R151" s="101">
        <v>134.56123362094274</v>
      </c>
      <c r="S151" s="101">
        <v>131.2659319916132</v>
      </c>
      <c r="T151" s="101">
        <v>136.32044513986457</v>
      </c>
      <c r="U151" s="101">
        <v>136.77851525582412</v>
      </c>
      <c r="V151" s="101">
        <v>187.25710826652531</v>
      </c>
      <c r="W151" s="101">
        <v>137.31209214824543</v>
      </c>
      <c r="DA151" s="131" t="s">
        <v>2552</v>
      </c>
    </row>
    <row r="152" spans="1:105" ht="12" customHeight="1" x14ac:dyDescent="0.25">
      <c r="A152" s="103" t="s">
        <v>52</v>
      </c>
      <c r="B152" s="104">
        <v>704.18353909074506</v>
      </c>
      <c r="C152" s="104">
        <v>684.73489134836439</v>
      </c>
      <c r="D152" s="104">
        <v>678.25059579600281</v>
      </c>
      <c r="E152" s="104">
        <v>708.93399218284094</v>
      </c>
      <c r="F152" s="104">
        <v>711.30160361287267</v>
      </c>
      <c r="G152" s="104">
        <v>678.95580381644606</v>
      </c>
      <c r="H152" s="104">
        <v>701.31313082137547</v>
      </c>
      <c r="I152" s="104">
        <v>704.13498858937101</v>
      </c>
      <c r="J152" s="104">
        <v>720.0649819717255</v>
      </c>
      <c r="K152" s="104">
        <v>720.108654447871</v>
      </c>
      <c r="L152" s="104">
        <v>777.0663888522148</v>
      </c>
      <c r="M152" s="104">
        <v>735.28653070178711</v>
      </c>
      <c r="N152" s="104">
        <v>713.42157552682067</v>
      </c>
      <c r="O152" s="104">
        <v>729.53233638048323</v>
      </c>
      <c r="P152" s="104">
        <v>690.11774917430876</v>
      </c>
      <c r="Q152" s="104">
        <v>659.24285643286464</v>
      </c>
      <c r="R152" s="104">
        <v>689.01294958731705</v>
      </c>
      <c r="S152" s="104">
        <v>701.69716320729322</v>
      </c>
      <c r="T152" s="104">
        <v>750.88712519170315</v>
      </c>
      <c r="U152" s="104">
        <v>742.33986149397435</v>
      </c>
      <c r="V152" s="104">
        <v>816.2444243394898</v>
      </c>
      <c r="W152" s="104">
        <v>782.62548137516512</v>
      </c>
      <c r="DA152" s="132" t="s">
        <v>2553</v>
      </c>
    </row>
    <row r="153" spans="1:105" ht="12" customHeight="1" x14ac:dyDescent="0.25">
      <c r="A153" s="106" t="s">
        <v>122</v>
      </c>
      <c r="B153" s="101">
        <v>1052.2423610678593</v>
      </c>
      <c r="C153" s="101">
        <v>1022.7017258182866</v>
      </c>
      <c r="D153" s="101">
        <v>1047.5859643270742</v>
      </c>
      <c r="E153" s="101">
        <v>1047.984728176438</v>
      </c>
      <c r="F153" s="101">
        <v>1058.9045756291544</v>
      </c>
      <c r="G153" s="101">
        <v>1055.4101925355105</v>
      </c>
      <c r="H153" s="101">
        <v>1058.9973467011139</v>
      </c>
      <c r="I153" s="101">
        <v>1063.7055802761797</v>
      </c>
      <c r="J153" s="101">
        <v>1028.8987639335553</v>
      </c>
      <c r="K153" s="101">
        <v>1005.1053335254261</v>
      </c>
      <c r="L153" s="101">
        <v>1055.828563866839</v>
      </c>
      <c r="M153" s="101">
        <v>1112.3848138672467</v>
      </c>
      <c r="N153" s="101">
        <v>1140.0506223257464</v>
      </c>
      <c r="O153" s="101">
        <v>1185.955875747914</v>
      </c>
      <c r="P153" s="101">
        <v>1119.5502060664448</v>
      </c>
      <c r="Q153" s="101">
        <v>1162.7770997531552</v>
      </c>
      <c r="R153" s="101">
        <v>1188.7320228993563</v>
      </c>
      <c r="S153" s="101">
        <v>1221.2823710207363</v>
      </c>
      <c r="T153" s="101">
        <v>1246.6757893297922</v>
      </c>
      <c r="U153" s="101">
        <v>1237.392291064084</v>
      </c>
      <c r="V153" s="101">
        <v>1264.0391250938103</v>
      </c>
      <c r="W153" s="101">
        <v>1264.6973847466256</v>
      </c>
      <c r="DA153" s="131" t="s">
        <v>2554</v>
      </c>
    </row>
    <row r="154" spans="1:105" ht="12" customHeight="1" x14ac:dyDescent="0.25">
      <c r="A154" s="107" t="s">
        <v>121</v>
      </c>
      <c r="B154" s="104">
        <v>1068.0893303802502</v>
      </c>
      <c r="C154" s="104">
        <v>1095.5397238266735</v>
      </c>
      <c r="D154" s="104">
        <v>1169.0919663658131</v>
      </c>
      <c r="E154" s="104">
        <v>1238.7779448424983</v>
      </c>
      <c r="F154" s="104">
        <v>1262.985482749385</v>
      </c>
      <c r="G154" s="104">
        <v>1270.5693229265682</v>
      </c>
      <c r="H154" s="104">
        <v>1283.8736633624865</v>
      </c>
      <c r="I154" s="104">
        <v>1307.1198274274859</v>
      </c>
      <c r="J154" s="104">
        <v>1243.3686962630388</v>
      </c>
      <c r="K154" s="104">
        <v>1292.0595642232911</v>
      </c>
      <c r="L154" s="104">
        <v>1304.9524185915759</v>
      </c>
      <c r="M154" s="104">
        <v>1377.9373546777149</v>
      </c>
      <c r="N154" s="104">
        <v>1350.4044446755554</v>
      </c>
      <c r="O154" s="104">
        <v>1370.3663370595173</v>
      </c>
      <c r="P154" s="104">
        <v>1290.3551867834267</v>
      </c>
      <c r="Q154" s="104">
        <v>1329.0937537409598</v>
      </c>
      <c r="R154" s="104">
        <v>1351.1662364674253</v>
      </c>
      <c r="S154" s="104">
        <v>1417.5330744168502</v>
      </c>
      <c r="T154" s="104">
        <v>1459.5681495014042</v>
      </c>
      <c r="U154" s="104">
        <v>1438.62769243309</v>
      </c>
      <c r="V154" s="104">
        <v>1439.7177517406676</v>
      </c>
      <c r="W154" s="104">
        <v>1478.0011518740125</v>
      </c>
      <c r="DA154" s="132" t="s">
        <v>2555</v>
      </c>
    </row>
    <row r="155" spans="1:105" ht="12" customHeight="1" x14ac:dyDescent="0.25">
      <c r="A155" s="108" t="s">
        <v>53</v>
      </c>
      <c r="B155" s="98">
        <v>532.26253562225065</v>
      </c>
      <c r="C155" s="98">
        <v>536.28494328773877</v>
      </c>
      <c r="D155" s="98">
        <v>552.87013859439151</v>
      </c>
      <c r="E155" s="98">
        <v>557.61901512149723</v>
      </c>
      <c r="F155" s="98">
        <v>576.92494575844432</v>
      </c>
      <c r="G155" s="98">
        <v>559.36224367676516</v>
      </c>
      <c r="H155" s="98">
        <v>542.84892905831384</v>
      </c>
      <c r="I155" s="98">
        <v>588.46456290380786</v>
      </c>
      <c r="J155" s="98">
        <v>514.56284368981869</v>
      </c>
      <c r="K155" s="98">
        <v>530.44400646713564</v>
      </c>
      <c r="L155" s="98">
        <v>537.44850175588806</v>
      </c>
      <c r="M155" s="98">
        <v>545.45562885218965</v>
      </c>
      <c r="N155" s="98">
        <v>530.83340689462125</v>
      </c>
      <c r="O155" s="98">
        <v>553.15507304293135</v>
      </c>
      <c r="P155" s="98">
        <v>475.15235177005979</v>
      </c>
      <c r="Q155" s="98">
        <v>487.92021323718512</v>
      </c>
      <c r="R155" s="98">
        <v>498.2435839913901</v>
      </c>
      <c r="S155" s="98">
        <v>545.98019356773307</v>
      </c>
      <c r="T155" s="98">
        <v>537.67016337224584</v>
      </c>
      <c r="U155" s="98">
        <v>522.97051433251363</v>
      </c>
      <c r="V155" s="98">
        <v>502.93778922822651</v>
      </c>
      <c r="W155" s="98">
        <v>542.19445834196392</v>
      </c>
      <c r="DA155" s="63" t="s">
        <v>2556</v>
      </c>
    </row>
    <row r="156" spans="1:105" ht="12" customHeight="1" x14ac:dyDescent="0.25">
      <c r="A156" s="108" t="s">
        <v>52</v>
      </c>
      <c r="B156" s="98">
        <v>535.82679475799978</v>
      </c>
      <c r="C156" s="98">
        <v>559.2547805389346</v>
      </c>
      <c r="D156" s="98">
        <v>616.22182777142166</v>
      </c>
      <c r="E156" s="98">
        <v>681.15892972100085</v>
      </c>
      <c r="F156" s="98">
        <v>686.06053699094093</v>
      </c>
      <c r="G156" s="98">
        <v>711.20707924980309</v>
      </c>
      <c r="H156" s="98">
        <v>741.02473430417297</v>
      </c>
      <c r="I156" s="98">
        <v>718.65526452367806</v>
      </c>
      <c r="J156" s="98">
        <v>728.80585257322014</v>
      </c>
      <c r="K156" s="98">
        <v>761.61555775615545</v>
      </c>
      <c r="L156" s="98">
        <v>767.50391683568739</v>
      </c>
      <c r="M156" s="98">
        <v>832.48172582552581</v>
      </c>
      <c r="N156" s="98">
        <v>819.57103778093426</v>
      </c>
      <c r="O156" s="98">
        <v>817.21126401658614</v>
      </c>
      <c r="P156" s="98">
        <v>815.20283501336723</v>
      </c>
      <c r="Q156" s="98">
        <v>841.17354050377469</v>
      </c>
      <c r="R156" s="98">
        <v>852.92265247603473</v>
      </c>
      <c r="S156" s="98">
        <v>871.55288084911695</v>
      </c>
      <c r="T156" s="98">
        <v>921.89798612915831</v>
      </c>
      <c r="U156" s="98">
        <v>915.6571781005764</v>
      </c>
      <c r="V156" s="98">
        <v>936.77996251244133</v>
      </c>
      <c r="W156" s="98">
        <v>935.80669353204894</v>
      </c>
      <c r="DA156" s="63" t="s">
        <v>2557</v>
      </c>
    </row>
    <row r="157" spans="1:105" ht="12" customHeight="1" x14ac:dyDescent="0.25">
      <c r="A157" s="121" t="s">
        <v>54</v>
      </c>
      <c r="B157" s="122">
        <v>345.37404246187856</v>
      </c>
      <c r="C157" s="122">
        <v>375.68678206971373</v>
      </c>
      <c r="D157" s="122">
        <v>431.58888097698974</v>
      </c>
      <c r="E157" s="122">
        <v>471.70981331660329</v>
      </c>
      <c r="F157" s="122">
        <v>495.17963821540866</v>
      </c>
      <c r="G157" s="122">
        <v>510.17117347545366</v>
      </c>
      <c r="H157" s="122">
        <v>518.11280095058623</v>
      </c>
      <c r="I157" s="122">
        <v>540.06159036807151</v>
      </c>
      <c r="J157" s="122">
        <v>526.97552230980989</v>
      </c>
      <c r="K157" s="122">
        <v>518.24314112646266</v>
      </c>
      <c r="L157" s="122">
        <v>599.03482583020798</v>
      </c>
      <c r="M157" s="122">
        <v>559.41794542335242</v>
      </c>
      <c r="N157" s="122">
        <v>545.26576700305122</v>
      </c>
      <c r="O157" s="122">
        <v>537.55329453098068</v>
      </c>
      <c r="P157" s="122">
        <v>501.48443478136619</v>
      </c>
      <c r="Q157" s="122">
        <v>508.60831725771504</v>
      </c>
      <c r="R157" s="122">
        <v>529.14973494258493</v>
      </c>
      <c r="S157" s="122">
        <v>544.72642757422398</v>
      </c>
      <c r="T157" s="122">
        <v>560.21323491339172</v>
      </c>
      <c r="U157" s="122">
        <v>557.09261698819421</v>
      </c>
      <c r="V157" s="122">
        <v>581.58048162007094</v>
      </c>
      <c r="W157" s="122">
        <v>579.5901777162843</v>
      </c>
      <c r="DA157" s="130" t="s">
        <v>2558</v>
      </c>
    </row>
    <row r="158" spans="1:105" ht="12" customHeight="1" x14ac:dyDescent="0.25">
      <c r="A158" s="97" t="s">
        <v>50</v>
      </c>
      <c r="B158" s="98">
        <v>738.22553121521128</v>
      </c>
      <c r="C158" s="98">
        <v>773.12438613848087</v>
      </c>
      <c r="D158" s="98">
        <v>867.87555868364063</v>
      </c>
      <c r="E158" s="98">
        <v>1015.5289627490168</v>
      </c>
      <c r="F158" s="98">
        <v>997.00537309580341</v>
      </c>
      <c r="G158" s="98">
        <v>879.31457075949345</v>
      </c>
      <c r="H158" s="98">
        <v>809.20176046975314</v>
      </c>
      <c r="I158" s="98">
        <v>789.00874209225026</v>
      </c>
      <c r="J158" s="98">
        <v>723.45362451655353</v>
      </c>
      <c r="K158" s="98">
        <v>736.4714687423749</v>
      </c>
      <c r="L158" s="98">
        <v>761.78049727086056</v>
      </c>
      <c r="M158" s="98">
        <v>754.56143383077404</v>
      </c>
      <c r="N158" s="98">
        <v>715.01296901599255</v>
      </c>
      <c r="O158" s="98">
        <v>704.57042298962881</v>
      </c>
      <c r="P158" s="98">
        <v>670.83609976883349</v>
      </c>
      <c r="Q158" s="98">
        <v>653.22255970626975</v>
      </c>
      <c r="R158" s="98">
        <v>641.59383594047108</v>
      </c>
      <c r="S158" s="98">
        <v>676.55225220946761</v>
      </c>
      <c r="T158" s="98">
        <v>679.18452849476319</v>
      </c>
      <c r="U158" s="98">
        <v>672.60054637784503</v>
      </c>
      <c r="V158" s="98">
        <v>712.93657813349535</v>
      </c>
      <c r="W158" s="98">
        <v>652.03824799865845</v>
      </c>
      <c r="DA158" s="63" t="s">
        <v>2559</v>
      </c>
    </row>
    <row r="159" spans="1:105" ht="12" customHeight="1" x14ac:dyDescent="0.25">
      <c r="A159" s="109" t="s">
        <v>120</v>
      </c>
      <c r="B159" s="33">
        <v>299.38169348717145</v>
      </c>
      <c r="C159" s="33">
        <v>326.89337995588795</v>
      </c>
      <c r="D159" s="33">
        <v>371.11957457833688</v>
      </c>
      <c r="E159" s="33">
        <v>385.54898710205725</v>
      </c>
      <c r="F159" s="33">
        <v>406.73309031209237</v>
      </c>
      <c r="G159" s="33">
        <v>438.53117852637467</v>
      </c>
      <c r="H159" s="33">
        <v>457.42536103118937</v>
      </c>
      <c r="I159" s="33">
        <v>484.21735178499137</v>
      </c>
      <c r="J159" s="33">
        <v>480.89971449424826</v>
      </c>
      <c r="K159" s="33">
        <v>464.2920892054122</v>
      </c>
      <c r="L159" s="33">
        <v>556.45837942248943</v>
      </c>
      <c r="M159" s="33">
        <v>506.52977894210704</v>
      </c>
      <c r="N159" s="33">
        <v>496.53951988060055</v>
      </c>
      <c r="O159" s="33">
        <v>487.9659915983666</v>
      </c>
      <c r="P159" s="33">
        <v>451.74543061483712</v>
      </c>
      <c r="Q159" s="33">
        <v>468.01519460417245</v>
      </c>
      <c r="R159" s="33">
        <v>499.82585809963547</v>
      </c>
      <c r="S159" s="33">
        <v>511.84771040144273</v>
      </c>
      <c r="T159" s="33">
        <v>531.91788357079042</v>
      </c>
      <c r="U159" s="33">
        <v>530.45504631697281</v>
      </c>
      <c r="V159" s="33">
        <v>552.22146427660698</v>
      </c>
      <c r="W159" s="33">
        <v>563.57371771814235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8982.7005306112806</v>
      </c>
      <c r="C161" s="117">
        <f t="shared" si="54"/>
        <v>9394.4294309994111</v>
      </c>
      <c r="D161" s="117">
        <f t="shared" si="54"/>
        <v>9151.2214035845245</v>
      </c>
      <c r="E161" s="117">
        <f t="shared" si="54"/>
        <v>9814.6748584997586</v>
      </c>
      <c r="F161" s="117">
        <f t="shared" si="54"/>
        <v>9350.452560774178</v>
      </c>
      <c r="G161" s="117">
        <f t="shared" si="54"/>
        <v>9022.9829857601599</v>
      </c>
      <c r="H161" s="117">
        <f t="shared" si="54"/>
        <v>9123.5117267384448</v>
      </c>
      <c r="I161" s="117">
        <f t="shared" si="54"/>
        <v>8447.3497165327899</v>
      </c>
      <c r="J161" s="117">
        <f t="shared" si="54"/>
        <v>8768.9427613518856</v>
      </c>
      <c r="K161" s="117">
        <f t="shared" si="54"/>
        <v>8563.9353627723121</v>
      </c>
      <c r="L161" s="117">
        <f t="shared" si="54"/>
        <v>9660.9957036632968</v>
      </c>
      <c r="M161" s="117">
        <f t="shared" si="54"/>
        <v>8597.4994062225833</v>
      </c>
      <c r="N161" s="117">
        <f t="shared" si="54"/>
        <v>9485.2080419807753</v>
      </c>
      <c r="O161" s="117">
        <f t="shared" si="54"/>
        <v>9598.0066634573031</v>
      </c>
      <c r="P161" s="117">
        <f t="shared" si="54"/>
        <v>8418.9307093624921</v>
      </c>
      <c r="Q161" s="117">
        <f t="shared" si="54"/>
        <v>8798.8953860203692</v>
      </c>
      <c r="R161" s="117">
        <f t="shared" ref="R161:V161" si="55">R162+R164+R166+R175</f>
        <v>9589.1173777773311</v>
      </c>
      <c r="S161" s="117">
        <f t="shared" si="55"/>
        <v>9804.7748716473798</v>
      </c>
      <c r="T161" s="117">
        <f t="shared" si="55"/>
        <v>9755.9765069919285</v>
      </c>
      <c r="U161" s="117">
        <f t="shared" si="55"/>
        <v>9772.9847877597731</v>
      </c>
      <c r="V161" s="117">
        <f t="shared" si="55"/>
        <v>9415.4405815050031</v>
      </c>
      <c r="W161" s="117">
        <f t="shared" ref="W161" si="56">W162+W164+W166+W175</f>
        <v>10365.616532848822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7394.620386888444</v>
      </c>
      <c r="C162" s="122">
        <f t="shared" si="57"/>
        <v>7787.712082269155</v>
      </c>
      <c r="D162" s="122">
        <f t="shared" si="57"/>
        <v>7557.7123734030356</v>
      </c>
      <c r="E162" s="122">
        <f t="shared" si="57"/>
        <v>7941.356957860663</v>
      </c>
      <c r="F162" s="122">
        <f t="shared" si="57"/>
        <v>7717.6415179065134</v>
      </c>
      <c r="G162" s="122">
        <f t="shared" si="57"/>
        <v>7362.8483730287971</v>
      </c>
      <c r="H162" s="122">
        <f t="shared" si="57"/>
        <v>7363.9813514802554</v>
      </c>
      <c r="I162" s="122">
        <f t="shared" si="57"/>
        <v>6766.1545823981987</v>
      </c>
      <c r="J162" s="122">
        <f t="shared" si="57"/>
        <v>7080.3138246358258</v>
      </c>
      <c r="K162" s="122">
        <f t="shared" si="57"/>
        <v>6889.9643815847394</v>
      </c>
      <c r="L162" s="122">
        <f t="shared" si="57"/>
        <v>7880.2832844802815</v>
      </c>
      <c r="M162" s="122">
        <f t="shared" si="57"/>
        <v>6783.8176205697273</v>
      </c>
      <c r="N162" s="122">
        <f t="shared" si="57"/>
        <v>7588.3813439490859</v>
      </c>
      <c r="O162" s="122">
        <f t="shared" si="57"/>
        <v>7720.4232387620286</v>
      </c>
      <c r="P162" s="122">
        <f t="shared" si="57"/>
        <v>6608.4739711587445</v>
      </c>
      <c r="Q162" s="122">
        <f t="shared" si="57"/>
        <v>6844.9716319540548</v>
      </c>
      <c r="R162" s="122">
        <f t="shared" si="57"/>
        <v>7565.4310593285354</v>
      </c>
      <c r="S162" s="122">
        <f t="shared" si="57"/>
        <v>7677.1922654266773</v>
      </c>
      <c r="T162" s="122">
        <f t="shared" si="57"/>
        <v>7653.5149116559469</v>
      </c>
      <c r="U162" s="122">
        <f t="shared" si="57"/>
        <v>7626.4596625713111</v>
      </c>
      <c r="V162" s="122">
        <f t="shared" si="57"/>
        <v>7216.6235890059652</v>
      </c>
      <c r="W162" s="122">
        <f t="shared" si="57"/>
        <v>8118.6528029221918</v>
      </c>
      <c r="DA162" s="130" t="s">
        <v>2562</v>
      </c>
    </row>
    <row r="163" spans="1:105" ht="12" customHeight="1" x14ac:dyDescent="0.25">
      <c r="A163" s="97" t="s">
        <v>53</v>
      </c>
      <c r="B163" s="33">
        <v>7394.620386888444</v>
      </c>
      <c r="C163" s="33">
        <v>7787.712082269155</v>
      </c>
      <c r="D163" s="33">
        <v>7557.7123734030356</v>
      </c>
      <c r="E163" s="33">
        <v>7941.356957860663</v>
      </c>
      <c r="F163" s="33">
        <v>7717.6415179065134</v>
      </c>
      <c r="G163" s="33">
        <v>7362.8483730287971</v>
      </c>
      <c r="H163" s="33">
        <v>7363.9813514802554</v>
      </c>
      <c r="I163" s="33">
        <v>6766.1545823981987</v>
      </c>
      <c r="J163" s="33">
        <v>7080.3138246358258</v>
      </c>
      <c r="K163" s="33">
        <v>6889.9643815847394</v>
      </c>
      <c r="L163" s="33">
        <v>7880.2832844802815</v>
      </c>
      <c r="M163" s="33">
        <v>6783.8176205697273</v>
      </c>
      <c r="N163" s="33">
        <v>7588.3813439490859</v>
      </c>
      <c r="O163" s="33">
        <v>7720.4232387620286</v>
      </c>
      <c r="P163" s="33">
        <v>6608.4739711587445</v>
      </c>
      <c r="Q163" s="33">
        <v>6844.9716319540548</v>
      </c>
      <c r="R163" s="33">
        <v>7565.4310593285354</v>
      </c>
      <c r="S163" s="33">
        <v>7677.1922654266773</v>
      </c>
      <c r="T163" s="33">
        <v>7653.5149116559469</v>
      </c>
      <c r="U163" s="33">
        <v>7626.4596625713111</v>
      </c>
      <c r="V163" s="33">
        <v>7216.6235890059652</v>
      </c>
      <c r="W163" s="33">
        <v>8118.6528029221918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179.41845990343802</v>
      </c>
      <c r="C164" s="122">
        <f t="shared" si="58"/>
        <v>218.49374226877717</v>
      </c>
      <c r="D164" s="122">
        <f t="shared" si="58"/>
        <v>181.25666540784471</v>
      </c>
      <c r="E164" s="122">
        <f t="shared" si="58"/>
        <v>451.80912895099635</v>
      </c>
      <c r="F164" s="122">
        <f t="shared" si="58"/>
        <v>207.61525110491394</v>
      </c>
      <c r="G164" s="122">
        <f t="shared" si="58"/>
        <v>255.79780517918815</v>
      </c>
      <c r="H164" s="122">
        <f t="shared" si="58"/>
        <v>319.27491149634722</v>
      </c>
      <c r="I164" s="122">
        <f t="shared" si="58"/>
        <v>232.25572844313453</v>
      </c>
      <c r="J164" s="122">
        <f t="shared" si="58"/>
        <v>243.95849841364463</v>
      </c>
      <c r="K164" s="122">
        <f t="shared" si="58"/>
        <v>279.38030553851297</v>
      </c>
      <c r="L164" s="122">
        <f t="shared" si="58"/>
        <v>292.39161400419761</v>
      </c>
      <c r="M164" s="122">
        <f t="shared" si="58"/>
        <v>298.02806000189838</v>
      </c>
      <c r="N164" s="122">
        <f t="shared" si="58"/>
        <v>370.5091791549815</v>
      </c>
      <c r="O164" s="122">
        <f t="shared" si="58"/>
        <v>322.33913893597202</v>
      </c>
      <c r="P164" s="122">
        <f t="shared" si="58"/>
        <v>294.70858015005837</v>
      </c>
      <c r="Q164" s="122">
        <f t="shared" si="58"/>
        <v>400.20230755292664</v>
      </c>
      <c r="R164" s="122">
        <f t="shared" si="58"/>
        <v>440.35926536310814</v>
      </c>
      <c r="S164" s="122">
        <f t="shared" si="58"/>
        <v>485.94114601341641</v>
      </c>
      <c r="T164" s="122">
        <f t="shared" si="58"/>
        <v>434.48350139950662</v>
      </c>
      <c r="U164" s="122">
        <f t="shared" si="58"/>
        <v>497.67087712333438</v>
      </c>
      <c r="V164" s="122">
        <f t="shared" si="58"/>
        <v>513.35797737153734</v>
      </c>
      <c r="W164" s="122">
        <f t="shared" si="58"/>
        <v>532.09917753573586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179.41845990343802</v>
      </c>
      <c r="C165" s="98">
        <f>IF(RES_hhdet_tes!C165=0,0,RES_hhdet_tes!C165*1000*11630/RES_hhdet_num!C161)</f>
        <v>218.49374226877717</v>
      </c>
      <c r="D165" s="98">
        <f>IF(RES_hhdet_tes!D165=0,0,RES_hhdet_tes!D165*1000*11630/RES_hhdet_num!D161)</f>
        <v>181.25666540784471</v>
      </c>
      <c r="E165" s="98">
        <f>IF(RES_hhdet_tes!E165=0,0,RES_hhdet_tes!E165*1000*11630/RES_hhdet_num!E161)</f>
        <v>451.80912895099635</v>
      </c>
      <c r="F165" s="98">
        <f>IF(RES_hhdet_tes!F165=0,0,RES_hhdet_tes!F165*1000*11630/RES_hhdet_num!F161)</f>
        <v>207.61525110491394</v>
      </c>
      <c r="G165" s="98">
        <f>IF(RES_hhdet_tes!G165=0,0,RES_hhdet_tes!G165*1000*11630/RES_hhdet_num!G161)</f>
        <v>255.79780517918815</v>
      </c>
      <c r="H165" s="98">
        <f>IF(RES_hhdet_tes!H165=0,0,RES_hhdet_tes!H165*1000*11630/RES_hhdet_num!H161)</f>
        <v>319.27491149634722</v>
      </c>
      <c r="I165" s="98">
        <f>IF(RES_hhdet_tes!I165=0,0,RES_hhdet_tes!I165*1000*11630/RES_hhdet_num!I161)</f>
        <v>232.25572844313453</v>
      </c>
      <c r="J165" s="98">
        <f>IF(RES_hhdet_tes!J165=0,0,RES_hhdet_tes!J165*1000*11630/RES_hhdet_num!J161)</f>
        <v>243.95849841364463</v>
      </c>
      <c r="K165" s="98">
        <f>IF(RES_hhdet_tes!K165=0,0,RES_hhdet_tes!K165*1000*11630/RES_hhdet_num!K161)</f>
        <v>279.38030553851297</v>
      </c>
      <c r="L165" s="98">
        <f>IF(RES_hhdet_tes!L165=0,0,RES_hhdet_tes!L165*1000*11630/RES_hhdet_num!L161)</f>
        <v>292.39161400419761</v>
      </c>
      <c r="M165" s="98">
        <f>IF(RES_hhdet_tes!M165=0,0,RES_hhdet_tes!M165*1000*11630/RES_hhdet_num!M161)</f>
        <v>298.02806000189838</v>
      </c>
      <c r="N165" s="98">
        <f>IF(RES_hhdet_tes!N165=0,0,RES_hhdet_tes!N165*1000*11630/RES_hhdet_num!N161)</f>
        <v>370.5091791549815</v>
      </c>
      <c r="O165" s="98">
        <f>IF(RES_hhdet_tes!O165=0,0,RES_hhdet_tes!O165*1000*11630/RES_hhdet_num!O161)</f>
        <v>322.33913893597202</v>
      </c>
      <c r="P165" s="98">
        <f>IF(RES_hhdet_tes!P165=0,0,RES_hhdet_tes!P165*1000*11630/RES_hhdet_num!P161)</f>
        <v>294.70858015005837</v>
      </c>
      <c r="Q165" s="98">
        <f>IF(RES_hhdet_tes!Q165=0,0,RES_hhdet_tes!Q165*1000*11630/RES_hhdet_num!Q161)</f>
        <v>400.20230755292664</v>
      </c>
      <c r="R165" s="98">
        <f>IF(RES_hhdet_tes!R165=0,0,RES_hhdet_tes!R165*1000*11630/RES_hhdet_num!R161)</f>
        <v>440.35926536310814</v>
      </c>
      <c r="S165" s="98">
        <f>IF(RES_hhdet_tes!S165=0,0,RES_hhdet_tes!S165*1000*11630/RES_hhdet_num!S161)</f>
        <v>485.94114601341641</v>
      </c>
      <c r="T165" s="98">
        <f>IF(RES_hhdet_tes!T165=0,0,RES_hhdet_tes!T165*1000*11630/RES_hhdet_num!T161)</f>
        <v>434.48350139950662</v>
      </c>
      <c r="U165" s="98">
        <f>IF(RES_hhdet_tes!U165=0,0,RES_hhdet_tes!U165*1000*11630/RES_hhdet_num!U161)</f>
        <v>497.67087712333438</v>
      </c>
      <c r="V165" s="98">
        <f>IF(RES_hhdet_tes!V165=0,0,RES_hhdet_tes!V165*1000*11630/RES_hhdet_num!V161)</f>
        <v>513.35797737153734</v>
      </c>
      <c r="W165" s="98">
        <f>IF(RES_hhdet_tes!W165=0,0,RES_hhdet_tes!W165*1000*11630/RES_hhdet_num!W161)</f>
        <v>532.09917753573586</v>
      </c>
      <c r="DA165" s="63" t="s">
        <v>2565</v>
      </c>
    </row>
    <row r="166" spans="1:105" ht="12" customHeight="1" x14ac:dyDescent="0.25">
      <c r="A166" s="121" t="s">
        <v>55</v>
      </c>
      <c r="B166" s="122">
        <v>971.89624015400614</v>
      </c>
      <c r="C166" s="122">
        <v>939.59506045423564</v>
      </c>
      <c r="D166" s="122">
        <v>952.68350686991141</v>
      </c>
      <c r="E166" s="122">
        <v>961.41195886268827</v>
      </c>
      <c r="F166" s="122">
        <v>970.99847178122684</v>
      </c>
      <c r="G166" s="122">
        <v>942.56247345780957</v>
      </c>
      <c r="H166" s="122">
        <v>953.49172423476239</v>
      </c>
      <c r="I166" s="122">
        <v>955.53801523918617</v>
      </c>
      <c r="J166" s="122">
        <v>956.09426946915971</v>
      </c>
      <c r="K166" s="122">
        <v>941.27764266477948</v>
      </c>
      <c r="L166" s="122">
        <v>986.69089334652574</v>
      </c>
      <c r="M166" s="122">
        <v>1033.1337969369793</v>
      </c>
      <c r="N166" s="122">
        <v>1046.965553698353</v>
      </c>
      <c r="O166" s="122">
        <v>1085.7910570889867</v>
      </c>
      <c r="P166" s="122">
        <v>1062.0329398510341</v>
      </c>
      <c r="Q166" s="122">
        <v>1088.9949768468089</v>
      </c>
      <c r="R166" s="122">
        <v>1123.028480228417</v>
      </c>
      <c r="S166" s="122">
        <v>1161.9611469926838</v>
      </c>
      <c r="T166" s="122">
        <v>1179.3285500795323</v>
      </c>
      <c r="U166" s="122">
        <v>1173.0939128140219</v>
      </c>
      <c r="V166" s="122">
        <v>1194.3772026482848</v>
      </c>
      <c r="W166" s="122">
        <v>1228.5657500141033</v>
      </c>
      <c r="DA166" s="130" t="s">
        <v>2566</v>
      </c>
    </row>
    <row r="167" spans="1:105" ht="12" customHeight="1" x14ac:dyDescent="0.25">
      <c r="A167" s="97" t="s">
        <v>124</v>
      </c>
      <c r="B167" s="98">
        <v>859.85427668922205</v>
      </c>
      <c r="C167" s="98">
        <v>839.73639179279928</v>
      </c>
      <c r="D167" s="98">
        <v>839.91859483448491</v>
      </c>
      <c r="E167" s="98">
        <v>806.46196909797231</v>
      </c>
      <c r="F167" s="98">
        <v>826.43517621253159</v>
      </c>
      <c r="G167" s="98">
        <v>823.65365359095608</v>
      </c>
      <c r="H167" s="98">
        <v>794.97772796117624</v>
      </c>
      <c r="I167" s="98">
        <v>802.37278785028866</v>
      </c>
      <c r="J167" s="98">
        <v>799.29875273099367</v>
      </c>
      <c r="K167" s="98">
        <v>796.3187915925896</v>
      </c>
      <c r="L167" s="98">
        <v>832.50525299246522</v>
      </c>
      <c r="M167" s="98">
        <v>858.69162026074605</v>
      </c>
      <c r="N167" s="98">
        <v>848.16712048914917</v>
      </c>
      <c r="O167" s="98">
        <v>880.6317417251048</v>
      </c>
      <c r="P167" s="98">
        <v>892.04081913380276</v>
      </c>
      <c r="Q167" s="98">
        <v>883.26951517062071</v>
      </c>
      <c r="R167" s="98">
        <v>925.83059332134098</v>
      </c>
      <c r="S167" s="98">
        <v>972.63254334209091</v>
      </c>
      <c r="T167" s="98">
        <v>995.7127802772078</v>
      </c>
      <c r="U167" s="98">
        <v>964.47410223001634</v>
      </c>
      <c r="V167" s="98">
        <v>979.13403296501883</v>
      </c>
      <c r="W167" s="98">
        <v>1057.2752385178524</v>
      </c>
      <c r="DA167" s="63" t="s">
        <v>2567</v>
      </c>
    </row>
    <row r="168" spans="1:105" ht="12" customHeight="1" x14ac:dyDescent="0.25">
      <c r="A168" s="97" t="s">
        <v>123</v>
      </c>
      <c r="B168" s="98">
        <v>827.42026834398132</v>
      </c>
      <c r="C168" s="98">
        <v>824.57133046478395</v>
      </c>
      <c r="D168" s="98">
        <v>827.34590750797861</v>
      </c>
      <c r="E168" s="98">
        <v>808.77301845723377</v>
      </c>
      <c r="F168" s="98">
        <v>813.22233827941716</v>
      </c>
      <c r="G168" s="98">
        <v>813.91867513797933</v>
      </c>
      <c r="H168" s="98">
        <v>815.6357720282241</v>
      </c>
      <c r="I168" s="98">
        <v>811.10280611289204</v>
      </c>
      <c r="J168" s="98">
        <v>811.39820965675801</v>
      </c>
      <c r="K168" s="98">
        <v>794.35990536015163</v>
      </c>
      <c r="L168" s="98">
        <v>837.54544554689926</v>
      </c>
      <c r="M168" s="98">
        <v>836.61263714995721</v>
      </c>
      <c r="N168" s="98">
        <v>827.71653800043703</v>
      </c>
      <c r="O168" s="98">
        <v>881.6346091001451</v>
      </c>
      <c r="P168" s="98">
        <v>925.62566141985167</v>
      </c>
      <c r="Q168" s="98">
        <v>899.21822995227978</v>
      </c>
      <c r="R168" s="98">
        <v>946.03373416784848</v>
      </c>
      <c r="S168" s="98">
        <v>978.53504074131831</v>
      </c>
      <c r="T168" s="98">
        <v>1002.6214417125776</v>
      </c>
      <c r="U168" s="98">
        <v>960.41612839133848</v>
      </c>
      <c r="V168" s="98">
        <v>978.56533776787739</v>
      </c>
      <c r="W168" s="98">
        <v>1067.4644798489826</v>
      </c>
      <c r="DA168" s="63" t="s">
        <v>2568</v>
      </c>
    </row>
    <row r="169" spans="1:105" ht="12" customHeight="1" x14ac:dyDescent="0.25">
      <c r="A169" s="100" t="s">
        <v>50</v>
      </c>
      <c r="B169" s="101">
        <v>139.58913377871491</v>
      </c>
      <c r="C169" s="101">
        <v>171.91271916115656</v>
      </c>
      <c r="D169" s="101">
        <v>144.91459818043828</v>
      </c>
      <c r="E169" s="101">
        <v>118.16350971645316</v>
      </c>
      <c r="F169" s="101">
        <v>126.00297686153684</v>
      </c>
      <c r="G169" s="101">
        <v>128.99174870883789</v>
      </c>
      <c r="H169" s="101">
        <v>134.56754396161111</v>
      </c>
      <c r="I169" s="101">
        <v>121.67103682533157</v>
      </c>
      <c r="J169" s="101">
        <v>114.20413650344538</v>
      </c>
      <c r="K169" s="101">
        <v>106.92507262705141</v>
      </c>
      <c r="L169" s="101">
        <v>112.51908768621789</v>
      </c>
      <c r="M169" s="101">
        <v>118.55180233844865</v>
      </c>
      <c r="N169" s="101">
        <v>99.173277972676416</v>
      </c>
      <c r="O169" s="101">
        <v>87.941745745196172</v>
      </c>
      <c r="P169" s="101">
        <v>122.5475947977919</v>
      </c>
      <c r="Q169" s="101">
        <v>77.939171775338991</v>
      </c>
      <c r="R169" s="101">
        <v>97.800776971402357</v>
      </c>
      <c r="S169" s="101">
        <v>118.72626724423156</v>
      </c>
      <c r="T169" s="101">
        <v>126.27908922475606</v>
      </c>
      <c r="U169" s="101">
        <v>126.99144451494659</v>
      </c>
      <c r="V169" s="101">
        <v>120.92362694579023</v>
      </c>
      <c r="W169" s="101">
        <v>118.923009568743</v>
      </c>
      <c r="DA169" s="131" t="s">
        <v>2569</v>
      </c>
    </row>
    <row r="170" spans="1:105" ht="12" customHeight="1" x14ac:dyDescent="0.25">
      <c r="A170" s="103" t="s">
        <v>52</v>
      </c>
      <c r="B170" s="104">
        <v>687.83113456526655</v>
      </c>
      <c r="C170" s="104">
        <v>652.65861130362759</v>
      </c>
      <c r="D170" s="104">
        <v>682.43130932754059</v>
      </c>
      <c r="E170" s="104">
        <v>690.60950874078071</v>
      </c>
      <c r="F170" s="104">
        <v>687.21936141788024</v>
      </c>
      <c r="G170" s="104">
        <v>684.92692642914164</v>
      </c>
      <c r="H170" s="104">
        <v>681.06822806661285</v>
      </c>
      <c r="I170" s="104">
        <v>689.43176928756054</v>
      </c>
      <c r="J170" s="104">
        <v>697.19407315331273</v>
      </c>
      <c r="K170" s="104">
        <v>687.43483273310017</v>
      </c>
      <c r="L170" s="104">
        <v>725.02635786068151</v>
      </c>
      <c r="M170" s="104">
        <v>718.06083481150881</v>
      </c>
      <c r="N170" s="104">
        <v>728.54326002776088</v>
      </c>
      <c r="O170" s="104">
        <v>793.69286335494905</v>
      </c>
      <c r="P170" s="104">
        <v>803.07806662205962</v>
      </c>
      <c r="Q170" s="104">
        <v>821.27905817694079</v>
      </c>
      <c r="R170" s="104">
        <v>848.23295719644614</v>
      </c>
      <c r="S170" s="104">
        <v>859.80877349708669</v>
      </c>
      <c r="T170" s="104">
        <v>876.34235248782147</v>
      </c>
      <c r="U170" s="104">
        <v>833.42468387639212</v>
      </c>
      <c r="V170" s="104">
        <v>857.64171082208713</v>
      </c>
      <c r="W170" s="104">
        <v>948.54147028023954</v>
      </c>
      <c r="DA170" s="132" t="s">
        <v>2570</v>
      </c>
    </row>
    <row r="171" spans="1:105" ht="12" customHeight="1" x14ac:dyDescent="0.25">
      <c r="A171" s="106" t="s">
        <v>122</v>
      </c>
      <c r="B171" s="101">
        <v>995.93497757560976</v>
      </c>
      <c r="C171" s="101">
        <v>959.0573926293697</v>
      </c>
      <c r="D171" s="101">
        <v>972.86513456217995</v>
      </c>
      <c r="E171" s="101">
        <v>993.28722597887099</v>
      </c>
      <c r="F171" s="101">
        <v>1000.6742355431525</v>
      </c>
      <c r="G171" s="101">
        <v>962.76343365029868</v>
      </c>
      <c r="H171" s="101">
        <v>984.0228977576304</v>
      </c>
      <c r="I171" s="101">
        <v>981.25343156676468</v>
      </c>
      <c r="J171" s="101">
        <v>981.12402007754099</v>
      </c>
      <c r="K171" s="101">
        <v>949.95672028652109</v>
      </c>
      <c r="L171" s="101">
        <v>1000.7949806371095</v>
      </c>
      <c r="M171" s="101">
        <v>1051.5895444870741</v>
      </c>
      <c r="N171" s="101">
        <v>1074.4462071902251</v>
      </c>
      <c r="O171" s="101">
        <v>1113.4256609617901</v>
      </c>
      <c r="P171" s="101">
        <v>1068.7423717489751</v>
      </c>
      <c r="Q171" s="101">
        <v>1103.3125102408144</v>
      </c>
      <c r="R171" s="101">
        <v>1134.4902768480049</v>
      </c>
      <c r="S171" s="101">
        <v>1172.112657141523</v>
      </c>
      <c r="T171" s="101">
        <v>1191.4933591285301</v>
      </c>
      <c r="U171" s="101">
        <v>1188.7888672352119</v>
      </c>
      <c r="V171" s="101">
        <v>1212.5939239716406</v>
      </c>
      <c r="W171" s="101">
        <v>1229.6610513396738</v>
      </c>
      <c r="DA171" s="131" t="s">
        <v>2571</v>
      </c>
    </row>
    <row r="172" spans="1:105" ht="12" customHeight="1" x14ac:dyDescent="0.25">
      <c r="A172" s="107" t="s">
        <v>121</v>
      </c>
      <c r="B172" s="104">
        <v>1056.2264711033097</v>
      </c>
      <c r="C172" s="104">
        <v>1045.8839226273956</v>
      </c>
      <c r="D172" s="104">
        <v>1088.5386965571763</v>
      </c>
      <c r="E172" s="104">
        <v>1120.0011673947608</v>
      </c>
      <c r="F172" s="104">
        <v>1138.9036754809495</v>
      </c>
      <c r="G172" s="104">
        <v>1112.021464163324</v>
      </c>
      <c r="H172" s="104">
        <v>1129.4731104015609</v>
      </c>
      <c r="I172" s="104">
        <v>1111.3071891523743</v>
      </c>
      <c r="J172" s="104">
        <v>1086.5566204985553</v>
      </c>
      <c r="K172" s="104">
        <v>1103.3990446539785</v>
      </c>
      <c r="L172" s="104">
        <v>1117.3084606403552</v>
      </c>
      <c r="M172" s="104">
        <v>1159.5193840850122</v>
      </c>
      <c r="N172" s="104">
        <v>1154.1421447404698</v>
      </c>
      <c r="O172" s="104">
        <v>1181.2079601520677</v>
      </c>
      <c r="P172" s="104">
        <v>1179.1854667447628</v>
      </c>
      <c r="Q172" s="104">
        <v>1203.8932996074891</v>
      </c>
      <c r="R172" s="104">
        <v>1239.481556553282</v>
      </c>
      <c r="S172" s="104">
        <v>1272.9536379398917</v>
      </c>
      <c r="T172" s="104">
        <v>1278.7801269087236</v>
      </c>
      <c r="U172" s="104">
        <v>1276.1281027699017</v>
      </c>
      <c r="V172" s="104">
        <v>1291.0861987660865</v>
      </c>
      <c r="W172" s="104">
        <v>1341.5651896025913</v>
      </c>
      <c r="DA172" s="132" t="s">
        <v>2572</v>
      </c>
    </row>
    <row r="173" spans="1:105" ht="12" customHeight="1" x14ac:dyDescent="0.25">
      <c r="A173" s="108" t="s">
        <v>53</v>
      </c>
      <c r="B173" s="98">
        <v>378.23886103308763</v>
      </c>
      <c r="C173" s="98">
        <v>369.48811527056642</v>
      </c>
      <c r="D173" s="98">
        <v>372.48183796895546</v>
      </c>
      <c r="E173" s="98">
        <v>375.92847145444711</v>
      </c>
      <c r="F173" s="98">
        <v>378.61305449608818</v>
      </c>
      <c r="G173" s="98">
        <v>365.24634458532455</v>
      </c>
      <c r="H173" s="98">
        <v>341.90830620605732</v>
      </c>
      <c r="I173" s="98">
        <v>345.6859681594209</v>
      </c>
      <c r="J173" s="98">
        <v>316.52492887861621</v>
      </c>
      <c r="K173" s="98">
        <v>322.31185106208335</v>
      </c>
      <c r="L173" s="98">
        <v>353.51298723639439</v>
      </c>
      <c r="M173" s="98">
        <v>341.86146907297331</v>
      </c>
      <c r="N173" s="98">
        <v>334.60748884849295</v>
      </c>
      <c r="O173" s="98">
        <v>343.86290801904318</v>
      </c>
      <c r="P173" s="98">
        <v>337.64360157488261</v>
      </c>
      <c r="Q173" s="98">
        <v>329.44474382571718</v>
      </c>
      <c r="R173" s="98">
        <v>340.76522153892103</v>
      </c>
      <c r="S173" s="98">
        <v>368.18267092219389</v>
      </c>
      <c r="T173" s="98">
        <v>372.88089492751891</v>
      </c>
      <c r="U173" s="98">
        <v>365.83056823239184</v>
      </c>
      <c r="V173" s="98">
        <v>365.62407787833655</v>
      </c>
      <c r="W173" s="98">
        <v>390.0061776793894</v>
      </c>
      <c r="DA173" s="63" t="s">
        <v>2573</v>
      </c>
    </row>
    <row r="174" spans="1:105" ht="12" customHeight="1" x14ac:dyDescent="0.25">
      <c r="A174" s="115" t="s">
        <v>52</v>
      </c>
      <c r="B174" s="33">
        <v>677.98761007022199</v>
      </c>
      <c r="C174" s="33">
        <v>676.39580735682944</v>
      </c>
      <c r="D174" s="33">
        <v>716.05685858822062</v>
      </c>
      <c r="E174" s="33">
        <v>744.07269594031413</v>
      </c>
      <c r="F174" s="33">
        <v>760.29062098486099</v>
      </c>
      <c r="G174" s="33">
        <v>746.77511957799925</v>
      </c>
      <c r="H174" s="33">
        <v>787.56480419550337</v>
      </c>
      <c r="I174" s="33">
        <v>765.62122099295345</v>
      </c>
      <c r="J174" s="33">
        <v>770.0316916199389</v>
      </c>
      <c r="K174" s="33">
        <v>781.08719359189513</v>
      </c>
      <c r="L174" s="33">
        <v>763.79547340396118</v>
      </c>
      <c r="M174" s="33">
        <v>817.65791501203864</v>
      </c>
      <c r="N174" s="33">
        <v>819.53465589197685</v>
      </c>
      <c r="O174" s="33">
        <v>837.34505213302441</v>
      </c>
      <c r="P174" s="33">
        <v>841.54186516988045</v>
      </c>
      <c r="Q174" s="33">
        <v>874.44855578177203</v>
      </c>
      <c r="R174" s="33">
        <v>898.71633501436077</v>
      </c>
      <c r="S174" s="33">
        <v>904.77096701769756</v>
      </c>
      <c r="T174" s="33">
        <v>905.89923198120482</v>
      </c>
      <c r="U174" s="33">
        <v>910.29753453750959</v>
      </c>
      <c r="V174" s="33">
        <v>925.46212088775007</v>
      </c>
      <c r="W174" s="33">
        <v>951.55901192320232</v>
      </c>
      <c r="DA174" s="60" t="s">
        <v>2574</v>
      </c>
    </row>
    <row r="175" spans="1:105" ht="12" customHeight="1" x14ac:dyDescent="0.25">
      <c r="A175" s="121" t="s">
        <v>54</v>
      </c>
      <c r="B175" s="122">
        <v>436.76544366539207</v>
      </c>
      <c r="C175" s="122">
        <v>448.62854600724262</v>
      </c>
      <c r="D175" s="122">
        <v>459.56885790373161</v>
      </c>
      <c r="E175" s="122">
        <v>460.09681282540919</v>
      </c>
      <c r="F175" s="122">
        <v>454.19731998152395</v>
      </c>
      <c r="G175" s="122">
        <v>461.7743340943648</v>
      </c>
      <c r="H175" s="122">
        <v>486.76373952708008</v>
      </c>
      <c r="I175" s="122">
        <v>493.40139045227068</v>
      </c>
      <c r="J175" s="122">
        <v>488.57616883325437</v>
      </c>
      <c r="K175" s="122">
        <v>453.31303298427986</v>
      </c>
      <c r="L175" s="122">
        <v>501.62991183229133</v>
      </c>
      <c r="M175" s="122">
        <v>482.51992871397863</v>
      </c>
      <c r="N175" s="122">
        <v>479.35196517835465</v>
      </c>
      <c r="O175" s="122">
        <v>469.45322867031598</v>
      </c>
      <c r="P175" s="122">
        <v>453.71521820265514</v>
      </c>
      <c r="Q175" s="122">
        <v>464.72646966657868</v>
      </c>
      <c r="R175" s="122">
        <v>460.29857285726871</v>
      </c>
      <c r="S175" s="122">
        <v>479.68031321460398</v>
      </c>
      <c r="T175" s="122">
        <v>488.64954385694284</v>
      </c>
      <c r="U175" s="122">
        <v>475.76033525110518</v>
      </c>
      <c r="V175" s="122">
        <v>491.08181247921425</v>
      </c>
      <c r="W175" s="122">
        <v>486.29880237679185</v>
      </c>
      <c r="DA175" s="130" t="s">
        <v>2575</v>
      </c>
    </row>
    <row r="176" spans="1:105" ht="12" customHeight="1" x14ac:dyDescent="0.25">
      <c r="A176" s="97" t="s">
        <v>50</v>
      </c>
      <c r="B176" s="98">
        <v>569.3622990404873</v>
      </c>
      <c r="C176" s="98">
        <v>553.34492101720809</v>
      </c>
      <c r="D176" s="98">
        <v>562.45241544458702</v>
      </c>
      <c r="E176" s="98">
        <v>551.01538696513376</v>
      </c>
      <c r="F176" s="98">
        <v>550.64334874332746</v>
      </c>
      <c r="G176" s="98">
        <v>538.20843628295449</v>
      </c>
      <c r="H176" s="98">
        <v>535.34190751389201</v>
      </c>
      <c r="I176" s="98">
        <v>556.24067876599725</v>
      </c>
      <c r="J176" s="98">
        <v>531.90282346684739</v>
      </c>
      <c r="K176" s="98">
        <v>535.20333025100661</v>
      </c>
      <c r="L176" s="98">
        <v>541.36043087669896</v>
      </c>
      <c r="M176" s="98">
        <v>549.76320232585044</v>
      </c>
      <c r="N176" s="98">
        <v>527.56949341833558</v>
      </c>
      <c r="O176" s="98">
        <v>528.36002789396059</v>
      </c>
      <c r="P176" s="98">
        <v>528.70240930248178</v>
      </c>
      <c r="Q176" s="98">
        <v>529.30228475692388</v>
      </c>
      <c r="R176" s="98">
        <v>504.74512376510529</v>
      </c>
      <c r="S176" s="98">
        <v>537.81064304667063</v>
      </c>
      <c r="T176" s="98">
        <v>549.10466750138312</v>
      </c>
      <c r="U176" s="98">
        <v>529.17022993274281</v>
      </c>
      <c r="V176" s="98">
        <v>547.01829075234025</v>
      </c>
      <c r="W176" s="98">
        <v>533.02750233804386</v>
      </c>
      <c r="DA176" s="63" t="s">
        <v>2576</v>
      </c>
    </row>
    <row r="177" spans="1:105" ht="12" customHeight="1" x14ac:dyDescent="0.25">
      <c r="A177" s="109" t="s">
        <v>120</v>
      </c>
      <c r="B177" s="33">
        <v>388.96190452071562</v>
      </c>
      <c r="C177" s="33">
        <v>411.23917501084765</v>
      </c>
      <c r="D177" s="33">
        <v>421.83030071952027</v>
      </c>
      <c r="E177" s="33">
        <v>425.55975809646793</v>
      </c>
      <c r="F177" s="33">
        <v>415.75308408033709</v>
      </c>
      <c r="G177" s="33">
        <v>431.61051215769737</v>
      </c>
      <c r="H177" s="33">
        <v>468.55874725860008</v>
      </c>
      <c r="I177" s="33">
        <v>470.55429751630311</v>
      </c>
      <c r="J177" s="33">
        <v>473.31568148381643</v>
      </c>
      <c r="K177" s="33">
        <v>425.41752809623944</v>
      </c>
      <c r="L177" s="33">
        <v>488.49117657292794</v>
      </c>
      <c r="M177" s="33">
        <v>460.95780422638018</v>
      </c>
      <c r="N177" s="33">
        <v>464.4284348134874</v>
      </c>
      <c r="O177" s="33">
        <v>451.66699380701004</v>
      </c>
      <c r="P177" s="33">
        <v>431.50806634584967</v>
      </c>
      <c r="Q177" s="33">
        <v>446.18317979801725</v>
      </c>
      <c r="R177" s="33">
        <v>448.25714385892798</v>
      </c>
      <c r="S177" s="33">
        <v>464.74636373909226</v>
      </c>
      <c r="T177" s="33">
        <v>473.90925122698496</v>
      </c>
      <c r="U177" s="33">
        <v>463.44076940195032</v>
      </c>
      <c r="V177" s="33">
        <v>478.77792338020515</v>
      </c>
      <c r="W177" s="33">
        <v>476.36873362391452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4521.9279973930898</v>
      </c>
      <c r="C3" s="117">
        <f t="shared" si="0"/>
        <v>4697.6501106013366</v>
      </c>
      <c r="D3" s="117">
        <f t="shared" si="0"/>
        <v>4782.8646851916019</v>
      </c>
      <c r="E3" s="117">
        <f t="shared" si="0"/>
        <v>4659.7283146328555</v>
      </c>
      <c r="F3" s="117">
        <f t="shared" si="0"/>
        <v>4583.27194815851</v>
      </c>
      <c r="G3" s="117">
        <f t="shared" si="0"/>
        <v>4633.3358205701024</v>
      </c>
      <c r="H3" s="117">
        <f t="shared" si="0"/>
        <v>5016.975133575269</v>
      </c>
      <c r="I3" s="117">
        <f t="shared" si="0"/>
        <v>4532.4154121536194</v>
      </c>
      <c r="J3" s="117">
        <f t="shared" si="0"/>
        <v>4729.9219918878143</v>
      </c>
      <c r="K3" s="117">
        <f t="shared" si="0"/>
        <v>4797.5865959769435</v>
      </c>
      <c r="L3" s="117">
        <f t="shared" si="0"/>
        <v>5505.3787938983387</v>
      </c>
      <c r="M3" s="117">
        <f t="shared" si="0"/>
        <v>4878.6364916314797</v>
      </c>
      <c r="N3" s="117">
        <f t="shared" si="0"/>
        <v>5014.4080828648212</v>
      </c>
      <c r="O3" s="117">
        <f t="shared" si="0"/>
        <v>4982.9708182915056</v>
      </c>
      <c r="P3" s="117">
        <f t="shared" si="0"/>
        <v>4556.5480190518965</v>
      </c>
      <c r="Q3" s="117">
        <f t="shared" si="0"/>
        <v>4559.7598352337709</v>
      </c>
      <c r="R3" s="117">
        <f t="shared" ref="R3:V3" si="1">R4+R7+R9+R19</f>
        <v>4876.9539411514243</v>
      </c>
      <c r="S3" s="117">
        <f t="shared" si="1"/>
        <v>5098.9376130829751</v>
      </c>
      <c r="T3" s="117">
        <f t="shared" si="1"/>
        <v>5281.2694049567017</v>
      </c>
      <c r="U3" s="117">
        <f t="shared" si="1"/>
        <v>4575.4218275264784</v>
      </c>
      <c r="V3" s="117">
        <f t="shared" si="1"/>
        <v>4993.384194218419</v>
      </c>
      <c r="W3" s="117">
        <f t="shared" ref="W3" si="2">W4+W7+W9+W19</f>
        <v>5173.8564997289923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4129.886030739287</v>
      </c>
      <c r="C4" s="122">
        <f t="shared" si="3"/>
        <v>4311.7678984019803</v>
      </c>
      <c r="D4" s="122">
        <f t="shared" si="3"/>
        <v>4360.5477871833664</v>
      </c>
      <c r="E4" s="122">
        <f t="shared" si="3"/>
        <v>4222.5730458724365</v>
      </c>
      <c r="F4" s="122">
        <f t="shared" si="3"/>
        <v>4134.9496509764413</v>
      </c>
      <c r="G4" s="122">
        <f t="shared" si="3"/>
        <v>4181.2997353088222</v>
      </c>
      <c r="H4" s="122">
        <f t="shared" si="3"/>
        <v>4543.5125216248962</v>
      </c>
      <c r="I4" s="122">
        <f t="shared" si="3"/>
        <v>4072.1544875098098</v>
      </c>
      <c r="J4" s="122">
        <f t="shared" si="3"/>
        <v>4247.6281666330988</v>
      </c>
      <c r="K4" s="122">
        <f t="shared" si="3"/>
        <v>4310.4526260376124</v>
      </c>
      <c r="L4" s="122">
        <f t="shared" si="3"/>
        <v>5014.0599729850865</v>
      </c>
      <c r="M4" s="122">
        <f t="shared" si="3"/>
        <v>4401.0971119307796</v>
      </c>
      <c r="N4" s="122">
        <f t="shared" si="3"/>
        <v>4530.4336711520336</v>
      </c>
      <c r="O4" s="122">
        <f t="shared" si="3"/>
        <v>4500.1475866359933</v>
      </c>
      <c r="P4" s="122">
        <f t="shared" si="3"/>
        <v>4061.5084863978896</v>
      </c>
      <c r="Q4" s="122">
        <f t="shared" si="3"/>
        <v>4067.7572757684361</v>
      </c>
      <c r="R4" s="122">
        <f t="shared" ref="R4:V4" si="4">SUM(R5:R6)</f>
        <v>4373.3717975497202</v>
      </c>
      <c r="S4" s="122">
        <f t="shared" si="4"/>
        <v>4578.2579394354188</v>
      </c>
      <c r="T4" s="122">
        <f t="shared" si="4"/>
        <v>4741.9485740835344</v>
      </c>
      <c r="U4" s="122">
        <f t="shared" si="4"/>
        <v>4084.6500394283021</v>
      </c>
      <c r="V4" s="122">
        <f t="shared" si="4"/>
        <v>4465.1867708495802</v>
      </c>
      <c r="W4" s="122">
        <f t="shared" ref="W4" si="5">SUM(W5:W6)</f>
        <v>4647.0788066665727</v>
      </c>
      <c r="DA4" s="130" t="s">
        <v>2580</v>
      </c>
    </row>
    <row r="5" spans="1:105" ht="12" customHeight="1" x14ac:dyDescent="0.25">
      <c r="A5" s="97" t="s">
        <v>51</v>
      </c>
      <c r="B5" s="98">
        <v>4129.886030739287</v>
      </c>
      <c r="C5" s="98">
        <v>4311.7678984019803</v>
      </c>
      <c r="D5" s="98">
        <v>4360.5477871833664</v>
      </c>
      <c r="E5" s="98">
        <v>4222.5730458724365</v>
      </c>
      <c r="F5" s="98">
        <v>4134.9496509764413</v>
      </c>
      <c r="G5" s="98">
        <v>4181.2997353088222</v>
      </c>
      <c r="H5" s="98">
        <v>4543.5125216248962</v>
      </c>
      <c r="I5" s="98">
        <v>4072.1544875098098</v>
      </c>
      <c r="J5" s="98">
        <v>4247.6281666330988</v>
      </c>
      <c r="K5" s="98">
        <v>4310.4526260376124</v>
      </c>
      <c r="L5" s="98">
        <v>5014.0599729850865</v>
      </c>
      <c r="M5" s="98">
        <v>4401.0971119307796</v>
      </c>
      <c r="N5" s="98">
        <v>4530.4336711520336</v>
      </c>
      <c r="O5" s="98">
        <v>4500.1475866359933</v>
      </c>
      <c r="P5" s="98">
        <v>4061.5084863978896</v>
      </c>
      <c r="Q5" s="98">
        <v>4067.7572757684361</v>
      </c>
      <c r="R5" s="98">
        <v>4373.3717975497202</v>
      </c>
      <c r="S5" s="98">
        <v>4578.2579394354188</v>
      </c>
      <c r="T5" s="98">
        <v>4741.9485740835344</v>
      </c>
      <c r="U5" s="98">
        <v>4084.6500394283021</v>
      </c>
      <c r="V5" s="98">
        <v>4465.1867708495802</v>
      </c>
      <c r="W5" s="98">
        <v>4647.0788066665727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294.81684346968109</v>
      </c>
      <c r="C9" s="122">
        <v>289.21944735500011</v>
      </c>
      <c r="D9" s="122">
        <v>313.72175812074124</v>
      </c>
      <c r="E9" s="122">
        <v>308.67083838012985</v>
      </c>
      <c r="F9" s="122">
        <v>321.54478845938684</v>
      </c>
      <c r="G9" s="122">
        <v>325.98296255231895</v>
      </c>
      <c r="H9" s="122">
        <v>343.06626305105351</v>
      </c>
      <c r="I9" s="122">
        <v>328.22903709547819</v>
      </c>
      <c r="J9" s="122">
        <v>346.64869040088166</v>
      </c>
      <c r="K9" s="122">
        <v>352.19397753376779</v>
      </c>
      <c r="L9" s="122">
        <v>356.73361644612771</v>
      </c>
      <c r="M9" s="122">
        <v>348.70690494366778</v>
      </c>
      <c r="N9" s="122">
        <v>355.18250714991075</v>
      </c>
      <c r="O9" s="122">
        <v>358.92888509245216</v>
      </c>
      <c r="P9" s="122">
        <v>369.22523395837766</v>
      </c>
      <c r="Q9" s="122">
        <v>366.72697709283284</v>
      </c>
      <c r="R9" s="122">
        <v>376.73009451475866</v>
      </c>
      <c r="S9" s="122">
        <v>389.55389289161428</v>
      </c>
      <c r="T9" s="122">
        <v>404.20847426048221</v>
      </c>
      <c r="U9" s="122">
        <v>354.78172281249482</v>
      </c>
      <c r="V9" s="122">
        <v>390.33825665108594</v>
      </c>
      <c r="W9" s="122">
        <v>394.07978006709556</v>
      </c>
      <c r="DA9" s="130" t="s">
        <v>2585</v>
      </c>
    </row>
    <row r="10" spans="1:105" ht="12" customHeight="1" x14ac:dyDescent="0.25">
      <c r="A10" s="97" t="s">
        <v>143</v>
      </c>
      <c r="B10" s="98">
        <v>467.16013267604058</v>
      </c>
      <c r="C10" s="98">
        <v>450.93072668109767</v>
      </c>
      <c r="D10" s="98">
        <v>480.66963325678557</v>
      </c>
      <c r="E10" s="98">
        <v>479.71898224884012</v>
      </c>
      <c r="F10" s="98">
        <v>495.61254800499074</v>
      </c>
      <c r="G10" s="98">
        <v>497.69087844424422</v>
      </c>
      <c r="H10" s="98">
        <v>517.06924383885723</v>
      </c>
      <c r="I10" s="98">
        <v>491.62965168860239</v>
      </c>
      <c r="J10" s="98">
        <v>519.68072888686368</v>
      </c>
      <c r="K10" s="98">
        <v>534.45906119720996</v>
      </c>
      <c r="L10" s="98">
        <v>546.5587835854941</v>
      </c>
      <c r="M10" s="98">
        <v>538.02193695705819</v>
      </c>
      <c r="N10" s="98">
        <v>548.62382739891552</v>
      </c>
      <c r="O10" s="98">
        <v>553.61952449848422</v>
      </c>
      <c r="P10" s="98">
        <v>564.39023962683541</v>
      </c>
      <c r="Q10" s="98">
        <v>562.11351023444854</v>
      </c>
      <c r="R10" s="98">
        <v>578.88969020090042</v>
      </c>
      <c r="S10" s="98">
        <v>603.49447769246933</v>
      </c>
      <c r="T10" s="98">
        <v>627.10299539907555</v>
      </c>
      <c r="U10" s="98">
        <v>539.03027605065847</v>
      </c>
      <c r="V10" s="98">
        <v>578.96947106700486</v>
      </c>
      <c r="W10" s="98">
        <v>584.19004465165267</v>
      </c>
      <c r="DA10" s="63" t="s">
        <v>2586</v>
      </c>
    </row>
    <row r="11" spans="1:105" ht="12" customHeight="1" x14ac:dyDescent="0.25">
      <c r="A11" s="97" t="s">
        <v>124</v>
      </c>
      <c r="B11" s="98">
        <v>399.46656672026035</v>
      </c>
      <c r="C11" s="98">
        <v>387.09075921402246</v>
      </c>
      <c r="D11" s="98">
        <v>388.13796579542026</v>
      </c>
      <c r="E11" s="98">
        <v>366.86312706496261</v>
      </c>
      <c r="F11" s="98">
        <v>392.44064791454696</v>
      </c>
      <c r="G11" s="98">
        <v>386.87837835114385</v>
      </c>
      <c r="H11" s="98">
        <v>386.65773438809407</v>
      </c>
      <c r="I11" s="98">
        <v>371.56795425782155</v>
      </c>
      <c r="J11" s="98">
        <v>388.1588829741529</v>
      </c>
      <c r="K11" s="98">
        <v>392.76256435763344</v>
      </c>
      <c r="L11" s="98">
        <v>413.44889779639504</v>
      </c>
      <c r="M11" s="98">
        <v>429.52676042189518</v>
      </c>
      <c r="N11" s="98">
        <v>419.59907099918979</v>
      </c>
      <c r="O11" s="98">
        <v>411.00169760336991</v>
      </c>
      <c r="P11" s="98">
        <v>413.11276378850107</v>
      </c>
      <c r="Q11" s="98">
        <v>371.88477094683543</v>
      </c>
      <c r="R11" s="98">
        <v>397.19152493544999</v>
      </c>
      <c r="S11" s="98">
        <v>369.78336364193837</v>
      </c>
      <c r="T11" s="98">
        <v>398.07953934907732</v>
      </c>
      <c r="U11" s="98">
        <v>377.35581359912771</v>
      </c>
      <c r="V11" s="98">
        <v>386.26884913863279</v>
      </c>
      <c r="W11" s="98">
        <v>377.42588926892637</v>
      </c>
      <c r="DA11" s="63" t="s">
        <v>2587</v>
      </c>
    </row>
    <row r="12" spans="1:105" ht="12" customHeight="1" x14ac:dyDescent="0.25">
      <c r="A12" s="97" t="s">
        <v>123</v>
      </c>
      <c r="B12" s="98">
        <v>116.52171848153469</v>
      </c>
      <c r="C12" s="98">
        <v>132.87894467333595</v>
      </c>
      <c r="D12" s="98">
        <v>118.27659442015577</v>
      </c>
      <c r="E12" s="98">
        <v>94.764264565314278</v>
      </c>
      <c r="F12" s="98">
        <v>145.67874087968221</v>
      </c>
      <c r="G12" s="98">
        <v>129.99036550872802</v>
      </c>
      <c r="H12" s="98">
        <v>156.23486663923399</v>
      </c>
      <c r="I12" s="98">
        <v>133.139114667157</v>
      </c>
      <c r="J12" s="98">
        <v>136.86162538757847</v>
      </c>
      <c r="K12" s="98">
        <v>141.30718606728252</v>
      </c>
      <c r="L12" s="98">
        <v>152.26588148400072</v>
      </c>
      <c r="M12" s="98">
        <v>187.94435021722717</v>
      </c>
      <c r="N12" s="98">
        <v>170.88491902177378</v>
      </c>
      <c r="O12" s="98">
        <v>164.4090324583523</v>
      </c>
      <c r="P12" s="98">
        <v>166.5696603673245</v>
      </c>
      <c r="Q12" s="98">
        <v>123.6797786321283</v>
      </c>
      <c r="R12" s="98">
        <v>140.14547747252843</v>
      </c>
      <c r="S12" s="98">
        <v>119.83663736465554</v>
      </c>
      <c r="T12" s="98">
        <v>147.28884745144259</v>
      </c>
      <c r="U12" s="98">
        <v>140.77237859362415</v>
      </c>
      <c r="V12" s="98">
        <v>146.72574043691239</v>
      </c>
      <c r="W12" s="98">
        <v>130.92734922848641</v>
      </c>
      <c r="DA12" s="63" t="s">
        <v>2588</v>
      </c>
    </row>
    <row r="13" spans="1:105" ht="12" customHeight="1" x14ac:dyDescent="0.25">
      <c r="A13" s="100" t="s">
        <v>50</v>
      </c>
      <c r="B13" s="101">
        <v>116.52171848153469</v>
      </c>
      <c r="C13" s="101">
        <v>132.87894467333595</v>
      </c>
      <c r="D13" s="101">
        <v>118.27659442015577</v>
      </c>
      <c r="E13" s="101">
        <v>94.764264565314278</v>
      </c>
      <c r="F13" s="101">
        <v>145.67874087968221</v>
      </c>
      <c r="G13" s="101">
        <v>129.99036550872802</v>
      </c>
      <c r="H13" s="101">
        <v>156.23486663923399</v>
      </c>
      <c r="I13" s="101">
        <v>133.139114667157</v>
      </c>
      <c r="J13" s="101">
        <v>136.86162538757847</v>
      </c>
      <c r="K13" s="101">
        <v>141.30718606728252</v>
      </c>
      <c r="L13" s="101">
        <v>152.26588148400072</v>
      </c>
      <c r="M13" s="101">
        <v>187.94435021722717</v>
      </c>
      <c r="N13" s="101">
        <v>170.88491902177378</v>
      </c>
      <c r="O13" s="101">
        <v>164.4090324583523</v>
      </c>
      <c r="P13" s="101">
        <v>166.5696603673245</v>
      </c>
      <c r="Q13" s="101">
        <v>123.6797786321283</v>
      </c>
      <c r="R13" s="101">
        <v>140.14547747252843</v>
      </c>
      <c r="S13" s="101">
        <v>119.83663736465554</v>
      </c>
      <c r="T13" s="101">
        <v>147.28884745144259</v>
      </c>
      <c r="U13" s="101">
        <v>140.77237859362415</v>
      </c>
      <c r="V13" s="101">
        <v>146.72574043691239</v>
      </c>
      <c r="W13" s="101">
        <v>130.92734922848641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97.225123184121728</v>
      </c>
      <c r="C19" s="122">
        <v>96.662764844355991</v>
      </c>
      <c r="D19" s="122">
        <v>108.59513988749366</v>
      </c>
      <c r="E19" s="122">
        <v>128.48443038028927</v>
      </c>
      <c r="F19" s="122">
        <v>126.7775087226822</v>
      </c>
      <c r="G19" s="122">
        <v>126.0531227089616</v>
      </c>
      <c r="H19" s="122">
        <v>130.39634889931946</v>
      </c>
      <c r="I19" s="122">
        <v>132.03188754833138</v>
      </c>
      <c r="J19" s="122">
        <v>135.64513485383375</v>
      </c>
      <c r="K19" s="122">
        <v>134.93999240556366</v>
      </c>
      <c r="L19" s="122">
        <v>134.58520446712501</v>
      </c>
      <c r="M19" s="122">
        <v>128.83247475703226</v>
      </c>
      <c r="N19" s="122">
        <v>128.79190456287725</v>
      </c>
      <c r="O19" s="122">
        <v>123.89434656305977</v>
      </c>
      <c r="P19" s="122">
        <v>125.81429869562909</v>
      </c>
      <c r="Q19" s="122">
        <v>125.27558237250167</v>
      </c>
      <c r="R19" s="122">
        <v>126.85204908694531</v>
      </c>
      <c r="S19" s="122">
        <v>131.12578075594243</v>
      </c>
      <c r="T19" s="122">
        <v>135.11235661268549</v>
      </c>
      <c r="U19" s="122">
        <v>135.99006528568148</v>
      </c>
      <c r="V19" s="122">
        <v>137.85916671775243</v>
      </c>
      <c r="W19" s="122">
        <v>132.69791299532457</v>
      </c>
      <c r="DA19" s="130" t="s">
        <v>2595</v>
      </c>
    </row>
    <row r="20" spans="1:105" ht="12" customHeight="1" x14ac:dyDescent="0.25">
      <c r="A20" s="97" t="s">
        <v>51</v>
      </c>
      <c r="B20" s="98">
        <v>233.50697410683924</v>
      </c>
      <c r="C20" s="98">
        <v>215.27414635706887</v>
      </c>
      <c r="D20" s="98">
        <v>258.98812859252615</v>
      </c>
      <c r="E20" s="98">
        <v>304.990160543954</v>
      </c>
      <c r="F20" s="98">
        <v>306.56363943030198</v>
      </c>
      <c r="G20" s="98">
        <v>302.14768878469766</v>
      </c>
      <c r="H20" s="98">
        <v>319.14198979189075</v>
      </c>
      <c r="I20" s="98">
        <v>307.45025202007872</v>
      </c>
      <c r="J20" s="98">
        <v>326.75509384344804</v>
      </c>
      <c r="K20" s="98">
        <v>324.12916215554446</v>
      </c>
      <c r="L20" s="98">
        <v>334.61240070379239</v>
      </c>
      <c r="M20" s="98">
        <v>326.01652806618705</v>
      </c>
      <c r="N20" s="98">
        <v>322.42742341388328</v>
      </c>
      <c r="O20" s="98">
        <v>308.02824824478944</v>
      </c>
      <c r="P20" s="98">
        <v>311.10693590964217</v>
      </c>
      <c r="Q20" s="98">
        <v>306.35200586899072</v>
      </c>
      <c r="R20" s="98">
        <v>311.59095936485437</v>
      </c>
      <c r="S20" s="98">
        <v>329.70137330921591</v>
      </c>
      <c r="T20" s="98">
        <v>331.09056282706615</v>
      </c>
      <c r="U20" s="98">
        <v>306.41523752652751</v>
      </c>
      <c r="V20" s="98">
        <v>329.66303328357156</v>
      </c>
      <c r="W20" s="98">
        <v>314.83026942219516</v>
      </c>
      <c r="DA20" s="63" t="s">
        <v>2596</v>
      </c>
    </row>
    <row r="21" spans="1:105" ht="12" customHeight="1" x14ac:dyDescent="0.25">
      <c r="A21" s="97" t="s">
        <v>50</v>
      </c>
      <c r="B21" s="98">
        <v>149.28471813244383</v>
      </c>
      <c r="C21" s="98">
        <v>151.40801264059897</v>
      </c>
      <c r="D21" s="98">
        <v>161.07022344870711</v>
      </c>
      <c r="E21" s="98">
        <v>203.69846496295779</v>
      </c>
      <c r="F21" s="98">
        <v>203.70281963124907</v>
      </c>
      <c r="G21" s="98">
        <v>199.69011662192074</v>
      </c>
      <c r="H21" s="98">
        <v>202.88417576049565</v>
      </c>
      <c r="I21" s="98">
        <v>210.1688132430948</v>
      </c>
      <c r="J21" s="98">
        <v>214.97670344703556</v>
      </c>
      <c r="K21" s="98">
        <v>221.33231873953878</v>
      </c>
      <c r="L21" s="98">
        <v>225.23146671288046</v>
      </c>
      <c r="M21" s="98">
        <v>216.99893464312254</v>
      </c>
      <c r="N21" s="98">
        <v>217.33196152454903</v>
      </c>
      <c r="O21" s="98">
        <v>208.24802371134629</v>
      </c>
      <c r="P21" s="98">
        <v>207.18453409255707</v>
      </c>
      <c r="Q21" s="98">
        <v>206.37172870968709</v>
      </c>
      <c r="R21" s="98">
        <v>207.79200652640077</v>
      </c>
      <c r="S21" s="98">
        <v>210.83329689085659</v>
      </c>
      <c r="T21" s="98">
        <v>217.66289359532274</v>
      </c>
      <c r="U21" s="98">
        <v>226.88865298610654</v>
      </c>
      <c r="V21" s="98">
        <v>217.72462554528809</v>
      </c>
      <c r="W21" s="98">
        <v>210.64026618270881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2481.7190186981593</v>
      </c>
      <c r="C24" s="117">
        <f t="shared" si="7"/>
        <v>2505.8354656628126</v>
      </c>
      <c r="D24" s="117">
        <f t="shared" si="7"/>
        <v>2516.669579447715</v>
      </c>
      <c r="E24" s="117">
        <f t="shared" si="7"/>
        <v>2567.697228013265</v>
      </c>
      <c r="F24" s="117">
        <f t="shared" si="7"/>
        <v>2721.7791631617415</v>
      </c>
      <c r="G24" s="117">
        <f t="shared" si="7"/>
        <v>2768.1638453353698</v>
      </c>
      <c r="H24" s="117">
        <f t="shared" si="7"/>
        <v>2678.0355530273509</v>
      </c>
      <c r="I24" s="117">
        <f t="shared" si="7"/>
        <v>2432.9746776772722</v>
      </c>
      <c r="J24" s="117">
        <f t="shared" si="7"/>
        <v>2666.1787181372288</v>
      </c>
      <c r="K24" s="117">
        <f t="shared" si="7"/>
        <v>2572.2378383653527</v>
      </c>
      <c r="L24" s="117">
        <f t="shared" si="7"/>
        <v>2797.1425808858417</v>
      </c>
      <c r="M24" s="117">
        <f t="shared" si="7"/>
        <v>2405.8915980797697</v>
      </c>
      <c r="N24" s="117">
        <f t="shared" si="7"/>
        <v>2430.7909441852107</v>
      </c>
      <c r="O24" s="117">
        <f t="shared" si="7"/>
        <v>2571.497989324318</v>
      </c>
      <c r="P24" s="117">
        <f t="shared" si="7"/>
        <v>2182.5762557382009</v>
      </c>
      <c r="Q24" s="117">
        <f t="shared" si="7"/>
        <v>2149.8503812587851</v>
      </c>
      <c r="R24" s="117">
        <f t="shared" ref="R24:V24" si="8">R25+R28+R30+R39</f>
        <v>2404.4519658518293</v>
      </c>
      <c r="S24" s="117">
        <f t="shared" si="8"/>
        <v>2176.6110692664543</v>
      </c>
      <c r="T24" s="117">
        <f t="shared" si="8"/>
        <v>2404.619342628901</v>
      </c>
      <c r="U24" s="117">
        <f t="shared" si="8"/>
        <v>2233.4253859225573</v>
      </c>
      <c r="V24" s="117">
        <f t="shared" si="8"/>
        <v>2233.2744420785748</v>
      </c>
      <c r="W24" s="117">
        <f t="shared" ref="W24" si="9">W25+W28+W30+W39</f>
        <v>2393.4066471098449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2212.1144487092124</v>
      </c>
      <c r="C25" s="122">
        <f t="shared" si="10"/>
        <v>2245.1007109093889</v>
      </c>
      <c r="D25" s="122">
        <f t="shared" si="10"/>
        <v>2261.0535294480474</v>
      </c>
      <c r="E25" s="122">
        <f t="shared" si="10"/>
        <v>2318.8764089696151</v>
      </c>
      <c r="F25" s="122">
        <f t="shared" si="10"/>
        <v>2469.0442669823424</v>
      </c>
      <c r="G25" s="122">
        <f t="shared" si="10"/>
        <v>2541.0175500320493</v>
      </c>
      <c r="H25" s="122">
        <f t="shared" si="10"/>
        <v>2481.3397264052915</v>
      </c>
      <c r="I25" s="122">
        <f t="shared" si="10"/>
        <v>2258.891603752475</v>
      </c>
      <c r="J25" s="122">
        <f t="shared" si="10"/>
        <v>2502.0336757303367</v>
      </c>
      <c r="K25" s="122">
        <f t="shared" si="10"/>
        <v>2415.3543473799186</v>
      </c>
      <c r="L25" s="122">
        <f t="shared" si="10"/>
        <v>2641.6259035170119</v>
      </c>
      <c r="M25" s="122">
        <f t="shared" si="10"/>
        <v>2251.4571808854193</v>
      </c>
      <c r="N25" s="122">
        <f t="shared" si="10"/>
        <v>2289.0843442246487</v>
      </c>
      <c r="O25" s="122">
        <f t="shared" si="10"/>
        <v>2434.9434653099029</v>
      </c>
      <c r="P25" s="122">
        <f t="shared" si="10"/>
        <v>2049.3965302378201</v>
      </c>
      <c r="Q25" s="122">
        <f t="shared" si="10"/>
        <v>2023.142351647321</v>
      </c>
      <c r="R25" s="122">
        <f t="shared" ref="R25:V25" si="11">SUM(R26:R27)</f>
        <v>2274.9719295286177</v>
      </c>
      <c r="S25" s="122">
        <f t="shared" si="11"/>
        <v>2047.8041859928285</v>
      </c>
      <c r="T25" s="122">
        <f t="shared" si="11"/>
        <v>2274.5587216384142</v>
      </c>
      <c r="U25" s="122">
        <f t="shared" si="11"/>
        <v>2115.2160198051151</v>
      </c>
      <c r="V25" s="122">
        <f t="shared" si="11"/>
        <v>2118.0944231291624</v>
      </c>
      <c r="W25" s="122">
        <f t="shared" ref="W25" si="12">SUM(W26:W27)</f>
        <v>2282.1973761163053</v>
      </c>
      <c r="DA25" s="130" t="s">
        <v>2600</v>
      </c>
    </row>
    <row r="26" spans="1:105" ht="12" customHeight="1" x14ac:dyDescent="0.25">
      <c r="A26" s="97" t="s">
        <v>74</v>
      </c>
      <c r="B26" s="98">
        <v>2212.1144487092124</v>
      </c>
      <c r="C26" s="98">
        <v>2245.1007109093889</v>
      </c>
      <c r="D26" s="98">
        <v>2261.0535294480474</v>
      </c>
      <c r="E26" s="98">
        <v>2318.8764089696151</v>
      </c>
      <c r="F26" s="98">
        <v>2469.0442669823424</v>
      </c>
      <c r="G26" s="98">
        <v>2541.0175500320493</v>
      </c>
      <c r="H26" s="98">
        <v>2481.3397264052915</v>
      </c>
      <c r="I26" s="98">
        <v>2258.891603752475</v>
      </c>
      <c r="J26" s="98">
        <v>2502.0336757303367</v>
      </c>
      <c r="K26" s="98">
        <v>2415.3543473799186</v>
      </c>
      <c r="L26" s="98">
        <v>2641.6259035170119</v>
      </c>
      <c r="M26" s="98">
        <v>2251.4571808854193</v>
      </c>
      <c r="N26" s="98">
        <v>2289.0843442246487</v>
      </c>
      <c r="O26" s="98">
        <v>2434.9434653099029</v>
      </c>
      <c r="P26" s="98">
        <v>2049.3965302378201</v>
      </c>
      <c r="Q26" s="98">
        <v>2023.142351647321</v>
      </c>
      <c r="R26" s="98">
        <v>2274.9719295286177</v>
      </c>
      <c r="S26" s="98">
        <v>2047.8041859928285</v>
      </c>
      <c r="T26" s="98">
        <v>2274.5587216384142</v>
      </c>
      <c r="U26" s="98">
        <v>2115.2160198051151</v>
      </c>
      <c r="V26" s="98">
        <v>2118.0944231291624</v>
      </c>
      <c r="W26" s="98">
        <v>2282.1973761163053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189.44518095421498</v>
      </c>
      <c r="C30" s="122">
        <v>182.23319425487662</v>
      </c>
      <c r="D30" s="122">
        <v>175.93287087980553</v>
      </c>
      <c r="E30" s="122">
        <v>166.64053096107051</v>
      </c>
      <c r="F30" s="122">
        <v>169.99031601905753</v>
      </c>
      <c r="G30" s="122">
        <v>152.31028169722782</v>
      </c>
      <c r="H30" s="122">
        <v>130.5954805513569</v>
      </c>
      <c r="I30" s="122">
        <v>113.90983277705121</v>
      </c>
      <c r="J30" s="122">
        <v>107.40619578844546</v>
      </c>
      <c r="K30" s="122">
        <v>101.90851742795759</v>
      </c>
      <c r="L30" s="122">
        <v>101.51337028498078</v>
      </c>
      <c r="M30" s="122">
        <v>101.0681669787469</v>
      </c>
      <c r="N30" s="122">
        <v>91.745612505382923</v>
      </c>
      <c r="O30" s="122">
        <v>87.73732895171176</v>
      </c>
      <c r="P30" s="122">
        <v>85.282945311208707</v>
      </c>
      <c r="Q30" s="122">
        <v>80.979243086425498</v>
      </c>
      <c r="R30" s="122">
        <v>85.016746078807245</v>
      </c>
      <c r="S30" s="122">
        <v>83.958749738052973</v>
      </c>
      <c r="T30" s="122">
        <v>86.360210396737372</v>
      </c>
      <c r="U30" s="122">
        <v>78.071990099140763</v>
      </c>
      <c r="V30" s="122">
        <v>75.762596406494964</v>
      </c>
      <c r="W30" s="122">
        <v>73.568925338349956</v>
      </c>
      <c r="DA30" s="130" t="s">
        <v>2605</v>
      </c>
    </row>
    <row r="31" spans="1:105" ht="12" customHeight="1" x14ac:dyDescent="0.25">
      <c r="A31" s="97" t="s">
        <v>141</v>
      </c>
      <c r="B31" s="98">
        <v>352.54061270856977</v>
      </c>
      <c r="C31" s="98">
        <v>351.36194846430857</v>
      </c>
      <c r="D31" s="98">
        <v>350.16176347204527</v>
      </c>
      <c r="E31" s="98">
        <v>337.11376300778556</v>
      </c>
      <c r="F31" s="98">
        <v>354.20635668917447</v>
      </c>
      <c r="G31" s="98">
        <v>349.74345978557926</v>
      </c>
      <c r="H31" s="98">
        <v>341.33975608619795</v>
      </c>
      <c r="I31" s="98">
        <v>333.65366440906575</v>
      </c>
      <c r="J31" s="98">
        <v>336.8007571461506</v>
      </c>
      <c r="K31" s="98">
        <v>337.33318589070058</v>
      </c>
      <c r="L31" s="98">
        <v>357.5059652117306</v>
      </c>
      <c r="M31" s="98">
        <v>375.4659283862124</v>
      </c>
      <c r="N31" s="98">
        <v>361.31210743399737</v>
      </c>
      <c r="O31" s="98">
        <v>357.59380067368249</v>
      </c>
      <c r="P31" s="98">
        <v>350.83826030185804</v>
      </c>
      <c r="Q31" s="98">
        <v>333.84826628253484</v>
      </c>
      <c r="R31" s="98">
        <v>349.43219846410716</v>
      </c>
      <c r="S31" s="98">
        <v>344.14786638028403</v>
      </c>
      <c r="T31" s="98">
        <v>357.18782540169269</v>
      </c>
      <c r="U31" s="98">
        <v>335.37440560277247</v>
      </c>
      <c r="V31" s="98">
        <v>337.94065857500453</v>
      </c>
      <c r="W31" s="98">
        <v>328.42455204200076</v>
      </c>
      <c r="DA31" s="63" t="s">
        <v>2606</v>
      </c>
    </row>
    <row r="32" spans="1:105" ht="12" customHeight="1" x14ac:dyDescent="0.25">
      <c r="A32" s="97" t="s">
        <v>140</v>
      </c>
      <c r="B32" s="98">
        <v>57.512850629090764</v>
      </c>
      <c r="C32" s="98">
        <v>71.360410085609431</v>
      </c>
      <c r="D32" s="98">
        <v>63.69116077541107</v>
      </c>
      <c r="E32" s="98">
        <v>55.624240968285335</v>
      </c>
      <c r="F32" s="98">
        <v>59.913933249498172</v>
      </c>
      <c r="G32" s="98">
        <v>64.103288020036828</v>
      </c>
      <c r="H32" s="98">
        <v>66.092766776498848</v>
      </c>
      <c r="I32" s="98">
        <v>61.093874284868953</v>
      </c>
      <c r="J32" s="98">
        <v>61.941911738079803</v>
      </c>
      <c r="K32" s="98">
        <v>62.048098423223671</v>
      </c>
      <c r="L32" s="98">
        <v>62.278852154824193</v>
      </c>
      <c r="M32" s="98">
        <v>63.323229403179404</v>
      </c>
      <c r="N32" s="98">
        <v>53.126727260746691</v>
      </c>
      <c r="O32" s="98">
        <v>46.838504887817528</v>
      </c>
      <c r="P32" s="98">
        <v>59.902984336882639</v>
      </c>
      <c r="Q32" s="98">
        <v>48.447292820769476</v>
      </c>
      <c r="R32" s="98">
        <v>62.055649638334643</v>
      </c>
      <c r="S32" s="98">
        <v>61.057125498430331</v>
      </c>
      <c r="T32" s="98">
        <v>67.182715200972652</v>
      </c>
      <c r="U32" s="98">
        <v>62.353742797091009</v>
      </c>
      <c r="V32" s="98">
        <v>68.123084931023442</v>
      </c>
      <c r="W32" s="98">
        <v>61.098616774342958</v>
      </c>
      <c r="DA32" s="63" t="s">
        <v>2607</v>
      </c>
    </row>
    <row r="33" spans="1:105" ht="12" customHeight="1" x14ac:dyDescent="0.25">
      <c r="A33" s="100" t="s">
        <v>50</v>
      </c>
      <c r="B33" s="101">
        <v>57.512850629090764</v>
      </c>
      <c r="C33" s="101">
        <v>71.360410085609431</v>
      </c>
      <c r="D33" s="101">
        <v>63.69116077541107</v>
      </c>
      <c r="E33" s="101">
        <v>55.624240968285335</v>
      </c>
      <c r="F33" s="101">
        <v>59.913933249498172</v>
      </c>
      <c r="G33" s="101">
        <v>64.103288020036828</v>
      </c>
      <c r="H33" s="101">
        <v>66.092766776498848</v>
      </c>
      <c r="I33" s="101">
        <v>61.093874284868953</v>
      </c>
      <c r="J33" s="101">
        <v>61.941911738079803</v>
      </c>
      <c r="K33" s="101">
        <v>62.048098423223671</v>
      </c>
      <c r="L33" s="101">
        <v>62.278852154824193</v>
      </c>
      <c r="M33" s="101">
        <v>63.323229403179404</v>
      </c>
      <c r="N33" s="101">
        <v>53.126727260746691</v>
      </c>
      <c r="O33" s="101">
        <v>46.838504887817528</v>
      </c>
      <c r="P33" s="101">
        <v>59.902984336882639</v>
      </c>
      <c r="Q33" s="101">
        <v>48.447292820769476</v>
      </c>
      <c r="R33" s="101">
        <v>62.055649638334643</v>
      </c>
      <c r="S33" s="101">
        <v>61.057125498430331</v>
      </c>
      <c r="T33" s="101">
        <v>67.182715200972652</v>
      </c>
      <c r="U33" s="101">
        <v>62.353742797091009</v>
      </c>
      <c r="V33" s="101">
        <v>68.123084931023442</v>
      </c>
      <c r="W33" s="101">
        <v>61.098616774342958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80.159389034731859</v>
      </c>
      <c r="C39" s="122">
        <v>78.501560498546894</v>
      </c>
      <c r="D39" s="122">
        <v>79.683179119861833</v>
      </c>
      <c r="E39" s="122">
        <v>82.180288082579622</v>
      </c>
      <c r="F39" s="122">
        <v>82.744580160341698</v>
      </c>
      <c r="G39" s="122">
        <v>74.836013606092806</v>
      </c>
      <c r="H39" s="122">
        <v>66.100346070702273</v>
      </c>
      <c r="I39" s="122">
        <v>60.173241147746211</v>
      </c>
      <c r="J39" s="122">
        <v>56.738846618446374</v>
      </c>
      <c r="K39" s="122">
        <v>54.974973557476318</v>
      </c>
      <c r="L39" s="122">
        <v>54.003307083848966</v>
      </c>
      <c r="M39" s="122">
        <v>53.366250215603387</v>
      </c>
      <c r="N39" s="122">
        <v>49.96098745517925</v>
      </c>
      <c r="O39" s="122">
        <v>48.817195062703497</v>
      </c>
      <c r="P39" s="122">
        <v>47.896780189172006</v>
      </c>
      <c r="Q39" s="122">
        <v>45.728786525038579</v>
      </c>
      <c r="R39" s="122">
        <v>44.463290244404341</v>
      </c>
      <c r="S39" s="122">
        <v>44.848133535572757</v>
      </c>
      <c r="T39" s="122">
        <v>43.700410593749488</v>
      </c>
      <c r="U39" s="122">
        <v>40.13737601830131</v>
      </c>
      <c r="V39" s="122">
        <v>39.417422542917528</v>
      </c>
      <c r="W39" s="122">
        <v>37.640345655189698</v>
      </c>
      <c r="DA39" s="130" t="s">
        <v>2614</v>
      </c>
    </row>
    <row r="40" spans="1:105" ht="12" customHeight="1" x14ac:dyDescent="0.25">
      <c r="A40" s="97" t="s">
        <v>50</v>
      </c>
      <c r="B40" s="98">
        <v>228.15177621450911</v>
      </c>
      <c r="C40" s="98">
        <v>228.12114857776467</v>
      </c>
      <c r="D40" s="98">
        <v>234.79063796540095</v>
      </c>
      <c r="E40" s="98">
        <v>245.44749177956388</v>
      </c>
      <c r="F40" s="98">
        <v>252.98234969980834</v>
      </c>
      <c r="G40" s="98">
        <v>241.64946728937872</v>
      </c>
      <c r="H40" s="98">
        <v>231.89958859604545</v>
      </c>
      <c r="I40" s="98">
        <v>222.52083385425027</v>
      </c>
      <c r="J40" s="98">
        <v>210.99158146249621</v>
      </c>
      <c r="K40" s="98">
        <v>207.3394907277989</v>
      </c>
      <c r="L40" s="98">
        <v>208.4033167591935</v>
      </c>
      <c r="M40" s="98">
        <v>208.6808395777704</v>
      </c>
      <c r="N40" s="98">
        <v>195.46814553745421</v>
      </c>
      <c r="O40" s="98">
        <v>193.3128950595393</v>
      </c>
      <c r="P40" s="98">
        <v>191.31357694827048</v>
      </c>
      <c r="Q40" s="98">
        <v>188.5222305707876</v>
      </c>
      <c r="R40" s="98">
        <v>190.50716812693017</v>
      </c>
      <c r="S40" s="98">
        <v>201.24296291682694</v>
      </c>
      <c r="T40" s="98">
        <v>206.98294296350448</v>
      </c>
      <c r="U40" s="98">
        <v>200.87415682454554</v>
      </c>
      <c r="V40" s="98">
        <v>206.78018435852397</v>
      </c>
      <c r="W40" s="98">
        <v>201.78757906736729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4227.1028364665453</v>
      </c>
      <c r="C43" s="117">
        <f t="shared" si="14"/>
        <v>4722.2335240243538</v>
      </c>
      <c r="D43" s="117">
        <f t="shared" si="14"/>
        <v>4391.2639193963814</v>
      </c>
      <c r="E43" s="117">
        <f t="shared" si="14"/>
        <v>4545.3804604367369</v>
      </c>
      <c r="F43" s="117">
        <f t="shared" si="14"/>
        <v>4448.09617084404</v>
      </c>
      <c r="G43" s="117">
        <f t="shared" si="14"/>
        <v>4559.0875468771601</v>
      </c>
      <c r="H43" s="117">
        <f t="shared" si="14"/>
        <v>4585.6107680347195</v>
      </c>
      <c r="I43" s="117">
        <f t="shared" si="14"/>
        <v>3674.7993470940282</v>
      </c>
      <c r="J43" s="117">
        <f t="shared" si="14"/>
        <v>4473.4450981265763</v>
      </c>
      <c r="K43" s="117">
        <f t="shared" si="14"/>
        <v>4208.0885786626068</v>
      </c>
      <c r="L43" s="117">
        <f t="shared" si="14"/>
        <v>4295.7631647046519</v>
      </c>
      <c r="M43" s="117">
        <f t="shared" si="14"/>
        <v>3907.1446644926941</v>
      </c>
      <c r="N43" s="117">
        <f t="shared" si="14"/>
        <v>3922.0792532747605</v>
      </c>
      <c r="O43" s="117">
        <f t="shared" si="14"/>
        <v>3915.1972238106232</v>
      </c>
      <c r="P43" s="117">
        <f t="shared" si="14"/>
        <v>3363.3025747238448</v>
      </c>
      <c r="Q43" s="117">
        <f t="shared" si="14"/>
        <v>3551.1779982461589</v>
      </c>
      <c r="R43" s="117">
        <f t="shared" ref="R43:V43" si="15">R44+R47+R49+R58</f>
        <v>3474.1721247329897</v>
      </c>
      <c r="S43" s="117">
        <f t="shared" si="15"/>
        <v>3532.4393547846462</v>
      </c>
      <c r="T43" s="117">
        <f t="shared" si="15"/>
        <v>3340.8151285682875</v>
      </c>
      <c r="U43" s="117">
        <f t="shared" si="15"/>
        <v>3523.530962405946</v>
      </c>
      <c r="V43" s="117">
        <f t="shared" si="15"/>
        <v>3809.4895204609161</v>
      </c>
      <c r="W43" s="117">
        <f t="shared" ref="W43" si="16">W44+W47+W49+W58</f>
        <v>3150.5221681336802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3790.4734730285695</v>
      </c>
      <c r="C44" s="122">
        <f t="shared" si="17"/>
        <v>4255.5206923312526</v>
      </c>
      <c r="D44" s="122">
        <f t="shared" si="17"/>
        <v>3933.745543434658</v>
      </c>
      <c r="E44" s="122">
        <f t="shared" si="17"/>
        <v>4078.4821802055071</v>
      </c>
      <c r="F44" s="122">
        <f t="shared" si="17"/>
        <v>3984.6053180008239</v>
      </c>
      <c r="G44" s="122">
        <f t="shared" si="17"/>
        <v>4084.490749289484</v>
      </c>
      <c r="H44" s="122">
        <f t="shared" si="17"/>
        <v>4090.7295925165986</v>
      </c>
      <c r="I44" s="122">
        <f t="shared" si="17"/>
        <v>3257.4654410933599</v>
      </c>
      <c r="J44" s="122">
        <f t="shared" si="17"/>
        <v>3980.2494996021728</v>
      </c>
      <c r="K44" s="122">
        <f t="shared" si="17"/>
        <v>3728.3439167304314</v>
      </c>
      <c r="L44" s="122">
        <f t="shared" si="17"/>
        <v>3822.6751988028241</v>
      </c>
      <c r="M44" s="122">
        <f t="shared" si="17"/>
        <v>3420.262428661586</v>
      </c>
      <c r="N44" s="122">
        <f t="shared" si="17"/>
        <v>3449.3884561937925</v>
      </c>
      <c r="O44" s="122">
        <f t="shared" si="17"/>
        <v>3520.139885358316</v>
      </c>
      <c r="P44" s="122">
        <f t="shared" si="17"/>
        <v>2950.8505470291539</v>
      </c>
      <c r="Q44" s="122">
        <f t="shared" si="17"/>
        <v>3158.6598310577251</v>
      </c>
      <c r="R44" s="122">
        <f t="shared" ref="R44:V44" si="18">SUM(R45:R46)</f>
        <v>3075.9750913441617</v>
      </c>
      <c r="S44" s="122">
        <f t="shared" si="18"/>
        <v>3104.6256328449153</v>
      </c>
      <c r="T44" s="122">
        <f t="shared" si="18"/>
        <v>2920.5457957548288</v>
      </c>
      <c r="U44" s="122">
        <f t="shared" si="18"/>
        <v>3062.3171151619913</v>
      </c>
      <c r="V44" s="122">
        <f t="shared" si="18"/>
        <v>3307.5228004686114</v>
      </c>
      <c r="W44" s="122">
        <f t="shared" ref="W44" si="19">SUM(W45:W46)</f>
        <v>2760.7291735915892</v>
      </c>
      <c r="DA44" s="130" t="s">
        <v>2618</v>
      </c>
    </row>
    <row r="45" spans="1:105" ht="12" customHeight="1" x14ac:dyDescent="0.25">
      <c r="A45" s="97" t="s">
        <v>217</v>
      </c>
      <c r="B45" s="98">
        <v>3790.4734730285695</v>
      </c>
      <c r="C45" s="98">
        <v>4255.5206923312526</v>
      </c>
      <c r="D45" s="98">
        <v>3933.745543434658</v>
      </c>
      <c r="E45" s="98">
        <v>4078.4821802055071</v>
      </c>
      <c r="F45" s="98">
        <v>3984.6053180008239</v>
      </c>
      <c r="G45" s="98">
        <v>4084.490749289484</v>
      </c>
      <c r="H45" s="98">
        <v>4090.7295925165986</v>
      </c>
      <c r="I45" s="98">
        <v>3257.4654410933599</v>
      </c>
      <c r="J45" s="98">
        <v>3980.2494996021728</v>
      </c>
      <c r="K45" s="98">
        <v>3728.3439167304314</v>
      </c>
      <c r="L45" s="98">
        <v>3822.6751988028241</v>
      </c>
      <c r="M45" s="98">
        <v>3420.262428661586</v>
      </c>
      <c r="N45" s="98">
        <v>3449.3884561937925</v>
      </c>
      <c r="O45" s="98">
        <v>3520.139885358316</v>
      </c>
      <c r="P45" s="98">
        <v>2950.8505470291539</v>
      </c>
      <c r="Q45" s="98">
        <v>3158.6598310577251</v>
      </c>
      <c r="R45" s="98">
        <v>3075.9750913441617</v>
      </c>
      <c r="S45" s="98">
        <v>3104.6256328449153</v>
      </c>
      <c r="T45" s="98">
        <v>2920.5457957548288</v>
      </c>
      <c r="U45" s="98">
        <v>3062.3171151619913</v>
      </c>
      <c r="V45" s="98">
        <v>3307.5228004686114</v>
      </c>
      <c r="W45" s="98">
        <v>2760.7291735915892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396.79188067593498</v>
      </c>
      <c r="C49" s="122">
        <v>428.47133692274764</v>
      </c>
      <c r="D49" s="122">
        <v>419.39921027530949</v>
      </c>
      <c r="E49" s="122">
        <v>430.20544795656514</v>
      </c>
      <c r="F49" s="122">
        <v>426.86766886319748</v>
      </c>
      <c r="G49" s="122">
        <v>438.89588882908515</v>
      </c>
      <c r="H49" s="122">
        <v>462.26081861866612</v>
      </c>
      <c r="I49" s="122">
        <v>384.45977988818362</v>
      </c>
      <c r="J49" s="122">
        <v>463.16317662820239</v>
      </c>
      <c r="K49" s="122">
        <v>450.15541033640773</v>
      </c>
      <c r="L49" s="122">
        <v>444.10111904393597</v>
      </c>
      <c r="M49" s="122">
        <v>458.14712901904448</v>
      </c>
      <c r="N49" s="122">
        <v>446.51102574638645</v>
      </c>
      <c r="O49" s="122">
        <v>368.6542396526466</v>
      </c>
      <c r="P49" s="122">
        <v>386.30864714234394</v>
      </c>
      <c r="Q49" s="122">
        <v>367.13227470474669</v>
      </c>
      <c r="R49" s="122">
        <v>373.9183661999943</v>
      </c>
      <c r="S49" s="122">
        <v>402.9422557889061</v>
      </c>
      <c r="T49" s="122">
        <v>395.16690656040072</v>
      </c>
      <c r="U49" s="122">
        <v>437.39240000482016</v>
      </c>
      <c r="V49" s="122">
        <v>477.40608103463143</v>
      </c>
      <c r="W49" s="122">
        <v>365.33302513684561</v>
      </c>
      <c r="DA49" s="130" t="s">
        <v>2623</v>
      </c>
    </row>
    <row r="50" spans="1:105" ht="12" customHeight="1" x14ac:dyDescent="0.25">
      <c r="A50" s="97" t="s">
        <v>138</v>
      </c>
      <c r="B50" s="98">
        <v>593.00465988556937</v>
      </c>
      <c r="C50" s="98">
        <v>641.68010960820732</v>
      </c>
      <c r="D50" s="98">
        <v>628.43384497413444</v>
      </c>
      <c r="E50" s="98">
        <v>643.64984650572433</v>
      </c>
      <c r="F50" s="98">
        <v>641.13615240922377</v>
      </c>
      <c r="G50" s="98">
        <v>656.2173982755138</v>
      </c>
      <c r="H50" s="98">
        <v>684.64963661901413</v>
      </c>
      <c r="I50" s="98">
        <v>564.18867357163754</v>
      </c>
      <c r="J50" s="98">
        <v>676.00176731634519</v>
      </c>
      <c r="K50" s="98">
        <v>656.27749736870544</v>
      </c>
      <c r="L50" s="98">
        <v>648.86113593086066</v>
      </c>
      <c r="M50" s="98">
        <v>682.94107518351757</v>
      </c>
      <c r="N50" s="98">
        <v>685.70057979768058</v>
      </c>
      <c r="O50" s="98">
        <v>604.74349453840841</v>
      </c>
      <c r="P50" s="98">
        <v>650.56597896635651</v>
      </c>
      <c r="Q50" s="98">
        <v>625.97237650911825</v>
      </c>
      <c r="R50" s="98">
        <v>617.78951115611119</v>
      </c>
      <c r="S50" s="98">
        <v>642.55958798840265</v>
      </c>
      <c r="T50" s="98">
        <v>606.71034584409892</v>
      </c>
      <c r="U50" s="98">
        <v>650.95660379992444</v>
      </c>
      <c r="V50" s="98">
        <v>706.8021733852388</v>
      </c>
      <c r="W50" s="98">
        <v>536.76704393938439</v>
      </c>
      <c r="DA50" s="63" t="s">
        <v>2624</v>
      </c>
    </row>
    <row r="51" spans="1:105" ht="12" customHeight="1" x14ac:dyDescent="0.25">
      <c r="A51" s="97" t="s">
        <v>137</v>
      </c>
      <c r="B51" s="98">
        <v>211.91969645907832</v>
      </c>
      <c r="C51" s="98">
        <v>237.11996446231782</v>
      </c>
      <c r="D51" s="98">
        <v>243.22377664181192</v>
      </c>
      <c r="E51" s="98">
        <v>261.63286668730365</v>
      </c>
      <c r="F51" s="98">
        <v>272.42027120540223</v>
      </c>
      <c r="G51" s="98">
        <v>290.63663861600537</v>
      </c>
      <c r="H51" s="98">
        <v>312.96333274005639</v>
      </c>
      <c r="I51" s="98">
        <v>258.71466713326657</v>
      </c>
      <c r="J51" s="98">
        <v>304.69139435288093</v>
      </c>
      <c r="K51" s="98">
        <v>298.76967182723666</v>
      </c>
      <c r="L51" s="98">
        <v>292.10642798067266</v>
      </c>
      <c r="M51" s="98">
        <v>307.49509608599158</v>
      </c>
      <c r="N51" s="98">
        <v>318.49470694366846</v>
      </c>
      <c r="O51" s="98">
        <v>272.41198754773973</v>
      </c>
      <c r="P51" s="98">
        <v>273.4182693563223</v>
      </c>
      <c r="Q51" s="98">
        <v>254.22550566245792</v>
      </c>
      <c r="R51" s="98">
        <v>256.15690064302174</v>
      </c>
      <c r="S51" s="98">
        <v>295.32003448916242</v>
      </c>
      <c r="T51" s="98">
        <v>251.28478206509246</v>
      </c>
      <c r="U51" s="98">
        <v>287.06981899001937</v>
      </c>
      <c r="V51" s="98">
        <v>306.12436735256802</v>
      </c>
      <c r="W51" s="98">
        <v>228.67355708266362</v>
      </c>
      <c r="DA51" s="63" t="s">
        <v>2625</v>
      </c>
    </row>
    <row r="52" spans="1:105" ht="12" customHeight="1" x14ac:dyDescent="0.25">
      <c r="A52" s="100" t="s">
        <v>217</v>
      </c>
      <c r="B52" s="101">
        <v>211.91969645907832</v>
      </c>
      <c r="C52" s="101">
        <v>237.11996446231782</v>
      </c>
      <c r="D52" s="101">
        <v>243.22377664181192</v>
      </c>
      <c r="E52" s="101">
        <v>261.63286668730365</v>
      </c>
      <c r="F52" s="101">
        <v>272.42027120540223</v>
      </c>
      <c r="G52" s="101">
        <v>290.63663861600537</v>
      </c>
      <c r="H52" s="101">
        <v>312.96333274005639</v>
      </c>
      <c r="I52" s="101">
        <v>258.71466713326657</v>
      </c>
      <c r="J52" s="101">
        <v>304.69139435288093</v>
      </c>
      <c r="K52" s="101">
        <v>298.76967182723666</v>
      </c>
      <c r="L52" s="101">
        <v>292.10642798067266</v>
      </c>
      <c r="M52" s="101">
        <v>307.49509608599158</v>
      </c>
      <c r="N52" s="101">
        <v>318.49470694366846</v>
      </c>
      <c r="O52" s="101">
        <v>272.41198754773973</v>
      </c>
      <c r="P52" s="101">
        <v>273.4182693563223</v>
      </c>
      <c r="Q52" s="101">
        <v>254.22550566245792</v>
      </c>
      <c r="R52" s="101">
        <v>256.15690064302174</v>
      </c>
      <c r="S52" s="101">
        <v>295.32003448916242</v>
      </c>
      <c r="T52" s="101">
        <v>251.28478206509246</v>
      </c>
      <c r="U52" s="101">
        <v>287.06981899001937</v>
      </c>
      <c r="V52" s="101">
        <v>306.12436735256802</v>
      </c>
      <c r="W52" s="101">
        <v>228.67355708266362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39.83748276204075</v>
      </c>
      <c r="C58" s="122">
        <v>38.241494770353533</v>
      </c>
      <c r="D58" s="122">
        <v>38.119165686414291</v>
      </c>
      <c r="E58" s="122">
        <v>36.692832274664049</v>
      </c>
      <c r="F58" s="122">
        <v>36.62318398001802</v>
      </c>
      <c r="G58" s="122">
        <v>35.700908758590991</v>
      </c>
      <c r="H58" s="122">
        <v>32.620356899455345</v>
      </c>
      <c r="I58" s="122">
        <v>32.874126112484788</v>
      </c>
      <c r="J58" s="122">
        <v>30.032421896201217</v>
      </c>
      <c r="K58" s="122">
        <v>29.589251595767735</v>
      </c>
      <c r="L58" s="122">
        <v>28.986846857891155</v>
      </c>
      <c r="M58" s="122">
        <v>28.735106812063865</v>
      </c>
      <c r="N58" s="122">
        <v>26.179771334581226</v>
      </c>
      <c r="O58" s="122">
        <v>26.403098799660782</v>
      </c>
      <c r="P58" s="122">
        <v>26.143380552347018</v>
      </c>
      <c r="Q58" s="122">
        <v>25.385892483687147</v>
      </c>
      <c r="R58" s="122">
        <v>24.278667188833872</v>
      </c>
      <c r="S58" s="122">
        <v>24.871466150824681</v>
      </c>
      <c r="T58" s="122">
        <v>25.102426253058013</v>
      </c>
      <c r="U58" s="122">
        <v>23.821447239134727</v>
      </c>
      <c r="V58" s="122">
        <v>24.560638957673234</v>
      </c>
      <c r="W58" s="122">
        <v>24.459969405245413</v>
      </c>
      <c r="DA58" s="130" t="s">
        <v>2632</v>
      </c>
    </row>
    <row r="59" spans="1:105" ht="12" customHeight="1" x14ac:dyDescent="0.25">
      <c r="A59" s="97" t="s">
        <v>50</v>
      </c>
      <c r="B59" s="98">
        <v>205.365342706793</v>
      </c>
      <c r="C59" s="98">
        <v>203.10766016925234</v>
      </c>
      <c r="D59" s="98">
        <v>207.06985475093805</v>
      </c>
      <c r="E59" s="98">
        <v>203.42537760649873</v>
      </c>
      <c r="F59" s="98">
        <v>203.44826328123642</v>
      </c>
      <c r="G59" s="98">
        <v>204.41572662296014</v>
      </c>
      <c r="H59" s="98">
        <v>197.00640256103438</v>
      </c>
      <c r="I59" s="98">
        <v>204.19590217210944</v>
      </c>
      <c r="J59" s="98">
        <v>193.79520710843244</v>
      </c>
      <c r="K59" s="98">
        <v>197.4567265360574</v>
      </c>
      <c r="L59" s="98">
        <v>201.87388355080179</v>
      </c>
      <c r="M59" s="98">
        <v>204.44129212270076</v>
      </c>
      <c r="N59" s="98">
        <v>191.54854598392356</v>
      </c>
      <c r="O59" s="98">
        <v>195.53899568773042</v>
      </c>
      <c r="P59" s="98">
        <v>195.20207129397701</v>
      </c>
      <c r="Q59" s="98">
        <v>191.81188634005554</v>
      </c>
      <c r="R59" s="98">
        <v>187.27795216878013</v>
      </c>
      <c r="S59" s="98">
        <v>197.71070558394663</v>
      </c>
      <c r="T59" s="98">
        <v>205.22835118784229</v>
      </c>
      <c r="U59" s="98">
        <v>202.01204666375224</v>
      </c>
      <c r="V59" s="98">
        <v>213.83972030842202</v>
      </c>
      <c r="W59" s="98">
        <v>209.44470175290044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3093.0546965387016</v>
      </c>
      <c r="C62" s="117">
        <f t="shared" si="21"/>
        <v>3181.6002939606342</v>
      </c>
      <c r="D62" s="117">
        <f t="shared" si="21"/>
        <v>3085.2789497614031</v>
      </c>
      <c r="E62" s="117">
        <f t="shared" si="21"/>
        <v>3146.9585547753077</v>
      </c>
      <c r="F62" s="117">
        <f t="shared" si="21"/>
        <v>3103.9736266816371</v>
      </c>
      <c r="G62" s="117">
        <f t="shared" si="21"/>
        <v>3088.3925492904023</v>
      </c>
      <c r="H62" s="117">
        <f t="shared" si="21"/>
        <v>3002.3411135178853</v>
      </c>
      <c r="I62" s="117">
        <f t="shared" si="21"/>
        <v>2757.8812673755724</v>
      </c>
      <c r="J62" s="117">
        <f t="shared" si="21"/>
        <v>2833.1767653225043</v>
      </c>
      <c r="K62" s="117">
        <f t="shared" si="21"/>
        <v>2828.14928546698</v>
      </c>
      <c r="L62" s="117">
        <f t="shared" si="21"/>
        <v>3043.4776361511244</v>
      </c>
      <c r="M62" s="117">
        <f t="shared" si="21"/>
        <v>2669.3843212338002</v>
      </c>
      <c r="N62" s="117">
        <f t="shared" si="21"/>
        <v>2799.5343333471028</v>
      </c>
      <c r="O62" s="117">
        <f t="shared" si="21"/>
        <v>2861.552379965241</v>
      </c>
      <c r="P62" s="117">
        <f t="shared" si="21"/>
        <v>2332.8434830852993</v>
      </c>
      <c r="Q62" s="117">
        <f t="shared" si="21"/>
        <v>2486.7446897646291</v>
      </c>
      <c r="R62" s="117">
        <f t="shared" ref="R62:V62" si="22">R63+R66+R68+R77</f>
        <v>2583.5220994862839</v>
      </c>
      <c r="S62" s="117">
        <f t="shared" si="22"/>
        <v>2531.1456374145582</v>
      </c>
      <c r="T62" s="117">
        <f t="shared" si="22"/>
        <v>2468.0150652155694</v>
      </c>
      <c r="U62" s="117">
        <f t="shared" si="22"/>
        <v>2432.1389751062516</v>
      </c>
      <c r="V62" s="117">
        <f t="shared" si="22"/>
        <v>2396.6980178019785</v>
      </c>
      <c r="W62" s="117">
        <f t="shared" ref="W62" si="23">W63+W66+W68+W77</f>
        <v>2590.6823340452979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2611.560708965882</v>
      </c>
      <c r="C63" s="122">
        <f t="shared" si="24"/>
        <v>2699.8149717931792</v>
      </c>
      <c r="D63" s="122">
        <f t="shared" si="24"/>
        <v>2592.4787333603267</v>
      </c>
      <c r="E63" s="122">
        <f t="shared" si="24"/>
        <v>2650.3329094600226</v>
      </c>
      <c r="F63" s="122">
        <f t="shared" si="24"/>
        <v>2624.5611012043182</v>
      </c>
      <c r="G63" s="122">
        <f t="shared" si="24"/>
        <v>2598.7953529705769</v>
      </c>
      <c r="H63" s="122">
        <f t="shared" si="24"/>
        <v>2515.6933484950346</v>
      </c>
      <c r="I63" s="122">
        <f t="shared" si="24"/>
        <v>2272.1378070408641</v>
      </c>
      <c r="J63" s="122">
        <f t="shared" si="24"/>
        <v>2374.8373254296175</v>
      </c>
      <c r="K63" s="122">
        <f t="shared" si="24"/>
        <v>2367.9170195542715</v>
      </c>
      <c r="L63" s="122">
        <f t="shared" si="24"/>
        <v>2562.5827511813932</v>
      </c>
      <c r="M63" s="122">
        <f t="shared" si="24"/>
        <v>2206.7464593919117</v>
      </c>
      <c r="N63" s="122">
        <f t="shared" si="24"/>
        <v>2340.7925117178988</v>
      </c>
      <c r="O63" s="122">
        <f t="shared" si="24"/>
        <v>2408.5736781131181</v>
      </c>
      <c r="P63" s="122">
        <f t="shared" si="24"/>
        <v>1902.7328952519767</v>
      </c>
      <c r="Q63" s="122">
        <f t="shared" si="24"/>
        <v>2048.1808571568654</v>
      </c>
      <c r="R63" s="122">
        <f t="shared" ref="R63:V63" si="25">SUM(R64:R65)</f>
        <v>2137.6707663876573</v>
      </c>
      <c r="S63" s="122">
        <f t="shared" si="25"/>
        <v>2083.9846784265274</v>
      </c>
      <c r="T63" s="122">
        <f t="shared" si="25"/>
        <v>2019.7169429063131</v>
      </c>
      <c r="U63" s="122">
        <f t="shared" si="25"/>
        <v>1995.8016819645234</v>
      </c>
      <c r="V63" s="122">
        <f t="shared" si="25"/>
        <v>1965.4713247136813</v>
      </c>
      <c r="W63" s="122">
        <f t="shared" ref="W63" si="26">SUM(W64:W65)</f>
        <v>2157.9613521427132</v>
      </c>
      <c r="DA63" s="130" t="s">
        <v>2636</v>
      </c>
    </row>
    <row r="64" spans="1:105" ht="12" customHeight="1" x14ac:dyDescent="0.25">
      <c r="A64" s="97" t="s">
        <v>218</v>
      </c>
      <c r="B64" s="98">
        <v>2611.560708965882</v>
      </c>
      <c r="C64" s="98">
        <v>2699.8149717931792</v>
      </c>
      <c r="D64" s="98">
        <v>2592.4787333603267</v>
      </c>
      <c r="E64" s="98">
        <v>2650.3329094600226</v>
      </c>
      <c r="F64" s="98">
        <v>2624.5611012043182</v>
      </c>
      <c r="G64" s="98">
        <v>2598.7953529705769</v>
      </c>
      <c r="H64" s="98">
        <v>2515.6933484950346</v>
      </c>
      <c r="I64" s="98">
        <v>2272.1378070408641</v>
      </c>
      <c r="J64" s="98">
        <v>2374.8373254296175</v>
      </c>
      <c r="K64" s="98">
        <v>2367.9170195542715</v>
      </c>
      <c r="L64" s="98">
        <v>2562.5827511813932</v>
      </c>
      <c r="M64" s="98">
        <v>2206.7464593919117</v>
      </c>
      <c r="N64" s="98">
        <v>2340.7925117178988</v>
      </c>
      <c r="O64" s="98">
        <v>2408.5736781131181</v>
      </c>
      <c r="P64" s="98">
        <v>1902.7328952519767</v>
      </c>
      <c r="Q64" s="98">
        <v>2048.1808571568654</v>
      </c>
      <c r="R64" s="98">
        <v>2137.6707663876573</v>
      </c>
      <c r="S64" s="98">
        <v>2083.9846784265274</v>
      </c>
      <c r="T64" s="98">
        <v>2019.7169429063131</v>
      </c>
      <c r="U64" s="98">
        <v>1995.8016819645234</v>
      </c>
      <c r="V64" s="98">
        <v>1965.4713247136813</v>
      </c>
      <c r="W64" s="98">
        <v>2157.9613521427132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372.39456582013622</v>
      </c>
      <c r="C68" s="122">
        <v>373.54062060315744</v>
      </c>
      <c r="D68" s="122">
        <v>381.62095998258064</v>
      </c>
      <c r="E68" s="122">
        <v>383.46122104011869</v>
      </c>
      <c r="F68" s="122">
        <v>372.32546235228779</v>
      </c>
      <c r="G68" s="122">
        <v>376.41825727743247</v>
      </c>
      <c r="H68" s="122">
        <v>373.85856597903506</v>
      </c>
      <c r="I68" s="122">
        <v>377.52245229691283</v>
      </c>
      <c r="J68" s="122">
        <v>358.09040624311831</v>
      </c>
      <c r="K68" s="122">
        <v>361.92218096172274</v>
      </c>
      <c r="L68" s="122">
        <v>375.79663509102022</v>
      </c>
      <c r="M68" s="122">
        <v>357.78906150777902</v>
      </c>
      <c r="N68" s="122">
        <v>361.07809823315978</v>
      </c>
      <c r="O68" s="122">
        <v>356.87946812660192</v>
      </c>
      <c r="P68" s="122">
        <v>338.43052201664199</v>
      </c>
      <c r="Q68" s="122">
        <v>345.08893963376261</v>
      </c>
      <c r="R68" s="122">
        <v>351.14272886205384</v>
      </c>
      <c r="S68" s="122">
        <v>347.83854007778814</v>
      </c>
      <c r="T68" s="122">
        <v>350.15858849605445</v>
      </c>
      <c r="U68" s="122">
        <v>337.52543537793804</v>
      </c>
      <c r="V68" s="122">
        <v>328.5793130785716</v>
      </c>
      <c r="W68" s="122">
        <v>333.5709152633911</v>
      </c>
      <c r="DA68" s="130" t="s">
        <v>2641</v>
      </c>
    </row>
    <row r="69" spans="1:105" ht="12" customHeight="1" x14ac:dyDescent="0.25">
      <c r="A69" s="97" t="s">
        <v>134</v>
      </c>
      <c r="B69" s="98">
        <v>406.20207017826675</v>
      </c>
      <c r="C69" s="98">
        <v>411.29294446091183</v>
      </c>
      <c r="D69" s="98">
        <v>420.20524352306887</v>
      </c>
      <c r="E69" s="98">
        <v>424.52310062122734</v>
      </c>
      <c r="F69" s="98">
        <v>415.40995499689757</v>
      </c>
      <c r="G69" s="98">
        <v>415.64728648520685</v>
      </c>
      <c r="H69" s="98">
        <v>409.63819198685547</v>
      </c>
      <c r="I69" s="98">
        <v>405.84731435260608</v>
      </c>
      <c r="J69" s="98">
        <v>387.91255809358125</v>
      </c>
      <c r="K69" s="98">
        <v>391.58528888092337</v>
      </c>
      <c r="L69" s="98">
        <v>407.3528757340768</v>
      </c>
      <c r="M69" s="98">
        <v>388.09493742313174</v>
      </c>
      <c r="N69" s="98">
        <v>392.06464634704429</v>
      </c>
      <c r="O69" s="98">
        <v>385.11684853636359</v>
      </c>
      <c r="P69" s="98">
        <v>362.56684161293413</v>
      </c>
      <c r="Q69" s="98">
        <v>369.20190988433529</v>
      </c>
      <c r="R69" s="98">
        <v>376.6175971899853</v>
      </c>
      <c r="S69" s="98">
        <v>373.62626489468045</v>
      </c>
      <c r="T69" s="98">
        <v>378.13442956117899</v>
      </c>
      <c r="U69" s="98">
        <v>363.96138224243725</v>
      </c>
      <c r="V69" s="98">
        <v>355.00305811779168</v>
      </c>
      <c r="W69" s="98">
        <v>357.81564469856988</v>
      </c>
      <c r="DA69" s="63" t="s">
        <v>2642</v>
      </c>
    </row>
    <row r="70" spans="1:105" ht="12" customHeight="1" x14ac:dyDescent="0.25">
      <c r="A70" s="97" t="s">
        <v>133</v>
      </c>
      <c r="B70" s="98">
        <v>169.83216246909004</v>
      </c>
      <c r="C70" s="98">
        <v>165.46747834732233</v>
      </c>
      <c r="D70" s="98">
        <v>177.47582698723852</v>
      </c>
      <c r="E70" s="98">
        <v>179.64019470842896</v>
      </c>
      <c r="F70" s="98">
        <v>185.62420542783278</v>
      </c>
      <c r="G70" s="98">
        <v>184.80915286384729</v>
      </c>
      <c r="H70" s="98">
        <v>176.28788487359279</v>
      </c>
      <c r="I70" s="98">
        <v>191.48539509837232</v>
      </c>
      <c r="J70" s="98">
        <v>166.74331810595856</v>
      </c>
      <c r="K70" s="98">
        <v>167.17479870240155</v>
      </c>
      <c r="L70" s="98">
        <v>166.68773586300676</v>
      </c>
      <c r="M70" s="98">
        <v>154.14645393759406</v>
      </c>
      <c r="N70" s="98">
        <v>153.73253653043858</v>
      </c>
      <c r="O70" s="98">
        <v>157.11323388901434</v>
      </c>
      <c r="P70" s="98">
        <v>144.04731892549589</v>
      </c>
      <c r="Q70" s="98">
        <v>136.03585283213059</v>
      </c>
      <c r="R70" s="98">
        <v>140.46591676599857</v>
      </c>
      <c r="S70" s="98">
        <v>145.81111614398782</v>
      </c>
      <c r="T70" s="98">
        <v>146.47293953631981</v>
      </c>
      <c r="U70" s="98">
        <v>142.21176701006624</v>
      </c>
      <c r="V70" s="98">
        <v>127.88214419361911</v>
      </c>
      <c r="W70" s="98">
        <v>146.84141829710754</v>
      </c>
      <c r="DA70" s="63" t="s">
        <v>2643</v>
      </c>
    </row>
    <row r="71" spans="1:105" ht="12" customHeight="1" x14ac:dyDescent="0.25">
      <c r="A71" s="100" t="s">
        <v>218</v>
      </c>
      <c r="B71" s="101">
        <v>169.83216246909004</v>
      </c>
      <c r="C71" s="101">
        <v>165.46747834732233</v>
      </c>
      <c r="D71" s="101">
        <v>177.47582698723852</v>
      </c>
      <c r="E71" s="101">
        <v>179.64019470842896</v>
      </c>
      <c r="F71" s="101">
        <v>185.62420542783278</v>
      </c>
      <c r="G71" s="101">
        <v>184.80915286384729</v>
      </c>
      <c r="H71" s="101">
        <v>176.28788487359279</v>
      </c>
      <c r="I71" s="101">
        <v>191.48539509837232</v>
      </c>
      <c r="J71" s="101">
        <v>166.74331810595856</v>
      </c>
      <c r="K71" s="101">
        <v>167.17479870240155</v>
      </c>
      <c r="L71" s="101">
        <v>166.68773586300676</v>
      </c>
      <c r="M71" s="101">
        <v>154.14645393759406</v>
      </c>
      <c r="N71" s="101">
        <v>153.73253653043858</v>
      </c>
      <c r="O71" s="101">
        <v>157.11323388901434</v>
      </c>
      <c r="P71" s="101">
        <v>144.04731892549589</v>
      </c>
      <c r="Q71" s="101">
        <v>136.03585283213059</v>
      </c>
      <c r="R71" s="101">
        <v>140.46591676599857</v>
      </c>
      <c r="S71" s="101">
        <v>145.81111614398782</v>
      </c>
      <c r="T71" s="101">
        <v>146.47293953631981</v>
      </c>
      <c r="U71" s="101">
        <v>142.21176701006624</v>
      </c>
      <c r="V71" s="101">
        <v>127.88214419361911</v>
      </c>
      <c r="W71" s="101">
        <v>146.84141829710754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109.09942175268343</v>
      </c>
      <c r="C77" s="122">
        <v>108.24470156429727</v>
      </c>
      <c r="D77" s="122">
        <v>111.1792564184957</v>
      </c>
      <c r="E77" s="122">
        <v>113.1644242751664</v>
      </c>
      <c r="F77" s="122">
        <v>107.08706312503089</v>
      </c>
      <c r="G77" s="122">
        <v>113.1789390423926</v>
      </c>
      <c r="H77" s="122">
        <v>112.78919904381573</v>
      </c>
      <c r="I77" s="122">
        <v>108.22100803779554</v>
      </c>
      <c r="J77" s="122">
        <v>100.24903364976866</v>
      </c>
      <c r="K77" s="122">
        <v>98.310084950985441</v>
      </c>
      <c r="L77" s="122">
        <v>105.09824987871131</v>
      </c>
      <c r="M77" s="122">
        <v>104.84880033410967</v>
      </c>
      <c r="N77" s="122">
        <v>97.663723396043963</v>
      </c>
      <c r="O77" s="122">
        <v>96.099233725520946</v>
      </c>
      <c r="P77" s="122">
        <v>91.680065816680809</v>
      </c>
      <c r="Q77" s="122">
        <v>93.474892974001165</v>
      </c>
      <c r="R77" s="122">
        <v>94.708604236572697</v>
      </c>
      <c r="S77" s="122">
        <v>99.322418910242831</v>
      </c>
      <c r="T77" s="122">
        <v>98.139533813202135</v>
      </c>
      <c r="U77" s="122">
        <v>98.811857763790101</v>
      </c>
      <c r="V77" s="122">
        <v>102.64738000972538</v>
      </c>
      <c r="W77" s="122">
        <v>99.150066639193611</v>
      </c>
      <c r="DA77" s="130" t="s">
        <v>2650</v>
      </c>
    </row>
    <row r="78" spans="1:105" ht="12" customHeight="1" x14ac:dyDescent="0.25">
      <c r="A78" s="97" t="s">
        <v>193</v>
      </c>
      <c r="B78" s="98">
        <v>163.56257814145553</v>
      </c>
      <c r="C78" s="98">
        <v>164.15105450991612</v>
      </c>
      <c r="D78" s="98">
        <v>169.02787968079576</v>
      </c>
      <c r="E78" s="98">
        <v>173.03064486709258</v>
      </c>
      <c r="F78" s="98">
        <v>164.65191524119271</v>
      </c>
      <c r="G78" s="98">
        <v>172.05950683521672</v>
      </c>
      <c r="H78" s="98">
        <v>171.51961877876565</v>
      </c>
      <c r="I78" s="98">
        <v>164.18252574231138</v>
      </c>
      <c r="J78" s="98">
        <v>154.54872331625441</v>
      </c>
      <c r="K78" s="98">
        <v>151.31358245259236</v>
      </c>
      <c r="L78" s="98">
        <v>162.0593898454901</v>
      </c>
      <c r="M78" s="98">
        <v>160.13370414214447</v>
      </c>
      <c r="N78" s="98">
        <v>150.29294187648327</v>
      </c>
      <c r="O78" s="98">
        <v>148.03511265790263</v>
      </c>
      <c r="P78" s="98">
        <v>140.60742225303133</v>
      </c>
      <c r="Q78" s="98">
        <v>144.53498162313488</v>
      </c>
      <c r="R78" s="98">
        <v>148.03524235026148</v>
      </c>
      <c r="S78" s="98">
        <v>157.20959931334872</v>
      </c>
      <c r="T78" s="98">
        <v>157.01265298883962</v>
      </c>
      <c r="U78" s="98">
        <v>158.48035588143301</v>
      </c>
      <c r="V78" s="98">
        <v>165.02813448699567</v>
      </c>
      <c r="W78" s="98">
        <v>160.97274766259659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>
        <f t="shared" ref="B81:Q81" si="28">B82+B85+B87+B100</f>
        <v>171.25435070726832</v>
      </c>
      <c r="C81" s="117">
        <f t="shared" si="28"/>
        <v>167.21797698285775</v>
      </c>
      <c r="D81" s="117">
        <f t="shared" si="28"/>
        <v>163.02469244882042</v>
      </c>
      <c r="E81" s="117">
        <f t="shared" si="28"/>
        <v>162.72582589995045</v>
      </c>
      <c r="F81" s="117">
        <f t="shared" si="28"/>
        <v>154.23259998446093</v>
      </c>
      <c r="G81" s="117">
        <f t="shared" si="28"/>
        <v>155.53187875620898</v>
      </c>
      <c r="H81" s="117">
        <f t="shared" si="28"/>
        <v>130.68122247930734</v>
      </c>
      <c r="I81" s="117">
        <f t="shared" si="28"/>
        <v>124.8330292539578</v>
      </c>
      <c r="J81" s="117">
        <f t="shared" si="28"/>
        <v>106.94455440473328</v>
      </c>
      <c r="K81" s="117">
        <f t="shared" si="28"/>
        <v>106.89251696772304</v>
      </c>
      <c r="L81" s="117">
        <f t="shared" si="28"/>
        <v>101.52952620112501</v>
      </c>
      <c r="M81" s="117">
        <f t="shared" si="28"/>
        <v>98.790394204955348</v>
      </c>
      <c r="N81" s="117">
        <f t="shared" si="28"/>
        <v>89.209976111366458</v>
      </c>
      <c r="O81" s="117">
        <f t="shared" si="28"/>
        <v>86.619103904855208</v>
      </c>
      <c r="P81" s="117">
        <f t="shared" si="28"/>
        <v>83.742064625359163</v>
      </c>
      <c r="Q81" s="117">
        <f t="shared" si="28"/>
        <v>82.17702469085863</v>
      </c>
      <c r="R81" s="117">
        <f t="shared" ref="R81:V81" si="29">R82+R85+R87+R100</f>
        <v>81.163242506585334</v>
      </c>
      <c r="S81" s="117">
        <f t="shared" si="29"/>
        <v>84.389039849747618</v>
      </c>
      <c r="T81" s="117">
        <f t="shared" si="29"/>
        <v>84.648133442469486</v>
      </c>
      <c r="U81" s="117">
        <f t="shared" si="29"/>
        <v>81.637335837101119</v>
      </c>
      <c r="V81" s="117">
        <f t="shared" si="29"/>
        <v>80.142604006569343</v>
      </c>
      <c r="W81" s="117">
        <f t="shared" ref="W81" si="30">W82+W85+W87+W100</f>
        <v>77.120063047640443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205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101.49076023506971</v>
      </c>
      <c r="C87" s="122">
        <v>98.405894660699929</v>
      </c>
      <c r="D87" s="122">
        <v>93.305156866313084</v>
      </c>
      <c r="E87" s="122">
        <v>88.044042355522507</v>
      </c>
      <c r="F87" s="122">
        <v>83.967111517201815</v>
      </c>
      <c r="G87" s="122">
        <v>80.68629759588724</v>
      </c>
      <c r="H87" s="122">
        <v>68.678652197254777</v>
      </c>
      <c r="I87" s="122">
        <v>62.008905143386976</v>
      </c>
      <c r="J87" s="122">
        <v>54.589898783786261</v>
      </c>
      <c r="K87" s="122">
        <v>52.690687494451588</v>
      </c>
      <c r="L87" s="122">
        <v>50.840991541367735</v>
      </c>
      <c r="M87" s="122">
        <v>49.348811516649931</v>
      </c>
      <c r="N87" s="122">
        <v>44.403755698642627</v>
      </c>
      <c r="O87" s="122">
        <v>42.325829875265214</v>
      </c>
      <c r="P87" s="122">
        <v>39.513754848615207</v>
      </c>
      <c r="Q87" s="122">
        <v>37.738192190661792</v>
      </c>
      <c r="R87" s="122">
        <v>37.609234350207167</v>
      </c>
      <c r="S87" s="122">
        <v>37.903282403021237</v>
      </c>
      <c r="T87" s="122">
        <v>36.938284707412272</v>
      </c>
      <c r="U87" s="122">
        <v>34.329089929055989</v>
      </c>
      <c r="V87" s="122">
        <v>33.294837284384471</v>
      </c>
      <c r="W87" s="122">
        <v>32.504267518105202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205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336.17251214125741</v>
      </c>
      <c r="C92" s="101">
        <v>340.7705163848604</v>
      </c>
      <c r="D92" s="101">
        <v>346.33427498629658</v>
      </c>
      <c r="E92" s="101">
        <v>347.1213763194059</v>
      </c>
      <c r="F92" s="101">
        <v>355.28737117883458</v>
      </c>
      <c r="G92" s="101">
        <v>371.51548914011022</v>
      </c>
      <c r="H92" s="101">
        <v>352.98779549174583</v>
      </c>
      <c r="I92" s="101">
        <v>360.6604631824373</v>
      </c>
      <c r="J92" s="101">
        <v>347.35000267414296</v>
      </c>
      <c r="K92" s="101">
        <v>356.10653318596525</v>
      </c>
      <c r="L92" s="101">
        <v>370.27622375507207</v>
      </c>
      <c r="M92" s="101">
        <v>373.3817824963287</v>
      </c>
      <c r="N92" s="101">
        <v>354.89838848610475</v>
      </c>
      <c r="O92" s="101">
        <v>349.72828160965196</v>
      </c>
      <c r="P92" s="101">
        <v>334.88248664157618</v>
      </c>
      <c r="Q92" s="101">
        <v>324.98986681829416</v>
      </c>
      <c r="R92" s="101">
        <v>331.02768594534132</v>
      </c>
      <c r="S92" s="101">
        <v>336.33118519461556</v>
      </c>
      <c r="T92" s="101">
        <v>338.01253230317047</v>
      </c>
      <c r="U92" s="101">
        <v>320.98853199843779</v>
      </c>
      <c r="V92" s="101">
        <v>319.88937144273046</v>
      </c>
      <c r="W92" s="101">
        <v>313.2690842032157</v>
      </c>
      <c r="DA92" s="131" t="s">
        <v>2664</v>
      </c>
    </row>
    <row r="93" spans="1:105" ht="12" customHeight="1" x14ac:dyDescent="0.25">
      <c r="A93" s="107" t="s">
        <v>123</v>
      </c>
      <c r="B93" s="104">
        <v>61.767147008237373</v>
      </c>
      <c r="C93" s="104">
        <v>67.333287623684129</v>
      </c>
      <c r="D93" s="104">
        <v>65.207481772033063</v>
      </c>
      <c r="E93" s="104">
        <v>57.473580833411468</v>
      </c>
      <c r="F93" s="104">
        <v>61.757682330464938</v>
      </c>
      <c r="G93" s="104">
        <v>67.68685877973634</v>
      </c>
      <c r="H93" s="104">
        <v>67.610350479519596</v>
      </c>
      <c r="I93" s="104">
        <v>66.824135275082398</v>
      </c>
      <c r="J93" s="104">
        <v>66.377416074248998</v>
      </c>
      <c r="K93" s="104">
        <v>65.684467470441703</v>
      </c>
      <c r="L93" s="104">
        <v>62.45538738891409</v>
      </c>
      <c r="M93" s="104">
        <v>51.93396928110716</v>
      </c>
      <c r="N93" s="104">
        <v>45.229802720092614</v>
      </c>
      <c r="O93" s="104">
        <v>39.321524126853902</v>
      </c>
      <c r="P93" s="104">
        <v>40.942919486978788</v>
      </c>
      <c r="Q93" s="104">
        <v>32.748693688304407</v>
      </c>
      <c r="R93" s="104">
        <v>37.151734635870937</v>
      </c>
      <c r="S93" s="104">
        <v>38.744299309615116</v>
      </c>
      <c r="T93" s="104">
        <v>39.105761950746214</v>
      </c>
      <c r="U93" s="104">
        <v>39.992638372547589</v>
      </c>
      <c r="V93" s="104">
        <v>49.986708970583166</v>
      </c>
      <c r="W93" s="104">
        <v>39.068375439183249</v>
      </c>
      <c r="DA93" s="132" t="s">
        <v>2665</v>
      </c>
    </row>
    <row r="94" spans="1:105" ht="12" customHeight="1" x14ac:dyDescent="0.25">
      <c r="A94" s="108" t="s">
        <v>50</v>
      </c>
      <c r="B94" s="98">
        <v>61.767147008237373</v>
      </c>
      <c r="C94" s="98">
        <v>67.333287623684129</v>
      </c>
      <c r="D94" s="98">
        <v>65.207481772033063</v>
      </c>
      <c r="E94" s="98">
        <v>57.473580833411468</v>
      </c>
      <c r="F94" s="98">
        <v>61.757682330464938</v>
      </c>
      <c r="G94" s="98">
        <v>67.68685877973634</v>
      </c>
      <c r="H94" s="98">
        <v>67.610350479519596</v>
      </c>
      <c r="I94" s="98">
        <v>66.824135275082398</v>
      </c>
      <c r="J94" s="98">
        <v>66.377416074248998</v>
      </c>
      <c r="K94" s="98">
        <v>65.684467470441703</v>
      </c>
      <c r="L94" s="98">
        <v>62.45538738891409</v>
      </c>
      <c r="M94" s="98">
        <v>51.93396928110716</v>
      </c>
      <c r="N94" s="98">
        <v>45.229802720092614</v>
      </c>
      <c r="O94" s="98">
        <v>39.321524126853902</v>
      </c>
      <c r="P94" s="98">
        <v>40.942919486978788</v>
      </c>
      <c r="Q94" s="98">
        <v>32.748693688304407</v>
      </c>
      <c r="R94" s="98">
        <v>37.151734635870937</v>
      </c>
      <c r="S94" s="98">
        <v>38.744299309615116</v>
      </c>
      <c r="T94" s="98">
        <v>39.105761950746214</v>
      </c>
      <c r="U94" s="98">
        <v>39.992638372547589</v>
      </c>
      <c r="V94" s="98">
        <v>49.986708970583166</v>
      </c>
      <c r="W94" s="98">
        <v>39.068375439183249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69.763590472198615</v>
      </c>
      <c r="C100" s="122">
        <v>68.812082322157806</v>
      </c>
      <c r="D100" s="122">
        <v>69.719535582507319</v>
      </c>
      <c r="E100" s="122">
        <v>74.681783544427958</v>
      </c>
      <c r="F100" s="122">
        <v>70.265488467259118</v>
      </c>
      <c r="G100" s="122">
        <v>74.845581160321743</v>
      </c>
      <c r="H100" s="122">
        <v>62.002570282052545</v>
      </c>
      <c r="I100" s="122">
        <v>62.824124110570828</v>
      </c>
      <c r="J100" s="122">
        <v>52.354655620947028</v>
      </c>
      <c r="K100" s="122">
        <v>54.201829473271452</v>
      </c>
      <c r="L100" s="122">
        <v>50.688534659757266</v>
      </c>
      <c r="M100" s="122">
        <v>49.441582688305417</v>
      </c>
      <c r="N100" s="122">
        <v>44.806220412723832</v>
      </c>
      <c r="O100" s="122">
        <v>44.293274029589995</v>
      </c>
      <c r="P100" s="122">
        <v>44.228309776743956</v>
      </c>
      <c r="Q100" s="122">
        <v>44.438832500196838</v>
      </c>
      <c r="R100" s="122">
        <v>43.554008156378174</v>
      </c>
      <c r="S100" s="122">
        <v>46.485757446726382</v>
      </c>
      <c r="T100" s="122">
        <v>47.709848735057207</v>
      </c>
      <c r="U100" s="122">
        <v>47.308245908045123</v>
      </c>
      <c r="V100" s="122">
        <v>46.847766722184865</v>
      </c>
      <c r="W100" s="122">
        <v>44.615795529535241</v>
      </c>
      <c r="DA100" s="130" t="s">
        <v>2672</v>
      </c>
    </row>
    <row r="101" spans="1:105" ht="12" customHeight="1" x14ac:dyDescent="0.25">
      <c r="A101" s="97" t="s">
        <v>208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223.52556720708751</v>
      </c>
      <c r="C102" s="98">
        <v>224.7761667058864</v>
      </c>
      <c r="D102" s="98">
        <v>228.2265016052724</v>
      </c>
      <c r="E102" s="98">
        <v>243.37537857313299</v>
      </c>
      <c r="F102" s="98">
        <v>228.92521153601163</v>
      </c>
      <c r="G102" s="98">
        <v>249.28274188076867</v>
      </c>
      <c r="H102" s="98">
        <v>218.78555734813341</v>
      </c>
      <c r="I102" s="98">
        <v>228.51438771615921</v>
      </c>
      <c r="J102" s="98">
        <v>192.56788976252275</v>
      </c>
      <c r="K102" s="98">
        <v>199.57924044423058</v>
      </c>
      <c r="L102" s="98">
        <v>190.78089291947921</v>
      </c>
      <c r="M102" s="98">
        <v>189.0365686903267</v>
      </c>
      <c r="N102" s="98">
        <v>174.76430117726892</v>
      </c>
      <c r="O102" s="98">
        <v>173.84897874227022</v>
      </c>
      <c r="P102" s="98">
        <v>172.72819238672733</v>
      </c>
      <c r="Q102" s="98">
        <v>175.2316669258818</v>
      </c>
      <c r="R102" s="98">
        <v>173.74814979252699</v>
      </c>
      <c r="S102" s="98">
        <v>188.31891985428157</v>
      </c>
      <c r="T102" s="98">
        <v>193.77933516017077</v>
      </c>
      <c r="U102" s="98">
        <v>196.84252186907813</v>
      </c>
      <c r="V102" s="98">
        <v>200.33208128324782</v>
      </c>
      <c r="W102" s="98">
        <v>196.27056162195089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>
        <f t="shared" ref="B105:Q105" si="35">B106+B109+B111+B120</f>
        <v>98.616337222181528</v>
      </c>
      <c r="C105" s="117">
        <f t="shared" si="35"/>
        <v>95.652634321238452</v>
      </c>
      <c r="D105" s="117">
        <f t="shared" si="35"/>
        <v>99.977041742010343</v>
      </c>
      <c r="E105" s="117">
        <f t="shared" si="35"/>
        <v>98.187000044064035</v>
      </c>
      <c r="F105" s="117">
        <f t="shared" si="35"/>
        <v>91.511052511825213</v>
      </c>
      <c r="G105" s="117">
        <f t="shared" si="35"/>
        <v>144.04773936842437</v>
      </c>
      <c r="H105" s="117">
        <f t="shared" si="35"/>
        <v>102.09264533606817</v>
      </c>
      <c r="I105" s="117">
        <f t="shared" si="35"/>
        <v>128.70468099344635</v>
      </c>
      <c r="J105" s="117">
        <f t="shared" si="35"/>
        <v>87.249805022597258</v>
      </c>
      <c r="K105" s="117">
        <f t="shared" si="35"/>
        <v>100.61899016211096</v>
      </c>
      <c r="L105" s="117">
        <f t="shared" si="35"/>
        <v>80.71316933160827</v>
      </c>
      <c r="M105" s="117">
        <f t="shared" si="35"/>
        <v>73.440854339158946</v>
      </c>
      <c r="N105" s="117">
        <f t="shared" si="35"/>
        <v>64.54428632386238</v>
      </c>
      <c r="O105" s="117">
        <f t="shared" si="35"/>
        <v>63.63415049702688</v>
      </c>
      <c r="P105" s="117">
        <f t="shared" si="35"/>
        <v>60.3360156437192</v>
      </c>
      <c r="Q105" s="117">
        <f t="shared" si="35"/>
        <v>59.571273574019443</v>
      </c>
      <c r="R105" s="117">
        <f t="shared" ref="R105:V105" si="36">R106+R109+R111+R120</f>
        <v>57.762677846500495</v>
      </c>
      <c r="S105" s="117">
        <f t="shared" si="36"/>
        <v>60.099158401380556</v>
      </c>
      <c r="T105" s="117">
        <f t="shared" si="36"/>
        <v>61.473528555658575</v>
      </c>
      <c r="U105" s="117">
        <f t="shared" si="36"/>
        <v>63.799920787351077</v>
      </c>
      <c r="V105" s="117">
        <f t="shared" si="36"/>
        <v>56.977829650022287</v>
      </c>
      <c r="W105" s="117">
        <f t="shared" ref="W105" si="37">W106+W109+W111+W120</f>
        <v>54.737071194111742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203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203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98.616337222181528</v>
      </c>
      <c r="C120" s="122">
        <v>95.652634321238452</v>
      </c>
      <c r="D120" s="122">
        <v>99.977041742010343</v>
      </c>
      <c r="E120" s="122">
        <v>98.187000044064035</v>
      </c>
      <c r="F120" s="122">
        <v>91.511052511825213</v>
      </c>
      <c r="G120" s="122">
        <v>144.04773936842437</v>
      </c>
      <c r="H120" s="122">
        <v>102.09264533606817</v>
      </c>
      <c r="I120" s="122">
        <v>128.70468099344635</v>
      </c>
      <c r="J120" s="122">
        <v>87.249805022597258</v>
      </c>
      <c r="K120" s="122">
        <v>100.61899016211096</v>
      </c>
      <c r="L120" s="122">
        <v>80.71316933160827</v>
      </c>
      <c r="M120" s="122">
        <v>73.440854339158946</v>
      </c>
      <c r="N120" s="122">
        <v>64.54428632386238</v>
      </c>
      <c r="O120" s="122">
        <v>63.63415049702688</v>
      </c>
      <c r="P120" s="122">
        <v>60.3360156437192</v>
      </c>
      <c r="Q120" s="122">
        <v>59.571273574019443</v>
      </c>
      <c r="R120" s="122">
        <v>57.762677846500495</v>
      </c>
      <c r="S120" s="122">
        <v>60.099158401380556</v>
      </c>
      <c r="T120" s="122">
        <v>61.473528555658575</v>
      </c>
      <c r="U120" s="122">
        <v>63.799920787351077</v>
      </c>
      <c r="V120" s="122">
        <v>56.977829650022287</v>
      </c>
      <c r="W120" s="122">
        <v>54.737071194111742</v>
      </c>
      <c r="DA120" s="130" t="s">
        <v>2691</v>
      </c>
    </row>
    <row r="121" spans="1:105" ht="12" customHeight="1" x14ac:dyDescent="0.25">
      <c r="A121" s="97" t="s">
        <v>50</v>
      </c>
      <c r="B121" s="98">
        <v>208.14722249623762</v>
      </c>
      <c r="C121" s="98">
        <v>198.30303761980261</v>
      </c>
      <c r="D121" s="98">
        <v>199.94369122023127</v>
      </c>
      <c r="E121" s="98">
        <v>196.44672828723182</v>
      </c>
      <c r="F121" s="98">
        <v>181.92460600119159</v>
      </c>
      <c r="G121" s="98">
        <v>238.14104487805494</v>
      </c>
      <c r="H121" s="98">
        <v>170.51880605872955</v>
      </c>
      <c r="I121" s="98">
        <v>211.76359116341672</v>
      </c>
      <c r="J121" s="98">
        <v>144.74420025352498</v>
      </c>
      <c r="K121" s="98">
        <v>171.91564820489958</v>
      </c>
      <c r="L121" s="98">
        <v>147.69360037512132</v>
      </c>
      <c r="M121" s="98">
        <v>147.02016602656298</v>
      </c>
      <c r="N121" s="98">
        <v>141.42394337852159</v>
      </c>
      <c r="O121" s="98">
        <v>150.65526318919518</v>
      </c>
      <c r="P121" s="98">
        <v>163.0875138703567</v>
      </c>
      <c r="Q121" s="98">
        <v>176.91814511805643</v>
      </c>
      <c r="R121" s="98">
        <v>183.9636679836988</v>
      </c>
      <c r="S121" s="98">
        <v>192.41680246661682</v>
      </c>
      <c r="T121" s="98">
        <v>200.06413048784239</v>
      </c>
      <c r="U121" s="98">
        <v>211.97497491153723</v>
      </c>
      <c r="V121" s="98">
        <v>206.3433938738419</v>
      </c>
      <c r="W121" s="98">
        <v>200.43807615623959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>
        <f t="shared" ref="B124:Q124" si="42">B125+B128+B130+B139</f>
        <v>62.886410894849753</v>
      </c>
      <c r="C124" s="117">
        <f t="shared" si="42"/>
        <v>63.972382001683577</v>
      </c>
      <c r="D124" s="117">
        <f t="shared" si="42"/>
        <v>65.444028209958631</v>
      </c>
      <c r="E124" s="117">
        <f t="shared" si="42"/>
        <v>72.234063763639128</v>
      </c>
      <c r="F124" s="117">
        <f t="shared" si="42"/>
        <v>62.406134579171891</v>
      </c>
      <c r="G124" s="117">
        <f t="shared" si="42"/>
        <v>71.889522002390564</v>
      </c>
      <c r="H124" s="117">
        <f t="shared" si="42"/>
        <v>59.335840351486219</v>
      </c>
      <c r="I124" s="117">
        <f t="shared" si="42"/>
        <v>63.443317655949969</v>
      </c>
      <c r="J124" s="117">
        <f t="shared" si="42"/>
        <v>53.286701458609016</v>
      </c>
      <c r="K124" s="117">
        <f t="shared" si="42"/>
        <v>56.40997970825881</v>
      </c>
      <c r="L124" s="117">
        <f t="shared" si="42"/>
        <v>53.91836859456216</v>
      </c>
      <c r="M124" s="117">
        <f t="shared" si="42"/>
        <v>52.399460971788471</v>
      </c>
      <c r="N124" s="117">
        <f t="shared" si="42"/>
        <v>49.482666904205757</v>
      </c>
      <c r="O124" s="117">
        <f t="shared" si="42"/>
        <v>47.73186007528907</v>
      </c>
      <c r="P124" s="117">
        <f t="shared" si="42"/>
        <v>47.128640134396321</v>
      </c>
      <c r="Q124" s="117">
        <f t="shared" si="42"/>
        <v>46.45402599389633</v>
      </c>
      <c r="R124" s="117">
        <f t="shared" ref="R124:V124" si="43">R125+R128+R130+R139</f>
        <v>45.706712818938627</v>
      </c>
      <c r="S124" s="117">
        <f t="shared" si="43"/>
        <v>47.359762327356464</v>
      </c>
      <c r="T124" s="117">
        <f t="shared" si="43"/>
        <v>47.596106776674574</v>
      </c>
      <c r="U124" s="117">
        <f t="shared" si="43"/>
        <v>48.633395737472263</v>
      </c>
      <c r="V124" s="117">
        <f t="shared" si="43"/>
        <v>46.837454161385487</v>
      </c>
      <c r="W124" s="117">
        <f t="shared" ref="W124" si="44">W125+W128+W130+W139</f>
        <v>46.043458424887937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204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204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62.886410894849753</v>
      </c>
      <c r="C139" s="122">
        <v>63.972382001683577</v>
      </c>
      <c r="D139" s="122">
        <v>65.444028209958631</v>
      </c>
      <c r="E139" s="122">
        <v>72.234063763639128</v>
      </c>
      <c r="F139" s="122">
        <v>62.406134579171891</v>
      </c>
      <c r="G139" s="122">
        <v>71.889522002390564</v>
      </c>
      <c r="H139" s="122">
        <v>59.335840351486219</v>
      </c>
      <c r="I139" s="122">
        <v>63.443317655949969</v>
      </c>
      <c r="J139" s="122">
        <v>53.286701458609016</v>
      </c>
      <c r="K139" s="122">
        <v>56.40997970825881</v>
      </c>
      <c r="L139" s="122">
        <v>53.91836859456216</v>
      </c>
      <c r="M139" s="122">
        <v>52.399460971788471</v>
      </c>
      <c r="N139" s="122">
        <v>49.482666904205757</v>
      </c>
      <c r="O139" s="122">
        <v>47.73186007528907</v>
      </c>
      <c r="P139" s="122">
        <v>47.128640134396321</v>
      </c>
      <c r="Q139" s="122">
        <v>46.45402599389633</v>
      </c>
      <c r="R139" s="122">
        <v>45.706712818938627</v>
      </c>
      <c r="S139" s="122">
        <v>47.359762327356464</v>
      </c>
      <c r="T139" s="122">
        <v>47.596106776674574</v>
      </c>
      <c r="U139" s="122">
        <v>48.633395737472263</v>
      </c>
      <c r="V139" s="122">
        <v>46.837454161385487</v>
      </c>
      <c r="W139" s="122">
        <v>46.043458424887937</v>
      </c>
      <c r="DA139" s="130" t="s">
        <v>2709</v>
      </c>
    </row>
    <row r="140" spans="1:105" ht="12" customHeight="1" x14ac:dyDescent="0.25">
      <c r="A140" s="97" t="s">
        <v>50</v>
      </c>
      <c r="B140" s="98">
        <v>150.8648424231032</v>
      </c>
      <c r="C140" s="98">
        <v>155.09457481249837</v>
      </c>
      <c r="D140" s="98">
        <v>166.0431032169873</v>
      </c>
      <c r="E140" s="98">
        <v>194.31296434192123</v>
      </c>
      <c r="F140" s="98">
        <v>178.29902802724914</v>
      </c>
      <c r="G140" s="98">
        <v>214.26114329442768</v>
      </c>
      <c r="H140" s="98">
        <v>185.45137826411769</v>
      </c>
      <c r="I140" s="98">
        <v>204.59393844380807</v>
      </c>
      <c r="J140" s="98">
        <v>177.74748684652261</v>
      </c>
      <c r="K140" s="98">
        <v>192.80430528639843</v>
      </c>
      <c r="L140" s="98">
        <v>187.24667791147374</v>
      </c>
      <c r="M140" s="98">
        <v>184.88174345461508</v>
      </c>
      <c r="N140" s="98">
        <v>179.82767376533118</v>
      </c>
      <c r="O140" s="98">
        <v>176.02380772994564</v>
      </c>
      <c r="P140" s="98">
        <v>176.86592001995439</v>
      </c>
      <c r="Q140" s="98">
        <v>177.55803447562673</v>
      </c>
      <c r="R140" s="98">
        <v>177.72772841754778</v>
      </c>
      <c r="S140" s="98">
        <v>188.09212610741432</v>
      </c>
      <c r="T140" s="98">
        <v>190.89156190211159</v>
      </c>
      <c r="U140" s="98">
        <v>198.94647677656758</v>
      </c>
      <c r="V140" s="98">
        <v>195.60451205198737</v>
      </c>
      <c r="W140" s="98">
        <v>192.02852931434521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82.711900616112757</v>
      </c>
      <c r="C143" s="117">
        <f t="shared" si="49"/>
        <v>86.586840446303171</v>
      </c>
      <c r="D143" s="117">
        <f t="shared" si="49"/>
        <v>100.52067062041942</v>
      </c>
      <c r="E143" s="117">
        <f t="shared" si="49"/>
        <v>118.821179928436</v>
      </c>
      <c r="F143" s="117">
        <f t="shared" si="49"/>
        <v>128.48942470135418</v>
      </c>
      <c r="G143" s="117">
        <f t="shared" si="49"/>
        <v>123.27760181015353</v>
      </c>
      <c r="H143" s="117">
        <f t="shared" si="49"/>
        <v>119.51538239430445</v>
      </c>
      <c r="I143" s="117">
        <f t="shared" si="49"/>
        <v>118.41995196269608</v>
      </c>
      <c r="J143" s="117">
        <f t="shared" si="49"/>
        <v>114.19654720813426</v>
      </c>
      <c r="K143" s="117">
        <f t="shared" si="49"/>
        <v>117.860428278274</v>
      </c>
      <c r="L143" s="117">
        <f t="shared" si="49"/>
        <v>123.97095636227971</v>
      </c>
      <c r="M143" s="117">
        <f t="shared" si="49"/>
        <v>120.76784924299857</v>
      </c>
      <c r="N143" s="117">
        <f t="shared" si="49"/>
        <v>117.32865997692609</v>
      </c>
      <c r="O143" s="117">
        <f t="shared" si="49"/>
        <v>117.18719315119966</v>
      </c>
      <c r="P143" s="117">
        <f t="shared" si="49"/>
        <v>111.15753548332491</v>
      </c>
      <c r="Q143" s="117">
        <f t="shared" si="49"/>
        <v>102.86887754777226</v>
      </c>
      <c r="R143" s="117">
        <f t="shared" ref="R143:V143" si="50">R144+R146+R148+R157</f>
        <v>100.31946394430051</v>
      </c>
      <c r="S143" s="117">
        <f t="shared" si="50"/>
        <v>99.054385875827109</v>
      </c>
      <c r="T143" s="117">
        <f t="shared" si="50"/>
        <v>98.035302032796125</v>
      </c>
      <c r="U143" s="117">
        <f t="shared" si="50"/>
        <v>92.19120730581659</v>
      </c>
      <c r="V143" s="117">
        <f t="shared" si="50"/>
        <v>94.347541017548281</v>
      </c>
      <c r="W143" s="117">
        <f t="shared" ref="W143" si="51">W144+W146+W148+W157</f>
        <v>85.812916553838321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52.276957525988671</v>
      </c>
      <c r="C148" s="122">
        <v>53.318047094747001</v>
      </c>
      <c r="D148" s="122">
        <v>58.835334740930051</v>
      </c>
      <c r="E148" s="122">
        <v>63.900918948739303</v>
      </c>
      <c r="F148" s="122">
        <v>69.654208197790211</v>
      </c>
      <c r="G148" s="122">
        <v>67.420431417060371</v>
      </c>
      <c r="H148" s="122">
        <v>65.319768603574232</v>
      </c>
      <c r="I148" s="122">
        <v>62.694433769445453</v>
      </c>
      <c r="J148" s="122">
        <v>61.489801261936016</v>
      </c>
      <c r="K148" s="122">
        <v>61.979154355154996</v>
      </c>
      <c r="L148" s="122">
        <v>63.540772432663154</v>
      </c>
      <c r="M148" s="122">
        <v>59.350338226427986</v>
      </c>
      <c r="N148" s="122">
        <v>56.474498163669963</v>
      </c>
      <c r="O148" s="122">
        <v>55.630881893154445</v>
      </c>
      <c r="P148" s="122">
        <v>53.169996096033174</v>
      </c>
      <c r="Q148" s="122">
        <v>48.439788741488407</v>
      </c>
      <c r="R148" s="122">
        <v>49.82458378187134</v>
      </c>
      <c r="S148" s="122">
        <v>47.792854908955363</v>
      </c>
      <c r="T148" s="122">
        <v>48.659193066300396</v>
      </c>
      <c r="U148" s="122">
        <v>44.693380387689835</v>
      </c>
      <c r="V148" s="122">
        <v>45.504318349699702</v>
      </c>
      <c r="W148" s="122">
        <v>41.797063409263728</v>
      </c>
      <c r="DA148" s="130" t="s">
        <v>2717</v>
      </c>
    </row>
    <row r="149" spans="1:105" ht="12" customHeight="1" x14ac:dyDescent="0.25">
      <c r="A149" s="97" t="s">
        <v>124</v>
      </c>
      <c r="B149" s="98">
        <v>379.47150276822197</v>
      </c>
      <c r="C149" s="98">
        <v>362.56882283516239</v>
      </c>
      <c r="D149" s="98">
        <v>349.07749001837198</v>
      </c>
      <c r="E149" s="98">
        <v>338.59315734698026</v>
      </c>
      <c r="F149" s="98">
        <v>352.73115210227377</v>
      </c>
      <c r="G149" s="98">
        <v>343.27045488907243</v>
      </c>
      <c r="H149" s="98">
        <v>344.42543619476209</v>
      </c>
      <c r="I149" s="98">
        <v>343.003625587268</v>
      </c>
      <c r="J149" s="98">
        <v>347.37282290363794</v>
      </c>
      <c r="K149" s="98">
        <v>348.38533251026922</v>
      </c>
      <c r="L149" s="98">
        <v>366.0126616215594</v>
      </c>
      <c r="M149" s="98">
        <v>349.63565668463337</v>
      </c>
      <c r="N149" s="98">
        <v>336.73291012908896</v>
      </c>
      <c r="O149" s="98">
        <v>331.70733213181944</v>
      </c>
      <c r="P149" s="98">
        <v>318.1223381532638</v>
      </c>
      <c r="Q149" s="98">
        <v>296.22743298974734</v>
      </c>
      <c r="R149" s="98">
        <v>312.62100002375144</v>
      </c>
      <c r="S149" s="98">
        <v>306.74948631927276</v>
      </c>
      <c r="T149" s="98">
        <v>325.94445150550797</v>
      </c>
      <c r="U149" s="98">
        <v>311.36227323597552</v>
      </c>
      <c r="V149" s="98">
        <v>333.72352788689483</v>
      </c>
      <c r="W149" s="98">
        <v>311.03411555186239</v>
      </c>
      <c r="DA149" s="63" t="s">
        <v>2718</v>
      </c>
    </row>
    <row r="150" spans="1:105" ht="12" customHeight="1" x14ac:dyDescent="0.25">
      <c r="A150" s="97" t="s">
        <v>123</v>
      </c>
      <c r="B150" s="98">
        <v>74.461063750252265</v>
      </c>
      <c r="C150" s="98">
        <v>77.603245168686001</v>
      </c>
      <c r="D150" s="98">
        <v>73.404947833944064</v>
      </c>
      <c r="E150" s="98">
        <v>61.108955000486532</v>
      </c>
      <c r="F150" s="98">
        <v>64.356825056363604</v>
      </c>
      <c r="G150" s="98">
        <v>70.148337587730069</v>
      </c>
      <c r="H150" s="98">
        <v>68.186518599150432</v>
      </c>
      <c r="I150" s="98">
        <v>68.768358712582597</v>
      </c>
      <c r="J150" s="98">
        <v>68.245824263425249</v>
      </c>
      <c r="K150" s="98">
        <v>71.611755074135743</v>
      </c>
      <c r="L150" s="98">
        <v>63.329473381264172</v>
      </c>
      <c r="M150" s="98">
        <v>42.761442216148204</v>
      </c>
      <c r="N150" s="98">
        <v>41.444211075242215</v>
      </c>
      <c r="O150" s="98">
        <v>38.309961933882825</v>
      </c>
      <c r="P150" s="98">
        <v>40.966572219142826</v>
      </c>
      <c r="Q150" s="98">
        <v>36.926870394084311</v>
      </c>
      <c r="R150" s="98">
        <v>44.222822325626311</v>
      </c>
      <c r="S150" s="98">
        <v>42.436968601912248</v>
      </c>
      <c r="T150" s="98">
        <v>41.551209636314091</v>
      </c>
      <c r="U150" s="98">
        <v>40.921645653857674</v>
      </c>
      <c r="V150" s="98">
        <v>55.214037637415537</v>
      </c>
      <c r="W150" s="98">
        <v>39.509319529092728</v>
      </c>
      <c r="DA150" s="63" t="s">
        <v>2719</v>
      </c>
    </row>
    <row r="151" spans="1:105" ht="12" customHeight="1" x14ac:dyDescent="0.25">
      <c r="A151" s="100" t="s">
        <v>50</v>
      </c>
      <c r="B151" s="101">
        <v>74.461063750252265</v>
      </c>
      <c r="C151" s="101">
        <v>77.603245168686001</v>
      </c>
      <c r="D151" s="101">
        <v>73.404947833944064</v>
      </c>
      <c r="E151" s="101">
        <v>61.108955000486532</v>
      </c>
      <c r="F151" s="101">
        <v>64.356825056363604</v>
      </c>
      <c r="G151" s="101">
        <v>70.148337587730069</v>
      </c>
      <c r="H151" s="101">
        <v>68.186518599150432</v>
      </c>
      <c r="I151" s="101">
        <v>68.768358712582597</v>
      </c>
      <c r="J151" s="101">
        <v>68.245824263425249</v>
      </c>
      <c r="K151" s="101">
        <v>71.611755074135743</v>
      </c>
      <c r="L151" s="101">
        <v>63.329473381264172</v>
      </c>
      <c r="M151" s="101">
        <v>42.761442216148204</v>
      </c>
      <c r="N151" s="101">
        <v>41.444211075242215</v>
      </c>
      <c r="O151" s="101">
        <v>38.309961933882825</v>
      </c>
      <c r="P151" s="101">
        <v>40.966572219142826</v>
      </c>
      <c r="Q151" s="101">
        <v>36.926870394084311</v>
      </c>
      <c r="R151" s="101">
        <v>44.222822325626311</v>
      </c>
      <c r="S151" s="101">
        <v>42.436968601912248</v>
      </c>
      <c r="T151" s="101">
        <v>41.551209636314091</v>
      </c>
      <c r="U151" s="101">
        <v>40.921645653857674</v>
      </c>
      <c r="V151" s="101">
        <v>55.214037637415537</v>
      </c>
      <c r="W151" s="101">
        <v>39.509319529092728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30.434943090124079</v>
      </c>
      <c r="C157" s="122">
        <v>33.26879335155617</v>
      </c>
      <c r="D157" s="122">
        <v>41.685335879489365</v>
      </c>
      <c r="E157" s="122">
        <v>54.920260979696693</v>
      </c>
      <c r="F157" s="122">
        <v>58.835216503563977</v>
      </c>
      <c r="G157" s="122">
        <v>55.857170393093156</v>
      </c>
      <c r="H157" s="122">
        <v>54.195613790730214</v>
      </c>
      <c r="I157" s="122">
        <v>55.725518193250622</v>
      </c>
      <c r="J157" s="122">
        <v>52.706745946198239</v>
      </c>
      <c r="K157" s="122">
        <v>55.881273923119004</v>
      </c>
      <c r="L157" s="122">
        <v>60.430183929616547</v>
      </c>
      <c r="M157" s="122">
        <v>61.417511016570579</v>
      </c>
      <c r="N157" s="122">
        <v>60.854161813256127</v>
      </c>
      <c r="O157" s="122">
        <v>61.556311258045213</v>
      </c>
      <c r="P157" s="122">
        <v>57.987539387291733</v>
      </c>
      <c r="Q157" s="122">
        <v>54.429088806283843</v>
      </c>
      <c r="R157" s="122">
        <v>50.494880162429169</v>
      </c>
      <c r="S157" s="122">
        <v>51.261530966871746</v>
      </c>
      <c r="T157" s="122">
        <v>49.376108966495735</v>
      </c>
      <c r="U157" s="122">
        <v>47.497826918126748</v>
      </c>
      <c r="V157" s="122">
        <v>48.843222667848579</v>
      </c>
      <c r="W157" s="122">
        <v>44.015853144574592</v>
      </c>
      <c r="DA157" s="130" t="s">
        <v>2726</v>
      </c>
    </row>
    <row r="158" spans="1:105" ht="12" customHeight="1" x14ac:dyDescent="0.25">
      <c r="A158" s="97" t="s">
        <v>50</v>
      </c>
      <c r="B158" s="98">
        <v>290.40019752088773</v>
      </c>
      <c r="C158" s="98">
        <v>304.25357709457887</v>
      </c>
      <c r="D158" s="98">
        <v>342.44546995560114</v>
      </c>
      <c r="E158" s="98">
        <v>401.55910980195449</v>
      </c>
      <c r="F158" s="98">
        <v>392.65294550100117</v>
      </c>
      <c r="G158" s="98">
        <v>343.67552739096652</v>
      </c>
      <c r="H158" s="98">
        <v>314.14635235869684</v>
      </c>
      <c r="I158" s="98">
        <v>304.14342816126037</v>
      </c>
      <c r="J158" s="98">
        <v>277.46073091061243</v>
      </c>
      <c r="K158" s="98">
        <v>281.917217969852</v>
      </c>
      <c r="L158" s="98">
        <v>291.42059502988872</v>
      </c>
      <c r="M158" s="98">
        <v>288.03204781139192</v>
      </c>
      <c r="N158" s="98">
        <v>272.85127443068785</v>
      </c>
      <c r="O158" s="98">
        <v>268.88677161392809</v>
      </c>
      <c r="P158" s="98">
        <v>255.42386744254037</v>
      </c>
      <c r="Q158" s="98">
        <v>248.33438434281507</v>
      </c>
      <c r="R158" s="98">
        <v>244.12041730642036</v>
      </c>
      <c r="S158" s="98">
        <v>256.79246930187378</v>
      </c>
      <c r="T158" s="98">
        <v>256.98404726816153</v>
      </c>
      <c r="U158" s="98">
        <v>253.46164041814001</v>
      </c>
      <c r="V158" s="98">
        <v>267.37421080437383</v>
      </c>
      <c r="W158" s="98">
        <v>243.11500629868689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127.28156614656038</v>
      </c>
      <c r="C161" s="117">
        <f t="shared" si="54"/>
        <v>125.36728842065111</v>
      </c>
      <c r="D161" s="117">
        <f t="shared" si="54"/>
        <v>127.00098006279597</v>
      </c>
      <c r="E161" s="117">
        <f t="shared" si="54"/>
        <v>126.99020947126441</v>
      </c>
      <c r="F161" s="117">
        <f t="shared" si="54"/>
        <v>133.57628994577146</v>
      </c>
      <c r="G161" s="117">
        <f t="shared" si="54"/>
        <v>131.94159516552338</v>
      </c>
      <c r="H161" s="117">
        <f t="shared" si="54"/>
        <v>126.21493578974268</v>
      </c>
      <c r="I161" s="117">
        <f t="shared" si="54"/>
        <v>124.95830379941975</v>
      </c>
      <c r="J161" s="117">
        <f t="shared" si="54"/>
        <v>117.57004718325176</v>
      </c>
      <c r="K161" s="117">
        <f t="shared" si="54"/>
        <v>114.23304057418562</v>
      </c>
      <c r="L161" s="117">
        <f t="shared" si="54"/>
        <v>115.14798772983622</v>
      </c>
      <c r="M161" s="117">
        <f t="shared" si="54"/>
        <v>114.56026757446946</v>
      </c>
      <c r="N161" s="117">
        <f t="shared" si="54"/>
        <v>106.95815623529268</v>
      </c>
      <c r="O161" s="117">
        <f t="shared" si="54"/>
        <v>103.55816605139989</v>
      </c>
      <c r="P161" s="117">
        <f t="shared" si="54"/>
        <v>98.447181570402876</v>
      </c>
      <c r="Q161" s="117">
        <f t="shared" si="54"/>
        <v>93.875301380777842</v>
      </c>
      <c r="R161" s="117">
        <f t="shared" ref="R161:V161" si="55">R162+R164+R166+R175</f>
        <v>90.83571025240829</v>
      </c>
      <c r="S161" s="117">
        <f t="shared" si="55"/>
        <v>91.416326090136295</v>
      </c>
      <c r="T161" s="117">
        <f t="shared" si="55"/>
        <v>89.846573609698424</v>
      </c>
      <c r="U161" s="117">
        <f t="shared" si="55"/>
        <v>82.566306794276329</v>
      </c>
      <c r="V161" s="117">
        <f t="shared" si="55"/>
        <v>80.900556271420299</v>
      </c>
      <c r="W161" s="117">
        <f t="shared" ref="W161" si="56">W162+W164+W166+W175</f>
        <v>80.600355884100054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70.495312053847172</v>
      </c>
      <c r="C166" s="122">
        <v>70.586708767106771</v>
      </c>
      <c r="D166" s="122">
        <v>70.310114262449474</v>
      </c>
      <c r="E166" s="122">
        <v>69.981021394301933</v>
      </c>
      <c r="F166" s="122">
        <v>74.665211404351339</v>
      </c>
      <c r="G166" s="122">
        <v>74.792811067773656</v>
      </c>
      <c r="H166" s="122">
        <v>71.48872589108592</v>
      </c>
      <c r="I166" s="122">
        <v>69.38426814630462</v>
      </c>
      <c r="J166" s="122">
        <v>65.647591038900387</v>
      </c>
      <c r="K166" s="122">
        <v>63.259880409389432</v>
      </c>
      <c r="L166" s="122">
        <v>64.728776231621822</v>
      </c>
      <c r="M166" s="122">
        <v>64.574652300681649</v>
      </c>
      <c r="N166" s="122">
        <v>60.306424090063878</v>
      </c>
      <c r="O166" s="122">
        <v>57.7884106271826</v>
      </c>
      <c r="P166" s="122">
        <v>53.419216186024265</v>
      </c>
      <c r="Q166" s="122">
        <v>49.869435969810276</v>
      </c>
      <c r="R166" s="122">
        <v>50.69064446386858</v>
      </c>
      <c r="S166" s="122">
        <v>50.43413323970077</v>
      </c>
      <c r="T166" s="122">
        <v>49.718417504596296</v>
      </c>
      <c r="U166" s="122">
        <v>45.652713596503524</v>
      </c>
      <c r="V166" s="122">
        <v>44.284768258454712</v>
      </c>
      <c r="W166" s="122">
        <v>45.937302480782513</v>
      </c>
      <c r="DA166" s="130" t="s">
        <v>2734</v>
      </c>
    </row>
    <row r="167" spans="1:105" ht="12" customHeight="1" x14ac:dyDescent="0.25">
      <c r="A167" s="97" t="s">
        <v>124</v>
      </c>
      <c r="B167" s="98">
        <v>347.14641860138317</v>
      </c>
      <c r="C167" s="98">
        <v>337.96935022357457</v>
      </c>
      <c r="D167" s="98">
        <v>336.59865674093805</v>
      </c>
      <c r="E167" s="98">
        <v>321.87455079940349</v>
      </c>
      <c r="F167" s="98">
        <v>327.83431286387037</v>
      </c>
      <c r="G167" s="98">
        <v>325.87690897524533</v>
      </c>
      <c r="H167" s="98">
        <v>312.73014914018631</v>
      </c>
      <c r="I167" s="98">
        <v>314.8545499034862</v>
      </c>
      <c r="J167" s="98">
        <v>313.18273096991345</v>
      </c>
      <c r="K167" s="98">
        <v>310.7007358864887</v>
      </c>
      <c r="L167" s="98">
        <v>323.15740659148736</v>
      </c>
      <c r="M167" s="98">
        <v>330.65656024121387</v>
      </c>
      <c r="N167" s="98">
        <v>323.42538232228787</v>
      </c>
      <c r="O167" s="98">
        <v>331.71719582984753</v>
      </c>
      <c r="P167" s="98">
        <v>330.58961977957301</v>
      </c>
      <c r="Q167" s="98">
        <v>321.13992934441899</v>
      </c>
      <c r="R167" s="98">
        <v>324.30073774140766</v>
      </c>
      <c r="S167" s="98">
        <v>326.31241361918916</v>
      </c>
      <c r="T167" s="98">
        <v>318.4237098697518</v>
      </c>
      <c r="U167" s="98">
        <v>297.18412478505735</v>
      </c>
      <c r="V167" s="98">
        <v>293.5109114959547</v>
      </c>
      <c r="W167" s="98">
        <v>311.5485124786955</v>
      </c>
      <c r="DA167" s="63" t="s">
        <v>2735</v>
      </c>
    </row>
    <row r="168" spans="1:105" ht="12" customHeight="1" x14ac:dyDescent="0.25">
      <c r="A168" s="97" t="s">
        <v>123</v>
      </c>
      <c r="B168" s="98">
        <v>56.298163977308704</v>
      </c>
      <c r="C168" s="98">
        <v>69.760714738209444</v>
      </c>
      <c r="D168" s="98">
        <v>58.159544954621147</v>
      </c>
      <c r="E168" s="98">
        <v>46.934406605330039</v>
      </c>
      <c r="F168" s="98">
        <v>49.200397821086653</v>
      </c>
      <c r="G168" s="98">
        <v>50.222690908451739</v>
      </c>
      <c r="H168" s="98">
        <v>52.176778087771901</v>
      </c>
      <c r="I168" s="98">
        <v>47.039315755501818</v>
      </c>
      <c r="J168" s="98">
        <v>44.045056452202545</v>
      </c>
      <c r="K168" s="98">
        <v>41.027522702638876</v>
      </c>
      <c r="L168" s="98">
        <v>42.683586287673585</v>
      </c>
      <c r="M168" s="98">
        <v>44.898519718164657</v>
      </c>
      <c r="N168" s="98">
        <v>37.069627381701657</v>
      </c>
      <c r="O168" s="98">
        <v>32.557546608756397</v>
      </c>
      <c r="P168" s="98">
        <v>45.1163176524242</v>
      </c>
      <c r="Q168" s="98">
        <v>28.54350295124754</v>
      </c>
      <c r="R168" s="98">
        <v>33.938755998563693</v>
      </c>
      <c r="S168" s="98">
        <v>40.155424388767578</v>
      </c>
      <c r="T168" s="98">
        <v>40.357590986900199</v>
      </c>
      <c r="U168" s="98">
        <v>39.282750023664263</v>
      </c>
      <c r="V168" s="98">
        <v>36.283818389520881</v>
      </c>
      <c r="W168" s="98">
        <v>35.511689837524379</v>
      </c>
      <c r="DA168" s="63" t="s">
        <v>2736</v>
      </c>
    </row>
    <row r="169" spans="1:105" ht="12" customHeight="1" x14ac:dyDescent="0.25">
      <c r="A169" s="100" t="s">
        <v>50</v>
      </c>
      <c r="B169" s="101">
        <v>56.298163977308704</v>
      </c>
      <c r="C169" s="101">
        <v>69.760714738209444</v>
      </c>
      <c r="D169" s="101">
        <v>58.159544954621147</v>
      </c>
      <c r="E169" s="101">
        <v>46.934406605330039</v>
      </c>
      <c r="F169" s="101">
        <v>49.200397821086653</v>
      </c>
      <c r="G169" s="101">
        <v>50.222690908451739</v>
      </c>
      <c r="H169" s="101">
        <v>52.176778087771901</v>
      </c>
      <c r="I169" s="101">
        <v>47.039315755501818</v>
      </c>
      <c r="J169" s="101">
        <v>44.045056452202545</v>
      </c>
      <c r="K169" s="101">
        <v>41.027522702638876</v>
      </c>
      <c r="L169" s="101">
        <v>42.683586287673585</v>
      </c>
      <c r="M169" s="101">
        <v>44.898519718164657</v>
      </c>
      <c r="N169" s="101">
        <v>37.069627381701657</v>
      </c>
      <c r="O169" s="101">
        <v>32.557546608756397</v>
      </c>
      <c r="P169" s="101">
        <v>45.1163176524242</v>
      </c>
      <c r="Q169" s="101">
        <v>28.54350295124754</v>
      </c>
      <c r="R169" s="101">
        <v>33.938755998563693</v>
      </c>
      <c r="S169" s="101">
        <v>40.155424388767578</v>
      </c>
      <c r="T169" s="101">
        <v>40.357590986900199</v>
      </c>
      <c r="U169" s="101">
        <v>39.282750023664263</v>
      </c>
      <c r="V169" s="101">
        <v>36.283818389520881</v>
      </c>
      <c r="W169" s="101">
        <v>35.511689837524379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56.786254092713214</v>
      </c>
      <c r="C175" s="122">
        <v>54.780579653544329</v>
      </c>
      <c r="D175" s="122">
        <v>56.690865800346494</v>
      </c>
      <c r="E175" s="122">
        <v>57.009188076962474</v>
      </c>
      <c r="F175" s="122">
        <v>58.911078541420125</v>
      </c>
      <c r="G175" s="122">
        <v>57.148784097749733</v>
      </c>
      <c r="H175" s="122">
        <v>54.726209898656762</v>
      </c>
      <c r="I175" s="122">
        <v>55.574035653115132</v>
      </c>
      <c r="J175" s="122">
        <v>51.922456144351372</v>
      </c>
      <c r="K175" s="122">
        <v>50.973160164796184</v>
      </c>
      <c r="L175" s="122">
        <v>50.419211498214388</v>
      </c>
      <c r="M175" s="122">
        <v>49.985615273787815</v>
      </c>
      <c r="N175" s="122">
        <v>46.651732145228792</v>
      </c>
      <c r="O175" s="122">
        <v>45.769755424217287</v>
      </c>
      <c r="P175" s="122">
        <v>45.027965384378604</v>
      </c>
      <c r="Q175" s="122">
        <v>44.005865410967566</v>
      </c>
      <c r="R175" s="122">
        <v>40.145065788539704</v>
      </c>
      <c r="S175" s="122">
        <v>40.982192850435531</v>
      </c>
      <c r="T175" s="122">
        <v>40.128156105102121</v>
      </c>
      <c r="U175" s="122">
        <v>36.913593197772812</v>
      </c>
      <c r="V175" s="122">
        <v>36.615788012965588</v>
      </c>
      <c r="W175" s="122">
        <v>34.663053403317534</v>
      </c>
      <c r="DA175" s="130" t="s">
        <v>2743</v>
      </c>
    </row>
    <row r="176" spans="1:105" ht="12" customHeight="1" x14ac:dyDescent="0.25">
      <c r="A176" s="97" t="s">
        <v>50</v>
      </c>
      <c r="B176" s="98">
        <v>214.29925116258403</v>
      </c>
      <c r="C176" s="98">
        <v>208.20449584664894</v>
      </c>
      <c r="D176" s="98">
        <v>211.24256010971476</v>
      </c>
      <c r="E176" s="98">
        <v>207.08550852467701</v>
      </c>
      <c r="F176" s="98">
        <v>206.70279405368686</v>
      </c>
      <c r="G176" s="98">
        <v>201.961865571722</v>
      </c>
      <c r="H176" s="98">
        <v>200.75752804106207</v>
      </c>
      <c r="I176" s="98">
        <v>208.42642956383924</v>
      </c>
      <c r="J176" s="98">
        <v>199.33755984200798</v>
      </c>
      <c r="K176" s="98">
        <v>200.61043166330302</v>
      </c>
      <c r="L176" s="98">
        <v>202.88300676391663</v>
      </c>
      <c r="M176" s="98">
        <v>205.86990239244565</v>
      </c>
      <c r="N176" s="98">
        <v>197.38223338454426</v>
      </c>
      <c r="O176" s="98">
        <v>197.35607001022228</v>
      </c>
      <c r="P176" s="98">
        <v>197.07450727714286</v>
      </c>
      <c r="Q176" s="98">
        <v>197.25346321113861</v>
      </c>
      <c r="R176" s="98">
        <v>188.32595947770426</v>
      </c>
      <c r="S176" s="98">
        <v>200.50519053725799</v>
      </c>
      <c r="T176" s="98">
        <v>204.70783575317344</v>
      </c>
      <c r="U176" s="98">
        <v>196.94773313048088</v>
      </c>
      <c r="V176" s="98">
        <v>203.08008350190852</v>
      </c>
      <c r="W176" s="98">
        <v>197.77969061242007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163.27922893920694</v>
      </c>
      <c r="C3" s="118">
        <f t="shared" si="0"/>
        <v>168.39634270327161</v>
      </c>
      <c r="D3" s="118">
        <f t="shared" si="0"/>
        <v>170.60708447706119</v>
      </c>
      <c r="E3" s="118">
        <f t="shared" si="0"/>
        <v>167.79363164825003</v>
      </c>
      <c r="F3" s="118">
        <f t="shared" si="0"/>
        <v>164.55828206758642</v>
      </c>
      <c r="G3" s="118">
        <f t="shared" si="0"/>
        <v>165.39532023458275</v>
      </c>
      <c r="H3" s="118">
        <f t="shared" si="0"/>
        <v>178.18750585525541</v>
      </c>
      <c r="I3" s="118">
        <f t="shared" si="0"/>
        <v>161.16685572501919</v>
      </c>
      <c r="J3" s="118">
        <f t="shared" si="0"/>
        <v>167.30223193202329</v>
      </c>
      <c r="K3" s="118">
        <f t="shared" si="0"/>
        <v>169.14530706089795</v>
      </c>
      <c r="L3" s="118">
        <f t="shared" si="0"/>
        <v>192.19411989334787</v>
      </c>
      <c r="M3" s="118">
        <f t="shared" si="0"/>
        <v>170.22637427941569</v>
      </c>
      <c r="N3" s="118">
        <f t="shared" si="0"/>
        <v>173.59947305599687</v>
      </c>
      <c r="O3" s="118">
        <f t="shared" si="0"/>
        <v>171.25722346141018</v>
      </c>
      <c r="P3" s="118">
        <f t="shared" si="0"/>
        <v>155.97404111725479</v>
      </c>
      <c r="Q3" s="118">
        <f t="shared" si="0"/>
        <v>155.19391417678156</v>
      </c>
      <c r="R3" s="118">
        <f t="shared" ref="R3:V3" si="1">R4+R7+R9+R19</f>
        <v>164.64857244993362</v>
      </c>
      <c r="S3" s="118">
        <f t="shared" si="1"/>
        <v>170.93416171955991</v>
      </c>
      <c r="T3" s="118">
        <f t="shared" si="1"/>
        <v>175.81641922775086</v>
      </c>
      <c r="U3" s="118">
        <f t="shared" si="1"/>
        <v>152.89070841486347</v>
      </c>
      <c r="V3" s="118">
        <f t="shared" si="1"/>
        <v>164.96495842272682</v>
      </c>
      <c r="W3" s="118">
        <f t="shared" ref="W3" si="2">W4+W7+W9+W19</f>
        <v>169.44126857259363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137.5078781480735</v>
      </c>
      <c r="C4" s="123">
        <f t="shared" si="3"/>
        <v>143.34991823605139</v>
      </c>
      <c r="D4" s="123">
        <f t="shared" si="3"/>
        <v>144.90820971044133</v>
      </c>
      <c r="E4" s="123">
        <f t="shared" si="3"/>
        <v>140.04895873884553</v>
      </c>
      <c r="F4" s="123">
        <f t="shared" si="3"/>
        <v>136.85834969515946</v>
      </c>
      <c r="G4" s="123">
        <f t="shared" si="3"/>
        <v>138.52397657960242</v>
      </c>
      <c r="H4" s="123">
        <f t="shared" si="3"/>
        <v>150.31426142664085</v>
      </c>
      <c r="I4" s="123">
        <f t="shared" si="3"/>
        <v>134.1685987114933</v>
      </c>
      <c r="J4" s="123">
        <f t="shared" si="3"/>
        <v>139.51863532452023</v>
      </c>
      <c r="K4" s="123">
        <f t="shared" si="3"/>
        <v>141.00968691858381</v>
      </c>
      <c r="L4" s="123">
        <f t="shared" si="3"/>
        <v>163.32735230271817</v>
      </c>
      <c r="M4" s="123">
        <f t="shared" si="3"/>
        <v>142.09171784991545</v>
      </c>
      <c r="N4" s="123">
        <f t="shared" si="3"/>
        <v>145.6748339590109</v>
      </c>
      <c r="O4" s="123">
        <f t="shared" si="3"/>
        <v>143.72642615119284</v>
      </c>
      <c r="P4" s="123">
        <f t="shared" si="3"/>
        <v>128.84957391473796</v>
      </c>
      <c r="Q4" s="123">
        <f t="shared" si="3"/>
        <v>128.2885989518083</v>
      </c>
      <c r="R4" s="123">
        <f t="shared" ref="R4:V4" si="4">SUM(R5:R6)</f>
        <v>137.42565565995628</v>
      </c>
      <c r="S4" s="123">
        <f t="shared" si="4"/>
        <v>143.06699795612104</v>
      </c>
      <c r="T4" s="123">
        <f t="shared" si="4"/>
        <v>147.50512929705604</v>
      </c>
      <c r="U4" s="123">
        <f t="shared" si="4"/>
        <v>126.5359282547557</v>
      </c>
      <c r="V4" s="123">
        <f t="shared" si="4"/>
        <v>137.84356074562032</v>
      </c>
      <c r="W4" s="123">
        <f t="shared" ref="W4" si="5">SUM(W5:W6)</f>
        <v>142.50428070076737</v>
      </c>
      <c r="DA4" s="130" t="s">
        <v>2748</v>
      </c>
    </row>
    <row r="5" spans="1:105" ht="12" customHeight="1" x14ac:dyDescent="0.25">
      <c r="A5" s="97" t="s">
        <v>51</v>
      </c>
      <c r="B5" s="99">
        <v>136.78626806784112</v>
      </c>
      <c r="C5" s="99">
        <v>142.6038336617338</v>
      </c>
      <c r="D5" s="99">
        <v>144.17474165169213</v>
      </c>
      <c r="E5" s="99">
        <v>139.34486181270725</v>
      </c>
      <c r="F5" s="99">
        <v>136.18165253706542</v>
      </c>
      <c r="G5" s="99">
        <v>137.84728179815929</v>
      </c>
      <c r="H5" s="99">
        <v>149.58262584971973</v>
      </c>
      <c r="I5" s="99">
        <v>133.52347856710603</v>
      </c>
      <c r="J5" s="99">
        <v>138.85224950295296</v>
      </c>
      <c r="K5" s="99">
        <v>140.33842559918187</v>
      </c>
      <c r="L5" s="99">
        <v>162.53949948913922</v>
      </c>
      <c r="M5" s="99">
        <v>141.41921007151953</v>
      </c>
      <c r="N5" s="99">
        <v>144.98732942382375</v>
      </c>
      <c r="O5" s="99">
        <v>143.05006323772432</v>
      </c>
      <c r="P5" s="99">
        <v>128.26270386478313</v>
      </c>
      <c r="Q5" s="99">
        <v>127.70825590862717</v>
      </c>
      <c r="R5" s="99">
        <v>136.80609432736478</v>
      </c>
      <c r="S5" s="99">
        <v>142.4222935099765</v>
      </c>
      <c r="T5" s="99">
        <v>146.8306727185647</v>
      </c>
      <c r="U5" s="99">
        <v>125.96255019378678</v>
      </c>
      <c r="V5" s="99">
        <v>137.21395969685003</v>
      </c>
      <c r="W5" s="99">
        <v>141.85677428356635</v>
      </c>
      <c r="DA5" s="63" t="s">
        <v>2749</v>
      </c>
    </row>
    <row r="6" spans="1:105" ht="12" customHeight="1" x14ac:dyDescent="0.25">
      <c r="A6" s="97" t="s">
        <v>53</v>
      </c>
      <c r="B6" s="99">
        <v>0.72161008023236861</v>
      </c>
      <c r="C6" s="99">
        <v>0.74608457431758646</v>
      </c>
      <c r="D6" s="99">
        <v>0.7334680587491984</v>
      </c>
      <c r="E6" s="99">
        <v>0.70409692613828256</v>
      </c>
      <c r="F6" s="99">
        <v>0.67669715809405284</v>
      </c>
      <c r="G6" s="99">
        <v>0.67669478144313855</v>
      </c>
      <c r="H6" s="99">
        <v>0.73163557692111558</v>
      </c>
      <c r="I6" s="99">
        <v>0.64512014438728971</v>
      </c>
      <c r="J6" s="99">
        <v>0.66638582156726367</v>
      </c>
      <c r="K6" s="99">
        <v>0.67126131940192491</v>
      </c>
      <c r="L6" s="99">
        <v>0.7878528135789602</v>
      </c>
      <c r="M6" s="99">
        <v>0.67250777839591636</v>
      </c>
      <c r="N6" s="99">
        <v>0.68750453518713683</v>
      </c>
      <c r="O6" s="99">
        <v>0.67636291346851496</v>
      </c>
      <c r="P6" s="99">
        <v>0.58687004995481162</v>
      </c>
      <c r="Q6" s="99">
        <v>0.58034304318113816</v>
      </c>
      <c r="R6" s="99">
        <v>0.61956133259149315</v>
      </c>
      <c r="S6" s="99">
        <v>0.64470444614455502</v>
      </c>
      <c r="T6" s="99">
        <v>0.67445657849135898</v>
      </c>
      <c r="U6" s="99">
        <v>0.57337806096891797</v>
      </c>
      <c r="V6" s="99">
        <v>0.62960104877029044</v>
      </c>
      <c r="W6" s="99">
        <v>0.64750641720102609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6.2529074427488257E-2</v>
      </c>
      <c r="C7" s="123">
        <f t="shared" si="6"/>
        <v>7.1880259909695182E-2</v>
      </c>
      <c r="D7" s="123">
        <f t="shared" si="6"/>
        <v>5.9399992173974181E-2</v>
      </c>
      <c r="E7" s="123">
        <f t="shared" si="6"/>
        <v>0.11335998390677782</v>
      </c>
      <c r="F7" s="123">
        <f t="shared" si="6"/>
        <v>6.052221022852549E-2</v>
      </c>
      <c r="G7" s="123">
        <f t="shared" si="6"/>
        <v>7.372577579979038E-2</v>
      </c>
      <c r="H7" s="123">
        <f t="shared" si="6"/>
        <v>8.8184228227169273E-2</v>
      </c>
      <c r="I7" s="123">
        <f t="shared" si="6"/>
        <v>7.1187260002679859E-2</v>
      </c>
      <c r="J7" s="123">
        <f t="shared" si="6"/>
        <v>7.3066272259916715E-2</v>
      </c>
      <c r="K7" s="123">
        <f t="shared" si="6"/>
        <v>9.1947924457112348E-2</v>
      </c>
      <c r="L7" s="123">
        <f t="shared" si="6"/>
        <v>0.10318701380779763</v>
      </c>
      <c r="M7" s="123">
        <f t="shared" si="6"/>
        <v>0.10065160443943123</v>
      </c>
      <c r="N7" s="123">
        <f t="shared" si="6"/>
        <v>0.11600556477967404</v>
      </c>
      <c r="O7" s="123">
        <f t="shared" si="6"/>
        <v>9.6699691281968939E-2</v>
      </c>
      <c r="P7" s="123">
        <f t="shared" si="6"/>
        <v>8.4175326838538705E-2</v>
      </c>
      <c r="Q7" s="123">
        <f t="shared" si="6"/>
        <v>0.11676475022108668</v>
      </c>
      <c r="R7" s="123">
        <f t="shared" si="6"/>
        <v>0.11117807769697388</v>
      </c>
      <c r="S7" s="123">
        <f t="shared" si="6"/>
        <v>0.12205372606209876</v>
      </c>
      <c r="T7" s="123">
        <f t="shared" si="6"/>
        <v>0.1241324197174333</v>
      </c>
      <c r="U7" s="123">
        <f t="shared" si="6"/>
        <v>0.13903146592039231</v>
      </c>
      <c r="V7" s="123">
        <f t="shared" si="6"/>
        <v>0.11800774526505831</v>
      </c>
      <c r="W7" s="123">
        <f t="shared" si="6"/>
        <v>0.1274492281265335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6.2529074427488257E-2</v>
      </c>
      <c r="C8" s="99">
        <f>RES_hhdet_fech!C8/RES_summary!C$19</f>
        <v>7.1880259909695182E-2</v>
      </c>
      <c r="D8" s="99">
        <f>RES_hhdet_fech!D8/RES_summary!D$19</f>
        <v>5.9399992173974181E-2</v>
      </c>
      <c r="E8" s="99">
        <f>RES_hhdet_fech!E8/RES_summary!E$19</f>
        <v>0.11335998390677782</v>
      </c>
      <c r="F8" s="99">
        <f>RES_hhdet_fech!F8/RES_summary!F$19</f>
        <v>6.052221022852549E-2</v>
      </c>
      <c r="G8" s="99">
        <f>RES_hhdet_fech!G8/RES_summary!G$19</f>
        <v>7.372577579979038E-2</v>
      </c>
      <c r="H8" s="99">
        <f>RES_hhdet_fech!H8/RES_summary!H$19</f>
        <v>8.8184228227169273E-2</v>
      </c>
      <c r="I8" s="99">
        <f>RES_hhdet_fech!I8/RES_summary!I$19</f>
        <v>7.1187260002679859E-2</v>
      </c>
      <c r="J8" s="99">
        <f>RES_hhdet_fech!J8/RES_summary!J$19</f>
        <v>7.3066272259916715E-2</v>
      </c>
      <c r="K8" s="99">
        <f>RES_hhdet_fech!K8/RES_summary!K$19</f>
        <v>9.1947924457112348E-2</v>
      </c>
      <c r="L8" s="99">
        <f>RES_hhdet_fech!L8/RES_summary!L$19</f>
        <v>0.10318701380779763</v>
      </c>
      <c r="M8" s="99">
        <f>RES_hhdet_fech!M8/RES_summary!M$19</f>
        <v>0.10065160443943123</v>
      </c>
      <c r="N8" s="99">
        <f>RES_hhdet_fech!N8/RES_summary!N$19</f>
        <v>0.11600556477967404</v>
      </c>
      <c r="O8" s="99">
        <f>RES_hhdet_fech!O8/RES_summary!O$19</f>
        <v>9.6699691281968939E-2</v>
      </c>
      <c r="P8" s="99">
        <f>RES_hhdet_fech!P8/RES_summary!P$19</f>
        <v>8.4175326838538705E-2</v>
      </c>
      <c r="Q8" s="99">
        <f>RES_hhdet_fech!Q8/RES_summary!Q$19</f>
        <v>0.11676475022108668</v>
      </c>
      <c r="R8" s="99">
        <f>RES_hhdet_fech!R8/RES_summary!R$19</f>
        <v>0.11117807769697388</v>
      </c>
      <c r="S8" s="99">
        <f>RES_hhdet_fech!S8/RES_summary!S$19</f>
        <v>0.12205372606209876</v>
      </c>
      <c r="T8" s="99">
        <f>RES_hhdet_fech!T8/RES_summary!T$19</f>
        <v>0.1241324197174333</v>
      </c>
      <c r="U8" s="99">
        <f>RES_hhdet_fech!U8/RES_summary!U$19</f>
        <v>0.13903146592039231</v>
      </c>
      <c r="V8" s="99">
        <f>RES_hhdet_fech!V8/RES_summary!V$19</f>
        <v>0.11800774526505831</v>
      </c>
      <c r="W8" s="99">
        <f>RES_hhdet_fech!W8/RES_summary!W$19</f>
        <v>0.1274492281265335</v>
      </c>
      <c r="DA8" s="63" t="s">
        <v>2752</v>
      </c>
    </row>
    <row r="9" spans="1:105" ht="12" customHeight="1" x14ac:dyDescent="0.25">
      <c r="A9" s="121" t="s">
        <v>55</v>
      </c>
      <c r="B9" s="123">
        <v>18.096459448448719</v>
      </c>
      <c r="C9" s="123">
        <v>17.445765545945818</v>
      </c>
      <c r="D9" s="123">
        <v>17.870042777140259</v>
      </c>
      <c r="E9" s="123">
        <v>18.003310326958658</v>
      </c>
      <c r="F9" s="123">
        <v>18.151342529119795</v>
      </c>
      <c r="G9" s="123">
        <v>17.755613597010299</v>
      </c>
      <c r="H9" s="123">
        <v>18.304430301308887</v>
      </c>
      <c r="I9" s="123">
        <v>17.634564606243774</v>
      </c>
      <c r="J9" s="123">
        <v>18.174760070780813</v>
      </c>
      <c r="K9" s="123">
        <v>18.445550150935386</v>
      </c>
      <c r="L9" s="123">
        <v>18.84437618952839</v>
      </c>
      <c r="M9" s="123">
        <v>18.696410604200793</v>
      </c>
      <c r="N9" s="123">
        <v>18.529006011258431</v>
      </c>
      <c r="O9" s="123">
        <v>18.43818915473863</v>
      </c>
      <c r="P9" s="123">
        <v>18.356084155091303</v>
      </c>
      <c r="Q9" s="123">
        <v>18.159221655757548</v>
      </c>
      <c r="R9" s="123">
        <v>18.453898907016129</v>
      </c>
      <c r="S9" s="123">
        <v>18.926980254490193</v>
      </c>
      <c r="T9" s="123">
        <v>19.351140593247234</v>
      </c>
      <c r="U9" s="123">
        <v>17.41605363754876</v>
      </c>
      <c r="V9" s="123">
        <v>18.231244746376202</v>
      </c>
      <c r="W9" s="123">
        <v>18.194398727882529</v>
      </c>
      <c r="DA9" s="130" t="s">
        <v>2753</v>
      </c>
    </row>
    <row r="10" spans="1:105" ht="12" customHeight="1" x14ac:dyDescent="0.25">
      <c r="A10" s="97" t="s">
        <v>143</v>
      </c>
      <c r="B10" s="99">
        <v>15.567486201487041</v>
      </c>
      <c r="C10" s="99">
        <v>14.998796750327726</v>
      </c>
      <c r="D10" s="99">
        <v>15.976607889121162</v>
      </c>
      <c r="E10" s="99">
        <v>15.919717937527862</v>
      </c>
      <c r="F10" s="99">
        <v>16.415075360866641</v>
      </c>
      <c r="G10" s="99">
        <v>16.504019491035223</v>
      </c>
      <c r="H10" s="99">
        <v>17.115174283215257</v>
      </c>
      <c r="I10" s="99">
        <v>16.21145606864048</v>
      </c>
      <c r="J10" s="99">
        <v>17.098151083854084</v>
      </c>
      <c r="K10" s="99">
        <v>17.486393129650324</v>
      </c>
      <c r="L10" s="99">
        <v>17.799397513947987</v>
      </c>
      <c r="M10" s="99">
        <v>17.389240882867369</v>
      </c>
      <c r="N10" s="99">
        <v>17.653292873867908</v>
      </c>
      <c r="O10" s="99">
        <v>17.689892196677832</v>
      </c>
      <c r="P10" s="99">
        <v>17.913371498027338</v>
      </c>
      <c r="Q10" s="99">
        <v>17.734267450633595</v>
      </c>
      <c r="R10" s="99">
        <v>18.186114374886845</v>
      </c>
      <c r="S10" s="99">
        <v>18.870867624715089</v>
      </c>
      <c r="T10" s="99">
        <v>19.518950667310214</v>
      </c>
      <c r="U10" s="99">
        <v>16.690809369846949</v>
      </c>
      <c r="V10" s="99">
        <v>17.855673816894882</v>
      </c>
      <c r="W10" s="99">
        <v>17.900776660725271</v>
      </c>
      <c r="DA10" s="63" t="s">
        <v>2754</v>
      </c>
    </row>
    <row r="11" spans="1:105" ht="12" customHeight="1" x14ac:dyDescent="0.25">
      <c r="A11" s="97" t="s">
        <v>124</v>
      </c>
      <c r="B11" s="99">
        <v>20.421494325962595</v>
      </c>
      <c r="C11" s="99">
        <v>19.727090999958829</v>
      </c>
      <c r="D11" s="99">
        <v>19.718506491695514</v>
      </c>
      <c r="E11" s="99">
        <v>18.576721721448287</v>
      </c>
      <c r="F11" s="99">
        <v>19.801540802960087</v>
      </c>
      <c r="G11" s="99">
        <v>19.456422300058701</v>
      </c>
      <c r="H11" s="99">
        <v>19.384537509147982</v>
      </c>
      <c r="I11" s="99">
        <v>18.56549786995377</v>
      </c>
      <c r="J11" s="99">
        <v>19.337000611097814</v>
      </c>
      <c r="K11" s="99">
        <v>19.481696132112351</v>
      </c>
      <c r="L11" s="99">
        <v>20.400319962394153</v>
      </c>
      <c r="M11" s="99">
        <v>21.065543399564884</v>
      </c>
      <c r="N11" s="99">
        <v>20.454118177304288</v>
      </c>
      <c r="O11" s="99">
        <v>19.907213639551887</v>
      </c>
      <c r="P11" s="99">
        <v>19.867350514503304</v>
      </c>
      <c r="Q11" s="99">
        <v>17.762513543992277</v>
      </c>
      <c r="R11" s="99">
        <v>18.886341466114711</v>
      </c>
      <c r="S11" s="99">
        <v>17.515117800364671</v>
      </c>
      <c r="T11" s="99">
        <v>18.770245558398408</v>
      </c>
      <c r="U11" s="99">
        <v>17.700804699512279</v>
      </c>
      <c r="V11" s="99">
        <v>18.001979988453105</v>
      </c>
      <c r="W11" s="99">
        <v>17.47496695679725</v>
      </c>
      <c r="DA11" s="63" t="s">
        <v>2755</v>
      </c>
    </row>
    <row r="12" spans="1:105" ht="12" customHeight="1" x14ac:dyDescent="0.25">
      <c r="A12" s="97" t="s">
        <v>123</v>
      </c>
      <c r="B12" s="99">
        <v>14.747846510807303</v>
      </c>
      <c r="C12" s="99">
        <v>15.172010284431765</v>
      </c>
      <c r="D12" s="99">
        <v>14.957521560347665</v>
      </c>
      <c r="E12" s="99">
        <v>13.002920097537196</v>
      </c>
      <c r="F12" s="99">
        <v>16.839434217302792</v>
      </c>
      <c r="G12" s="99">
        <v>15.667102218130585</v>
      </c>
      <c r="H12" s="99">
        <v>17.39125463811936</v>
      </c>
      <c r="I12" s="99">
        <v>14.822389290226285</v>
      </c>
      <c r="J12" s="99">
        <v>15.966458579448002</v>
      </c>
      <c r="K12" s="99">
        <v>15.54033276702596</v>
      </c>
      <c r="L12" s="99">
        <v>16.34553381569145</v>
      </c>
      <c r="M12" s="99">
        <v>18.356108093436063</v>
      </c>
      <c r="N12" s="99">
        <v>17.03654926111583</v>
      </c>
      <c r="O12" s="99">
        <v>16.023231344825536</v>
      </c>
      <c r="P12" s="99">
        <v>16.496025820979348</v>
      </c>
      <c r="Q12" s="99">
        <v>13.634542094945605</v>
      </c>
      <c r="R12" s="99">
        <v>15.333221991377643</v>
      </c>
      <c r="S12" s="99">
        <v>13.90658221011086</v>
      </c>
      <c r="T12" s="99">
        <v>16.113296472835557</v>
      </c>
      <c r="U12" s="99">
        <v>15.2725548287384</v>
      </c>
      <c r="V12" s="99">
        <v>15.959285571912993</v>
      </c>
      <c r="W12" s="99">
        <v>15.101917832572607</v>
      </c>
      <c r="DA12" s="63" t="s">
        <v>2756</v>
      </c>
    </row>
    <row r="13" spans="1:105" ht="12" customHeight="1" x14ac:dyDescent="0.25">
      <c r="A13" s="100" t="s">
        <v>50</v>
      </c>
      <c r="B13" s="102">
        <v>5.9568129377105734</v>
      </c>
      <c r="C13" s="102">
        <v>6.771835728840192</v>
      </c>
      <c r="D13" s="102">
        <v>6.0087855361172133</v>
      </c>
      <c r="E13" s="102">
        <v>4.7985454031629082</v>
      </c>
      <c r="F13" s="102">
        <v>7.3505727477063134</v>
      </c>
      <c r="G13" s="102">
        <v>6.5373191881539041</v>
      </c>
      <c r="H13" s="102">
        <v>7.8326136095474421</v>
      </c>
      <c r="I13" s="102">
        <v>6.6523335003360389</v>
      </c>
      <c r="J13" s="102">
        <v>6.8180671622853772</v>
      </c>
      <c r="K13" s="102">
        <v>7.0090785376886782</v>
      </c>
      <c r="L13" s="102">
        <v>7.5130752994758314</v>
      </c>
      <c r="M13" s="102">
        <v>9.2174696224170418</v>
      </c>
      <c r="N13" s="102">
        <v>8.3300954886937397</v>
      </c>
      <c r="O13" s="102">
        <v>7.9632900606141055</v>
      </c>
      <c r="P13" s="102">
        <v>8.0106404780406351</v>
      </c>
      <c r="Q13" s="102">
        <v>5.9073775392249361</v>
      </c>
      <c r="R13" s="102">
        <v>6.6638766849519548</v>
      </c>
      <c r="S13" s="102">
        <v>5.6761688778242139</v>
      </c>
      <c r="T13" s="102">
        <v>6.9449634090656733</v>
      </c>
      <c r="U13" s="102">
        <v>6.60327545190178</v>
      </c>
      <c r="V13" s="102">
        <v>6.8381228489597232</v>
      </c>
      <c r="W13" s="102">
        <v>6.0619877082110447</v>
      </c>
      <c r="DA13" s="131" t="s">
        <v>2757</v>
      </c>
    </row>
    <row r="14" spans="1:105" ht="12" customHeight="1" x14ac:dyDescent="0.25">
      <c r="A14" s="103" t="s">
        <v>52</v>
      </c>
      <c r="B14" s="105">
        <v>8.7910335730967297</v>
      </c>
      <c r="C14" s="105">
        <v>8.4001745555915761</v>
      </c>
      <c r="D14" s="105">
        <v>8.9487360242304508</v>
      </c>
      <c r="E14" s="105">
        <v>8.204374694374291</v>
      </c>
      <c r="F14" s="105">
        <v>9.4888614695964755</v>
      </c>
      <c r="G14" s="105">
        <v>9.1297830299766822</v>
      </c>
      <c r="H14" s="105">
        <v>9.5586410285719161</v>
      </c>
      <c r="I14" s="105">
        <v>8.1700557898902471</v>
      </c>
      <c r="J14" s="105">
        <v>9.1483914171626211</v>
      </c>
      <c r="K14" s="105">
        <v>8.5312542293372839</v>
      </c>
      <c r="L14" s="105">
        <v>8.8324585162156239</v>
      </c>
      <c r="M14" s="105">
        <v>9.1386384710190249</v>
      </c>
      <c r="N14" s="105">
        <v>8.7064537724220958</v>
      </c>
      <c r="O14" s="105">
        <v>8.0599412842114351</v>
      </c>
      <c r="P14" s="105">
        <v>8.4853853429387183</v>
      </c>
      <c r="Q14" s="105">
        <v>7.7271645557206652</v>
      </c>
      <c r="R14" s="105">
        <v>8.66934530642569</v>
      </c>
      <c r="S14" s="105">
        <v>8.2304133322866448</v>
      </c>
      <c r="T14" s="105">
        <v>9.1683330637698823</v>
      </c>
      <c r="U14" s="105">
        <v>8.6692793768366183</v>
      </c>
      <c r="V14" s="105">
        <v>9.1211627229532724</v>
      </c>
      <c r="W14" s="105">
        <v>9.0399301243615628</v>
      </c>
      <c r="DA14" s="132" t="s">
        <v>2758</v>
      </c>
    </row>
    <row r="15" spans="1:105" ht="12" customHeight="1" x14ac:dyDescent="0.25">
      <c r="A15" s="106" t="s">
        <v>122</v>
      </c>
      <c r="B15" s="102">
        <v>21.562129824699024</v>
      </c>
      <c r="C15" s="102">
        <v>20.96950081180427</v>
      </c>
      <c r="D15" s="102">
        <v>20.79580445664886</v>
      </c>
      <c r="E15" s="102">
        <v>21.505674847534348</v>
      </c>
      <c r="F15" s="102">
        <v>20.824778244558114</v>
      </c>
      <c r="G15" s="102">
        <v>19.568091810246436</v>
      </c>
      <c r="H15" s="102">
        <v>20.327110817118772</v>
      </c>
      <c r="I15" s="102">
        <v>19.904268781114435</v>
      </c>
      <c r="J15" s="102">
        <v>19.964505569207976</v>
      </c>
      <c r="K15" s="102">
        <v>20.089359615865678</v>
      </c>
      <c r="L15" s="102">
        <v>20.64696752010099</v>
      </c>
      <c r="M15" s="102">
        <v>20.5476635736646</v>
      </c>
      <c r="N15" s="102">
        <v>19.685602194169491</v>
      </c>
      <c r="O15" s="102">
        <v>19.585822457958614</v>
      </c>
      <c r="P15" s="102">
        <v>19.366765738998176</v>
      </c>
      <c r="Q15" s="102">
        <v>19.480450458655891</v>
      </c>
      <c r="R15" s="102">
        <v>19.443386769678416</v>
      </c>
      <c r="S15" s="102">
        <v>19.692190942545615</v>
      </c>
      <c r="T15" s="102">
        <v>19.416282366384355</v>
      </c>
      <c r="U15" s="102">
        <v>19.016830554213882</v>
      </c>
      <c r="V15" s="102">
        <v>19.365308880028081</v>
      </c>
      <c r="W15" s="102">
        <v>18.677711962734779</v>
      </c>
      <c r="DA15" s="131" t="s">
        <v>2759</v>
      </c>
    </row>
    <row r="16" spans="1:105" ht="12" customHeight="1" x14ac:dyDescent="0.25">
      <c r="A16" s="107" t="s">
        <v>121</v>
      </c>
      <c r="B16" s="105">
        <v>20.309657626663878</v>
      </c>
      <c r="C16" s="105">
        <v>20.300387275467518</v>
      </c>
      <c r="D16" s="105">
        <v>21.20403049683663</v>
      </c>
      <c r="E16" s="105">
        <v>21.506779936260443</v>
      </c>
      <c r="F16" s="105">
        <v>21.774528525434953</v>
      </c>
      <c r="G16" s="105">
        <v>21.408920534330289</v>
      </c>
      <c r="H16" s="105">
        <v>21.067406625109918</v>
      </c>
      <c r="I16" s="105">
        <v>22.574213523495835</v>
      </c>
      <c r="J16" s="105">
        <v>20.873668860563889</v>
      </c>
      <c r="K16" s="105">
        <v>20.212301038396635</v>
      </c>
      <c r="L16" s="105">
        <v>20.297333939830214</v>
      </c>
      <c r="M16" s="105">
        <v>21.248132391927321</v>
      </c>
      <c r="N16" s="105">
        <v>20.378365062976872</v>
      </c>
      <c r="O16" s="105">
        <v>19.749412853332856</v>
      </c>
      <c r="P16" s="105">
        <v>18.40462343936635</v>
      </c>
      <c r="Q16" s="105">
        <v>18.302791519863984</v>
      </c>
      <c r="R16" s="105">
        <v>18.168095811868241</v>
      </c>
      <c r="S16" s="105">
        <v>18.625176200545166</v>
      </c>
      <c r="T16" s="105">
        <v>18.804700256542205</v>
      </c>
      <c r="U16" s="105">
        <v>18.48852331469396</v>
      </c>
      <c r="V16" s="105">
        <v>18.718502201742382</v>
      </c>
      <c r="W16" s="105">
        <v>19.162423293468795</v>
      </c>
      <c r="DA16" s="132" t="s">
        <v>2760</v>
      </c>
    </row>
    <row r="17" spans="1:105" ht="12" customHeight="1" x14ac:dyDescent="0.25">
      <c r="A17" s="108" t="s">
        <v>53</v>
      </c>
      <c r="B17" s="99">
        <v>9.7080602065079997</v>
      </c>
      <c r="C17" s="99">
        <v>9.4319386963469292</v>
      </c>
      <c r="D17" s="99">
        <v>10.097701249488233</v>
      </c>
      <c r="E17" s="99">
        <v>10.40137280523876</v>
      </c>
      <c r="F17" s="99">
        <v>11.047035576189145</v>
      </c>
      <c r="G17" s="99">
        <v>10.764495374138511</v>
      </c>
      <c r="H17" s="99">
        <v>10.433356281953373</v>
      </c>
      <c r="I17" s="99">
        <v>12.283698944869254</v>
      </c>
      <c r="J17" s="99">
        <v>10.771663973489639</v>
      </c>
      <c r="K17" s="99">
        <v>10.954035823878622</v>
      </c>
      <c r="L17" s="99">
        <v>11.180437028443418</v>
      </c>
      <c r="M17" s="99">
        <v>12.002283247023312</v>
      </c>
      <c r="N17" s="99">
        <v>11.560289761220506</v>
      </c>
      <c r="O17" s="99">
        <v>11.618314618336337</v>
      </c>
      <c r="P17" s="99">
        <v>10.469510921367707</v>
      </c>
      <c r="Q17" s="99">
        <v>10.32578515061067</v>
      </c>
      <c r="R17" s="99">
        <v>10.175870656196523</v>
      </c>
      <c r="S17" s="99">
        <v>10.434771689496051</v>
      </c>
      <c r="T17" s="99">
        <v>10.585902134445242</v>
      </c>
      <c r="U17" s="99">
        <v>10.217102613435053</v>
      </c>
      <c r="V17" s="99">
        <v>10.262200101166423</v>
      </c>
      <c r="W17" s="99">
        <v>10.450994279722082</v>
      </c>
      <c r="DA17" s="63" t="s">
        <v>2761</v>
      </c>
    </row>
    <row r="18" spans="1:105" ht="12" customHeight="1" x14ac:dyDescent="0.25">
      <c r="A18" s="108" t="s">
        <v>52</v>
      </c>
      <c r="B18" s="99">
        <v>10.601597420155878</v>
      </c>
      <c r="C18" s="99">
        <v>10.86844857912059</v>
      </c>
      <c r="D18" s="99">
        <v>11.106329247348393</v>
      </c>
      <c r="E18" s="99">
        <v>11.105407131021684</v>
      </c>
      <c r="F18" s="99">
        <v>10.727492949245811</v>
      </c>
      <c r="G18" s="99">
        <v>10.644425160191778</v>
      </c>
      <c r="H18" s="99">
        <v>10.634050343156542</v>
      </c>
      <c r="I18" s="99">
        <v>10.290514578626579</v>
      </c>
      <c r="J18" s="99">
        <v>10.102004887074237</v>
      </c>
      <c r="K18" s="99">
        <v>9.258265214518012</v>
      </c>
      <c r="L18" s="99">
        <v>9.1168969113867959</v>
      </c>
      <c r="M18" s="99">
        <v>9.2458491449040121</v>
      </c>
      <c r="N18" s="99">
        <v>8.8180753017563713</v>
      </c>
      <c r="O18" s="99">
        <v>8.1310982349965162</v>
      </c>
      <c r="P18" s="99">
        <v>7.9351125179986433</v>
      </c>
      <c r="Q18" s="99">
        <v>7.9770063692533064</v>
      </c>
      <c r="R18" s="99">
        <v>7.9922251556717212</v>
      </c>
      <c r="S18" s="99">
        <v>8.1904045110491133</v>
      </c>
      <c r="T18" s="99">
        <v>8.218798122096965</v>
      </c>
      <c r="U18" s="99">
        <v>8.271420701258906</v>
      </c>
      <c r="V18" s="99">
        <v>8.4563021005759573</v>
      </c>
      <c r="W18" s="99">
        <v>8.7114290137467112</v>
      </c>
      <c r="DA18" s="63" t="s">
        <v>2762</v>
      </c>
    </row>
    <row r="19" spans="1:105" ht="12" customHeight="1" x14ac:dyDescent="0.25">
      <c r="A19" s="121" t="s">
        <v>54</v>
      </c>
      <c r="B19" s="123">
        <v>7.6123622682572449</v>
      </c>
      <c r="C19" s="123">
        <v>7.5287786613646865</v>
      </c>
      <c r="D19" s="123">
        <v>7.7694319973056194</v>
      </c>
      <c r="E19" s="123">
        <v>9.62800259853908</v>
      </c>
      <c r="F19" s="123">
        <v>9.4880676330786269</v>
      </c>
      <c r="G19" s="123">
        <v>9.0420042821702307</v>
      </c>
      <c r="H19" s="123">
        <v>9.4806298990785116</v>
      </c>
      <c r="I19" s="123">
        <v>9.2925051472794173</v>
      </c>
      <c r="J19" s="123">
        <v>9.5357702644623288</v>
      </c>
      <c r="K19" s="123">
        <v>9.5981220669216363</v>
      </c>
      <c r="L19" s="123">
        <v>9.9192043872935098</v>
      </c>
      <c r="M19" s="123">
        <v>9.3375942208600229</v>
      </c>
      <c r="N19" s="123">
        <v>9.2796275209478516</v>
      </c>
      <c r="O19" s="123">
        <v>8.9959084641967362</v>
      </c>
      <c r="P19" s="123">
        <v>8.6842077205869739</v>
      </c>
      <c r="Q19" s="123">
        <v>8.6293288189946278</v>
      </c>
      <c r="R19" s="123">
        <v>8.6578398052642349</v>
      </c>
      <c r="S19" s="123">
        <v>8.8181297828865972</v>
      </c>
      <c r="T19" s="123">
        <v>8.8360169177301469</v>
      </c>
      <c r="U19" s="123">
        <v>8.799695056638587</v>
      </c>
      <c r="V19" s="123">
        <v>8.7721451854652415</v>
      </c>
      <c r="W19" s="123">
        <v>8.6151399158172257</v>
      </c>
      <c r="DA19" s="130" t="s">
        <v>2763</v>
      </c>
    </row>
    <row r="20" spans="1:105" ht="12" customHeight="1" x14ac:dyDescent="0.25">
      <c r="A20" s="97" t="s">
        <v>51</v>
      </c>
      <c r="B20" s="99">
        <v>7.7659842434346258</v>
      </c>
      <c r="C20" s="99">
        <v>7.1498278103567658</v>
      </c>
      <c r="D20" s="99">
        <v>8.5786692528987381</v>
      </c>
      <c r="E20" s="99">
        <v>10.10419460475549</v>
      </c>
      <c r="F20" s="99">
        <v>10.123103447942205</v>
      </c>
      <c r="G20" s="99">
        <v>9.9864188535631087</v>
      </c>
      <c r="H20" s="99">
        <v>10.526231314996958</v>
      </c>
      <c r="I20" s="99">
        <v>10.096778456271535</v>
      </c>
      <c r="J20" s="99">
        <v>10.720642254813146</v>
      </c>
      <c r="K20" s="99">
        <v>10.584429597568892</v>
      </c>
      <c r="L20" s="99">
        <v>10.877201093596916</v>
      </c>
      <c r="M20" s="99">
        <v>10.495464437424188</v>
      </c>
      <c r="N20" s="99">
        <v>10.334981905561646</v>
      </c>
      <c r="O20" s="99">
        <v>9.8240551054414116</v>
      </c>
      <c r="P20" s="99">
        <v>9.8641743684323551</v>
      </c>
      <c r="Q20" s="99">
        <v>9.6624276230544481</v>
      </c>
      <c r="R20" s="99">
        <v>9.7923307784009097</v>
      </c>
      <c r="S20" s="99">
        <v>10.276292715922379</v>
      </c>
      <c r="T20" s="99">
        <v>10.257137506690558</v>
      </c>
      <c r="U20" s="99">
        <v>9.4600016273060632</v>
      </c>
      <c r="V20" s="99">
        <v>10.157377489542158</v>
      </c>
      <c r="W20" s="99">
        <v>9.641031909447241</v>
      </c>
      <c r="DA20" s="63" t="s">
        <v>2764</v>
      </c>
    </row>
    <row r="21" spans="1:105" ht="12" customHeight="1" x14ac:dyDescent="0.25">
      <c r="A21" s="97" t="s">
        <v>50</v>
      </c>
      <c r="B21" s="99">
        <v>7.6317200944366377</v>
      </c>
      <c r="C21" s="99">
        <v>7.7161223108211399</v>
      </c>
      <c r="D21" s="99">
        <v>8.1828229304582365</v>
      </c>
      <c r="E21" s="99">
        <v>10.314608963230548</v>
      </c>
      <c r="F21" s="99">
        <v>10.278317794145808</v>
      </c>
      <c r="G21" s="99">
        <v>10.042575278315693</v>
      </c>
      <c r="H21" s="99">
        <v>10.171310606952645</v>
      </c>
      <c r="I21" s="99">
        <v>10.501144164569068</v>
      </c>
      <c r="J21" s="99">
        <v>10.709544025053086</v>
      </c>
      <c r="K21" s="99">
        <v>10.97846222934135</v>
      </c>
      <c r="L21" s="99">
        <v>11.113329872280421</v>
      </c>
      <c r="M21" s="99">
        <v>10.642411361969765</v>
      </c>
      <c r="N21" s="99">
        <v>10.594240864601575</v>
      </c>
      <c r="O21" s="99">
        <v>10.086668552004166</v>
      </c>
      <c r="P21" s="99">
        <v>9.9638842485831383</v>
      </c>
      <c r="Q21" s="99">
        <v>9.8570334487479219</v>
      </c>
      <c r="R21" s="99">
        <v>9.8804494628240711</v>
      </c>
      <c r="S21" s="99">
        <v>9.9863065631538923</v>
      </c>
      <c r="T21" s="99">
        <v>10.263240277097204</v>
      </c>
      <c r="U21" s="99">
        <v>10.642771597283184</v>
      </c>
      <c r="V21" s="99">
        <v>10.147011235309355</v>
      </c>
      <c r="W21" s="99">
        <v>9.7527270809211739</v>
      </c>
      <c r="DA21" s="63" t="s">
        <v>2765</v>
      </c>
    </row>
    <row r="22" spans="1:105" ht="12" customHeight="1" x14ac:dyDescent="0.25">
      <c r="A22" s="109" t="s">
        <v>120</v>
      </c>
      <c r="B22" s="110">
        <v>7.540251531913766</v>
      </c>
      <c r="C22" s="110">
        <v>7.4840081640614597</v>
      </c>
      <c r="D22" s="110">
        <v>7.0565280396456478</v>
      </c>
      <c r="E22" s="110">
        <v>8.8594120445676392</v>
      </c>
      <c r="F22" s="110">
        <v>8.6120311411373187</v>
      </c>
      <c r="G22" s="110">
        <v>7.851873157034861</v>
      </c>
      <c r="H22" s="110">
        <v>8.5107613718234543</v>
      </c>
      <c r="I22" s="110">
        <v>7.9489326131011113</v>
      </c>
      <c r="J22" s="110">
        <v>8.1157504343885627</v>
      </c>
      <c r="K22" s="110">
        <v>8.1427097606385601</v>
      </c>
      <c r="L22" s="110">
        <v>8.7029200177995136</v>
      </c>
      <c r="M22" s="110">
        <v>8.0171056395102731</v>
      </c>
      <c r="N22" s="110">
        <v>7.9837648516250015</v>
      </c>
      <c r="O22" s="110">
        <v>7.9356980426279833</v>
      </c>
      <c r="P22" s="110">
        <v>7.3292024465642962</v>
      </c>
      <c r="Q22" s="110">
        <v>7.3446156395289561</v>
      </c>
      <c r="R22" s="110">
        <v>7.332262977855752</v>
      </c>
      <c r="S22" s="110">
        <v>7.4071137316521556</v>
      </c>
      <c r="T22" s="110">
        <v>7.2073448836380276</v>
      </c>
      <c r="U22" s="110">
        <v>7.0383071837465545</v>
      </c>
      <c r="V22" s="110">
        <v>7.0967140768891701</v>
      </c>
      <c r="W22" s="110">
        <v>7.2995592716379791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142.88817446885031</v>
      </c>
      <c r="C24" s="118">
        <f t="shared" si="7"/>
        <v>144.45630557858459</v>
      </c>
      <c r="D24" s="118">
        <f t="shared" si="7"/>
        <v>145.11704861711158</v>
      </c>
      <c r="E24" s="118">
        <f t="shared" si="7"/>
        <v>147.66493522680184</v>
      </c>
      <c r="F24" s="118">
        <f t="shared" si="7"/>
        <v>155.35250888857945</v>
      </c>
      <c r="G24" s="118">
        <f t="shared" si="7"/>
        <v>157.69923684024138</v>
      </c>
      <c r="H24" s="118">
        <f t="shared" si="7"/>
        <v>154.15586301556843</v>
      </c>
      <c r="I24" s="118">
        <f t="shared" si="7"/>
        <v>141.72023059332881</v>
      </c>
      <c r="J24" s="118">
        <f t="shared" si="7"/>
        <v>152.89320000939131</v>
      </c>
      <c r="K24" s="118">
        <f t="shared" si="7"/>
        <v>147.45765512266087</v>
      </c>
      <c r="L24" s="118">
        <f t="shared" si="7"/>
        <v>159.24626861053929</v>
      </c>
      <c r="M24" s="118">
        <f t="shared" si="7"/>
        <v>139.65387542338274</v>
      </c>
      <c r="N24" s="118">
        <f t="shared" si="7"/>
        <v>140.00048315124602</v>
      </c>
      <c r="O24" s="118">
        <f t="shared" si="7"/>
        <v>145.6807985576564</v>
      </c>
      <c r="P24" s="118">
        <f t="shared" si="7"/>
        <v>125.09169464323305</v>
      </c>
      <c r="Q24" s="118">
        <f t="shared" si="7"/>
        <v>122.91164008217062</v>
      </c>
      <c r="R24" s="118">
        <f t="shared" ref="R24:V24" si="8">R25+R28+R30+R39</f>
        <v>134.69869398360225</v>
      </c>
      <c r="S24" s="118">
        <f t="shared" si="8"/>
        <v>124.15002389673671</v>
      </c>
      <c r="T24" s="118">
        <f t="shared" si="8"/>
        <v>134.58071220633161</v>
      </c>
      <c r="U24" s="118">
        <f t="shared" si="8"/>
        <v>125.73333571104907</v>
      </c>
      <c r="V24" s="118">
        <f t="shared" si="8"/>
        <v>124.89869325331148</v>
      </c>
      <c r="W24" s="118">
        <f t="shared" ref="W24" si="9">W25+W28+W30+W39</f>
        <v>131.5621375661687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114.39960714146696</v>
      </c>
      <c r="C25" s="123">
        <f t="shared" si="10"/>
        <v>115.73462670817332</v>
      </c>
      <c r="D25" s="123">
        <f t="shared" si="10"/>
        <v>116.16972397459683</v>
      </c>
      <c r="E25" s="123">
        <f t="shared" si="10"/>
        <v>118.67349977386101</v>
      </c>
      <c r="F25" s="123">
        <f t="shared" si="10"/>
        <v>125.95181508829258</v>
      </c>
      <c r="G25" s="123">
        <f t="shared" si="10"/>
        <v>129.18070802906504</v>
      </c>
      <c r="H25" s="123">
        <f t="shared" si="10"/>
        <v>125.74664332656765</v>
      </c>
      <c r="I25" s="123">
        <f t="shared" si="10"/>
        <v>114.07297465818472</v>
      </c>
      <c r="J25" s="123">
        <f t="shared" si="10"/>
        <v>125.98758841666493</v>
      </c>
      <c r="K25" s="123">
        <f t="shared" si="10"/>
        <v>121.09798365317734</v>
      </c>
      <c r="L25" s="123">
        <f t="shared" si="10"/>
        <v>131.77766174400546</v>
      </c>
      <c r="M25" s="123">
        <f t="shared" si="10"/>
        <v>111.6592594464506</v>
      </c>
      <c r="N25" s="123">
        <f t="shared" si="10"/>
        <v>112.84616024495993</v>
      </c>
      <c r="O25" s="123">
        <f t="shared" si="10"/>
        <v>119.36033486530235</v>
      </c>
      <c r="P25" s="123">
        <f t="shared" si="10"/>
        <v>99.758260438907172</v>
      </c>
      <c r="Q25" s="123">
        <f t="shared" si="10"/>
        <v>97.766018567972296</v>
      </c>
      <c r="R25" s="123">
        <f t="shared" ref="R25:V25" si="11">SUM(R26:R27)</f>
        <v>109.46357134099124</v>
      </c>
      <c r="S25" s="123">
        <f t="shared" si="11"/>
        <v>98.159733021084321</v>
      </c>
      <c r="T25" s="123">
        <f t="shared" si="11"/>
        <v>108.56425435917355</v>
      </c>
      <c r="U25" s="123">
        <f t="shared" si="11"/>
        <v>100.45234026728023</v>
      </c>
      <c r="V25" s="123">
        <f t="shared" si="11"/>
        <v>99.96503342221132</v>
      </c>
      <c r="W25" s="123">
        <f t="shared" ref="W25" si="12">SUM(W26:W27)</f>
        <v>107.01738282859544</v>
      </c>
      <c r="DA25" s="130" t="s">
        <v>2768</v>
      </c>
    </row>
    <row r="26" spans="1:105" ht="12" customHeight="1" x14ac:dyDescent="0.25">
      <c r="A26" s="97" t="s">
        <v>74</v>
      </c>
      <c r="B26" s="99">
        <v>113.08751827116016</v>
      </c>
      <c r="C26" s="99">
        <v>114.4158184455502</v>
      </c>
      <c r="D26" s="99">
        <v>114.86791457548894</v>
      </c>
      <c r="E26" s="99">
        <v>117.42014549265927</v>
      </c>
      <c r="F26" s="99">
        <v>124.58159229115185</v>
      </c>
      <c r="G26" s="99">
        <v>127.78979982285675</v>
      </c>
      <c r="H26" s="99">
        <v>124.39845041652275</v>
      </c>
      <c r="I26" s="99">
        <v>112.86615752881562</v>
      </c>
      <c r="J26" s="99">
        <v>124.64438877676419</v>
      </c>
      <c r="K26" s="99">
        <v>119.80571397885454</v>
      </c>
      <c r="L26" s="99">
        <v>130.3426226068548</v>
      </c>
      <c r="M26" s="99">
        <v>110.41959041066103</v>
      </c>
      <c r="N26" s="99">
        <v>111.58557044250097</v>
      </c>
      <c r="O26" s="99">
        <v>117.9385390542426</v>
      </c>
      <c r="P26" s="99">
        <v>98.559238005744191</v>
      </c>
      <c r="Q26" s="99">
        <v>96.632334072366035</v>
      </c>
      <c r="R26" s="99">
        <v>108.17425345086599</v>
      </c>
      <c r="S26" s="99">
        <v>96.996066011435943</v>
      </c>
      <c r="T26" s="99">
        <v>107.24998780887165</v>
      </c>
      <c r="U26" s="99">
        <v>99.21942186804192</v>
      </c>
      <c r="V26" s="99">
        <v>98.713353416548429</v>
      </c>
      <c r="W26" s="99">
        <v>105.66663514729191</v>
      </c>
      <c r="DA26" s="63" t="s">
        <v>2769</v>
      </c>
    </row>
    <row r="27" spans="1:105" ht="12" customHeight="1" x14ac:dyDescent="0.25">
      <c r="A27" s="97" t="s">
        <v>53</v>
      </c>
      <c r="B27" s="99">
        <v>1.3120888703067937</v>
      </c>
      <c r="C27" s="99">
        <v>1.318808262623125</v>
      </c>
      <c r="D27" s="99">
        <v>1.3018093991078972</v>
      </c>
      <c r="E27" s="99">
        <v>1.2533542812017353</v>
      </c>
      <c r="F27" s="99">
        <v>1.3702227971407295</v>
      </c>
      <c r="G27" s="99">
        <v>1.3909082062083009</v>
      </c>
      <c r="H27" s="99">
        <v>1.3481929100449068</v>
      </c>
      <c r="I27" s="99">
        <v>1.2068171293690944</v>
      </c>
      <c r="J27" s="99">
        <v>1.3431996399007475</v>
      </c>
      <c r="K27" s="99">
        <v>1.2922696743228024</v>
      </c>
      <c r="L27" s="99">
        <v>1.4350391371506552</v>
      </c>
      <c r="M27" s="99">
        <v>1.2396690357895792</v>
      </c>
      <c r="N27" s="99">
        <v>1.2605898024589695</v>
      </c>
      <c r="O27" s="99">
        <v>1.4217958110597568</v>
      </c>
      <c r="P27" s="99">
        <v>1.1990224331629751</v>
      </c>
      <c r="Q27" s="99">
        <v>1.1336844956062637</v>
      </c>
      <c r="R27" s="99">
        <v>1.2893178901252502</v>
      </c>
      <c r="S27" s="99">
        <v>1.1636670096483843</v>
      </c>
      <c r="T27" s="99">
        <v>1.314266550301896</v>
      </c>
      <c r="U27" s="99">
        <v>1.2329183992383139</v>
      </c>
      <c r="V27" s="99">
        <v>1.2516800056628932</v>
      </c>
      <c r="W27" s="99">
        <v>1.3507476813035257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0.47312183877445407</v>
      </c>
      <c r="C28" s="123">
        <f t="shared" si="13"/>
        <v>0.54450252544779576</v>
      </c>
      <c r="D28" s="123">
        <f t="shared" si="13"/>
        <v>0.47144177683510008</v>
      </c>
      <c r="E28" s="123">
        <f t="shared" si="13"/>
        <v>0.88550537434619636</v>
      </c>
      <c r="F28" s="123">
        <f t="shared" si="13"/>
        <v>0.51847215277655934</v>
      </c>
      <c r="G28" s="123">
        <f t="shared" si="13"/>
        <v>0.58579953808853691</v>
      </c>
      <c r="H28" s="123">
        <f t="shared" si="13"/>
        <v>0.70309831613758977</v>
      </c>
      <c r="I28" s="123">
        <f t="shared" si="13"/>
        <v>0.61711109359665672</v>
      </c>
      <c r="J28" s="123">
        <f t="shared" si="13"/>
        <v>0.72736351229013918</v>
      </c>
      <c r="K28" s="123">
        <f t="shared" si="13"/>
        <v>0.87617514721685141</v>
      </c>
      <c r="L28" s="123">
        <f t="shared" si="13"/>
        <v>0.89115268623306598</v>
      </c>
      <c r="M28" s="123">
        <f t="shared" si="13"/>
        <v>0.93391687255345268</v>
      </c>
      <c r="N28" s="123">
        <f t="shared" si="13"/>
        <v>1.212251083169436</v>
      </c>
      <c r="O28" s="123">
        <f t="shared" si="13"/>
        <v>0.94730909888267611</v>
      </c>
      <c r="P28" s="123">
        <f t="shared" si="13"/>
        <v>0.81573358713254251</v>
      </c>
      <c r="Q28" s="123">
        <f t="shared" si="13"/>
        <v>1.096761987468978</v>
      </c>
      <c r="R28" s="123">
        <f t="shared" si="13"/>
        <v>0.97746078230389954</v>
      </c>
      <c r="S28" s="123">
        <f t="shared" si="13"/>
        <v>1.0523585715119348</v>
      </c>
      <c r="T28" s="123">
        <f t="shared" si="13"/>
        <v>0.85133340293169346</v>
      </c>
      <c r="U28" s="123">
        <f t="shared" si="13"/>
        <v>0.89759425256562164</v>
      </c>
      <c r="V28" s="123">
        <f t="shared" si="13"/>
        <v>0.78344955074758027</v>
      </c>
      <c r="W28" s="123">
        <f t="shared" si="13"/>
        <v>0.81985697580647487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0.47312183877445407</v>
      </c>
      <c r="C29" s="99">
        <f>RES_hhdet_fech!C29/RES_summary!C$19</f>
        <v>0.54450252544779576</v>
      </c>
      <c r="D29" s="99">
        <f>RES_hhdet_fech!D29/RES_summary!D$19</f>
        <v>0.47144177683510008</v>
      </c>
      <c r="E29" s="99">
        <f>RES_hhdet_fech!E29/RES_summary!E$19</f>
        <v>0.88550537434619636</v>
      </c>
      <c r="F29" s="99">
        <f>RES_hhdet_fech!F29/RES_summary!F$19</f>
        <v>0.51847215277655934</v>
      </c>
      <c r="G29" s="99">
        <f>RES_hhdet_fech!G29/RES_summary!G$19</f>
        <v>0.58579953808853691</v>
      </c>
      <c r="H29" s="99">
        <f>RES_hhdet_fech!H29/RES_summary!H$19</f>
        <v>0.70309831613758977</v>
      </c>
      <c r="I29" s="99">
        <f>RES_hhdet_fech!I29/RES_summary!I$19</f>
        <v>0.61711109359665672</v>
      </c>
      <c r="J29" s="99">
        <f>RES_hhdet_fech!J29/RES_summary!J$19</f>
        <v>0.72736351229013918</v>
      </c>
      <c r="K29" s="99">
        <f>RES_hhdet_fech!K29/RES_summary!K$19</f>
        <v>0.87617514721685141</v>
      </c>
      <c r="L29" s="99">
        <f>RES_hhdet_fech!L29/RES_summary!L$19</f>
        <v>0.89115268623306598</v>
      </c>
      <c r="M29" s="99">
        <f>RES_hhdet_fech!M29/RES_summary!M$19</f>
        <v>0.93391687255345268</v>
      </c>
      <c r="N29" s="99">
        <f>RES_hhdet_fech!N29/RES_summary!N$19</f>
        <v>1.212251083169436</v>
      </c>
      <c r="O29" s="99">
        <f>RES_hhdet_fech!O29/RES_summary!O$19</f>
        <v>0.94730909888267611</v>
      </c>
      <c r="P29" s="99">
        <f>RES_hhdet_fech!P29/RES_summary!P$19</f>
        <v>0.81573358713254251</v>
      </c>
      <c r="Q29" s="99">
        <f>RES_hhdet_fech!Q29/RES_summary!Q$19</f>
        <v>1.096761987468978</v>
      </c>
      <c r="R29" s="99">
        <f>RES_hhdet_fech!R29/RES_summary!R$19</f>
        <v>0.97746078230389954</v>
      </c>
      <c r="S29" s="99">
        <f>RES_hhdet_fech!S29/RES_summary!S$19</f>
        <v>1.0523585715119348</v>
      </c>
      <c r="T29" s="99">
        <f>RES_hhdet_fech!T29/RES_summary!T$19</f>
        <v>0.85133340293169346</v>
      </c>
      <c r="U29" s="99">
        <f>RES_hhdet_fech!U29/RES_summary!U$19</f>
        <v>0.89759425256562164</v>
      </c>
      <c r="V29" s="99">
        <f>RES_hhdet_fech!V29/RES_summary!V$19</f>
        <v>0.78344955074758027</v>
      </c>
      <c r="W29" s="99">
        <f>RES_hhdet_fech!W29/RES_summary!W$19</f>
        <v>0.81985697580647487</v>
      </c>
      <c r="DA29" s="63" t="s">
        <v>2772</v>
      </c>
    </row>
    <row r="30" spans="1:105" ht="12" customHeight="1" x14ac:dyDescent="0.25">
      <c r="A30" s="121" t="s">
        <v>55</v>
      </c>
      <c r="B30" s="123">
        <v>18.568688061849763</v>
      </c>
      <c r="C30" s="123">
        <v>18.348401322478427</v>
      </c>
      <c r="D30" s="123">
        <v>18.47965877850724</v>
      </c>
      <c r="E30" s="123">
        <v>18.092777080799184</v>
      </c>
      <c r="F30" s="123">
        <v>18.664445249778108</v>
      </c>
      <c r="G30" s="123">
        <v>18.185717536649236</v>
      </c>
      <c r="H30" s="123">
        <v>17.977121408317338</v>
      </c>
      <c r="I30" s="123">
        <v>17.833200464948042</v>
      </c>
      <c r="J30" s="123">
        <v>17.495382847464246</v>
      </c>
      <c r="K30" s="123">
        <v>17.169367404069838</v>
      </c>
      <c r="L30" s="123">
        <v>17.939012642191933</v>
      </c>
      <c r="M30" s="123">
        <v>18.848413450203818</v>
      </c>
      <c r="N30" s="123">
        <v>18.133719159886244</v>
      </c>
      <c r="O30" s="123">
        <v>17.781765823955908</v>
      </c>
      <c r="P30" s="123">
        <v>17.1725623192889</v>
      </c>
      <c r="Q30" s="123">
        <v>16.80821817138342</v>
      </c>
      <c r="R30" s="123">
        <v>17.080450646103735</v>
      </c>
      <c r="S30" s="123">
        <v>17.441993402667684</v>
      </c>
      <c r="T30" s="123">
        <v>17.655656803248668</v>
      </c>
      <c r="U30" s="123">
        <v>17.143452570868355</v>
      </c>
      <c r="V30" s="123">
        <v>16.908882435575279</v>
      </c>
      <c r="W30" s="123">
        <v>16.591378584120157</v>
      </c>
      <c r="DA30" s="130" t="s">
        <v>2773</v>
      </c>
    </row>
    <row r="31" spans="1:105" ht="12" customHeight="1" x14ac:dyDescent="0.25">
      <c r="A31" s="97" t="s">
        <v>141</v>
      </c>
      <c r="B31" s="99">
        <v>18.022549874971268</v>
      </c>
      <c r="C31" s="99">
        <v>17.906263495806989</v>
      </c>
      <c r="D31" s="99">
        <v>17.789207999833721</v>
      </c>
      <c r="E31" s="99">
        <v>17.070313427157171</v>
      </c>
      <c r="F31" s="99">
        <v>17.87233728697688</v>
      </c>
      <c r="G31" s="99">
        <v>17.588877619042343</v>
      </c>
      <c r="H31" s="99">
        <v>17.112584895495804</v>
      </c>
      <c r="I31" s="99">
        <v>16.671099659984701</v>
      </c>
      <c r="J31" s="99">
        <v>16.778481009764743</v>
      </c>
      <c r="K31" s="99">
        <v>16.732303990193849</v>
      </c>
      <c r="L31" s="99">
        <v>17.639994005681082</v>
      </c>
      <c r="M31" s="99">
        <v>18.414204976911833</v>
      </c>
      <c r="N31" s="99">
        <v>17.612814362880492</v>
      </c>
      <c r="O31" s="99">
        <v>17.320357136481</v>
      </c>
      <c r="P31" s="99">
        <v>16.872455422084403</v>
      </c>
      <c r="Q31" s="99">
        <v>15.945757435519228</v>
      </c>
      <c r="R31" s="99">
        <v>16.615399385776968</v>
      </c>
      <c r="S31" s="99">
        <v>16.300869679555273</v>
      </c>
      <c r="T31" s="99">
        <v>16.842119552848725</v>
      </c>
      <c r="U31" s="99">
        <v>15.731563264309587</v>
      </c>
      <c r="V31" s="99">
        <v>15.749654642144009</v>
      </c>
      <c r="W31" s="99">
        <v>15.206185791472191</v>
      </c>
      <c r="DA31" s="63" t="s">
        <v>2774</v>
      </c>
    </row>
    <row r="32" spans="1:105" ht="12" customHeight="1" x14ac:dyDescent="0.25">
      <c r="A32" s="97" t="s">
        <v>140</v>
      </c>
      <c r="B32" s="99">
        <v>11.205072824310987</v>
      </c>
      <c r="C32" s="99">
        <v>11.50048712070172</v>
      </c>
      <c r="D32" s="99">
        <v>11.345961795306478</v>
      </c>
      <c r="E32" s="99">
        <v>11.02278585193821</v>
      </c>
      <c r="F32" s="99">
        <v>11.242982956728369</v>
      </c>
      <c r="G32" s="99">
        <v>11.278232894893875</v>
      </c>
      <c r="H32" s="99">
        <v>11.446072937105013</v>
      </c>
      <c r="I32" s="99">
        <v>11.168590821848161</v>
      </c>
      <c r="J32" s="99">
        <v>11.437539103192265</v>
      </c>
      <c r="K32" s="99">
        <v>11.351045547446285</v>
      </c>
      <c r="L32" s="99">
        <v>11.882538381330225</v>
      </c>
      <c r="M32" s="99">
        <v>11.779996693635759</v>
      </c>
      <c r="N32" s="99">
        <v>11.167234992366595</v>
      </c>
      <c r="O32" s="99">
        <v>11.568246872275299</v>
      </c>
      <c r="P32" s="99">
        <v>12.184027274178497</v>
      </c>
      <c r="Q32" s="99">
        <v>11.101147439064421</v>
      </c>
      <c r="R32" s="99">
        <v>12.115170322484598</v>
      </c>
      <c r="S32" s="99">
        <v>11.871912248623113</v>
      </c>
      <c r="T32" s="99">
        <v>12.915762087234373</v>
      </c>
      <c r="U32" s="99">
        <v>12.21676018925478</v>
      </c>
      <c r="V32" s="99">
        <v>12.902300350161479</v>
      </c>
      <c r="W32" s="99">
        <v>12.398992905809504</v>
      </c>
      <c r="DA32" s="63" t="s">
        <v>2775</v>
      </c>
    </row>
    <row r="33" spans="1:105" ht="12" customHeight="1" x14ac:dyDescent="0.25">
      <c r="A33" s="100" t="s">
        <v>50</v>
      </c>
      <c r="B33" s="102">
        <v>2.9401668390796565</v>
      </c>
      <c r="C33" s="102">
        <v>3.63670087710583</v>
      </c>
      <c r="D33" s="102">
        <v>3.2356911147298657</v>
      </c>
      <c r="E33" s="102">
        <v>2.8166255183548183</v>
      </c>
      <c r="F33" s="102">
        <v>3.0231022199415456</v>
      </c>
      <c r="G33" s="102">
        <v>3.2238054963312304</v>
      </c>
      <c r="H33" s="102">
        <v>3.3134671900199844</v>
      </c>
      <c r="I33" s="102">
        <v>3.0525726987638429</v>
      </c>
      <c r="J33" s="102">
        <v>3.0857745054145109</v>
      </c>
      <c r="K33" s="102">
        <v>3.0776919919383081</v>
      </c>
      <c r="L33" s="102">
        <v>3.0729517423329127</v>
      </c>
      <c r="M33" s="102">
        <v>3.1055998370929001</v>
      </c>
      <c r="N33" s="102">
        <v>2.5897587312981067</v>
      </c>
      <c r="O33" s="102">
        <v>2.2686624624572689</v>
      </c>
      <c r="P33" s="102">
        <v>2.8808443868244762</v>
      </c>
      <c r="Q33" s="102">
        <v>2.3140116566421622</v>
      </c>
      <c r="R33" s="102">
        <v>2.950728088071958</v>
      </c>
      <c r="S33" s="102">
        <v>2.8920250362917357</v>
      </c>
      <c r="T33" s="102">
        <v>3.1677992384742875</v>
      </c>
      <c r="U33" s="102">
        <v>2.9248560211859411</v>
      </c>
      <c r="V33" s="102">
        <v>3.1748623126475186</v>
      </c>
      <c r="W33" s="102">
        <v>2.8288899611677101</v>
      </c>
      <c r="DA33" s="131" t="s">
        <v>2776</v>
      </c>
    </row>
    <row r="34" spans="1:105" ht="12" customHeight="1" x14ac:dyDescent="0.25">
      <c r="A34" s="103" t="s">
        <v>52</v>
      </c>
      <c r="B34" s="105">
        <v>8.2649059852313282</v>
      </c>
      <c r="C34" s="105">
        <v>7.8637862435958921</v>
      </c>
      <c r="D34" s="105">
        <v>8.11027068057661</v>
      </c>
      <c r="E34" s="105">
        <v>8.2061603335833908</v>
      </c>
      <c r="F34" s="105">
        <v>8.2198807367868216</v>
      </c>
      <c r="G34" s="105">
        <v>8.0544273985626482</v>
      </c>
      <c r="H34" s="105">
        <v>8.1326057470850301</v>
      </c>
      <c r="I34" s="105">
        <v>8.1160181230843147</v>
      </c>
      <c r="J34" s="105">
        <v>8.3517645977777519</v>
      </c>
      <c r="K34" s="105">
        <v>8.2733535555079776</v>
      </c>
      <c r="L34" s="105">
        <v>8.8095866389973132</v>
      </c>
      <c r="M34" s="105">
        <v>8.6743968565428613</v>
      </c>
      <c r="N34" s="105">
        <v>8.5774762610684885</v>
      </c>
      <c r="O34" s="105">
        <v>9.2995844098180296</v>
      </c>
      <c r="P34" s="105">
        <v>9.3031828873540228</v>
      </c>
      <c r="Q34" s="105">
        <v>8.7871357824222596</v>
      </c>
      <c r="R34" s="105">
        <v>9.1644422344126397</v>
      </c>
      <c r="S34" s="105">
        <v>8.9798872123313789</v>
      </c>
      <c r="T34" s="105">
        <v>9.7479628487600891</v>
      </c>
      <c r="U34" s="105">
        <v>9.2919041680688377</v>
      </c>
      <c r="V34" s="105">
        <v>9.7274380375139646</v>
      </c>
      <c r="W34" s="105">
        <v>9.5701029446417927</v>
      </c>
      <c r="DA34" s="132" t="s">
        <v>2777</v>
      </c>
    </row>
    <row r="35" spans="1:105" ht="12" customHeight="1" x14ac:dyDescent="0.25">
      <c r="A35" s="106" t="s">
        <v>122</v>
      </c>
      <c r="B35" s="102">
        <v>19.472935729617994</v>
      </c>
      <c r="C35" s="102">
        <v>19.065706692811553</v>
      </c>
      <c r="D35" s="102">
        <v>19.332556596196202</v>
      </c>
      <c r="E35" s="102">
        <v>19.121582097825339</v>
      </c>
      <c r="F35" s="102">
        <v>19.422687938921218</v>
      </c>
      <c r="G35" s="102">
        <v>18.506724731929015</v>
      </c>
      <c r="H35" s="102">
        <v>18.503575827868033</v>
      </c>
      <c r="I35" s="102">
        <v>18.30351536130771</v>
      </c>
      <c r="J35" s="102">
        <v>17.962120393630734</v>
      </c>
      <c r="K35" s="102">
        <v>17.403599366219673</v>
      </c>
      <c r="L35" s="102">
        <v>18.352556287383234</v>
      </c>
      <c r="M35" s="102">
        <v>19.252902773064289</v>
      </c>
      <c r="N35" s="102">
        <v>18.786411223023638</v>
      </c>
      <c r="O35" s="102">
        <v>18.575398621461154</v>
      </c>
      <c r="P35" s="102">
        <v>18.055616310731732</v>
      </c>
      <c r="Q35" s="102">
        <v>17.745144254877513</v>
      </c>
      <c r="R35" s="102">
        <v>17.8232786751927</v>
      </c>
      <c r="S35" s="102">
        <v>18.257510311650289</v>
      </c>
      <c r="T35" s="102">
        <v>18.231642960007367</v>
      </c>
      <c r="U35" s="102">
        <v>17.927117266989157</v>
      </c>
      <c r="V35" s="102">
        <v>17.572398508167897</v>
      </c>
      <c r="W35" s="102">
        <v>16.875273780314966</v>
      </c>
      <c r="DA35" s="131" t="s">
        <v>2778</v>
      </c>
    </row>
    <row r="36" spans="1:105" ht="12" customHeight="1" x14ac:dyDescent="0.25">
      <c r="A36" s="107" t="s">
        <v>121</v>
      </c>
      <c r="B36" s="105">
        <v>17.28469894286798</v>
      </c>
      <c r="C36" s="105">
        <v>17.210380156395541</v>
      </c>
      <c r="D36" s="105">
        <v>18.275594110148642</v>
      </c>
      <c r="E36" s="105">
        <v>19.10410316834281</v>
      </c>
      <c r="F36" s="105">
        <v>19.420074176420719</v>
      </c>
      <c r="G36" s="105">
        <v>19.460573088790706</v>
      </c>
      <c r="H36" s="105">
        <v>18.636707365831896</v>
      </c>
      <c r="I36" s="105">
        <v>19.013476469849838</v>
      </c>
      <c r="J36" s="105">
        <v>17.444264608921266</v>
      </c>
      <c r="K36" s="105">
        <v>17.277966936793099</v>
      </c>
      <c r="L36" s="105">
        <v>17.424418169640198</v>
      </c>
      <c r="M36" s="105">
        <v>18.560585222829506</v>
      </c>
      <c r="N36" s="105">
        <v>17.49907349986422</v>
      </c>
      <c r="O36" s="105">
        <v>16.954817831205286</v>
      </c>
      <c r="P36" s="105">
        <v>16.160457099114439</v>
      </c>
      <c r="Q36" s="105">
        <v>16.211326171231914</v>
      </c>
      <c r="R36" s="105">
        <v>16.496065323545121</v>
      </c>
      <c r="S36" s="105">
        <v>17.299222020699681</v>
      </c>
      <c r="T36" s="105">
        <v>17.57522733236069</v>
      </c>
      <c r="U36" s="105">
        <v>17.20967771618054</v>
      </c>
      <c r="V36" s="105">
        <v>16.912989032787461</v>
      </c>
      <c r="W36" s="105">
        <v>17.13687035974089</v>
      </c>
      <c r="DA36" s="132" t="s">
        <v>2779</v>
      </c>
    </row>
    <row r="37" spans="1:105" ht="12" customHeight="1" x14ac:dyDescent="0.25">
      <c r="A37" s="108" t="s">
        <v>53</v>
      </c>
      <c r="B37" s="99">
        <v>6.2648199322549969</v>
      </c>
      <c r="C37" s="99">
        <v>6.2534170019259028</v>
      </c>
      <c r="D37" s="99">
        <v>7.1101902458015047</v>
      </c>
      <c r="E37" s="99">
        <v>7.9046315199512023</v>
      </c>
      <c r="F37" s="99">
        <v>8.2686967801665912</v>
      </c>
      <c r="G37" s="99">
        <v>8.4661964060495922</v>
      </c>
      <c r="H37" s="99">
        <v>7.807382134216506</v>
      </c>
      <c r="I37" s="99">
        <v>8.2378856551227155</v>
      </c>
      <c r="J37" s="99">
        <v>6.9188065101947744</v>
      </c>
      <c r="K37" s="99">
        <v>6.9453161726931976</v>
      </c>
      <c r="L37" s="99">
        <v>6.8449334668922557</v>
      </c>
      <c r="M37" s="99">
        <v>7.6457390613216081</v>
      </c>
      <c r="N37" s="99">
        <v>6.8710201982158745</v>
      </c>
      <c r="O37" s="99">
        <v>6.582793597108469</v>
      </c>
      <c r="P37" s="99">
        <v>5.9187699154507074</v>
      </c>
      <c r="Q37" s="99">
        <v>5.7464149677612149</v>
      </c>
      <c r="R37" s="99">
        <v>6.0050500058226417</v>
      </c>
      <c r="S37" s="99">
        <v>6.7924572179195293</v>
      </c>
      <c r="T37" s="99">
        <v>6.5906887742283224</v>
      </c>
      <c r="U37" s="99">
        <v>6.5150025385801227</v>
      </c>
      <c r="V37" s="99">
        <v>6.0251826978893313</v>
      </c>
      <c r="W37" s="99">
        <v>6.5755423874912085</v>
      </c>
      <c r="DA37" s="63" t="s">
        <v>2780</v>
      </c>
    </row>
    <row r="38" spans="1:105" ht="12" customHeight="1" x14ac:dyDescent="0.25">
      <c r="A38" s="108" t="s">
        <v>52</v>
      </c>
      <c r="B38" s="99">
        <v>11.01987901061298</v>
      </c>
      <c r="C38" s="99">
        <v>10.956963154469635</v>
      </c>
      <c r="D38" s="99">
        <v>11.165403864347141</v>
      </c>
      <c r="E38" s="99">
        <v>11.199471648391599</v>
      </c>
      <c r="F38" s="99">
        <v>11.15137739625413</v>
      </c>
      <c r="G38" s="99">
        <v>10.994376682741116</v>
      </c>
      <c r="H38" s="99">
        <v>10.829325231615387</v>
      </c>
      <c r="I38" s="99">
        <v>10.775590814727119</v>
      </c>
      <c r="J38" s="99">
        <v>10.525458098726489</v>
      </c>
      <c r="K38" s="99">
        <v>10.332650764099903</v>
      </c>
      <c r="L38" s="99">
        <v>10.579484702747935</v>
      </c>
      <c r="M38" s="99">
        <v>10.914846161507898</v>
      </c>
      <c r="N38" s="99">
        <v>10.62805330164834</v>
      </c>
      <c r="O38" s="99">
        <v>10.372024234096815</v>
      </c>
      <c r="P38" s="99">
        <v>10.241687183663723</v>
      </c>
      <c r="Q38" s="99">
        <v>10.464911203470697</v>
      </c>
      <c r="R38" s="99">
        <v>10.491015317722475</v>
      </c>
      <c r="S38" s="99">
        <v>10.506764802780161</v>
      </c>
      <c r="T38" s="99">
        <v>10.984538558132364</v>
      </c>
      <c r="U38" s="99">
        <v>10.694675177600415</v>
      </c>
      <c r="V38" s="99">
        <v>10.887806334898132</v>
      </c>
      <c r="W38" s="99">
        <v>10.561327972249684</v>
      </c>
      <c r="DA38" s="63" t="s">
        <v>2781</v>
      </c>
    </row>
    <row r="39" spans="1:105" ht="12" customHeight="1" x14ac:dyDescent="0.25">
      <c r="A39" s="121" t="s">
        <v>54</v>
      </c>
      <c r="B39" s="123">
        <v>9.4467574267591061</v>
      </c>
      <c r="C39" s="123">
        <v>9.8287750224850399</v>
      </c>
      <c r="D39" s="123">
        <v>9.9962240871724113</v>
      </c>
      <c r="E39" s="123">
        <v>10.013152997795469</v>
      </c>
      <c r="F39" s="123">
        <v>10.217776397732234</v>
      </c>
      <c r="G39" s="123">
        <v>9.7470117364385747</v>
      </c>
      <c r="H39" s="123">
        <v>9.728999964545876</v>
      </c>
      <c r="I39" s="123">
        <v>9.1969443765993777</v>
      </c>
      <c r="J39" s="123">
        <v>8.6828652329719844</v>
      </c>
      <c r="K39" s="123">
        <v>8.3141289181968467</v>
      </c>
      <c r="L39" s="123">
        <v>8.6384415381088555</v>
      </c>
      <c r="M39" s="123">
        <v>8.2122856541748686</v>
      </c>
      <c r="N39" s="123">
        <v>7.8083526632304068</v>
      </c>
      <c r="O39" s="123">
        <v>7.5913887695154854</v>
      </c>
      <c r="P39" s="123">
        <v>7.3451382979044393</v>
      </c>
      <c r="Q39" s="123">
        <v>7.2406413553459261</v>
      </c>
      <c r="R39" s="123">
        <v>7.1772112142033926</v>
      </c>
      <c r="S39" s="123">
        <v>7.495938901472786</v>
      </c>
      <c r="T39" s="123">
        <v>7.5094676409777081</v>
      </c>
      <c r="U39" s="123">
        <v>7.2399486203348538</v>
      </c>
      <c r="V39" s="123">
        <v>7.2413278447773051</v>
      </c>
      <c r="W39" s="123">
        <v>7.1335191776466393</v>
      </c>
      <c r="DA39" s="130" t="s">
        <v>2782</v>
      </c>
    </row>
    <row r="40" spans="1:105" ht="12" customHeight="1" x14ac:dyDescent="0.25">
      <c r="A40" s="97" t="s">
        <v>50</v>
      </c>
      <c r="B40" s="99">
        <v>11.663554829322281</v>
      </c>
      <c r="C40" s="99">
        <v>11.625611177456578</v>
      </c>
      <c r="D40" s="99">
        <v>11.928028502499862</v>
      </c>
      <c r="E40" s="99">
        <v>12.428640044844377</v>
      </c>
      <c r="F40" s="99">
        <v>12.764835514949684</v>
      </c>
      <c r="G40" s="99">
        <v>12.152744498683282</v>
      </c>
      <c r="H40" s="99">
        <v>11.625957206339141</v>
      </c>
      <c r="I40" s="99">
        <v>11.118316366095657</v>
      </c>
      <c r="J40" s="99">
        <v>10.511016283887191</v>
      </c>
      <c r="K40" s="99">
        <v>10.284393985338841</v>
      </c>
      <c r="L40" s="99">
        <v>10.282998372401989</v>
      </c>
      <c r="M40" s="99">
        <v>10.234461942406776</v>
      </c>
      <c r="N40" s="99">
        <v>9.5284494772614039</v>
      </c>
      <c r="O40" s="99">
        <v>9.363273007558913</v>
      </c>
      <c r="P40" s="99">
        <v>9.2006208100619489</v>
      </c>
      <c r="Q40" s="99">
        <v>9.0044791706083842</v>
      </c>
      <c r="R40" s="99">
        <v>9.0585604251562479</v>
      </c>
      <c r="S40" s="99">
        <v>9.5320518675245296</v>
      </c>
      <c r="T40" s="99">
        <v>9.759659268541494</v>
      </c>
      <c r="U40" s="99">
        <v>9.422497523538091</v>
      </c>
      <c r="V40" s="99">
        <v>9.6369478127261416</v>
      </c>
      <c r="W40" s="99">
        <v>9.3428441894239551</v>
      </c>
      <c r="DA40" s="63" t="s">
        <v>2783</v>
      </c>
    </row>
    <row r="41" spans="1:105" ht="12" customHeight="1" x14ac:dyDescent="0.25">
      <c r="A41" s="109" t="s">
        <v>120</v>
      </c>
      <c r="B41" s="110">
        <v>8.2460394115318518</v>
      </c>
      <c r="C41" s="110">
        <v>8.8860211763055421</v>
      </c>
      <c r="D41" s="110">
        <v>9.0038003933230524</v>
      </c>
      <c r="E41" s="110">
        <v>8.7973214229824759</v>
      </c>
      <c r="F41" s="110">
        <v>8.9797706492554372</v>
      </c>
      <c r="G41" s="110">
        <v>8.667749568113793</v>
      </c>
      <c r="H41" s="110">
        <v>8.9727267255731888</v>
      </c>
      <c r="I41" s="110">
        <v>8.4847984301701231</v>
      </c>
      <c r="J41" s="110">
        <v>8.0104156833539637</v>
      </c>
      <c r="K41" s="110">
        <v>7.6032332846270609</v>
      </c>
      <c r="L41" s="110">
        <v>8.0632375084852974</v>
      </c>
      <c r="M41" s="110">
        <v>7.5174638333721688</v>
      </c>
      <c r="N41" s="110">
        <v>7.2177443627170765</v>
      </c>
      <c r="O41" s="110">
        <v>6.9927659836541052</v>
      </c>
      <c r="P41" s="110">
        <v>6.7254644518978148</v>
      </c>
      <c r="Q41" s="110">
        <v>6.6757823489822599</v>
      </c>
      <c r="R41" s="110">
        <v>6.604431463141422</v>
      </c>
      <c r="S41" s="110">
        <v>6.9120585612065923</v>
      </c>
      <c r="T41" s="110">
        <v>6.907233607661297</v>
      </c>
      <c r="U41" s="110">
        <v>6.6949471243064078</v>
      </c>
      <c r="V41" s="110">
        <v>6.6771093561213402</v>
      </c>
      <c r="W41" s="110">
        <v>6.6269023107078109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199.06463916419062</v>
      </c>
      <c r="C43" s="118">
        <f t="shared" si="14"/>
        <v>220.54731477793229</v>
      </c>
      <c r="D43" s="118">
        <f t="shared" si="14"/>
        <v>205.57766449739435</v>
      </c>
      <c r="E43" s="118">
        <f t="shared" si="14"/>
        <v>211.77093549087948</v>
      </c>
      <c r="F43" s="118">
        <f t="shared" si="14"/>
        <v>206.82576764911755</v>
      </c>
      <c r="G43" s="118">
        <f t="shared" si="14"/>
        <v>210.84518857968712</v>
      </c>
      <c r="H43" s="118">
        <f t="shared" si="14"/>
        <v>211.93870363514469</v>
      </c>
      <c r="I43" s="118">
        <f t="shared" si="14"/>
        <v>171.77723733612123</v>
      </c>
      <c r="J43" s="118">
        <f t="shared" si="14"/>
        <v>205.10180770980281</v>
      </c>
      <c r="K43" s="118">
        <f t="shared" si="14"/>
        <v>192.83540527336075</v>
      </c>
      <c r="L43" s="118">
        <f t="shared" si="14"/>
        <v>196.30369216273084</v>
      </c>
      <c r="M43" s="118">
        <f t="shared" si="14"/>
        <v>178.62040967337049</v>
      </c>
      <c r="N43" s="118">
        <f t="shared" si="14"/>
        <v>178.82482929208086</v>
      </c>
      <c r="O43" s="118">
        <f t="shared" si="14"/>
        <v>177.95305133986292</v>
      </c>
      <c r="P43" s="118">
        <f t="shared" si="14"/>
        <v>153.50101270483881</v>
      </c>
      <c r="Q43" s="118">
        <f t="shared" si="14"/>
        <v>160.3532490023114</v>
      </c>
      <c r="R43" s="118">
        <f t="shared" ref="R43:V43" si="15">R44+R47+R49+R58</f>
        <v>156.27692229496057</v>
      </c>
      <c r="S43" s="118">
        <f t="shared" si="15"/>
        <v>158.20323329957625</v>
      </c>
      <c r="T43" s="118">
        <f t="shared" si="15"/>
        <v>148.99425726977893</v>
      </c>
      <c r="U43" s="118">
        <f t="shared" si="15"/>
        <v>155.1131926860802</v>
      </c>
      <c r="V43" s="118">
        <f t="shared" si="15"/>
        <v>165.50882312471842</v>
      </c>
      <c r="W43" s="118">
        <f t="shared" ref="W43" si="16">W44+W47+W49+W58</f>
        <v>138.23081303564342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166.80702063865024</v>
      </c>
      <c r="C44" s="123">
        <f t="shared" si="17"/>
        <v>186.67431966605093</v>
      </c>
      <c r="D44" s="123">
        <f t="shared" si="17"/>
        <v>172.04462918540747</v>
      </c>
      <c r="E44" s="123">
        <f t="shared" si="17"/>
        <v>177.71381599619778</v>
      </c>
      <c r="F44" s="123">
        <f t="shared" si="17"/>
        <v>173.17373694321964</v>
      </c>
      <c r="G44" s="123">
        <f t="shared" si="17"/>
        <v>176.87316293764314</v>
      </c>
      <c r="H44" s="123">
        <f t="shared" si="17"/>
        <v>176.77272519511277</v>
      </c>
      <c r="I44" s="123">
        <f t="shared" si="17"/>
        <v>140.32860111956262</v>
      </c>
      <c r="J44" s="123">
        <f t="shared" si="17"/>
        <v>170.81078029087416</v>
      </c>
      <c r="K44" s="123">
        <f t="shared" si="17"/>
        <v>159.44044420339333</v>
      </c>
      <c r="L44" s="123">
        <f t="shared" si="17"/>
        <v>162.77858512642871</v>
      </c>
      <c r="M44" s="123">
        <f t="shared" si="17"/>
        <v>144.76749283700005</v>
      </c>
      <c r="N44" s="123">
        <f t="shared" si="17"/>
        <v>145.14052244608882</v>
      </c>
      <c r="O44" s="123">
        <f t="shared" si="17"/>
        <v>147.21155882110872</v>
      </c>
      <c r="P44" s="123">
        <f t="shared" si="17"/>
        <v>122.55915450294178</v>
      </c>
      <c r="Q44" s="123">
        <f t="shared" si="17"/>
        <v>130.27730157124336</v>
      </c>
      <c r="R44" s="123">
        <f t="shared" ref="R44:V44" si="18">SUM(R45:R46)</f>
        <v>126.34688118123667</v>
      </c>
      <c r="S44" s="123">
        <f t="shared" si="18"/>
        <v>127.04964493748</v>
      </c>
      <c r="T44" s="123">
        <f t="shared" si="18"/>
        <v>119.01662994364744</v>
      </c>
      <c r="U44" s="123">
        <f t="shared" si="18"/>
        <v>124.13901484229922</v>
      </c>
      <c r="V44" s="123">
        <f t="shared" si="18"/>
        <v>133.32502392292142</v>
      </c>
      <c r="W44" s="123">
        <f t="shared" ref="W44" si="19">SUM(W45:W46)</f>
        <v>110.71004930750516</v>
      </c>
      <c r="DA44" s="130" t="s">
        <v>2786</v>
      </c>
    </row>
    <row r="45" spans="1:105" ht="12" customHeight="1" x14ac:dyDescent="0.25">
      <c r="A45" s="97" t="s">
        <v>217</v>
      </c>
      <c r="B45" s="99">
        <v>164.88603841827316</v>
      </c>
      <c r="C45" s="99">
        <v>184.53778866997064</v>
      </c>
      <c r="D45" s="99">
        <v>170.09514577958191</v>
      </c>
      <c r="E45" s="99">
        <v>175.76300475421704</v>
      </c>
      <c r="F45" s="99">
        <v>171.26475081505177</v>
      </c>
      <c r="G45" s="99">
        <v>174.94032928371601</v>
      </c>
      <c r="H45" s="99">
        <v>174.8523584804567</v>
      </c>
      <c r="I45" s="99">
        <v>138.84143626415826</v>
      </c>
      <c r="J45" s="99">
        <v>168.95870826688002</v>
      </c>
      <c r="K45" s="99">
        <v>157.70479835739275</v>
      </c>
      <c r="L45" s="99">
        <v>160.98619006692402</v>
      </c>
      <c r="M45" s="99">
        <v>143.16216532006578</v>
      </c>
      <c r="N45" s="99">
        <v>143.49546457903429</v>
      </c>
      <c r="O45" s="99">
        <v>145.46055505371893</v>
      </c>
      <c r="P45" s="99">
        <v>121.09594430709554</v>
      </c>
      <c r="Q45" s="99">
        <v>128.73876225459679</v>
      </c>
      <c r="R45" s="99">
        <v>124.8494511700372</v>
      </c>
      <c r="S45" s="99">
        <v>125.53431113317293</v>
      </c>
      <c r="T45" s="99">
        <v>117.58558382692502</v>
      </c>
      <c r="U45" s="99">
        <v>122.62340763416549</v>
      </c>
      <c r="V45" s="99">
        <v>131.67271902818504</v>
      </c>
      <c r="W45" s="99">
        <v>109.34079243019214</v>
      </c>
      <c r="DA45" s="63" t="s">
        <v>2787</v>
      </c>
    </row>
    <row r="46" spans="1:105" ht="12" customHeight="1" x14ac:dyDescent="0.25">
      <c r="A46" s="97" t="s">
        <v>53</v>
      </c>
      <c r="B46" s="99">
        <v>1.9209822203770799</v>
      </c>
      <c r="C46" s="99">
        <v>2.1365309960802885</v>
      </c>
      <c r="D46" s="99">
        <v>1.9494834058255477</v>
      </c>
      <c r="E46" s="99">
        <v>1.9508112419807346</v>
      </c>
      <c r="F46" s="99">
        <v>1.9089861281678817</v>
      </c>
      <c r="G46" s="99">
        <v>1.9328336539271274</v>
      </c>
      <c r="H46" s="99">
        <v>1.9203667146560699</v>
      </c>
      <c r="I46" s="99">
        <v>1.4871648554043493</v>
      </c>
      <c r="J46" s="99">
        <v>1.8520720239941377</v>
      </c>
      <c r="K46" s="99">
        <v>1.7356458460005701</v>
      </c>
      <c r="L46" s="99">
        <v>1.7923950595046909</v>
      </c>
      <c r="M46" s="99">
        <v>1.6053275169342738</v>
      </c>
      <c r="N46" s="99">
        <v>1.6450578670545333</v>
      </c>
      <c r="O46" s="99">
        <v>1.7510037673897763</v>
      </c>
      <c r="P46" s="99">
        <v>1.4632101958462382</v>
      </c>
      <c r="Q46" s="99">
        <v>1.538539316646552</v>
      </c>
      <c r="R46" s="99">
        <v>1.4974300111994718</v>
      </c>
      <c r="S46" s="99">
        <v>1.5153338043070599</v>
      </c>
      <c r="T46" s="99">
        <v>1.4310461167224295</v>
      </c>
      <c r="U46" s="99">
        <v>1.5156072081337257</v>
      </c>
      <c r="V46" s="99">
        <v>1.6523048947363805</v>
      </c>
      <c r="W46" s="99">
        <v>1.369256877313022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0.43260227853737165</v>
      </c>
      <c r="C47" s="123">
        <f t="shared" si="20"/>
        <v>0.51378552811234068</v>
      </c>
      <c r="D47" s="123">
        <f t="shared" si="20"/>
        <v>0.44667174028557544</v>
      </c>
      <c r="E47" s="123">
        <f t="shared" si="20"/>
        <v>0.81911768827479947</v>
      </c>
      <c r="F47" s="123">
        <f t="shared" si="20"/>
        <v>0.46875266083513023</v>
      </c>
      <c r="G47" s="123">
        <f t="shared" si="20"/>
        <v>0.5390406304888733</v>
      </c>
      <c r="H47" s="123">
        <f t="shared" si="20"/>
        <v>0.67544452870520588</v>
      </c>
      <c r="I47" s="123">
        <f t="shared" si="20"/>
        <v>0.7211660278180424</v>
      </c>
      <c r="J47" s="123">
        <f t="shared" si="20"/>
        <v>0.74807385134141957</v>
      </c>
      <c r="K47" s="123">
        <f t="shared" si="20"/>
        <v>0.66259774564013674</v>
      </c>
      <c r="L47" s="123">
        <f t="shared" si="20"/>
        <v>0.77905090527253629</v>
      </c>
      <c r="M47" s="123">
        <f t="shared" si="20"/>
        <v>0.74174865439353554</v>
      </c>
      <c r="N47" s="123">
        <f t="shared" si="20"/>
        <v>0.97565560463986323</v>
      </c>
      <c r="O47" s="123">
        <f t="shared" si="20"/>
        <v>0.69029683773267003</v>
      </c>
      <c r="P47" s="123">
        <f t="shared" si="20"/>
        <v>0.60352091371079919</v>
      </c>
      <c r="Q47" s="123">
        <f t="shared" si="20"/>
        <v>0.78918182648535917</v>
      </c>
      <c r="R47" s="123">
        <f t="shared" si="20"/>
        <v>0.86199776446030663</v>
      </c>
      <c r="S47" s="123">
        <f t="shared" si="20"/>
        <v>0.91741393307278229</v>
      </c>
      <c r="T47" s="123">
        <f t="shared" si="20"/>
        <v>0.74532332047224614</v>
      </c>
      <c r="U47" s="123">
        <f t="shared" si="20"/>
        <v>0.83335313999610683</v>
      </c>
      <c r="V47" s="123">
        <f t="shared" si="20"/>
        <v>0.78166181406540047</v>
      </c>
      <c r="W47" s="123">
        <f t="shared" si="20"/>
        <v>0.80881341875037938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0.43260227853737165</v>
      </c>
      <c r="C48" s="99">
        <f>RES_hhdet_fech!C48/RES_summary!C$19</f>
        <v>0.51378552811234068</v>
      </c>
      <c r="D48" s="99">
        <f>RES_hhdet_fech!D48/RES_summary!D$19</f>
        <v>0.44667174028557544</v>
      </c>
      <c r="E48" s="99">
        <f>RES_hhdet_fech!E48/RES_summary!E$19</f>
        <v>0.81911768827479947</v>
      </c>
      <c r="F48" s="99">
        <f>RES_hhdet_fech!F48/RES_summary!F$19</f>
        <v>0.46875266083513023</v>
      </c>
      <c r="G48" s="99">
        <f>RES_hhdet_fech!G48/RES_summary!G$19</f>
        <v>0.5390406304888733</v>
      </c>
      <c r="H48" s="99">
        <f>RES_hhdet_fech!H48/RES_summary!H$19</f>
        <v>0.67544452870520588</v>
      </c>
      <c r="I48" s="99">
        <f>RES_hhdet_fech!I48/RES_summary!I$19</f>
        <v>0.7211660278180424</v>
      </c>
      <c r="J48" s="99">
        <f>RES_hhdet_fech!J48/RES_summary!J$19</f>
        <v>0.74807385134141957</v>
      </c>
      <c r="K48" s="99">
        <f>RES_hhdet_fech!K48/RES_summary!K$19</f>
        <v>0.66259774564013674</v>
      </c>
      <c r="L48" s="99">
        <f>RES_hhdet_fech!L48/RES_summary!L$19</f>
        <v>0.77905090527253629</v>
      </c>
      <c r="M48" s="99">
        <f>RES_hhdet_fech!M48/RES_summary!M$19</f>
        <v>0.74174865439353554</v>
      </c>
      <c r="N48" s="99">
        <f>RES_hhdet_fech!N48/RES_summary!N$19</f>
        <v>0.97565560463986323</v>
      </c>
      <c r="O48" s="99">
        <f>RES_hhdet_fech!O48/RES_summary!O$19</f>
        <v>0.69029683773267003</v>
      </c>
      <c r="P48" s="99">
        <f>RES_hhdet_fech!P48/RES_summary!P$19</f>
        <v>0.60352091371079919</v>
      </c>
      <c r="Q48" s="99">
        <f>RES_hhdet_fech!Q48/RES_summary!Q$19</f>
        <v>0.78918182648535917</v>
      </c>
      <c r="R48" s="99">
        <f>RES_hhdet_fech!R48/RES_summary!R$19</f>
        <v>0.86199776446030663</v>
      </c>
      <c r="S48" s="99">
        <f>RES_hhdet_fech!S48/RES_summary!S$19</f>
        <v>0.91741393307278229</v>
      </c>
      <c r="T48" s="99">
        <f>RES_hhdet_fech!T48/RES_summary!T$19</f>
        <v>0.74532332047224614</v>
      </c>
      <c r="U48" s="99">
        <f>RES_hhdet_fech!U48/RES_summary!U$19</f>
        <v>0.83335313999610683</v>
      </c>
      <c r="V48" s="99">
        <f>RES_hhdet_fech!V48/RES_summary!V$19</f>
        <v>0.78166181406540047</v>
      </c>
      <c r="W48" s="99">
        <f>RES_hhdet_fech!W48/RES_summary!W$19</f>
        <v>0.80881341875037938</v>
      </c>
      <c r="DA48" s="63" t="s">
        <v>2790</v>
      </c>
    </row>
    <row r="49" spans="1:105" ht="12" customHeight="1" x14ac:dyDescent="0.25">
      <c r="A49" s="121" t="s">
        <v>55</v>
      </c>
      <c r="B49" s="123">
        <v>23.38183865236946</v>
      </c>
      <c r="C49" s="123">
        <v>24.737247769644547</v>
      </c>
      <c r="D49" s="123">
        <v>24.324544111750541</v>
      </c>
      <c r="E49" s="123">
        <v>24.569014275730925</v>
      </c>
      <c r="F49" s="123">
        <v>24.442941156175753</v>
      </c>
      <c r="G49" s="123">
        <v>24.774497668061883</v>
      </c>
      <c r="H49" s="123">
        <v>25.808287318301574</v>
      </c>
      <c r="I49" s="123">
        <v>22.319881029991542</v>
      </c>
      <c r="J49" s="123">
        <v>25.436308285841978</v>
      </c>
      <c r="K49" s="123">
        <v>24.870099399104543</v>
      </c>
      <c r="L49" s="123">
        <v>24.558165725217552</v>
      </c>
      <c r="M49" s="123">
        <v>25.403441784246318</v>
      </c>
      <c r="N49" s="123">
        <v>25.073500319067026</v>
      </c>
      <c r="O49" s="123">
        <v>22.489802252136741</v>
      </c>
      <c r="P49" s="123">
        <v>23.08283810312891</v>
      </c>
      <c r="Q49" s="123">
        <v>22.209200638227763</v>
      </c>
      <c r="R49" s="123">
        <v>22.155432789892735</v>
      </c>
      <c r="S49" s="123">
        <v>23.073066780036072</v>
      </c>
      <c r="T49" s="123">
        <v>22.191892469378509</v>
      </c>
      <c r="U49" s="123">
        <v>23.275684902980107</v>
      </c>
      <c r="V49" s="123">
        <v>24.523514621551904</v>
      </c>
      <c r="W49" s="123">
        <v>19.874034173410095</v>
      </c>
      <c r="DA49" s="130" t="s">
        <v>2791</v>
      </c>
    </row>
    <row r="50" spans="1:105" ht="12" customHeight="1" x14ac:dyDescent="0.25">
      <c r="A50" s="97" t="s">
        <v>138</v>
      </c>
      <c r="B50" s="99">
        <v>25.795397051265489</v>
      </c>
      <c r="C50" s="99">
        <v>27.824947097013176</v>
      </c>
      <c r="D50" s="99">
        <v>27.174788607954881</v>
      </c>
      <c r="E50" s="99">
        <v>27.739830189012672</v>
      </c>
      <c r="F50" s="99">
        <v>27.5477307933783</v>
      </c>
      <c r="G50" s="99">
        <v>28.107536130697838</v>
      </c>
      <c r="H50" s="99">
        <v>29.264422804395963</v>
      </c>
      <c r="I50" s="99">
        <v>24.051124042894457</v>
      </c>
      <c r="J50" s="99">
        <v>28.696312183475197</v>
      </c>
      <c r="K50" s="99">
        <v>27.758273484051532</v>
      </c>
      <c r="L50" s="99">
        <v>27.314982794670456</v>
      </c>
      <c r="M50" s="99">
        <v>28.576600132770256</v>
      </c>
      <c r="N50" s="99">
        <v>28.516057079966913</v>
      </c>
      <c r="O50" s="99">
        <v>24.988706530333964</v>
      </c>
      <c r="P50" s="99">
        <v>26.696951775143134</v>
      </c>
      <c r="Q50" s="99">
        <v>25.521312900385887</v>
      </c>
      <c r="R50" s="99">
        <v>25.080813138688306</v>
      </c>
      <c r="S50" s="99">
        <v>25.984352955290756</v>
      </c>
      <c r="T50" s="99">
        <v>24.429398560234578</v>
      </c>
      <c r="U50" s="99">
        <v>26.074876810963652</v>
      </c>
      <c r="V50" s="99">
        <v>28.141471151022586</v>
      </c>
      <c r="W50" s="99">
        <v>21.238021215035243</v>
      </c>
      <c r="DA50" s="63" t="s">
        <v>2792</v>
      </c>
    </row>
    <row r="51" spans="1:105" ht="12" customHeight="1" x14ac:dyDescent="0.25">
      <c r="A51" s="97" t="s">
        <v>137</v>
      </c>
      <c r="B51" s="99">
        <v>18.791484259071108</v>
      </c>
      <c r="C51" s="99">
        <v>20.869436418582492</v>
      </c>
      <c r="D51" s="99">
        <v>20.853654877513204</v>
      </c>
      <c r="E51" s="99">
        <v>22.057997163383671</v>
      </c>
      <c r="F51" s="99">
        <v>21.914589863184258</v>
      </c>
      <c r="G51" s="99">
        <v>23.118933479474215</v>
      </c>
      <c r="H51" s="99">
        <v>24.913524893438403</v>
      </c>
      <c r="I51" s="99">
        <v>19.464122182884008</v>
      </c>
      <c r="J51" s="99">
        <v>24.075412572249867</v>
      </c>
      <c r="K51" s="99">
        <v>23.212708310400586</v>
      </c>
      <c r="L51" s="99">
        <v>22.598900886901646</v>
      </c>
      <c r="M51" s="99">
        <v>23.379564376687121</v>
      </c>
      <c r="N51" s="99">
        <v>23.785518725520618</v>
      </c>
      <c r="O51" s="99">
        <v>20.460332731314168</v>
      </c>
      <c r="P51" s="99">
        <v>21.95840065242815</v>
      </c>
      <c r="Q51" s="99">
        <v>20.686424285793823</v>
      </c>
      <c r="R51" s="99">
        <v>20.385000515331679</v>
      </c>
      <c r="S51" s="99">
        <v>22.129760352030416</v>
      </c>
      <c r="T51" s="99">
        <v>20.327195463530213</v>
      </c>
      <c r="U51" s="99">
        <v>23.131379414205469</v>
      </c>
      <c r="V51" s="99">
        <v>25.55293946106686</v>
      </c>
      <c r="W51" s="99">
        <v>17.977098539070013</v>
      </c>
      <c r="DA51" s="63" t="s">
        <v>2793</v>
      </c>
    </row>
    <row r="52" spans="1:105" ht="12" customHeight="1" x14ac:dyDescent="0.25">
      <c r="A52" s="100" t="s">
        <v>217</v>
      </c>
      <c r="B52" s="102">
        <v>9.2244629430606491</v>
      </c>
      <c r="C52" s="102">
        <v>10.289845099081939</v>
      </c>
      <c r="D52" s="102">
        <v>10.523612045946557</v>
      </c>
      <c r="E52" s="102">
        <v>11.283565041218392</v>
      </c>
      <c r="F52" s="102">
        <v>11.70787973856444</v>
      </c>
      <c r="G52" s="102">
        <v>12.451792864405942</v>
      </c>
      <c r="H52" s="102">
        <v>13.368541553363848</v>
      </c>
      <c r="I52" s="102">
        <v>11.020231952833146</v>
      </c>
      <c r="J52" s="102">
        <v>12.939697614911621</v>
      </c>
      <c r="K52" s="102">
        <v>12.641418000666988</v>
      </c>
      <c r="L52" s="102">
        <v>12.299055918668813</v>
      </c>
      <c r="M52" s="102">
        <v>12.867794455629625</v>
      </c>
      <c r="N52" s="102">
        <v>13.246545668684458</v>
      </c>
      <c r="O52" s="102">
        <v>11.258165071173718</v>
      </c>
      <c r="P52" s="102">
        <v>11.220072430326347</v>
      </c>
      <c r="Q52" s="102">
        <v>10.36869335573731</v>
      </c>
      <c r="R52" s="102">
        <v>10.404882446970475</v>
      </c>
      <c r="S52" s="102">
        <v>11.9460001874541</v>
      </c>
      <c r="T52" s="102">
        <v>10.122134012051957</v>
      </c>
      <c r="U52" s="102">
        <v>11.498503256707993</v>
      </c>
      <c r="V52" s="102">
        <v>12.185992333046864</v>
      </c>
      <c r="W52" s="102">
        <v>9.0443034634178581</v>
      </c>
      <c r="DA52" s="131" t="s">
        <v>2794</v>
      </c>
    </row>
    <row r="53" spans="1:105" ht="12" customHeight="1" x14ac:dyDescent="0.25">
      <c r="A53" s="103" t="s">
        <v>52</v>
      </c>
      <c r="B53" s="105">
        <v>9.5670213160104645</v>
      </c>
      <c r="C53" s="105">
        <v>10.579591319500551</v>
      </c>
      <c r="D53" s="105">
        <v>10.330042831566645</v>
      </c>
      <c r="E53" s="105">
        <v>10.774432122165283</v>
      </c>
      <c r="F53" s="105">
        <v>10.206710124619825</v>
      </c>
      <c r="G53" s="105">
        <v>10.667140615068263</v>
      </c>
      <c r="H53" s="105">
        <v>11.544983340074573</v>
      </c>
      <c r="I53" s="105">
        <v>8.4438902300508616</v>
      </c>
      <c r="J53" s="105">
        <v>11.13571495733825</v>
      </c>
      <c r="K53" s="105">
        <v>10.571290309733602</v>
      </c>
      <c r="L53" s="105">
        <v>10.29984496823284</v>
      </c>
      <c r="M53" s="105">
        <v>10.511769921057493</v>
      </c>
      <c r="N53" s="105">
        <v>10.538973056836156</v>
      </c>
      <c r="O53" s="105">
        <v>9.2021676601404447</v>
      </c>
      <c r="P53" s="105">
        <v>10.738328222101803</v>
      </c>
      <c r="Q53" s="105">
        <v>10.317730930056509</v>
      </c>
      <c r="R53" s="105">
        <v>9.9801180683612039</v>
      </c>
      <c r="S53" s="105">
        <v>10.18376016457632</v>
      </c>
      <c r="T53" s="105">
        <v>10.205061451478254</v>
      </c>
      <c r="U53" s="105">
        <v>11.632876157497476</v>
      </c>
      <c r="V53" s="105">
        <v>13.366947128020003</v>
      </c>
      <c r="W53" s="105">
        <v>8.932795075652157</v>
      </c>
      <c r="DA53" s="132" t="s">
        <v>2795</v>
      </c>
    </row>
    <row r="54" spans="1:105" ht="12" customHeight="1" x14ac:dyDescent="0.25">
      <c r="A54" s="106" t="s">
        <v>122</v>
      </c>
      <c r="B54" s="102">
        <v>19.410380471965155</v>
      </c>
      <c r="C54" s="102">
        <v>19.467834616916406</v>
      </c>
      <c r="D54" s="102">
        <v>19.485176014767539</v>
      </c>
      <c r="E54" s="102">
        <v>18.999721615013414</v>
      </c>
      <c r="F54" s="102">
        <v>19.013425141287076</v>
      </c>
      <c r="G54" s="102">
        <v>18.711182147689581</v>
      </c>
      <c r="H54" s="102">
        <v>19.411679447820234</v>
      </c>
      <c r="I54" s="102">
        <v>19.344167421379034</v>
      </c>
      <c r="J54" s="102">
        <v>19.004528647063086</v>
      </c>
      <c r="K54" s="102">
        <v>19.19691585803087</v>
      </c>
      <c r="L54" s="102">
        <v>19.475346860361665</v>
      </c>
      <c r="M54" s="102">
        <v>19.680099055736509</v>
      </c>
      <c r="N54" s="102">
        <v>19.627271246194471</v>
      </c>
      <c r="O54" s="102">
        <v>19.542259864931342</v>
      </c>
      <c r="P54" s="102">
        <v>19.003414126725243</v>
      </c>
      <c r="Q54" s="102">
        <v>18.646506617941775</v>
      </c>
      <c r="R54" s="102">
        <v>18.911065418761723</v>
      </c>
      <c r="S54" s="102">
        <v>19.368958225083812</v>
      </c>
      <c r="T54" s="102">
        <v>19.281485669403775</v>
      </c>
      <c r="U54" s="102">
        <v>18.920848523884477</v>
      </c>
      <c r="V54" s="102">
        <v>18.091763218684356</v>
      </c>
      <c r="W54" s="102">
        <v>17.985403283970232</v>
      </c>
      <c r="DA54" s="131" t="s">
        <v>2796</v>
      </c>
    </row>
    <row r="55" spans="1:105" ht="12" customHeight="1" x14ac:dyDescent="0.25">
      <c r="A55" s="107" t="s">
        <v>121</v>
      </c>
      <c r="B55" s="105">
        <v>14.841735432105189</v>
      </c>
      <c r="C55" s="105">
        <v>14.97919133940824</v>
      </c>
      <c r="D55" s="105">
        <v>15.436405146603841</v>
      </c>
      <c r="E55" s="105">
        <v>15.5336440171774</v>
      </c>
      <c r="F55" s="105">
        <v>15.91429172152152</v>
      </c>
      <c r="G55" s="105">
        <v>16.083273313804259</v>
      </c>
      <c r="H55" s="105">
        <v>16.492304339221793</v>
      </c>
      <c r="I55" s="105">
        <v>16.958758156260892</v>
      </c>
      <c r="J55" s="105">
        <v>16.983166449790644</v>
      </c>
      <c r="K55" s="105">
        <v>17.489140566704304</v>
      </c>
      <c r="L55" s="105">
        <v>17.23517231860685</v>
      </c>
      <c r="M55" s="105">
        <v>17.868763817877021</v>
      </c>
      <c r="N55" s="105">
        <v>17.301838777200686</v>
      </c>
      <c r="O55" s="105">
        <v>17.484026789841689</v>
      </c>
      <c r="P55" s="105">
        <v>16.526135423359271</v>
      </c>
      <c r="Q55" s="105">
        <v>16.381482161313514</v>
      </c>
      <c r="R55" s="105">
        <v>16.526399627192156</v>
      </c>
      <c r="S55" s="105">
        <v>17.115618440300533</v>
      </c>
      <c r="T55" s="105">
        <v>16.948004407691368</v>
      </c>
      <c r="U55" s="105">
        <v>16.313958636585838</v>
      </c>
      <c r="V55" s="105">
        <v>15.906973752745884</v>
      </c>
      <c r="W55" s="105">
        <v>16.104150451962457</v>
      </c>
      <c r="DA55" s="132" t="s">
        <v>2797</v>
      </c>
    </row>
    <row r="56" spans="1:105" ht="12" customHeight="1" x14ac:dyDescent="0.25">
      <c r="A56" s="108" t="s">
        <v>53</v>
      </c>
      <c r="B56" s="99">
        <v>4.9342040819282058</v>
      </c>
      <c r="C56" s="99">
        <v>5.0571615998765589</v>
      </c>
      <c r="D56" s="99">
        <v>5.2753850898995358</v>
      </c>
      <c r="E56" s="99">
        <v>5.3841278348700863</v>
      </c>
      <c r="F56" s="99">
        <v>5.61085671922004</v>
      </c>
      <c r="G56" s="99">
        <v>6.0817556700579951</v>
      </c>
      <c r="H56" s="99">
        <v>5.9262952361728907</v>
      </c>
      <c r="I56" s="99">
        <v>6.2326100588492439</v>
      </c>
      <c r="J56" s="99">
        <v>5.9757418518768466</v>
      </c>
      <c r="K56" s="99">
        <v>6.2439916818669676</v>
      </c>
      <c r="L56" s="99">
        <v>6.0769025438375772</v>
      </c>
      <c r="M56" s="99">
        <v>6.6258689878117263</v>
      </c>
      <c r="N56" s="99">
        <v>6.2162569415671989</v>
      </c>
      <c r="O56" s="99">
        <v>6.6810794405977791</v>
      </c>
      <c r="P56" s="99">
        <v>5.8538566898177882</v>
      </c>
      <c r="Q56" s="99">
        <v>5.5965006808285906</v>
      </c>
      <c r="R56" s="99">
        <v>5.7176347387600561</v>
      </c>
      <c r="S56" s="99">
        <v>6.2462346404875362</v>
      </c>
      <c r="T56" s="99">
        <v>5.7546988594472896</v>
      </c>
      <c r="U56" s="99">
        <v>5.2975460051006191</v>
      </c>
      <c r="V56" s="99">
        <v>4.7339760413242589</v>
      </c>
      <c r="W56" s="99">
        <v>4.666635160731226</v>
      </c>
      <c r="DA56" s="63" t="s">
        <v>2798</v>
      </c>
    </row>
    <row r="57" spans="1:105" ht="12" customHeight="1" x14ac:dyDescent="0.25">
      <c r="A57" s="108" t="s">
        <v>52</v>
      </c>
      <c r="B57" s="99">
        <v>9.9075313501769813</v>
      </c>
      <c r="C57" s="99">
        <v>9.9220297395316788</v>
      </c>
      <c r="D57" s="99">
        <v>10.161020056704308</v>
      </c>
      <c r="E57" s="99">
        <v>10.149516182307316</v>
      </c>
      <c r="F57" s="99">
        <v>10.303435002301487</v>
      </c>
      <c r="G57" s="99">
        <v>10.001517643746267</v>
      </c>
      <c r="H57" s="99">
        <v>10.5660091030489</v>
      </c>
      <c r="I57" s="99">
        <v>10.726148097411649</v>
      </c>
      <c r="J57" s="99">
        <v>11.007424597913793</v>
      </c>
      <c r="K57" s="99">
        <v>11.245148884837334</v>
      </c>
      <c r="L57" s="99">
        <v>11.158269774769273</v>
      </c>
      <c r="M57" s="99">
        <v>11.242894830065298</v>
      </c>
      <c r="N57" s="99">
        <v>11.085581835633485</v>
      </c>
      <c r="O57" s="99">
        <v>10.80294734924391</v>
      </c>
      <c r="P57" s="99">
        <v>10.672278733541477</v>
      </c>
      <c r="Q57" s="99">
        <v>10.784981480484923</v>
      </c>
      <c r="R57" s="99">
        <v>10.808764888432107</v>
      </c>
      <c r="S57" s="99">
        <v>10.869383799813001</v>
      </c>
      <c r="T57" s="99">
        <v>11.19330554824408</v>
      </c>
      <c r="U57" s="99">
        <v>11.016412631485217</v>
      </c>
      <c r="V57" s="99">
        <v>11.172997711421624</v>
      </c>
      <c r="W57" s="99">
        <v>11.437515291231231</v>
      </c>
      <c r="DA57" s="63" t="s">
        <v>2799</v>
      </c>
    </row>
    <row r="58" spans="1:105" ht="12" customHeight="1" x14ac:dyDescent="0.25">
      <c r="A58" s="121" t="s">
        <v>54</v>
      </c>
      <c r="B58" s="123">
        <v>8.4431775946335534</v>
      </c>
      <c r="C58" s="123">
        <v>8.6219618141244698</v>
      </c>
      <c r="D58" s="123">
        <v>8.7618194599507788</v>
      </c>
      <c r="E58" s="123">
        <v>8.6689875306759951</v>
      </c>
      <c r="F58" s="123">
        <v>8.7403368888870538</v>
      </c>
      <c r="G58" s="123">
        <v>8.6584873434932081</v>
      </c>
      <c r="H58" s="123">
        <v>8.6822465930251393</v>
      </c>
      <c r="I58" s="123">
        <v>8.4075891587490243</v>
      </c>
      <c r="J58" s="123">
        <v>8.1066452817452355</v>
      </c>
      <c r="K58" s="123">
        <v>7.8622639252227486</v>
      </c>
      <c r="L58" s="123">
        <v>8.1878904058120607</v>
      </c>
      <c r="M58" s="123">
        <v>7.7077263977305748</v>
      </c>
      <c r="N58" s="123">
        <v>7.6351509222851677</v>
      </c>
      <c r="O58" s="123">
        <v>7.5613934288848048</v>
      </c>
      <c r="P58" s="123">
        <v>7.2554991850573058</v>
      </c>
      <c r="Q58" s="123">
        <v>7.077564966354922</v>
      </c>
      <c r="R58" s="123">
        <v>6.9126105593708553</v>
      </c>
      <c r="S58" s="123">
        <v>7.1631076489874292</v>
      </c>
      <c r="T58" s="123">
        <v>7.0404115362807103</v>
      </c>
      <c r="U58" s="123">
        <v>6.8651398008047746</v>
      </c>
      <c r="V58" s="123">
        <v>6.8786227661797295</v>
      </c>
      <c r="W58" s="123">
        <v>6.8379161359777907</v>
      </c>
      <c r="DA58" s="130" t="s">
        <v>2800</v>
      </c>
    </row>
    <row r="59" spans="1:105" ht="12" customHeight="1" x14ac:dyDescent="0.25">
      <c r="A59" s="97" t="s">
        <v>50</v>
      </c>
      <c r="B59" s="99">
        <v>10.498668800418102</v>
      </c>
      <c r="C59" s="99">
        <v>10.350862684201244</v>
      </c>
      <c r="D59" s="99">
        <v>10.519734308323097</v>
      </c>
      <c r="E59" s="99">
        <v>10.300780732884332</v>
      </c>
      <c r="F59" s="99">
        <v>10.265473538643191</v>
      </c>
      <c r="G59" s="99">
        <v>10.280229975374397</v>
      </c>
      <c r="H59" s="99">
        <v>9.8766367780803588</v>
      </c>
      <c r="I59" s="99">
        <v>10.202705974474618</v>
      </c>
      <c r="J59" s="99">
        <v>9.6543405359426533</v>
      </c>
      <c r="K59" s="99">
        <v>9.7941919487885407</v>
      </c>
      <c r="L59" s="99">
        <v>9.9608242722067359</v>
      </c>
      <c r="M59" s="99">
        <v>10.026539225737006</v>
      </c>
      <c r="N59" s="99">
        <v>9.3373814839869915</v>
      </c>
      <c r="O59" s="99">
        <v>9.4710960677724163</v>
      </c>
      <c r="P59" s="99">
        <v>9.3876256351643033</v>
      </c>
      <c r="Q59" s="99">
        <v>9.1616046022519644</v>
      </c>
      <c r="R59" s="99">
        <v>8.9050121457377482</v>
      </c>
      <c r="S59" s="99">
        <v>9.3647433583550814</v>
      </c>
      <c r="T59" s="99">
        <v>9.676926761018553</v>
      </c>
      <c r="U59" s="99">
        <v>9.4758730515874738</v>
      </c>
      <c r="V59" s="99">
        <v>9.9659560285872644</v>
      </c>
      <c r="W59" s="99">
        <v>9.6973719781059113</v>
      </c>
      <c r="DA59" s="63" t="s">
        <v>2801</v>
      </c>
    </row>
    <row r="60" spans="1:105" ht="12" customHeight="1" x14ac:dyDescent="0.25">
      <c r="A60" s="109" t="s">
        <v>120</v>
      </c>
      <c r="B60" s="110">
        <v>7.948483858453435</v>
      </c>
      <c r="C60" s="110">
        <v>8.2209349968783005</v>
      </c>
      <c r="D60" s="110">
        <v>8.3651933926719337</v>
      </c>
      <c r="E60" s="110">
        <v>8.3098787906492539</v>
      </c>
      <c r="F60" s="110">
        <v>8.4055229607136148</v>
      </c>
      <c r="G60" s="110">
        <v>8.3153184003998284</v>
      </c>
      <c r="H60" s="110">
        <v>8.4452347836777868</v>
      </c>
      <c r="I60" s="110">
        <v>8.0631326749085428</v>
      </c>
      <c r="J60" s="110">
        <v>7.8228137825400426</v>
      </c>
      <c r="K60" s="110">
        <v>7.5217315834183847</v>
      </c>
      <c r="L60" s="110">
        <v>7.8906340963894159</v>
      </c>
      <c r="M60" s="110">
        <v>7.3285062002620078</v>
      </c>
      <c r="N60" s="110">
        <v>7.3656683252314883</v>
      </c>
      <c r="O60" s="110">
        <v>7.263277722046471</v>
      </c>
      <c r="P60" s="110">
        <v>6.9257853269507175</v>
      </c>
      <c r="Q60" s="110">
        <v>6.7596746842978783</v>
      </c>
      <c r="R60" s="110">
        <v>6.6158432758342576</v>
      </c>
      <c r="S60" s="110">
        <v>6.8462935493560098</v>
      </c>
      <c r="T60" s="110">
        <v>6.6729856423234244</v>
      </c>
      <c r="U60" s="110">
        <v>6.5161233847323627</v>
      </c>
      <c r="V60" s="110">
        <v>6.4780139030191251</v>
      </c>
      <c r="W60" s="110">
        <v>6.4598189734365237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184.50726330586068</v>
      </c>
      <c r="C62" s="118">
        <f t="shared" si="21"/>
        <v>189.36201626165905</v>
      </c>
      <c r="D62" s="118">
        <f t="shared" si="21"/>
        <v>183.27090487292531</v>
      </c>
      <c r="E62" s="118">
        <f t="shared" si="21"/>
        <v>186.72538910868298</v>
      </c>
      <c r="F62" s="118">
        <f t="shared" si="21"/>
        <v>183.64672223319576</v>
      </c>
      <c r="G62" s="118">
        <f t="shared" si="21"/>
        <v>181.90885693382938</v>
      </c>
      <c r="H62" s="118">
        <f t="shared" si="21"/>
        <v>176.41864962665949</v>
      </c>
      <c r="I62" s="118">
        <f t="shared" si="21"/>
        <v>161.36538820679277</v>
      </c>
      <c r="J62" s="118">
        <f t="shared" si="21"/>
        <v>165.43700859961385</v>
      </c>
      <c r="K62" s="118">
        <f t="shared" si="21"/>
        <v>164.52677840856703</v>
      </c>
      <c r="L62" s="118">
        <f t="shared" si="21"/>
        <v>175.98084528868037</v>
      </c>
      <c r="M62" s="118">
        <f t="shared" si="21"/>
        <v>153.78450498546391</v>
      </c>
      <c r="N62" s="118">
        <f t="shared" si="21"/>
        <v>160.35545616169358</v>
      </c>
      <c r="O62" s="118">
        <f t="shared" si="21"/>
        <v>162.59764584899031</v>
      </c>
      <c r="P62" s="118">
        <f t="shared" si="21"/>
        <v>132.1325661509064</v>
      </c>
      <c r="Q62" s="118">
        <f t="shared" si="21"/>
        <v>139.78797639212291</v>
      </c>
      <c r="R62" s="118">
        <f t="shared" ref="R62:V62" si="22">R63+R66+R68+R77</f>
        <v>144.38572333477345</v>
      </c>
      <c r="S62" s="118">
        <f t="shared" si="22"/>
        <v>141.3372999016224</v>
      </c>
      <c r="T62" s="118">
        <f t="shared" si="22"/>
        <v>137.19177650720852</v>
      </c>
      <c r="U62" s="118">
        <f t="shared" si="22"/>
        <v>134.61373166043191</v>
      </c>
      <c r="V62" s="118">
        <f t="shared" si="22"/>
        <v>131.83863800902125</v>
      </c>
      <c r="W62" s="118">
        <f t="shared" ref="W62" si="23">W63+W66+W68+W77</f>
        <v>141.2656624132288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152.09912035376701</v>
      </c>
      <c r="C63" s="123">
        <f t="shared" si="24"/>
        <v>156.73641695697344</v>
      </c>
      <c r="D63" s="123">
        <f t="shared" si="24"/>
        <v>150.02653874469448</v>
      </c>
      <c r="E63" s="123">
        <f t="shared" si="24"/>
        <v>152.82291632297083</v>
      </c>
      <c r="F63" s="123">
        <f t="shared" si="24"/>
        <v>150.84164674576817</v>
      </c>
      <c r="G63" s="123">
        <f t="shared" si="24"/>
        <v>148.87753962754459</v>
      </c>
      <c r="H63" s="123">
        <f t="shared" si="24"/>
        <v>143.67187848857918</v>
      </c>
      <c r="I63" s="123">
        <f t="shared" si="24"/>
        <v>129.39884934153881</v>
      </c>
      <c r="J63" s="123">
        <f t="shared" si="24"/>
        <v>134.95370367845902</v>
      </c>
      <c r="K63" s="123">
        <f t="shared" si="24"/>
        <v>134.05250417110804</v>
      </c>
      <c r="L63" s="123">
        <f t="shared" si="24"/>
        <v>144.36468113301291</v>
      </c>
      <c r="M63" s="123">
        <f t="shared" si="24"/>
        <v>123.55528544422965</v>
      </c>
      <c r="N63" s="123">
        <f t="shared" si="24"/>
        <v>130.34867152818799</v>
      </c>
      <c r="O63" s="123">
        <f t="shared" si="24"/>
        <v>133.38429258007784</v>
      </c>
      <c r="P63" s="123">
        <f t="shared" si="24"/>
        <v>104.75103310587055</v>
      </c>
      <c r="Q63" s="123">
        <f t="shared" si="24"/>
        <v>111.9712419171145</v>
      </c>
      <c r="R63" s="123">
        <f t="shared" ref="R63:V63" si="25">SUM(R64:R65)</f>
        <v>116.36990860262468</v>
      </c>
      <c r="S63" s="123">
        <f t="shared" si="25"/>
        <v>113.01047219343586</v>
      </c>
      <c r="T63" s="123">
        <f t="shared" si="25"/>
        <v>108.9899074552832</v>
      </c>
      <c r="U63" s="123">
        <f t="shared" si="25"/>
        <v>107.16849229797917</v>
      </c>
      <c r="V63" s="123">
        <f t="shared" si="25"/>
        <v>104.83626268023654</v>
      </c>
      <c r="W63" s="123">
        <f t="shared" ref="W63" si="26">SUM(W64:W65)</f>
        <v>114.28475364425196</v>
      </c>
      <c r="DA63" s="130" t="s">
        <v>2804</v>
      </c>
    </row>
    <row r="64" spans="1:105" ht="12" customHeight="1" x14ac:dyDescent="0.25">
      <c r="A64" s="97" t="s">
        <v>218</v>
      </c>
      <c r="B64" s="99">
        <v>150.20871488256</v>
      </c>
      <c r="C64" s="99">
        <v>154.78375570742281</v>
      </c>
      <c r="D64" s="99">
        <v>148.16413133919787</v>
      </c>
      <c r="E64" s="99">
        <v>150.97746775255777</v>
      </c>
      <c r="F64" s="99">
        <v>148.98239781713542</v>
      </c>
      <c r="G64" s="99">
        <v>147.0441648086852</v>
      </c>
      <c r="H64" s="99">
        <v>141.92115066768704</v>
      </c>
      <c r="I64" s="99">
        <v>127.8215038899917</v>
      </c>
      <c r="J64" s="99">
        <v>133.29969354691218</v>
      </c>
      <c r="K64" s="99">
        <v>132.4024318337525</v>
      </c>
      <c r="L64" s="99">
        <v>142.55157595330667</v>
      </c>
      <c r="M64" s="99">
        <v>122.00417488313946</v>
      </c>
      <c r="N64" s="99">
        <v>128.69810425352074</v>
      </c>
      <c r="O64" s="99">
        <v>131.62790340279943</v>
      </c>
      <c r="P64" s="99">
        <v>103.37757042834099</v>
      </c>
      <c r="Q64" s="99">
        <v>110.51672997981011</v>
      </c>
      <c r="R64" s="99">
        <v>114.83915839334468</v>
      </c>
      <c r="S64" s="99">
        <v>111.51717462625564</v>
      </c>
      <c r="T64" s="99">
        <v>107.53482269944205</v>
      </c>
      <c r="U64" s="99">
        <v>105.72599763387771</v>
      </c>
      <c r="V64" s="99">
        <v>103.41811029317431</v>
      </c>
      <c r="W64" s="99">
        <v>112.73423412029746</v>
      </c>
      <c r="DA64" s="63" t="s">
        <v>2805</v>
      </c>
    </row>
    <row r="65" spans="1:105" ht="12" customHeight="1" x14ac:dyDescent="0.25">
      <c r="A65" s="97" t="s">
        <v>53</v>
      </c>
      <c r="B65" s="99">
        <v>1.8904054712070115</v>
      </c>
      <c r="C65" s="99">
        <v>1.9526612495506328</v>
      </c>
      <c r="D65" s="99">
        <v>1.8624074054966071</v>
      </c>
      <c r="E65" s="99">
        <v>1.845448570413047</v>
      </c>
      <c r="F65" s="99">
        <v>1.859248928632754</v>
      </c>
      <c r="G65" s="99">
        <v>1.8333748188593915</v>
      </c>
      <c r="H65" s="99">
        <v>1.7507278208921482</v>
      </c>
      <c r="I65" s="99">
        <v>1.5773454515471035</v>
      </c>
      <c r="J65" s="99">
        <v>1.6540101315468267</v>
      </c>
      <c r="K65" s="99">
        <v>1.650072337355531</v>
      </c>
      <c r="L65" s="99">
        <v>1.8131051797062541</v>
      </c>
      <c r="M65" s="99">
        <v>1.5511105610901954</v>
      </c>
      <c r="N65" s="99">
        <v>1.6505672746672524</v>
      </c>
      <c r="O65" s="99">
        <v>1.7563891772783946</v>
      </c>
      <c r="P65" s="99">
        <v>1.3734626775295626</v>
      </c>
      <c r="Q65" s="99">
        <v>1.4545119373043938</v>
      </c>
      <c r="R65" s="99">
        <v>1.5307502092800043</v>
      </c>
      <c r="S65" s="99">
        <v>1.493297567180216</v>
      </c>
      <c r="T65" s="99">
        <v>1.4550847558411617</v>
      </c>
      <c r="U65" s="99">
        <v>1.4424946641014658</v>
      </c>
      <c r="V65" s="99">
        <v>1.4181523870622363</v>
      </c>
      <c r="W65" s="99">
        <v>1.5505195239544991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0.19399779846238929</v>
      </c>
      <c r="C66" s="123">
        <f t="shared" si="27"/>
        <v>0.22528638853760788</v>
      </c>
      <c r="D66" s="123">
        <f t="shared" si="27"/>
        <v>0.1966116122957092</v>
      </c>
      <c r="E66" s="123">
        <f t="shared" si="27"/>
        <v>0.55127747455839737</v>
      </c>
      <c r="F66" s="123">
        <f t="shared" si="27"/>
        <v>0.26271330227767448</v>
      </c>
      <c r="G66" s="123">
        <f t="shared" si="27"/>
        <v>0.31561908006961675</v>
      </c>
      <c r="H66" s="123">
        <f t="shared" si="27"/>
        <v>0.42923626149492378</v>
      </c>
      <c r="I66" s="123">
        <f t="shared" si="27"/>
        <v>0.34909069128459319</v>
      </c>
      <c r="J66" s="123">
        <f t="shared" si="27"/>
        <v>0.40600833621757487</v>
      </c>
      <c r="K66" s="123">
        <f t="shared" si="27"/>
        <v>0.46930201688290019</v>
      </c>
      <c r="L66" s="123">
        <f t="shared" si="27"/>
        <v>0.44898400354950213</v>
      </c>
      <c r="M66" s="123">
        <f t="shared" si="27"/>
        <v>0.46983720224749986</v>
      </c>
      <c r="N66" s="123">
        <f t="shared" si="27"/>
        <v>0.60942013293481945</v>
      </c>
      <c r="O66" s="123">
        <f t="shared" si="27"/>
        <v>0.45286319644131995</v>
      </c>
      <c r="P66" s="123">
        <f t="shared" si="27"/>
        <v>0.37193942232327887</v>
      </c>
      <c r="Q66" s="123">
        <f t="shared" si="27"/>
        <v>0.56865068946224762</v>
      </c>
      <c r="R66" s="123">
        <f t="shared" si="27"/>
        <v>0.48292133640668577</v>
      </c>
      <c r="S66" s="123">
        <f t="shared" si="27"/>
        <v>0.59515923903970691</v>
      </c>
      <c r="T66" s="123">
        <f t="shared" si="27"/>
        <v>0.51791064826608579</v>
      </c>
      <c r="U66" s="123">
        <f t="shared" si="27"/>
        <v>0.60126088742875961</v>
      </c>
      <c r="V66" s="123">
        <f t="shared" si="27"/>
        <v>0.55769213441606369</v>
      </c>
      <c r="W66" s="123">
        <f t="shared" si="27"/>
        <v>0.62804885824829149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0.19399779846238929</v>
      </c>
      <c r="C67" s="99">
        <f>RES_hhdet_fech!C67/RES_summary!C$19</f>
        <v>0.22528638853760788</v>
      </c>
      <c r="D67" s="99">
        <f>RES_hhdet_fech!D67/RES_summary!D$19</f>
        <v>0.1966116122957092</v>
      </c>
      <c r="E67" s="99">
        <f>RES_hhdet_fech!E67/RES_summary!E$19</f>
        <v>0.55127747455839737</v>
      </c>
      <c r="F67" s="99">
        <f>RES_hhdet_fech!F67/RES_summary!F$19</f>
        <v>0.26271330227767448</v>
      </c>
      <c r="G67" s="99">
        <f>RES_hhdet_fech!G67/RES_summary!G$19</f>
        <v>0.31561908006961675</v>
      </c>
      <c r="H67" s="99">
        <f>RES_hhdet_fech!H67/RES_summary!H$19</f>
        <v>0.42923626149492378</v>
      </c>
      <c r="I67" s="99">
        <f>RES_hhdet_fech!I67/RES_summary!I$19</f>
        <v>0.34909069128459319</v>
      </c>
      <c r="J67" s="99">
        <f>RES_hhdet_fech!J67/RES_summary!J$19</f>
        <v>0.40600833621757487</v>
      </c>
      <c r="K67" s="99">
        <f>RES_hhdet_fech!K67/RES_summary!K$19</f>
        <v>0.46930201688290019</v>
      </c>
      <c r="L67" s="99">
        <f>RES_hhdet_fech!L67/RES_summary!L$19</f>
        <v>0.44898400354950213</v>
      </c>
      <c r="M67" s="99">
        <f>RES_hhdet_fech!M67/RES_summary!M$19</f>
        <v>0.46983720224749986</v>
      </c>
      <c r="N67" s="99">
        <f>RES_hhdet_fech!N67/RES_summary!N$19</f>
        <v>0.60942013293481945</v>
      </c>
      <c r="O67" s="99">
        <f>RES_hhdet_fech!O67/RES_summary!O$19</f>
        <v>0.45286319644131995</v>
      </c>
      <c r="P67" s="99">
        <f>RES_hhdet_fech!P67/RES_summary!P$19</f>
        <v>0.37193942232327887</v>
      </c>
      <c r="Q67" s="99">
        <f>RES_hhdet_fech!Q67/RES_summary!Q$19</f>
        <v>0.56865068946224762</v>
      </c>
      <c r="R67" s="99">
        <f>RES_hhdet_fech!R67/RES_summary!R$19</f>
        <v>0.48292133640668577</v>
      </c>
      <c r="S67" s="99">
        <f>RES_hhdet_fech!S67/RES_summary!S$19</f>
        <v>0.59515923903970691</v>
      </c>
      <c r="T67" s="99">
        <f>RES_hhdet_fech!T67/RES_summary!T$19</f>
        <v>0.51791064826608579</v>
      </c>
      <c r="U67" s="99">
        <f>RES_hhdet_fech!U67/RES_summary!U$19</f>
        <v>0.60126088742875961</v>
      </c>
      <c r="V67" s="99">
        <f>RES_hhdet_fech!V67/RES_summary!V$19</f>
        <v>0.55769213441606369</v>
      </c>
      <c r="W67" s="99">
        <f>RES_hhdet_fech!W67/RES_summary!W$19</f>
        <v>0.62804885824829149</v>
      </c>
      <c r="DA67" s="63" t="s">
        <v>2808</v>
      </c>
    </row>
    <row r="68" spans="1:105" ht="12" customHeight="1" x14ac:dyDescent="0.25">
      <c r="A68" s="121" t="s">
        <v>55</v>
      </c>
      <c r="B68" s="123">
        <v>23.193567902120307</v>
      </c>
      <c r="C68" s="123">
        <v>23.293425681705919</v>
      </c>
      <c r="D68" s="123">
        <v>23.732720902570712</v>
      </c>
      <c r="E68" s="123">
        <v>23.871772407173918</v>
      </c>
      <c r="F68" s="123">
        <v>23.318212560570657</v>
      </c>
      <c r="G68" s="123">
        <v>23.244195858856386</v>
      </c>
      <c r="H68" s="123">
        <v>22.907725777154862</v>
      </c>
      <c r="I68" s="123">
        <v>22.676153475394713</v>
      </c>
      <c r="J68" s="123">
        <v>21.630129509154447</v>
      </c>
      <c r="K68" s="123">
        <v>21.745788885010835</v>
      </c>
      <c r="L68" s="123">
        <v>22.469954099194229</v>
      </c>
      <c r="M68" s="123">
        <v>21.399324340891468</v>
      </c>
      <c r="N68" s="123">
        <v>21.417152781681896</v>
      </c>
      <c r="O68" s="123">
        <v>20.940619947831511</v>
      </c>
      <c r="P68" s="123">
        <v>19.6094090429497</v>
      </c>
      <c r="Q68" s="123">
        <v>19.83509637601998</v>
      </c>
      <c r="R68" s="123">
        <v>20.111569887477163</v>
      </c>
      <c r="S68" s="123">
        <v>19.920101792850549</v>
      </c>
      <c r="T68" s="123">
        <v>20.024715413332633</v>
      </c>
      <c r="U68" s="123">
        <v>19.212703973718142</v>
      </c>
      <c r="V68" s="123">
        <v>18.679853521056369</v>
      </c>
      <c r="W68" s="123">
        <v>18.715503150313587</v>
      </c>
      <c r="DA68" s="130" t="s">
        <v>2809</v>
      </c>
    </row>
    <row r="69" spans="1:105" ht="12" customHeight="1" x14ac:dyDescent="0.25">
      <c r="A69" s="97" t="s">
        <v>134</v>
      </c>
      <c r="B69" s="99">
        <v>23.366535620390078</v>
      </c>
      <c r="C69" s="99">
        <v>23.579993597720453</v>
      </c>
      <c r="D69" s="99">
        <v>24.014892407860305</v>
      </c>
      <c r="E69" s="99">
        <v>24.182658712456917</v>
      </c>
      <c r="F69" s="99">
        <v>23.580546993272069</v>
      </c>
      <c r="G69" s="99">
        <v>23.518582145633726</v>
      </c>
      <c r="H69" s="99">
        <v>23.110897272214956</v>
      </c>
      <c r="I69" s="99">
        <v>22.838198090051488</v>
      </c>
      <c r="J69" s="99">
        <v>21.76904163871334</v>
      </c>
      <c r="K69" s="99">
        <v>21.893077725355475</v>
      </c>
      <c r="L69" s="99">
        <v>22.656993031002905</v>
      </c>
      <c r="M69" s="99">
        <v>21.466374911733233</v>
      </c>
      <c r="N69" s="99">
        <v>21.56103559418753</v>
      </c>
      <c r="O69" s="99">
        <v>21.049278190730963</v>
      </c>
      <c r="P69" s="99">
        <v>19.703860918947097</v>
      </c>
      <c r="Q69" s="99">
        <v>19.927098944059672</v>
      </c>
      <c r="R69" s="99">
        <v>20.234980651348305</v>
      </c>
      <c r="S69" s="99">
        <v>20.002680194251166</v>
      </c>
      <c r="T69" s="99">
        <v>20.146990838503509</v>
      </c>
      <c r="U69" s="99">
        <v>19.288747177485817</v>
      </c>
      <c r="V69" s="99">
        <v>18.691876273872801</v>
      </c>
      <c r="W69" s="99">
        <v>18.707417360564111</v>
      </c>
      <c r="DA69" s="63" t="s">
        <v>2810</v>
      </c>
    </row>
    <row r="70" spans="1:105" ht="12" customHeight="1" x14ac:dyDescent="0.25">
      <c r="A70" s="97" t="s">
        <v>133</v>
      </c>
      <c r="B70" s="99">
        <v>17.425445016775896</v>
      </c>
      <c r="C70" s="99">
        <v>17.649868168815338</v>
      </c>
      <c r="D70" s="99">
        <v>18.769759334606498</v>
      </c>
      <c r="E70" s="99">
        <v>19.381241612446232</v>
      </c>
      <c r="F70" s="99">
        <v>19.283629910406081</v>
      </c>
      <c r="G70" s="99">
        <v>19.491692160969347</v>
      </c>
      <c r="H70" s="99">
        <v>18.98105109427226</v>
      </c>
      <c r="I70" s="99">
        <v>19.559209574811398</v>
      </c>
      <c r="J70" s="99">
        <v>18.331969251030248</v>
      </c>
      <c r="K70" s="99">
        <v>18.469591085445032</v>
      </c>
      <c r="L70" s="99">
        <v>19.017397751010201</v>
      </c>
      <c r="M70" s="99">
        <v>17.443485785316902</v>
      </c>
      <c r="N70" s="99">
        <v>17.710007166857356</v>
      </c>
      <c r="O70" s="99">
        <v>17.617022944050117</v>
      </c>
      <c r="P70" s="99">
        <v>16.770412170964303</v>
      </c>
      <c r="Q70" s="99">
        <v>16.590329001521418</v>
      </c>
      <c r="R70" s="99">
        <v>16.998519857470942</v>
      </c>
      <c r="S70" s="99">
        <v>17.022097170009872</v>
      </c>
      <c r="T70" s="99">
        <v>17.912607779145397</v>
      </c>
      <c r="U70" s="99">
        <v>17.306825905126775</v>
      </c>
      <c r="V70" s="99">
        <v>16.506716547844825</v>
      </c>
      <c r="W70" s="99">
        <v>17.377834706119543</v>
      </c>
      <c r="DA70" s="63" t="s">
        <v>2811</v>
      </c>
    </row>
    <row r="71" spans="1:105" ht="12" customHeight="1" x14ac:dyDescent="0.25">
      <c r="A71" s="100" t="s">
        <v>218</v>
      </c>
      <c r="B71" s="102">
        <v>9.7730119755827669</v>
      </c>
      <c r="C71" s="102">
        <v>9.4866672490139212</v>
      </c>
      <c r="D71" s="102">
        <v>10.142191605856381</v>
      </c>
      <c r="E71" s="102">
        <v>10.232614442024962</v>
      </c>
      <c r="F71" s="102">
        <v>10.536589687665966</v>
      </c>
      <c r="G71" s="102">
        <v>10.457608152905349</v>
      </c>
      <c r="H71" s="102">
        <v>9.9485198395946295</v>
      </c>
      <c r="I71" s="102">
        <v>10.786838471490618</v>
      </c>
      <c r="J71" s="102">
        <v>9.3651435938716716</v>
      </c>
      <c r="K71" s="102">
        <v>9.3594886993653681</v>
      </c>
      <c r="L71" s="102">
        <v>9.2844216084795654</v>
      </c>
      <c r="M71" s="102">
        <v>8.5471622133398615</v>
      </c>
      <c r="N71" s="102">
        <v>8.479159674560627</v>
      </c>
      <c r="O71" s="102">
        <v>8.6139489451394375</v>
      </c>
      <c r="P71" s="102">
        <v>7.8633652162887406</v>
      </c>
      <c r="Q71" s="102">
        <v>7.3756719377529718</v>
      </c>
      <c r="R71" s="102">
        <v>7.5803380164135516</v>
      </c>
      <c r="S71" s="102">
        <v>7.8432727048452699</v>
      </c>
      <c r="T71" s="102">
        <v>7.8374482667676872</v>
      </c>
      <c r="U71" s="102">
        <v>7.5684674462741786</v>
      </c>
      <c r="V71" s="102">
        <v>6.7626208311634928</v>
      </c>
      <c r="W71" s="102">
        <v>7.7037940075559455</v>
      </c>
      <c r="DA71" s="131" t="s">
        <v>2812</v>
      </c>
    </row>
    <row r="72" spans="1:105" ht="12" customHeight="1" x14ac:dyDescent="0.25">
      <c r="A72" s="103" t="s">
        <v>52</v>
      </c>
      <c r="B72" s="105">
        <v>7.6524330411931389</v>
      </c>
      <c r="C72" s="105">
        <v>8.1632009198014188</v>
      </c>
      <c r="D72" s="105">
        <v>8.6275677287501171</v>
      </c>
      <c r="E72" s="105">
        <v>9.1486271704212623</v>
      </c>
      <c r="F72" s="105">
        <v>8.7470402227401163</v>
      </c>
      <c r="G72" s="105">
        <v>9.0340840080639975</v>
      </c>
      <c r="H72" s="105">
        <v>9.0325312546776271</v>
      </c>
      <c r="I72" s="105">
        <v>8.7723711033207756</v>
      </c>
      <c r="J72" s="105">
        <v>8.9668256571585818</v>
      </c>
      <c r="K72" s="105">
        <v>9.1101023860796637</v>
      </c>
      <c r="L72" s="105">
        <v>9.7329761425306298</v>
      </c>
      <c r="M72" s="105">
        <v>8.8963235719770317</v>
      </c>
      <c r="N72" s="105">
        <v>9.2308474922967374</v>
      </c>
      <c r="O72" s="105">
        <v>9.0030739989106756</v>
      </c>
      <c r="P72" s="105">
        <v>8.9070469546755664</v>
      </c>
      <c r="Q72" s="105">
        <v>9.2146570637684455</v>
      </c>
      <c r="R72" s="105">
        <v>9.4181818410573843</v>
      </c>
      <c r="S72" s="105">
        <v>9.1788244651646043</v>
      </c>
      <c r="T72" s="105">
        <v>10.075159512377715</v>
      </c>
      <c r="U72" s="105">
        <v>9.7383584588525913</v>
      </c>
      <c r="V72" s="105">
        <v>9.7440957166813309</v>
      </c>
      <c r="W72" s="105">
        <v>9.6740406985635978</v>
      </c>
      <c r="DA72" s="132" t="s">
        <v>2813</v>
      </c>
    </row>
    <row r="73" spans="1:105" ht="12" customHeight="1" x14ac:dyDescent="0.25">
      <c r="A73" s="106" t="s">
        <v>122</v>
      </c>
      <c r="B73" s="102">
        <v>21.44903752326795</v>
      </c>
      <c r="C73" s="102">
        <v>20.610372561798904</v>
      </c>
      <c r="D73" s="102">
        <v>21.057807802958795</v>
      </c>
      <c r="E73" s="102">
        <v>21.115193783532977</v>
      </c>
      <c r="F73" s="102">
        <v>21.190630811058519</v>
      </c>
      <c r="G73" s="102">
        <v>20.717846299275745</v>
      </c>
      <c r="H73" s="102">
        <v>21.006210475441303</v>
      </c>
      <c r="I73" s="102">
        <v>20.679355001936823</v>
      </c>
      <c r="J73" s="102">
        <v>20.38308640009987</v>
      </c>
      <c r="K73" s="102">
        <v>20.111073830494409</v>
      </c>
      <c r="L73" s="102">
        <v>20.659579088917489</v>
      </c>
      <c r="M73" s="102">
        <v>20.988365868646369</v>
      </c>
      <c r="N73" s="102">
        <v>20.110414310267046</v>
      </c>
      <c r="O73" s="102">
        <v>19.957736043241379</v>
      </c>
      <c r="P73" s="102">
        <v>18.782695144204009</v>
      </c>
      <c r="Q73" s="102">
        <v>19.173778940716058</v>
      </c>
      <c r="R73" s="102">
        <v>18.993170896370589</v>
      </c>
      <c r="S73" s="102">
        <v>19.417590568833361</v>
      </c>
      <c r="T73" s="102">
        <v>19.023271246989012</v>
      </c>
      <c r="U73" s="102">
        <v>18.906982388650782</v>
      </c>
      <c r="V73" s="102">
        <v>19.44533599130008</v>
      </c>
      <c r="W73" s="102">
        <v>19.245582432856089</v>
      </c>
      <c r="DA73" s="131" t="s">
        <v>2814</v>
      </c>
    </row>
    <row r="74" spans="1:105" ht="12" customHeight="1" x14ac:dyDescent="0.25">
      <c r="A74" s="107" t="s">
        <v>121</v>
      </c>
      <c r="B74" s="105">
        <v>19.786617734605208</v>
      </c>
      <c r="C74" s="105">
        <v>19.368731244279587</v>
      </c>
      <c r="D74" s="105">
        <v>20.196615187864833</v>
      </c>
      <c r="E74" s="105">
        <v>19.966646447819713</v>
      </c>
      <c r="F74" s="105">
        <v>20.13828061494813</v>
      </c>
      <c r="G74" s="105">
        <v>20.206213145471455</v>
      </c>
      <c r="H74" s="105">
        <v>19.889264996367679</v>
      </c>
      <c r="I74" s="105">
        <v>20.145742833416417</v>
      </c>
      <c r="J74" s="105">
        <v>18.907584547564653</v>
      </c>
      <c r="K74" s="105">
        <v>19.949107428627215</v>
      </c>
      <c r="L74" s="105">
        <v>19.780005013774971</v>
      </c>
      <c r="M74" s="105">
        <v>20.45460067641034</v>
      </c>
      <c r="N74" s="105">
        <v>19.54640726772525</v>
      </c>
      <c r="O74" s="105">
        <v>19.353764351334164</v>
      </c>
      <c r="P74" s="105">
        <v>17.854958163219994</v>
      </c>
      <c r="Q74" s="105">
        <v>17.943492250566376</v>
      </c>
      <c r="R74" s="105">
        <v>17.943008763319931</v>
      </c>
      <c r="S74" s="105">
        <v>18.329198561530912</v>
      </c>
      <c r="T74" s="105">
        <v>17.953401813554912</v>
      </c>
      <c r="U74" s="105">
        <v>17.602475105017856</v>
      </c>
      <c r="V74" s="105">
        <v>17.820751830176288</v>
      </c>
      <c r="W74" s="105">
        <v>18.649112332940096</v>
      </c>
      <c r="DA74" s="132" t="s">
        <v>2815</v>
      </c>
    </row>
    <row r="75" spans="1:105" ht="12" customHeight="1" x14ac:dyDescent="0.25">
      <c r="A75" s="108" t="s">
        <v>53</v>
      </c>
      <c r="B75" s="99">
        <v>9.2265068666606442</v>
      </c>
      <c r="C75" s="99">
        <v>8.7608654868689548</v>
      </c>
      <c r="D75" s="99">
        <v>9.2620925655615522</v>
      </c>
      <c r="E75" s="99">
        <v>8.9569626209496551</v>
      </c>
      <c r="F75" s="99">
        <v>9.2138539369025025</v>
      </c>
      <c r="G75" s="99">
        <v>9.2543721273698605</v>
      </c>
      <c r="H75" s="99">
        <v>8.6314537034861623</v>
      </c>
      <c r="I75" s="99">
        <v>9.2058957117339002</v>
      </c>
      <c r="J75" s="99">
        <v>8.2264106961688164</v>
      </c>
      <c r="K75" s="99">
        <v>8.9620383272865247</v>
      </c>
      <c r="L75" s="99">
        <v>8.7716706110765621</v>
      </c>
      <c r="M75" s="99">
        <v>9.3122419257312679</v>
      </c>
      <c r="N75" s="99">
        <v>8.7176802260684187</v>
      </c>
      <c r="O75" s="99">
        <v>8.6433457213205216</v>
      </c>
      <c r="P75" s="99">
        <v>7.1537812991863374</v>
      </c>
      <c r="Q75" s="99">
        <v>6.8440653533391229</v>
      </c>
      <c r="R75" s="99">
        <v>6.8578457238938659</v>
      </c>
      <c r="S75" s="99">
        <v>7.3725596760323411</v>
      </c>
      <c r="T75" s="99">
        <v>6.8609218196362507</v>
      </c>
      <c r="U75" s="99">
        <v>6.631495842455287</v>
      </c>
      <c r="V75" s="99">
        <v>6.5945981722414571</v>
      </c>
      <c r="W75" s="99">
        <v>7.1733226774759187</v>
      </c>
      <c r="DA75" s="63" t="s">
        <v>2816</v>
      </c>
    </row>
    <row r="76" spans="1:105" ht="12" customHeight="1" x14ac:dyDescent="0.25">
      <c r="A76" s="108" t="s">
        <v>52</v>
      </c>
      <c r="B76" s="99">
        <v>10.560110867944562</v>
      </c>
      <c r="C76" s="99">
        <v>10.607865757410623</v>
      </c>
      <c r="D76" s="99">
        <v>10.93452262230328</v>
      </c>
      <c r="E76" s="99">
        <v>11.009683826870056</v>
      </c>
      <c r="F76" s="99">
        <v>10.924426678045631</v>
      </c>
      <c r="G76" s="99">
        <v>10.951841018101593</v>
      </c>
      <c r="H76" s="99">
        <v>11.257811292881518</v>
      </c>
      <c r="I76" s="99">
        <v>10.939847121682522</v>
      </c>
      <c r="J76" s="99">
        <v>10.681173851395835</v>
      </c>
      <c r="K76" s="99">
        <v>10.987069101340694</v>
      </c>
      <c r="L76" s="99">
        <v>11.008334402698413</v>
      </c>
      <c r="M76" s="99">
        <v>11.142358750679085</v>
      </c>
      <c r="N76" s="99">
        <v>10.828727041656828</v>
      </c>
      <c r="O76" s="99">
        <v>10.710418630013642</v>
      </c>
      <c r="P76" s="99">
        <v>10.701176864033659</v>
      </c>
      <c r="Q76" s="99">
        <v>11.099426897227248</v>
      </c>
      <c r="R76" s="99">
        <v>11.08516303942606</v>
      </c>
      <c r="S76" s="99">
        <v>10.956638885498572</v>
      </c>
      <c r="T76" s="99">
        <v>11.092479993918651</v>
      </c>
      <c r="U76" s="99">
        <v>10.970979262562571</v>
      </c>
      <c r="V76" s="99">
        <v>11.22615365793483</v>
      </c>
      <c r="W76" s="99">
        <v>11.47578965546418</v>
      </c>
      <c r="DA76" s="63" t="s">
        <v>2817</v>
      </c>
    </row>
    <row r="77" spans="1:105" ht="12" customHeight="1" x14ac:dyDescent="0.25">
      <c r="A77" s="121" t="s">
        <v>54</v>
      </c>
      <c r="B77" s="123">
        <v>9.0205772515109572</v>
      </c>
      <c r="C77" s="123">
        <v>9.1068872344420839</v>
      </c>
      <c r="D77" s="123">
        <v>9.3150336133644291</v>
      </c>
      <c r="E77" s="123">
        <v>9.4794229039798434</v>
      </c>
      <c r="F77" s="123">
        <v>9.2241496245792636</v>
      </c>
      <c r="G77" s="123">
        <v>9.4715023673587879</v>
      </c>
      <c r="H77" s="123">
        <v>9.4098090994304986</v>
      </c>
      <c r="I77" s="123">
        <v>8.94129469857468</v>
      </c>
      <c r="J77" s="123">
        <v>8.4471670757828061</v>
      </c>
      <c r="K77" s="123">
        <v>8.2591833355652557</v>
      </c>
      <c r="L77" s="123">
        <v>8.6972260529237211</v>
      </c>
      <c r="M77" s="123">
        <v>8.3600579980952734</v>
      </c>
      <c r="N77" s="123">
        <v>7.9802117188888886</v>
      </c>
      <c r="O77" s="123">
        <v>7.8198701246396434</v>
      </c>
      <c r="P77" s="123">
        <v>7.400184579762878</v>
      </c>
      <c r="Q77" s="123">
        <v>7.4129874095261927</v>
      </c>
      <c r="R77" s="123">
        <v>7.4213235082649236</v>
      </c>
      <c r="S77" s="123">
        <v>7.8115666762962901</v>
      </c>
      <c r="T77" s="123">
        <v>7.6592429903266011</v>
      </c>
      <c r="U77" s="123">
        <v>7.6312745013058212</v>
      </c>
      <c r="V77" s="123">
        <v>7.7648296733122892</v>
      </c>
      <c r="W77" s="123">
        <v>7.6373567604149546</v>
      </c>
      <c r="DA77" s="130" t="s">
        <v>2818</v>
      </c>
    </row>
    <row r="78" spans="1:105" ht="12" customHeight="1" x14ac:dyDescent="0.25">
      <c r="A78" s="97" t="s">
        <v>193</v>
      </c>
      <c r="B78" s="99">
        <v>9.4146862326195215</v>
      </c>
      <c r="C78" s="99">
        <v>9.4118579988364424</v>
      </c>
      <c r="D78" s="99">
        <v>9.6601986193117231</v>
      </c>
      <c r="E78" s="99">
        <v>9.8566440860355033</v>
      </c>
      <c r="F78" s="99">
        <v>9.3462271940845234</v>
      </c>
      <c r="G78" s="99">
        <v>9.7345621787533112</v>
      </c>
      <c r="H78" s="99">
        <v>9.6739412993820171</v>
      </c>
      <c r="I78" s="99">
        <v>9.2296135062273041</v>
      </c>
      <c r="J78" s="99">
        <v>8.6637861813709431</v>
      </c>
      <c r="K78" s="99">
        <v>8.4464206706646277</v>
      </c>
      <c r="L78" s="99">
        <v>8.9975229753643031</v>
      </c>
      <c r="M78" s="99">
        <v>8.8358109122441064</v>
      </c>
      <c r="N78" s="99">
        <v>8.2435754745126246</v>
      </c>
      <c r="O78" s="99">
        <v>8.0688021282694091</v>
      </c>
      <c r="P78" s="99">
        <v>7.6106365127504532</v>
      </c>
      <c r="Q78" s="99">
        <v>7.769843462080388</v>
      </c>
      <c r="R78" s="99">
        <v>7.9219579126424566</v>
      </c>
      <c r="S78" s="99">
        <v>8.380035246940059</v>
      </c>
      <c r="T78" s="99">
        <v>8.3310802923210385</v>
      </c>
      <c r="U78" s="99">
        <v>8.3659876569291995</v>
      </c>
      <c r="V78" s="99">
        <v>8.6542306305990078</v>
      </c>
      <c r="W78" s="99">
        <v>8.3862432316987121</v>
      </c>
      <c r="DA78" s="63" t="s">
        <v>2819</v>
      </c>
    </row>
    <row r="79" spans="1:105" ht="12" customHeight="1" x14ac:dyDescent="0.25">
      <c r="A79" s="109" t="s">
        <v>120</v>
      </c>
      <c r="B79" s="110">
        <v>8.2311066295815287</v>
      </c>
      <c r="C79" s="110">
        <v>8.5164092719498168</v>
      </c>
      <c r="D79" s="110">
        <v>8.6516610637895965</v>
      </c>
      <c r="E79" s="110">
        <v>8.7663660670916972</v>
      </c>
      <c r="F79" s="110">
        <v>8.9970504848927764</v>
      </c>
      <c r="G79" s="110">
        <v>8.9658545539225738</v>
      </c>
      <c r="H79" s="110">
        <v>8.9025547769063156</v>
      </c>
      <c r="I79" s="110">
        <v>8.3837302635789541</v>
      </c>
      <c r="J79" s="110">
        <v>8.0472411068008682</v>
      </c>
      <c r="K79" s="110">
        <v>7.9118983602849573</v>
      </c>
      <c r="L79" s="110">
        <v>8.1431521525264561</v>
      </c>
      <c r="M79" s="110">
        <v>7.4577841607893927</v>
      </c>
      <c r="N79" s="110">
        <v>7.4914891855809076</v>
      </c>
      <c r="O79" s="110">
        <v>7.3592603248185098</v>
      </c>
      <c r="P79" s="110">
        <v>7.0058398108471813</v>
      </c>
      <c r="Q79" s="110">
        <v>6.7596967043563421</v>
      </c>
      <c r="R79" s="110">
        <v>6.5321921594947332</v>
      </c>
      <c r="S79" s="110">
        <v>6.8361922822144239</v>
      </c>
      <c r="T79" s="110">
        <v>6.5393125273363246</v>
      </c>
      <c r="U79" s="110">
        <v>6.4145793586275568</v>
      </c>
      <c r="V79" s="110">
        <v>6.3013225578783354</v>
      </c>
      <c r="W79" s="110">
        <v>6.4363065583884955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8">
        <f t="shared" ref="B81:Q81" si="28">B82+B85+B87+B100</f>
        <v>179.61041051275419</v>
      </c>
      <c r="C81" s="118">
        <f t="shared" si="28"/>
        <v>181.11425254419757</v>
      </c>
      <c r="D81" s="118">
        <f t="shared" si="28"/>
        <v>175.77410883845135</v>
      </c>
      <c r="E81" s="118">
        <f t="shared" si="28"/>
        <v>185.64187162426782</v>
      </c>
      <c r="F81" s="118">
        <f t="shared" si="28"/>
        <v>174.96130092190239</v>
      </c>
      <c r="G81" s="118">
        <f t="shared" si="28"/>
        <v>174.92013623458743</v>
      </c>
      <c r="H81" s="118">
        <f t="shared" si="28"/>
        <v>167.43028061985444</v>
      </c>
      <c r="I81" s="118">
        <f t="shared" si="28"/>
        <v>163.40599287123422</v>
      </c>
      <c r="J81" s="118">
        <f t="shared" si="28"/>
        <v>167.43811670174</v>
      </c>
      <c r="K81" s="118">
        <f t="shared" si="28"/>
        <v>161.96307796088598</v>
      </c>
      <c r="L81" s="118">
        <f t="shared" si="28"/>
        <v>166.84255066505403</v>
      </c>
      <c r="M81" s="118">
        <f t="shared" si="28"/>
        <v>146.86849916986179</v>
      </c>
      <c r="N81" s="118">
        <f t="shared" si="28"/>
        <v>157.27824268093167</v>
      </c>
      <c r="O81" s="118">
        <f t="shared" si="28"/>
        <v>153.95428252055939</v>
      </c>
      <c r="P81" s="118">
        <f t="shared" si="28"/>
        <v>133.92749666381906</v>
      </c>
      <c r="Q81" s="118">
        <f t="shared" si="28"/>
        <v>138.51532815346008</v>
      </c>
      <c r="R81" s="118">
        <f t="shared" ref="R81:V81" si="29">R82+R85+R87+R100</f>
        <v>137.67624542903451</v>
      </c>
      <c r="S81" s="118">
        <f t="shared" si="29"/>
        <v>138.58816519612705</v>
      </c>
      <c r="T81" s="118">
        <f t="shared" si="29"/>
        <v>141.5689595603038</v>
      </c>
      <c r="U81" s="118">
        <f t="shared" si="29"/>
        <v>138.44386716843556</v>
      </c>
      <c r="V81" s="118">
        <f t="shared" si="29"/>
        <v>133.12534685838199</v>
      </c>
      <c r="W81" s="118">
        <f t="shared" ref="W81" si="30">W82+W85+W87+W100</f>
        <v>142.51645757008134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149.81202035457991</v>
      </c>
      <c r="C82" s="123">
        <f t="shared" si="31"/>
        <v>150.86481383755253</v>
      </c>
      <c r="D82" s="123">
        <f t="shared" si="31"/>
        <v>145.18258884037766</v>
      </c>
      <c r="E82" s="123">
        <f t="shared" si="31"/>
        <v>154.39577938869598</v>
      </c>
      <c r="F82" s="123">
        <f t="shared" si="31"/>
        <v>144.45440900867757</v>
      </c>
      <c r="G82" s="123">
        <f t="shared" si="31"/>
        <v>144.20527825064241</v>
      </c>
      <c r="H82" s="123">
        <f t="shared" si="31"/>
        <v>137.1506596331817</v>
      </c>
      <c r="I82" s="123">
        <f t="shared" si="31"/>
        <v>133.17097186582558</v>
      </c>
      <c r="J82" s="123">
        <f t="shared" si="31"/>
        <v>138.36944048884087</v>
      </c>
      <c r="K82" s="123">
        <f t="shared" si="31"/>
        <v>133.61323458323511</v>
      </c>
      <c r="L82" s="123">
        <f t="shared" si="31"/>
        <v>138.41228806461652</v>
      </c>
      <c r="M82" s="123">
        <f t="shared" si="31"/>
        <v>118.61689038240087</v>
      </c>
      <c r="N82" s="123">
        <f t="shared" si="31"/>
        <v>130.02903086679459</v>
      </c>
      <c r="O82" s="123">
        <f t="shared" si="31"/>
        <v>127.37862997741509</v>
      </c>
      <c r="P82" s="123">
        <f t="shared" si="31"/>
        <v>107.83700500585215</v>
      </c>
      <c r="Q82" s="123">
        <f t="shared" si="31"/>
        <v>112.52367527858738</v>
      </c>
      <c r="R82" s="123">
        <f t="shared" ref="R82:V82" si="32">SUM(R83:R84)</f>
        <v>112.32366753548644</v>
      </c>
      <c r="S82" s="123">
        <f t="shared" si="32"/>
        <v>112.43839747903917</v>
      </c>
      <c r="T82" s="123">
        <f t="shared" si="32"/>
        <v>114.70756994614295</v>
      </c>
      <c r="U82" s="123">
        <f t="shared" si="32"/>
        <v>112.41588031050128</v>
      </c>
      <c r="V82" s="123">
        <f t="shared" si="32"/>
        <v>107.399400489347</v>
      </c>
      <c r="W82" s="123">
        <f t="shared" ref="W82" si="33">SUM(W83:W84)</f>
        <v>116.63545927557325</v>
      </c>
      <c r="DA82" s="130" t="s">
        <v>2822</v>
      </c>
    </row>
    <row r="83" spans="1:105" ht="12" customHeight="1" x14ac:dyDescent="0.25">
      <c r="A83" s="97" t="s">
        <v>205</v>
      </c>
      <c r="B83" s="99">
        <v>149.1985988115448</v>
      </c>
      <c r="C83" s="99">
        <v>150.23250303909984</v>
      </c>
      <c r="D83" s="99">
        <v>144.569589720712</v>
      </c>
      <c r="E83" s="99">
        <v>153.75453580661298</v>
      </c>
      <c r="F83" s="99">
        <v>143.85052188858143</v>
      </c>
      <c r="G83" s="99">
        <v>143.59297365881952</v>
      </c>
      <c r="H83" s="99">
        <v>136.55546916041811</v>
      </c>
      <c r="I83" s="99">
        <v>132.58134023224943</v>
      </c>
      <c r="J83" s="99">
        <v>137.75385810319349</v>
      </c>
      <c r="K83" s="99">
        <v>133.01780703656058</v>
      </c>
      <c r="L83" s="99">
        <v>137.77769412304653</v>
      </c>
      <c r="M83" s="99">
        <v>118.07108052603773</v>
      </c>
      <c r="N83" s="99">
        <v>129.42037090709093</v>
      </c>
      <c r="O83" s="99">
        <v>126.75957534234584</v>
      </c>
      <c r="P83" s="99">
        <v>107.31946802010157</v>
      </c>
      <c r="Q83" s="99">
        <v>111.98920133704901</v>
      </c>
      <c r="R83" s="99">
        <v>111.78632525715506</v>
      </c>
      <c r="S83" s="99">
        <v>111.89835911291838</v>
      </c>
      <c r="T83" s="99">
        <v>114.15285920049901</v>
      </c>
      <c r="U83" s="99">
        <v>111.86627062387332</v>
      </c>
      <c r="V83" s="99">
        <v>106.87048635953278</v>
      </c>
      <c r="W83" s="99">
        <v>116.05194998929815</v>
      </c>
      <c r="DA83" s="63" t="s">
        <v>2823</v>
      </c>
    </row>
    <row r="84" spans="1:105" ht="12" customHeight="1" x14ac:dyDescent="0.25">
      <c r="A84" s="97" t="s">
        <v>53</v>
      </c>
      <c r="B84" s="99">
        <v>0.61342154303510288</v>
      </c>
      <c r="C84" s="99">
        <v>0.63231079845269234</v>
      </c>
      <c r="D84" s="99">
        <v>0.61299911966567144</v>
      </c>
      <c r="E84" s="99">
        <v>0.64124358208301457</v>
      </c>
      <c r="F84" s="99">
        <v>0.60388712009616075</v>
      </c>
      <c r="G84" s="99">
        <v>0.61230459182288621</v>
      </c>
      <c r="H84" s="99">
        <v>0.59519047276358228</v>
      </c>
      <c r="I84" s="99">
        <v>0.58963163357615989</v>
      </c>
      <c r="J84" s="99">
        <v>0.615582385647372</v>
      </c>
      <c r="K84" s="99">
        <v>0.5954275466745369</v>
      </c>
      <c r="L84" s="99">
        <v>0.63459394157000015</v>
      </c>
      <c r="M84" s="99">
        <v>0.54580985636314217</v>
      </c>
      <c r="N84" s="99">
        <v>0.60865995970366826</v>
      </c>
      <c r="O84" s="99">
        <v>0.61905463506925207</v>
      </c>
      <c r="P84" s="99">
        <v>0.51753698575057883</v>
      </c>
      <c r="Q84" s="99">
        <v>0.53447394153836547</v>
      </c>
      <c r="R84" s="99">
        <v>0.53734227833138615</v>
      </c>
      <c r="S84" s="99">
        <v>0.54003836612078771</v>
      </c>
      <c r="T84" s="99">
        <v>0.55471074564394207</v>
      </c>
      <c r="U84" s="99">
        <v>0.54960968662795984</v>
      </c>
      <c r="V84" s="99">
        <v>0.52891412981422437</v>
      </c>
      <c r="W84" s="99">
        <v>0.58350928627509713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0.25365010110437242</v>
      </c>
      <c r="C85" s="123">
        <f t="shared" si="34"/>
        <v>0.30482693661386334</v>
      </c>
      <c r="D85" s="123">
        <f t="shared" si="34"/>
        <v>0.26206432711974709</v>
      </c>
      <c r="E85" s="123">
        <f t="shared" si="34"/>
        <v>0.60913398409248787</v>
      </c>
      <c r="F85" s="123">
        <f t="shared" si="34"/>
        <v>0.30452964456435738</v>
      </c>
      <c r="G85" s="123">
        <f t="shared" si="34"/>
        <v>0.35377183562958697</v>
      </c>
      <c r="H85" s="123">
        <f t="shared" si="34"/>
        <v>0.49370447505697534</v>
      </c>
      <c r="I85" s="123">
        <f t="shared" si="34"/>
        <v>0.48958445085182689</v>
      </c>
      <c r="J85" s="123">
        <f t="shared" si="34"/>
        <v>0.5509175902873189</v>
      </c>
      <c r="K85" s="123">
        <f t="shared" si="34"/>
        <v>0.56768522356707285</v>
      </c>
      <c r="L85" s="123">
        <f t="shared" si="34"/>
        <v>0.59288346933041636</v>
      </c>
      <c r="M85" s="123">
        <f t="shared" si="34"/>
        <v>0.60841079957188005</v>
      </c>
      <c r="N85" s="123">
        <f t="shared" si="34"/>
        <v>0.80785735651023982</v>
      </c>
      <c r="O85" s="123">
        <f t="shared" si="34"/>
        <v>0.5872594305972888</v>
      </c>
      <c r="P85" s="123">
        <f t="shared" si="34"/>
        <v>0.46240650680929907</v>
      </c>
      <c r="Q85" s="123">
        <f t="shared" si="34"/>
        <v>0.66921132584943221</v>
      </c>
      <c r="R85" s="123">
        <f t="shared" si="34"/>
        <v>0.61752345099676886</v>
      </c>
      <c r="S85" s="123">
        <f t="shared" si="34"/>
        <v>0.70235183557673919</v>
      </c>
      <c r="T85" s="123">
        <f t="shared" si="34"/>
        <v>0.58960434110637394</v>
      </c>
      <c r="U85" s="123">
        <f t="shared" si="34"/>
        <v>0.65893034513615956</v>
      </c>
      <c r="V85" s="123">
        <f t="shared" si="34"/>
        <v>0.60270352404199545</v>
      </c>
      <c r="W85" s="123">
        <f t="shared" si="34"/>
        <v>0.64411691649143044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0.25365010110437242</v>
      </c>
      <c r="C86" s="99">
        <f>RES_hhdet_fech!C86/RES_summary!C$19</f>
        <v>0.30482693661386334</v>
      </c>
      <c r="D86" s="99">
        <f>RES_hhdet_fech!D86/RES_summary!D$19</f>
        <v>0.26206432711974709</v>
      </c>
      <c r="E86" s="99">
        <f>RES_hhdet_fech!E86/RES_summary!E$19</f>
        <v>0.60913398409248787</v>
      </c>
      <c r="F86" s="99">
        <f>RES_hhdet_fech!F86/RES_summary!F$19</f>
        <v>0.30452964456435738</v>
      </c>
      <c r="G86" s="99">
        <f>RES_hhdet_fech!G86/RES_summary!G$19</f>
        <v>0.35377183562958697</v>
      </c>
      <c r="H86" s="99">
        <f>RES_hhdet_fech!H86/RES_summary!H$19</f>
        <v>0.49370447505697534</v>
      </c>
      <c r="I86" s="99">
        <f>RES_hhdet_fech!I86/RES_summary!I$19</f>
        <v>0.48958445085182689</v>
      </c>
      <c r="J86" s="99">
        <f>RES_hhdet_fech!J86/RES_summary!J$19</f>
        <v>0.5509175902873189</v>
      </c>
      <c r="K86" s="99">
        <f>RES_hhdet_fech!K86/RES_summary!K$19</f>
        <v>0.56768522356707285</v>
      </c>
      <c r="L86" s="99">
        <f>RES_hhdet_fech!L86/RES_summary!L$19</f>
        <v>0.59288346933041636</v>
      </c>
      <c r="M86" s="99">
        <f>RES_hhdet_fech!M86/RES_summary!M$19</f>
        <v>0.60841079957188005</v>
      </c>
      <c r="N86" s="99">
        <f>RES_hhdet_fech!N86/RES_summary!N$19</f>
        <v>0.80785735651023982</v>
      </c>
      <c r="O86" s="99">
        <f>RES_hhdet_fech!O86/RES_summary!O$19</f>
        <v>0.5872594305972888</v>
      </c>
      <c r="P86" s="99">
        <f>RES_hhdet_fech!P86/RES_summary!P$19</f>
        <v>0.46240650680929907</v>
      </c>
      <c r="Q86" s="99">
        <f>RES_hhdet_fech!Q86/RES_summary!Q$19</f>
        <v>0.66921132584943221</v>
      </c>
      <c r="R86" s="99">
        <f>RES_hhdet_fech!R86/RES_summary!R$19</f>
        <v>0.61752345099676886</v>
      </c>
      <c r="S86" s="99">
        <f>RES_hhdet_fech!S86/RES_summary!S$19</f>
        <v>0.70235183557673919</v>
      </c>
      <c r="T86" s="99">
        <f>RES_hhdet_fech!T86/RES_summary!T$19</f>
        <v>0.58960434110637394</v>
      </c>
      <c r="U86" s="99">
        <f>RES_hhdet_fech!U86/RES_summary!U$19</f>
        <v>0.65893034513615956</v>
      </c>
      <c r="V86" s="99">
        <f>RES_hhdet_fech!V86/RES_summary!V$19</f>
        <v>0.60270352404199545</v>
      </c>
      <c r="W86" s="99">
        <f>RES_hhdet_fech!W86/RES_summary!W$19</f>
        <v>0.64411691649143044</v>
      </c>
      <c r="DA86" s="63" t="s">
        <v>2826</v>
      </c>
    </row>
    <row r="87" spans="1:105" ht="12" customHeight="1" x14ac:dyDescent="0.25">
      <c r="A87" s="121" t="s">
        <v>55</v>
      </c>
      <c r="B87" s="123">
        <v>19.008218963001056</v>
      </c>
      <c r="C87" s="123">
        <v>19.176036968651065</v>
      </c>
      <c r="D87" s="123">
        <v>19.449828444236218</v>
      </c>
      <c r="E87" s="123">
        <v>19.691704417267324</v>
      </c>
      <c r="F87" s="123">
        <v>19.616686872425344</v>
      </c>
      <c r="G87" s="123">
        <v>19.551261869852308</v>
      </c>
      <c r="H87" s="123">
        <v>19.477015925496893</v>
      </c>
      <c r="I87" s="123">
        <v>19.629770022913579</v>
      </c>
      <c r="J87" s="123">
        <v>19.119398425916931</v>
      </c>
      <c r="K87" s="123">
        <v>18.621571127180918</v>
      </c>
      <c r="L87" s="123">
        <v>18.898769541213913</v>
      </c>
      <c r="M87" s="123">
        <v>19.197504566230613</v>
      </c>
      <c r="N87" s="123">
        <v>18.344668499549631</v>
      </c>
      <c r="O87" s="123">
        <v>18.041012182385124</v>
      </c>
      <c r="P87" s="123">
        <v>18.023350056060853</v>
      </c>
      <c r="Q87" s="123">
        <v>17.685503768213636</v>
      </c>
      <c r="R87" s="123">
        <v>17.1602332531142</v>
      </c>
      <c r="S87" s="123">
        <v>17.518473560601894</v>
      </c>
      <c r="T87" s="123">
        <v>18.17817024213921</v>
      </c>
      <c r="U87" s="123">
        <v>17.398111298588862</v>
      </c>
      <c r="V87" s="123">
        <v>17.064088500486132</v>
      </c>
      <c r="W87" s="123">
        <v>17.222738490239436</v>
      </c>
      <c r="DA87" s="130" t="s">
        <v>2827</v>
      </c>
    </row>
    <row r="88" spans="1:105" ht="12" customHeight="1" x14ac:dyDescent="0.25">
      <c r="A88" s="97" t="s">
        <v>132</v>
      </c>
      <c r="B88" s="99">
        <v>22.661141244672418</v>
      </c>
      <c r="C88" s="99">
        <v>23.69942035102045</v>
      </c>
      <c r="D88" s="99">
        <v>23.50512409089394</v>
      </c>
      <c r="E88" s="99">
        <v>23.874499357968585</v>
      </c>
      <c r="F88" s="99">
        <v>22.691888359302514</v>
      </c>
      <c r="G88" s="99">
        <v>22.629285686022108</v>
      </c>
      <c r="H88" s="99">
        <v>22.328062160269472</v>
      </c>
      <c r="I88" s="99">
        <v>22.734811053209313</v>
      </c>
      <c r="J88" s="99">
        <v>21.685152843170091</v>
      </c>
      <c r="K88" s="99">
        <v>20.692153895078494</v>
      </c>
      <c r="L88" s="99">
        <v>20.757370741442337</v>
      </c>
      <c r="M88" s="99">
        <v>20.867189936713459</v>
      </c>
      <c r="N88" s="99">
        <v>19.665711530379905</v>
      </c>
      <c r="O88" s="99">
        <v>19.228700172180787</v>
      </c>
      <c r="P88" s="99">
        <v>20.672212632074057</v>
      </c>
      <c r="Q88" s="99">
        <v>19.841823655410213</v>
      </c>
      <c r="R88" s="99">
        <v>18.187296670083533</v>
      </c>
      <c r="S88" s="99">
        <v>18.536328121088022</v>
      </c>
      <c r="T88" s="99">
        <v>20.434392411572489</v>
      </c>
      <c r="U88" s="99">
        <v>18.930126190888288</v>
      </c>
      <c r="V88" s="99">
        <v>18.074220938284427</v>
      </c>
      <c r="W88" s="99">
        <v>18.982062177555321</v>
      </c>
      <c r="DA88" s="63" t="s">
        <v>2828</v>
      </c>
    </row>
    <row r="89" spans="1:105" ht="12" customHeight="1" x14ac:dyDescent="0.25">
      <c r="A89" s="97" t="s">
        <v>131</v>
      </c>
      <c r="B89" s="99">
        <v>16.580112579312217</v>
      </c>
      <c r="C89" s="99">
        <v>17.18480402545271</v>
      </c>
      <c r="D89" s="99">
        <v>17.468228256024013</v>
      </c>
      <c r="E89" s="99">
        <v>17.933208311585638</v>
      </c>
      <c r="F89" s="99">
        <v>17.807168314970831</v>
      </c>
      <c r="G89" s="99">
        <v>17.671227075759234</v>
      </c>
      <c r="H89" s="99">
        <v>18.567675892803013</v>
      </c>
      <c r="I89" s="99">
        <v>19.966064127221554</v>
      </c>
      <c r="J89" s="99">
        <v>19.513761969868</v>
      </c>
      <c r="K89" s="99">
        <v>18.450224716461509</v>
      </c>
      <c r="L89" s="99">
        <v>18.77501457168249</v>
      </c>
      <c r="M89" s="99">
        <v>18.564773728705003</v>
      </c>
      <c r="N89" s="99">
        <v>16.497151766397778</v>
      </c>
      <c r="O89" s="99">
        <v>16.296423366833537</v>
      </c>
      <c r="P89" s="99">
        <v>18.795066002296949</v>
      </c>
      <c r="Q89" s="99">
        <v>17.705121143288466</v>
      </c>
      <c r="R89" s="99">
        <v>15.278198228408032</v>
      </c>
      <c r="S89" s="99">
        <v>15.819494387213844</v>
      </c>
      <c r="T89" s="99">
        <v>18.673192912368716</v>
      </c>
      <c r="U89" s="99">
        <v>16.594323610858247</v>
      </c>
      <c r="V89" s="99">
        <v>15.989023566991023</v>
      </c>
      <c r="W89" s="99">
        <v>16.84091029064831</v>
      </c>
      <c r="DA89" s="63" t="s">
        <v>2829</v>
      </c>
    </row>
    <row r="90" spans="1:105" ht="12" customHeight="1" x14ac:dyDescent="0.25">
      <c r="A90" s="100" t="s">
        <v>205</v>
      </c>
      <c r="B90" s="102">
        <v>7.5819496536394038</v>
      </c>
      <c r="C90" s="102">
        <v>7.9423367024988929</v>
      </c>
      <c r="D90" s="102">
        <v>8.2144091996387196</v>
      </c>
      <c r="E90" s="102">
        <v>8.3195620125164123</v>
      </c>
      <c r="F90" s="102">
        <v>8.4708868428377802</v>
      </c>
      <c r="G90" s="102">
        <v>8.4533541093656268</v>
      </c>
      <c r="H90" s="102">
        <v>8.5337002608934664</v>
      </c>
      <c r="I90" s="102">
        <v>9.9126124258223758</v>
      </c>
      <c r="J90" s="102">
        <v>9.1246612714044755</v>
      </c>
      <c r="K90" s="102">
        <v>8.618249787064757</v>
      </c>
      <c r="L90" s="102">
        <v>8.4410185574777472</v>
      </c>
      <c r="M90" s="102">
        <v>8.374555910314756</v>
      </c>
      <c r="N90" s="102">
        <v>7.0069855706577737</v>
      </c>
      <c r="O90" s="102">
        <v>7.0343051320633432</v>
      </c>
      <c r="P90" s="102">
        <v>8.1845356375043163</v>
      </c>
      <c r="Q90" s="102">
        <v>7.4982438737976587</v>
      </c>
      <c r="R90" s="102">
        <v>6.3906535010388987</v>
      </c>
      <c r="S90" s="102">
        <v>6.8092362559596609</v>
      </c>
      <c r="T90" s="102">
        <v>8.5886844062751067</v>
      </c>
      <c r="U90" s="102">
        <v>7.3103841661626179</v>
      </c>
      <c r="V90" s="102">
        <v>6.7649688445724223</v>
      </c>
      <c r="W90" s="102">
        <v>7.3750892793370966</v>
      </c>
      <c r="DA90" s="131" t="s">
        <v>2830</v>
      </c>
    </row>
    <row r="91" spans="1:105" ht="12" customHeight="1" x14ac:dyDescent="0.25">
      <c r="A91" s="103" t="s">
        <v>52</v>
      </c>
      <c r="B91" s="105">
        <v>8.9981629256728137</v>
      </c>
      <c r="C91" s="105">
        <v>9.2424673229538161</v>
      </c>
      <c r="D91" s="105">
        <v>9.2538190563852964</v>
      </c>
      <c r="E91" s="105">
        <v>9.6136462990692166</v>
      </c>
      <c r="F91" s="105">
        <v>9.3362814721330576</v>
      </c>
      <c r="G91" s="105">
        <v>9.2178729663936032</v>
      </c>
      <c r="H91" s="105">
        <v>10.033975631909547</v>
      </c>
      <c r="I91" s="105">
        <v>10.053451701399187</v>
      </c>
      <c r="J91" s="105">
        <v>10.389100698463523</v>
      </c>
      <c r="K91" s="105">
        <v>9.8319749293967558</v>
      </c>
      <c r="L91" s="105">
        <v>10.333996014204743</v>
      </c>
      <c r="M91" s="105">
        <v>10.190217818390252</v>
      </c>
      <c r="N91" s="105">
        <v>9.4901661957400005</v>
      </c>
      <c r="O91" s="105">
        <v>9.26211823477019</v>
      </c>
      <c r="P91" s="105">
        <v>10.610530364792638</v>
      </c>
      <c r="Q91" s="105">
        <v>10.206877269490798</v>
      </c>
      <c r="R91" s="105">
        <v>8.8875447273691268</v>
      </c>
      <c r="S91" s="105">
        <v>9.0102581312541847</v>
      </c>
      <c r="T91" s="105">
        <v>10.084508506093604</v>
      </c>
      <c r="U91" s="105">
        <v>9.2839394446956227</v>
      </c>
      <c r="V91" s="105">
        <v>9.2240547224185967</v>
      </c>
      <c r="W91" s="105">
        <v>9.4658210113112116</v>
      </c>
      <c r="DA91" s="132" t="s">
        <v>2831</v>
      </c>
    </row>
    <row r="92" spans="1:105" ht="12" customHeight="1" x14ac:dyDescent="0.25">
      <c r="A92" s="106" t="s">
        <v>124</v>
      </c>
      <c r="B92" s="102">
        <v>17.185781292292283</v>
      </c>
      <c r="C92" s="102">
        <v>17.366498235392612</v>
      </c>
      <c r="D92" s="102">
        <v>17.594760758893354</v>
      </c>
      <c r="E92" s="102">
        <v>17.577065493174729</v>
      </c>
      <c r="F92" s="102">
        <v>17.926882484166185</v>
      </c>
      <c r="G92" s="102">
        <v>18.683810345074793</v>
      </c>
      <c r="H92" s="102">
        <v>17.696542842495635</v>
      </c>
      <c r="I92" s="102">
        <v>18.02050199502407</v>
      </c>
      <c r="J92" s="102">
        <v>17.304015207664296</v>
      </c>
      <c r="K92" s="102">
        <v>17.663494181364747</v>
      </c>
      <c r="L92" s="102">
        <v>18.270101769119737</v>
      </c>
      <c r="M92" s="102">
        <v>18.311990936391403</v>
      </c>
      <c r="N92" s="102">
        <v>17.300165993560196</v>
      </c>
      <c r="O92" s="102">
        <v>16.939384091097796</v>
      </c>
      <c r="P92" s="102">
        <v>16.105113001744197</v>
      </c>
      <c r="Q92" s="102">
        <v>15.522649384976971</v>
      </c>
      <c r="R92" s="102">
        <v>15.740270169454224</v>
      </c>
      <c r="S92" s="102">
        <v>15.930625625235278</v>
      </c>
      <c r="T92" s="102">
        <v>15.937966175104021</v>
      </c>
      <c r="U92" s="102">
        <v>15.056758398648483</v>
      </c>
      <c r="V92" s="102">
        <v>14.908378131118937</v>
      </c>
      <c r="W92" s="102">
        <v>14.504481676233645</v>
      </c>
      <c r="DA92" s="131" t="s">
        <v>2832</v>
      </c>
    </row>
    <row r="93" spans="1:105" ht="12" customHeight="1" x14ac:dyDescent="0.25">
      <c r="A93" s="107" t="s">
        <v>123</v>
      </c>
      <c r="B93" s="105">
        <v>11.311835620089257</v>
      </c>
      <c r="C93" s="105">
        <v>11.237623437784377</v>
      </c>
      <c r="D93" s="105">
        <v>11.120055032460904</v>
      </c>
      <c r="E93" s="105">
        <v>11.050272326327505</v>
      </c>
      <c r="F93" s="105">
        <v>11.260350657552298</v>
      </c>
      <c r="G93" s="105">
        <v>11.246187070975537</v>
      </c>
      <c r="H93" s="105">
        <v>11.446699505070431</v>
      </c>
      <c r="I93" s="105">
        <v>11.394637618531512</v>
      </c>
      <c r="J93" s="105">
        <v>11.508111315270027</v>
      </c>
      <c r="K93" s="105">
        <v>11.390861037573302</v>
      </c>
      <c r="L93" s="105">
        <v>11.769023092443705</v>
      </c>
      <c r="M93" s="105">
        <v>10.924017200114786</v>
      </c>
      <c r="N93" s="105">
        <v>10.347339259305269</v>
      </c>
      <c r="O93" s="105">
        <v>10.249834044859139</v>
      </c>
      <c r="P93" s="105">
        <v>9.819002458511493</v>
      </c>
      <c r="Q93" s="105">
        <v>9.275577863547678</v>
      </c>
      <c r="R93" s="105">
        <v>9.7116678124415632</v>
      </c>
      <c r="S93" s="105">
        <v>9.9256752220557392</v>
      </c>
      <c r="T93" s="105">
        <v>10.285080333812543</v>
      </c>
      <c r="U93" s="105">
        <v>10.094033308432635</v>
      </c>
      <c r="V93" s="105">
        <v>11.112065385594503</v>
      </c>
      <c r="W93" s="105">
        <v>10.379972923845051</v>
      </c>
      <c r="DA93" s="132" t="s">
        <v>2833</v>
      </c>
    </row>
    <row r="94" spans="1:105" ht="12" customHeight="1" x14ac:dyDescent="0.25">
      <c r="A94" s="108" t="s">
        <v>50</v>
      </c>
      <c r="B94" s="99">
        <v>3.1576546005236477</v>
      </c>
      <c r="C94" s="99">
        <v>3.4314688756091094</v>
      </c>
      <c r="D94" s="99">
        <v>3.3127245101981795</v>
      </c>
      <c r="E94" s="99">
        <v>2.9102699037082287</v>
      </c>
      <c r="F94" s="99">
        <v>3.1161330332662986</v>
      </c>
      <c r="G94" s="99">
        <v>3.4040261288204725</v>
      </c>
      <c r="H94" s="99">
        <v>3.3895490981215577</v>
      </c>
      <c r="I94" s="99">
        <v>3.3388868089797858</v>
      </c>
      <c r="J94" s="99">
        <v>3.3067390480828345</v>
      </c>
      <c r="K94" s="99">
        <v>3.2580621270553971</v>
      </c>
      <c r="L94" s="99">
        <v>3.0816623115937447</v>
      </c>
      <c r="M94" s="99">
        <v>2.54702939283283</v>
      </c>
      <c r="N94" s="99">
        <v>2.2048088137323822</v>
      </c>
      <c r="O94" s="99">
        <v>1.9045711635514584</v>
      </c>
      <c r="P94" s="99">
        <v>1.9690200929045634</v>
      </c>
      <c r="Q94" s="99">
        <v>1.5641918159367734</v>
      </c>
      <c r="R94" s="99">
        <v>1.7665541743509519</v>
      </c>
      <c r="S94" s="99">
        <v>1.8351581850977916</v>
      </c>
      <c r="T94" s="99">
        <v>1.843914800956677</v>
      </c>
      <c r="U94" s="99">
        <v>1.8759532932562766</v>
      </c>
      <c r="V94" s="99">
        <v>2.329620254348042</v>
      </c>
      <c r="W94" s="99">
        <v>1.8088811320757621</v>
      </c>
      <c r="DA94" s="63" t="s">
        <v>2834</v>
      </c>
    </row>
    <row r="95" spans="1:105" ht="12" customHeight="1" x14ac:dyDescent="0.25">
      <c r="A95" s="108" t="s">
        <v>52</v>
      </c>
      <c r="B95" s="99">
        <v>8.1541810195656108</v>
      </c>
      <c r="C95" s="99">
        <v>7.8061545621752639</v>
      </c>
      <c r="D95" s="99">
        <v>7.8073305222627249</v>
      </c>
      <c r="E95" s="99">
        <v>8.1400024226192738</v>
      </c>
      <c r="F95" s="99">
        <v>8.1442176242859965</v>
      </c>
      <c r="G95" s="99">
        <v>7.8421609421550666</v>
      </c>
      <c r="H95" s="99">
        <v>8.0571504069488729</v>
      </c>
      <c r="I95" s="99">
        <v>8.0557508095517285</v>
      </c>
      <c r="J95" s="99">
        <v>8.2013722671871943</v>
      </c>
      <c r="K95" s="99">
        <v>8.1327989105179075</v>
      </c>
      <c r="L95" s="99">
        <v>8.6873607808499607</v>
      </c>
      <c r="M95" s="99">
        <v>8.3769878072819566</v>
      </c>
      <c r="N95" s="99">
        <v>8.1425304455728877</v>
      </c>
      <c r="O95" s="99">
        <v>8.345262881307681</v>
      </c>
      <c r="P95" s="99">
        <v>7.8499823656069276</v>
      </c>
      <c r="Q95" s="99">
        <v>7.7113860476109055</v>
      </c>
      <c r="R95" s="99">
        <v>7.9451136380906142</v>
      </c>
      <c r="S95" s="99">
        <v>8.0905170369579462</v>
      </c>
      <c r="T95" s="99">
        <v>8.4411655328558641</v>
      </c>
      <c r="U95" s="99">
        <v>8.2180800151763584</v>
      </c>
      <c r="V95" s="99">
        <v>8.7824451312464653</v>
      </c>
      <c r="W95" s="99">
        <v>8.5710917917692875</v>
      </c>
      <c r="DA95" s="63" t="s">
        <v>2835</v>
      </c>
    </row>
    <row r="96" spans="1:105" ht="12" customHeight="1" x14ac:dyDescent="0.25">
      <c r="A96" s="106" t="s">
        <v>122</v>
      </c>
      <c r="B96" s="102">
        <v>18.51925830562281</v>
      </c>
      <c r="C96" s="102">
        <v>18.03206109819461</v>
      </c>
      <c r="D96" s="102">
        <v>18.426945973078382</v>
      </c>
      <c r="E96" s="102">
        <v>18.561434887347882</v>
      </c>
      <c r="F96" s="102">
        <v>18.74559862977393</v>
      </c>
      <c r="G96" s="102">
        <v>18.207387526353116</v>
      </c>
      <c r="H96" s="102">
        <v>18.698832573692982</v>
      </c>
      <c r="I96" s="102">
        <v>18.522874901868555</v>
      </c>
      <c r="J96" s="102">
        <v>18.514791558397825</v>
      </c>
      <c r="K96" s="102">
        <v>17.98561633390576</v>
      </c>
      <c r="L96" s="102">
        <v>18.532940608513691</v>
      </c>
      <c r="M96" s="102">
        <v>19.030099289939105</v>
      </c>
      <c r="N96" s="102">
        <v>18.498606647612966</v>
      </c>
      <c r="O96" s="102">
        <v>18.366282461356299</v>
      </c>
      <c r="P96" s="102">
        <v>17.605902981334321</v>
      </c>
      <c r="Q96" s="102">
        <v>17.733511878841462</v>
      </c>
      <c r="R96" s="102">
        <v>17.727982746656032</v>
      </c>
      <c r="S96" s="102">
        <v>18.110161870563442</v>
      </c>
      <c r="T96" s="102">
        <v>17.946780933007975</v>
      </c>
      <c r="U96" s="102">
        <v>17.625669044419272</v>
      </c>
      <c r="V96" s="102">
        <v>17.687151678923762</v>
      </c>
      <c r="W96" s="102">
        <v>17.164589860934477</v>
      </c>
      <c r="DA96" s="131" t="s">
        <v>2836</v>
      </c>
    </row>
    <row r="97" spans="1:105" ht="12" customHeight="1" x14ac:dyDescent="0.25">
      <c r="A97" s="107" t="s">
        <v>121</v>
      </c>
      <c r="B97" s="105">
        <v>15.268881743300986</v>
      </c>
      <c r="C97" s="105">
        <v>15.206351270024497</v>
      </c>
      <c r="D97" s="105">
        <v>16.129551642852991</v>
      </c>
      <c r="E97" s="105">
        <v>16.766217022639118</v>
      </c>
      <c r="F97" s="105">
        <v>17.175850708836045</v>
      </c>
      <c r="G97" s="105">
        <v>17.034539970093917</v>
      </c>
      <c r="H97" s="105">
        <v>17.090989823583762</v>
      </c>
      <c r="I97" s="105">
        <v>17.525480195505075</v>
      </c>
      <c r="J97" s="105">
        <v>16.52014334975178</v>
      </c>
      <c r="K97" s="105">
        <v>16.410974920208613</v>
      </c>
      <c r="L97" s="105">
        <v>16.131103033309991</v>
      </c>
      <c r="M97" s="105">
        <v>16.599964209867217</v>
      </c>
      <c r="N97" s="105">
        <v>15.80388792499603</v>
      </c>
      <c r="O97" s="105">
        <v>15.309167563648689</v>
      </c>
      <c r="P97" s="105">
        <v>14.459864570046188</v>
      </c>
      <c r="Q97" s="105">
        <v>14.152605786011327</v>
      </c>
      <c r="R97" s="105">
        <v>14.331613161079259</v>
      </c>
      <c r="S97" s="105">
        <v>14.881849287894406</v>
      </c>
      <c r="T97" s="105">
        <v>14.976881281867691</v>
      </c>
      <c r="U97" s="105">
        <v>15.00655144921306</v>
      </c>
      <c r="V97" s="105">
        <v>14.874449244358154</v>
      </c>
      <c r="W97" s="105">
        <v>15.23334062813036</v>
      </c>
      <c r="DA97" s="132" t="s">
        <v>2837</v>
      </c>
    </row>
    <row r="98" spans="1:105" ht="12" customHeight="1" x14ac:dyDescent="0.25">
      <c r="A98" s="108" t="s">
        <v>53</v>
      </c>
      <c r="B98" s="99">
        <v>6.1572865225377269</v>
      </c>
      <c r="C98" s="99">
        <v>6.0343294448981304</v>
      </c>
      <c r="D98" s="99">
        <v>6.6465977777596059</v>
      </c>
      <c r="E98" s="99">
        <v>7.0878563783066681</v>
      </c>
      <c r="F98" s="99">
        <v>7.5794861970017608</v>
      </c>
      <c r="G98" s="99">
        <v>7.5303439694606444</v>
      </c>
      <c r="H98" s="99">
        <v>7.2822501795843682</v>
      </c>
      <c r="I98" s="99">
        <v>7.8422015949048571</v>
      </c>
      <c r="J98" s="99">
        <v>6.7997901869245112</v>
      </c>
      <c r="K98" s="99">
        <v>6.6454731402145786</v>
      </c>
      <c r="L98" s="99">
        <v>6.5247146434871706</v>
      </c>
      <c r="M98" s="99">
        <v>6.6315215434966754</v>
      </c>
      <c r="N98" s="99">
        <v>6.0082576668109011</v>
      </c>
      <c r="O98" s="99">
        <v>5.6424725024041251</v>
      </c>
      <c r="P98" s="99">
        <v>4.9883412059701238</v>
      </c>
      <c r="Q98" s="99">
        <v>4.464492642896567</v>
      </c>
      <c r="R98" s="99">
        <v>4.4998349887871045</v>
      </c>
      <c r="S98" s="99">
        <v>4.9898642766714643</v>
      </c>
      <c r="T98" s="99">
        <v>4.9704529279156038</v>
      </c>
      <c r="U98" s="99">
        <v>5.0116991941367388</v>
      </c>
      <c r="V98" s="99">
        <v>4.7668915401297678</v>
      </c>
      <c r="W98" s="99">
        <v>5.2506254489925173</v>
      </c>
      <c r="DA98" s="63" t="s">
        <v>2838</v>
      </c>
    </row>
    <row r="99" spans="1:105" ht="12" customHeight="1" x14ac:dyDescent="0.25">
      <c r="A99" s="108" t="s">
        <v>52</v>
      </c>
      <c r="B99" s="99">
        <v>9.1115952207632578</v>
      </c>
      <c r="C99" s="99">
        <v>9.1720218251263645</v>
      </c>
      <c r="D99" s="99">
        <v>9.4829538650933802</v>
      </c>
      <c r="E99" s="99">
        <v>9.6783606443324484</v>
      </c>
      <c r="F99" s="99">
        <v>9.5963645118342811</v>
      </c>
      <c r="G99" s="99">
        <v>9.5041960006332662</v>
      </c>
      <c r="H99" s="99">
        <v>9.8087396439993988</v>
      </c>
      <c r="I99" s="99">
        <v>9.6832786006002216</v>
      </c>
      <c r="J99" s="99">
        <v>9.7203531628272692</v>
      </c>
      <c r="K99" s="99">
        <v>9.765501779994036</v>
      </c>
      <c r="L99" s="99">
        <v>9.6063883898228219</v>
      </c>
      <c r="M99" s="99">
        <v>9.9684426663705423</v>
      </c>
      <c r="N99" s="99">
        <v>9.7956302581851293</v>
      </c>
      <c r="O99" s="99">
        <v>9.6666950612445675</v>
      </c>
      <c r="P99" s="99">
        <v>9.4715233640760665</v>
      </c>
      <c r="Q99" s="99">
        <v>9.6881131431147658</v>
      </c>
      <c r="R99" s="99">
        <v>9.8317781722921538</v>
      </c>
      <c r="S99" s="99">
        <v>9.8919850112229373</v>
      </c>
      <c r="T99" s="99">
        <v>10.006428353952087</v>
      </c>
      <c r="U99" s="99">
        <v>9.9948522550763226</v>
      </c>
      <c r="V99" s="99">
        <v>10.107557704228377</v>
      </c>
      <c r="W99" s="99">
        <v>9.9827151791378395</v>
      </c>
      <c r="DA99" s="63" t="s">
        <v>2839</v>
      </c>
    </row>
    <row r="100" spans="1:105" ht="12" customHeight="1" x14ac:dyDescent="0.25">
      <c r="A100" s="121" t="s">
        <v>54</v>
      </c>
      <c r="B100" s="123">
        <v>10.536521094068865</v>
      </c>
      <c r="C100" s="123">
        <v>10.768574801380122</v>
      </c>
      <c r="D100" s="123">
        <v>10.879627226717723</v>
      </c>
      <c r="E100" s="123">
        <v>10.945253834212014</v>
      </c>
      <c r="F100" s="123">
        <v>10.585675396235143</v>
      </c>
      <c r="G100" s="123">
        <v>10.809824278463109</v>
      </c>
      <c r="H100" s="123">
        <v>10.308900586118877</v>
      </c>
      <c r="I100" s="123">
        <v>10.115666531643239</v>
      </c>
      <c r="J100" s="123">
        <v>9.3983601966948935</v>
      </c>
      <c r="K100" s="123">
        <v>9.1605870269028653</v>
      </c>
      <c r="L100" s="123">
        <v>8.9386095898931863</v>
      </c>
      <c r="M100" s="123">
        <v>8.4456934216584241</v>
      </c>
      <c r="N100" s="123">
        <v>8.0966859580772077</v>
      </c>
      <c r="O100" s="123">
        <v>7.9473809301618967</v>
      </c>
      <c r="P100" s="123">
        <v>7.6047350950967436</v>
      </c>
      <c r="Q100" s="123">
        <v>7.6369377808096317</v>
      </c>
      <c r="R100" s="123">
        <v>7.5748211894370998</v>
      </c>
      <c r="S100" s="123">
        <v>7.9289423209092567</v>
      </c>
      <c r="T100" s="123">
        <v>8.0936150309152577</v>
      </c>
      <c r="U100" s="123">
        <v>7.9709452142092587</v>
      </c>
      <c r="V100" s="123">
        <v>8.0591543445068616</v>
      </c>
      <c r="W100" s="123">
        <v>8.0141428877772007</v>
      </c>
      <c r="DA100" s="130" t="s">
        <v>2840</v>
      </c>
    </row>
    <row r="101" spans="1:105" ht="12" customHeight="1" x14ac:dyDescent="0.25">
      <c r="A101" s="97" t="s">
        <v>208</v>
      </c>
      <c r="B101" s="99">
        <v>15.631302271405765</v>
      </c>
      <c r="C101" s="99">
        <v>15.98522761449024</v>
      </c>
      <c r="D101" s="99">
        <v>16.167761239659008</v>
      </c>
      <c r="E101" s="99">
        <v>16.244476596184199</v>
      </c>
      <c r="F101" s="99">
        <v>15.221115079426681</v>
      </c>
      <c r="G101" s="99">
        <v>15.60229772467509</v>
      </c>
      <c r="H101" s="99">
        <v>14.635500646899448</v>
      </c>
      <c r="I101" s="99">
        <v>14.439144430500372</v>
      </c>
      <c r="J101" s="99">
        <v>14.525304871857459</v>
      </c>
      <c r="K101" s="99">
        <v>14.603254784226232</v>
      </c>
      <c r="L101" s="99">
        <v>12.170679305010362</v>
      </c>
      <c r="M101" s="99">
        <v>11.637071598985301</v>
      </c>
      <c r="N101" s="99">
        <v>11.375231741112461</v>
      </c>
      <c r="O101" s="99">
        <v>11.048620821001874</v>
      </c>
      <c r="P101" s="99">
        <v>10.901190013482555</v>
      </c>
      <c r="Q101" s="99">
        <v>10.872407651671892</v>
      </c>
      <c r="R101" s="99">
        <v>10.807790817639674</v>
      </c>
      <c r="S101" s="99">
        <v>10.931984477936085</v>
      </c>
      <c r="T101" s="99">
        <v>11.987200084161556</v>
      </c>
      <c r="U101" s="99">
        <v>11.766016488999579</v>
      </c>
      <c r="V101" s="99">
        <v>11.87250889444009</v>
      </c>
      <c r="W101" s="99">
        <v>12.038358291105691</v>
      </c>
      <c r="DA101" s="63" t="s">
        <v>2841</v>
      </c>
    </row>
    <row r="102" spans="1:105" ht="12" customHeight="1" x14ac:dyDescent="0.25">
      <c r="A102" s="97" t="s">
        <v>50</v>
      </c>
      <c r="B102" s="99">
        <v>11.427054183544991</v>
      </c>
      <c r="C102" s="99">
        <v>11.4551427273346</v>
      </c>
      <c r="D102" s="99">
        <v>11.594551809066086</v>
      </c>
      <c r="E102" s="99">
        <v>12.323715162588794</v>
      </c>
      <c r="F102" s="99">
        <v>11.550974500591666</v>
      </c>
      <c r="G102" s="99">
        <v>12.536627967734615</v>
      </c>
      <c r="H102" s="99">
        <v>10.968503836051362</v>
      </c>
      <c r="I102" s="99">
        <v>11.417785979073946</v>
      </c>
      <c r="J102" s="99">
        <v>9.5931989846118597</v>
      </c>
      <c r="K102" s="99">
        <v>9.8994722752443973</v>
      </c>
      <c r="L102" s="99">
        <v>9.4134759555829426</v>
      </c>
      <c r="M102" s="99">
        <v>9.2710359604591357</v>
      </c>
      <c r="N102" s="99">
        <v>8.5192030119169608</v>
      </c>
      <c r="O102" s="99">
        <v>8.4205218154113837</v>
      </c>
      <c r="P102" s="99">
        <v>8.3068155784229312</v>
      </c>
      <c r="Q102" s="99">
        <v>8.3696755023945038</v>
      </c>
      <c r="R102" s="99">
        <v>8.2616739786192657</v>
      </c>
      <c r="S102" s="99">
        <v>8.9198930768530893</v>
      </c>
      <c r="T102" s="99">
        <v>9.1370827826195882</v>
      </c>
      <c r="U102" s="99">
        <v>9.233383747110981</v>
      </c>
      <c r="V102" s="99">
        <v>9.3364352997874054</v>
      </c>
      <c r="W102" s="99">
        <v>9.0874041141671373</v>
      </c>
      <c r="DA102" s="63" t="s">
        <v>2842</v>
      </c>
    </row>
    <row r="103" spans="1:105" ht="12" customHeight="1" x14ac:dyDescent="0.25">
      <c r="A103" s="109" t="s">
        <v>120</v>
      </c>
      <c r="B103" s="110">
        <v>8.5986962234887656</v>
      </c>
      <c r="C103" s="110">
        <v>8.9449482344007709</v>
      </c>
      <c r="D103" s="110">
        <v>9.087100638997569</v>
      </c>
      <c r="E103" s="110">
        <v>8.8389937588486998</v>
      </c>
      <c r="F103" s="110">
        <v>8.8999535127023766</v>
      </c>
      <c r="G103" s="110">
        <v>8.7743933751151584</v>
      </c>
      <c r="H103" s="110">
        <v>9.0388818015088717</v>
      </c>
      <c r="I103" s="110">
        <v>8.612603596650219</v>
      </c>
      <c r="J103" s="110">
        <v>8.222454286544874</v>
      </c>
      <c r="K103" s="110">
        <v>7.6963618259564557</v>
      </c>
      <c r="L103" s="110">
        <v>8.079104883771139</v>
      </c>
      <c r="M103" s="110">
        <v>7.4612495930436058</v>
      </c>
      <c r="N103" s="110">
        <v>7.2599264919189865</v>
      </c>
      <c r="O103" s="110">
        <v>7.117291602184781</v>
      </c>
      <c r="P103" s="110">
        <v>6.6268208579123868</v>
      </c>
      <c r="Q103" s="110">
        <v>6.6684505072904932</v>
      </c>
      <c r="R103" s="110">
        <v>6.6330066741586604</v>
      </c>
      <c r="S103" s="110">
        <v>6.9277628828659754</v>
      </c>
      <c r="T103" s="110">
        <v>6.8883361075378202</v>
      </c>
      <c r="U103" s="110">
        <v>6.7353157042016978</v>
      </c>
      <c r="V103" s="110">
        <v>6.8467527271295818</v>
      </c>
      <c r="W103" s="110">
        <v>6.8718929238248609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8">
        <f t="shared" ref="B105:Q105" si="35">B106+B109+B111+B120</f>
        <v>143.81807751401115</v>
      </c>
      <c r="C105" s="118">
        <f t="shared" si="35"/>
        <v>151.85993312791456</v>
      </c>
      <c r="D105" s="118">
        <f t="shared" si="35"/>
        <v>129.44251360575285</v>
      </c>
      <c r="E105" s="118">
        <f t="shared" si="35"/>
        <v>149.8019032472296</v>
      </c>
      <c r="F105" s="118">
        <f t="shared" si="35"/>
        <v>182.06885247131217</v>
      </c>
      <c r="G105" s="118">
        <f t="shared" si="35"/>
        <v>129.13943801798226</v>
      </c>
      <c r="H105" s="118">
        <f t="shared" si="35"/>
        <v>129.16957818424916</v>
      </c>
      <c r="I105" s="118">
        <f t="shared" si="35"/>
        <v>113.96648463820637</v>
      </c>
      <c r="J105" s="118">
        <f t="shared" si="35"/>
        <v>116.79522830376119</v>
      </c>
      <c r="K105" s="118">
        <f t="shared" si="35"/>
        <v>124.21304163951584</v>
      </c>
      <c r="L105" s="118">
        <f t="shared" si="35"/>
        <v>135.54977974710496</v>
      </c>
      <c r="M105" s="118">
        <f t="shared" si="35"/>
        <v>122.6107916125187</v>
      </c>
      <c r="N105" s="118">
        <f t="shared" si="35"/>
        <v>136.18997126000582</v>
      </c>
      <c r="O105" s="118">
        <f t="shared" si="35"/>
        <v>137.10133091882648</v>
      </c>
      <c r="P105" s="118">
        <f t="shared" si="35"/>
        <v>117.51092137073199</v>
      </c>
      <c r="Q105" s="118">
        <f t="shared" si="35"/>
        <v>125.92387289712462</v>
      </c>
      <c r="R105" s="118">
        <f t="shared" ref="R105:V105" si="36">R106+R109+R111+R120</f>
        <v>142.37976502363685</v>
      </c>
      <c r="S105" s="118">
        <f t="shared" si="36"/>
        <v>138.72273618230653</v>
      </c>
      <c r="T105" s="118">
        <f t="shared" si="36"/>
        <v>128.49020411848093</v>
      </c>
      <c r="U105" s="118">
        <f t="shared" si="36"/>
        <v>135.57347441888155</v>
      </c>
      <c r="V105" s="118">
        <f t="shared" si="36"/>
        <v>124.21310274794342</v>
      </c>
      <c r="W105" s="118">
        <f t="shared" ref="W105" si="37">W106+W109+W111+W120</f>
        <v>158.17469333844173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118.577231953074</v>
      </c>
      <c r="C106" s="123">
        <f t="shared" si="38"/>
        <v>127.68939510757843</v>
      </c>
      <c r="D106" s="123">
        <f t="shared" si="38"/>
        <v>105.06731136930422</v>
      </c>
      <c r="E106" s="123">
        <f t="shared" si="38"/>
        <v>124.27203485800015</v>
      </c>
      <c r="F106" s="123">
        <f t="shared" si="38"/>
        <v>158.46083979576838</v>
      </c>
      <c r="G106" s="123">
        <f t="shared" si="38"/>
        <v>103.31756465207096</v>
      </c>
      <c r="H106" s="123">
        <f t="shared" si="38"/>
        <v>104.84831390172596</v>
      </c>
      <c r="I106" s="123">
        <f t="shared" si="38"/>
        <v>88.614289063723945</v>
      </c>
      <c r="J106" s="123">
        <f t="shared" si="38"/>
        <v>94.595715979414521</v>
      </c>
      <c r="K106" s="123">
        <f t="shared" si="38"/>
        <v>99.600773653190004</v>
      </c>
      <c r="L106" s="123">
        <f t="shared" si="38"/>
        <v>110.53344196183427</v>
      </c>
      <c r="M106" s="123">
        <f t="shared" si="38"/>
        <v>97.508478288652256</v>
      </c>
      <c r="N106" s="123">
        <f t="shared" si="38"/>
        <v>110.10284592895107</v>
      </c>
      <c r="O106" s="123">
        <f t="shared" si="38"/>
        <v>110.98226537849418</v>
      </c>
      <c r="P106" s="123">
        <f t="shared" si="38"/>
        <v>92.851398484714423</v>
      </c>
      <c r="Q106" s="123">
        <f t="shared" si="38"/>
        <v>100.31827519905211</v>
      </c>
      <c r="R106" s="123">
        <f t="shared" ref="R106:V106" si="39">SUM(R107:R108)</f>
        <v>115.30181442595351</v>
      </c>
      <c r="S106" s="123">
        <f t="shared" si="39"/>
        <v>111.35338359677144</v>
      </c>
      <c r="T106" s="123">
        <f t="shared" si="39"/>
        <v>102.04567181946167</v>
      </c>
      <c r="U106" s="123">
        <f t="shared" si="39"/>
        <v>108.72443380931453</v>
      </c>
      <c r="V106" s="123">
        <f t="shared" si="39"/>
        <v>98.195051440115861</v>
      </c>
      <c r="W106" s="123">
        <f t="shared" ref="W106" si="40">SUM(W107:W108)</f>
        <v>128.7746057943065</v>
      </c>
      <c r="DA106" s="130" t="s">
        <v>2845</v>
      </c>
    </row>
    <row r="107" spans="1:105" ht="12" customHeight="1" x14ac:dyDescent="0.25">
      <c r="A107" s="97" t="s">
        <v>203</v>
      </c>
      <c r="B107" s="99">
        <v>118.13208375246006</v>
      </c>
      <c r="C107" s="99">
        <v>127.22214722966424</v>
      </c>
      <c r="D107" s="99">
        <v>104.70708312019684</v>
      </c>
      <c r="E107" s="99">
        <v>123.86328950674353</v>
      </c>
      <c r="F107" s="99">
        <v>157.93205590575567</v>
      </c>
      <c r="G107" s="99">
        <v>103.05437482116164</v>
      </c>
      <c r="H107" s="99">
        <v>104.58638901303671</v>
      </c>
      <c r="I107" s="99">
        <v>88.406251109154752</v>
      </c>
      <c r="J107" s="99">
        <v>94.374420935202153</v>
      </c>
      <c r="K107" s="99">
        <v>99.370085752110725</v>
      </c>
      <c r="L107" s="99">
        <v>110.28095100669172</v>
      </c>
      <c r="M107" s="99">
        <v>97.270635709411039</v>
      </c>
      <c r="N107" s="99">
        <v>109.82133348159078</v>
      </c>
      <c r="O107" s="99">
        <v>110.68733230704942</v>
      </c>
      <c r="P107" s="99">
        <v>92.581498758802837</v>
      </c>
      <c r="Q107" s="99">
        <v>100.02495493811428</v>
      </c>
      <c r="R107" s="99">
        <v>114.95615947028723</v>
      </c>
      <c r="S107" s="99">
        <v>111.02358531166111</v>
      </c>
      <c r="T107" s="99">
        <v>101.74761572273731</v>
      </c>
      <c r="U107" s="99">
        <v>108.40826892337915</v>
      </c>
      <c r="V107" s="99">
        <v>97.892404730812501</v>
      </c>
      <c r="W107" s="99">
        <v>128.38908083830449</v>
      </c>
      <c r="DA107" s="63" t="s">
        <v>2846</v>
      </c>
    </row>
    <row r="108" spans="1:105" ht="12" customHeight="1" x14ac:dyDescent="0.25">
      <c r="A108" s="97" t="s">
        <v>53</v>
      </c>
      <c r="B108" s="99">
        <v>0.44514820061394</v>
      </c>
      <c r="C108" s="99">
        <v>0.4672478779141862</v>
      </c>
      <c r="D108" s="99">
        <v>0.36022824910738133</v>
      </c>
      <c r="E108" s="99">
        <v>0.40874535125663092</v>
      </c>
      <c r="F108" s="99">
        <v>0.52878389001271553</v>
      </c>
      <c r="G108" s="99">
        <v>0.26318983090931103</v>
      </c>
      <c r="H108" s="99">
        <v>0.26192488868924479</v>
      </c>
      <c r="I108" s="99">
        <v>0.20803795456919791</v>
      </c>
      <c r="J108" s="99">
        <v>0.22129504421237411</v>
      </c>
      <c r="K108" s="99">
        <v>0.2306879010792765</v>
      </c>
      <c r="L108" s="99">
        <v>0.25249095514255332</v>
      </c>
      <c r="M108" s="99">
        <v>0.23784257924121704</v>
      </c>
      <c r="N108" s="99">
        <v>0.28151244736028591</v>
      </c>
      <c r="O108" s="99">
        <v>0.29493307144476122</v>
      </c>
      <c r="P108" s="99">
        <v>0.26989972591159167</v>
      </c>
      <c r="Q108" s="99">
        <v>0.29332026093783065</v>
      </c>
      <c r="R108" s="99">
        <v>0.34565495566628013</v>
      </c>
      <c r="S108" s="99">
        <v>0.32979828511032322</v>
      </c>
      <c r="T108" s="99">
        <v>0.29805609672437089</v>
      </c>
      <c r="U108" s="99">
        <v>0.31616488593538528</v>
      </c>
      <c r="V108" s="99">
        <v>0.30264670930336091</v>
      </c>
      <c r="W108" s="99">
        <v>0.3855249560020052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0.23620323704653137</v>
      </c>
      <c r="C109" s="123">
        <f t="shared" si="41"/>
        <v>0.3188781814964351</v>
      </c>
      <c r="D109" s="123">
        <f t="shared" si="41"/>
        <v>0.28151723716130383</v>
      </c>
      <c r="E109" s="123">
        <f t="shared" si="41"/>
        <v>0.93290479366344525</v>
      </c>
      <c r="F109" s="123">
        <f t="shared" si="41"/>
        <v>0.31831556703584007</v>
      </c>
      <c r="G109" s="123">
        <f t="shared" si="41"/>
        <v>0.20960207405959377</v>
      </c>
      <c r="H109" s="123">
        <f t="shared" si="41"/>
        <v>0.30371592286116628</v>
      </c>
      <c r="I109" s="123">
        <f t="shared" si="41"/>
        <v>0.38122950971090469</v>
      </c>
      <c r="J109" s="123">
        <f t="shared" si="41"/>
        <v>0.31541175008162314</v>
      </c>
      <c r="K109" s="123">
        <f t="shared" si="41"/>
        <v>0.26583631572566158</v>
      </c>
      <c r="L109" s="123">
        <f t="shared" si="41"/>
        <v>0.32891672703329083</v>
      </c>
      <c r="M109" s="123">
        <f t="shared" si="41"/>
        <v>0.29797035567924185</v>
      </c>
      <c r="N109" s="123">
        <f t="shared" si="41"/>
        <v>0.44683825970820645</v>
      </c>
      <c r="O109" s="123">
        <f t="shared" si="41"/>
        <v>0.30627557779108894</v>
      </c>
      <c r="P109" s="123">
        <f t="shared" si="41"/>
        <v>0.26621157665731116</v>
      </c>
      <c r="Q109" s="123">
        <f t="shared" si="41"/>
        <v>0.29462314205755291</v>
      </c>
      <c r="R109" s="123">
        <f t="shared" si="41"/>
        <v>0.27862052335811227</v>
      </c>
      <c r="S109" s="123">
        <f t="shared" si="41"/>
        <v>0.28425383578440294</v>
      </c>
      <c r="T109" s="123">
        <f t="shared" si="41"/>
        <v>0.24252829648507368</v>
      </c>
      <c r="U109" s="123">
        <f t="shared" si="41"/>
        <v>0.23241784749620298</v>
      </c>
      <c r="V109" s="123">
        <f t="shared" si="41"/>
        <v>0.19970324111399435</v>
      </c>
      <c r="W109" s="123">
        <f t="shared" si="41"/>
        <v>0.20329214147609084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0.23620323704653137</v>
      </c>
      <c r="C110" s="99">
        <f>RES_hhdet_fech!C110/RES_summary!C$19</f>
        <v>0.3188781814964351</v>
      </c>
      <c r="D110" s="99">
        <f>RES_hhdet_fech!D110/RES_summary!D$19</f>
        <v>0.28151723716130383</v>
      </c>
      <c r="E110" s="99">
        <f>RES_hhdet_fech!E110/RES_summary!E$19</f>
        <v>0.93290479366344525</v>
      </c>
      <c r="F110" s="99">
        <f>RES_hhdet_fech!F110/RES_summary!F$19</f>
        <v>0.31831556703584007</v>
      </c>
      <c r="G110" s="99">
        <f>RES_hhdet_fech!G110/RES_summary!G$19</f>
        <v>0.20960207405959377</v>
      </c>
      <c r="H110" s="99">
        <f>RES_hhdet_fech!H110/RES_summary!H$19</f>
        <v>0.30371592286116628</v>
      </c>
      <c r="I110" s="99">
        <f>RES_hhdet_fech!I110/RES_summary!I$19</f>
        <v>0.38122950971090469</v>
      </c>
      <c r="J110" s="99">
        <f>RES_hhdet_fech!J110/RES_summary!J$19</f>
        <v>0.31541175008162314</v>
      </c>
      <c r="K110" s="99">
        <f>RES_hhdet_fech!K110/RES_summary!K$19</f>
        <v>0.26583631572566158</v>
      </c>
      <c r="L110" s="99">
        <f>RES_hhdet_fech!L110/RES_summary!L$19</f>
        <v>0.32891672703329083</v>
      </c>
      <c r="M110" s="99">
        <f>RES_hhdet_fech!M110/RES_summary!M$19</f>
        <v>0.29797035567924185</v>
      </c>
      <c r="N110" s="99">
        <f>RES_hhdet_fech!N110/RES_summary!N$19</f>
        <v>0.44683825970820645</v>
      </c>
      <c r="O110" s="99">
        <f>RES_hhdet_fech!O110/RES_summary!O$19</f>
        <v>0.30627557779108894</v>
      </c>
      <c r="P110" s="99">
        <f>RES_hhdet_fech!P110/RES_summary!P$19</f>
        <v>0.26621157665731116</v>
      </c>
      <c r="Q110" s="99">
        <f>RES_hhdet_fech!Q110/RES_summary!Q$19</f>
        <v>0.29462314205755291</v>
      </c>
      <c r="R110" s="99">
        <f>RES_hhdet_fech!R110/RES_summary!R$19</f>
        <v>0.27862052335811227</v>
      </c>
      <c r="S110" s="99">
        <f>RES_hhdet_fech!S110/RES_summary!S$19</f>
        <v>0.28425383578440294</v>
      </c>
      <c r="T110" s="99">
        <f>RES_hhdet_fech!T110/RES_summary!T$19</f>
        <v>0.24252829648507368</v>
      </c>
      <c r="U110" s="99">
        <f>RES_hhdet_fech!U110/RES_summary!U$19</f>
        <v>0.23241784749620298</v>
      </c>
      <c r="V110" s="99">
        <f>RES_hhdet_fech!V110/RES_summary!V$19</f>
        <v>0.19970324111399435</v>
      </c>
      <c r="W110" s="99">
        <f>RES_hhdet_fech!W110/RES_summary!W$19</f>
        <v>0.20329214147609084</v>
      </c>
      <c r="DA110" s="63" t="s">
        <v>2849</v>
      </c>
    </row>
    <row r="111" spans="1:105" ht="12" customHeight="1" x14ac:dyDescent="0.25">
      <c r="A111" s="121" t="s">
        <v>55</v>
      </c>
      <c r="B111" s="123">
        <v>15.479969361031683</v>
      </c>
      <c r="C111" s="123">
        <v>14.434230680310671</v>
      </c>
      <c r="D111" s="123">
        <v>14.677218883804878</v>
      </c>
      <c r="E111" s="123">
        <v>15.26155703607567</v>
      </c>
      <c r="F111" s="123">
        <v>14.865042081065884</v>
      </c>
      <c r="G111" s="123">
        <v>14.917519987315329</v>
      </c>
      <c r="H111" s="123">
        <v>15.099435911846344</v>
      </c>
      <c r="I111" s="123">
        <v>15.101182457687525</v>
      </c>
      <c r="J111" s="123">
        <v>14.136197142374687</v>
      </c>
      <c r="K111" s="123">
        <v>15.759517946182983</v>
      </c>
      <c r="L111" s="123">
        <v>16.634191383634061</v>
      </c>
      <c r="M111" s="123">
        <v>17.067587890076155</v>
      </c>
      <c r="N111" s="123">
        <v>17.996374408349133</v>
      </c>
      <c r="O111" s="123">
        <v>17.98281806298462</v>
      </c>
      <c r="P111" s="123">
        <v>16.586124326464283</v>
      </c>
      <c r="Q111" s="123">
        <v>17.514491596285659</v>
      </c>
      <c r="R111" s="123">
        <v>19.109380958818548</v>
      </c>
      <c r="S111" s="123">
        <v>19.018720736025273</v>
      </c>
      <c r="T111" s="123">
        <v>18.312974393087909</v>
      </c>
      <c r="U111" s="123">
        <v>18.661674619925957</v>
      </c>
      <c r="V111" s="123">
        <v>18.185210654618992</v>
      </c>
      <c r="W111" s="123">
        <v>21.563816042789469</v>
      </c>
      <c r="DA111" s="130" t="s">
        <v>2850</v>
      </c>
    </row>
    <row r="112" spans="1:105" ht="12" customHeight="1" x14ac:dyDescent="0.25">
      <c r="A112" s="97" t="s">
        <v>130</v>
      </c>
      <c r="B112" s="99">
        <v>11.45636609787182</v>
      </c>
      <c r="C112" s="99">
        <v>9.6918799267354956</v>
      </c>
      <c r="D112" s="99">
        <v>14.029412435989892</v>
      </c>
      <c r="E112" s="99">
        <v>13.24219566926017</v>
      </c>
      <c r="F112" s="99">
        <v>11.444832195837012</v>
      </c>
      <c r="G112" s="99">
        <v>13.575207919076256</v>
      </c>
      <c r="H112" s="99">
        <v>13.702463389581659</v>
      </c>
      <c r="I112" s="99">
        <v>13.429631387275034</v>
      </c>
      <c r="J112" s="99">
        <v>12.391246742680694</v>
      </c>
      <c r="K112" s="99">
        <v>14.057578282241657</v>
      </c>
      <c r="L112" s="99">
        <v>14.718445181339476</v>
      </c>
      <c r="M112" s="99">
        <v>14.516163613869985</v>
      </c>
      <c r="N112" s="99">
        <v>16.004856426153591</v>
      </c>
      <c r="O112" s="99">
        <v>16.128673366129402</v>
      </c>
      <c r="P112" s="99">
        <v>14.954699814995221</v>
      </c>
      <c r="Q112" s="99">
        <v>16.09760518159441</v>
      </c>
      <c r="R112" s="99">
        <v>18.41822723191023</v>
      </c>
      <c r="S112" s="99">
        <v>17.610739135839829</v>
      </c>
      <c r="T112" s="99">
        <v>16.220504780986587</v>
      </c>
      <c r="U112" s="99">
        <v>17.253212667572178</v>
      </c>
      <c r="V112" s="99">
        <v>16.504712840601776</v>
      </c>
      <c r="W112" s="99">
        <v>21.315372706892649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18.10718273844746</v>
      </c>
      <c r="F113" s="99">
        <v>25.030784496722596</v>
      </c>
      <c r="G113" s="99">
        <v>22.01799358706943</v>
      </c>
      <c r="H113" s="99">
        <v>20.104068971451781</v>
      </c>
      <c r="I113" s="99">
        <v>18.667863514470284</v>
      </c>
      <c r="J113" s="99">
        <v>17.931871634611255</v>
      </c>
      <c r="K113" s="99">
        <v>17.465033776858288</v>
      </c>
      <c r="L113" s="99">
        <v>19.456942514844307</v>
      </c>
      <c r="M113" s="99">
        <v>19.771238584567509</v>
      </c>
      <c r="N113" s="99">
        <v>20.958547016890641</v>
      </c>
      <c r="O113" s="99">
        <v>18.016286853459523</v>
      </c>
      <c r="P113" s="99">
        <v>17.356044067712872</v>
      </c>
      <c r="Q113" s="99">
        <v>16.859552589438128</v>
      </c>
      <c r="R113" s="99">
        <v>20.142289243195979</v>
      </c>
      <c r="S113" s="99">
        <v>18.637077015224989</v>
      </c>
      <c r="T113" s="99">
        <v>15.788291666532597</v>
      </c>
      <c r="U113" s="99">
        <v>16.475059485121061</v>
      </c>
      <c r="V113" s="99">
        <v>15.561340540426798</v>
      </c>
      <c r="W113" s="99">
        <v>20.796619736892012</v>
      </c>
      <c r="DA113" s="63" t="s">
        <v>2852</v>
      </c>
    </row>
    <row r="114" spans="1:105" ht="12" customHeight="1" x14ac:dyDescent="0.25">
      <c r="A114" s="100" t="s">
        <v>203</v>
      </c>
      <c r="B114" s="102">
        <v>0</v>
      </c>
      <c r="C114" s="102">
        <v>0</v>
      </c>
      <c r="D114" s="102">
        <v>0</v>
      </c>
      <c r="E114" s="102">
        <v>8.4998598315089797</v>
      </c>
      <c r="F114" s="102">
        <v>12.027037685269519</v>
      </c>
      <c r="G114" s="102">
        <v>10.37848380509315</v>
      </c>
      <c r="H114" s="102">
        <v>9.4143708501987451</v>
      </c>
      <c r="I114" s="102">
        <v>9.1631580725041015</v>
      </c>
      <c r="J114" s="102">
        <v>8.329635427527915</v>
      </c>
      <c r="K114" s="102">
        <v>8.4766761131534771</v>
      </c>
      <c r="L114" s="102">
        <v>9.4246865923977285</v>
      </c>
      <c r="M114" s="102">
        <v>9.8797202181318369</v>
      </c>
      <c r="N114" s="102">
        <v>10.479560267686169</v>
      </c>
      <c r="O114" s="102">
        <v>9.3294148283958798</v>
      </c>
      <c r="P114" s="102">
        <v>8.3258312519589239</v>
      </c>
      <c r="Q114" s="102">
        <v>8.0725925161344279</v>
      </c>
      <c r="R114" s="102">
        <v>9.7009426152012157</v>
      </c>
      <c r="S114" s="102">
        <v>9.3111613681082499</v>
      </c>
      <c r="T114" s="102">
        <v>7.9316470088282784</v>
      </c>
      <c r="U114" s="102">
        <v>8.0364162034870645</v>
      </c>
      <c r="V114" s="102">
        <v>7.3498605928315808</v>
      </c>
      <c r="W114" s="102">
        <v>10.224417991620161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9.6073229069384816</v>
      </c>
      <c r="F115" s="105">
        <v>13.003746811453071</v>
      </c>
      <c r="G115" s="105">
        <v>11.63950978197628</v>
      </c>
      <c r="H115" s="105">
        <v>10.689698121253038</v>
      </c>
      <c r="I115" s="105">
        <v>9.5047054419661876</v>
      </c>
      <c r="J115" s="105">
        <v>9.6022362070833367</v>
      </c>
      <c r="K115" s="105">
        <v>8.9883576637048108</v>
      </c>
      <c r="L115" s="105">
        <v>10.032255922446579</v>
      </c>
      <c r="M115" s="105">
        <v>9.8915183664356707</v>
      </c>
      <c r="N115" s="105">
        <v>10.478986749204472</v>
      </c>
      <c r="O115" s="105">
        <v>8.6868720250636411</v>
      </c>
      <c r="P115" s="105">
        <v>9.0302128157539432</v>
      </c>
      <c r="Q115" s="105">
        <v>8.7869600733037032</v>
      </c>
      <c r="R115" s="105">
        <v>10.441346627994758</v>
      </c>
      <c r="S115" s="105">
        <v>9.3259156471167355</v>
      </c>
      <c r="T115" s="105">
        <v>7.8566446577043205</v>
      </c>
      <c r="U115" s="105">
        <v>8.4386432816339951</v>
      </c>
      <c r="V115" s="105">
        <v>8.2114799475952189</v>
      </c>
      <c r="W115" s="105">
        <v>10.572201745271853</v>
      </c>
      <c r="DA115" s="132" t="s">
        <v>2854</v>
      </c>
    </row>
    <row r="116" spans="1:105" ht="12" customHeight="1" x14ac:dyDescent="0.25">
      <c r="A116" s="106" t="s">
        <v>122</v>
      </c>
      <c r="B116" s="102">
        <v>15.826313459863224</v>
      </c>
      <c r="C116" s="102">
        <v>14.94231551685299</v>
      </c>
      <c r="D116" s="102">
        <v>14.902526416711238</v>
      </c>
      <c r="E116" s="102">
        <v>15.764179396288162</v>
      </c>
      <c r="F116" s="102">
        <v>15.96666018020824</v>
      </c>
      <c r="G116" s="102">
        <v>21.475692061506244</v>
      </c>
      <c r="H116" s="102">
        <v>22.117097520160456</v>
      </c>
      <c r="I116" s="102">
        <v>22.895595453143681</v>
      </c>
      <c r="J116" s="102">
        <v>21.89132474363819</v>
      </c>
      <c r="K116" s="102">
        <v>22.692698407168042</v>
      </c>
      <c r="L116" s="102">
        <v>23.464261654640278</v>
      </c>
      <c r="M116" s="102">
        <v>24.832756116602464</v>
      </c>
      <c r="N116" s="102">
        <v>23.87747808052962</v>
      </c>
      <c r="O116" s="102">
        <v>23.499228192000512</v>
      </c>
      <c r="P116" s="102">
        <v>21.668061676853384</v>
      </c>
      <c r="Q116" s="102">
        <v>22.148733339727073</v>
      </c>
      <c r="R116" s="102">
        <v>22.092395931598364</v>
      </c>
      <c r="S116" s="102">
        <v>23.163794716468136</v>
      </c>
      <c r="T116" s="102">
        <v>23.72970859588008</v>
      </c>
      <c r="U116" s="102">
        <v>22.644331630936463</v>
      </c>
      <c r="V116" s="102">
        <v>20.551888234326274</v>
      </c>
      <c r="W116" s="102">
        <v>23.540571281111305</v>
      </c>
      <c r="DA116" s="131" t="s">
        <v>2855</v>
      </c>
    </row>
    <row r="117" spans="1:105" ht="12" customHeight="1" x14ac:dyDescent="0.25">
      <c r="A117" s="107" t="s">
        <v>121</v>
      </c>
      <c r="B117" s="105">
        <v>12.036249298112697</v>
      </c>
      <c r="C117" s="105">
        <v>11.252120595197731</v>
      </c>
      <c r="D117" s="105">
        <v>11.124738772189202</v>
      </c>
      <c r="E117" s="105">
        <v>13.705324151690265</v>
      </c>
      <c r="F117" s="105">
        <v>14.923894103190596</v>
      </c>
      <c r="G117" s="105">
        <v>21.139198167414794</v>
      </c>
      <c r="H117" s="105">
        <v>20.705860628469502</v>
      </c>
      <c r="I117" s="105">
        <v>22.675925805130316</v>
      </c>
      <c r="J117" s="105">
        <v>21.168353162958983</v>
      </c>
      <c r="K117" s="105">
        <v>21.522410103986189</v>
      </c>
      <c r="L117" s="105">
        <v>21.941822697233096</v>
      </c>
      <c r="M117" s="105">
        <v>23.616483459055242</v>
      </c>
      <c r="N117" s="105">
        <v>22.404160401493051</v>
      </c>
      <c r="O117" s="105">
        <v>21.8014111177907</v>
      </c>
      <c r="P117" s="105">
        <v>19.348022892205922</v>
      </c>
      <c r="Q117" s="105">
        <v>19.771723258818938</v>
      </c>
      <c r="R117" s="105">
        <v>19.839885641823681</v>
      </c>
      <c r="S117" s="105">
        <v>21.289974834431639</v>
      </c>
      <c r="T117" s="105">
        <v>21.827877137788121</v>
      </c>
      <c r="U117" s="105">
        <v>20.816566520274648</v>
      </c>
      <c r="V117" s="105">
        <v>20.402686958877567</v>
      </c>
      <c r="W117" s="105">
        <v>21.601658067445833</v>
      </c>
      <c r="DA117" s="132" t="s">
        <v>2856</v>
      </c>
    </row>
    <row r="118" spans="1:105" ht="12" customHeight="1" x14ac:dyDescent="0.25">
      <c r="A118" s="108" t="s">
        <v>53</v>
      </c>
      <c r="B118" s="99">
        <v>4.1516517383612372</v>
      </c>
      <c r="C118" s="99">
        <v>3.5122899825909109</v>
      </c>
      <c r="D118" s="99">
        <v>3.1968575819413467</v>
      </c>
      <c r="E118" s="99">
        <v>5.0193951691970318</v>
      </c>
      <c r="F118" s="99">
        <v>5.895625932064819</v>
      </c>
      <c r="G118" s="99">
        <v>10.331779421043429</v>
      </c>
      <c r="H118" s="99">
        <v>9.955754557336622</v>
      </c>
      <c r="I118" s="99">
        <v>12.03221346222756</v>
      </c>
      <c r="J118" s="99">
        <v>10.333082550146671</v>
      </c>
      <c r="K118" s="99">
        <v>10.770764072835705</v>
      </c>
      <c r="L118" s="99">
        <v>10.960216583141419</v>
      </c>
      <c r="M118" s="99">
        <v>12.308893757970196</v>
      </c>
      <c r="N118" s="99">
        <v>11.687953450161936</v>
      </c>
      <c r="O118" s="99">
        <v>11.854028539065675</v>
      </c>
      <c r="P118" s="99">
        <v>9.4666433583348031</v>
      </c>
      <c r="Q118" s="99">
        <v>9.6607045360415427</v>
      </c>
      <c r="R118" s="99">
        <v>9.7431944476836243</v>
      </c>
      <c r="S118" s="99">
        <v>10.995990161793717</v>
      </c>
      <c r="T118" s="99">
        <v>10.518399182408778</v>
      </c>
      <c r="U118" s="99">
        <v>10.047128584635557</v>
      </c>
      <c r="V118" s="99">
        <v>9.3190489845943603</v>
      </c>
      <c r="W118" s="99">
        <v>10.615865743028573</v>
      </c>
      <c r="DA118" s="63" t="s">
        <v>2857</v>
      </c>
    </row>
    <row r="119" spans="1:105" ht="12" customHeight="1" x14ac:dyDescent="0.25">
      <c r="A119" s="108" t="s">
        <v>52</v>
      </c>
      <c r="B119" s="99">
        <v>7.8845975597514597</v>
      </c>
      <c r="C119" s="99">
        <v>7.7398306126068199</v>
      </c>
      <c r="D119" s="99">
        <v>7.927881190247855</v>
      </c>
      <c r="E119" s="99">
        <v>8.6859289824932304</v>
      </c>
      <c r="F119" s="99">
        <v>9.0282681711257791</v>
      </c>
      <c r="G119" s="99">
        <v>10.807418746371365</v>
      </c>
      <c r="H119" s="99">
        <v>10.75010607113288</v>
      </c>
      <c r="I119" s="99">
        <v>10.643712342902759</v>
      </c>
      <c r="J119" s="99">
        <v>10.835270612812314</v>
      </c>
      <c r="K119" s="99">
        <v>10.751646031150484</v>
      </c>
      <c r="L119" s="99">
        <v>10.981606114091671</v>
      </c>
      <c r="M119" s="99">
        <v>11.307589701085055</v>
      </c>
      <c r="N119" s="99">
        <v>10.716206951331113</v>
      </c>
      <c r="O119" s="99">
        <v>9.9473825787250263</v>
      </c>
      <c r="P119" s="99">
        <v>9.8813795338711152</v>
      </c>
      <c r="Q119" s="99">
        <v>10.111018722777395</v>
      </c>
      <c r="R119" s="99">
        <v>10.096691194140057</v>
      </c>
      <c r="S119" s="99">
        <v>10.293984672637928</v>
      </c>
      <c r="T119" s="99">
        <v>11.309477955379341</v>
      </c>
      <c r="U119" s="99">
        <v>10.769437935639088</v>
      </c>
      <c r="V119" s="99">
        <v>11.083637974283205</v>
      </c>
      <c r="W119" s="99">
        <v>10.985792324417258</v>
      </c>
      <c r="DA119" s="63" t="s">
        <v>2858</v>
      </c>
    </row>
    <row r="120" spans="1:105" ht="12" customHeight="1" x14ac:dyDescent="0.25">
      <c r="A120" s="121" t="s">
        <v>54</v>
      </c>
      <c r="B120" s="123">
        <v>9.5246729628589506</v>
      </c>
      <c r="C120" s="123">
        <v>9.4174291585290106</v>
      </c>
      <c r="D120" s="123">
        <v>9.4164661154824465</v>
      </c>
      <c r="E120" s="123">
        <v>9.3354065594903286</v>
      </c>
      <c r="F120" s="123">
        <v>8.4246550274420304</v>
      </c>
      <c r="G120" s="123">
        <v>10.69475130453637</v>
      </c>
      <c r="H120" s="123">
        <v>8.9181124478156963</v>
      </c>
      <c r="I120" s="123">
        <v>9.8697836070839955</v>
      </c>
      <c r="J120" s="123">
        <v>7.7479034318903617</v>
      </c>
      <c r="K120" s="123">
        <v>8.5869137244171938</v>
      </c>
      <c r="L120" s="123">
        <v>8.0532296746033474</v>
      </c>
      <c r="M120" s="123">
        <v>7.736755078111047</v>
      </c>
      <c r="N120" s="123">
        <v>7.6439126629974314</v>
      </c>
      <c r="O120" s="123">
        <v>7.8299718995565861</v>
      </c>
      <c r="P120" s="123">
        <v>7.8071869828959723</v>
      </c>
      <c r="Q120" s="123">
        <v>7.7964829597293051</v>
      </c>
      <c r="R120" s="123">
        <v>7.6899491155066686</v>
      </c>
      <c r="S120" s="123">
        <v>8.0663780137254193</v>
      </c>
      <c r="T120" s="123">
        <v>7.8890296094462746</v>
      </c>
      <c r="U120" s="123">
        <v>7.9549481421448505</v>
      </c>
      <c r="V120" s="123">
        <v>7.6331374120945839</v>
      </c>
      <c r="W120" s="123">
        <v>7.6329793598696885</v>
      </c>
      <c r="DA120" s="130" t="s">
        <v>2859</v>
      </c>
    </row>
    <row r="121" spans="1:105" ht="12" customHeight="1" x14ac:dyDescent="0.25">
      <c r="A121" s="97" t="s">
        <v>50</v>
      </c>
      <c r="B121" s="99">
        <v>10.640883811807125</v>
      </c>
      <c r="C121" s="99">
        <v>10.10600737831407</v>
      </c>
      <c r="D121" s="99">
        <v>10.157705044957535</v>
      </c>
      <c r="E121" s="99">
        <v>9.9474052725791076</v>
      </c>
      <c r="F121" s="99">
        <v>9.1794454217174923</v>
      </c>
      <c r="G121" s="99">
        <v>11.976303136587445</v>
      </c>
      <c r="H121" s="99">
        <v>8.5487186679236746</v>
      </c>
      <c r="I121" s="99">
        <v>10.580827694172489</v>
      </c>
      <c r="J121" s="99">
        <v>7.2107552126834946</v>
      </c>
      <c r="K121" s="99">
        <v>8.5273107027413335</v>
      </c>
      <c r="L121" s="99">
        <v>7.2874706405293592</v>
      </c>
      <c r="M121" s="99">
        <v>7.2103998479670146</v>
      </c>
      <c r="N121" s="99">
        <v>6.8939667670766971</v>
      </c>
      <c r="O121" s="99">
        <v>7.2971146535858873</v>
      </c>
      <c r="P121" s="99">
        <v>7.8431776662802903</v>
      </c>
      <c r="Q121" s="99">
        <v>8.4502275821526478</v>
      </c>
      <c r="R121" s="99">
        <v>8.7474188968753435</v>
      </c>
      <c r="S121" s="99">
        <v>9.1139929302921932</v>
      </c>
      <c r="T121" s="99">
        <v>9.4334234380010891</v>
      </c>
      <c r="U121" s="99">
        <v>9.9432087617950238</v>
      </c>
      <c r="V121" s="99">
        <v>9.6165912823408224</v>
      </c>
      <c r="W121" s="99">
        <v>9.2803616744440234</v>
      </c>
      <c r="DA121" s="63" t="s">
        <v>2860</v>
      </c>
    </row>
    <row r="122" spans="1:105" ht="12" customHeight="1" x14ac:dyDescent="0.25">
      <c r="A122" s="109" t="s">
        <v>120</v>
      </c>
      <c r="B122" s="110">
        <v>8.5196904392948536</v>
      </c>
      <c r="C122" s="110">
        <v>8.7757919263098714</v>
      </c>
      <c r="D122" s="110">
        <v>8.6751501288035104</v>
      </c>
      <c r="E122" s="110">
        <v>8.723860825104552</v>
      </c>
      <c r="F122" s="110">
        <v>7.6607024922274238</v>
      </c>
      <c r="G122" s="110">
        <v>8.7328195465801635</v>
      </c>
      <c r="H122" s="110">
        <v>9.4692523592410698</v>
      </c>
      <c r="I122" s="110">
        <v>8.7679788493075321</v>
      </c>
      <c r="J122" s="110">
        <v>8.5630451027575063</v>
      </c>
      <c r="K122" s="110">
        <v>8.6710298108687649</v>
      </c>
      <c r="L122" s="110">
        <v>8.9759893168079579</v>
      </c>
      <c r="M122" s="110">
        <v>8.2621198430315079</v>
      </c>
      <c r="N122" s="110">
        <v>8.2735294496500948</v>
      </c>
      <c r="O122" s="110">
        <v>8.2196235270125317</v>
      </c>
      <c r="P122" s="110">
        <v>7.7860531359625247</v>
      </c>
      <c r="Q122" s="110">
        <v>7.4646087543286948</v>
      </c>
      <c r="R122" s="110">
        <v>7.2059411354805007</v>
      </c>
      <c r="S122" s="110">
        <v>7.5905474828904378</v>
      </c>
      <c r="T122" s="110">
        <v>7.2039951496976737</v>
      </c>
      <c r="U122" s="110">
        <v>7.0988602480788465</v>
      </c>
      <c r="V122" s="110">
        <v>6.8765179240295744</v>
      </c>
      <c r="W122" s="110">
        <v>7.0140894417101354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8">
        <f t="shared" ref="B124:Q124" si="42">B125+B128+B130+B139</f>
        <v>133.8561870614918</v>
      </c>
      <c r="C124" s="118">
        <f t="shared" si="42"/>
        <v>145.63125968353006</v>
      </c>
      <c r="D124" s="118">
        <f t="shared" si="42"/>
        <v>144.10336165586261</v>
      </c>
      <c r="E124" s="118">
        <f t="shared" si="42"/>
        <v>142.91146044408191</v>
      </c>
      <c r="F124" s="118">
        <f t="shared" si="42"/>
        <v>144.46000505060314</v>
      </c>
      <c r="G124" s="118">
        <f t="shared" si="42"/>
        <v>147.3477909487201</v>
      </c>
      <c r="H124" s="118">
        <f t="shared" si="42"/>
        <v>146.27360613514463</v>
      </c>
      <c r="I124" s="118">
        <f t="shared" si="42"/>
        <v>139.01244745071739</v>
      </c>
      <c r="J124" s="118">
        <f t="shared" si="42"/>
        <v>141.30615565732637</v>
      </c>
      <c r="K124" s="118">
        <f t="shared" si="42"/>
        <v>143.61881837345166</v>
      </c>
      <c r="L124" s="118">
        <f t="shared" si="42"/>
        <v>161.50072638913156</v>
      </c>
      <c r="M124" s="118">
        <f t="shared" si="42"/>
        <v>146.32240104403667</v>
      </c>
      <c r="N124" s="118">
        <f t="shared" si="42"/>
        <v>147.49398039701117</v>
      </c>
      <c r="O124" s="118">
        <f t="shared" si="42"/>
        <v>153.02013359333432</v>
      </c>
      <c r="P124" s="118">
        <f t="shared" si="42"/>
        <v>135.01567612377121</v>
      </c>
      <c r="Q124" s="118">
        <f t="shared" si="42"/>
        <v>138.30119699298245</v>
      </c>
      <c r="R124" s="118">
        <f t="shared" ref="R124:V124" si="43">R125+R128+R130+R139</f>
        <v>144.20868072787167</v>
      </c>
      <c r="S124" s="118">
        <f t="shared" si="43"/>
        <v>145.96127037715968</v>
      </c>
      <c r="T124" s="118">
        <f t="shared" si="43"/>
        <v>142.75190150238691</v>
      </c>
      <c r="U124" s="118">
        <f t="shared" si="43"/>
        <v>142.02287857374156</v>
      </c>
      <c r="V124" s="118">
        <f t="shared" si="43"/>
        <v>140.73096711977936</v>
      </c>
      <c r="W124" s="118">
        <f t="shared" ref="W124" si="44">W125+W128+W130+W139</f>
        <v>150.78366434973904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112.34622379061513</v>
      </c>
      <c r="C125" s="123">
        <f t="shared" si="45"/>
        <v>123.03784281375529</v>
      </c>
      <c r="D125" s="123">
        <f t="shared" si="45"/>
        <v>121.06118988465057</v>
      </c>
      <c r="E125" s="123">
        <f t="shared" si="45"/>
        <v>118.75775391976188</v>
      </c>
      <c r="F125" s="123">
        <f t="shared" si="45"/>
        <v>120.5198983790436</v>
      </c>
      <c r="G125" s="123">
        <f t="shared" si="45"/>
        <v>122.55183374256752</v>
      </c>
      <c r="H125" s="123">
        <f t="shared" si="45"/>
        <v>121.96997898517915</v>
      </c>
      <c r="I125" s="123">
        <f t="shared" si="45"/>
        <v>114.38394698031981</v>
      </c>
      <c r="J125" s="123">
        <f t="shared" si="45"/>
        <v>117.83896471810668</v>
      </c>
      <c r="K125" s="123">
        <f t="shared" si="45"/>
        <v>119.76121480034851</v>
      </c>
      <c r="L125" s="123">
        <f t="shared" si="45"/>
        <v>137.15764530294106</v>
      </c>
      <c r="M125" s="123">
        <f t="shared" si="45"/>
        <v>122.00182337293201</v>
      </c>
      <c r="N125" s="123">
        <f t="shared" si="45"/>
        <v>123.70002596981082</v>
      </c>
      <c r="O125" s="123">
        <f t="shared" si="45"/>
        <v>129.33753140916681</v>
      </c>
      <c r="P125" s="123">
        <f t="shared" si="45"/>
        <v>112.05931856665686</v>
      </c>
      <c r="Q125" s="123">
        <f t="shared" si="45"/>
        <v>115.01506052657902</v>
      </c>
      <c r="R125" s="123">
        <f t="shared" ref="R125:V125" si="46">SUM(R126:R127)</f>
        <v>120.83067878145299</v>
      </c>
      <c r="S125" s="123">
        <f t="shared" si="46"/>
        <v>121.90331048915844</v>
      </c>
      <c r="T125" s="123">
        <f t="shared" si="46"/>
        <v>118.83833143049833</v>
      </c>
      <c r="U125" s="123">
        <f t="shared" si="46"/>
        <v>118.40782319608323</v>
      </c>
      <c r="V125" s="123">
        <f t="shared" si="46"/>
        <v>117.41898171557384</v>
      </c>
      <c r="W125" s="123">
        <f t="shared" ref="W125" si="47">SUM(W126:W127)</f>
        <v>126.55593801470859</v>
      </c>
      <c r="DA125" s="130" t="s">
        <v>2863</v>
      </c>
    </row>
    <row r="126" spans="1:105" ht="12" customHeight="1" x14ac:dyDescent="0.25">
      <c r="A126" s="97" t="s">
        <v>204</v>
      </c>
      <c r="B126" s="99">
        <v>111.9765333141296</v>
      </c>
      <c r="C126" s="99">
        <v>122.63241187396089</v>
      </c>
      <c r="D126" s="99">
        <v>120.66303409169655</v>
      </c>
      <c r="E126" s="99">
        <v>118.37500049689145</v>
      </c>
      <c r="F126" s="99">
        <v>120.13021284698752</v>
      </c>
      <c r="G126" s="99">
        <v>122.16016774237862</v>
      </c>
      <c r="H126" s="99">
        <v>121.58729328744367</v>
      </c>
      <c r="I126" s="99">
        <v>114.03390542425839</v>
      </c>
      <c r="J126" s="99">
        <v>117.48030996235887</v>
      </c>
      <c r="K126" s="99">
        <v>119.40118576731139</v>
      </c>
      <c r="L126" s="99">
        <v>136.74390091959668</v>
      </c>
      <c r="M126" s="99">
        <v>121.64105923535689</v>
      </c>
      <c r="N126" s="99">
        <v>123.33536427818777</v>
      </c>
      <c r="O126" s="99">
        <v>128.9498797253564</v>
      </c>
      <c r="P126" s="99">
        <v>111.72901311532497</v>
      </c>
      <c r="Q126" s="99">
        <v>114.67661537436065</v>
      </c>
      <c r="R126" s="99">
        <v>120.47476228605137</v>
      </c>
      <c r="S126" s="99">
        <v>121.54752022034006</v>
      </c>
      <c r="T126" s="99">
        <v>118.49329913692887</v>
      </c>
      <c r="U126" s="99">
        <v>118.06416979648083</v>
      </c>
      <c r="V126" s="99">
        <v>117.07798625506638</v>
      </c>
      <c r="W126" s="99">
        <v>126.19039921311969</v>
      </c>
      <c r="DA126" s="63" t="s">
        <v>2864</v>
      </c>
    </row>
    <row r="127" spans="1:105" ht="12" customHeight="1" x14ac:dyDescent="0.25">
      <c r="A127" s="97" t="s">
        <v>53</v>
      </c>
      <c r="B127" s="99">
        <v>0.36969047648553499</v>
      </c>
      <c r="C127" s="99">
        <v>0.4054309397943997</v>
      </c>
      <c r="D127" s="99">
        <v>0.39815579295403253</v>
      </c>
      <c r="E127" s="99">
        <v>0.38275342287043512</v>
      </c>
      <c r="F127" s="99">
        <v>0.3896855320560822</v>
      </c>
      <c r="G127" s="99">
        <v>0.39166600018890824</v>
      </c>
      <c r="H127" s="99">
        <v>0.38268569773548394</v>
      </c>
      <c r="I127" s="99">
        <v>0.35004155606141962</v>
      </c>
      <c r="J127" s="99">
        <v>0.35865475574780414</v>
      </c>
      <c r="K127" s="99">
        <v>0.36002903303711714</v>
      </c>
      <c r="L127" s="99">
        <v>0.41374438334437463</v>
      </c>
      <c r="M127" s="99">
        <v>0.36076413757512066</v>
      </c>
      <c r="N127" s="99">
        <v>0.36466169162305145</v>
      </c>
      <c r="O127" s="99">
        <v>0.38765168381042403</v>
      </c>
      <c r="P127" s="99">
        <v>0.33030545133188127</v>
      </c>
      <c r="Q127" s="99">
        <v>0.33844515221836535</v>
      </c>
      <c r="R127" s="99">
        <v>0.35591649540161929</v>
      </c>
      <c r="S127" s="99">
        <v>0.3557902688183881</v>
      </c>
      <c r="T127" s="99">
        <v>0.34503229356946608</v>
      </c>
      <c r="U127" s="99">
        <v>0.34365339960239849</v>
      </c>
      <c r="V127" s="99">
        <v>0.3409954605074571</v>
      </c>
      <c r="W127" s="99">
        <v>0.36553880158889135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8.7627864036000105E-2</v>
      </c>
      <c r="C128" s="123">
        <f t="shared" si="48"/>
        <v>9.7228449282191098E-2</v>
      </c>
      <c r="D128" s="123">
        <f t="shared" si="48"/>
        <v>9.2828680443321043E-2</v>
      </c>
      <c r="E128" s="123">
        <f t="shared" si="48"/>
        <v>0.19481556468618966</v>
      </c>
      <c r="F128" s="123">
        <f t="shared" si="48"/>
        <v>9.3284708626496668E-2</v>
      </c>
      <c r="G128" s="123">
        <f t="shared" si="48"/>
        <v>0.11493902181876051</v>
      </c>
      <c r="H128" s="123">
        <f t="shared" si="48"/>
        <v>0.16222022557604546</v>
      </c>
      <c r="I128" s="123">
        <f t="shared" si="48"/>
        <v>0.14073971570732152</v>
      </c>
      <c r="J128" s="123">
        <f t="shared" si="48"/>
        <v>0.14325667669497469</v>
      </c>
      <c r="K128" s="123">
        <f t="shared" si="48"/>
        <v>0.14236165368457518</v>
      </c>
      <c r="L128" s="123">
        <f t="shared" si="48"/>
        <v>0.17145906691195978</v>
      </c>
      <c r="M128" s="123">
        <f t="shared" si="48"/>
        <v>0.17703195195824029</v>
      </c>
      <c r="N128" s="123">
        <f t="shared" si="48"/>
        <v>0.25280858383452109</v>
      </c>
      <c r="O128" s="123">
        <f t="shared" si="48"/>
        <v>0.20134893892056255</v>
      </c>
      <c r="P128" s="123">
        <f t="shared" si="48"/>
        <v>0.18271057778872762</v>
      </c>
      <c r="Q128" s="123">
        <f t="shared" si="48"/>
        <v>0.26124776518116333</v>
      </c>
      <c r="R128" s="123">
        <f t="shared" si="48"/>
        <v>0.24747797209773836</v>
      </c>
      <c r="S128" s="123">
        <f t="shared" si="48"/>
        <v>0.29111856733869912</v>
      </c>
      <c r="T128" s="123">
        <f t="shared" si="48"/>
        <v>0.27153879753507482</v>
      </c>
      <c r="U128" s="123">
        <f t="shared" si="48"/>
        <v>0.29422701480957236</v>
      </c>
      <c r="V128" s="123">
        <f t="shared" si="48"/>
        <v>0.26830143477890717</v>
      </c>
      <c r="W128" s="123">
        <f t="shared" si="48"/>
        <v>0.28730633896590752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8.7627864036000105E-2</v>
      </c>
      <c r="C129" s="99">
        <f>RES_hhdet_fech!C129/RES_summary!C$19</f>
        <v>9.7228449282191098E-2</v>
      </c>
      <c r="D129" s="99">
        <f>RES_hhdet_fech!D129/RES_summary!D$19</f>
        <v>9.2828680443321043E-2</v>
      </c>
      <c r="E129" s="99">
        <f>RES_hhdet_fech!E129/RES_summary!E$19</f>
        <v>0.19481556468618966</v>
      </c>
      <c r="F129" s="99">
        <f>RES_hhdet_fech!F129/RES_summary!F$19</f>
        <v>9.3284708626496668E-2</v>
      </c>
      <c r="G129" s="99">
        <f>RES_hhdet_fech!G129/RES_summary!G$19</f>
        <v>0.11493902181876051</v>
      </c>
      <c r="H129" s="99">
        <f>RES_hhdet_fech!H129/RES_summary!H$19</f>
        <v>0.16222022557604546</v>
      </c>
      <c r="I129" s="99">
        <f>RES_hhdet_fech!I129/RES_summary!I$19</f>
        <v>0.14073971570732152</v>
      </c>
      <c r="J129" s="99">
        <f>RES_hhdet_fech!J129/RES_summary!J$19</f>
        <v>0.14325667669497469</v>
      </c>
      <c r="K129" s="99">
        <f>RES_hhdet_fech!K129/RES_summary!K$19</f>
        <v>0.14236165368457518</v>
      </c>
      <c r="L129" s="99">
        <f>RES_hhdet_fech!L129/RES_summary!L$19</f>
        <v>0.17145906691195978</v>
      </c>
      <c r="M129" s="99">
        <f>RES_hhdet_fech!M129/RES_summary!M$19</f>
        <v>0.17703195195824029</v>
      </c>
      <c r="N129" s="99">
        <f>RES_hhdet_fech!N129/RES_summary!N$19</f>
        <v>0.25280858383452109</v>
      </c>
      <c r="O129" s="99">
        <f>RES_hhdet_fech!O129/RES_summary!O$19</f>
        <v>0.20134893892056255</v>
      </c>
      <c r="P129" s="99">
        <f>RES_hhdet_fech!P129/RES_summary!P$19</f>
        <v>0.18271057778872762</v>
      </c>
      <c r="Q129" s="99">
        <f>RES_hhdet_fech!Q129/RES_summary!Q$19</f>
        <v>0.26124776518116333</v>
      </c>
      <c r="R129" s="99">
        <f>RES_hhdet_fech!R129/RES_summary!R$19</f>
        <v>0.24747797209773836</v>
      </c>
      <c r="S129" s="99">
        <f>RES_hhdet_fech!S129/RES_summary!S$19</f>
        <v>0.29111856733869912</v>
      </c>
      <c r="T129" s="99">
        <f>RES_hhdet_fech!T129/RES_summary!T$19</f>
        <v>0.27153879753507482</v>
      </c>
      <c r="U129" s="99">
        <f>RES_hhdet_fech!U129/RES_summary!U$19</f>
        <v>0.29422701480957236</v>
      </c>
      <c r="V129" s="99">
        <f>RES_hhdet_fech!V129/RES_summary!V$19</f>
        <v>0.26830143477890717</v>
      </c>
      <c r="W129" s="99">
        <f>RES_hhdet_fech!W129/RES_summary!W$19</f>
        <v>0.28730633896590752</v>
      </c>
      <c r="DA129" s="63" t="s">
        <v>2867</v>
      </c>
    </row>
    <row r="130" spans="1:105" ht="12" customHeight="1" x14ac:dyDescent="0.25">
      <c r="A130" s="121" t="s">
        <v>55</v>
      </c>
      <c r="B130" s="123">
        <v>14.101033772438372</v>
      </c>
      <c r="C130" s="123">
        <v>15.060427973157466</v>
      </c>
      <c r="D130" s="123">
        <v>15.382427521939894</v>
      </c>
      <c r="E130" s="123">
        <v>15.60086867648123</v>
      </c>
      <c r="F130" s="123">
        <v>15.882398140268423</v>
      </c>
      <c r="G130" s="123">
        <v>16.230466532830619</v>
      </c>
      <c r="H130" s="123">
        <v>16.120148324123502</v>
      </c>
      <c r="I130" s="123">
        <v>16.483229578695489</v>
      </c>
      <c r="J130" s="123">
        <v>15.857875986536296</v>
      </c>
      <c r="K130" s="123">
        <v>16.176716705325056</v>
      </c>
      <c r="L130" s="123">
        <v>16.523314923421303</v>
      </c>
      <c r="M130" s="123">
        <v>16.886528158973618</v>
      </c>
      <c r="N130" s="123">
        <v>16.390281047780537</v>
      </c>
      <c r="O130" s="123">
        <v>16.413784730571493</v>
      </c>
      <c r="P130" s="123">
        <v>16.036943261616152</v>
      </c>
      <c r="Q130" s="123">
        <v>16.321686600353846</v>
      </c>
      <c r="R130" s="123">
        <v>16.512301740742007</v>
      </c>
      <c r="S130" s="123">
        <v>16.928045600251277</v>
      </c>
      <c r="T130" s="123">
        <v>16.936985192050294</v>
      </c>
      <c r="U130" s="123">
        <v>16.659272946607448</v>
      </c>
      <c r="V130" s="123">
        <v>16.421889968888411</v>
      </c>
      <c r="W130" s="123">
        <v>17.306064921263772</v>
      </c>
      <c r="DA130" s="130" t="s">
        <v>2868</v>
      </c>
    </row>
    <row r="131" spans="1:105" ht="12" customHeight="1" x14ac:dyDescent="0.25">
      <c r="A131" s="97" t="s">
        <v>128</v>
      </c>
      <c r="B131" s="99">
        <v>12.857839961457538</v>
      </c>
      <c r="C131" s="99">
        <v>14.024504172420224</v>
      </c>
      <c r="D131" s="99">
        <v>14.272566677319656</v>
      </c>
      <c r="E131" s="99">
        <v>14.459144398785185</v>
      </c>
      <c r="F131" s="99">
        <v>14.732333645844045</v>
      </c>
      <c r="G131" s="99">
        <v>15.172196491794079</v>
      </c>
      <c r="H131" s="99">
        <v>15.095969632239786</v>
      </c>
      <c r="I131" s="99">
        <v>15.269122603038202</v>
      </c>
      <c r="J131" s="99">
        <v>14.803095871247221</v>
      </c>
      <c r="K131" s="99">
        <v>15.158565266530678</v>
      </c>
      <c r="L131" s="99">
        <v>15.533507985479972</v>
      </c>
      <c r="M131" s="99">
        <v>15.796545086432701</v>
      </c>
      <c r="N131" s="99">
        <v>15.309160109546591</v>
      </c>
      <c r="O131" s="99">
        <v>15.388682159104004</v>
      </c>
      <c r="P131" s="99">
        <v>15.287300219035199</v>
      </c>
      <c r="Q131" s="99">
        <v>15.527111678239326</v>
      </c>
      <c r="R131" s="99">
        <v>15.751236463492583</v>
      </c>
      <c r="S131" s="99">
        <v>16.005160476605216</v>
      </c>
      <c r="T131" s="99">
        <v>15.940485635954534</v>
      </c>
      <c r="U131" s="99">
        <v>15.833788139011416</v>
      </c>
      <c r="V131" s="99">
        <v>15.67526611611788</v>
      </c>
      <c r="W131" s="99">
        <v>16.646222833587437</v>
      </c>
      <c r="DA131" s="63" t="s">
        <v>2869</v>
      </c>
    </row>
    <row r="132" spans="1:105" ht="12" customHeight="1" x14ac:dyDescent="0.25">
      <c r="A132" s="97" t="s">
        <v>127</v>
      </c>
      <c r="B132" s="99">
        <v>15.839818174282172</v>
      </c>
      <c r="C132" s="99">
        <v>15.838690462758391</v>
      </c>
      <c r="D132" s="99">
        <v>16.751652144632224</v>
      </c>
      <c r="E132" s="99">
        <v>16.190666651790043</v>
      </c>
      <c r="F132" s="99">
        <v>17.956795095827943</v>
      </c>
      <c r="G132" s="99">
        <v>17.916789894332208</v>
      </c>
      <c r="H132" s="99">
        <v>16.958021595728738</v>
      </c>
      <c r="I132" s="99">
        <v>17.599617600585567</v>
      </c>
      <c r="J132" s="99">
        <v>16.763032028434164</v>
      </c>
      <c r="K132" s="99">
        <v>16.745925896469924</v>
      </c>
      <c r="L132" s="99">
        <v>17.177277427714451</v>
      </c>
      <c r="M132" s="99">
        <v>17.549110686386548</v>
      </c>
      <c r="N132" s="99">
        <v>16.289543762746884</v>
      </c>
      <c r="O132" s="99">
        <v>15.940603134701499</v>
      </c>
      <c r="P132" s="99">
        <v>16.03978085728945</v>
      </c>
      <c r="Q132" s="99">
        <v>15.98911700888122</v>
      </c>
      <c r="R132" s="99">
        <v>16.222531600610683</v>
      </c>
      <c r="S132" s="99">
        <v>16.806395886246484</v>
      </c>
      <c r="T132" s="99">
        <v>15.976818447197484</v>
      </c>
      <c r="U132" s="99">
        <v>16.314526579442099</v>
      </c>
      <c r="V132" s="99">
        <v>15.890472071457893</v>
      </c>
      <c r="W132" s="99">
        <v>17.423336193775913</v>
      </c>
      <c r="DA132" s="63" t="s">
        <v>2870</v>
      </c>
    </row>
    <row r="133" spans="1:105" ht="12" customHeight="1" x14ac:dyDescent="0.25">
      <c r="A133" s="100" t="s">
        <v>204</v>
      </c>
      <c r="B133" s="102">
        <v>8.0288496179932114</v>
      </c>
      <c r="C133" s="102">
        <v>7.7827024003823189</v>
      </c>
      <c r="D133" s="102">
        <v>8.2705055811607018</v>
      </c>
      <c r="E133" s="102">
        <v>7.926657734240691</v>
      </c>
      <c r="F133" s="102">
        <v>8.9980789485405541</v>
      </c>
      <c r="G133" s="102">
        <v>8.8333899521210419</v>
      </c>
      <c r="H133" s="102">
        <v>8.2137123724418739</v>
      </c>
      <c r="I133" s="102">
        <v>9.1299990461879403</v>
      </c>
      <c r="J133" s="102">
        <v>8.18364587809487</v>
      </c>
      <c r="K133" s="102">
        <v>8.1543324246409217</v>
      </c>
      <c r="L133" s="102">
        <v>8.4789765709868501</v>
      </c>
      <c r="M133" s="102">
        <v>8.5971106382283971</v>
      </c>
      <c r="N133" s="102">
        <v>7.8858833727817581</v>
      </c>
      <c r="O133" s="102">
        <v>7.8483014695110151</v>
      </c>
      <c r="P133" s="102">
        <v>7.5067963579886241</v>
      </c>
      <c r="Q133" s="102">
        <v>7.4174160499297965</v>
      </c>
      <c r="R133" s="102">
        <v>7.5160559313306177</v>
      </c>
      <c r="S133" s="102">
        <v>8.0251194785368956</v>
      </c>
      <c r="T133" s="102">
        <v>7.7234576602398635</v>
      </c>
      <c r="U133" s="102">
        <v>7.7437771342713395</v>
      </c>
      <c r="V133" s="102">
        <v>7.3747180373844134</v>
      </c>
      <c r="W133" s="102">
        <v>8.4258961885474211</v>
      </c>
      <c r="DA133" s="131" t="s">
        <v>2871</v>
      </c>
    </row>
    <row r="134" spans="1:105" ht="12" customHeight="1" x14ac:dyDescent="0.25">
      <c r="A134" s="103" t="s">
        <v>52</v>
      </c>
      <c r="B134" s="105">
        <v>7.8109685562889606</v>
      </c>
      <c r="C134" s="105">
        <v>8.055988062376068</v>
      </c>
      <c r="D134" s="105">
        <v>8.4811465634715226</v>
      </c>
      <c r="E134" s="105">
        <v>8.2640089175493578</v>
      </c>
      <c r="F134" s="105">
        <v>8.9587161472873884</v>
      </c>
      <c r="G134" s="105">
        <v>9.0833999422111642</v>
      </c>
      <c r="H134" s="105">
        <v>8.7443092232868658</v>
      </c>
      <c r="I134" s="105">
        <v>8.4696185543976235</v>
      </c>
      <c r="J134" s="105">
        <v>8.5793861503392979</v>
      </c>
      <c r="K134" s="105">
        <v>8.5915934718290004</v>
      </c>
      <c r="L134" s="105">
        <v>8.6983008567276006</v>
      </c>
      <c r="M134" s="105">
        <v>8.9520000481581565</v>
      </c>
      <c r="N134" s="105">
        <v>8.4036603899651361</v>
      </c>
      <c r="O134" s="105">
        <v>8.0923016651904849</v>
      </c>
      <c r="P134" s="105">
        <v>8.5329844993008326</v>
      </c>
      <c r="Q134" s="105">
        <v>8.5717009589514213</v>
      </c>
      <c r="R134" s="105">
        <v>8.7064756692800618</v>
      </c>
      <c r="S134" s="105">
        <v>8.7812764077095906</v>
      </c>
      <c r="T134" s="105">
        <v>8.253360786957618</v>
      </c>
      <c r="U134" s="105">
        <v>8.5707494451707618</v>
      </c>
      <c r="V134" s="105">
        <v>8.515754034073483</v>
      </c>
      <c r="W134" s="105">
        <v>8.9974400052284906</v>
      </c>
      <c r="DA134" s="132" t="s">
        <v>2872</v>
      </c>
    </row>
    <row r="135" spans="1:105" ht="12" customHeight="1" x14ac:dyDescent="0.25">
      <c r="A135" s="106" t="s">
        <v>122</v>
      </c>
      <c r="B135" s="102">
        <v>22.559080861276225</v>
      </c>
      <c r="C135" s="102">
        <v>22.223892960981647</v>
      </c>
      <c r="D135" s="102">
        <v>23.264806890557367</v>
      </c>
      <c r="E135" s="102">
        <v>23.866314678162137</v>
      </c>
      <c r="F135" s="102">
        <v>23.861254251971509</v>
      </c>
      <c r="G135" s="102">
        <v>23.797422368301028</v>
      </c>
      <c r="H135" s="102">
        <v>23.514210127933243</v>
      </c>
      <c r="I135" s="102">
        <v>24.925701219156959</v>
      </c>
      <c r="J135" s="102">
        <v>23.322417239716248</v>
      </c>
      <c r="K135" s="102">
        <v>23.091263561553511</v>
      </c>
      <c r="L135" s="102">
        <v>23.558862031254822</v>
      </c>
      <c r="M135" s="102">
        <v>24.481627057953002</v>
      </c>
      <c r="N135" s="102">
        <v>23.497576088679772</v>
      </c>
      <c r="O135" s="102">
        <v>23.018405042360502</v>
      </c>
      <c r="P135" s="102">
        <v>21.089833828230248</v>
      </c>
      <c r="Q135" s="102">
        <v>21.433167825958652</v>
      </c>
      <c r="R135" s="102">
        <v>21.295834488393385</v>
      </c>
      <c r="S135" s="102">
        <v>22.078591726412512</v>
      </c>
      <c r="T135" s="102">
        <v>22.111640753489446</v>
      </c>
      <c r="U135" s="102">
        <v>21.006518201091787</v>
      </c>
      <c r="V135" s="102">
        <v>20.470442608133592</v>
      </c>
      <c r="W135" s="102">
        <v>20.648978915478398</v>
      </c>
      <c r="DA135" s="131" t="s">
        <v>2873</v>
      </c>
    </row>
    <row r="136" spans="1:105" ht="12" customHeight="1" x14ac:dyDescent="0.25">
      <c r="A136" s="107" t="s">
        <v>121</v>
      </c>
      <c r="B136" s="105">
        <v>20.462908511315543</v>
      </c>
      <c r="C136" s="105">
        <v>20.307513428642064</v>
      </c>
      <c r="D136" s="105">
        <v>21.25679678960304</v>
      </c>
      <c r="E136" s="105">
        <v>21.615495640849073</v>
      </c>
      <c r="F136" s="105">
        <v>22.073620978390423</v>
      </c>
      <c r="G136" s="105">
        <v>21.96486918082007</v>
      </c>
      <c r="H136" s="105">
        <v>21.577448604480587</v>
      </c>
      <c r="I136" s="105">
        <v>23.620500417425834</v>
      </c>
      <c r="J136" s="105">
        <v>21.597848638393</v>
      </c>
      <c r="K136" s="105">
        <v>21.824509364328829</v>
      </c>
      <c r="L136" s="105">
        <v>21.982232936658214</v>
      </c>
      <c r="M136" s="105">
        <v>23.506933704028391</v>
      </c>
      <c r="N136" s="105">
        <v>22.399801866307591</v>
      </c>
      <c r="O136" s="105">
        <v>21.974696918976523</v>
      </c>
      <c r="P136" s="105">
        <v>19.604377641000763</v>
      </c>
      <c r="Q136" s="105">
        <v>19.957346525421393</v>
      </c>
      <c r="R136" s="105">
        <v>20.008768346957414</v>
      </c>
      <c r="S136" s="105">
        <v>21.440065834480269</v>
      </c>
      <c r="T136" s="105">
        <v>22.07452394618803</v>
      </c>
      <c r="U136" s="105">
        <v>21.086541184310853</v>
      </c>
      <c r="V136" s="105">
        <v>20.635349666474049</v>
      </c>
      <c r="W136" s="105">
        <v>21.525921355916793</v>
      </c>
      <c r="DA136" s="132" t="s">
        <v>2874</v>
      </c>
    </row>
    <row r="137" spans="1:105" ht="12" customHeight="1" x14ac:dyDescent="0.25">
      <c r="A137" s="108" t="s">
        <v>53</v>
      </c>
      <c r="B137" s="99">
        <v>10.198985384735174</v>
      </c>
      <c r="C137" s="99">
        <v>9.6935968559242696</v>
      </c>
      <c r="D137" s="99">
        <v>10.381933918770343</v>
      </c>
      <c r="E137" s="99">
        <v>10.524229206579871</v>
      </c>
      <c r="F137" s="99">
        <v>11.33259106211708</v>
      </c>
      <c r="G137" s="99">
        <v>11.102589505194041</v>
      </c>
      <c r="H137" s="99">
        <v>10.745925679934363</v>
      </c>
      <c r="I137" s="99">
        <v>12.873888564187814</v>
      </c>
      <c r="J137" s="99">
        <v>10.779442304399264</v>
      </c>
      <c r="K137" s="99">
        <v>10.990485509523408</v>
      </c>
      <c r="L137" s="99">
        <v>10.866109695601597</v>
      </c>
      <c r="M137" s="99">
        <v>12.108631467217911</v>
      </c>
      <c r="N137" s="99">
        <v>11.529728454443338</v>
      </c>
      <c r="O137" s="99">
        <v>11.691999112894438</v>
      </c>
      <c r="P137" s="99">
        <v>9.3957847194217958</v>
      </c>
      <c r="Q137" s="99">
        <v>9.4774880317456365</v>
      </c>
      <c r="R137" s="99">
        <v>9.5731082845813713</v>
      </c>
      <c r="S137" s="99">
        <v>10.826907381843611</v>
      </c>
      <c r="T137" s="99">
        <v>10.334785400864876</v>
      </c>
      <c r="U137" s="99">
        <v>9.8879274613525823</v>
      </c>
      <c r="V137" s="99">
        <v>9.0760687590604352</v>
      </c>
      <c r="W137" s="99">
        <v>10.393208136335977</v>
      </c>
      <c r="DA137" s="63" t="s">
        <v>2875</v>
      </c>
    </row>
    <row r="138" spans="1:105" ht="12" customHeight="1" x14ac:dyDescent="0.25">
      <c r="A138" s="108" t="s">
        <v>52</v>
      </c>
      <c r="B138" s="99">
        <v>10.263923126580377</v>
      </c>
      <c r="C138" s="99">
        <v>10.613916572717789</v>
      </c>
      <c r="D138" s="99">
        <v>10.874862870832692</v>
      </c>
      <c r="E138" s="99">
        <v>11.091266434269206</v>
      </c>
      <c r="F138" s="99">
        <v>10.74102991627335</v>
      </c>
      <c r="G138" s="99">
        <v>10.862279675626029</v>
      </c>
      <c r="H138" s="99">
        <v>10.831522924546224</v>
      </c>
      <c r="I138" s="99">
        <v>10.74661185323802</v>
      </c>
      <c r="J138" s="99">
        <v>10.818406333993728</v>
      </c>
      <c r="K138" s="99">
        <v>10.834023854805418</v>
      </c>
      <c r="L138" s="99">
        <v>11.116123241056622</v>
      </c>
      <c r="M138" s="99">
        <v>11.398302236810485</v>
      </c>
      <c r="N138" s="99">
        <v>10.870073411864245</v>
      </c>
      <c r="O138" s="99">
        <v>10.282697806082082</v>
      </c>
      <c r="P138" s="99">
        <v>10.208592921578971</v>
      </c>
      <c r="Q138" s="99">
        <v>10.479858493675756</v>
      </c>
      <c r="R138" s="99">
        <v>10.435660062376044</v>
      </c>
      <c r="S138" s="99">
        <v>10.613158452636661</v>
      </c>
      <c r="T138" s="99">
        <v>11.739738545323151</v>
      </c>
      <c r="U138" s="99">
        <v>11.198613722958269</v>
      </c>
      <c r="V138" s="99">
        <v>11.559280907413614</v>
      </c>
      <c r="W138" s="99">
        <v>11.132713219580813</v>
      </c>
      <c r="DA138" s="63" t="s">
        <v>2876</v>
      </c>
    </row>
    <row r="139" spans="1:105" ht="12" customHeight="1" x14ac:dyDescent="0.25">
      <c r="A139" s="121" t="s">
        <v>54</v>
      </c>
      <c r="B139" s="123">
        <v>7.3213016344023014</v>
      </c>
      <c r="C139" s="123">
        <v>7.4357604473351282</v>
      </c>
      <c r="D139" s="123">
        <v>7.5669155688288319</v>
      </c>
      <c r="E139" s="123">
        <v>8.3580222831526019</v>
      </c>
      <c r="F139" s="123">
        <v>7.964423822664636</v>
      </c>
      <c r="G139" s="123">
        <v>8.4505516515031989</v>
      </c>
      <c r="H139" s="123">
        <v>8.0212586002659272</v>
      </c>
      <c r="I139" s="123">
        <v>8.0045311759947797</v>
      </c>
      <c r="J139" s="123">
        <v>7.4660582759884138</v>
      </c>
      <c r="K139" s="123">
        <v>7.5385252140935206</v>
      </c>
      <c r="L139" s="123">
        <v>7.6483070958572315</v>
      </c>
      <c r="M139" s="123">
        <v>7.257017560172808</v>
      </c>
      <c r="N139" s="123">
        <v>7.1508647955852878</v>
      </c>
      <c r="O139" s="123">
        <v>7.0674685146754612</v>
      </c>
      <c r="P139" s="123">
        <v>6.7367037177094682</v>
      </c>
      <c r="Q139" s="123">
        <v>6.7032021008684115</v>
      </c>
      <c r="R139" s="123">
        <v>6.6182222335789413</v>
      </c>
      <c r="S139" s="123">
        <v>6.8387957204112828</v>
      </c>
      <c r="T139" s="123">
        <v>6.7050460823032223</v>
      </c>
      <c r="U139" s="123">
        <v>6.6615554162413053</v>
      </c>
      <c r="V139" s="123">
        <v>6.6217940005382028</v>
      </c>
      <c r="W139" s="123">
        <v>6.6343550748007711</v>
      </c>
      <c r="DA139" s="130" t="s">
        <v>2877</v>
      </c>
    </row>
    <row r="140" spans="1:105" ht="12" customHeight="1" x14ac:dyDescent="0.25">
      <c r="A140" s="97" t="s">
        <v>50</v>
      </c>
      <c r="B140" s="99">
        <v>7.7124990680086949</v>
      </c>
      <c r="C140" s="99">
        <v>7.903998527731436</v>
      </c>
      <c r="D140" s="99">
        <v>8.4354592882345276</v>
      </c>
      <c r="E140" s="99">
        <v>9.8393586031075397</v>
      </c>
      <c r="F140" s="99">
        <v>8.9965081277168739</v>
      </c>
      <c r="G140" s="99">
        <v>10.775363834486697</v>
      </c>
      <c r="H140" s="99">
        <v>9.2973420117227921</v>
      </c>
      <c r="I140" s="99">
        <v>10.222593969307606</v>
      </c>
      <c r="J140" s="99">
        <v>8.854887553871027</v>
      </c>
      <c r="K140" s="99">
        <v>9.5634238835767373</v>
      </c>
      <c r="L140" s="99">
        <v>9.2390913644920438</v>
      </c>
      <c r="M140" s="99">
        <v>9.0672683273679553</v>
      </c>
      <c r="N140" s="99">
        <v>8.7660262974054781</v>
      </c>
      <c r="O140" s="99">
        <v>8.5258614905017893</v>
      </c>
      <c r="P140" s="99">
        <v>8.5058064894492365</v>
      </c>
      <c r="Q140" s="99">
        <v>8.4807909293732422</v>
      </c>
      <c r="R140" s="99">
        <v>8.4509017845640386</v>
      </c>
      <c r="S140" s="99">
        <v>8.9091507893860626</v>
      </c>
      <c r="T140" s="99">
        <v>9.0009185043465116</v>
      </c>
      <c r="U140" s="99">
        <v>9.3320749387448121</v>
      </c>
      <c r="V140" s="99">
        <v>9.116107911531893</v>
      </c>
      <c r="W140" s="99">
        <v>8.8909963517090187</v>
      </c>
      <c r="DA140" s="63" t="s">
        <v>2878</v>
      </c>
    </row>
    <row r="141" spans="1:105" ht="12" customHeight="1" x14ac:dyDescent="0.25">
      <c r="A141" s="109" t="s">
        <v>120</v>
      </c>
      <c r="B141" s="110">
        <v>7.0416762520961642</v>
      </c>
      <c r="C141" s="110">
        <v>7.107033663849597</v>
      </c>
      <c r="D141" s="110">
        <v>7.001890496079433</v>
      </c>
      <c r="E141" s="110">
        <v>7.4815158460520772</v>
      </c>
      <c r="F141" s="110">
        <v>7.4086659144629792</v>
      </c>
      <c r="G141" s="110">
        <v>7.2766545288652775</v>
      </c>
      <c r="H141" s="110">
        <v>7.4208767374867435</v>
      </c>
      <c r="I141" s="110">
        <v>7.0075730217087555</v>
      </c>
      <c r="J141" s="110">
        <v>6.8714442304732142</v>
      </c>
      <c r="K141" s="110">
        <v>6.70106740657359</v>
      </c>
      <c r="L141" s="110">
        <v>7.0049891614281075</v>
      </c>
      <c r="M141" s="110">
        <v>6.5410262393175955</v>
      </c>
      <c r="N141" s="110">
        <v>6.5377036126930435</v>
      </c>
      <c r="O141" s="110">
        <v>6.5248638482913162</v>
      </c>
      <c r="P141" s="110">
        <v>6.0940556834387278</v>
      </c>
      <c r="Q141" s="110">
        <v>6.0733498285991745</v>
      </c>
      <c r="R141" s="110">
        <v>5.9837341746422128</v>
      </c>
      <c r="S141" s="110">
        <v>6.1420723700302595</v>
      </c>
      <c r="T141" s="110">
        <v>5.9424637041703017</v>
      </c>
      <c r="U141" s="110">
        <v>5.7975159602954962</v>
      </c>
      <c r="V141" s="110">
        <v>5.8364903511497479</v>
      </c>
      <c r="W141" s="110">
        <v>5.9226140167586845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99.879534651408775</v>
      </c>
      <c r="C143" s="118">
        <f t="shared" si="49"/>
        <v>104.62294374315687</v>
      </c>
      <c r="D143" s="118">
        <f t="shared" si="49"/>
        <v>99.690533430716357</v>
      </c>
      <c r="E143" s="118">
        <f t="shared" si="49"/>
        <v>99.152111453723961</v>
      </c>
      <c r="F143" s="118">
        <f t="shared" si="49"/>
        <v>92.062543490742001</v>
      </c>
      <c r="G143" s="118">
        <f t="shared" si="49"/>
        <v>91.11529775961499</v>
      </c>
      <c r="H143" s="118">
        <f t="shared" si="49"/>
        <v>86.761152269413628</v>
      </c>
      <c r="I143" s="118">
        <f t="shared" si="49"/>
        <v>80.835870900867533</v>
      </c>
      <c r="J143" s="118">
        <f t="shared" si="49"/>
        <v>77.339809786332879</v>
      </c>
      <c r="K143" s="118">
        <f t="shared" si="49"/>
        <v>75.992496539205945</v>
      </c>
      <c r="L143" s="118">
        <f t="shared" si="49"/>
        <v>81.276797459334972</v>
      </c>
      <c r="M143" s="118">
        <f t="shared" si="49"/>
        <v>72.631785675976204</v>
      </c>
      <c r="N143" s="118">
        <f t="shared" si="49"/>
        <v>72.071400101273312</v>
      </c>
      <c r="O143" s="118">
        <f t="shared" si="49"/>
        <v>69.486186762089162</v>
      </c>
      <c r="P143" s="118">
        <f t="shared" si="49"/>
        <v>61.53855866206883</v>
      </c>
      <c r="Q143" s="118">
        <f t="shared" si="49"/>
        <v>60.418773143202877</v>
      </c>
      <c r="R143" s="118">
        <f t="shared" ref="R143:V143" si="50">R144+R146+R148+R157</f>
        <v>61.222121488011197</v>
      </c>
      <c r="S143" s="118">
        <f t="shared" si="50"/>
        <v>59.241234543328417</v>
      </c>
      <c r="T143" s="118">
        <f t="shared" si="50"/>
        <v>57.294896457023498</v>
      </c>
      <c r="U143" s="118">
        <f t="shared" si="50"/>
        <v>55.024401734135154</v>
      </c>
      <c r="V143" s="118">
        <f t="shared" si="50"/>
        <v>53.627586071584354</v>
      </c>
      <c r="W143" s="118">
        <f t="shared" ref="W143" si="51">W144+W146+W148+W157</f>
        <v>55.900880410575382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74.638043856214381</v>
      </c>
      <c r="C144" s="123">
        <f t="shared" si="52"/>
        <v>79.656019981382428</v>
      </c>
      <c r="D144" s="123">
        <f t="shared" si="52"/>
        <v>74.042313140683319</v>
      </c>
      <c r="E144" s="123">
        <f t="shared" si="52"/>
        <v>72.194052838636466</v>
      </c>
      <c r="F144" s="123">
        <f t="shared" si="52"/>
        <v>65.295054672934441</v>
      </c>
      <c r="G144" s="123">
        <f t="shared" si="52"/>
        <v>64.370526284702308</v>
      </c>
      <c r="H144" s="123">
        <f t="shared" si="52"/>
        <v>59.785003823633872</v>
      </c>
      <c r="I144" s="123">
        <f t="shared" si="52"/>
        <v>53.953036433951411</v>
      </c>
      <c r="J144" s="123">
        <f t="shared" si="52"/>
        <v>51.319187576230206</v>
      </c>
      <c r="K144" s="123">
        <f t="shared" si="52"/>
        <v>50.149586937380064</v>
      </c>
      <c r="L144" s="123">
        <f t="shared" si="52"/>
        <v>53.542772541322265</v>
      </c>
      <c r="M144" s="123">
        <f t="shared" si="52"/>
        <v>45.169222544593126</v>
      </c>
      <c r="N144" s="123">
        <f t="shared" si="52"/>
        <v>44.89316932269071</v>
      </c>
      <c r="O144" s="123">
        <f t="shared" si="52"/>
        <v>42.374525110681802</v>
      </c>
      <c r="P144" s="123">
        <f t="shared" si="52"/>
        <v>36.385055582508755</v>
      </c>
      <c r="Q144" s="123">
        <f t="shared" si="52"/>
        <v>35.06484833843475</v>
      </c>
      <c r="R144" s="123">
        <f t="shared" si="52"/>
        <v>35.338451415013012</v>
      </c>
      <c r="S144" s="123">
        <f t="shared" si="52"/>
        <v>32.904580851835703</v>
      </c>
      <c r="T144" s="123">
        <f t="shared" si="52"/>
        <v>30.688440416896348</v>
      </c>
      <c r="U144" s="123">
        <f t="shared" si="52"/>
        <v>28.90000529791909</v>
      </c>
      <c r="V144" s="123">
        <f t="shared" si="52"/>
        <v>27.14782485004114</v>
      </c>
      <c r="W144" s="123">
        <f t="shared" si="52"/>
        <v>29.737880281176892</v>
      </c>
      <c r="DA144" s="130" t="s">
        <v>2881</v>
      </c>
    </row>
    <row r="145" spans="1:105" ht="12" customHeight="1" x14ac:dyDescent="0.25">
      <c r="A145" s="97" t="s">
        <v>53</v>
      </c>
      <c r="B145" s="99">
        <v>74.638043856214381</v>
      </c>
      <c r="C145" s="99">
        <v>79.656019981382428</v>
      </c>
      <c r="D145" s="99">
        <v>74.042313140683319</v>
      </c>
      <c r="E145" s="99">
        <v>72.194052838636466</v>
      </c>
      <c r="F145" s="99">
        <v>65.295054672934441</v>
      </c>
      <c r="G145" s="99">
        <v>64.370526284702308</v>
      </c>
      <c r="H145" s="99">
        <v>59.785003823633872</v>
      </c>
      <c r="I145" s="99">
        <v>53.953036433951411</v>
      </c>
      <c r="J145" s="99">
        <v>51.319187576230206</v>
      </c>
      <c r="K145" s="99">
        <v>50.149586937380064</v>
      </c>
      <c r="L145" s="99">
        <v>53.542772541322265</v>
      </c>
      <c r="M145" s="99">
        <v>45.169222544593126</v>
      </c>
      <c r="N145" s="99">
        <v>44.89316932269071</v>
      </c>
      <c r="O145" s="99">
        <v>42.374525110681802</v>
      </c>
      <c r="P145" s="99">
        <v>36.385055582508755</v>
      </c>
      <c r="Q145" s="99">
        <v>35.06484833843475</v>
      </c>
      <c r="R145" s="99">
        <v>35.338451415013012</v>
      </c>
      <c r="S145" s="99">
        <v>32.904580851835703</v>
      </c>
      <c r="T145" s="99">
        <v>30.688440416896348</v>
      </c>
      <c r="U145" s="99">
        <v>28.90000529791909</v>
      </c>
      <c r="V145" s="99">
        <v>27.14782485004114</v>
      </c>
      <c r="W145" s="99">
        <v>29.737880281176892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1.4050236876856443</v>
      </c>
      <c r="C146" s="123">
        <f t="shared" si="53"/>
        <v>1.3356804851722803</v>
      </c>
      <c r="D146" s="123">
        <f t="shared" si="53"/>
        <v>0.97153141581813041</v>
      </c>
      <c r="E146" s="123">
        <f t="shared" si="53"/>
        <v>1.6685102365713265</v>
      </c>
      <c r="F146" s="123">
        <f t="shared" si="53"/>
        <v>0.91782099908608183</v>
      </c>
      <c r="G146" s="123">
        <f t="shared" si="53"/>
        <v>0.9961373004694154</v>
      </c>
      <c r="H146" s="123">
        <f t="shared" si="53"/>
        <v>1.235458567879447</v>
      </c>
      <c r="I146" s="123">
        <f t="shared" si="53"/>
        <v>0.89428548265905117</v>
      </c>
      <c r="J146" s="123">
        <f t="shared" si="53"/>
        <v>0.90495436969871701</v>
      </c>
      <c r="K146" s="123">
        <f t="shared" si="53"/>
        <v>1.0907081236304403</v>
      </c>
      <c r="L146" s="123">
        <f t="shared" si="53"/>
        <v>1.2636646616298135</v>
      </c>
      <c r="M146" s="123">
        <f t="shared" si="53"/>
        <v>1.225425622725079</v>
      </c>
      <c r="N146" s="123">
        <f t="shared" si="53"/>
        <v>1.3380431724635908</v>
      </c>
      <c r="O146" s="123">
        <f t="shared" si="53"/>
        <v>1.1870005441530662</v>
      </c>
      <c r="P146" s="123">
        <f t="shared" si="53"/>
        <v>1.0650993437740479</v>
      </c>
      <c r="Q146" s="123">
        <f t="shared" si="53"/>
        <v>1.2069761767562861</v>
      </c>
      <c r="R146" s="123">
        <f t="shared" si="53"/>
        <v>1.3437711342289331</v>
      </c>
      <c r="S146" s="123">
        <f t="shared" si="53"/>
        <v>1.435929716327601</v>
      </c>
      <c r="T146" s="123">
        <f t="shared" si="53"/>
        <v>1.3584851912599085</v>
      </c>
      <c r="U146" s="123">
        <f t="shared" si="53"/>
        <v>1.5284293526373947</v>
      </c>
      <c r="V146" s="123">
        <f t="shared" si="53"/>
        <v>1.5805754001458157</v>
      </c>
      <c r="W146" s="123">
        <f t="shared" si="53"/>
        <v>1.7089429480827387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1.4050236876856443</v>
      </c>
      <c r="C147" s="99">
        <f>RES_hhdet_fech!C147/RES_summary!C$19</f>
        <v>1.3356804851722803</v>
      </c>
      <c r="D147" s="99">
        <f>RES_hhdet_fech!D147/RES_summary!D$19</f>
        <v>0.97153141581813041</v>
      </c>
      <c r="E147" s="99">
        <f>RES_hhdet_fech!E147/RES_summary!E$19</f>
        <v>1.6685102365713265</v>
      </c>
      <c r="F147" s="99">
        <f>RES_hhdet_fech!F147/RES_summary!F$19</f>
        <v>0.91782099908608183</v>
      </c>
      <c r="G147" s="99">
        <f>RES_hhdet_fech!G147/RES_summary!G$19</f>
        <v>0.9961373004694154</v>
      </c>
      <c r="H147" s="99">
        <f>RES_hhdet_fech!H147/RES_summary!H$19</f>
        <v>1.235458567879447</v>
      </c>
      <c r="I147" s="99">
        <f>RES_hhdet_fech!I147/RES_summary!I$19</f>
        <v>0.89428548265905117</v>
      </c>
      <c r="J147" s="99">
        <f>RES_hhdet_fech!J147/RES_summary!J$19</f>
        <v>0.90495436969871701</v>
      </c>
      <c r="K147" s="99">
        <f>RES_hhdet_fech!K147/RES_summary!K$19</f>
        <v>1.0907081236304403</v>
      </c>
      <c r="L147" s="99">
        <f>RES_hhdet_fech!L147/RES_summary!L$19</f>
        <v>1.2636646616298135</v>
      </c>
      <c r="M147" s="99">
        <f>RES_hhdet_fech!M147/RES_summary!M$19</f>
        <v>1.225425622725079</v>
      </c>
      <c r="N147" s="99">
        <f>RES_hhdet_fech!N147/RES_summary!N$19</f>
        <v>1.3380431724635908</v>
      </c>
      <c r="O147" s="99">
        <f>RES_hhdet_fech!O147/RES_summary!O$19</f>
        <v>1.1870005441530662</v>
      </c>
      <c r="P147" s="99">
        <f>RES_hhdet_fech!P147/RES_summary!P$19</f>
        <v>1.0650993437740479</v>
      </c>
      <c r="Q147" s="99">
        <f>RES_hhdet_fech!Q147/RES_summary!Q$19</f>
        <v>1.2069761767562861</v>
      </c>
      <c r="R147" s="99">
        <f>RES_hhdet_fech!R147/RES_summary!R$19</f>
        <v>1.3437711342289331</v>
      </c>
      <c r="S147" s="99">
        <f>RES_hhdet_fech!S147/RES_summary!S$19</f>
        <v>1.435929716327601</v>
      </c>
      <c r="T147" s="99">
        <f>RES_hhdet_fech!T147/RES_summary!T$19</f>
        <v>1.3584851912599085</v>
      </c>
      <c r="U147" s="99">
        <f>RES_hhdet_fech!U147/RES_summary!U$19</f>
        <v>1.5284293526373947</v>
      </c>
      <c r="V147" s="99">
        <f>RES_hhdet_fech!V147/RES_summary!V$19</f>
        <v>1.5805754001458157</v>
      </c>
      <c r="W147" s="99">
        <f>RES_hhdet_fech!W147/RES_summary!W$19</f>
        <v>1.7089429480827387</v>
      </c>
      <c r="DA147" s="63" t="s">
        <v>2884</v>
      </c>
    </row>
    <row r="148" spans="1:105" ht="12" customHeight="1" x14ac:dyDescent="0.25">
      <c r="A148" s="121" t="s">
        <v>55</v>
      </c>
      <c r="B148" s="123">
        <v>18.14779821425379</v>
      </c>
      <c r="C148" s="123">
        <v>17.474412608068107</v>
      </c>
      <c r="D148" s="123">
        <v>17.58923290793976</v>
      </c>
      <c r="E148" s="123">
        <v>17.466164010466986</v>
      </c>
      <c r="F148" s="123">
        <v>17.668982567612851</v>
      </c>
      <c r="G148" s="123">
        <v>17.432062655437782</v>
      </c>
      <c r="H148" s="123">
        <v>17.38459061886369</v>
      </c>
      <c r="I148" s="123">
        <v>17.339975975862512</v>
      </c>
      <c r="J148" s="123">
        <v>16.748667954707106</v>
      </c>
      <c r="K148" s="123">
        <v>16.523546029913124</v>
      </c>
      <c r="L148" s="123">
        <v>17.067801042279083</v>
      </c>
      <c r="M148" s="123">
        <v>17.483225260273482</v>
      </c>
      <c r="N148" s="123">
        <v>17.378169728615831</v>
      </c>
      <c r="O148" s="123">
        <v>17.64752477275222</v>
      </c>
      <c r="P148" s="123">
        <v>16.442605318994904</v>
      </c>
      <c r="Q148" s="123">
        <v>16.529809043591097</v>
      </c>
      <c r="R148" s="123">
        <v>16.749746761113521</v>
      </c>
      <c r="S148" s="123">
        <v>16.984522333462394</v>
      </c>
      <c r="T148" s="123">
        <v>17.246460527222528</v>
      </c>
      <c r="U148" s="123">
        <v>16.77929797019851</v>
      </c>
      <c r="V148" s="123">
        <v>16.888074567931934</v>
      </c>
      <c r="W148" s="123">
        <v>16.668335003633487</v>
      </c>
      <c r="DA148" s="130" t="s">
        <v>2885</v>
      </c>
    </row>
    <row r="149" spans="1:105" ht="12" customHeight="1" x14ac:dyDescent="0.25">
      <c r="A149" s="97" t="s">
        <v>124</v>
      </c>
      <c r="B149" s="99">
        <v>19.399308443433501</v>
      </c>
      <c r="C149" s="99">
        <v>18.477393199310711</v>
      </c>
      <c r="D149" s="99">
        <v>17.734123841572583</v>
      </c>
      <c r="E149" s="99">
        <v>17.145225008420123</v>
      </c>
      <c r="F149" s="99">
        <v>17.797902276293208</v>
      </c>
      <c r="G149" s="99">
        <v>17.263345038613465</v>
      </c>
      <c r="H149" s="99">
        <v>17.267281094449</v>
      </c>
      <c r="I149" s="99">
        <v>17.138273113316522</v>
      </c>
      <c r="J149" s="99">
        <v>17.305152048301078</v>
      </c>
      <c r="K149" s="99">
        <v>17.280509398726455</v>
      </c>
      <c r="L149" s="99">
        <v>18.059729865441234</v>
      </c>
      <c r="M149" s="99">
        <v>17.147395176708219</v>
      </c>
      <c r="N149" s="99">
        <v>16.414656785503869</v>
      </c>
      <c r="O149" s="99">
        <v>16.066524214034736</v>
      </c>
      <c r="P149" s="99">
        <v>15.299086720593273</v>
      </c>
      <c r="Q149" s="99">
        <v>14.148855241331379</v>
      </c>
      <c r="R149" s="99">
        <v>14.865037608459456</v>
      </c>
      <c r="S149" s="99">
        <v>14.52946215635016</v>
      </c>
      <c r="T149" s="99">
        <v>15.368932056040494</v>
      </c>
      <c r="U149" s="99">
        <v>14.60521500061215</v>
      </c>
      <c r="V149" s="99">
        <v>15.553116136837842</v>
      </c>
      <c r="W149" s="99">
        <v>14.401001749598175</v>
      </c>
      <c r="DA149" s="63" t="s">
        <v>2886</v>
      </c>
    </row>
    <row r="150" spans="1:105" ht="12" customHeight="1" x14ac:dyDescent="0.25">
      <c r="A150" s="97" t="s">
        <v>123</v>
      </c>
      <c r="B150" s="99">
        <v>11.984172043734578</v>
      </c>
      <c r="C150" s="99">
        <v>11.881772601360115</v>
      </c>
      <c r="D150" s="99">
        <v>11.556442147048212</v>
      </c>
      <c r="E150" s="99">
        <v>11.248953271682623</v>
      </c>
      <c r="F150" s="99">
        <v>11.400151523489489</v>
      </c>
      <c r="G150" s="99">
        <v>11.284246092164638</v>
      </c>
      <c r="H150" s="99">
        <v>11.405230111166745</v>
      </c>
      <c r="I150" s="99">
        <v>11.428042602695529</v>
      </c>
      <c r="J150" s="99">
        <v>11.548420463409558</v>
      </c>
      <c r="K150" s="99">
        <v>11.665908161849764</v>
      </c>
      <c r="L150" s="99">
        <v>11.834529983140733</v>
      </c>
      <c r="M150" s="99">
        <v>10.28881653288286</v>
      </c>
      <c r="N150" s="99">
        <v>9.9202232710075009</v>
      </c>
      <c r="O150" s="99">
        <v>9.882390566613271</v>
      </c>
      <c r="P150" s="99">
        <v>9.5093772706653166</v>
      </c>
      <c r="Q150" s="99">
        <v>8.9165106288612819</v>
      </c>
      <c r="R150" s="99">
        <v>9.5450812422467646</v>
      </c>
      <c r="S150" s="99">
        <v>9.5600703672399607</v>
      </c>
      <c r="T150" s="99">
        <v>10.002010448117183</v>
      </c>
      <c r="U150" s="99">
        <v>9.8295329141082277</v>
      </c>
      <c r="V150" s="99">
        <v>11.214610336163004</v>
      </c>
      <c r="W150" s="99">
        <v>10.06063662498906</v>
      </c>
      <c r="DA150" s="63" t="s">
        <v>2887</v>
      </c>
    </row>
    <row r="151" spans="1:105" ht="12" customHeight="1" x14ac:dyDescent="0.25">
      <c r="A151" s="100" t="s">
        <v>50</v>
      </c>
      <c r="B151" s="102">
        <v>3.8065918841858162</v>
      </c>
      <c r="C151" s="102">
        <v>3.9548510081801203</v>
      </c>
      <c r="D151" s="102">
        <v>3.7291789722758311</v>
      </c>
      <c r="E151" s="102">
        <v>3.0943530924314637</v>
      </c>
      <c r="F151" s="102">
        <v>3.2472790575456356</v>
      </c>
      <c r="G151" s="102">
        <v>3.5278158618499651</v>
      </c>
      <c r="H151" s="102">
        <v>3.4184344702045295</v>
      </c>
      <c r="I151" s="102">
        <v>3.4360304826308736</v>
      </c>
      <c r="J151" s="102">
        <v>3.3998179698353144</v>
      </c>
      <c r="K151" s="102">
        <v>3.5520657477203699</v>
      </c>
      <c r="L151" s="102">
        <v>3.1247913028998715</v>
      </c>
      <c r="M151" s="102">
        <v>2.0971755425609984</v>
      </c>
      <c r="N151" s="102">
        <v>2.0202732791555298</v>
      </c>
      <c r="O151" s="102">
        <v>1.85557529613146</v>
      </c>
      <c r="P151" s="102">
        <v>1.9701575961765985</v>
      </c>
      <c r="Q151" s="102">
        <v>1.763756106070661</v>
      </c>
      <c r="R151" s="102">
        <v>2.1027823369917931</v>
      </c>
      <c r="S151" s="102">
        <v>2.0100647493503709</v>
      </c>
      <c r="T151" s="102">
        <v>1.9592225448145568</v>
      </c>
      <c r="U151" s="102">
        <v>1.9195306699874171</v>
      </c>
      <c r="V151" s="102">
        <v>2.5732388279483431</v>
      </c>
      <c r="W151" s="102">
        <v>1.8292970166773415</v>
      </c>
      <c r="DA151" s="131" t="s">
        <v>2888</v>
      </c>
    </row>
    <row r="152" spans="1:105" ht="12" customHeight="1" x14ac:dyDescent="0.25">
      <c r="A152" s="103" t="s">
        <v>52</v>
      </c>
      <c r="B152" s="105">
        <v>8.1775801595487572</v>
      </c>
      <c r="C152" s="105">
        <v>7.9269215931799959</v>
      </c>
      <c r="D152" s="105">
        <v>7.8272631747723809</v>
      </c>
      <c r="E152" s="105">
        <v>8.1546001792511582</v>
      </c>
      <c r="F152" s="105">
        <v>8.1528724659438563</v>
      </c>
      <c r="G152" s="105">
        <v>7.756430230314673</v>
      </c>
      <c r="H152" s="105">
        <v>7.9867956409622165</v>
      </c>
      <c r="I152" s="105">
        <v>7.9920121200646541</v>
      </c>
      <c r="J152" s="105">
        <v>8.1486024935742414</v>
      </c>
      <c r="K152" s="105">
        <v>8.1138424141293921</v>
      </c>
      <c r="L152" s="105">
        <v>8.7097386802408607</v>
      </c>
      <c r="M152" s="105">
        <v>8.1916409903218632</v>
      </c>
      <c r="N152" s="105">
        <v>7.8999499918519733</v>
      </c>
      <c r="O152" s="105">
        <v>8.0268152704818121</v>
      </c>
      <c r="P152" s="105">
        <v>7.5392196744887192</v>
      </c>
      <c r="Q152" s="105">
        <v>7.1527545227906204</v>
      </c>
      <c r="R152" s="105">
        <v>7.4422989052549733</v>
      </c>
      <c r="S152" s="105">
        <v>7.5500056178895907</v>
      </c>
      <c r="T152" s="105">
        <v>8.0427879033026262</v>
      </c>
      <c r="U152" s="105">
        <v>7.9100022441208102</v>
      </c>
      <c r="V152" s="105">
        <v>8.6413715082146574</v>
      </c>
      <c r="W152" s="105">
        <v>8.2313396083117158</v>
      </c>
      <c r="DA152" s="132" t="s">
        <v>2889</v>
      </c>
    </row>
    <row r="153" spans="1:105" ht="12" customHeight="1" x14ac:dyDescent="0.25">
      <c r="A153" s="106" t="s">
        <v>122</v>
      </c>
      <c r="B153" s="102">
        <v>18.303602608988147</v>
      </c>
      <c r="C153" s="102">
        <v>17.579843192874456</v>
      </c>
      <c r="D153" s="102">
        <v>17.803362131937153</v>
      </c>
      <c r="E153" s="102">
        <v>17.699823397479136</v>
      </c>
      <c r="F153" s="102">
        <v>17.759672854136774</v>
      </c>
      <c r="G153" s="102">
        <v>17.581721644387372</v>
      </c>
      <c r="H153" s="102">
        <v>17.514128049627388</v>
      </c>
      <c r="I153" s="102">
        <v>17.414072750535031</v>
      </c>
      <c r="J153" s="102">
        <v>16.741432697097874</v>
      </c>
      <c r="K153" s="102">
        <v>16.247174768890577</v>
      </c>
      <c r="L153" s="102">
        <v>16.893231016627563</v>
      </c>
      <c r="M153" s="102">
        <v>17.621246969134162</v>
      </c>
      <c r="N153" s="102">
        <v>17.850100174065432</v>
      </c>
      <c r="O153" s="102">
        <v>18.368770762093707</v>
      </c>
      <c r="P153" s="102">
        <v>17.121868126032986</v>
      </c>
      <c r="Q153" s="102">
        <v>17.50472543330762</v>
      </c>
      <c r="R153" s="102">
        <v>17.619036101528156</v>
      </c>
      <c r="S153" s="102">
        <v>17.771791924360897</v>
      </c>
      <c r="T153" s="102">
        <v>17.82714335437743</v>
      </c>
      <c r="U153" s="102">
        <v>17.389264728321873</v>
      </c>
      <c r="V153" s="102">
        <v>17.413993022212328</v>
      </c>
      <c r="W153" s="102">
        <v>17.145232678925773</v>
      </c>
      <c r="DA153" s="131" t="s">
        <v>2890</v>
      </c>
    </row>
    <row r="154" spans="1:105" ht="12" customHeight="1" x14ac:dyDescent="0.25">
      <c r="A154" s="107" t="s">
        <v>121</v>
      </c>
      <c r="B154" s="105">
        <v>15.342397187287</v>
      </c>
      <c r="C154" s="105">
        <v>15.500074825934927</v>
      </c>
      <c r="D154" s="105">
        <v>16.221877269884629</v>
      </c>
      <c r="E154" s="105">
        <v>16.840187374787227</v>
      </c>
      <c r="F154" s="105">
        <v>17.10955834569484</v>
      </c>
      <c r="G154" s="105">
        <v>17.016541538051111</v>
      </c>
      <c r="H154" s="105">
        <v>16.993163055505487</v>
      </c>
      <c r="I154" s="105">
        <v>17.332513382071305</v>
      </c>
      <c r="J154" s="105">
        <v>16.277328478319443</v>
      </c>
      <c r="K154" s="105">
        <v>16.785616844129571</v>
      </c>
      <c r="L154" s="105">
        <v>16.855131663575932</v>
      </c>
      <c r="M154" s="105">
        <v>17.499089087944252</v>
      </c>
      <c r="N154" s="105">
        <v>16.997333044759024</v>
      </c>
      <c r="O154" s="105">
        <v>17.124749859429716</v>
      </c>
      <c r="P154" s="105">
        <v>15.802926521664544</v>
      </c>
      <c r="Q154" s="105">
        <v>16.071633199518068</v>
      </c>
      <c r="R154" s="105">
        <v>16.20423656627818</v>
      </c>
      <c r="S154" s="105">
        <v>16.907931325049599</v>
      </c>
      <c r="T154" s="105">
        <v>17.208956015521856</v>
      </c>
      <c r="U154" s="105">
        <v>16.779643147883206</v>
      </c>
      <c r="V154" s="105">
        <v>16.578825654335748</v>
      </c>
      <c r="W154" s="105">
        <v>16.876769908413504</v>
      </c>
      <c r="DA154" s="132" t="s">
        <v>2891</v>
      </c>
    </row>
    <row r="155" spans="1:105" ht="12" customHeight="1" x14ac:dyDescent="0.25">
      <c r="A155" s="108" t="s">
        <v>53</v>
      </c>
      <c r="B155" s="99">
        <v>9.1199192074332771</v>
      </c>
      <c r="C155" s="99">
        <v>9.0257898844833147</v>
      </c>
      <c r="D155" s="99">
        <v>9.1104490604549575</v>
      </c>
      <c r="E155" s="99">
        <v>9.0050732574649714</v>
      </c>
      <c r="F155" s="99">
        <v>9.2459966250491252</v>
      </c>
      <c r="G155" s="99">
        <v>8.8916708785783598</v>
      </c>
      <c r="H155" s="99">
        <v>8.5541179874998061</v>
      </c>
      <c r="I155" s="99">
        <v>9.1756944804459941</v>
      </c>
      <c r="J155" s="99">
        <v>8.0298100788719307</v>
      </c>
      <c r="K155" s="99">
        <v>8.2040943508041426</v>
      </c>
      <c r="L155" s="99">
        <v>8.252573828621772</v>
      </c>
      <c r="M155" s="99">
        <v>8.2246210483113753</v>
      </c>
      <c r="N155" s="99">
        <v>7.9219554064271476</v>
      </c>
      <c r="O155" s="99">
        <v>8.1332308737696284</v>
      </c>
      <c r="P155" s="99">
        <v>6.8972096932173246</v>
      </c>
      <c r="Q155" s="99">
        <v>6.9449391632014192</v>
      </c>
      <c r="R155" s="99">
        <v>6.9914847209151736</v>
      </c>
      <c r="S155" s="99">
        <v>7.5303401194331947</v>
      </c>
      <c r="T155" s="99">
        <v>7.3344626034452114</v>
      </c>
      <c r="U155" s="99">
        <v>7.0228582716884889</v>
      </c>
      <c r="V155" s="99">
        <v>6.6613751503742833</v>
      </c>
      <c r="W155" s="99">
        <v>7.0343320048346412</v>
      </c>
      <c r="DA155" s="63" t="s">
        <v>2892</v>
      </c>
    </row>
    <row r="156" spans="1:105" ht="12" customHeight="1" x14ac:dyDescent="0.25">
      <c r="A156" s="108" t="s">
        <v>52</v>
      </c>
      <c r="B156" s="99">
        <v>6.2224779798537204</v>
      </c>
      <c r="C156" s="99">
        <v>6.4742849414516108</v>
      </c>
      <c r="D156" s="99">
        <v>7.1114282094296728</v>
      </c>
      <c r="E156" s="99">
        <v>7.8351141173222523</v>
      </c>
      <c r="F156" s="99">
        <v>7.8635617206457162</v>
      </c>
      <c r="G156" s="99">
        <v>8.1248706594727462</v>
      </c>
      <c r="H156" s="99">
        <v>8.439045068005683</v>
      </c>
      <c r="I156" s="99">
        <v>8.1568189016253125</v>
      </c>
      <c r="J156" s="99">
        <v>8.2475183994475056</v>
      </c>
      <c r="K156" s="99">
        <v>8.5815224933254211</v>
      </c>
      <c r="L156" s="99">
        <v>8.6025578349541547</v>
      </c>
      <c r="M156" s="99">
        <v>9.2744680396328789</v>
      </c>
      <c r="N156" s="99">
        <v>9.0753776383318776</v>
      </c>
      <c r="O156" s="99">
        <v>8.9915189856600879</v>
      </c>
      <c r="P156" s="99">
        <v>8.9057168284472219</v>
      </c>
      <c r="Q156" s="99">
        <v>9.1266940363166409</v>
      </c>
      <c r="R156" s="99">
        <v>9.2127518453630035</v>
      </c>
      <c r="S156" s="99">
        <v>9.377591205616401</v>
      </c>
      <c r="T156" s="99">
        <v>9.8744934120766477</v>
      </c>
      <c r="U156" s="99">
        <v>9.7567848761947129</v>
      </c>
      <c r="V156" s="99">
        <v>9.9174505039614598</v>
      </c>
      <c r="W156" s="99">
        <v>9.8424379035788618</v>
      </c>
      <c r="DA156" s="63" t="s">
        <v>2893</v>
      </c>
    </row>
    <row r="157" spans="1:105" ht="12" customHeight="1" x14ac:dyDescent="0.25">
      <c r="A157" s="121" t="s">
        <v>54</v>
      </c>
      <c r="B157" s="123">
        <v>5.6886688932549516</v>
      </c>
      <c r="C157" s="123">
        <v>6.1568306685340541</v>
      </c>
      <c r="D157" s="123">
        <v>7.0874559662751393</v>
      </c>
      <c r="E157" s="123">
        <v>7.823384368049183</v>
      </c>
      <c r="F157" s="123">
        <v>8.1806852511086205</v>
      </c>
      <c r="G157" s="123">
        <v>8.3165715190054801</v>
      </c>
      <c r="H157" s="123">
        <v>8.356099259036629</v>
      </c>
      <c r="I157" s="123">
        <v>8.6485730083945676</v>
      </c>
      <c r="J157" s="123">
        <v>8.3669998856968597</v>
      </c>
      <c r="K157" s="123">
        <v>8.2286554482823142</v>
      </c>
      <c r="L157" s="123">
        <v>9.4025592141038228</v>
      </c>
      <c r="M157" s="123">
        <v>8.7539122483845251</v>
      </c>
      <c r="N157" s="123">
        <v>8.4620178775031807</v>
      </c>
      <c r="O157" s="123">
        <v>8.2771363345020745</v>
      </c>
      <c r="P157" s="123">
        <v>7.6457984167911146</v>
      </c>
      <c r="Q157" s="123">
        <v>7.6171395844207481</v>
      </c>
      <c r="R157" s="123">
        <v>7.7901521776557363</v>
      </c>
      <c r="S157" s="123">
        <v>7.9162016417027194</v>
      </c>
      <c r="T157" s="123">
        <v>8.0015103216447194</v>
      </c>
      <c r="U157" s="123">
        <v>7.8166691133801596</v>
      </c>
      <c r="V157" s="123">
        <v>8.0111112534654652</v>
      </c>
      <c r="W157" s="123">
        <v>7.7857221776822598</v>
      </c>
      <c r="DA157" s="130" t="s">
        <v>2894</v>
      </c>
    </row>
    <row r="158" spans="1:105" ht="12" customHeight="1" x14ac:dyDescent="0.25">
      <c r="A158" s="97" t="s">
        <v>50</v>
      </c>
      <c r="B158" s="99">
        <v>14.845813091747891</v>
      </c>
      <c r="C158" s="99">
        <v>15.505505774911098</v>
      </c>
      <c r="D158" s="99">
        <v>17.397198464038837</v>
      </c>
      <c r="E158" s="99">
        <v>20.333610240918219</v>
      </c>
      <c r="F158" s="99">
        <v>19.812252790474336</v>
      </c>
      <c r="G158" s="99">
        <v>17.283716457901836</v>
      </c>
      <c r="H158" s="99">
        <v>15.749282140434243</v>
      </c>
      <c r="I158" s="99">
        <v>15.196612363859302</v>
      </c>
      <c r="J158" s="99">
        <v>13.822325234616429</v>
      </c>
      <c r="K158" s="99">
        <v>13.98357703433809</v>
      </c>
      <c r="L158" s="99">
        <v>14.379221746453183</v>
      </c>
      <c r="M158" s="99">
        <v>14.126131740142744</v>
      </c>
      <c r="N158" s="99">
        <v>13.300630525095105</v>
      </c>
      <c r="O158" s="99">
        <v>13.023757416528913</v>
      </c>
      <c r="P158" s="99">
        <v>12.283802266755893</v>
      </c>
      <c r="Q158" s="99">
        <v>11.86131621926201</v>
      </c>
      <c r="R158" s="99">
        <v>11.607854827337416</v>
      </c>
      <c r="S158" s="99">
        <v>12.163203627581325</v>
      </c>
      <c r="T158" s="99">
        <v>12.117311228057304</v>
      </c>
      <c r="U158" s="99">
        <v>11.889243080870015</v>
      </c>
      <c r="V158" s="99">
        <v>12.460919908665186</v>
      </c>
      <c r="W158" s="99">
        <v>11.256320307015262</v>
      </c>
      <c r="DA158" s="63" t="s">
        <v>2895</v>
      </c>
    </row>
    <row r="159" spans="1:105" ht="12" customHeight="1" x14ac:dyDescent="0.25">
      <c r="A159" s="109" t="s">
        <v>120</v>
      </c>
      <c r="B159" s="110">
        <v>4.6166134635420653</v>
      </c>
      <c r="C159" s="110">
        <v>5.009094120640512</v>
      </c>
      <c r="D159" s="110">
        <v>5.6585262972201091</v>
      </c>
      <c r="E159" s="110">
        <v>5.8413074248926469</v>
      </c>
      <c r="F159" s="110">
        <v>6.1306269857500961</v>
      </c>
      <c r="G159" s="110">
        <v>6.5763095426118161</v>
      </c>
      <c r="H159" s="110">
        <v>6.8147376674837652</v>
      </c>
      <c r="I159" s="110">
        <v>7.1797059436967761</v>
      </c>
      <c r="J159" s="110">
        <v>7.0876790884932657</v>
      </c>
      <c r="K159" s="110">
        <v>6.8059067305387133</v>
      </c>
      <c r="L159" s="110">
        <v>8.1005976705358815</v>
      </c>
      <c r="M159" s="110">
        <v>7.2979229085778128</v>
      </c>
      <c r="N159" s="110">
        <v>7.0730852011436305</v>
      </c>
      <c r="O159" s="110">
        <v>6.8678668800875693</v>
      </c>
      <c r="P159" s="110">
        <v>6.2836051792174068</v>
      </c>
      <c r="Q159" s="110">
        <v>6.4258019970271709</v>
      </c>
      <c r="R159" s="110">
        <v>6.7945477721887748</v>
      </c>
      <c r="S159" s="110">
        <v>6.8569556440970825</v>
      </c>
      <c r="T159" s="110">
        <v>7.022635256934346</v>
      </c>
      <c r="U159" s="110">
        <v>6.8774827090699224</v>
      </c>
      <c r="V159" s="110">
        <v>7.0165475221219866</v>
      </c>
      <c r="W159" s="110">
        <v>7.018459559210382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149.84604861742065</v>
      </c>
      <c r="C161" s="118">
        <f t="shared" si="54"/>
        <v>155.06159933313253</v>
      </c>
      <c r="D161" s="118">
        <f t="shared" si="54"/>
        <v>150.13658904913598</v>
      </c>
      <c r="E161" s="118">
        <f t="shared" si="54"/>
        <v>156.63447603785235</v>
      </c>
      <c r="F161" s="118">
        <f t="shared" si="54"/>
        <v>150.05937864102199</v>
      </c>
      <c r="G161" s="118">
        <f t="shared" si="54"/>
        <v>143.41795810189402</v>
      </c>
      <c r="H161" s="118">
        <f t="shared" si="54"/>
        <v>143.00360173406568</v>
      </c>
      <c r="I161" s="118">
        <f t="shared" si="54"/>
        <v>131.94082071686859</v>
      </c>
      <c r="J161" s="118">
        <f t="shared" si="54"/>
        <v>135.21753854127331</v>
      </c>
      <c r="K161" s="118">
        <f t="shared" si="54"/>
        <v>130.2279923678081</v>
      </c>
      <c r="L161" s="118">
        <f t="shared" si="54"/>
        <v>145.21649574205213</v>
      </c>
      <c r="M161" s="118">
        <f t="shared" si="54"/>
        <v>127.43268277303326</v>
      </c>
      <c r="N161" s="118">
        <f t="shared" si="54"/>
        <v>137.11382036788854</v>
      </c>
      <c r="O161" s="118">
        <f t="shared" si="54"/>
        <v>136.11448242723446</v>
      </c>
      <c r="P161" s="118">
        <f t="shared" si="54"/>
        <v>118.4815988839009</v>
      </c>
      <c r="Q161" s="118">
        <f t="shared" si="54"/>
        <v>120.73670472731916</v>
      </c>
      <c r="R161" s="118">
        <f t="shared" ref="R161:V161" si="55">R162+R164+R166+R175</f>
        <v>129.50431627650187</v>
      </c>
      <c r="S161" s="118">
        <f t="shared" si="55"/>
        <v>129.95251937365319</v>
      </c>
      <c r="T161" s="118">
        <f t="shared" si="55"/>
        <v>127.82746062670903</v>
      </c>
      <c r="U161" s="118">
        <f t="shared" si="55"/>
        <v>125.02897354456776</v>
      </c>
      <c r="V161" s="118">
        <f t="shared" si="55"/>
        <v>117.9979212623372</v>
      </c>
      <c r="W161" s="118">
        <f t="shared" ref="W161" si="56">W162+W164+W166+W175</f>
        <v>127.02490041467036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123.77805100052072</v>
      </c>
      <c r="C162" s="123">
        <f t="shared" si="57"/>
        <v>129.3915954651219</v>
      </c>
      <c r="D162" s="123">
        <f t="shared" si="57"/>
        <v>124.56045589112344</v>
      </c>
      <c r="E162" s="123">
        <f t="shared" si="57"/>
        <v>129.67095695900599</v>
      </c>
      <c r="F162" s="123">
        <f t="shared" si="57"/>
        <v>124.64035831054632</v>
      </c>
      <c r="G162" s="123">
        <f t="shared" si="57"/>
        <v>118.37732672147058</v>
      </c>
      <c r="H162" s="123">
        <f t="shared" si="57"/>
        <v>117.47201018273641</v>
      </c>
      <c r="I162" s="123">
        <f t="shared" si="57"/>
        <v>106.95293764226984</v>
      </c>
      <c r="J162" s="123">
        <f t="shared" si="57"/>
        <v>110.49854132039295</v>
      </c>
      <c r="K162" s="123">
        <f t="shared" si="57"/>
        <v>106.40304564331238</v>
      </c>
      <c r="L162" s="123">
        <f t="shared" si="57"/>
        <v>120.18554760254023</v>
      </c>
      <c r="M162" s="123">
        <f t="shared" si="57"/>
        <v>102.2511020623882</v>
      </c>
      <c r="N162" s="123">
        <f t="shared" si="57"/>
        <v>111.89421614076308</v>
      </c>
      <c r="O162" s="123">
        <f t="shared" si="57"/>
        <v>111.04388968567675</v>
      </c>
      <c r="P162" s="123">
        <f t="shared" si="57"/>
        <v>94.476894834003929</v>
      </c>
      <c r="Q162" s="123">
        <f t="shared" si="57"/>
        <v>96.252276102157438</v>
      </c>
      <c r="R162" s="123">
        <f t="shared" si="57"/>
        <v>104.92771707310631</v>
      </c>
      <c r="S162" s="123">
        <f t="shared" si="57"/>
        <v>104.87794994650686</v>
      </c>
      <c r="T162" s="123">
        <f t="shared" si="57"/>
        <v>103.08324029585468</v>
      </c>
      <c r="U162" s="123">
        <f t="shared" si="57"/>
        <v>100.90013343577823</v>
      </c>
      <c r="V162" s="123">
        <f t="shared" si="57"/>
        <v>93.832947151354475</v>
      </c>
      <c r="W162" s="123">
        <f t="shared" si="57"/>
        <v>102.84849984312258</v>
      </c>
      <c r="DA162" s="130" t="s">
        <v>2898</v>
      </c>
    </row>
    <row r="163" spans="1:105" ht="12" customHeight="1" x14ac:dyDescent="0.25">
      <c r="A163" s="97" t="s">
        <v>53</v>
      </c>
      <c r="B163" s="110">
        <v>123.77805100052072</v>
      </c>
      <c r="C163" s="110">
        <v>129.3915954651219</v>
      </c>
      <c r="D163" s="110">
        <v>124.56045589112344</v>
      </c>
      <c r="E163" s="110">
        <v>129.67095695900599</v>
      </c>
      <c r="F163" s="110">
        <v>124.64035831054632</v>
      </c>
      <c r="G163" s="110">
        <v>118.37732672147058</v>
      </c>
      <c r="H163" s="110">
        <v>117.47201018273641</v>
      </c>
      <c r="I163" s="110">
        <v>106.95293764226984</v>
      </c>
      <c r="J163" s="110">
        <v>110.49854132039295</v>
      </c>
      <c r="K163" s="110">
        <v>106.40304564331238</v>
      </c>
      <c r="L163" s="110">
        <v>120.18554760254023</v>
      </c>
      <c r="M163" s="110">
        <v>102.2511020623882</v>
      </c>
      <c r="N163" s="110">
        <v>111.89421614076308</v>
      </c>
      <c r="O163" s="110">
        <v>111.04388968567675</v>
      </c>
      <c r="P163" s="110">
        <v>94.476894834003929</v>
      </c>
      <c r="Q163" s="110">
        <v>96.252276102157438</v>
      </c>
      <c r="R163" s="110">
        <v>104.92771707310631</v>
      </c>
      <c r="S163" s="110">
        <v>104.87794994650686</v>
      </c>
      <c r="T163" s="110">
        <v>103.08324029585468</v>
      </c>
      <c r="U163" s="110">
        <v>100.90013343577823</v>
      </c>
      <c r="V163" s="110">
        <v>93.832947151354475</v>
      </c>
      <c r="W163" s="110">
        <v>102.84849984312258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1.1752070374621251</v>
      </c>
      <c r="C164" s="123">
        <f t="shared" si="58"/>
        <v>1.3713081428953715</v>
      </c>
      <c r="D164" s="123">
        <f t="shared" si="58"/>
        <v>1.0817122120332145</v>
      </c>
      <c r="E164" s="123">
        <f t="shared" si="58"/>
        <v>2.5535149785779829</v>
      </c>
      <c r="F164" s="123">
        <f t="shared" si="58"/>
        <v>1.1127360198540404</v>
      </c>
      <c r="G164" s="123">
        <f t="shared" si="58"/>
        <v>1.2905887543481234</v>
      </c>
      <c r="H164" s="123">
        <f t="shared" si="58"/>
        <v>1.5062463487820525</v>
      </c>
      <c r="I164" s="123">
        <f t="shared" si="58"/>
        <v>1.0530409936603402</v>
      </c>
      <c r="J164" s="123">
        <f t="shared" si="58"/>
        <v>1.0838515723981692</v>
      </c>
      <c r="K164" s="123">
        <f t="shared" si="58"/>
        <v>1.2013170773846324</v>
      </c>
      <c r="L164" s="123">
        <f t="shared" si="58"/>
        <v>1.215015034821699</v>
      </c>
      <c r="M164" s="123">
        <f t="shared" si="58"/>
        <v>1.193563935762574</v>
      </c>
      <c r="N164" s="123">
        <f t="shared" si="58"/>
        <v>1.4286423439979379</v>
      </c>
      <c r="O164" s="123">
        <f t="shared" si="58"/>
        <v>1.1850189941431828</v>
      </c>
      <c r="P164" s="123">
        <f t="shared" si="58"/>
        <v>1.0369983389538791</v>
      </c>
      <c r="Q164" s="123">
        <f t="shared" si="58"/>
        <v>1.3679220916581589</v>
      </c>
      <c r="R164" s="123">
        <f t="shared" si="58"/>
        <v>1.4458070201375837</v>
      </c>
      <c r="S164" s="123">
        <f t="shared" si="58"/>
        <v>1.5326959139624057</v>
      </c>
      <c r="T164" s="123">
        <f t="shared" si="58"/>
        <v>1.3119237078872383</v>
      </c>
      <c r="U164" s="123">
        <f t="shared" si="58"/>
        <v>1.4535050902763904</v>
      </c>
      <c r="V164" s="123">
        <f t="shared" si="58"/>
        <v>1.4524428258577085</v>
      </c>
      <c r="W164" s="123">
        <f t="shared" si="58"/>
        <v>1.461808210826264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1.1752070374621251</v>
      </c>
      <c r="C165" s="99">
        <f>RES_hhdet_fech!C165/RES_summary!C$19</f>
        <v>1.3713081428953715</v>
      </c>
      <c r="D165" s="99">
        <f>RES_hhdet_fech!D165/RES_summary!D$19</f>
        <v>1.0817122120332145</v>
      </c>
      <c r="E165" s="99">
        <f>RES_hhdet_fech!E165/RES_summary!E$19</f>
        <v>2.5535149785779829</v>
      </c>
      <c r="F165" s="99">
        <f>RES_hhdet_fech!F165/RES_summary!F$19</f>
        <v>1.1127360198540404</v>
      </c>
      <c r="G165" s="99">
        <f>RES_hhdet_fech!G165/RES_summary!G$19</f>
        <v>1.2905887543481234</v>
      </c>
      <c r="H165" s="99">
        <f>RES_hhdet_fech!H165/RES_summary!H$19</f>
        <v>1.5062463487820525</v>
      </c>
      <c r="I165" s="99">
        <f>RES_hhdet_fech!I165/RES_summary!I$19</f>
        <v>1.0530409936603402</v>
      </c>
      <c r="J165" s="99">
        <f>RES_hhdet_fech!J165/RES_summary!J$19</f>
        <v>1.0838515723981692</v>
      </c>
      <c r="K165" s="99">
        <f>RES_hhdet_fech!K165/RES_summary!K$19</f>
        <v>1.2013170773846324</v>
      </c>
      <c r="L165" s="99">
        <f>RES_hhdet_fech!L165/RES_summary!L$19</f>
        <v>1.215015034821699</v>
      </c>
      <c r="M165" s="99">
        <f>RES_hhdet_fech!M165/RES_summary!M$19</f>
        <v>1.193563935762574</v>
      </c>
      <c r="N165" s="99">
        <f>RES_hhdet_fech!N165/RES_summary!N$19</f>
        <v>1.4286423439979379</v>
      </c>
      <c r="O165" s="99">
        <f>RES_hhdet_fech!O165/RES_summary!O$19</f>
        <v>1.1850189941431828</v>
      </c>
      <c r="P165" s="99">
        <f>RES_hhdet_fech!P165/RES_summary!P$19</f>
        <v>1.0369983389538791</v>
      </c>
      <c r="Q165" s="99">
        <f>RES_hhdet_fech!Q165/RES_summary!Q$19</f>
        <v>1.3679220916581589</v>
      </c>
      <c r="R165" s="99">
        <f>RES_hhdet_fech!R165/RES_summary!R$19</f>
        <v>1.4458070201375837</v>
      </c>
      <c r="S165" s="99">
        <f>RES_hhdet_fech!S165/RES_summary!S$19</f>
        <v>1.5326959139624057</v>
      </c>
      <c r="T165" s="99">
        <f>RES_hhdet_fech!T165/RES_summary!T$19</f>
        <v>1.3119237078872383</v>
      </c>
      <c r="U165" s="99">
        <f>RES_hhdet_fech!U165/RES_summary!U$19</f>
        <v>1.4535050902763904</v>
      </c>
      <c r="V165" s="99">
        <f>RES_hhdet_fech!V165/RES_summary!V$19</f>
        <v>1.4524428258577085</v>
      </c>
      <c r="W165" s="99">
        <f>RES_hhdet_fech!W165/RES_summary!W$19</f>
        <v>1.461808210826264</v>
      </c>
      <c r="DA165" s="63" t="s">
        <v>2901</v>
      </c>
    </row>
    <row r="166" spans="1:105" ht="12" customHeight="1" x14ac:dyDescent="0.25">
      <c r="A166" s="121" t="s">
        <v>55</v>
      </c>
      <c r="B166" s="123">
        <v>17.558466458142757</v>
      </c>
      <c r="C166" s="123">
        <v>16.835082373500086</v>
      </c>
      <c r="D166" s="123">
        <v>16.886247451121363</v>
      </c>
      <c r="E166" s="123">
        <v>16.828776151720838</v>
      </c>
      <c r="F166" s="123">
        <v>16.835056091371378</v>
      </c>
      <c r="G166" s="123">
        <v>16.222093537745199</v>
      </c>
      <c r="H166" s="123">
        <v>16.188204087867074</v>
      </c>
      <c r="I166" s="123">
        <v>16.029531907572249</v>
      </c>
      <c r="J166" s="123">
        <v>15.871065119996485</v>
      </c>
      <c r="K166" s="123">
        <v>15.423049537199541</v>
      </c>
      <c r="L166" s="123">
        <v>15.971218063244793</v>
      </c>
      <c r="M166" s="123">
        <v>16.487840968086534</v>
      </c>
      <c r="N166" s="123">
        <v>16.439764667993817</v>
      </c>
      <c r="O166" s="123">
        <v>16.762155847631451</v>
      </c>
      <c r="P166" s="123">
        <v>16.137325648638207</v>
      </c>
      <c r="Q166" s="123">
        <v>16.221182839642559</v>
      </c>
      <c r="R166" s="123">
        <v>16.407971564087234</v>
      </c>
      <c r="S166" s="123">
        <v>16.630552278917712</v>
      </c>
      <c r="T166" s="123">
        <v>16.505306529730895</v>
      </c>
      <c r="U166" s="123">
        <v>16.059617548397195</v>
      </c>
      <c r="V166" s="123">
        <v>16.017169159007477</v>
      </c>
      <c r="W166" s="123">
        <v>16.207611289650234</v>
      </c>
      <c r="DA166" s="130" t="s">
        <v>2902</v>
      </c>
    </row>
    <row r="167" spans="1:105" ht="12" customHeight="1" x14ac:dyDescent="0.25">
      <c r="A167" s="97" t="s">
        <v>124</v>
      </c>
      <c r="B167" s="99">
        <v>17.746788363169472</v>
      </c>
      <c r="C167" s="99">
        <v>17.223743962772161</v>
      </c>
      <c r="D167" s="99">
        <v>17.100163815308207</v>
      </c>
      <c r="E167" s="99">
        <v>16.29865069093708</v>
      </c>
      <c r="F167" s="99">
        <v>16.541672115977772</v>
      </c>
      <c r="G167" s="99">
        <v>16.38860973798181</v>
      </c>
      <c r="H167" s="99">
        <v>15.678282799238504</v>
      </c>
      <c r="I167" s="99">
        <v>15.731796589547736</v>
      </c>
      <c r="J167" s="99">
        <v>15.601896351689993</v>
      </c>
      <c r="K167" s="99">
        <v>15.411288839260854</v>
      </c>
      <c r="L167" s="99">
        <v>15.94517370301555</v>
      </c>
      <c r="M167" s="99">
        <v>16.216591751513761</v>
      </c>
      <c r="N167" s="99">
        <v>15.765957192914444</v>
      </c>
      <c r="O167" s="99">
        <v>16.067001970562416</v>
      </c>
      <c r="P167" s="99">
        <v>15.898661160660003</v>
      </c>
      <c r="Q167" s="99">
        <v>15.338762945236185</v>
      </c>
      <c r="R167" s="99">
        <v>15.420405739252688</v>
      </c>
      <c r="S167" s="99">
        <v>15.45607760168369</v>
      </c>
      <c r="T167" s="99">
        <v>15.01431406307546</v>
      </c>
      <c r="U167" s="99">
        <v>13.940153995358894</v>
      </c>
      <c r="V167" s="99">
        <v>13.679015449797362</v>
      </c>
      <c r="W167" s="99">
        <v>14.424818529407576</v>
      </c>
      <c r="DA167" s="63" t="s">
        <v>2903</v>
      </c>
    </row>
    <row r="168" spans="1:105" ht="12" customHeight="1" x14ac:dyDescent="0.25">
      <c r="A168" s="97" t="s">
        <v>123</v>
      </c>
      <c r="B168" s="99">
        <v>10.865751820147434</v>
      </c>
      <c r="C168" s="99">
        <v>11.110762902236621</v>
      </c>
      <c r="D168" s="99">
        <v>10.830179543054985</v>
      </c>
      <c r="E168" s="99">
        <v>10.320421932162304</v>
      </c>
      <c r="F168" s="99">
        <v>10.359368969983571</v>
      </c>
      <c r="G168" s="99">
        <v>10.350383872757533</v>
      </c>
      <c r="H168" s="99">
        <v>10.372048531036453</v>
      </c>
      <c r="I168" s="99">
        <v>10.175461619375396</v>
      </c>
      <c r="J168" s="99">
        <v>10.083987000174615</v>
      </c>
      <c r="K168" s="99">
        <v>9.7807247250050011</v>
      </c>
      <c r="L168" s="99">
        <v>10.232534373208351</v>
      </c>
      <c r="M168" s="99">
        <v>10.201719416162819</v>
      </c>
      <c r="N168" s="99">
        <v>9.8744235988840501</v>
      </c>
      <c r="O168" s="99">
        <v>10.309705617849545</v>
      </c>
      <c r="P168" s="99">
        <v>10.942985763784542</v>
      </c>
      <c r="Q168" s="99">
        <v>10.274177064034733</v>
      </c>
      <c r="R168" s="99">
        <v>10.775874583485935</v>
      </c>
      <c r="S168" s="99">
        <v>11.153226271865536</v>
      </c>
      <c r="T168" s="99">
        <v>11.28948588269713</v>
      </c>
      <c r="U168" s="99">
        <v>10.723210780833819</v>
      </c>
      <c r="V168" s="99">
        <v>10.770633887436587</v>
      </c>
      <c r="W168" s="99">
        <v>11.62058234780929</v>
      </c>
      <c r="DA168" s="63" t="s">
        <v>2904</v>
      </c>
    </row>
    <row r="169" spans="1:105" ht="12" customHeight="1" x14ac:dyDescent="0.25">
      <c r="A169" s="100" t="s">
        <v>50</v>
      </c>
      <c r="B169" s="102">
        <v>2.8780697360082983</v>
      </c>
      <c r="C169" s="102">
        <v>3.5551764931229979</v>
      </c>
      <c r="D169" s="102">
        <v>2.9546693851284309</v>
      </c>
      <c r="E169" s="102">
        <v>2.3766013707726206</v>
      </c>
      <c r="F169" s="102">
        <v>2.4825249121193362</v>
      </c>
      <c r="G169" s="102">
        <v>2.5257391936058475</v>
      </c>
      <c r="H169" s="102">
        <v>2.6158088200395988</v>
      </c>
      <c r="I169" s="102">
        <v>2.3503327088774872</v>
      </c>
      <c r="J169" s="102">
        <v>2.1942027373074238</v>
      </c>
      <c r="K169" s="102">
        <v>2.0350354205813628</v>
      </c>
      <c r="L169" s="102">
        <v>2.1060857147085943</v>
      </c>
      <c r="M169" s="102">
        <v>2.2019855404822972</v>
      </c>
      <c r="N169" s="102">
        <v>1.8070262583003298</v>
      </c>
      <c r="O169" s="102">
        <v>1.5769522113887922</v>
      </c>
      <c r="P169" s="102">
        <v>2.1697264652497634</v>
      </c>
      <c r="Q169" s="102">
        <v>1.3633372414623544</v>
      </c>
      <c r="R169" s="102">
        <v>1.6137779748150272</v>
      </c>
      <c r="S169" s="102">
        <v>1.9019973791301579</v>
      </c>
      <c r="T169" s="102">
        <v>1.9029410408989886</v>
      </c>
      <c r="U169" s="102">
        <v>1.8426542302255655</v>
      </c>
      <c r="V169" s="102">
        <v>1.6909998670858215</v>
      </c>
      <c r="W169" s="102">
        <v>1.6442051913630149</v>
      </c>
      <c r="DA169" s="131" t="s">
        <v>2905</v>
      </c>
    </row>
    <row r="170" spans="1:105" ht="12" customHeight="1" x14ac:dyDescent="0.25">
      <c r="A170" s="103" t="s">
        <v>52</v>
      </c>
      <c r="B170" s="105">
        <v>7.9876820841391361</v>
      </c>
      <c r="C170" s="105">
        <v>7.5555864091136229</v>
      </c>
      <c r="D170" s="105">
        <v>7.8755101579265547</v>
      </c>
      <c r="E170" s="105">
        <v>7.9438205613896828</v>
      </c>
      <c r="F170" s="105">
        <v>7.8768440578642318</v>
      </c>
      <c r="G170" s="105">
        <v>7.8246446791516826</v>
      </c>
      <c r="H170" s="105">
        <v>7.7562397109968542</v>
      </c>
      <c r="I170" s="105">
        <v>7.8251289104979085</v>
      </c>
      <c r="J170" s="105">
        <v>7.8897842628671899</v>
      </c>
      <c r="K170" s="105">
        <v>7.7456893044236379</v>
      </c>
      <c r="L170" s="105">
        <v>8.126448658499756</v>
      </c>
      <c r="M170" s="105">
        <v>7.9997338756805219</v>
      </c>
      <c r="N170" s="105">
        <v>8.0673973405837192</v>
      </c>
      <c r="O170" s="105">
        <v>8.7327534064607555</v>
      </c>
      <c r="P170" s="105">
        <v>8.7732592985347768</v>
      </c>
      <c r="Q170" s="105">
        <v>8.9108398225723775</v>
      </c>
      <c r="R170" s="105">
        <v>9.162096608670911</v>
      </c>
      <c r="S170" s="105">
        <v>9.2512288927353783</v>
      </c>
      <c r="T170" s="105">
        <v>9.3865448417981412</v>
      </c>
      <c r="U170" s="105">
        <v>8.8805565506082544</v>
      </c>
      <c r="V170" s="105">
        <v>9.0796340203507651</v>
      </c>
      <c r="W170" s="105">
        <v>9.9763771564462722</v>
      </c>
      <c r="DA170" s="132" t="s">
        <v>2906</v>
      </c>
    </row>
    <row r="171" spans="1:105" ht="12" customHeight="1" x14ac:dyDescent="0.25">
      <c r="A171" s="106" t="s">
        <v>122</v>
      </c>
      <c r="B171" s="102">
        <v>17.750288969714717</v>
      </c>
      <c r="C171" s="102">
        <v>16.937640839857512</v>
      </c>
      <c r="D171" s="102">
        <v>17.015794732150439</v>
      </c>
      <c r="E171" s="102">
        <v>17.165590785669561</v>
      </c>
      <c r="F171" s="102">
        <v>17.104588543557746</v>
      </c>
      <c r="G171" s="102">
        <v>16.3373329320765</v>
      </c>
      <c r="H171" s="102">
        <v>16.547825974655709</v>
      </c>
      <c r="I171" s="102">
        <v>16.379219220701593</v>
      </c>
      <c r="J171" s="102">
        <v>16.312567749390301</v>
      </c>
      <c r="K171" s="102">
        <v>15.725994134681571</v>
      </c>
      <c r="L171" s="102">
        <v>16.424744537833856</v>
      </c>
      <c r="M171" s="102">
        <v>17.105223910229686</v>
      </c>
      <c r="N171" s="102">
        <v>17.254694061885733</v>
      </c>
      <c r="O171" s="102">
        <v>17.620673497787433</v>
      </c>
      <c r="P171" s="102">
        <v>16.72092294861848</v>
      </c>
      <c r="Q171" s="102">
        <v>16.961592442886264</v>
      </c>
      <c r="R171" s="102">
        <v>17.15045979630646</v>
      </c>
      <c r="S171" s="102">
        <v>17.390719840504897</v>
      </c>
      <c r="T171" s="102">
        <v>17.35104226107153</v>
      </c>
      <c r="U171" s="102">
        <v>16.979518507453541</v>
      </c>
      <c r="V171" s="102">
        <v>16.967999019895629</v>
      </c>
      <c r="W171" s="102">
        <v>16.920203274815254</v>
      </c>
      <c r="DA171" s="131" t="s">
        <v>2907</v>
      </c>
    </row>
    <row r="172" spans="1:105" ht="12" customHeight="1" x14ac:dyDescent="0.25">
      <c r="A172" s="107" t="s">
        <v>121</v>
      </c>
      <c r="B172" s="105">
        <v>14.660410877032779</v>
      </c>
      <c r="C172" s="105">
        <v>14.417069756103416</v>
      </c>
      <c r="D172" s="105">
        <v>14.824704071684272</v>
      </c>
      <c r="E172" s="105">
        <v>15.085662906486323</v>
      </c>
      <c r="F172" s="105">
        <v>15.221538646220818</v>
      </c>
      <c r="G172" s="105">
        <v>14.773249767228632</v>
      </c>
      <c r="H172" s="105">
        <v>14.752960189373026</v>
      </c>
      <c r="I172" s="105">
        <v>14.464140020014678</v>
      </c>
      <c r="J172" s="105">
        <v>14.013188411846981</v>
      </c>
      <c r="K172" s="105">
        <v>14.151608025132346</v>
      </c>
      <c r="L172" s="105">
        <v>14.357211295128041</v>
      </c>
      <c r="M172" s="105">
        <v>14.678509881330745</v>
      </c>
      <c r="N172" s="105">
        <v>14.433035887300148</v>
      </c>
      <c r="O172" s="105">
        <v>14.631979011081333</v>
      </c>
      <c r="P172" s="105">
        <v>14.4825107942044</v>
      </c>
      <c r="Q172" s="105">
        <v>14.541278405370379</v>
      </c>
      <c r="R172" s="105">
        <v>14.859088400624266</v>
      </c>
      <c r="S172" s="105">
        <v>15.194316496518635</v>
      </c>
      <c r="T172" s="105">
        <v>15.122525402833086</v>
      </c>
      <c r="U172" s="105">
        <v>14.921688159272092</v>
      </c>
      <c r="V172" s="105">
        <v>14.922857473511169</v>
      </c>
      <c r="W172" s="105">
        <v>15.368540758989056</v>
      </c>
      <c r="DA172" s="132" t="s">
        <v>2908</v>
      </c>
    </row>
    <row r="173" spans="1:105" ht="12" customHeight="1" x14ac:dyDescent="0.25">
      <c r="A173" s="108" t="s">
        <v>53</v>
      </c>
      <c r="B173" s="99">
        <v>6.7870401991424254</v>
      </c>
      <c r="C173" s="99">
        <v>6.5866866419684609</v>
      </c>
      <c r="D173" s="99">
        <v>6.5611426166545774</v>
      </c>
      <c r="E173" s="99">
        <v>6.5268754783249143</v>
      </c>
      <c r="F173" s="99">
        <v>6.5071586441810547</v>
      </c>
      <c r="G173" s="99">
        <v>6.2420477652974666</v>
      </c>
      <c r="H173" s="99">
        <v>5.7839007654364671</v>
      </c>
      <c r="I173" s="99">
        <v>5.7742521764740697</v>
      </c>
      <c r="J173" s="99">
        <v>5.2991385419536954</v>
      </c>
      <c r="K173" s="99">
        <v>5.350688384250569</v>
      </c>
      <c r="L173" s="99">
        <v>5.7962195009448694</v>
      </c>
      <c r="M173" s="99">
        <v>5.5691901630966525</v>
      </c>
      <c r="N173" s="99">
        <v>5.3580611175010313</v>
      </c>
      <c r="O173" s="99">
        <v>5.4189342755038554</v>
      </c>
      <c r="P173" s="99">
        <v>5.2890521498126972</v>
      </c>
      <c r="Q173" s="99">
        <v>5.0535519912234008</v>
      </c>
      <c r="R173" s="99">
        <v>5.1517010427840235</v>
      </c>
      <c r="S173" s="99">
        <v>5.4593107959625771</v>
      </c>
      <c r="T173" s="99">
        <v>5.4193954114519567</v>
      </c>
      <c r="U173" s="99">
        <v>5.2220129639804398</v>
      </c>
      <c r="V173" s="99">
        <v>5.1252260718109364</v>
      </c>
      <c r="W173" s="99">
        <v>5.3604263148661753</v>
      </c>
      <c r="DA173" s="63" t="s">
        <v>2909</v>
      </c>
    </row>
    <row r="174" spans="1:105" ht="12" customHeight="1" x14ac:dyDescent="0.25">
      <c r="A174" s="115" t="s">
        <v>52</v>
      </c>
      <c r="B174" s="110">
        <v>7.8733706778903514</v>
      </c>
      <c r="C174" s="110">
        <v>7.8303831141349587</v>
      </c>
      <c r="D174" s="110">
        <v>8.2635614550296932</v>
      </c>
      <c r="E174" s="110">
        <v>8.5587874281614091</v>
      </c>
      <c r="F174" s="110">
        <v>8.7143800020397588</v>
      </c>
      <c r="G174" s="110">
        <v>8.531202001931165</v>
      </c>
      <c r="H174" s="110">
        <v>8.9690594239365549</v>
      </c>
      <c r="I174" s="110">
        <v>8.6898878435406122</v>
      </c>
      <c r="J174" s="110">
        <v>8.7140498698932856</v>
      </c>
      <c r="K174" s="110">
        <v>8.8009196408817729</v>
      </c>
      <c r="L174" s="110">
        <v>8.5609917941831721</v>
      </c>
      <c r="M174" s="110">
        <v>9.1093197182340919</v>
      </c>
      <c r="N174" s="110">
        <v>9.0749747697991161</v>
      </c>
      <c r="O174" s="110">
        <v>9.2130447355774781</v>
      </c>
      <c r="P174" s="110">
        <v>9.1934586443917059</v>
      </c>
      <c r="Q174" s="110">
        <v>9.4877264141469819</v>
      </c>
      <c r="R174" s="110">
        <v>9.7073873578402434</v>
      </c>
      <c r="S174" s="110">
        <v>9.7350057005560586</v>
      </c>
      <c r="T174" s="110">
        <v>9.7031299913811324</v>
      </c>
      <c r="U174" s="110">
        <v>9.6996751952916487</v>
      </c>
      <c r="V174" s="110">
        <v>9.7976314017002295</v>
      </c>
      <c r="W174" s="110">
        <v>10.008114444122883</v>
      </c>
      <c r="DA174" s="60" t="s">
        <v>2910</v>
      </c>
    </row>
    <row r="175" spans="1:105" ht="12" customHeight="1" x14ac:dyDescent="0.25">
      <c r="A175" s="121" t="s">
        <v>54</v>
      </c>
      <c r="B175" s="123">
        <v>7.3343241212950456</v>
      </c>
      <c r="C175" s="123">
        <v>7.4636133516151899</v>
      </c>
      <c r="D175" s="123">
        <v>7.6081734948579545</v>
      </c>
      <c r="E175" s="123">
        <v>7.581227948547534</v>
      </c>
      <c r="F175" s="123">
        <v>7.4712282192502713</v>
      </c>
      <c r="G175" s="123">
        <v>7.5279490883301063</v>
      </c>
      <c r="H175" s="123">
        <v>7.8371411146801568</v>
      </c>
      <c r="I175" s="123">
        <v>7.9053101733661579</v>
      </c>
      <c r="J175" s="123">
        <v>7.7640805284857022</v>
      </c>
      <c r="K175" s="123">
        <v>7.2005801099115372</v>
      </c>
      <c r="L175" s="123">
        <v>7.8447150414454008</v>
      </c>
      <c r="M175" s="123">
        <v>7.5001758067959683</v>
      </c>
      <c r="N175" s="123">
        <v>7.3511972151337108</v>
      </c>
      <c r="O175" s="123">
        <v>7.1234178997830906</v>
      </c>
      <c r="P175" s="123">
        <v>6.8303800623048812</v>
      </c>
      <c r="Q175" s="123">
        <v>6.895323693861001</v>
      </c>
      <c r="R175" s="123">
        <v>6.7228206191707409</v>
      </c>
      <c r="S175" s="123">
        <v>6.9113212342662242</v>
      </c>
      <c r="T175" s="123">
        <v>6.9269900932362258</v>
      </c>
      <c r="U175" s="123">
        <v>6.6157174701159365</v>
      </c>
      <c r="V175" s="123">
        <v>6.6953621261175504</v>
      </c>
      <c r="W175" s="123">
        <v>6.5069810710712757</v>
      </c>
      <c r="DA175" s="130" t="s">
        <v>2911</v>
      </c>
    </row>
    <row r="176" spans="1:105" ht="12" customHeight="1" x14ac:dyDescent="0.25">
      <c r="A176" s="97" t="s">
        <v>50</v>
      </c>
      <c r="B176" s="99">
        <v>10.955387274598619</v>
      </c>
      <c r="C176" s="99">
        <v>10.610609885152245</v>
      </c>
      <c r="D176" s="99">
        <v>10.731719542842358</v>
      </c>
      <c r="E176" s="99">
        <v>10.48611752068047</v>
      </c>
      <c r="F176" s="99">
        <v>10.42968874985444</v>
      </c>
      <c r="G176" s="99">
        <v>10.156823345409611</v>
      </c>
      <c r="H176" s="99">
        <v>10.064694137605812</v>
      </c>
      <c r="I176" s="99">
        <v>10.414085471495076</v>
      </c>
      <c r="J176" s="99">
        <v>9.9304452005451811</v>
      </c>
      <c r="K176" s="99">
        <v>9.9506211265024831</v>
      </c>
      <c r="L176" s="99">
        <v>10.010616245383455</v>
      </c>
      <c r="M176" s="99">
        <v>10.096603432234453</v>
      </c>
      <c r="N176" s="99">
        <v>9.6217551629315192</v>
      </c>
      <c r="O176" s="99">
        <v>9.5591075941182222</v>
      </c>
      <c r="P176" s="99">
        <v>9.4776745158920974</v>
      </c>
      <c r="Q176" s="99">
        <v>9.4215132901694503</v>
      </c>
      <c r="R176" s="99">
        <v>8.9548445884076671</v>
      </c>
      <c r="S176" s="99">
        <v>9.4971066227987091</v>
      </c>
      <c r="T176" s="99">
        <v>9.6523834183950008</v>
      </c>
      <c r="U176" s="99">
        <v>9.2383189406952955</v>
      </c>
      <c r="V176" s="99">
        <v>9.4645053760021192</v>
      </c>
      <c r="W176" s="99">
        <v>9.1572773793347064</v>
      </c>
      <c r="DA176" s="63" t="s">
        <v>2912</v>
      </c>
    </row>
    <row r="177" spans="1:105" ht="12" customHeight="1" x14ac:dyDescent="0.25">
      <c r="A177" s="109" t="s">
        <v>120</v>
      </c>
      <c r="B177" s="110">
        <v>6.0288660566627978</v>
      </c>
      <c r="C177" s="110">
        <v>6.3399665398764462</v>
      </c>
      <c r="D177" s="110">
        <v>6.4624304435198674</v>
      </c>
      <c r="E177" s="110">
        <v>6.4777534266076788</v>
      </c>
      <c r="F177" s="110">
        <v>6.2919598138730617</v>
      </c>
      <c r="G177" s="110">
        <v>6.4904946967185895</v>
      </c>
      <c r="H177" s="110">
        <v>7.0023507707750374</v>
      </c>
      <c r="I177" s="110">
        <v>6.9931702696541889</v>
      </c>
      <c r="J177" s="110">
        <v>7.0010449109930768</v>
      </c>
      <c r="K177" s="110">
        <v>6.2637929057967634</v>
      </c>
      <c r="L177" s="110">
        <v>7.1284595481639998</v>
      </c>
      <c r="M177" s="110">
        <v>6.6676093257842464</v>
      </c>
      <c r="N177" s="110">
        <v>6.6484498592239394</v>
      </c>
      <c r="O177" s="110">
        <v>6.3879892306220931</v>
      </c>
      <c r="P177" s="110">
        <v>6.0463945698728745</v>
      </c>
      <c r="Q177" s="110">
        <v>6.1699148719707324</v>
      </c>
      <c r="R177" s="110">
        <v>6.1181222207754944</v>
      </c>
      <c r="S177" s="110">
        <v>6.2470210581203327</v>
      </c>
      <c r="T177" s="110">
        <v>6.2624790853546042</v>
      </c>
      <c r="U177" s="110">
        <v>6.0107862732753485</v>
      </c>
      <c r="V177" s="110">
        <v>6.0862563601183624</v>
      </c>
      <c r="W177" s="110">
        <v>5.9437806272674694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98.998015516834798</v>
      </c>
      <c r="C3" s="118">
        <f t="shared" si="0"/>
        <v>102.44282452406159</v>
      </c>
      <c r="D3" s="118">
        <f t="shared" si="0"/>
        <v>103.6312723858574</v>
      </c>
      <c r="E3" s="118">
        <f t="shared" si="0"/>
        <v>102.71309755256914</v>
      </c>
      <c r="F3" s="118">
        <f t="shared" si="0"/>
        <v>101.14100307753554</v>
      </c>
      <c r="G3" s="118">
        <f t="shared" si="0"/>
        <v>102.46354360189191</v>
      </c>
      <c r="H3" s="118">
        <f t="shared" si="0"/>
        <v>111.25087748909317</v>
      </c>
      <c r="I3" s="118">
        <f t="shared" si="0"/>
        <v>101.71960924290711</v>
      </c>
      <c r="J3" s="118">
        <f t="shared" si="0"/>
        <v>106.25004433982937</v>
      </c>
      <c r="K3" s="118">
        <f t="shared" si="0"/>
        <v>108.47801104426874</v>
      </c>
      <c r="L3" s="118">
        <f t="shared" si="0"/>
        <v>124.67460319002363</v>
      </c>
      <c r="M3" s="118">
        <f t="shared" si="0"/>
        <v>111.39392325740627</v>
      </c>
      <c r="N3" s="118">
        <f t="shared" si="0"/>
        <v>114.63549269987277</v>
      </c>
      <c r="O3" s="118">
        <f t="shared" si="0"/>
        <v>114.18956151910781</v>
      </c>
      <c r="P3" s="118">
        <f t="shared" si="0"/>
        <v>104.29959382227821</v>
      </c>
      <c r="Q3" s="118">
        <f t="shared" si="0"/>
        <v>104.43652765617779</v>
      </c>
      <c r="R3" s="118">
        <f t="shared" ref="R3:V3" si="1">R4+R7+R9+R19</f>
        <v>111.18118332667817</v>
      </c>
      <c r="S3" s="118">
        <f t="shared" si="1"/>
        <v>116.3194422166716</v>
      </c>
      <c r="T3" s="118">
        <f t="shared" si="1"/>
        <v>120.49313093800006</v>
      </c>
      <c r="U3" s="118">
        <f t="shared" si="1"/>
        <v>105.92625256228115</v>
      </c>
      <c r="V3" s="118">
        <f t="shared" si="1"/>
        <v>115.52535118058611</v>
      </c>
      <c r="W3" s="118">
        <f t="shared" ref="W3" si="2">W4+W7+W9+W19</f>
        <v>119.89915991079725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82.531507662379369</v>
      </c>
      <c r="C4" s="123">
        <f t="shared" si="3"/>
        <v>86.365921740437045</v>
      </c>
      <c r="D4" s="123">
        <f t="shared" si="3"/>
        <v>87.146342177668345</v>
      </c>
      <c r="E4" s="123">
        <f t="shared" si="3"/>
        <v>84.697010508797732</v>
      </c>
      <c r="F4" s="123">
        <f t="shared" si="3"/>
        <v>83.116670042922379</v>
      </c>
      <c r="G4" s="123">
        <f t="shared" si="3"/>
        <v>84.883044227888035</v>
      </c>
      <c r="H4" s="123">
        <f t="shared" si="3"/>
        <v>92.831788243068246</v>
      </c>
      <c r="I4" s="123">
        <f t="shared" si="3"/>
        <v>83.780402972426202</v>
      </c>
      <c r="J4" s="123">
        <f t="shared" si="3"/>
        <v>87.700693786209939</v>
      </c>
      <c r="K4" s="123">
        <f t="shared" si="3"/>
        <v>89.483963977980963</v>
      </c>
      <c r="L4" s="123">
        <f t="shared" si="3"/>
        <v>104.99363210714036</v>
      </c>
      <c r="M4" s="123">
        <f t="shared" si="3"/>
        <v>92.043264789396474</v>
      </c>
      <c r="N4" s="123">
        <f t="shared" si="3"/>
        <v>95.259158862109132</v>
      </c>
      <c r="O4" s="123">
        <f t="shared" si="3"/>
        <v>94.98504299843998</v>
      </c>
      <c r="P4" s="123">
        <f t="shared" si="3"/>
        <v>85.364436560428146</v>
      </c>
      <c r="Q4" s="123">
        <f t="shared" si="3"/>
        <v>85.442828635040371</v>
      </c>
      <c r="R4" s="123">
        <f t="shared" ref="R4:V4" si="4">SUM(R5:R6)</f>
        <v>91.824784257758509</v>
      </c>
      <c r="S4" s="123">
        <f t="shared" si="4"/>
        <v>96.283745553178832</v>
      </c>
      <c r="T4" s="123">
        <f t="shared" si="4"/>
        <v>99.918253282594151</v>
      </c>
      <c r="U4" s="123">
        <f t="shared" si="4"/>
        <v>86.501027657284524</v>
      </c>
      <c r="V4" s="123">
        <f t="shared" si="4"/>
        <v>95.365897690110927</v>
      </c>
      <c r="W4" s="123">
        <f t="shared" ref="W4" si="5">SUM(W5:W6)</f>
        <v>99.568580205005603</v>
      </c>
      <c r="DA4" s="130" t="s">
        <v>2916</v>
      </c>
    </row>
    <row r="5" spans="1:105" ht="12" customHeight="1" x14ac:dyDescent="0.25">
      <c r="A5" s="97" t="s">
        <v>51</v>
      </c>
      <c r="B5" s="99">
        <v>81.809897582147002</v>
      </c>
      <c r="C5" s="99">
        <v>85.619837166119453</v>
      </c>
      <c r="D5" s="99">
        <v>86.412874118919149</v>
      </c>
      <c r="E5" s="99">
        <v>83.992913582659455</v>
      </c>
      <c r="F5" s="99">
        <v>82.439972884828322</v>
      </c>
      <c r="G5" s="99">
        <v>84.206349446444904</v>
      </c>
      <c r="H5" s="99">
        <v>92.100152666147125</v>
      </c>
      <c r="I5" s="99">
        <v>83.13528282803891</v>
      </c>
      <c r="J5" s="99">
        <v>87.034307964642679</v>
      </c>
      <c r="K5" s="99">
        <v>88.812702658579042</v>
      </c>
      <c r="L5" s="99">
        <v>104.20577929356139</v>
      </c>
      <c r="M5" s="99">
        <v>91.370757011000563</v>
      </c>
      <c r="N5" s="99">
        <v>94.571654326922001</v>
      </c>
      <c r="O5" s="99">
        <v>94.308680084971471</v>
      </c>
      <c r="P5" s="99">
        <v>84.777566510473335</v>
      </c>
      <c r="Q5" s="99">
        <v>84.862485591859226</v>
      </c>
      <c r="R5" s="99">
        <v>91.205222925167021</v>
      </c>
      <c r="S5" s="99">
        <v>95.639041107034274</v>
      </c>
      <c r="T5" s="99">
        <v>99.243796704102792</v>
      </c>
      <c r="U5" s="99">
        <v>85.927649596315604</v>
      </c>
      <c r="V5" s="99">
        <v>94.73629664134063</v>
      </c>
      <c r="W5" s="99">
        <v>98.921073787804573</v>
      </c>
      <c r="DA5" s="63" t="s">
        <v>2917</v>
      </c>
    </row>
    <row r="6" spans="1:105" ht="12" customHeight="1" x14ac:dyDescent="0.25">
      <c r="A6" s="97" t="s">
        <v>53</v>
      </c>
      <c r="B6" s="99">
        <v>0.72161008023236861</v>
      </c>
      <c r="C6" s="99">
        <v>0.74608457431758646</v>
      </c>
      <c r="D6" s="99">
        <v>0.7334680587491984</v>
      </c>
      <c r="E6" s="99">
        <v>0.70409692613828256</v>
      </c>
      <c r="F6" s="99">
        <v>0.67669715809405284</v>
      </c>
      <c r="G6" s="99">
        <v>0.67669478144313855</v>
      </c>
      <c r="H6" s="99">
        <v>0.73163557692111558</v>
      </c>
      <c r="I6" s="99">
        <v>0.64512014438728971</v>
      </c>
      <c r="J6" s="99">
        <v>0.66638582156726367</v>
      </c>
      <c r="K6" s="99">
        <v>0.67126131940192491</v>
      </c>
      <c r="L6" s="99">
        <v>0.7878528135789602</v>
      </c>
      <c r="M6" s="99">
        <v>0.67250777839591636</v>
      </c>
      <c r="N6" s="99">
        <v>0.68750453518713683</v>
      </c>
      <c r="O6" s="99">
        <v>0.67636291346851496</v>
      </c>
      <c r="P6" s="99">
        <v>0.58687004995481162</v>
      </c>
      <c r="Q6" s="99">
        <v>0.58034304318113816</v>
      </c>
      <c r="R6" s="99">
        <v>0.61956133259149315</v>
      </c>
      <c r="S6" s="99">
        <v>0.64470444614455502</v>
      </c>
      <c r="T6" s="99">
        <v>0.67445657849135898</v>
      </c>
      <c r="U6" s="99">
        <v>0.57337806096891797</v>
      </c>
      <c r="V6" s="99">
        <v>0.62960104877029044</v>
      </c>
      <c r="W6" s="99">
        <v>0.64750641720102609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0.11192743765812567</v>
      </c>
      <c r="C7" s="123">
        <f t="shared" si="6"/>
        <v>0.13442352422784562</v>
      </c>
      <c r="D7" s="123">
        <f t="shared" si="6"/>
        <v>0.11629423693821665</v>
      </c>
      <c r="E7" s="123">
        <f t="shared" si="6"/>
        <v>0.22974301795033758</v>
      </c>
      <c r="F7" s="123">
        <f t="shared" si="6"/>
        <v>0.1299962763515467</v>
      </c>
      <c r="G7" s="123">
        <f t="shared" si="6"/>
        <v>0.16849497033894847</v>
      </c>
      <c r="H7" s="123">
        <f t="shared" si="6"/>
        <v>0.21378059037972821</v>
      </c>
      <c r="I7" s="123">
        <f t="shared" si="6"/>
        <v>0.17755207495117009</v>
      </c>
      <c r="J7" s="123">
        <f t="shared" si="6"/>
        <v>0.18776848710234478</v>
      </c>
      <c r="K7" s="123">
        <f t="shared" si="6"/>
        <v>0.24233992459125847</v>
      </c>
      <c r="L7" s="123">
        <f t="shared" si="6"/>
        <v>0.28130465437241664</v>
      </c>
      <c r="M7" s="123">
        <f t="shared" si="6"/>
        <v>0.28341514574871518</v>
      </c>
      <c r="N7" s="123">
        <f t="shared" si="6"/>
        <v>0.33547587730859985</v>
      </c>
      <c r="O7" s="123">
        <f t="shared" si="6"/>
        <v>0.29223031492016721</v>
      </c>
      <c r="P7" s="123">
        <f t="shared" si="6"/>
        <v>0.26282769906053949</v>
      </c>
      <c r="Q7" s="123">
        <f t="shared" si="6"/>
        <v>0.37076366679839601</v>
      </c>
      <c r="R7" s="123">
        <f t="shared" si="6"/>
        <v>0.36216830782568193</v>
      </c>
      <c r="S7" s="123">
        <f t="shared" si="6"/>
        <v>0.40989708162076099</v>
      </c>
      <c r="T7" s="123">
        <f t="shared" si="6"/>
        <v>0.42957358694015746</v>
      </c>
      <c r="U7" s="123">
        <f t="shared" si="6"/>
        <v>0.4919404592508117</v>
      </c>
      <c r="V7" s="123">
        <f t="shared" si="6"/>
        <v>0.42319464853624156</v>
      </c>
      <c r="W7" s="123">
        <f t="shared" si="6"/>
        <v>0.46371668603973953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0.11192743765812567</v>
      </c>
      <c r="C8" s="99">
        <f>RES_hhdet_tesh!C8/RES_summary!C$19</f>
        <v>0.13442352422784562</v>
      </c>
      <c r="D8" s="99">
        <f>RES_hhdet_tesh!D8/RES_summary!D$19</f>
        <v>0.11629423693821665</v>
      </c>
      <c r="E8" s="99">
        <f>RES_hhdet_tesh!E8/RES_summary!E$19</f>
        <v>0.22974301795033758</v>
      </c>
      <c r="F8" s="99">
        <f>RES_hhdet_tesh!F8/RES_summary!F$19</f>
        <v>0.1299962763515467</v>
      </c>
      <c r="G8" s="99">
        <f>RES_hhdet_tesh!G8/RES_summary!G$19</f>
        <v>0.16849497033894847</v>
      </c>
      <c r="H8" s="99">
        <f>RES_hhdet_tesh!H8/RES_summary!H$19</f>
        <v>0.21378059037972821</v>
      </c>
      <c r="I8" s="99">
        <f>RES_hhdet_tesh!I8/RES_summary!I$19</f>
        <v>0.17755207495117009</v>
      </c>
      <c r="J8" s="99">
        <f>RES_hhdet_tesh!J8/RES_summary!J$19</f>
        <v>0.18776848710234478</v>
      </c>
      <c r="K8" s="99">
        <f>RES_hhdet_tesh!K8/RES_summary!K$19</f>
        <v>0.24233992459125847</v>
      </c>
      <c r="L8" s="99">
        <f>RES_hhdet_tesh!L8/RES_summary!L$19</f>
        <v>0.28130465437241664</v>
      </c>
      <c r="M8" s="99">
        <f>RES_hhdet_tesh!M8/RES_summary!M$19</f>
        <v>0.28341514574871518</v>
      </c>
      <c r="N8" s="99">
        <f>RES_hhdet_tesh!N8/RES_summary!N$19</f>
        <v>0.33547587730859985</v>
      </c>
      <c r="O8" s="99">
        <f>RES_hhdet_tesh!O8/RES_summary!O$19</f>
        <v>0.29223031492016721</v>
      </c>
      <c r="P8" s="99">
        <f>RES_hhdet_tesh!P8/RES_summary!P$19</f>
        <v>0.26282769906053949</v>
      </c>
      <c r="Q8" s="99">
        <f>RES_hhdet_tesh!Q8/RES_summary!Q$19</f>
        <v>0.37076366679839601</v>
      </c>
      <c r="R8" s="99">
        <f>RES_hhdet_tesh!R8/RES_summary!R$19</f>
        <v>0.36216830782568193</v>
      </c>
      <c r="S8" s="99">
        <f>RES_hhdet_tesh!S8/RES_summary!S$19</f>
        <v>0.40989708162076099</v>
      </c>
      <c r="T8" s="99">
        <f>RES_hhdet_tesh!T8/RES_summary!T$19</f>
        <v>0.42957358694015746</v>
      </c>
      <c r="U8" s="99">
        <f>RES_hhdet_tesh!U8/RES_summary!U$19</f>
        <v>0.4919404592508117</v>
      </c>
      <c r="V8" s="99">
        <f>RES_hhdet_tesh!V8/RES_summary!V$19</f>
        <v>0.42319464853624156</v>
      </c>
      <c r="W8" s="99">
        <f>RES_hhdet_tesh!W8/RES_summary!W$19</f>
        <v>0.46371668603973953</v>
      </c>
      <c r="DA8" s="63" t="s">
        <v>2920</v>
      </c>
    </row>
    <row r="9" spans="1:105" ht="12" customHeight="1" x14ac:dyDescent="0.25">
      <c r="A9" s="121" t="s">
        <v>55</v>
      </c>
      <c r="B9" s="123">
        <v>11.384495486613321</v>
      </c>
      <c r="C9" s="123">
        <v>11.023589173146386</v>
      </c>
      <c r="D9" s="123">
        <v>11.334352163837186</v>
      </c>
      <c r="E9" s="123">
        <v>11.487371249192419</v>
      </c>
      <c r="F9" s="123">
        <v>11.664162866181648</v>
      </c>
      <c r="G9" s="123">
        <v>11.49227055338198</v>
      </c>
      <c r="H9" s="123">
        <v>11.960751512733516</v>
      </c>
      <c r="I9" s="123">
        <v>11.662365524463029</v>
      </c>
      <c r="J9" s="123">
        <v>12.092742418465853</v>
      </c>
      <c r="K9" s="123">
        <v>12.419017402119188</v>
      </c>
      <c r="L9" s="123">
        <v>12.800751664721403</v>
      </c>
      <c r="M9" s="123">
        <v>12.851244662397002</v>
      </c>
      <c r="N9" s="123">
        <v>12.853579472089837</v>
      </c>
      <c r="O9" s="123">
        <v>12.890342193279743</v>
      </c>
      <c r="P9" s="123">
        <v>12.888875532851687</v>
      </c>
      <c r="Q9" s="123">
        <v>12.864039975996526</v>
      </c>
      <c r="R9" s="123">
        <v>13.201815191347343</v>
      </c>
      <c r="S9" s="123">
        <v>13.704906808455622</v>
      </c>
      <c r="T9" s="123">
        <v>14.207460736365674</v>
      </c>
      <c r="U9" s="123">
        <v>13.003283513086162</v>
      </c>
      <c r="V9" s="123">
        <v>13.784656373750707</v>
      </c>
      <c r="W9" s="123">
        <v>13.943142651200242</v>
      </c>
      <c r="DA9" s="130" t="s">
        <v>2921</v>
      </c>
    </row>
    <row r="10" spans="1:105" ht="12" customHeight="1" x14ac:dyDescent="0.25">
      <c r="A10" s="97" t="s">
        <v>143</v>
      </c>
      <c r="B10" s="99">
        <v>9.5915858568129853</v>
      </c>
      <c r="C10" s="99">
        <v>9.2864716041124158</v>
      </c>
      <c r="D10" s="99">
        <v>9.9644622520766557</v>
      </c>
      <c r="E10" s="99">
        <v>9.9798939045003205</v>
      </c>
      <c r="F10" s="99">
        <v>10.366196723943988</v>
      </c>
      <c r="G10" s="99">
        <v>10.514171546459453</v>
      </c>
      <c r="H10" s="99">
        <v>10.997153824687526</v>
      </c>
      <c r="I10" s="99">
        <v>10.495853363161157</v>
      </c>
      <c r="J10" s="99">
        <v>11.172989803539807</v>
      </c>
      <c r="K10" s="99">
        <v>11.535470236180553</v>
      </c>
      <c r="L10" s="99">
        <v>11.847311392030974</v>
      </c>
      <c r="M10" s="99">
        <v>11.699604033840892</v>
      </c>
      <c r="N10" s="99">
        <v>12.025584414350199</v>
      </c>
      <c r="O10" s="99">
        <v>12.170030138798101</v>
      </c>
      <c r="P10" s="99">
        <v>12.368720700385998</v>
      </c>
      <c r="Q10" s="99">
        <v>12.307986630308925</v>
      </c>
      <c r="R10" s="99">
        <v>12.711559092467716</v>
      </c>
      <c r="S10" s="99">
        <v>13.323239757284632</v>
      </c>
      <c r="T10" s="99">
        <v>13.940142415610511</v>
      </c>
      <c r="U10" s="99">
        <v>12.08645978888978</v>
      </c>
      <c r="V10" s="99">
        <v>13.150809068546494</v>
      </c>
      <c r="W10" s="99">
        <v>13.367731005344195</v>
      </c>
      <c r="DA10" s="63" t="s">
        <v>2922</v>
      </c>
    </row>
    <row r="11" spans="1:105" ht="12" customHeight="1" x14ac:dyDescent="0.25">
      <c r="A11" s="97" t="s">
        <v>124</v>
      </c>
      <c r="B11" s="99">
        <v>11.865369206491422</v>
      </c>
      <c r="C11" s="99">
        <v>11.468218333835768</v>
      </c>
      <c r="D11" s="99">
        <v>11.45027354651279</v>
      </c>
      <c r="E11" s="99">
        <v>10.770144339732092</v>
      </c>
      <c r="F11" s="99">
        <v>11.727288366601607</v>
      </c>
      <c r="G11" s="99">
        <v>11.512539141757674</v>
      </c>
      <c r="H11" s="99">
        <v>11.62389586975045</v>
      </c>
      <c r="I11" s="99">
        <v>11.142968742703609</v>
      </c>
      <c r="J11" s="99">
        <v>11.716743568252644</v>
      </c>
      <c r="K11" s="99">
        <v>11.911868442458488</v>
      </c>
      <c r="L11" s="99">
        <v>12.592120855922087</v>
      </c>
      <c r="M11" s="99">
        <v>13.197474700504467</v>
      </c>
      <c r="N11" s="99">
        <v>12.914743208306167</v>
      </c>
      <c r="O11" s="99">
        <v>12.678189669103217</v>
      </c>
      <c r="P11" s="99">
        <v>12.944937378440105</v>
      </c>
      <c r="Q11" s="99">
        <v>11.809579162101139</v>
      </c>
      <c r="R11" s="99">
        <v>13.004839245318585</v>
      </c>
      <c r="S11" s="99">
        <v>12.371636888401911</v>
      </c>
      <c r="T11" s="99">
        <v>13.70757092715278</v>
      </c>
      <c r="U11" s="99">
        <v>13.168990516146277</v>
      </c>
      <c r="V11" s="99">
        <v>13.672706921085412</v>
      </c>
      <c r="W11" s="99">
        <v>13.482391623124736</v>
      </c>
      <c r="DA11" s="63" t="s">
        <v>2923</v>
      </c>
    </row>
    <row r="12" spans="1:105" ht="12" customHeight="1" x14ac:dyDescent="0.25">
      <c r="A12" s="97" t="s">
        <v>123</v>
      </c>
      <c r="B12" s="99">
        <v>12.603507410154075</v>
      </c>
      <c r="C12" s="99">
        <v>12.672495061103286</v>
      </c>
      <c r="D12" s="99">
        <v>12.866213783900109</v>
      </c>
      <c r="E12" s="99">
        <v>11.367757639035966</v>
      </c>
      <c r="F12" s="99">
        <v>14.43055541539576</v>
      </c>
      <c r="G12" s="99">
        <v>13.524851363646011</v>
      </c>
      <c r="H12" s="99">
        <v>14.874176621999046</v>
      </c>
      <c r="I12" s="99">
        <v>12.663743983044881</v>
      </c>
      <c r="J12" s="99">
        <v>13.774278959163629</v>
      </c>
      <c r="K12" s="99">
        <v>13.218151912964331</v>
      </c>
      <c r="L12" s="99">
        <v>13.858801636203717</v>
      </c>
      <c r="M12" s="99">
        <v>15.352433667170521</v>
      </c>
      <c r="N12" s="99">
        <v>14.335056518310145</v>
      </c>
      <c r="O12" s="99">
        <v>13.428029262538299</v>
      </c>
      <c r="P12" s="99">
        <v>14.028838376587141</v>
      </c>
      <c r="Q12" s="99">
        <v>11.843718904595148</v>
      </c>
      <c r="R12" s="99">
        <v>13.520761888198216</v>
      </c>
      <c r="S12" s="99">
        <v>12.406384245000417</v>
      </c>
      <c r="T12" s="99">
        <v>14.431231475935759</v>
      </c>
      <c r="U12" s="99">
        <v>13.72590725141289</v>
      </c>
      <c r="V12" s="99">
        <v>14.446933113915058</v>
      </c>
      <c r="W12" s="99">
        <v>13.841129292148622</v>
      </c>
      <c r="DA12" s="63" t="s">
        <v>2924</v>
      </c>
    </row>
    <row r="13" spans="1:105" ht="12" customHeight="1" x14ac:dyDescent="0.25">
      <c r="A13" s="100" t="s">
        <v>50</v>
      </c>
      <c r="B13" s="102">
        <v>3.8124738370573485</v>
      </c>
      <c r="C13" s="102">
        <v>4.2723205055117113</v>
      </c>
      <c r="D13" s="102">
        <v>3.9174777596696631</v>
      </c>
      <c r="E13" s="102">
        <v>3.1633829446616764</v>
      </c>
      <c r="F13" s="102">
        <v>4.9416939457992806</v>
      </c>
      <c r="G13" s="102">
        <v>4.3950683336693279</v>
      </c>
      <c r="H13" s="102">
        <v>5.3155355934271329</v>
      </c>
      <c r="I13" s="102">
        <v>4.4936881931546369</v>
      </c>
      <c r="J13" s="102">
        <v>4.625887542001009</v>
      </c>
      <c r="K13" s="102">
        <v>4.6868976836270448</v>
      </c>
      <c r="L13" s="102">
        <v>5.0263431199880948</v>
      </c>
      <c r="M13" s="102">
        <v>6.2137951961514952</v>
      </c>
      <c r="N13" s="102">
        <v>5.6286027458880472</v>
      </c>
      <c r="O13" s="102">
        <v>5.3680879783268667</v>
      </c>
      <c r="P13" s="102">
        <v>5.5434530336484231</v>
      </c>
      <c r="Q13" s="102">
        <v>4.1165543488744811</v>
      </c>
      <c r="R13" s="102">
        <v>4.8514165817725283</v>
      </c>
      <c r="S13" s="102">
        <v>4.1759709127137716</v>
      </c>
      <c r="T13" s="102">
        <v>5.2628984121658755</v>
      </c>
      <c r="U13" s="102">
        <v>5.0566278745762734</v>
      </c>
      <c r="V13" s="102">
        <v>5.3257703909617913</v>
      </c>
      <c r="W13" s="102">
        <v>4.8011991677870567</v>
      </c>
      <c r="DA13" s="131" t="s">
        <v>2925</v>
      </c>
    </row>
    <row r="14" spans="1:105" ht="12" customHeight="1" x14ac:dyDescent="0.25">
      <c r="A14" s="103" t="s">
        <v>52</v>
      </c>
      <c r="B14" s="105">
        <v>8.7910335730967297</v>
      </c>
      <c r="C14" s="105">
        <v>8.4001745555915761</v>
      </c>
      <c r="D14" s="105">
        <v>8.9487360242304508</v>
      </c>
      <c r="E14" s="105">
        <v>8.204374694374291</v>
      </c>
      <c r="F14" s="105">
        <v>9.4888614695964755</v>
      </c>
      <c r="G14" s="105">
        <v>9.1297830299766822</v>
      </c>
      <c r="H14" s="105">
        <v>9.5586410285719161</v>
      </c>
      <c r="I14" s="105">
        <v>8.1700557898902471</v>
      </c>
      <c r="J14" s="105">
        <v>9.1483914171626211</v>
      </c>
      <c r="K14" s="105">
        <v>8.5312542293372839</v>
      </c>
      <c r="L14" s="105">
        <v>8.8324585162156239</v>
      </c>
      <c r="M14" s="105">
        <v>9.1386384710190249</v>
      </c>
      <c r="N14" s="105">
        <v>8.7064537724220958</v>
      </c>
      <c r="O14" s="105">
        <v>8.0599412842114351</v>
      </c>
      <c r="P14" s="105">
        <v>8.4853853429387183</v>
      </c>
      <c r="Q14" s="105">
        <v>7.7271645557206652</v>
      </c>
      <c r="R14" s="105">
        <v>8.66934530642569</v>
      </c>
      <c r="S14" s="105">
        <v>8.2304133322866448</v>
      </c>
      <c r="T14" s="105">
        <v>9.1683330637698823</v>
      </c>
      <c r="U14" s="105">
        <v>8.6692793768366183</v>
      </c>
      <c r="V14" s="105">
        <v>9.1211627229532724</v>
      </c>
      <c r="W14" s="105">
        <v>9.0399301243615628</v>
      </c>
      <c r="DA14" s="132" t="s">
        <v>2926</v>
      </c>
    </row>
    <row r="15" spans="1:105" ht="12" customHeight="1" x14ac:dyDescent="0.25">
      <c r="A15" s="106" t="s">
        <v>122</v>
      </c>
      <c r="B15" s="102">
        <v>13.835120178475744</v>
      </c>
      <c r="C15" s="102">
        <v>13.488844675051315</v>
      </c>
      <c r="D15" s="102">
        <v>13.388229586720989</v>
      </c>
      <c r="E15" s="102">
        <v>13.844949927784832</v>
      </c>
      <c r="F15" s="102">
        <v>13.493164955805687</v>
      </c>
      <c r="G15" s="102">
        <v>12.719854238157795</v>
      </c>
      <c r="H15" s="102">
        <v>13.273799506730606</v>
      </c>
      <c r="I15" s="102">
        <v>13.127147373282323</v>
      </c>
      <c r="J15" s="102">
        <v>13.147816434910158</v>
      </c>
      <c r="K15" s="102">
        <v>13.251756701455196</v>
      </c>
      <c r="L15" s="102">
        <v>13.68173089717987</v>
      </c>
      <c r="M15" s="102">
        <v>13.653398090175475</v>
      </c>
      <c r="N15" s="102">
        <v>13.130749263820595</v>
      </c>
      <c r="O15" s="102">
        <v>13.075160869529411</v>
      </c>
      <c r="P15" s="102">
        <v>12.907001217045238</v>
      </c>
      <c r="Q15" s="102">
        <v>13.026157437317453</v>
      </c>
      <c r="R15" s="102">
        <v>13.121821632574632</v>
      </c>
      <c r="S15" s="102">
        <v>13.516088113365015</v>
      </c>
      <c r="T15" s="102">
        <v>13.547880071959019</v>
      </c>
      <c r="U15" s="102">
        <v>13.509287683746329</v>
      </c>
      <c r="V15" s="102">
        <v>13.955780061562907</v>
      </c>
      <c r="W15" s="102">
        <v>13.621590511239862</v>
      </c>
      <c r="DA15" s="131" t="s">
        <v>2927</v>
      </c>
    </row>
    <row r="16" spans="1:105" ht="12" customHeight="1" x14ac:dyDescent="0.25">
      <c r="A16" s="107" t="s">
        <v>121</v>
      </c>
      <c r="B16" s="105">
        <v>17.581703996059918</v>
      </c>
      <c r="C16" s="105">
        <v>17.707768428300025</v>
      </c>
      <c r="D16" s="105">
        <v>18.535921627203553</v>
      </c>
      <c r="E16" s="105">
        <v>18.833678731897773</v>
      </c>
      <c r="F16" s="105">
        <v>18.996404389004702</v>
      </c>
      <c r="G16" s="105">
        <v>18.758684795516693</v>
      </c>
      <c r="H16" s="105">
        <v>18.534317105658989</v>
      </c>
      <c r="I16" s="105">
        <v>19.62635051599618</v>
      </c>
      <c r="J16" s="105">
        <v>18.198814276575611</v>
      </c>
      <c r="K16" s="105">
        <v>17.350475452599447</v>
      </c>
      <c r="L16" s="105">
        <v>17.272911884146211</v>
      </c>
      <c r="M16" s="105">
        <v>18.047693967635773</v>
      </c>
      <c r="N16" s="105">
        <v>17.289150497330141</v>
      </c>
      <c r="O16" s="105">
        <v>16.59959910259256</v>
      </c>
      <c r="P16" s="105">
        <v>15.508653809348168</v>
      </c>
      <c r="Q16" s="105">
        <v>15.517731444221898</v>
      </c>
      <c r="R16" s="105">
        <v>15.494752830686584</v>
      </c>
      <c r="S16" s="105">
        <v>16.00170497167117</v>
      </c>
      <c r="T16" s="105">
        <v>16.199666860610339</v>
      </c>
      <c r="U16" s="105">
        <v>16.035077331793538</v>
      </c>
      <c r="V16" s="105">
        <v>16.306006270245835</v>
      </c>
      <c r="W16" s="105">
        <v>16.912980708944723</v>
      </c>
      <c r="DA16" s="132" t="s">
        <v>2928</v>
      </c>
    </row>
    <row r="17" spans="1:105" ht="12" customHeight="1" x14ac:dyDescent="0.25">
      <c r="A17" s="108" t="s">
        <v>53</v>
      </c>
      <c r="B17" s="99">
        <v>6.9801065759040384</v>
      </c>
      <c r="C17" s="99">
        <v>6.8393198491794331</v>
      </c>
      <c r="D17" s="99">
        <v>7.4295923798551566</v>
      </c>
      <c r="E17" s="99">
        <v>7.7282716008760977</v>
      </c>
      <c r="F17" s="99">
        <v>8.268911439758897</v>
      </c>
      <c r="G17" s="99">
        <v>8.1142596353249168</v>
      </c>
      <c r="H17" s="99">
        <v>7.9002667625024454</v>
      </c>
      <c r="I17" s="99">
        <v>9.3358359373696036</v>
      </c>
      <c r="J17" s="99">
        <v>8.0968093895013737</v>
      </c>
      <c r="K17" s="99">
        <v>8.0922102380814298</v>
      </c>
      <c r="L17" s="99">
        <v>8.1560149727594169</v>
      </c>
      <c r="M17" s="99">
        <v>8.8018448227317609</v>
      </c>
      <c r="N17" s="99">
        <v>8.4710751955737678</v>
      </c>
      <c r="O17" s="99">
        <v>8.4685008675960471</v>
      </c>
      <c r="P17" s="99">
        <v>7.5735412913495237</v>
      </c>
      <c r="Q17" s="99">
        <v>7.5407250749685932</v>
      </c>
      <c r="R17" s="99">
        <v>7.5025276750148668</v>
      </c>
      <c r="S17" s="99">
        <v>7.8113004606220588</v>
      </c>
      <c r="T17" s="99">
        <v>7.9808687385133767</v>
      </c>
      <c r="U17" s="99">
        <v>7.7636566305346326</v>
      </c>
      <c r="V17" s="99">
        <v>7.8497041696698755</v>
      </c>
      <c r="W17" s="99">
        <v>8.2015516951980114</v>
      </c>
      <c r="DA17" s="63" t="s">
        <v>2929</v>
      </c>
    </row>
    <row r="18" spans="1:105" ht="12" customHeight="1" x14ac:dyDescent="0.25">
      <c r="A18" s="108" t="s">
        <v>52</v>
      </c>
      <c r="B18" s="99">
        <v>10.601597420155878</v>
      </c>
      <c r="C18" s="99">
        <v>10.86844857912059</v>
      </c>
      <c r="D18" s="99">
        <v>11.106329247348393</v>
      </c>
      <c r="E18" s="99">
        <v>11.105407131021684</v>
      </c>
      <c r="F18" s="99">
        <v>10.727492949245811</v>
      </c>
      <c r="G18" s="99">
        <v>10.644425160191778</v>
      </c>
      <c r="H18" s="99">
        <v>10.634050343156542</v>
      </c>
      <c r="I18" s="99">
        <v>10.290514578626579</v>
      </c>
      <c r="J18" s="99">
        <v>10.102004887074237</v>
      </c>
      <c r="K18" s="99">
        <v>9.258265214518012</v>
      </c>
      <c r="L18" s="99">
        <v>9.1168969113867959</v>
      </c>
      <c r="M18" s="99">
        <v>9.2458491449040121</v>
      </c>
      <c r="N18" s="99">
        <v>8.8180753017563713</v>
      </c>
      <c r="O18" s="99">
        <v>8.1310982349965162</v>
      </c>
      <c r="P18" s="99">
        <v>7.9351125179986433</v>
      </c>
      <c r="Q18" s="99">
        <v>7.9770063692533064</v>
      </c>
      <c r="R18" s="99">
        <v>7.9922251556717212</v>
      </c>
      <c r="S18" s="99">
        <v>8.1904045110491133</v>
      </c>
      <c r="T18" s="99">
        <v>8.218798122096965</v>
      </c>
      <c r="U18" s="99">
        <v>8.271420701258906</v>
      </c>
      <c r="V18" s="99">
        <v>8.4563021005759573</v>
      </c>
      <c r="W18" s="99">
        <v>8.7114290137467112</v>
      </c>
      <c r="DA18" s="63" t="s">
        <v>2930</v>
      </c>
    </row>
    <row r="19" spans="1:105" ht="12" customHeight="1" x14ac:dyDescent="0.25">
      <c r="A19" s="121" t="s">
        <v>54</v>
      </c>
      <c r="B19" s="123">
        <v>4.9700849301839849</v>
      </c>
      <c r="C19" s="123">
        <v>4.9188900862503129</v>
      </c>
      <c r="D19" s="123">
        <v>5.0342838074136562</v>
      </c>
      <c r="E19" s="123">
        <v>6.2989727766286423</v>
      </c>
      <c r="F19" s="123">
        <v>6.2301738920799545</v>
      </c>
      <c r="G19" s="123">
        <v>5.91973385028294</v>
      </c>
      <c r="H19" s="123">
        <v>6.2445571429116713</v>
      </c>
      <c r="I19" s="123">
        <v>6.0992886710667129</v>
      </c>
      <c r="J19" s="123">
        <v>6.2688396480512312</v>
      </c>
      <c r="K19" s="123">
        <v>6.3326897395773329</v>
      </c>
      <c r="L19" s="123">
        <v>6.5989147637894492</v>
      </c>
      <c r="M19" s="123">
        <v>6.2159986598640691</v>
      </c>
      <c r="N19" s="123">
        <v>6.1872784883652088</v>
      </c>
      <c r="O19" s="123">
        <v>6.0219460124679181</v>
      </c>
      <c r="P19" s="123">
        <v>5.7834540299378387</v>
      </c>
      <c r="Q19" s="123">
        <v>5.7588953783424879</v>
      </c>
      <c r="R19" s="123">
        <v>5.7924155697466277</v>
      </c>
      <c r="S19" s="123">
        <v>5.9208927734163987</v>
      </c>
      <c r="T19" s="123">
        <v>5.9378433321000905</v>
      </c>
      <c r="U19" s="123">
        <v>5.930000932659647</v>
      </c>
      <c r="V19" s="123">
        <v>5.9516024681882458</v>
      </c>
      <c r="W19" s="123">
        <v>5.9237203685516553</v>
      </c>
      <c r="DA19" s="130" t="s">
        <v>2931</v>
      </c>
    </row>
    <row r="20" spans="1:105" ht="12" customHeight="1" x14ac:dyDescent="0.25">
      <c r="A20" s="97" t="s">
        <v>51</v>
      </c>
      <c r="B20" s="99">
        <v>4.483063808700904</v>
      </c>
      <c r="C20" s="99">
        <v>4.1383014985934938</v>
      </c>
      <c r="D20" s="99">
        <v>4.9737944767702142</v>
      </c>
      <c r="E20" s="99">
        <v>5.8742823725708941</v>
      </c>
      <c r="F20" s="99">
        <v>5.8991466066839457</v>
      </c>
      <c r="G20" s="99">
        <v>5.8332952155123516</v>
      </c>
      <c r="H20" s="99">
        <v>6.1616540068067955</v>
      </c>
      <c r="I20" s="99">
        <v>5.9147337212151205</v>
      </c>
      <c r="J20" s="99">
        <v>6.2840047469177369</v>
      </c>
      <c r="K20" s="99">
        <v>6.2106054886910353</v>
      </c>
      <c r="L20" s="99">
        <v>6.3837524239575378</v>
      </c>
      <c r="M20" s="99">
        <v>6.1606065119252991</v>
      </c>
      <c r="N20" s="99">
        <v>6.0697617656003828</v>
      </c>
      <c r="O20" s="99">
        <v>5.7732804536976676</v>
      </c>
      <c r="P20" s="99">
        <v>5.7988845993370974</v>
      </c>
      <c r="Q20" s="99">
        <v>5.6834830534237311</v>
      </c>
      <c r="R20" s="99">
        <v>5.7621540319046991</v>
      </c>
      <c r="S20" s="99">
        <v>6.0490511024635625</v>
      </c>
      <c r="T20" s="99">
        <v>6.0421634065577772</v>
      </c>
      <c r="U20" s="99">
        <v>5.5763627441794306</v>
      </c>
      <c r="V20" s="99">
        <v>5.997933054650324</v>
      </c>
      <c r="W20" s="99">
        <v>5.7022529400199398</v>
      </c>
      <c r="DA20" s="63" t="s">
        <v>2932</v>
      </c>
    </row>
    <row r="21" spans="1:105" ht="12" customHeight="1" x14ac:dyDescent="0.25">
      <c r="A21" s="97" t="s">
        <v>50</v>
      </c>
      <c r="B21" s="99">
        <v>4.4806405190073697</v>
      </c>
      <c r="C21" s="99">
        <v>4.5344817814938025</v>
      </c>
      <c r="D21" s="99">
        <v>4.8138755629418482</v>
      </c>
      <c r="E21" s="99">
        <v>6.0741738331866308</v>
      </c>
      <c r="F21" s="99">
        <v>6.064099396920211</v>
      </c>
      <c r="G21" s="99">
        <v>5.9403156690505519</v>
      </c>
      <c r="H21" s="99">
        <v>6.0321434223864312</v>
      </c>
      <c r="I21" s="99">
        <v>6.2376261769597168</v>
      </c>
      <c r="J21" s="99">
        <v>6.3656415394667754</v>
      </c>
      <c r="K21" s="99">
        <v>6.5310254151712401</v>
      </c>
      <c r="L21" s="99">
        <v>6.6151035899272275</v>
      </c>
      <c r="M21" s="99">
        <v>6.3362263823118248</v>
      </c>
      <c r="N21" s="99">
        <v>6.3116040238331861</v>
      </c>
      <c r="O21" s="99">
        <v>6.0126951801143482</v>
      </c>
      <c r="P21" s="99">
        <v>5.9410879313822393</v>
      </c>
      <c r="Q21" s="99">
        <v>5.8781295980710695</v>
      </c>
      <c r="R21" s="99">
        <v>5.8953661200949625</v>
      </c>
      <c r="S21" s="99">
        <v>5.9642144817108393</v>
      </c>
      <c r="T21" s="99">
        <v>6.1368031055233825</v>
      </c>
      <c r="U21" s="99">
        <v>6.382045950556984</v>
      </c>
      <c r="V21" s="99">
        <v>6.1056307490834305</v>
      </c>
      <c r="W21" s="99">
        <v>5.8846890046780498</v>
      </c>
      <c r="DA21" s="63" t="s">
        <v>2933</v>
      </c>
    </row>
    <row r="22" spans="1:105" ht="12" customHeight="1" x14ac:dyDescent="0.25">
      <c r="A22" s="109" t="s">
        <v>120</v>
      </c>
      <c r="B22" s="110">
        <v>5.6067334869623506</v>
      </c>
      <c r="C22" s="110">
        <v>5.5785838925309559</v>
      </c>
      <c r="D22" s="110">
        <v>5.2735241790825542</v>
      </c>
      <c r="E22" s="110">
        <v>6.6463520266752134</v>
      </c>
      <c r="F22" s="110">
        <v>6.4837820110952311</v>
      </c>
      <c r="G22" s="110">
        <v>5.93345655751697</v>
      </c>
      <c r="H22" s="110">
        <v>6.4564175207869505</v>
      </c>
      <c r="I22" s="110">
        <v>6.0467435978103898</v>
      </c>
      <c r="J22" s="110">
        <v>6.1812256714323102</v>
      </c>
      <c r="K22" s="110">
        <v>6.2143224176179856</v>
      </c>
      <c r="L22" s="110">
        <v>6.6581559526618834</v>
      </c>
      <c r="M22" s="110">
        <v>6.1482965996482548</v>
      </c>
      <c r="N22" s="110">
        <v>6.138342190342045</v>
      </c>
      <c r="O22" s="110">
        <v>6.1152547605462377</v>
      </c>
      <c r="P22" s="110">
        <v>5.6632648568674586</v>
      </c>
      <c r="Q22" s="110">
        <v>5.6970710484290272</v>
      </c>
      <c r="R22" s="110">
        <v>5.7256524925893491</v>
      </c>
      <c r="S22" s="110">
        <v>5.8425092683756334</v>
      </c>
      <c r="T22" s="110">
        <v>5.7445229158863134</v>
      </c>
      <c r="U22" s="110">
        <v>5.6816993161728995</v>
      </c>
      <c r="V22" s="110">
        <v>5.8035335654413753</v>
      </c>
      <c r="W22" s="110">
        <v>6.0397406631317718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74.255089639830743</v>
      </c>
      <c r="C24" s="118">
        <f t="shared" si="7"/>
        <v>75.893987482399496</v>
      </c>
      <c r="D24" s="118">
        <f t="shared" si="7"/>
        <v>76.466228568462782</v>
      </c>
      <c r="E24" s="118">
        <f t="shared" si="7"/>
        <v>78.632410370143901</v>
      </c>
      <c r="F24" s="118">
        <f t="shared" si="7"/>
        <v>83.334746624579097</v>
      </c>
      <c r="G24" s="118">
        <f t="shared" si="7"/>
        <v>85.277589901149412</v>
      </c>
      <c r="H24" s="118">
        <f t="shared" si="7"/>
        <v>85.387191439919874</v>
      </c>
      <c r="I24" s="118">
        <f t="shared" si="7"/>
        <v>79.354383583002019</v>
      </c>
      <c r="J24" s="118">
        <f t="shared" si="7"/>
        <v>87.026079439471516</v>
      </c>
      <c r="K24" s="118">
        <f t="shared" si="7"/>
        <v>85.823233097723246</v>
      </c>
      <c r="L24" s="118">
        <f t="shared" si="7"/>
        <v>94.27208003355598</v>
      </c>
      <c r="M24" s="118">
        <f t="shared" si="7"/>
        <v>85.554138631230188</v>
      </c>
      <c r="N24" s="118">
        <f t="shared" si="7"/>
        <v>88.673222594803747</v>
      </c>
      <c r="O24" s="118">
        <f t="shared" si="7"/>
        <v>94.649250295933712</v>
      </c>
      <c r="P24" s="118">
        <f t="shared" si="7"/>
        <v>82.057475856913342</v>
      </c>
      <c r="Q24" s="118">
        <f t="shared" si="7"/>
        <v>81.842855929032652</v>
      </c>
      <c r="R24" s="118">
        <f t="shared" ref="R24:V24" si="8">R25+R28+R30+R39</f>
        <v>90.398810917083452</v>
      </c>
      <c r="S24" s="118">
        <f t="shared" si="8"/>
        <v>85.271711493402847</v>
      </c>
      <c r="T24" s="118">
        <f t="shared" si="8"/>
        <v>93.685729183635814</v>
      </c>
      <c r="U24" s="118">
        <f t="shared" si="8"/>
        <v>89.552992651630163</v>
      </c>
      <c r="V24" s="118">
        <f t="shared" si="8"/>
        <v>90.607798501119447</v>
      </c>
      <c r="W24" s="118">
        <f t="shared" ref="W24" si="9">W25+W28+W30+W39</f>
        <v>96.795305387399125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55.616970957158131</v>
      </c>
      <c r="C25" s="123">
        <f t="shared" si="10"/>
        <v>56.79855757575254</v>
      </c>
      <c r="D25" s="123">
        <f t="shared" si="10"/>
        <v>57.128284362928241</v>
      </c>
      <c r="E25" s="123">
        <f t="shared" si="10"/>
        <v>58.481630977668878</v>
      </c>
      <c r="F25" s="123">
        <f t="shared" si="10"/>
        <v>63.211169363754024</v>
      </c>
      <c r="G25" s="123">
        <f t="shared" si="10"/>
        <v>65.304063344226321</v>
      </c>
      <c r="H25" s="123">
        <f t="shared" si="10"/>
        <v>64.813381277861851</v>
      </c>
      <c r="I25" s="123">
        <f t="shared" si="10"/>
        <v>59.106084894745926</v>
      </c>
      <c r="J25" s="123">
        <f t="shared" si="10"/>
        <v>66.919857402669976</v>
      </c>
      <c r="K25" s="123">
        <f t="shared" si="10"/>
        <v>65.584757016939648</v>
      </c>
      <c r="L25" s="123">
        <f t="shared" si="10"/>
        <v>72.943485160165253</v>
      </c>
      <c r="M25" s="123">
        <f t="shared" si="10"/>
        <v>63.525634242322809</v>
      </c>
      <c r="N25" s="123">
        <f t="shared" si="10"/>
        <v>66.257102439816762</v>
      </c>
      <c r="O25" s="123">
        <f t="shared" si="10"/>
        <v>73.069584818031203</v>
      </c>
      <c r="P25" s="123">
        <f t="shared" si="10"/>
        <v>61.320893479577883</v>
      </c>
      <c r="Q25" s="123">
        <f t="shared" si="10"/>
        <v>60.282056635306894</v>
      </c>
      <c r="R25" s="123">
        <f t="shared" ref="R25:V25" si="11">SUM(R26:R27)</f>
        <v>68.7626615847133</v>
      </c>
      <c r="S25" s="123">
        <f t="shared" si="11"/>
        <v>62.511462304540842</v>
      </c>
      <c r="T25" s="123">
        <f t="shared" si="11"/>
        <v>70.981681299307809</v>
      </c>
      <c r="U25" s="123">
        <f t="shared" si="11"/>
        <v>66.856831722942104</v>
      </c>
      <c r="V25" s="123">
        <f t="shared" si="11"/>
        <v>68.093646861380847</v>
      </c>
      <c r="W25" s="123">
        <f t="shared" ref="W25" si="12">SUM(W26:W27)</f>
        <v>74.117275546325573</v>
      </c>
      <c r="DA25" s="130" t="s">
        <v>2936</v>
      </c>
    </row>
    <row r="26" spans="1:105" ht="12" customHeight="1" x14ac:dyDescent="0.25">
      <c r="A26" s="97" t="s">
        <v>74</v>
      </c>
      <c r="B26" s="99">
        <v>54.304882086851336</v>
      </c>
      <c r="C26" s="99">
        <v>55.479749313129417</v>
      </c>
      <c r="D26" s="99">
        <v>55.826474963820345</v>
      </c>
      <c r="E26" s="99">
        <v>57.228276696467141</v>
      </c>
      <c r="F26" s="99">
        <v>61.840946566613297</v>
      </c>
      <c r="G26" s="99">
        <v>63.913155138018027</v>
      </c>
      <c r="H26" s="99">
        <v>63.46518836781695</v>
      </c>
      <c r="I26" s="99">
        <v>57.899267765376834</v>
      </c>
      <c r="J26" s="99">
        <v>65.57665776276923</v>
      </c>
      <c r="K26" s="99">
        <v>64.292487342616852</v>
      </c>
      <c r="L26" s="99">
        <v>71.508446023014599</v>
      </c>
      <c r="M26" s="99">
        <v>62.285965206533227</v>
      </c>
      <c r="N26" s="99">
        <v>64.996512637357796</v>
      </c>
      <c r="O26" s="99">
        <v>71.64778900697145</v>
      </c>
      <c r="P26" s="99">
        <v>60.12187104641491</v>
      </c>
      <c r="Q26" s="99">
        <v>59.148372139700633</v>
      </c>
      <c r="R26" s="99">
        <v>67.473343694588053</v>
      </c>
      <c r="S26" s="99">
        <v>61.347795294892457</v>
      </c>
      <c r="T26" s="99">
        <v>69.667414749005914</v>
      </c>
      <c r="U26" s="99">
        <v>65.623913323703789</v>
      </c>
      <c r="V26" s="99">
        <v>66.841966855717956</v>
      </c>
      <c r="W26" s="99">
        <v>72.766527865022042</v>
      </c>
      <c r="DA26" s="63" t="s">
        <v>2937</v>
      </c>
    </row>
    <row r="27" spans="1:105" ht="12" customHeight="1" x14ac:dyDescent="0.25">
      <c r="A27" s="97" t="s">
        <v>53</v>
      </c>
      <c r="B27" s="99">
        <v>1.3120888703067937</v>
      </c>
      <c r="C27" s="99">
        <v>1.318808262623125</v>
      </c>
      <c r="D27" s="99">
        <v>1.3018093991078972</v>
      </c>
      <c r="E27" s="99">
        <v>1.2533542812017353</v>
      </c>
      <c r="F27" s="99">
        <v>1.3702227971407295</v>
      </c>
      <c r="G27" s="99">
        <v>1.3909082062083009</v>
      </c>
      <c r="H27" s="99">
        <v>1.3481929100449068</v>
      </c>
      <c r="I27" s="99">
        <v>1.2068171293690944</v>
      </c>
      <c r="J27" s="99">
        <v>1.3431996399007475</v>
      </c>
      <c r="K27" s="99">
        <v>1.2922696743228024</v>
      </c>
      <c r="L27" s="99">
        <v>1.4350391371506552</v>
      </c>
      <c r="M27" s="99">
        <v>1.2396690357895792</v>
      </c>
      <c r="N27" s="99">
        <v>1.2605898024589695</v>
      </c>
      <c r="O27" s="99">
        <v>1.4217958110597568</v>
      </c>
      <c r="P27" s="99">
        <v>1.1990224331629751</v>
      </c>
      <c r="Q27" s="99">
        <v>1.1336844956062637</v>
      </c>
      <c r="R27" s="99">
        <v>1.2893178901252502</v>
      </c>
      <c r="S27" s="99">
        <v>1.1636670096483843</v>
      </c>
      <c r="T27" s="99">
        <v>1.314266550301896</v>
      </c>
      <c r="U27" s="99">
        <v>1.2329183992383139</v>
      </c>
      <c r="V27" s="99">
        <v>1.2516800056628932</v>
      </c>
      <c r="W27" s="99">
        <v>1.3507476813035257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0.84307280852382871</v>
      </c>
      <c r="C28" s="123">
        <f t="shared" si="13"/>
        <v>1.0273682505994373</v>
      </c>
      <c r="D28" s="123">
        <f t="shared" si="13"/>
        <v>0.93906938051132605</v>
      </c>
      <c r="E28" s="123">
        <f t="shared" si="13"/>
        <v>1.8458603572739729</v>
      </c>
      <c r="F28" s="123">
        <f t="shared" si="13"/>
        <v>1.1458722243551864</v>
      </c>
      <c r="G28" s="123">
        <f t="shared" si="13"/>
        <v>1.3747348717394201</v>
      </c>
      <c r="H28" s="123">
        <f t="shared" si="13"/>
        <v>1.7497882664538595</v>
      </c>
      <c r="I28" s="123">
        <f t="shared" si="13"/>
        <v>1.6123769825225669</v>
      </c>
      <c r="J28" s="123">
        <f t="shared" si="13"/>
        <v>1.9345644044691197</v>
      </c>
      <c r="K28" s="123">
        <f t="shared" si="13"/>
        <v>2.3756053974479827</v>
      </c>
      <c r="L28" s="123">
        <f t="shared" si="13"/>
        <v>2.4899082222333622</v>
      </c>
      <c r="M28" s="123">
        <f t="shared" si="13"/>
        <v>2.6869929412510873</v>
      </c>
      <c r="N28" s="123">
        <f t="shared" si="13"/>
        <v>3.6337989855641268</v>
      </c>
      <c r="O28" s="123">
        <f t="shared" si="13"/>
        <v>2.9626277751863523</v>
      </c>
      <c r="P28" s="123">
        <f t="shared" si="13"/>
        <v>2.6413338991286901</v>
      </c>
      <c r="Q28" s="123">
        <f t="shared" si="13"/>
        <v>3.5915259319326105</v>
      </c>
      <c r="R28" s="123">
        <f t="shared" si="13"/>
        <v>3.2991391154454908</v>
      </c>
      <c r="S28" s="123">
        <f t="shared" si="13"/>
        <v>3.6500020174612011</v>
      </c>
      <c r="T28" s="123">
        <f t="shared" si="13"/>
        <v>3.0549291265456446</v>
      </c>
      <c r="U28" s="123">
        <f t="shared" si="13"/>
        <v>3.3140135098253958</v>
      </c>
      <c r="V28" s="123">
        <f t="shared" si="13"/>
        <v>2.9872819808087914</v>
      </c>
      <c r="W28" s="123">
        <f t="shared" si="13"/>
        <v>3.2161852977164229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0.84307280852382871</v>
      </c>
      <c r="C29" s="99">
        <f>RES_hhdet_tesh!C29/RES_summary!C$19</f>
        <v>1.0273682505994373</v>
      </c>
      <c r="D29" s="99">
        <f>RES_hhdet_tesh!D29/RES_summary!D$19</f>
        <v>0.93906938051132605</v>
      </c>
      <c r="E29" s="99">
        <f>RES_hhdet_tesh!E29/RES_summary!E$19</f>
        <v>1.8458603572739729</v>
      </c>
      <c r="F29" s="99">
        <f>RES_hhdet_tesh!F29/RES_summary!F$19</f>
        <v>1.1458722243551864</v>
      </c>
      <c r="G29" s="99">
        <f>RES_hhdet_tesh!G29/RES_summary!G$19</f>
        <v>1.3747348717394201</v>
      </c>
      <c r="H29" s="99">
        <f>RES_hhdet_tesh!H29/RES_summary!H$19</f>
        <v>1.7497882664538595</v>
      </c>
      <c r="I29" s="99">
        <f>RES_hhdet_tesh!I29/RES_summary!I$19</f>
        <v>1.6123769825225669</v>
      </c>
      <c r="J29" s="99">
        <f>RES_hhdet_tesh!J29/RES_summary!J$19</f>
        <v>1.9345644044691197</v>
      </c>
      <c r="K29" s="99">
        <f>RES_hhdet_tesh!K29/RES_summary!K$19</f>
        <v>2.3756053974479827</v>
      </c>
      <c r="L29" s="99">
        <f>RES_hhdet_tesh!L29/RES_summary!L$19</f>
        <v>2.4899082222333622</v>
      </c>
      <c r="M29" s="99">
        <f>RES_hhdet_tesh!M29/RES_summary!M$19</f>
        <v>2.6869929412510873</v>
      </c>
      <c r="N29" s="99">
        <f>RES_hhdet_tesh!N29/RES_summary!N$19</f>
        <v>3.6337989855641268</v>
      </c>
      <c r="O29" s="99">
        <f>RES_hhdet_tesh!O29/RES_summary!O$19</f>
        <v>2.9626277751863523</v>
      </c>
      <c r="P29" s="99">
        <f>RES_hhdet_tesh!P29/RES_summary!P$19</f>
        <v>2.6413338991286901</v>
      </c>
      <c r="Q29" s="99">
        <f>RES_hhdet_tesh!Q29/RES_summary!Q$19</f>
        <v>3.5915259319326105</v>
      </c>
      <c r="R29" s="99">
        <f>RES_hhdet_tesh!R29/RES_summary!R$19</f>
        <v>3.2991391154454908</v>
      </c>
      <c r="S29" s="99">
        <f>RES_hhdet_tesh!S29/RES_summary!S$19</f>
        <v>3.6500020174612011</v>
      </c>
      <c r="T29" s="99">
        <f>RES_hhdet_tesh!T29/RES_summary!T$19</f>
        <v>3.0549291265456446</v>
      </c>
      <c r="U29" s="99">
        <f>RES_hhdet_tesh!U29/RES_summary!U$19</f>
        <v>3.3140135098253958</v>
      </c>
      <c r="V29" s="99">
        <f>RES_hhdet_tesh!V29/RES_summary!V$19</f>
        <v>2.9872819808087914</v>
      </c>
      <c r="W29" s="99">
        <f>RES_hhdet_tesh!W29/RES_summary!W$19</f>
        <v>3.2161852977164229</v>
      </c>
      <c r="DA29" s="63" t="s">
        <v>2940</v>
      </c>
    </row>
    <row r="30" spans="1:105" ht="12" customHeight="1" x14ac:dyDescent="0.25">
      <c r="A30" s="121" t="s">
        <v>55</v>
      </c>
      <c r="B30" s="123">
        <v>11.402057295046204</v>
      </c>
      <c r="C30" s="123">
        <v>11.365093751478618</v>
      </c>
      <c r="D30" s="123">
        <v>11.563568465377806</v>
      </c>
      <c r="E30" s="123">
        <v>11.465006362300404</v>
      </c>
      <c r="F30" s="123">
        <v>11.959183700402436</v>
      </c>
      <c r="G30" s="123">
        <v>11.840487368788793</v>
      </c>
      <c r="H30" s="123">
        <v>11.963671887797574</v>
      </c>
      <c r="I30" s="123">
        <v>12.104550572803715</v>
      </c>
      <c r="J30" s="123">
        <v>11.987715913286555</v>
      </c>
      <c r="K30" s="123">
        <v>11.933641852773439</v>
      </c>
      <c r="L30" s="123">
        <v>12.638864898454552</v>
      </c>
      <c r="M30" s="123">
        <v>13.44532922884177</v>
      </c>
      <c r="N30" s="123">
        <v>13.149782067108701</v>
      </c>
      <c r="O30" s="123">
        <v>13.11301346974207</v>
      </c>
      <c r="P30" s="123">
        <v>12.765110166724506</v>
      </c>
      <c r="Q30" s="123">
        <v>12.679524008757289</v>
      </c>
      <c r="R30" s="123">
        <v>13.057514706264955</v>
      </c>
      <c r="S30" s="123">
        <v>13.53235518337894</v>
      </c>
      <c r="T30" s="123">
        <v>13.993230452347314</v>
      </c>
      <c r="U30" s="123">
        <v>13.840170874878872</v>
      </c>
      <c r="V30" s="123">
        <v>13.900418654920577</v>
      </c>
      <c r="W30" s="123">
        <v>13.838086385489405</v>
      </c>
      <c r="DA30" s="130" t="s">
        <v>2941</v>
      </c>
    </row>
    <row r="31" spans="1:105" ht="12" customHeight="1" x14ac:dyDescent="0.25">
      <c r="A31" s="97" t="s">
        <v>141</v>
      </c>
      <c r="B31" s="99">
        <v>9.9890357582225402</v>
      </c>
      <c r="C31" s="99">
        <v>9.9622959495826606</v>
      </c>
      <c r="D31" s="99">
        <v>9.9327402557968352</v>
      </c>
      <c r="E31" s="99">
        <v>9.5787283216776071</v>
      </c>
      <c r="F31" s="99">
        <v>10.147036009629376</v>
      </c>
      <c r="G31" s="99">
        <v>10.045172433788043</v>
      </c>
      <c r="H31" s="99">
        <v>9.9014820232466132</v>
      </c>
      <c r="I31" s="99">
        <v>9.6833272679645219</v>
      </c>
      <c r="J31" s="99">
        <v>9.7885443775146914</v>
      </c>
      <c r="K31" s="99">
        <v>9.8227149019219873</v>
      </c>
      <c r="L31" s="99">
        <v>10.447877968203795</v>
      </c>
      <c r="M31" s="99">
        <v>11.054345512750496</v>
      </c>
      <c r="N31" s="99">
        <v>10.71929879738239</v>
      </c>
      <c r="O31" s="99">
        <v>10.7255435672757</v>
      </c>
      <c r="P31" s="99">
        <v>10.614389986066442</v>
      </c>
      <c r="Q31" s="99">
        <v>10.212099937500197</v>
      </c>
      <c r="R31" s="99">
        <v>10.998618622748587</v>
      </c>
      <c r="S31" s="99">
        <v>11.106933146506654</v>
      </c>
      <c r="T31" s="99">
        <v>11.998474739187161</v>
      </c>
      <c r="U31" s="99">
        <v>11.577676648731892</v>
      </c>
      <c r="V31" s="99">
        <v>11.957493303247704</v>
      </c>
      <c r="W31" s="99">
        <v>11.752445258667308</v>
      </c>
      <c r="DA31" s="63" t="s">
        <v>2942</v>
      </c>
    </row>
    <row r="32" spans="1:105" ht="12" customHeight="1" x14ac:dyDescent="0.25">
      <c r="A32" s="97" t="s">
        <v>140</v>
      </c>
      <c r="B32" s="99">
        <v>9.8986390357082943</v>
      </c>
      <c r="C32" s="99">
        <v>9.8796599053795138</v>
      </c>
      <c r="D32" s="99">
        <v>9.9033612413107921</v>
      </c>
      <c r="E32" s="99">
        <v>9.7801678374112537</v>
      </c>
      <c r="F32" s="99">
        <v>9.9677241314053902</v>
      </c>
      <c r="G32" s="99">
        <v>9.9243504275740868</v>
      </c>
      <c r="H32" s="99">
        <v>10.108615158079239</v>
      </c>
      <c r="I32" s="99">
        <v>9.9528327988751837</v>
      </c>
      <c r="J32" s="99">
        <v>10.23851969411928</v>
      </c>
      <c r="K32" s="99">
        <v>10.178959779412164</v>
      </c>
      <c r="L32" s="99">
        <v>10.721367806091026</v>
      </c>
      <c r="M32" s="99">
        <v>10.644168754885886</v>
      </c>
      <c r="N32" s="99">
        <v>10.236312881007676</v>
      </c>
      <c r="O32" s="99">
        <v>10.755637540494106</v>
      </c>
      <c r="P32" s="99">
        <v>11.181792083887451</v>
      </c>
      <c r="Q32" s="99">
        <v>10.258173279413324</v>
      </c>
      <c r="R32" s="99">
        <v>11.1528148025535</v>
      </c>
      <c r="S32" s="99">
        <v>10.924218058677992</v>
      </c>
      <c r="T32" s="99">
        <v>12.092171004619455</v>
      </c>
      <c r="U32" s="99">
        <v>11.547967896905014</v>
      </c>
      <c r="V32" s="99">
        <v>12.251886595883439</v>
      </c>
      <c r="W32" s="99">
        <v>11.827623800277566</v>
      </c>
      <c r="DA32" s="63" t="s">
        <v>2943</v>
      </c>
    </row>
    <row r="33" spans="1:105" ht="12" customHeight="1" x14ac:dyDescent="0.25">
      <c r="A33" s="100" t="s">
        <v>50</v>
      </c>
      <c r="B33" s="102">
        <v>1.6337330504769649</v>
      </c>
      <c r="C33" s="102">
        <v>2.0158736617836208</v>
      </c>
      <c r="D33" s="102">
        <v>1.7930905607341816</v>
      </c>
      <c r="E33" s="102">
        <v>1.5740075038278596</v>
      </c>
      <c r="F33" s="102">
        <v>1.7478433946185665</v>
      </c>
      <c r="G33" s="102">
        <v>1.8699230290114397</v>
      </c>
      <c r="H33" s="102">
        <v>1.9760094109942095</v>
      </c>
      <c r="I33" s="102">
        <v>1.8368146757908688</v>
      </c>
      <c r="J33" s="102">
        <v>1.8867550963415238</v>
      </c>
      <c r="K33" s="102">
        <v>1.9056062239041891</v>
      </c>
      <c r="L33" s="102">
        <v>1.9117811670937119</v>
      </c>
      <c r="M33" s="102">
        <v>1.9697718983430268</v>
      </c>
      <c r="N33" s="102">
        <v>1.6588366199391897</v>
      </c>
      <c r="O33" s="102">
        <v>1.456053130676074</v>
      </c>
      <c r="P33" s="102">
        <v>1.8786091965334317</v>
      </c>
      <c r="Q33" s="102">
        <v>1.4710374969910678</v>
      </c>
      <c r="R33" s="102">
        <v>1.9883725681408588</v>
      </c>
      <c r="S33" s="102">
        <v>1.9443308463466116</v>
      </c>
      <c r="T33" s="102">
        <v>2.3442081558593664</v>
      </c>
      <c r="U33" s="102">
        <v>2.2560637288361751</v>
      </c>
      <c r="V33" s="102">
        <v>2.5244485583694751</v>
      </c>
      <c r="W33" s="102">
        <v>2.2575208556357738</v>
      </c>
      <c r="DA33" s="131" t="s">
        <v>2944</v>
      </c>
    </row>
    <row r="34" spans="1:105" ht="12" customHeight="1" x14ac:dyDescent="0.25">
      <c r="A34" s="103" t="s">
        <v>52</v>
      </c>
      <c r="B34" s="105">
        <v>8.2649059852313282</v>
      </c>
      <c r="C34" s="105">
        <v>7.8637862435958921</v>
      </c>
      <c r="D34" s="105">
        <v>8.11027068057661</v>
      </c>
      <c r="E34" s="105">
        <v>8.2061603335833908</v>
      </c>
      <c r="F34" s="105">
        <v>8.2198807367868216</v>
      </c>
      <c r="G34" s="105">
        <v>8.0544273985626482</v>
      </c>
      <c r="H34" s="105">
        <v>8.1326057470850301</v>
      </c>
      <c r="I34" s="105">
        <v>8.1160181230843147</v>
      </c>
      <c r="J34" s="105">
        <v>8.3517645977777519</v>
      </c>
      <c r="K34" s="105">
        <v>8.2733535555079776</v>
      </c>
      <c r="L34" s="105">
        <v>8.8095866389973132</v>
      </c>
      <c r="M34" s="105">
        <v>8.6743968565428613</v>
      </c>
      <c r="N34" s="105">
        <v>8.5774762610684885</v>
      </c>
      <c r="O34" s="105">
        <v>9.2995844098180296</v>
      </c>
      <c r="P34" s="105">
        <v>9.3031828873540228</v>
      </c>
      <c r="Q34" s="105">
        <v>8.7871357824222596</v>
      </c>
      <c r="R34" s="105">
        <v>9.1644422344126397</v>
      </c>
      <c r="S34" s="105">
        <v>8.9798872123313789</v>
      </c>
      <c r="T34" s="105">
        <v>9.7479628487600891</v>
      </c>
      <c r="U34" s="105">
        <v>9.2919041680688377</v>
      </c>
      <c r="V34" s="105">
        <v>9.7274380375139646</v>
      </c>
      <c r="W34" s="105">
        <v>9.5701029446417927</v>
      </c>
      <c r="DA34" s="132" t="s">
        <v>2945</v>
      </c>
    </row>
    <row r="35" spans="1:105" ht="12" customHeight="1" x14ac:dyDescent="0.25">
      <c r="A35" s="106" t="s">
        <v>122</v>
      </c>
      <c r="B35" s="102">
        <v>12.797338546388055</v>
      </c>
      <c r="C35" s="102">
        <v>12.58635827226208</v>
      </c>
      <c r="D35" s="102">
        <v>12.831965632682488</v>
      </c>
      <c r="E35" s="102">
        <v>12.779262705636134</v>
      </c>
      <c r="F35" s="102">
        <v>13.071696183618771</v>
      </c>
      <c r="G35" s="102">
        <v>12.526175096070645</v>
      </c>
      <c r="H35" s="102">
        <v>12.574990067036419</v>
      </c>
      <c r="I35" s="102">
        <v>12.512950661878616</v>
      </c>
      <c r="J35" s="102">
        <v>12.280481834016534</v>
      </c>
      <c r="K35" s="102">
        <v>11.936276693017772</v>
      </c>
      <c r="L35" s="102">
        <v>12.641249717535423</v>
      </c>
      <c r="M35" s="102">
        <v>13.287754920735528</v>
      </c>
      <c r="N35" s="102">
        <v>13.043291756719299</v>
      </c>
      <c r="O35" s="102">
        <v>12.980280368765644</v>
      </c>
      <c r="P35" s="102">
        <v>12.613108160229141</v>
      </c>
      <c r="Q35" s="102">
        <v>12.489281065421377</v>
      </c>
      <c r="R35" s="102">
        <v>12.659990714184399</v>
      </c>
      <c r="S35" s="102">
        <v>13.145046605353194</v>
      </c>
      <c r="T35" s="102">
        <v>13.335527699179513</v>
      </c>
      <c r="U35" s="102">
        <v>13.313721541610672</v>
      </c>
      <c r="V35" s="102">
        <v>13.301190209032235</v>
      </c>
      <c r="W35" s="102">
        <v>12.940456603585721</v>
      </c>
      <c r="DA35" s="131" t="s">
        <v>2946</v>
      </c>
    </row>
    <row r="36" spans="1:105" ht="12" customHeight="1" x14ac:dyDescent="0.25">
      <c r="A36" s="107" t="s">
        <v>121</v>
      </c>
      <c r="B36" s="105">
        <v>15.093307531085406</v>
      </c>
      <c r="C36" s="105">
        <v>15.11654463665108</v>
      </c>
      <c r="D36" s="105">
        <v>15.893879487051839</v>
      </c>
      <c r="E36" s="105">
        <v>16.50657419150836</v>
      </c>
      <c r="F36" s="105">
        <v>16.781661070341336</v>
      </c>
      <c r="G36" s="105">
        <v>16.749152944733311</v>
      </c>
      <c r="H36" s="105">
        <v>16.302481196405456</v>
      </c>
      <c r="I36" s="105">
        <v>16.695755789969645</v>
      </c>
      <c r="J36" s="105">
        <v>15.471495441849086</v>
      </c>
      <c r="K36" s="105">
        <v>15.334494590864093</v>
      </c>
      <c r="L36" s="105">
        <v>15.533068638339131</v>
      </c>
      <c r="M36" s="105">
        <v>16.489738596046767</v>
      </c>
      <c r="N36" s="105">
        <v>15.710650829507742</v>
      </c>
      <c r="O36" s="105">
        <v>15.362178842492444</v>
      </c>
      <c r="P36" s="105">
        <v>14.698696949662118</v>
      </c>
      <c r="Q36" s="105">
        <v>14.853962432899793</v>
      </c>
      <c r="R36" s="105">
        <v>15.117065464216745</v>
      </c>
      <c r="S36" s="105">
        <v>15.791823469462074</v>
      </c>
      <c r="T36" s="105">
        <v>16.188175185847022</v>
      </c>
      <c r="U36" s="105">
        <v>15.90518320728375</v>
      </c>
      <c r="V36" s="105">
        <v>15.749585834161026</v>
      </c>
      <c r="W36" s="105">
        <v>15.944596892409482</v>
      </c>
      <c r="DA36" s="132" t="s">
        <v>2947</v>
      </c>
    </row>
    <row r="37" spans="1:105" ht="12" customHeight="1" x14ac:dyDescent="0.25">
      <c r="A37" s="108" t="s">
        <v>53</v>
      </c>
      <c r="B37" s="99">
        <v>4.073428520472425</v>
      </c>
      <c r="C37" s="99">
        <v>4.1595814821814443</v>
      </c>
      <c r="D37" s="99">
        <v>4.7284756227046909</v>
      </c>
      <c r="E37" s="99">
        <v>5.3071025431167618</v>
      </c>
      <c r="F37" s="99">
        <v>5.6302836740872015</v>
      </c>
      <c r="G37" s="99">
        <v>5.7547762619921965</v>
      </c>
      <c r="H37" s="99">
        <v>5.4731559647900729</v>
      </c>
      <c r="I37" s="99">
        <v>5.9201649752425238</v>
      </c>
      <c r="J37" s="99">
        <v>4.9460373431225957</v>
      </c>
      <c r="K37" s="99">
        <v>5.0018438267641905</v>
      </c>
      <c r="L37" s="99">
        <v>4.953583935591193</v>
      </c>
      <c r="M37" s="99">
        <v>5.5748924345388646</v>
      </c>
      <c r="N37" s="99">
        <v>5.0825975278593987</v>
      </c>
      <c r="O37" s="99">
        <v>4.9901546083956276</v>
      </c>
      <c r="P37" s="99">
        <v>4.457009765998392</v>
      </c>
      <c r="Q37" s="99">
        <v>4.3890512294290964</v>
      </c>
      <c r="R37" s="99">
        <v>4.6260501464942667</v>
      </c>
      <c r="S37" s="99">
        <v>5.2850586666819162</v>
      </c>
      <c r="T37" s="99">
        <v>5.203636627714654</v>
      </c>
      <c r="U37" s="99">
        <v>5.2105080296833348</v>
      </c>
      <c r="V37" s="99">
        <v>4.8617794992628935</v>
      </c>
      <c r="W37" s="99">
        <v>5.3832689201597983</v>
      </c>
      <c r="DA37" s="63" t="s">
        <v>2948</v>
      </c>
    </row>
    <row r="38" spans="1:105" ht="12" customHeight="1" x14ac:dyDescent="0.25">
      <c r="A38" s="108" t="s">
        <v>52</v>
      </c>
      <c r="B38" s="99">
        <v>11.01987901061298</v>
      </c>
      <c r="C38" s="99">
        <v>10.956963154469635</v>
      </c>
      <c r="D38" s="99">
        <v>11.165403864347141</v>
      </c>
      <c r="E38" s="99">
        <v>11.199471648391599</v>
      </c>
      <c r="F38" s="99">
        <v>11.15137739625413</v>
      </c>
      <c r="G38" s="99">
        <v>10.994376682741116</v>
      </c>
      <c r="H38" s="99">
        <v>10.829325231615387</v>
      </c>
      <c r="I38" s="99">
        <v>10.775590814727119</v>
      </c>
      <c r="J38" s="99">
        <v>10.525458098726489</v>
      </c>
      <c r="K38" s="99">
        <v>10.332650764099903</v>
      </c>
      <c r="L38" s="99">
        <v>10.579484702747935</v>
      </c>
      <c r="M38" s="99">
        <v>10.914846161507898</v>
      </c>
      <c r="N38" s="99">
        <v>10.62805330164834</v>
      </c>
      <c r="O38" s="99">
        <v>10.372024234096815</v>
      </c>
      <c r="P38" s="99">
        <v>10.241687183663723</v>
      </c>
      <c r="Q38" s="99">
        <v>10.464911203470697</v>
      </c>
      <c r="R38" s="99">
        <v>10.491015317722475</v>
      </c>
      <c r="S38" s="99">
        <v>10.506764802780161</v>
      </c>
      <c r="T38" s="99">
        <v>10.984538558132364</v>
      </c>
      <c r="U38" s="99">
        <v>10.694675177600415</v>
      </c>
      <c r="V38" s="99">
        <v>10.887806334898132</v>
      </c>
      <c r="W38" s="99">
        <v>10.561327972249684</v>
      </c>
      <c r="DA38" s="63" t="s">
        <v>2949</v>
      </c>
    </row>
    <row r="39" spans="1:105" ht="12" customHeight="1" x14ac:dyDescent="0.25">
      <c r="A39" s="121" t="s">
        <v>54</v>
      </c>
      <c r="B39" s="123">
        <v>6.3929885791025773</v>
      </c>
      <c r="C39" s="123">
        <v>6.7029679045689008</v>
      </c>
      <c r="D39" s="123">
        <v>6.8353063596454167</v>
      </c>
      <c r="E39" s="123">
        <v>6.839912672900649</v>
      </c>
      <c r="F39" s="123">
        <v>7.0185213360674457</v>
      </c>
      <c r="G39" s="123">
        <v>6.7583043163948853</v>
      </c>
      <c r="H39" s="123">
        <v>6.8603500078065913</v>
      </c>
      <c r="I39" s="123">
        <v>6.5313711329297996</v>
      </c>
      <c r="J39" s="123">
        <v>6.1839417190458734</v>
      </c>
      <c r="K39" s="123">
        <v>5.9292288305621863</v>
      </c>
      <c r="L39" s="123">
        <v>6.199821752702797</v>
      </c>
      <c r="M39" s="123">
        <v>5.8961822188145234</v>
      </c>
      <c r="N39" s="123">
        <v>5.6325391023141496</v>
      </c>
      <c r="O39" s="123">
        <v>5.5040242329740963</v>
      </c>
      <c r="P39" s="123">
        <v>5.3301383114822576</v>
      </c>
      <c r="Q39" s="123">
        <v>5.2897493530358606</v>
      </c>
      <c r="R39" s="123">
        <v>5.2794955106597161</v>
      </c>
      <c r="S39" s="123">
        <v>5.5778919880218547</v>
      </c>
      <c r="T39" s="123">
        <v>5.6558883054350479</v>
      </c>
      <c r="U39" s="123">
        <v>5.5419765439837816</v>
      </c>
      <c r="V39" s="123">
        <v>5.6264510040092368</v>
      </c>
      <c r="W39" s="123">
        <v>5.6237581578677203</v>
      </c>
      <c r="DA39" s="130" t="s">
        <v>2950</v>
      </c>
    </row>
    <row r="40" spans="1:105" ht="12" customHeight="1" x14ac:dyDescent="0.25">
      <c r="A40" s="97" t="s">
        <v>50</v>
      </c>
      <c r="B40" s="99">
        <v>6.8530195131511773</v>
      </c>
      <c r="C40" s="99">
        <v>6.835065982032809</v>
      </c>
      <c r="D40" s="99">
        <v>7.0203069091778554</v>
      </c>
      <c r="E40" s="99">
        <v>7.3039802104235019</v>
      </c>
      <c r="F40" s="99">
        <v>7.5225764063351468</v>
      </c>
      <c r="G40" s="99">
        <v>7.1863704019635506</v>
      </c>
      <c r="H40" s="99">
        <v>6.9145080768135072</v>
      </c>
      <c r="I40" s="99">
        <v>6.6419961481772347</v>
      </c>
      <c r="J40" s="99">
        <v>6.3052506185321509</v>
      </c>
      <c r="K40" s="99">
        <v>6.1775633736533022</v>
      </c>
      <c r="L40" s="99">
        <v>6.1790930149878287</v>
      </c>
      <c r="M40" s="99">
        <v>6.1573319228082655</v>
      </c>
      <c r="N40" s="99">
        <v>5.7282813587403281</v>
      </c>
      <c r="O40" s="99">
        <v>5.6349111567527004</v>
      </c>
      <c r="P40" s="99">
        <v>5.546378010226757</v>
      </c>
      <c r="Q40" s="99">
        <v>5.4257649741546006</v>
      </c>
      <c r="R40" s="99">
        <v>5.4605536792006975</v>
      </c>
      <c r="S40" s="99">
        <v>5.7573313120492529</v>
      </c>
      <c r="T40" s="99">
        <v>5.9126674149898122</v>
      </c>
      <c r="U40" s="99">
        <v>5.733914054776033</v>
      </c>
      <c r="V40" s="99">
        <v>5.893611510140734</v>
      </c>
      <c r="W40" s="99">
        <v>5.7327247315705527</v>
      </c>
      <c r="DA40" s="63" t="s">
        <v>2951</v>
      </c>
    </row>
    <row r="41" spans="1:105" ht="12" customHeight="1" x14ac:dyDescent="0.25">
      <c r="A41" s="109" t="s">
        <v>120</v>
      </c>
      <c r="B41" s="110">
        <v>6.1438149606946464</v>
      </c>
      <c r="C41" s="110">
        <v>6.6336594313074695</v>
      </c>
      <c r="D41" s="110">
        <v>6.74026623691124</v>
      </c>
      <c r="E41" s="110">
        <v>6.6063250137760283</v>
      </c>
      <c r="F41" s="110">
        <v>6.7735238523726</v>
      </c>
      <c r="G41" s="110">
        <v>6.5662648933352497</v>
      </c>
      <c r="H41" s="110">
        <v>6.8387584308527272</v>
      </c>
      <c r="I41" s="110">
        <v>6.4903685802680453</v>
      </c>
      <c r="J41" s="110">
        <v>6.1393206168763514</v>
      </c>
      <c r="K41" s="110">
        <v>5.8396267027611266</v>
      </c>
      <c r="L41" s="110">
        <v>6.2070718842969343</v>
      </c>
      <c r="M41" s="110">
        <v>5.8064509160161561</v>
      </c>
      <c r="N41" s="110">
        <v>5.5996652716704798</v>
      </c>
      <c r="O41" s="110">
        <v>5.4598046991789912</v>
      </c>
      <c r="P41" s="110">
        <v>5.2579209314194779</v>
      </c>
      <c r="Q41" s="110">
        <v>5.2461911256692266</v>
      </c>
      <c r="R41" s="110">
        <v>5.2243720640922859</v>
      </c>
      <c r="S41" s="110">
        <v>5.5264355632963538</v>
      </c>
      <c r="T41" s="110">
        <v>5.5871647723260089</v>
      </c>
      <c r="U41" s="110">
        <v>5.4940480735736941</v>
      </c>
      <c r="V41" s="110">
        <v>5.5635291303336141</v>
      </c>
      <c r="W41" s="110">
        <v>5.5987712030846488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101.56846929711288</v>
      </c>
      <c r="C43" s="118">
        <f t="shared" si="14"/>
        <v>113.4143452501154</v>
      </c>
      <c r="D43" s="118">
        <f t="shared" si="14"/>
        <v>106.53832916499282</v>
      </c>
      <c r="E43" s="118">
        <f t="shared" si="14"/>
        <v>110.86621760961627</v>
      </c>
      <c r="F43" s="118">
        <f t="shared" si="14"/>
        <v>108.4759626439742</v>
      </c>
      <c r="G43" s="118">
        <f t="shared" si="14"/>
        <v>111.58894188738104</v>
      </c>
      <c r="H43" s="118">
        <f t="shared" si="14"/>
        <v>114.15876150690805</v>
      </c>
      <c r="I43" s="118">
        <f t="shared" si="14"/>
        <v>93.368036134097963</v>
      </c>
      <c r="J43" s="118">
        <f t="shared" si="14"/>
        <v>113.28012479374627</v>
      </c>
      <c r="K43" s="118">
        <f t="shared" si="14"/>
        <v>108.0588205217919</v>
      </c>
      <c r="L43" s="118">
        <f t="shared" si="14"/>
        <v>112.5024839540423</v>
      </c>
      <c r="M43" s="118">
        <f t="shared" si="14"/>
        <v>104.54606840677717</v>
      </c>
      <c r="N43" s="118">
        <f t="shared" si="14"/>
        <v>108.89673033676097</v>
      </c>
      <c r="O43" s="118">
        <f t="shared" si="14"/>
        <v>112.01467418972359</v>
      </c>
      <c r="P43" s="118">
        <f t="shared" si="14"/>
        <v>97.702483400913891</v>
      </c>
      <c r="Q43" s="118">
        <f t="shared" si="14"/>
        <v>102.70135457937975</v>
      </c>
      <c r="R43" s="118">
        <f t="shared" ref="R43:V43" si="15">R44+R47+R49+R58</f>
        <v>101.47988036109091</v>
      </c>
      <c r="S43" s="118">
        <f t="shared" si="15"/>
        <v>104.56279909432322</v>
      </c>
      <c r="T43" s="118">
        <f t="shared" si="15"/>
        <v>99.702957516306924</v>
      </c>
      <c r="U43" s="118">
        <f t="shared" si="15"/>
        <v>106.18037853506037</v>
      </c>
      <c r="V43" s="118">
        <f t="shared" si="15"/>
        <v>114.95063400420965</v>
      </c>
      <c r="W43" s="118">
        <f t="shared" ref="W43" si="16">W44+W47+W49+W58</f>
        <v>97.230690024996363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80.810498790913798</v>
      </c>
      <c r="C44" s="123">
        <f t="shared" si="17"/>
        <v>91.447154099806923</v>
      </c>
      <c r="D44" s="123">
        <f t="shared" si="17"/>
        <v>84.719656228118282</v>
      </c>
      <c r="E44" s="123">
        <f t="shared" si="17"/>
        <v>88.067147901402407</v>
      </c>
      <c r="F44" s="123">
        <f t="shared" si="17"/>
        <v>86.29164308979567</v>
      </c>
      <c r="G44" s="123">
        <f t="shared" si="17"/>
        <v>88.957846156118393</v>
      </c>
      <c r="H44" s="123">
        <f t="shared" si="17"/>
        <v>90.314275222141163</v>
      </c>
      <c r="I44" s="123">
        <f t="shared" si="17"/>
        <v>71.582037529548671</v>
      </c>
      <c r="J44" s="123">
        <f t="shared" si="17"/>
        <v>89.592659413554202</v>
      </c>
      <c r="K44" s="123">
        <f t="shared" si="17"/>
        <v>84.912716105251775</v>
      </c>
      <c r="L44" s="123">
        <f t="shared" si="17"/>
        <v>88.74167706877779</v>
      </c>
      <c r="M44" s="123">
        <f t="shared" si="17"/>
        <v>80.46332189648129</v>
      </c>
      <c r="N44" s="123">
        <f t="shared" si="17"/>
        <v>83.943139510841291</v>
      </c>
      <c r="O44" s="123">
        <f t="shared" si="17"/>
        <v>89.079291935772147</v>
      </c>
      <c r="P44" s="123">
        <f t="shared" si="17"/>
        <v>74.69059263515399</v>
      </c>
      <c r="Q44" s="123">
        <f t="shared" si="17"/>
        <v>79.595873091917696</v>
      </c>
      <c r="R44" s="123">
        <f t="shared" ref="R44:V44" si="18">SUM(R45:R46)</f>
        <v>78.075751732729259</v>
      </c>
      <c r="S44" s="123">
        <f t="shared" si="18"/>
        <v>79.772634872694638</v>
      </c>
      <c r="T44" s="123">
        <f t="shared" si="18"/>
        <v>75.801044948880602</v>
      </c>
      <c r="U44" s="123">
        <f t="shared" si="18"/>
        <v>80.863396917128625</v>
      </c>
      <c r="V44" s="123">
        <f t="shared" si="18"/>
        <v>88.427005911824068</v>
      </c>
      <c r="W44" s="123">
        <f t="shared" ref="W44" si="19">SUM(W45:W46)</f>
        <v>73.687766518771355</v>
      </c>
      <c r="DA44" s="130" t="s">
        <v>2954</v>
      </c>
    </row>
    <row r="45" spans="1:105" ht="12" customHeight="1" x14ac:dyDescent="0.25">
      <c r="A45" s="97" t="s">
        <v>217</v>
      </c>
      <c r="B45" s="99">
        <v>78.889516570536713</v>
      </c>
      <c r="C45" s="99">
        <v>89.310623103726641</v>
      </c>
      <c r="D45" s="99">
        <v>82.770172822292736</v>
      </c>
      <c r="E45" s="99">
        <v>86.116336659421677</v>
      </c>
      <c r="F45" s="99">
        <v>84.382656961627788</v>
      </c>
      <c r="G45" s="99">
        <v>87.02501250219126</v>
      </c>
      <c r="H45" s="99">
        <v>88.393908507485094</v>
      </c>
      <c r="I45" s="99">
        <v>70.094872674144327</v>
      </c>
      <c r="J45" s="99">
        <v>87.740587389560062</v>
      </c>
      <c r="K45" s="99">
        <v>83.177070259251209</v>
      </c>
      <c r="L45" s="99">
        <v>86.949282009273105</v>
      </c>
      <c r="M45" s="99">
        <v>78.857994379547023</v>
      </c>
      <c r="N45" s="99">
        <v>82.298081643786759</v>
      </c>
      <c r="O45" s="99">
        <v>87.328288168382372</v>
      </c>
      <c r="P45" s="99">
        <v>73.227382439307746</v>
      </c>
      <c r="Q45" s="99">
        <v>78.057333775271147</v>
      </c>
      <c r="R45" s="99">
        <v>76.57832172152979</v>
      </c>
      <c r="S45" s="99">
        <v>78.257301068387576</v>
      </c>
      <c r="T45" s="99">
        <v>74.369998832158174</v>
      </c>
      <c r="U45" s="99">
        <v>79.347789708994895</v>
      </c>
      <c r="V45" s="99">
        <v>86.774701017087693</v>
      </c>
      <c r="W45" s="99">
        <v>72.318509641458334</v>
      </c>
      <c r="DA45" s="63" t="s">
        <v>2955</v>
      </c>
    </row>
    <row r="46" spans="1:105" ht="12" customHeight="1" x14ac:dyDescent="0.25">
      <c r="A46" s="97" t="s">
        <v>53</v>
      </c>
      <c r="B46" s="99">
        <v>1.9209822203770799</v>
      </c>
      <c r="C46" s="99">
        <v>2.1365309960802885</v>
      </c>
      <c r="D46" s="99">
        <v>1.9494834058255477</v>
      </c>
      <c r="E46" s="99">
        <v>1.9508112419807346</v>
      </c>
      <c r="F46" s="99">
        <v>1.9089861281678817</v>
      </c>
      <c r="G46" s="99">
        <v>1.9328336539271274</v>
      </c>
      <c r="H46" s="99">
        <v>1.9203667146560699</v>
      </c>
      <c r="I46" s="99">
        <v>1.4871648554043493</v>
      </c>
      <c r="J46" s="99">
        <v>1.8520720239941377</v>
      </c>
      <c r="K46" s="99">
        <v>1.7356458460005701</v>
      </c>
      <c r="L46" s="99">
        <v>1.7923950595046909</v>
      </c>
      <c r="M46" s="99">
        <v>1.6053275169342738</v>
      </c>
      <c r="N46" s="99">
        <v>1.6450578670545333</v>
      </c>
      <c r="O46" s="99">
        <v>1.7510037673897763</v>
      </c>
      <c r="P46" s="99">
        <v>1.4632101958462382</v>
      </c>
      <c r="Q46" s="99">
        <v>1.538539316646552</v>
      </c>
      <c r="R46" s="99">
        <v>1.4974300111994718</v>
      </c>
      <c r="S46" s="99">
        <v>1.5153338043070599</v>
      </c>
      <c r="T46" s="99">
        <v>1.4310461167224295</v>
      </c>
      <c r="U46" s="99">
        <v>1.5156072081337257</v>
      </c>
      <c r="V46" s="99">
        <v>1.6523048947363805</v>
      </c>
      <c r="W46" s="99">
        <v>1.369256877313022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0.76657452526595815</v>
      </c>
      <c r="C47" s="123">
        <f t="shared" si="20"/>
        <v>0.95179814540700991</v>
      </c>
      <c r="D47" s="123">
        <f t="shared" si="20"/>
        <v>0.86908705613232695</v>
      </c>
      <c r="E47" s="123">
        <f t="shared" si="20"/>
        <v>1.6815472862011152</v>
      </c>
      <c r="F47" s="123">
        <f t="shared" si="20"/>
        <v>1.0208611043341869</v>
      </c>
      <c r="G47" s="123">
        <f t="shared" si="20"/>
        <v>1.2440947523123786</v>
      </c>
      <c r="H47" s="123">
        <f t="shared" si="20"/>
        <v>1.6580010844100426</v>
      </c>
      <c r="I47" s="123">
        <f t="shared" si="20"/>
        <v>1.8206284292691064</v>
      </c>
      <c r="J47" s="123">
        <f t="shared" si="20"/>
        <v>1.9267469782079329</v>
      </c>
      <c r="K47" s="123">
        <f t="shared" si="20"/>
        <v>1.767570095901557</v>
      </c>
      <c r="L47" s="123">
        <f t="shared" si="20"/>
        <v>2.1373981993973934</v>
      </c>
      <c r="M47" s="123">
        <f t="shared" si="20"/>
        <v>2.1068396477501397</v>
      </c>
      <c r="N47" s="123">
        <f t="shared" si="20"/>
        <v>2.8659572572477474</v>
      </c>
      <c r="O47" s="123">
        <f t="shared" si="20"/>
        <v>2.1407508352390083</v>
      </c>
      <c r="P47" s="123">
        <f t="shared" si="20"/>
        <v>1.9426732282611909</v>
      </c>
      <c r="Q47" s="123">
        <f t="shared" si="20"/>
        <v>2.5851761461628735</v>
      </c>
      <c r="R47" s="123">
        <f t="shared" si="20"/>
        <v>2.8891144791214818</v>
      </c>
      <c r="S47" s="123">
        <f t="shared" si="20"/>
        <v>3.1518314055684917</v>
      </c>
      <c r="T47" s="123">
        <f t="shared" si="20"/>
        <v>2.64976093303</v>
      </c>
      <c r="U47" s="123">
        <f t="shared" si="20"/>
        <v>3.0288408073957318</v>
      </c>
      <c r="V47" s="123">
        <f t="shared" si="20"/>
        <v>2.9269834617127177</v>
      </c>
      <c r="W47" s="123">
        <f t="shared" si="20"/>
        <v>3.1046413588484079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0.76657452526595815</v>
      </c>
      <c r="C48" s="99">
        <f>RES_hhdet_tesh!C48/RES_summary!C$19</f>
        <v>0.95179814540700991</v>
      </c>
      <c r="D48" s="99">
        <f>RES_hhdet_tesh!D48/RES_summary!D$19</f>
        <v>0.86908705613232695</v>
      </c>
      <c r="E48" s="99">
        <f>RES_hhdet_tesh!E48/RES_summary!E$19</f>
        <v>1.6815472862011152</v>
      </c>
      <c r="F48" s="99">
        <f>RES_hhdet_tesh!F48/RES_summary!F$19</f>
        <v>1.0208611043341869</v>
      </c>
      <c r="G48" s="99">
        <f>RES_hhdet_tesh!G48/RES_summary!G$19</f>
        <v>1.2440947523123786</v>
      </c>
      <c r="H48" s="99">
        <f>RES_hhdet_tesh!H48/RES_summary!H$19</f>
        <v>1.6580010844100426</v>
      </c>
      <c r="I48" s="99">
        <f>RES_hhdet_tesh!I48/RES_summary!I$19</f>
        <v>1.8206284292691064</v>
      </c>
      <c r="J48" s="99">
        <f>RES_hhdet_tesh!J48/RES_summary!J$19</f>
        <v>1.9267469782079329</v>
      </c>
      <c r="K48" s="99">
        <f>RES_hhdet_tesh!K48/RES_summary!K$19</f>
        <v>1.767570095901557</v>
      </c>
      <c r="L48" s="99">
        <f>RES_hhdet_tesh!L48/RES_summary!L$19</f>
        <v>2.1373981993973934</v>
      </c>
      <c r="M48" s="99">
        <f>RES_hhdet_tesh!M48/RES_summary!M$19</f>
        <v>2.1068396477501397</v>
      </c>
      <c r="N48" s="99">
        <f>RES_hhdet_tesh!N48/RES_summary!N$19</f>
        <v>2.8659572572477474</v>
      </c>
      <c r="O48" s="99">
        <f>RES_hhdet_tesh!O48/RES_summary!O$19</f>
        <v>2.1407508352390083</v>
      </c>
      <c r="P48" s="99">
        <f>RES_hhdet_tesh!P48/RES_summary!P$19</f>
        <v>1.9426732282611909</v>
      </c>
      <c r="Q48" s="99">
        <f>RES_hhdet_tesh!Q48/RES_summary!Q$19</f>
        <v>2.5851761461628735</v>
      </c>
      <c r="R48" s="99">
        <f>RES_hhdet_tesh!R48/RES_summary!R$19</f>
        <v>2.8891144791214818</v>
      </c>
      <c r="S48" s="99">
        <f>RES_hhdet_tesh!S48/RES_summary!S$19</f>
        <v>3.1518314055684917</v>
      </c>
      <c r="T48" s="99">
        <f>RES_hhdet_tesh!T48/RES_summary!T$19</f>
        <v>2.64976093303</v>
      </c>
      <c r="U48" s="99">
        <f>RES_hhdet_tesh!U48/RES_summary!U$19</f>
        <v>3.0288408073957318</v>
      </c>
      <c r="V48" s="99">
        <f>RES_hhdet_tesh!V48/RES_summary!V$19</f>
        <v>2.9269834617127177</v>
      </c>
      <c r="W48" s="99">
        <f>RES_hhdet_tesh!W48/RES_summary!W$19</f>
        <v>3.1046413588484079</v>
      </c>
      <c r="DA48" s="63" t="s">
        <v>2958</v>
      </c>
    </row>
    <row r="49" spans="1:105" ht="12" customHeight="1" x14ac:dyDescent="0.25">
      <c r="A49" s="121" t="s">
        <v>55</v>
      </c>
      <c r="B49" s="123">
        <v>13.922923763028814</v>
      </c>
      <c r="C49" s="123">
        <v>14.784406398234625</v>
      </c>
      <c r="D49" s="123">
        <v>14.597731784062264</v>
      </c>
      <c r="E49" s="123">
        <v>14.809399380587841</v>
      </c>
      <c r="F49" s="123">
        <v>14.77943653903391</v>
      </c>
      <c r="G49" s="123">
        <v>15.0351756853997</v>
      </c>
      <c r="H49" s="123">
        <v>15.762733437662446</v>
      </c>
      <c r="I49" s="123">
        <v>13.742419116748419</v>
      </c>
      <c r="J49" s="123">
        <v>15.739421444045842</v>
      </c>
      <c r="K49" s="123">
        <v>15.533239693885928</v>
      </c>
      <c r="L49" s="123">
        <v>15.507152863584491</v>
      </c>
      <c r="M49" s="123">
        <v>16.215168600290532</v>
      </c>
      <c r="N49" s="123">
        <v>16.341718195239288</v>
      </c>
      <c r="O49" s="123">
        <v>15.084408845767358</v>
      </c>
      <c r="P49" s="123">
        <v>15.586318628071817</v>
      </c>
      <c r="Q49" s="123">
        <v>15.153575650635137</v>
      </c>
      <c r="R49" s="123">
        <v>15.246054876188268</v>
      </c>
      <c r="S49" s="123">
        <v>16.130698019775338</v>
      </c>
      <c r="T49" s="123">
        <v>15.790859567381332</v>
      </c>
      <c r="U49" s="123">
        <v>16.885074061133526</v>
      </c>
      <c r="V49" s="123">
        <v>18.113243971236283</v>
      </c>
      <c r="W49" s="123">
        <v>14.925276384217996</v>
      </c>
      <c r="DA49" s="130" t="s">
        <v>2959</v>
      </c>
    </row>
    <row r="50" spans="1:105" ht="12" customHeight="1" x14ac:dyDescent="0.25">
      <c r="A50" s="97" t="s">
        <v>138</v>
      </c>
      <c r="B50" s="99">
        <v>14.545269631676677</v>
      </c>
      <c r="C50" s="99">
        <v>15.793152488604731</v>
      </c>
      <c r="D50" s="99">
        <v>15.444517215693793</v>
      </c>
      <c r="E50" s="99">
        <v>15.833757841160756</v>
      </c>
      <c r="F50" s="99">
        <v>15.730615483823239</v>
      </c>
      <c r="G50" s="99">
        <v>16.141109254479574</v>
      </c>
      <c r="H50" s="99">
        <v>16.915836340378299</v>
      </c>
      <c r="I50" s="99">
        <v>13.835901884811909</v>
      </c>
      <c r="J50" s="99">
        <v>16.74919109784835</v>
      </c>
      <c r="K50" s="99">
        <v>16.286186918512492</v>
      </c>
      <c r="L50" s="99">
        <v>16.181445894033661</v>
      </c>
      <c r="M50" s="99">
        <v>17.085666969638062</v>
      </c>
      <c r="N50" s="99">
        <v>17.359263493497284</v>
      </c>
      <c r="O50" s="99">
        <v>15.344359789126916</v>
      </c>
      <c r="P50" s="99">
        <v>16.527344732344336</v>
      </c>
      <c r="Q50" s="99">
        <v>15.879362837581551</v>
      </c>
      <c r="R50" s="99">
        <v>15.85224227094988</v>
      </c>
      <c r="S50" s="99">
        <v>16.91991378855381</v>
      </c>
      <c r="T50" s="99">
        <v>16.302460772581178</v>
      </c>
      <c r="U50" s="99">
        <v>18.01794531154566</v>
      </c>
      <c r="V50" s="99">
        <v>19.926325752326825</v>
      </c>
      <c r="W50" s="99">
        <v>15.186420227030538</v>
      </c>
      <c r="DA50" s="63" t="s">
        <v>2960</v>
      </c>
    </row>
    <row r="51" spans="1:105" ht="12" customHeight="1" x14ac:dyDescent="0.25">
      <c r="A51" s="97" t="s">
        <v>137</v>
      </c>
      <c r="B51" s="99">
        <v>14.826058458218254</v>
      </c>
      <c r="C51" s="99">
        <v>16.573773724138761</v>
      </c>
      <c r="D51" s="99">
        <v>16.497003626966634</v>
      </c>
      <c r="E51" s="99">
        <v>17.49825084646584</v>
      </c>
      <c r="F51" s="99">
        <v>17.197274385126576</v>
      </c>
      <c r="G51" s="99">
        <v>18.179537257651305</v>
      </c>
      <c r="H51" s="99">
        <v>19.725380037848076</v>
      </c>
      <c r="I51" s="99">
        <v>15.156589700719126</v>
      </c>
      <c r="J51" s="99">
        <v>19.07176258324305</v>
      </c>
      <c r="K51" s="99">
        <v>18.332780628054163</v>
      </c>
      <c r="L51" s="99">
        <v>17.827523081149366</v>
      </c>
      <c r="M51" s="99">
        <v>18.42656487987179</v>
      </c>
      <c r="N51" s="99">
        <v>18.826335544729346</v>
      </c>
      <c r="O51" s="99">
        <v>16.23587239191588</v>
      </c>
      <c r="P51" s="99">
        <v>18.0274837477495</v>
      </c>
      <c r="Q51" s="99">
        <v>17.044897271417554</v>
      </c>
      <c r="R51" s="99">
        <v>16.812913689713348</v>
      </c>
      <c r="S51" s="99">
        <v>18.251189833626626</v>
      </c>
      <c r="T51" s="99">
        <v>17.150732031301157</v>
      </c>
      <c r="U51" s="99">
        <v>20.028307643150359</v>
      </c>
      <c r="V51" s="99">
        <v>22.538184907756097</v>
      </c>
      <c r="W51" s="99">
        <v>15.764623808803915</v>
      </c>
      <c r="DA51" s="63" t="s">
        <v>2961</v>
      </c>
    </row>
    <row r="52" spans="1:105" ht="12" customHeight="1" x14ac:dyDescent="0.25">
      <c r="A52" s="100" t="s">
        <v>217</v>
      </c>
      <c r="B52" s="102">
        <v>5.2590371422077959</v>
      </c>
      <c r="C52" s="102">
        <v>5.9941824046382086</v>
      </c>
      <c r="D52" s="102">
        <v>6.1669607953999908</v>
      </c>
      <c r="E52" s="102">
        <v>6.7238187243005587</v>
      </c>
      <c r="F52" s="102">
        <v>6.9905642605067495</v>
      </c>
      <c r="G52" s="102">
        <v>7.5123966425830329</v>
      </c>
      <c r="H52" s="102">
        <v>8.180396697773503</v>
      </c>
      <c r="I52" s="102">
        <v>6.7126994706682606</v>
      </c>
      <c r="J52" s="102">
        <v>7.9360476259048038</v>
      </c>
      <c r="K52" s="102">
        <v>7.7614903183205639</v>
      </c>
      <c r="L52" s="102">
        <v>7.5276781129165249</v>
      </c>
      <c r="M52" s="102">
        <v>7.9147949588143023</v>
      </c>
      <c r="N52" s="102">
        <v>8.2873624878931889</v>
      </c>
      <c r="O52" s="102">
        <v>7.0337047317754342</v>
      </c>
      <c r="P52" s="102">
        <v>7.2891555256477023</v>
      </c>
      <c r="Q52" s="102">
        <v>6.7271663413610439</v>
      </c>
      <c r="R52" s="102">
        <v>6.8327956213521537</v>
      </c>
      <c r="S52" s="102">
        <v>8.0674296690503073</v>
      </c>
      <c r="T52" s="102">
        <v>6.9456705798229086</v>
      </c>
      <c r="U52" s="102">
        <v>8.3954314856528818</v>
      </c>
      <c r="V52" s="102">
        <v>9.1712377797360922</v>
      </c>
      <c r="W52" s="102">
        <v>6.831828733151756</v>
      </c>
      <c r="DA52" s="131" t="s">
        <v>2962</v>
      </c>
    </row>
    <row r="53" spans="1:105" ht="12" customHeight="1" x14ac:dyDescent="0.25">
      <c r="A53" s="103" t="s">
        <v>52</v>
      </c>
      <c r="B53" s="105">
        <v>9.5670213160104645</v>
      </c>
      <c r="C53" s="105">
        <v>10.579591319500551</v>
      </c>
      <c r="D53" s="105">
        <v>10.330042831566645</v>
      </c>
      <c r="E53" s="105">
        <v>10.774432122165283</v>
      </c>
      <c r="F53" s="105">
        <v>10.206710124619825</v>
      </c>
      <c r="G53" s="105">
        <v>10.667140615068263</v>
      </c>
      <c r="H53" s="105">
        <v>11.544983340074573</v>
      </c>
      <c r="I53" s="105">
        <v>8.4438902300508616</v>
      </c>
      <c r="J53" s="105">
        <v>11.13571495733825</v>
      </c>
      <c r="K53" s="105">
        <v>10.571290309733602</v>
      </c>
      <c r="L53" s="105">
        <v>10.29984496823284</v>
      </c>
      <c r="M53" s="105">
        <v>10.511769921057493</v>
      </c>
      <c r="N53" s="105">
        <v>10.538973056836156</v>
      </c>
      <c r="O53" s="105">
        <v>9.2021676601404447</v>
      </c>
      <c r="P53" s="105">
        <v>10.738328222101803</v>
      </c>
      <c r="Q53" s="105">
        <v>10.317730930056509</v>
      </c>
      <c r="R53" s="105">
        <v>9.9801180683612039</v>
      </c>
      <c r="S53" s="105">
        <v>10.18376016457632</v>
      </c>
      <c r="T53" s="105">
        <v>10.205061451478254</v>
      </c>
      <c r="U53" s="105">
        <v>11.632876157497476</v>
      </c>
      <c r="V53" s="105">
        <v>13.366947128020003</v>
      </c>
      <c r="W53" s="105">
        <v>8.932795075652157</v>
      </c>
      <c r="DA53" s="132" t="s">
        <v>2963</v>
      </c>
    </row>
    <row r="54" spans="1:105" ht="12" customHeight="1" x14ac:dyDescent="0.25">
      <c r="A54" s="106" t="s">
        <v>122</v>
      </c>
      <c r="B54" s="102">
        <v>12.581617120568383</v>
      </c>
      <c r="C54" s="102">
        <v>12.652611620495348</v>
      </c>
      <c r="D54" s="102">
        <v>12.722479567974029</v>
      </c>
      <c r="E54" s="102">
        <v>12.463121595820787</v>
      </c>
      <c r="F54" s="102">
        <v>12.536283831475247</v>
      </c>
      <c r="G54" s="102">
        <v>12.394391135544753</v>
      </c>
      <c r="H54" s="102">
        <v>12.917718953444778</v>
      </c>
      <c r="I54" s="102">
        <v>12.96377781147636</v>
      </c>
      <c r="J54" s="102">
        <v>12.782951175504444</v>
      </c>
      <c r="K54" s="102">
        <v>12.928836802633525</v>
      </c>
      <c r="L54" s="102">
        <v>13.201450306816199</v>
      </c>
      <c r="M54" s="102">
        <v>13.435573804850019</v>
      </c>
      <c r="N54" s="102">
        <v>13.582704082517056</v>
      </c>
      <c r="O54" s="102">
        <v>13.697783600482904</v>
      </c>
      <c r="P54" s="102">
        <v>13.315431974585499</v>
      </c>
      <c r="Q54" s="102">
        <v>13.136143468597536</v>
      </c>
      <c r="R54" s="102">
        <v>13.359500000670765</v>
      </c>
      <c r="S54" s="102">
        <v>13.790630960481256</v>
      </c>
      <c r="T54" s="102">
        <v>13.878835207653452</v>
      </c>
      <c r="U54" s="102">
        <v>13.780766196937432</v>
      </c>
      <c r="V54" s="102">
        <v>13.426550082767646</v>
      </c>
      <c r="W54" s="102">
        <v>13.517309122877197</v>
      </c>
      <c r="DA54" s="131" t="s">
        <v>2964</v>
      </c>
    </row>
    <row r="55" spans="1:105" ht="12" customHeight="1" x14ac:dyDescent="0.25">
      <c r="A55" s="107" t="s">
        <v>121</v>
      </c>
      <c r="B55" s="105">
        <v>12.976852927213999</v>
      </c>
      <c r="C55" s="105">
        <v>13.106730559622982</v>
      </c>
      <c r="D55" s="105">
        <v>13.48984652227694</v>
      </c>
      <c r="E55" s="105">
        <v>13.577424285662552</v>
      </c>
      <c r="F55" s="105">
        <v>13.904132170014563</v>
      </c>
      <c r="G55" s="105">
        <v>13.899306539980252</v>
      </c>
      <c r="H55" s="105">
        <v>14.429229371752355</v>
      </c>
      <c r="I55" s="105">
        <v>14.856349156482157</v>
      </c>
      <c r="J55" s="105">
        <v>14.942221201298926</v>
      </c>
      <c r="K55" s="105">
        <v>15.390270167956588</v>
      </c>
      <c r="L55" s="105">
        <v>15.221923283814609</v>
      </c>
      <c r="M55" s="105">
        <v>15.795493648969247</v>
      </c>
      <c r="N55" s="105">
        <v>15.516372227167908</v>
      </c>
      <c r="O55" s="105">
        <v>15.807424549169433</v>
      </c>
      <c r="P55" s="105">
        <v>15.077500125508926</v>
      </c>
      <c r="Q55" s="105">
        <v>15.055179291297936</v>
      </c>
      <c r="R55" s="105">
        <v>15.157734988845965</v>
      </c>
      <c r="S55" s="105">
        <v>15.628415804254923</v>
      </c>
      <c r="T55" s="105">
        <v>15.592811534249906</v>
      </c>
      <c r="U55" s="105">
        <v>15.06131946863303</v>
      </c>
      <c r="V55" s="105">
        <v>14.829404593680513</v>
      </c>
      <c r="W55" s="105">
        <v>15.072663509496097</v>
      </c>
      <c r="DA55" s="132" t="s">
        <v>2965</v>
      </c>
    </row>
    <row r="56" spans="1:105" ht="12" customHeight="1" x14ac:dyDescent="0.25">
      <c r="A56" s="108" t="s">
        <v>53</v>
      </c>
      <c r="B56" s="99">
        <v>3.0693215770370155</v>
      </c>
      <c r="C56" s="99">
        <v>3.1847008200913001</v>
      </c>
      <c r="D56" s="99">
        <v>3.3288264655726354</v>
      </c>
      <c r="E56" s="99">
        <v>3.427908103355231</v>
      </c>
      <c r="F56" s="99">
        <v>3.6006971677130748</v>
      </c>
      <c r="G56" s="99">
        <v>3.8977888962339864</v>
      </c>
      <c r="H56" s="99">
        <v>3.8632202687034551</v>
      </c>
      <c r="I56" s="99">
        <v>4.1302010590705098</v>
      </c>
      <c r="J56" s="99">
        <v>3.9347966033851396</v>
      </c>
      <c r="K56" s="99">
        <v>4.145121283119253</v>
      </c>
      <c r="L56" s="99">
        <v>4.0636535090453352</v>
      </c>
      <c r="M56" s="99">
        <v>4.5525988189039488</v>
      </c>
      <c r="N56" s="99">
        <v>4.4307903915344253</v>
      </c>
      <c r="O56" s="99">
        <v>5.0044771999255246</v>
      </c>
      <c r="P56" s="99">
        <v>4.4052213919674479</v>
      </c>
      <c r="Q56" s="99">
        <v>4.2701978108130136</v>
      </c>
      <c r="R56" s="99">
        <v>4.3489701004138537</v>
      </c>
      <c r="S56" s="99">
        <v>4.7590320044419201</v>
      </c>
      <c r="T56" s="99">
        <v>4.3995059860058259</v>
      </c>
      <c r="U56" s="99">
        <v>4.0449068371478161</v>
      </c>
      <c r="V56" s="99">
        <v>3.6564068822588918</v>
      </c>
      <c r="W56" s="99">
        <v>3.6351482182648613</v>
      </c>
      <c r="DA56" s="63" t="s">
        <v>2966</v>
      </c>
    </row>
    <row r="57" spans="1:105" ht="12" customHeight="1" x14ac:dyDescent="0.25">
      <c r="A57" s="108" t="s">
        <v>52</v>
      </c>
      <c r="B57" s="99">
        <v>9.9075313501769813</v>
      </c>
      <c r="C57" s="99">
        <v>9.9220297395316788</v>
      </c>
      <c r="D57" s="99">
        <v>10.161020056704308</v>
      </c>
      <c r="E57" s="99">
        <v>10.149516182307316</v>
      </c>
      <c r="F57" s="99">
        <v>10.303435002301487</v>
      </c>
      <c r="G57" s="99">
        <v>10.001517643746267</v>
      </c>
      <c r="H57" s="99">
        <v>10.5660091030489</v>
      </c>
      <c r="I57" s="99">
        <v>10.726148097411649</v>
      </c>
      <c r="J57" s="99">
        <v>11.007424597913793</v>
      </c>
      <c r="K57" s="99">
        <v>11.245148884837334</v>
      </c>
      <c r="L57" s="99">
        <v>11.158269774769273</v>
      </c>
      <c r="M57" s="99">
        <v>11.242894830065298</v>
      </c>
      <c r="N57" s="99">
        <v>11.085581835633485</v>
      </c>
      <c r="O57" s="99">
        <v>10.80294734924391</v>
      </c>
      <c r="P57" s="99">
        <v>10.672278733541477</v>
      </c>
      <c r="Q57" s="99">
        <v>10.784981480484923</v>
      </c>
      <c r="R57" s="99">
        <v>10.808764888432107</v>
      </c>
      <c r="S57" s="99">
        <v>10.869383799813001</v>
      </c>
      <c r="T57" s="99">
        <v>11.19330554824408</v>
      </c>
      <c r="U57" s="99">
        <v>11.016412631485217</v>
      </c>
      <c r="V57" s="99">
        <v>11.172997711421624</v>
      </c>
      <c r="W57" s="99">
        <v>11.437515291231231</v>
      </c>
      <c r="DA57" s="63" t="s">
        <v>2967</v>
      </c>
    </row>
    <row r="58" spans="1:105" ht="12" customHeight="1" x14ac:dyDescent="0.25">
      <c r="A58" s="121" t="s">
        <v>54</v>
      </c>
      <c r="B58" s="123">
        <v>6.0684722179043087</v>
      </c>
      <c r="C58" s="123">
        <v>6.2309866066668427</v>
      </c>
      <c r="D58" s="123">
        <v>6.3518540966799382</v>
      </c>
      <c r="E58" s="123">
        <v>6.3081230414249072</v>
      </c>
      <c r="F58" s="123">
        <v>6.3840219108104348</v>
      </c>
      <c r="G58" s="123">
        <v>6.3518252935505553</v>
      </c>
      <c r="H58" s="123">
        <v>6.4237517626943914</v>
      </c>
      <c r="I58" s="123">
        <v>6.22295105853176</v>
      </c>
      <c r="J58" s="123">
        <v>6.0212969579382891</v>
      </c>
      <c r="K58" s="123">
        <v>5.8452946267526338</v>
      </c>
      <c r="L58" s="123">
        <v>6.116255822282624</v>
      </c>
      <c r="M58" s="123">
        <v>5.7607382622552086</v>
      </c>
      <c r="N58" s="123">
        <v>5.7459153734326538</v>
      </c>
      <c r="O58" s="123">
        <v>5.7102225729450886</v>
      </c>
      <c r="P58" s="123">
        <v>5.4828989094268925</v>
      </c>
      <c r="Q58" s="123">
        <v>5.3667296906640507</v>
      </c>
      <c r="R58" s="123">
        <v>5.2689592730518884</v>
      </c>
      <c r="S58" s="123">
        <v>5.5076347962847576</v>
      </c>
      <c r="T58" s="123">
        <v>5.4612920670149911</v>
      </c>
      <c r="U58" s="123">
        <v>5.4030667494024813</v>
      </c>
      <c r="V58" s="123">
        <v>5.4834006594365707</v>
      </c>
      <c r="W58" s="123">
        <v>5.5130057631585956</v>
      </c>
      <c r="DA58" s="130" t="s">
        <v>2968</v>
      </c>
    </row>
    <row r="59" spans="1:105" ht="12" customHeight="1" x14ac:dyDescent="0.25">
      <c r="A59" s="97" t="s">
        <v>50</v>
      </c>
      <c r="B59" s="99">
        <v>6.3392850098096849</v>
      </c>
      <c r="C59" s="99">
        <v>6.2547152977324778</v>
      </c>
      <c r="D59" s="99">
        <v>6.3605157335474169</v>
      </c>
      <c r="E59" s="99">
        <v>6.2221031403468832</v>
      </c>
      <c r="F59" s="99">
        <v>6.2118055915158834</v>
      </c>
      <c r="G59" s="99">
        <v>6.2187796930023911</v>
      </c>
      <c r="H59" s="99">
        <v>5.9933718786103025</v>
      </c>
      <c r="I59" s="99">
        <v>6.1899707995553319</v>
      </c>
      <c r="J59" s="99">
        <v>5.8627942442171959</v>
      </c>
      <c r="K59" s="99">
        <v>5.9498171527232193</v>
      </c>
      <c r="L59" s="99">
        <v>6.0502953496124823</v>
      </c>
      <c r="M59" s="99">
        <v>6.0956292795980795</v>
      </c>
      <c r="N59" s="99">
        <v>5.6774638415329335</v>
      </c>
      <c r="O59" s="99">
        <v>5.7559012688892048</v>
      </c>
      <c r="P59" s="99">
        <v>5.7033848393519104</v>
      </c>
      <c r="Q59" s="99">
        <v>5.5582925613236416</v>
      </c>
      <c r="R59" s="99">
        <v>5.391575710926066</v>
      </c>
      <c r="S59" s="99">
        <v>5.672796869265178</v>
      </c>
      <c r="T59" s="99">
        <v>5.8663966851593772</v>
      </c>
      <c r="U59" s="99">
        <v>5.7579443630422311</v>
      </c>
      <c r="V59" s="99">
        <v>6.0772104304741754</v>
      </c>
      <c r="W59" s="99">
        <v>5.9262026119429061</v>
      </c>
      <c r="DA59" s="63" t="s">
        <v>2969</v>
      </c>
    </row>
    <row r="60" spans="1:105" ht="12" customHeight="1" x14ac:dyDescent="0.25">
      <c r="A60" s="109" t="s">
        <v>120</v>
      </c>
      <c r="B60" s="110">
        <v>6.0032958788102642</v>
      </c>
      <c r="C60" s="110">
        <v>6.2254826234020033</v>
      </c>
      <c r="D60" s="110">
        <v>6.3498998319610731</v>
      </c>
      <c r="E60" s="110">
        <v>6.3270534415831818</v>
      </c>
      <c r="F60" s="110">
        <v>6.4218286361080015</v>
      </c>
      <c r="G60" s="110">
        <v>6.3799784155230439</v>
      </c>
      <c r="H60" s="110">
        <v>6.509155273464831</v>
      </c>
      <c r="I60" s="110">
        <v>6.2292794845949828</v>
      </c>
      <c r="J60" s="110">
        <v>6.0503647364570519</v>
      </c>
      <c r="K60" s="110">
        <v>5.8268709069732756</v>
      </c>
      <c r="L60" s="110">
        <v>6.1273149864428573</v>
      </c>
      <c r="M60" s="110">
        <v>5.7059699617725901</v>
      </c>
      <c r="N60" s="110">
        <v>5.7567520350481054</v>
      </c>
      <c r="O60" s="110">
        <v>5.7030918624085185</v>
      </c>
      <c r="P60" s="110">
        <v>5.4488027766153753</v>
      </c>
      <c r="Q60" s="110">
        <v>5.3375095290429782</v>
      </c>
      <c r="R60" s="110">
        <v>5.2506956120340256</v>
      </c>
      <c r="S60" s="110">
        <v>5.4838680699267544</v>
      </c>
      <c r="T60" s="110">
        <v>5.4048365134603049</v>
      </c>
      <c r="U60" s="110">
        <v>5.3556248620247695</v>
      </c>
      <c r="V60" s="110">
        <v>5.4063485769142163</v>
      </c>
      <c r="W60" s="110">
        <v>5.4583699986209382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100.66642559097606</v>
      </c>
      <c r="C62" s="118">
        <f t="shared" si="21"/>
        <v>104.8543095510601</v>
      </c>
      <c r="D62" s="118">
        <f t="shared" si="21"/>
        <v>103.03270278132837</v>
      </c>
      <c r="E62" s="118">
        <f t="shared" si="21"/>
        <v>106.80138263067225</v>
      </c>
      <c r="F62" s="118">
        <f t="shared" si="21"/>
        <v>106.23618463418205</v>
      </c>
      <c r="G62" s="118">
        <f t="shared" si="21"/>
        <v>106.68979122695369</v>
      </c>
      <c r="H62" s="118">
        <f t="shared" si="21"/>
        <v>105.32594498342459</v>
      </c>
      <c r="I62" s="118">
        <f t="shared" si="21"/>
        <v>97.784417241030368</v>
      </c>
      <c r="J62" s="118">
        <f t="shared" si="21"/>
        <v>102.25759908145963</v>
      </c>
      <c r="K62" s="118">
        <f t="shared" si="21"/>
        <v>103.68866110190137</v>
      </c>
      <c r="L62" s="118">
        <f t="shared" si="21"/>
        <v>113.03271446112066</v>
      </c>
      <c r="M62" s="118">
        <f t="shared" si="21"/>
        <v>100.75513332881397</v>
      </c>
      <c r="N62" s="118">
        <f t="shared" si="21"/>
        <v>108.19175964432655</v>
      </c>
      <c r="O62" s="118">
        <f t="shared" si="21"/>
        <v>112.0607156918603</v>
      </c>
      <c r="P62" s="118">
        <f t="shared" si="21"/>
        <v>91.543784615126413</v>
      </c>
      <c r="Q62" s="118">
        <f t="shared" si="21"/>
        <v>98.411531867233933</v>
      </c>
      <c r="R62" s="118">
        <f t="shared" ref="R62:V62" si="22">R63+R66+R68+R77</f>
        <v>103.09343054625155</v>
      </c>
      <c r="S62" s="118">
        <f t="shared" si="22"/>
        <v>102.89732998705793</v>
      </c>
      <c r="T62" s="118">
        <f t="shared" si="22"/>
        <v>101.50464864742521</v>
      </c>
      <c r="U62" s="118">
        <f t="shared" si="22"/>
        <v>101.41128039857331</v>
      </c>
      <c r="V62" s="118">
        <f t="shared" si="22"/>
        <v>100.52952422887397</v>
      </c>
      <c r="W62" s="118">
        <f t="shared" ref="W62" si="23">W63+W66+W68+W77</f>
        <v>109.49382986878838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81.213028348558652</v>
      </c>
      <c r="C63" s="123">
        <f t="shared" si="24"/>
        <v>85.060057167086711</v>
      </c>
      <c r="D63" s="123">
        <f t="shared" si="24"/>
        <v>82.727662424403633</v>
      </c>
      <c r="E63" s="123">
        <f t="shared" si="24"/>
        <v>85.358539487011527</v>
      </c>
      <c r="F63" s="123">
        <f t="shared" si="24"/>
        <v>85.638499993606985</v>
      </c>
      <c r="G63" s="123">
        <f t="shared" si="24"/>
        <v>85.728447919565909</v>
      </c>
      <c r="H63" s="123">
        <f t="shared" si="24"/>
        <v>84.147755079599222</v>
      </c>
      <c r="I63" s="123">
        <f t="shared" si="24"/>
        <v>77.057442901662554</v>
      </c>
      <c r="J63" s="123">
        <f t="shared" si="24"/>
        <v>82.091172042353278</v>
      </c>
      <c r="K63" s="123">
        <f t="shared" si="24"/>
        <v>83.164552564703058</v>
      </c>
      <c r="L63" s="123">
        <f t="shared" si="24"/>
        <v>91.537937569109417</v>
      </c>
      <c r="M63" s="123">
        <f t="shared" si="24"/>
        <v>79.879076461494833</v>
      </c>
      <c r="N63" s="123">
        <f t="shared" si="24"/>
        <v>86.799415219539469</v>
      </c>
      <c r="O63" s="123">
        <f t="shared" si="24"/>
        <v>91.246725010484454</v>
      </c>
      <c r="P63" s="123">
        <f t="shared" si="24"/>
        <v>72.014817407054835</v>
      </c>
      <c r="Q63" s="123">
        <f t="shared" si="24"/>
        <v>77.857218669493406</v>
      </c>
      <c r="R63" s="123">
        <f t="shared" ref="R63:V63" si="25">SUM(R64:R65)</f>
        <v>82.291572159681493</v>
      </c>
      <c r="S63" s="123">
        <f t="shared" si="25"/>
        <v>81.169858350984413</v>
      </c>
      <c r="T63" s="123">
        <f t="shared" si="25"/>
        <v>79.634517960722079</v>
      </c>
      <c r="U63" s="123">
        <f t="shared" si="25"/>
        <v>79.508901978414045</v>
      </c>
      <c r="V63" s="123">
        <f t="shared" si="25"/>
        <v>78.76869726312367</v>
      </c>
      <c r="W63" s="123">
        <f t="shared" ref="W63" si="26">SUM(W64:W65)</f>
        <v>87.079714642995981</v>
      </c>
      <c r="DA63" s="130" t="s">
        <v>2972</v>
      </c>
    </row>
    <row r="64" spans="1:105" ht="12" customHeight="1" x14ac:dyDescent="0.25">
      <c r="A64" s="97" t="s">
        <v>218</v>
      </c>
      <c r="B64" s="99">
        <v>79.322622877351634</v>
      </c>
      <c r="C64" s="99">
        <v>83.107395917536081</v>
      </c>
      <c r="D64" s="99">
        <v>80.865255018907021</v>
      </c>
      <c r="E64" s="99">
        <v>83.513090916598486</v>
      </c>
      <c r="F64" s="99">
        <v>83.779251064974233</v>
      </c>
      <c r="G64" s="99">
        <v>83.895073100706512</v>
      </c>
      <c r="H64" s="99">
        <v>82.39702725870707</v>
      </c>
      <c r="I64" s="99">
        <v>75.480097450115451</v>
      </c>
      <c r="J64" s="99">
        <v>80.437161910806452</v>
      </c>
      <c r="K64" s="99">
        <v>81.514480227347534</v>
      </c>
      <c r="L64" s="99">
        <v>89.724832389403161</v>
      </c>
      <c r="M64" s="99">
        <v>78.327965900404635</v>
      </c>
      <c r="N64" s="99">
        <v>85.148847944872216</v>
      </c>
      <c r="O64" s="99">
        <v>89.490335833206061</v>
      </c>
      <c r="P64" s="99">
        <v>70.641354729525276</v>
      </c>
      <c r="Q64" s="99">
        <v>76.402706732189017</v>
      </c>
      <c r="R64" s="99">
        <v>80.760821950401493</v>
      </c>
      <c r="S64" s="99">
        <v>79.676560783804192</v>
      </c>
      <c r="T64" s="99">
        <v>78.179433204880922</v>
      </c>
      <c r="U64" s="99">
        <v>78.066407314312585</v>
      </c>
      <c r="V64" s="99">
        <v>77.350544876061434</v>
      </c>
      <c r="W64" s="99">
        <v>85.529195119041475</v>
      </c>
      <c r="DA64" s="63" t="s">
        <v>2973</v>
      </c>
    </row>
    <row r="65" spans="1:105" ht="12" customHeight="1" x14ac:dyDescent="0.25">
      <c r="A65" s="97" t="s">
        <v>53</v>
      </c>
      <c r="B65" s="99">
        <v>1.8904054712070115</v>
      </c>
      <c r="C65" s="99">
        <v>1.9526612495506328</v>
      </c>
      <c r="D65" s="99">
        <v>1.8624074054966071</v>
      </c>
      <c r="E65" s="99">
        <v>1.845448570413047</v>
      </c>
      <c r="F65" s="99">
        <v>1.859248928632754</v>
      </c>
      <c r="G65" s="99">
        <v>1.8333748188593915</v>
      </c>
      <c r="H65" s="99">
        <v>1.7507278208921482</v>
      </c>
      <c r="I65" s="99">
        <v>1.5773454515471035</v>
      </c>
      <c r="J65" s="99">
        <v>1.6540101315468267</v>
      </c>
      <c r="K65" s="99">
        <v>1.650072337355531</v>
      </c>
      <c r="L65" s="99">
        <v>1.8131051797062541</v>
      </c>
      <c r="M65" s="99">
        <v>1.5511105610901954</v>
      </c>
      <c r="N65" s="99">
        <v>1.6505672746672524</v>
      </c>
      <c r="O65" s="99">
        <v>1.7563891772783946</v>
      </c>
      <c r="P65" s="99">
        <v>1.3734626775295626</v>
      </c>
      <c r="Q65" s="99">
        <v>1.4545119373043938</v>
      </c>
      <c r="R65" s="99">
        <v>1.5307502092800043</v>
      </c>
      <c r="S65" s="99">
        <v>1.493297567180216</v>
      </c>
      <c r="T65" s="99">
        <v>1.4550847558411617</v>
      </c>
      <c r="U65" s="99">
        <v>1.4424946641014658</v>
      </c>
      <c r="V65" s="99">
        <v>1.4181523870622363</v>
      </c>
      <c r="W65" s="99">
        <v>1.5505195239544991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0.35353635518677945</v>
      </c>
      <c r="C66" s="123">
        <f t="shared" si="27"/>
        <v>0.43085119876851008</v>
      </c>
      <c r="D66" s="123">
        <f t="shared" si="27"/>
        <v>0.40005881536141807</v>
      </c>
      <c r="E66" s="123">
        <f t="shared" si="27"/>
        <v>1.1939528837510036</v>
      </c>
      <c r="F66" s="123">
        <f t="shared" si="27"/>
        <v>0.59993293356093735</v>
      </c>
      <c r="G66" s="123">
        <f t="shared" si="27"/>
        <v>0.75512918762264469</v>
      </c>
      <c r="H66" s="123">
        <f t="shared" si="27"/>
        <v>1.0761991250622931</v>
      </c>
      <c r="I66" s="123">
        <f t="shared" si="27"/>
        <v>0.89549693645621464</v>
      </c>
      <c r="J66" s="123">
        <f t="shared" si="27"/>
        <v>1.0647210474477644</v>
      </c>
      <c r="K66" s="123">
        <f t="shared" si="27"/>
        <v>1.2627042157118009</v>
      </c>
      <c r="L66" s="123">
        <f t="shared" si="27"/>
        <v>1.2432222206584953</v>
      </c>
      <c r="M66" s="123">
        <f t="shared" si="27"/>
        <v>1.3448136721062944</v>
      </c>
      <c r="N66" s="123">
        <f t="shared" si="27"/>
        <v>1.8016310830715194</v>
      </c>
      <c r="O66" s="123">
        <f t="shared" si="27"/>
        <v>1.3974621096129576</v>
      </c>
      <c r="P66" s="123">
        <f t="shared" si="27"/>
        <v>1.189264887746611</v>
      </c>
      <c r="Q66" s="123">
        <f t="shared" si="27"/>
        <v>1.8591739523746316</v>
      </c>
      <c r="R66" s="123">
        <f t="shared" si="27"/>
        <v>1.6391040318319974</v>
      </c>
      <c r="S66" s="123">
        <f t="shared" si="27"/>
        <v>2.0937085229729022</v>
      </c>
      <c r="T66" s="123">
        <f t="shared" si="27"/>
        <v>1.8892646556852282</v>
      </c>
      <c r="U66" s="123">
        <f t="shared" si="27"/>
        <v>2.251190356471406</v>
      </c>
      <c r="V66" s="123">
        <f t="shared" si="27"/>
        <v>2.1403007913226935</v>
      </c>
      <c r="W66" s="123">
        <f t="shared" si="27"/>
        <v>2.4510767921130685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0.35353635518677945</v>
      </c>
      <c r="C67" s="99">
        <f>RES_hhdet_tesh!C67/RES_summary!C$19</f>
        <v>0.43085119876851008</v>
      </c>
      <c r="D67" s="99">
        <f>RES_hhdet_tesh!D67/RES_summary!D$19</f>
        <v>0.40005881536141807</v>
      </c>
      <c r="E67" s="99">
        <f>RES_hhdet_tesh!E67/RES_summary!E$19</f>
        <v>1.1939528837510036</v>
      </c>
      <c r="F67" s="99">
        <f>RES_hhdet_tesh!F67/RES_summary!F$19</f>
        <v>0.59993293356093735</v>
      </c>
      <c r="G67" s="99">
        <f>RES_hhdet_tesh!G67/RES_summary!G$19</f>
        <v>0.75512918762264469</v>
      </c>
      <c r="H67" s="99">
        <f>RES_hhdet_tesh!H67/RES_summary!H$19</f>
        <v>1.0761991250622931</v>
      </c>
      <c r="I67" s="99">
        <f>RES_hhdet_tesh!I67/RES_summary!I$19</f>
        <v>0.89549693645621464</v>
      </c>
      <c r="J67" s="99">
        <f>RES_hhdet_tesh!J67/RES_summary!J$19</f>
        <v>1.0647210474477644</v>
      </c>
      <c r="K67" s="99">
        <f>RES_hhdet_tesh!K67/RES_summary!K$19</f>
        <v>1.2627042157118009</v>
      </c>
      <c r="L67" s="99">
        <f>RES_hhdet_tesh!L67/RES_summary!L$19</f>
        <v>1.2432222206584953</v>
      </c>
      <c r="M67" s="99">
        <f>RES_hhdet_tesh!M67/RES_summary!M$19</f>
        <v>1.3448136721062944</v>
      </c>
      <c r="N67" s="99">
        <f>RES_hhdet_tesh!N67/RES_summary!N$19</f>
        <v>1.8016310830715194</v>
      </c>
      <c r="O67" s="99">
        <f>RES_hhdet_tesh!O67/RES_summary!O$19</f>
        <v>1.3974621096129576</v>
      </c>
      <c r="P67" s="99">
        <f>RES_hhdet_tesh!P67/RES_summary!P$19</f>
        <v>1.189264887746611</v>
      </c>
      <c r="Q67" s="99">
        <f>RES_hhdet_tesh!Q67/RES_summary!Q$19</f>
        <v>1.8591739523746316</v>
      </c>
      <c r="R67" s="99">
        <f>RES_hhdet_tesh!R67/RES_summary!R$19</f>
        <v>1.6391040318319974</v>
      </c>
      <c r="S67" s="99">
        <f>RES_hhdet_tesh!S67/RES_summary!S$19</f>
        <v>2.0937085229729022</v>
      </c>
      <c r="T67" s="99">
        <f>RES_hhdet_tesh!T67/RES_summary!T$19</f>
        <v>1.8892646556852282</v>
      </c>
      <c r="U67" s="99">
        <f>RES_hhdet_tesh!U67/RES_summary!U$19</f>
        <v>2.251190356471406</v>
      </c>
      <c r="V67" s="99">
        <f>RES_hhdet_tesh!V67/RES_summary!V$19</f>
        <v>2.1403007913226935</v>
      </c>
      <c r="W67" s="99">
        <f>RES_hhdet_tesh!W67/RES_summary!W$19</f>
        <v>2.4510767921130685</v>
      </c>
      <c r="DA67" s="63" t="s">
        <v>2976</v>
      </c>
    </row>
    <row r="68" spans="1:105" ht="12" customHeight="1" x14ac:dyDescent="0.25">
      <c r="A68" s="121" t="s">
        <v>55</v>
      </c>
      <c r="B68" s="123">
        <v>13.228429342582229</v>
      </c>
      <c r="C68" s="123">
        <v>13.404983678995146</v>
      </c>
      <c r="D68" s="123">
        <v>13.800492322419338</v>
      </c>
      <c r="E68" s="123">
        <v>14.027661142570789</v>
      </c>
      <c r="F68" s="123">
        <v>13.893863924210903</v>
      </c>
      <c r="G68" s="123">
        <v>13.954279244781084</v>
      </c>
      <c r="H68" s="123">
        <v>13.875564696985107</v>
      </c>
      <c r="I68" s="123">
        <v>13.917771581209905</v>
      </c>
      <c r="J68" s="123">
        <v>13.488781244823759</v>
      </c>
      <c r="K68" s="123">
        <v>13.766935731317469</v>
      </c>
      <c r="L68" s="123">
        <v>14.465650893522607</v>
      </c>
      <c r="M68" s="123">
        <v>13.984485875663461</v>
      </c>
      <c r="N68" s="123">
        <v>14.263300428767984</v>
      </c>
      <c r="O68" s="123">
        <v>14.181807352502545</v>
      </c>
      <c r="P68" s="123">
        <v>13.381758641569954</v>
      </c>
      <c r="Q68" s="123">
        <v>13.730362743088987</v>
      </c>
      <c r="R68" s="123">
        <v>14.186554438506137</v>
      </c>
      <c r="S68" s="123">
        <v>14.364091326472884</v>
      </c>
      <c r="T68" s="123">
        <v>14.793051268338777</v>
      </c>
      <c r="U68" s="123">
        <v>14.457525690686067</v>
      </c>
      <c r="V68" s="123">
        <v>14.318824714279145</v>
      </c>
      <c r="W68" s="123">
        <v>14.689291478670921</v>
      </c>
      <c r="DA68" s="130" t="s">
        <v>2977</v>
      </c>
    </row>
    <row r="69" spans="1:105" ht="12" customHeight="1" x14ac:dyDescent="0.25">
      <c r="A69" s="97" t="s">
        <v>134</v>
      </c>
      <c r="B69" s="99">
        <v>13.16743247184413</v>
      </c>
      <c r="C69" s="99">
        <v>13.381870800678604</v>
      </c>
      <c r="D69" s="99">
        <v>13.784897357632181</v>
      </c>
      <c r="E69" s="99">
        <v>14.027198873711772</v>
      </c>
      <c r="F69" s="99">
        <v>13.859113904547765</v>
      </c>
      <c r="G69" s="99">
        <v>13.940239549240101</v>
      </c>
      <c r="H69" s="99">
        <v>13.826720631741919</v>
      </c>
      <c r="I69" s="99">
        <v>13.885484935877134</v>
      </c>
      <c r="J69" s="99">
        <v>13.418477582170773</v>
      </c>
      <c r="K69" s="99">
        <v>13.681837780252055</v>
      </c>
      <c r="L69" s="99">
        <v>14.386682549473246</v>
      </c>
      <c r="M69" s="99">
        <v>13.826490506662415</v>
      </c>
      <c r="N69" s="99">
        <v>14.163608365015982</v>
      </c>
      <c r="O69" s="99">
        <v>14.099665103975905</v>
      </c>
      <c r="P69" s="99">
        <v>13.318185978357846</v>
      </c>
      <c r="Q69" s="99">
        <v>13.67264427137559</v>
      </c>
      <c r="R69" s="99">
        <v>14.154188027318142</v>
      </c>
      <c r="S69" s="99">
        <v>14.314877052035053</v>
      </c>
      <c r="T69" s="99">
        <v>14.774447109896203</v>
      </c>
      <c r="U69" s="99">
        <v>14.417689901288876</v>
      </c>
      <c r="V69" s="99">
        <v>14.23173342344877</v>
      </c>
      <c r="W69" s="99">
        <v>14.616593489829389</v>
      </c>
      <c r="DA69" s="63" t="s">
        <v>2978</v>
      </c>
    </row>
    <row r="70" spans="1:105" ht="12" customHeight="1" x14ac:dyDescent="0.25">
      <c r="A70" s="97" t="s">
        <v>133</v>
      </c>
      <c r="B70" s="99">
        <v>13.500861253962384</v>
      </c>
      <c r="C70" s="99">
        <v>13.982648736907898</v>
      </c>
      <c r="D70" s="99">
        <v>14.966691422234097</v>
      </c>
      <c r="E70" s="99">
        <v>15.715510085826532</v>
      </c>
      <c r="F70" s="99">
        <v>15.576689610890314</v>
      </c>
      <c r="G70" s="99">
        <v>15.906886444177685</v>
      </c>
      <c r="H70" s="99">
        <v>15.647977191251069</v>
      </c>
      <c r="I70" s="99">
        <v>16.046226904665058</v>
      </c>
      <c r="J70" s="99">
        <v>15.327020241507016</v>
      </c>
      <c r="K70" s="99">
        <v>15.544752207986681</v>
      </c>
      <c r="L70" s="99">
        <v>16.134358169794076</v>
      </c>
      <c r="M70" s="99">
        <v>14.814275118668942</v>
      </c>
      <c r="N70" s="99">
        <v>15.199966041873912</v>
      </c>
      <c r="O70" s="99">
        <v>15.162842107760728</v>
      </c>
      <c r="P70" s="99">
        <v>14.647528729084772</v>
      </c>
      <c r="Q70" s="99">
        <v>14.712554204500266</v>
      </c>
      <c r="R70" s="99">
        <v>15.195524536217475</v>
      </c>
      <c r="S70" s="99">
        <v>15.218942099580381</v>
      </c>
      <c r="T70" s="99">
        <v>16.269335772901865</v>
      </c>
      <c r="U70" s="99">
        <v>15.800526844096238</v>
      </c>
      <c r="V70" s="99">
        <v>15.230213060921054</v>
      </c>
      <c r="W70" s="99">
        <v>16.080059553767594</v>
      </c>
      <c r="DA70" s="63" t="s">
        <v>2979</v>
      </c>
    </row>
    <row r="71" spans="1:105" ht="12" customHeight="1" x14ac:dyDescent="0.25">
      <c r="A71" s="100" t="s">
        <v>218</v>
      </c>
      <c r="B71" s="102">
        <v>5.8484282127692451</v>
      </c>
      <c r="C71" s="102">
        <v>5.8194478171064814</v>
      </c>
      <c r="D71" s="102">
        <v>6.3391236934839856</v>
      </c>
      <c r="E71" s="102">
        <v>6.5668829154052686</v>
      </c>
      <c r="F71" s="102">
        <v>6.8296493881501963</v>
      </c>
      <c r="G71" s="102">
        <v>6.8728024361136857</v>
      </c>
      <c r="H71" s="102">
        <v>6.6154459365734386</v>
      </c>
      <c r="I71" s="102">
        <v>7.2738558013442889</v>
      </c>
      <c r="J71" s="102">
        <v>6.360194584348438</v>
      </c>
      <c r="K71" s="102">
        <v>6.434649821907021</v>
      </c>
      <c r="L71" s="102">
        <v>6.401382027263451</v>
      </c>
      <c r="M71" s="102">
        <v>5.917951546691901</v>
      </c>
      <c r="N71" s="102">
        <v>5.9691185495771721</v>
      </c>
      <c r="O71" s="102">
        <v>6.1597681088500522</v>
      </c>
      <c r="P71" s="102">
        <v>5.7404817744092096</v>
      </c>
      <c r="Q71" s="102">
        <v>5.4978971407318236</v>
      </c>
      <c r="R71" s="102">
        <v>5.7773426951600841</v>
      </c>
      <c r="S71" s="102">
        <v>6.0401176344157745</v>
      </c>
      <c r="T71" s="102">
        <v>6.1941762605241513</v>
      </c>
      <c r="U71" s="102">
        <v>6.0621683852436439</v>
      </c>
      <c r="V71" s="102">
        <v>5.4861173442397222</v>
      </c>
      <c r="W71" s="102">
        <v>6.4060188552039961</v>
      </c>
      <c r="DA71" s="131" t="s">
        <v>2980</v>
      </c>
    </row>
    <row r="72" spans="1:105" ht="12" customHeight="1" x14ac:dyDescent="0.25">
      <c r="A72" s="103" t="s">
        <v>52</v>
      </c>
      <c r="B72" s="105">
        <v>7.6524330411931389</v>
      </c>
      <c r="C72" s="105">
        <v>8.1632009198014188</v>
      </c>
      <c r="D72" s="105">
        <v>8.6275677287501171</v>
      </c>
      <c r="E72" s="105">
        <v>9.1486271704212623</v>
      </c>
      <c r="F72" s="105">
        <v>8.7470402227401163</v>
      </c>
      <c r="G72" s="105">
        <v>9.0340840080639975</v>
      </c>
      <c r="H72" s="105">
        <v>9.0325312546776271</v>
      </c>
      <c r="I72" s="105">
        <v>8.7723711033207756</v>
      </c>
      <c r="J72" s="105">
        <v>8.9668256571585818</v>
      </c>
      <c r="K72" s="105">
        <v>9.1101023860796637</v>
      </c>
      <c r="L72" s="105">
        <v>9.7329761425306298</v>
      </c>
      <c r="M72" s="105">
        <v>8.8963235719770317</v>
      </c>
      <c r="N72" s="105">
        <v>9.2308474922967374</v>
      </c>
      <c r="O72" s="105">
        <v>9.0030739989106756</v>
      </c>
      <c r="P72" s="105">
        <v>8.9070469546755664</v>
      </c>
      <c r="Q72" s="105">
        <v>9.2146570637684455</v>
      </c>
      <c r="R72" s="105">
        <v>9.4181818410573843</v>
      </c>
      <c r="S72" s="105">
        <v>9.1788244651646043</v>
      </c>
      <c r="T72" s="105">
        <v>10.075159512377715</v>
      </c>
      <c r="U72" s="105">
        <v>9.7383584588525913</v>
      </c>
      <c r="V72" s="105">
        <v>9.7440957166813309</v>
      </c>
      <c r="W72" s="105">
        <v>9.6740406985635978</v>
      </c>
      <c r="DA72" s="132" t="s">
        <v>2981</v>
      </c>
    </row>
    <row r="73" spans="1:105" ht="12" customHeight="1" x14ac:dyDescent="0.25">
      <c r="A73" s="106" t="s">
        <v>122</v>
      </c>
      <c r="B73" s="102">
        <v>13.707915288399526</v>
      </c>
      <c r="C73" s="102">
        <v>13.365369057967083</v>
      </c>
      <c r="D73" s="102">
        <v>13.660104170257931</v>
      </c>
      <c r="E73" s="102">
        <v>13.692265428851492</v>
      </c>
      <c r="F73" s="102">
        <v>13.850788962156871</v>
      </c>
      <c r="G73" s="102">
        <v>13.621943601389077</v>
      </c>
      <c r="H73" s="102">
        <v>13.855362790779264</v>
      </c>
      <c r="I73" s="102">
        <v>13.635239290641229</v>
      </c>
      <c r="J73" s="102">
        <v>13.579145472960828</v>
      </c>
      <c r="K73" s="102">
        <v>13.525568298706634</v>
      </c>
      <c r="L73" s="102">
        <v>14.210021897578523</v>
      </c>
      <c r="M73" s="102">
        <v>14.603826149689485</v>
      </c>
      <c r="N73" s="102">
        <v>14.230050186937543</v>
      </c>
      <c r="O73" s="102">
        <v>14.107955064179718</v>
      </c>
      <c r="P73" s="102">
        <v>13.27370310025816</v>
      </c>
      <c r="Q73" s="102">
        <v>13.657486706580649</v>
      </c>
      <c r="R73" s="102">
        <v>13.637427708251106</v>
      </c>
      <c r="S73" s="102">
        <v>14.05359059800603</v>
      </c>
      <c r="T73" s="102">
        <v>13.909817940403354</v>
      </c>
      <c r="U73" s="102">
        <v>13.932541737259353</v>
      </c>
      <c r="V73" s="102">
        <v>14.52160971179741</v>
      </c>
      <c r="W73" s="102">
        <v>14.491933312890358</v>
      </c>
      <c r="DA73" s="131" t="s">
        <v>2982</v>
      </c>
    </row>
    <row r="74" spans="1:105" ht="12" customHeight="1" x14ac:dyDescent="0.25">
      <c r="A74" s="107" t="s">
        <v>121</v>
      </c>
      <c r="B74" s="105">
        <v>17.139077746403601</v>
      </c>
      <c r="C74" s="105">
        <v>16.965153700709163</v>
      </c>
      <c r="D74" s="105">
        <v>17.658392922245607</v>
      </c>
      <c r="E74" s="105">
        <v>17.559055657354659</v>
      </c>
      <c r="F74" s="105">
        <v>17.67245022408617</v>
      </c>
      <c r="G74" s="105">
        <v>17.76312509792756</v>
      </c>
      <c r="H74" s="105">
        <v>17.632655883316605</v>
      </c>
      <c r="I74" s="105">
        <v>17.709273018774017</v>
      </c>
      <c r="J74" s="105">
        <v>16.765681998750789</v>
      </c>
      <c r="K74" s="105">
        <v>17.696479803570927</v>
      </c>
      <c r="L74" s="105">
        <v>17.597886290310765</v>
      </c>
      <c r="M74" s="105">
        <v>18.171900087210826</v>
      </c>
      <c r="N74" s="105">
        <v>17.446338980301032</v>
      </c>
      <c r="O74" s="105">
        <v>17.248695154376971</v>
      </c>
      <c r="P74" s="105">
        <v>16.054032425950997</v>
      </c>
      <c r="Q74" s="105">
        <v>16.233659675427056</v>
      </c>
      <c r="R74" s="105">
        <v>16.314940571254905</v>
      </c>
      <c r="S74" s="105">
        <v>16.695391458940382</v>
      </c>
      <c r="T74" s="105">
        <v>16.503572416593808</v>
      </c>
      <c r="U74" s="105">
        <v>16.240222224481649</v>
      </c>
      <c r="V74" s="105">
        <v>16.536623837427047</v>
      </c>
      <c r="W74" s="105">
        <v>17.259762908800212</v>
      </c>
      <c r="DA74" s="132" t="s">
        <v>2983</v>
      </c>
    </row>
    <row r="75" spans="1:105" ht="12" customHeight="1" x14ac:dyDescent="0.25">
      <c r="A75" s="108" t="s">
        <v>53</v>
      </c>
      <c r="B75" s="99">
        <v>6.5789668784590427</v>
      </c>
      <c r="C75" s="99">
        <v>6.3572879432985356</v>
      </c>
      <c r="D75" s="99">
        <v>6.7238702999423285</v>
      </c>
      <c r="E75" s="99">
        <v>6.5493718304846018</v>
      </c>
      <c r="F75" s="99">
        <v>6.7480235460405336</v>
      </c>
      <c r="G75" s="99">
        <v>6.8112840798259784</v>
      </c>
      <c r="H75" s="99">
        <v>6.3748445904350826</v>
      </c>
      <c r="I75" s="99">
        <v>6.7694258970914953</v>
      </c>
      <c r="J75" s="99">
        <v>6.0845081473549563</v>
      </c>
      <c r="K75" s="99">
        <v>6.7094107022302323</v>
      </c>
      <c r="L75" s="99">
        <v>6.5895518876123456</v>
      </c>
      <c r="M75" s="99">
        <v>7.0295413365317447</v>
      </c>
      <c r="N75" s="99">
        <v>6.6176119386442096</v>
      </c>
      <c r="O75" s="99">
        <v>6.5382765243633267</v>
      </c>
      <c r="P75" s="99">
        <v>5.3528555619173437</v>
      </c>
      <c r="Q75" s="99">
        <v>5.1342327781998103</v>
      </c>
      <c r="R75" s="99">
        <v>5.22977753182884</v>
      </c>
      <c r="S75" s="99">
        <v>5.7387525734418077</v>
      </c>
      <c r="T75" s="99">
        <v>5.4110924226751616</v>
      </c>
      <c r="U75" s="99">
        <v>5.2692429619190735</v>
      </c>
      <c r="V75" s="99">
        <v>5.3104701794922189</v>
      </c>
      <c r="W75" s="99">
        <v>5.7839732533360406</v>
      </c>
      <c r="DA75" s="63" t="s">
        <v>2984</v>
      </c>
    </row>
    <row r="76" spans="1:105" ht="12" customHeight="1" x14ac:dyDescent="0.25">
      <c r="A76" s="108" t="s">
        <v>52</v>
      </c>
      <c r="B76" s="99">
        <v>10.560110867944562</v>
      </c>
      <c r="C76" s="99">
        <v>10.607865757410623</v>
      </c>
      <c r="D76" s="99">
        <v>10.93452262230328</v>
      </c>
      <c r="E76" s="99">
        <v>11.009683826870056</v>
      </c>
      <c r="F76" s="99">
        <v>10.924426678045631</v>
      </c>
      <c r="G76" s="99">
        <v>10.951841018101593</v>
      </c>
      <c r="H76" s="99">
        <v>11.257811292881518</v>
      </c>
      <c r="I76" s="99">
        <v>10.939847121682522</v>
      </c>
      <c r="J76" s="99">
        <v>10.681173851395835</v>
      </c>
      <c r="K76" s="99">
        <v>10.987069101340694</v>
      </c>
      <c r="L76" s="99">
        <v>11.008334402698413</v>
      </c>
      <c r="M76" s="99">
        <v>11.142358750679085</v>
      </c>
      <c r="N76" s="99">
        <v>10.828727041656828</v>
      </c>
      <c r="O76" s="99">
        <v>10.710418630013642</v>
      </c>
      <c r="P76" s="99">
        <v>10.701176864033659</v>
      </c>
      <c r="Q76" s="99">
        <v>11.099426897227248</v>
      </c>
      <c r="R76" s="99">
        <v>11.08516303942606</v>
      </c>
      <c r="S76" s="99">
        <v>10.956638885498572</v>
      </c>
      <c r="T76" s="99">
        <v>11.092479993918651</v>
      </c>
      <c r="U76" s="99">
        <v>10.970979262562571</v>
      </c>
      <c r="V76" s="99">
        <v>11.22615365793483</v>
      </c>
      <c r="W76" s="99">
        <v>11.47578965546418</v>
      </c>
      <c r="DA76" s="63" t="s">
        <v>2985</v>
      </c>
    </row>
    <row r="77" spans="1:105" ht="12" customHeight="1" x14ac:dyDescent="0.25">
      <c r="A77" s="121" t="s">
        <v>54</v>
      </c>
      <c r="B77" s="123">
        <v>5.8714315446483996</v>
      </c>
      <c r="C77" s="123">
        <v>5.9584175062097318</v>
      </c>
      <c r="D77" s="123">
        <v>6.1044892191439715</v>
      </c>
      <c r="E77" s="123">
        <v>6.2212291173389191</v>
      </c>
      <c r="F77" s="123">
        <v>6.1038877828032216</v>
      </c>
      <c r="G77" s="123">
        <v>6.2519348749840571</v>
      </c>
      <c r="H77" s="123">
        <v>6.2264260817779657</v>
      </c>
      <c r="I77" s="123">
        <v>5.913705821701698</v>
      </c>
      <c r="J77" s="123">
        <v>5.6129247468348291</v>
      </c>
      <c r="K77" s="123">
        <v>5.4944685901690367</v>
      </c>
      <c r="L77" s="123">
        <v>5.7859037778301436</v>
      </c>
      <c r="M77" s="123">
        <v>5.5467573195493731</v>
      </c>
      <c r="N77" s="123">
        <v>5.3274129129475902</v>
      </c>
      <c r="O77" s="123">
        <v>5.2347212192603427</v>
      </c>
      <c r="P77" s="123">
        <v>4.9579436787549982</v>
      </c>
      <c r="Q77" s="123">
        <v>4.9647765022769024</v>
      </c>
      <c r="R77" s="123">
        <v>4.9761999162319404</v>
      </c>
      <c r="S77" s="123">
        <v>5.2696717866277263</v>
      </c>
      <c r="T77" s="123">
        <v>5.187814762679138</v>
      </c>
      <c r="U77" s="123">
        <v>5.1936623730017848</v>
      </c>
      <c r="V77" s="123">
        <v>5.3017014601484682</v>
      </c>
      <c r="W77" s="123">
        <v>5.2737469550084048</v>
      </c>
      <c r="DA77" s="130" t="s">
        <v>2986</v>
      </c>
    </row>
    <row r="78" spans="1:105" ht="12" customHeight="1" x14ac:dyDescent="0.25">
      <c r="A78" s="97" t="s">
        <v>193</v>
      </c>
      <c r="B78" s="99">
        <v>5.683566057678231</v>
      </c>
      <c r="C78" s="99">
        <v>5.6845891469491834</v>
      </c>
      <c r="D78" s="99">
        <v>5.838697769033323</v>
      </c>
      <c r="E78" s="99">
        <v>5.9543055880614055</v>
      </c>
      <c r="F78" s="99">
        <v>5.6603800874829355</v>
      </c>
      <c r="G78" s="99">
        <v>5.8985323167352659</v>
      </c>
      <c r="H78" s="99">
        <v>5.8719921412293514</v>
      </c>
      <c r="I78" s="99">
        <v>5.6012221517732721</v>
      </c>
      <c r="J78" s="99">
        <v>5.2602427338729143</v>
      </c>
      <c r="K78" s="99">
        <v>5.1299506268260826</v>
      </c>
      <c r="L78" s="99">
        <v>5.473737784274169</v>
      </c>
      <c r="M78" s="99">
        <v>5.3936815760417298</v>
      </c>
      <c r="N78" s="99">
        <v>5.0290928393126464</v>
      </c>
      <c r="O78" s="99">
        <v>4.9299195139174241</v>
      </c>
      <c r="P78" s="99">
        <v>4.6491480353521091</v>
      </c>
      <c r="Q78" s="99">
        <v>4.7419031956485256</v>
      </c>
      <c r="R78" s="99">
        <v>4.8328975319990466</v>
      </c>
      <c r="S78" s="99">
        <v>5.1195708096998986</v>
      </c>
      <c r="T78" s="99">
        <v>5.0936960821922126</v>
      </c>
      <c r="U78" s="99">
        <v>5.1285360448097661</v>
      </c>
      <c r="V78" s="99">
        <v>5.319726862326096</v>
      </c>
      <c r="W78" s="99">
        <v>5.1604439983165324</v>
      </c>
      <c r="DA78" s="63" t="s">
        <v>2987</v>
      </c>
    </row>
    <row r="79" spans="1:105" ht="12" customHeight="1" x14ac:dyDescent="0.25">
      <c r="A79" s="109" t="s">
        <v>120</v>
      </c>
      <c r="B79" s="110">
        <v>6.2477596415626797</v>
      </c>
      <c r="C79" s="110">
        <v>6.4885982006440699</v>
      </c>
      <c r="D79" s="110">
        <v>6.6153137490849261</v>
      </c>
      <c r="E79" s="110">
        <v>6.7257915770619805</v>
      </c>
      <c r="F79" s="110">
        <v>6.928938743923748</v>
      </c>
      <c r="G79" s="110">
        <v>6.9312375396288752</v>
      </c>
      <c r="H79" s="110">
        <v>6.9071009424180643</v>
      </c>
      <c r="I79" s="110">
        <v>6.5180014009167522</v>
      </c>
      <c r="J79" s="110">
        <v>6.2640524273473224</v>
      </c>
      <c r="K79" s="110">
        <v>6.1705709915496234</v>
      </c>
      <c r="L79" s="110">
        <v>6.3618771451734943</v>
      </c>
      <c r="M79" s="110">
        <v>5.8370681813129703</v>
      </c>
      <c r="N79" s="110">
        <v>5.881003674813055</v>
      </c>
      <c r="O79" s="110">
        <v>5.7987091775622046</v>
      </c>
      <c r="P79" s="110">
        <v>5.5365648627527495</v>
      </c>
      <c r="Q79" s="110">
        <v>5.3727871233905216</v>
      </c>
      <c r="R79" s="110">
        <v>5.2307062806784606</v>
      </c>
      <c r="S79" s="110">
        <v>5.5272139920943877</v>
      </c>
      <c r="T79" s="110">
        <v>5.3447074762882831</v>
      </c>
      <c r="U79" s="110">
        <v>5.3015124728199501</v>
      </c>
      <c r="V79" s="110">
        <v>5.2720407046372575</v>
      </c>
      <c r="W79" s="110">
        <v>5.4554601308275608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8">
        <f t="shared" ref="B81:Q81" si="28">B82+B85+B87+B100</f>
        <v>86.8663892513419</v>
      </c>
      <c r="C81" s="118">
        <f t="shared" si="28"/>
        <v>89.230438412977833</v>
      </c>
      <c r="D81" s="118">
        <f t="shared" si="28"/>
        <v>88.740689306167582</v>
      </c>
      <c r="E81" s="118">
        <f t="shared" si="28"/>
        <v>96.451002606086405</v>
      </c>
      <c r="F81" s="118">
        <f t="shared" si="28"/>
        <v>92.464631501660563</v>
      </c>
      <c r="G81" s="118">
        <f t="shared" si="28"/>
        <v>95.043101324243125</v>
      </c>
      <c r="H81" s="118">
        <f t="shared" si="28"/>
        <v>94.438936937802538</v>
      </c>
      <c r="I81" s="118">
        <f t="shared" si="28"/>
        <v>95.067666829284633</v>
      </c>
      <c r="J81" s="118">
        <f t="shared" si="28"/>
        <v>99.861309919193801</v>
      </c>
      <c r="K81" s="118">
        <f t="shared" si="28"/>
        <v>98.381182936536945</v>
      </c>
      <c r="L81" s="118">
        <f t="shared" si="28"/>
        <v>104.09365214645028</v>
      </c>
      <c r="M81" s="118">
        <f t="shared" si="28"/>
        <v>93.924628960818637</v>
      </c>
      <c r="N81" s="118">
        <f t="shared" si="28"/>
        <v>103.39365850122458</v>
      </c>
      <c r="O81" s="118">
        <f t="shared" si="28"/>
        <v>103.11575333967961</v>
      </c>
      <c r="P81" s="118">
        <f t="shared" si="28"/>
        <v>90.1106046182841</v>
      </c>
      <c r="Q81" s="118">
        <f t="shared" si="28"/>
        <v>94.297402564345148</v>
      </c>
      <c r="R81" s="118">
        <f t="shared" ref="R81:V81" si="29">R82+R85+R87+R100</f>
        <v>94.58432069877594</v>
      </c>
      <c r="S81" s="118">
        <f t="shared" si="29"/>
        <v>96.831100508926369</v>
      </c>
      <c r="T81" s="118">
        <f t="shared" si="29"/>
        <v>100.3885400150414</v>
      </c>
      <c r="U81" s="118">
        <f t="shared" si="29"/>
        <v>100.05548126036418</v>
      </c>
      <c r="V81" s="118">
        <f t="shared" si="29"/>
        <v>97.457307955954349</v>
      </c>
      <c r="W81" s="118">
        <f t="shared" ref="W81" si="30">W82+W85+W87+W100</f>
        <v>106.29416983827457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68.408481561027216</v>
      </c>
      <c r="C82" s="123">
        <f t="shared" si="31"/>
        <v>70.33184283979574</v>
      </c>
      <c r="D82" s="123">
        <f t="shared" si="31"/>
        <v>69.427201551263892</v>
      </c>
      <c r="E82" s="123">
        <f t="shared" si="31"/>
        <v>75.996234511622859</v>
      </c>
      <c r="F82" s="123">
        <f t="shared" si="31"/>
        <v>72.639552786718724</v>
      </c>
      <c r="G82" s="123">
        <f t="shared" si="31"/>
        <v>74.803624198242915</v>
      </c>
      <c r="H82" s="123">
        <f t="shared" si="31"/>
        <v>73.751582834644381</v>
      </c>
      <c r="I82" s="123">
        <f t="shared" si="31"/>
        <v>74.137357298513479</v>
      </c>
      <c r="J82" s="123">
        <f t="shared" si="31"/>
        <v>79.312702818494841</v>
      </c>
      <c r="K82" s="123">
        <f t="shared" si="31"/>
        <v>78.12003483488688</v>
      </c>
      <c r="L82" s="123">
        <f t="shared" si="31"/>
        <v>83.376772446988511</v>
      </c>
      <c r="M82" s="123">
        <f t="shared" si="31"/>
        <v>73.050881138784632</v>
      </c>
      <c r="N82" s="123">
        <f t="shared" si="31"/>
        <v>82.526620209374627</v>
      </c>
      <c r="O82" s="123">
        <f t="shared" si="31"/>
        <v>82.93404802549577</v>
      </c>
      <c r="P82" s="123">
        <f t="shared" si="31"/>
        <v>70.385617399266181</v>
      </c>
      <c r="Q82" s="123">
        <f t="shared" si="31"/>
        <v>73.96256052724496</v>
      </c>
      <c r="R82" s="123">
        <f t="shared" ref="R82:V82" si="32">SUM(R83:R84)</f>
        <v>74.646017087492012</v>
      </c>
      <c r="S82" s="123">
        <f t="shared" si="32"/>
        <v>75.76550228777343</v>
      </c>
      <c r="T82" s="123">
        <f t="shared" si="32"/>
        <v>78.714776564733327</v>
      </c>
      <c r="U82" s="123">
        <f t="shared" si="32"/>
        <v>78.465128776772275</v>
      </c>
      <c r="V82" s="123">
        <f t="shared" si="32"/>
        <v>75.922012095978388</v>
      </c>
      <c r="W82" s="123">
        <f t="shared" ref="W82" si="33">SUM(W83:W84)</f>
        <v>84.145581163005986</v>
      </c>
      <c r="DA82" s="130" t="s">
        <v>2990</v>
      </c>
    </row>
    <row r="83" spans="1:105" ht="12" customHeight="1" x14ac:dyDescent="0.25">
      <c r="A83" s="97" t="s">
        <v>205</v>
      </c>
      <c r="B83" s="99">
        <v>67.795060017992114</v>
      </c>
      <c r="C83" s="99">
        <v>69.699532041343048</v>
      </c>
      <c r="D83" s="99">
        <v>68.814202431598218</v>
      </c>
      <c r="E83" s="99">
        <v>75.354990929539838</v>
      </c>
      <c r="F83" s="99">
        <v>72.035665666622563</v>
      </c>
      <c r="G83" s="99">
        <v>74.191319606420024</v>
      </c>
      <c r="H83" s="99">
        <v>73.156392361880805</v>
      </c>
      <c r="I83" s="99">
        <v>73.547725664937317</v>
      </c>
      <c r="J83" s="99">
        <v>78.69712043284747</v>
      </c>
      <c r="K83" s="99">
        <v>77.524607288212337</v>
      </c>
      <c r="L83" s="99">
        <v>82.742178505418508</v>
      </c>
      <c r="M83" s="99">
        <v>72.505071282421497</v>
      </c>
      <c r="N83" s="99">
        <v>81.917960249670955</v>
      </c>
      <c r="O83" s="99">
        <v>82.314993390426523</v>
      </c>
      <c r="P83" s="99">
        <v>69.8680804135156</v>
      </c>
      <c r="Q83" s="99">
        <v>73.428086585706595</v>
      </c>
      <c r="R83" s="99">
        <v>74.108674809160632</v>
      </c>
      <c r="S83" s="99">
        <v>75.225463921652647</v>
      </c>
      <c r="T83" s="99">
        <v>78.160065819089382</v>
      </c>
      <c r="U83" s="99">
        <v>77.915519090144315</v>
      </c>
      <c r="V83" s="99">
        <v>75.393097966164163</v>
      </c>
      <c r="W83" s="99">
        <v>83.562071876730883</v>
      </c>
      <c r="DA83" s="63" t="s">
        <v>2991</v>
      </c>
    </row>
    <row r="84" spans="1:105" ht="12" customHeight="1" x14ac:dyDescent="0.25">
      <c r="A84" s="97" t="s">
        <v>53</v>
      </c>
      <c r="B84" s="99">
        <v>0.61342154303510288</v>
      </c>
      <c r="C84" s="99">
        <v>0.63231079845269234</v>
      </c>
      <c r="D84" s="99">
        <v>0.61299911966567144</v>
      </c>
      <c r="E84" s="99">
        <v>0.64124358208301457</v>
      </c>
      <c r="F84" s="99">
        <v>0.60388712009616075</v>
      </c>
      <c r="G84" s="99">
        <v>0.61230459182288621</v>
      </c>
      <c r="H84" s="99">
        <v>0.59519047276358228</v>
      </c>
      <c r="I84" s="99">
        <v>0.58963163357615989</v>
      </c>
      <c r="J84" s="99">
        <v>0.615582385647372</v>
      </c>
      <c r="K84" s="99">
        <v>0.5954275466745369</v>
      </c>
      <c r="L84" s="99">
        <v>0.63459394157000015</v>
      </c>
      <c r="M84" s="99">
        <v>0.54580985636314217</v>
      </c>
      <c r="N84" s="99">
        <v>0.60865995970366826</v>
      </c>
      <c r="O84" s="99">
        <v>0.61905463506925207</v>
      </c>
      <c r="P84" s="99">
        <v>0.51753698575057883</v>
      </c>
      <c r="Q84" s="99">
        <v>0.53447394153836547</v>
      </c>
      <c r="R84" s="99">
        <v>0.53734227833138615</v>
      </c>
      <c r="S84" s="99">
        <v>0.54003836612078771</v>
      </c>
      <c r="T84" s="99">
        <v>0.55471074564394207</v>
      </c>
      <c r="U84" s="99">
        <v>0.54960968662795984</v>
      </c>
      <c r="V84" s="99">
        <v>0.52891412981422437</v>
      </c>
      <c r="W84" s="99">
        <v>0.58350928627509713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0.44532382962084366</v>
      </c>
      <c r="C85" s="123">
        <f t="shared" si="34"/>
        <v>0.5644827881428941</v>
      </c>
      <c r="D85" s="123">
        <f t="shared" si="34"/>
        <v>0.51731653757317475</v>
      </c>
      <c r="E85" s="123">
        <f t="shared" si="34"/>
        <v>1.2950935265939059</v>
      </c>
      <c r="F85" s="123">
        <f t="shared" si="34"/>
        <v>0.67672703122849809</v>
      </c>
      <c r="G85" s="123">
        <f t="shared" si="34"/>
        <v>0.8286284031591995</v>
      </c>
      <c r="H85" s="123">
        <f t="shared" si="34"/>
        <v>1.2279862124243108</v>
      </c>
      <c r="I85" s="123">
        <f t="shared" si="34"/>
        <v>1.2528192769977016</v>
      </c>
      <c r="J85" s="123">
        <f t="shared" si="34"/>
        <v>1.4473399207069735</v>
      </c>
      <c r="K85" s="123">
        <f t="shared" si="34"/>
        <v>1.5207994000990046</v>
      </c>
      <c r="L85" s="123">
        <f t="shared" si="34"/>
        <v>1.6185939106211118</v>
      </c>
      <c r="M85" s="123">
        <f t="shared" si="34"/>
        <v>1.7042429472444851</v>
      </c>
      <c r="N85" s="123">
        <f t="shared" si="34"/>
        <v>2.3156852296356698</v>
      </c>
      <c r="O85" s="123">
        <f t="shared" si="34"/>
        <v>1.7507825168521378</v>
      </c>
      <c r="P85" s="123">
        <f t="shared" si="34"/>
        <v>1.4287189610528972</v>
      </c>
      <c r="Q85" s="123">
        <f t="shared" si="34"/>
        <v>2.127279078053637</v>
      </c>
      <c r="R85" s="123">
        <f t="shared" si="34"/>
        <v>2.0259618126491596</v>
      </c>
      <c r="S85" s="123">
        <f t="shared" si="34"/>
        <v>2.3900386776436338</v>
      </c>
      <c r="T85" s="123">
        <f t="shared" si="34"/>
        <v>2.0775826473835584</v>
      </c>
      <c r="U85" s="123">
        <f t="shared" si="34"/>
        <v>2.3931118140363727</v>
      </c>
      <c r="V85" s="123">
        <f t="shared" si="34"/>
        <v>2.2472905675988399</v>
      </c>
      <c r="W85" s="123">
        <f t="shared" si="34"/>
        <v>2.4571508598697336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0.44532382962084366</v>
      </c>
      <c r="C86" s="99">
        <f>RES_hhdet_tesh!C86/RES_summary!C$19</f>
        <v>0.5644827881428941</v>
      </c>
      <c r="D86" s="99">
        <f>RES_hhdet_tesh!D86/RES_summary!D$19</f>
        <v>0.51731653757317475</v>
      </c>
      <c r="E86" s="99">
        <f>RES_hhdet_tesh!E86/RES_summary!E$19</f>
        <v>1.2950935265939059</v>
      </c>
      <c r="F86" s="99">
        <f>RES_hhdet_tesh!F86/RES_summary!F$19</f>
        <v>0.67672703122849809</v>
      </c>
      <c r="G86" s="99">
        <f>RES_hhdet_tesh!G86/RES_summary!G$19</f>
        <v>0.8286284031591995</v>
      </c>
      <c r="H86" s="99">
        <f>RES_hhdet_tesh!H86/RES_summary!H$19</f>
        <v>1.2279862124243108</v>
      </c>
      <c r="I86" s="99">
        <f>RES_hhdet_tesh!I86/RES_summary!I$19</f>
        <v>1.2528192769977016</v>
      </c>
      <c r="J86" s="99">
        <f>RES_hhdet_tesh!J86/RES_summary!J$19</f>
        <v>1.4473399207069735</v>
      </c>
      <c r="K86" s="99">
        <f>RES_hhdet_tesh!K86/RES_summary!K$19</f>
        <v>1.5207994000990046</v>
      </c>
      <c r="L86" s="99">
        <f>RES_hhdet_tesh!L86/RES_summary!L$19</f>
        <v>1.6185939106211118</v>
      </c>
      <c r="M86" s="99">
        <f>RES_hhdet_tesh!M86/RES_summary!M$19</f>
        <v>1.7042429472444851</v>
      </c>
      <c r="N86" s="99">
        <f>RES_hhdet_tesh!N86/RES_summary!N$19</f>
        <v>2.3156852296356698</v>
      </c>
      <c r="O86" s="99">
        <f>RES_hhdet_tesh!O86/RES_summary!O$19</f>
        <v>1.7507825168521378</v>
      </c>
      <c r="P86" s="99">
        <f>RES_hhdet_tesh!P86/RES_summary!P$19</f>
        <v>1.4287189610528972</v>
      </c>
      <c r="Q86" s="99">
        <f>RES_hhdet_tesh!Q86/RES_summary!Q$19</f>
        <v>2.127279078053637</v>
      </c>
      <c r="R86" s="99">
        <f>RES_hhdet_tesh!R86/RES_summary!R$19</f>
        <v>2.0259618126491596</v>
      </c>
      <c r="S86" s="99">
        <f>RES_hhdet_tesh!S86/RES_summary!S$19</f>
        <v>2.3900386776436338</v>
      </c>
      <c r="T86" s="99">
        <f>RES_hhdet_tesh!T86/RES_summary!T$19</f>
        <v>2.0775826473835584</v>
      </c>
      <c r="U86" s="99">
        <f>RES_hhdet_tesh!U86/RES_summary!U$19</f>
        <v>2.3931118140363727</v>
      </c>
      <c r="V86" s="99">
        <f>RES_hhdet_tesh!V86/RES_summary!V$19</f>
        <v>2.2472905675988399</v>
      </c>
      <c r="W86" s="99">
        <f>RES_hhdet_tesh!W86/RES_summary!W$19</f>
        <v>2.4571508598697336</v>
      </c>
      <c r="DA86" s="63" t="s">
        <v>2994</v>
      </c>
    </row>
    <row r="87" spans="1:105" ht="12" customHeight="1" x14ac:dyDescent="0.25">
      <c r="A87" s="121" t="s">
        <v>55</v>
      </c>
      <c r="B87" s="123">
        <v>11.16880135983379</v>
      </c>
      <c r="C87" s="123">
        <v>11.299733434893229</v>
      </c>
      <c r="D87" s="123">
        <v>11.645057111425839</v>
      </c>
      <c r="E87" s="123">
        <v>11.961582858255678</v>
      </c>
      <c r="F87" s="123">
        <v>12.120259239294084</v>
      </c>
      <c r="G87" s="123">
        <v>12.221410011140403</v>
      </c>
      <c r="H87" s="123">
        <v>12.467423995700974</v>
      </c>
      <c r="I87" s="123">
        <v>12.806458009946551</v>
      </c>
      <c r="J87" s="123">
        <v>12.682365652339586</v>
      </c>
      <c r="K87" s="123">
        <v>12.50840979490966</v>
      </c>
      <c r="L87" s="123">
        <v>12.924949778567269</v>
      </c>
      <c r="M87" s="123">
        <v>13.335789374225696</v>
      </c>
      <c r="N87" s="123">
        <v>12.930999574165613</v>
      </c>
      <c r="O87" s="123">
        <v>12.897579525466806</v>
      </c>
      <c r="P87" s="123">
        <v>13.015878732420092</v>
      </c>
      <c r="Q87" s="123">
        <v>12.884885859694828</v>
      </c>
      <c r="R87" s="123">
        <v>12.607947548825608</v>
      </c>
      <c r="S87" s="123">
        <v>13.080626119645858</v>
      </c>
      <c r="T87" s="123">
        <v>13.866083982240371</v>
      </c>
      <c r="U87" s="123">
        <v>13.495549684556126</v>
      </c>
      <c r="V87" s="123">
        <v>13.450233961952456</v>
      </c>
      <c r="W87" s="123">
        <v>13.807610738573228</v>
      </c>
      <c r="DA87" s="130" t="s">
        <v>2995</v>
      </c>
    </row>
    <row r="88" spans="1:105" ht="12" customHeight="1" x14ac:dyDescent="0.25">
      <c r="A88" s="97" t="s">
        <v>132</v>
      </c>
      <c r="B88" s="99">
        <v>10.975821264483672</v>
      </c>
      <c r="C88" s="99">
        <v>11.642167658173246</v>
      </c>
      <c r="D88" s="99">
        <v>11.948168496891325</v>
      </c>
      <c r="E88" s="99">
        <v>12.543783234249409</v>
      </c>
      <c r="F88" s="99">
        <v>12.314488672278808</v>
      </c>
      <c r="G88" s="99">
        <v>12.633510052634112</v>
      </c>
      <c r="H88" s="99">
        <v>12.971750527276509</v>
      </c>
      <c r="I88" s="99">
        <v>13.694041843921996</v>
      </c>
      <c r="J88" s="99">
        <v>13.547577964583439</v>
      </c>
      <c r="K88" s="99">
        <v>13.270290267167313</v>
      </c>
      <c r="L88" s="99">
        <v>13.772331995048658</v>
      </c>
      <c r="M88" s="99">
        <v>14.279302975911229</v>
      </c>
      <c r="N88" s="99">
        <v>13.803809422744838</v>
      </c>
      <c r="O88" s="99">
        <v>13.870216985006337</v>
      </c>
      <c r="P88" s="99">
        <v>15.110825153114861</v>
      </c>
      <c r="Q88" s="99">
        <v>14.608715055222824</v>
      </c>
      <c r="R88" s="99">
        <v>13.434601814557841</v>
      </c>
      <c r="S88" s="99">
        <v>13.894283951650241</v>
      </c>
      <c r="T88" s="99">
        <v>15.641530935364273</v>
      </c>
      <c r="U88" s="99">
        <v>14.649483386340149</v>
      </c>
      <c r="V88" s="99">
        <v>14.204346623003575</v>
      </c>
      <c r="W88" s="99">
        <v>15.165867130739832</v>
      </c>
      <c r="DA88" s="63" t="s">
        <v>2996</v>
      </c>
    </row>
    <row r="89" spans="1:105" ht="12" customHeight="1" x14ac:dyDescent="0.25">
      <c r="A89" s="97" t="s">
        <v>131</v>
      </c>
      <c r="B89" s="99">
        <v>12.854312993836462</v>
      </c>
      <c r="C89" s="99">
        <v>13.438951219770091</v>
      </c>
      <c r="D89" s="99">
        <v>13.779172913479876</v>
      </c>
      <c r="E89" s="99">
        <v>14.575109103691823</v>
      </c>
      <c r="F89" s="99">
        <v>14.536124395980227</v>
      </c>
      <c r="G89" s="99">
        <v>14.609239313386118</v>
      </c>
      <c r="H89" s="99">
        <v>15.769331319990517</v>
      </c>
      <c r="I89" s="99">
        <v>16.996951986221223</v>
      </c>
      <c r="J89" s="99">
        <v>16.943830457996892</v>
      </c>
      <c r="K89" s="99">
        <v>16.125743716495464</v>
      </c>
      <c r="L89" s="99">
        <v>16.635687688668732</v>
      </c>
      <c r="M89" s="99">
        <v>16.536082675031558</v>
      </c>
      <c r="N89" s="99">
        <v>14.846867374073382</v>
      </c>
      <c r="O89" s="99">
        <v>14.747305855035895</v>
      </c>
      <c r="P89" s="99">
        <v>17.138223087770868</v>
      </c>
      <c r="Q89" s="99">
        <v>16.203588990904983</v>
      </c>
      <c r="R89" s="99">
        <v>13.988659502172363</v>
      </c>
      <c r="S89" s="99">
        <v>14.472035633804959</v>
      </c>
      <c r="T89" s="99">
        <v>17.080136879268068</v>
      </c>
      <c r="U89" s="99">
        <v>15.253837249371653</v>
      </c>
      <c r="V89" s="99">
        <v>14.799752559570194</v>
      </c>
      <c r="W89" s="99">
        <v>15.649444458946665</v>
      </c>
      <c r="DA89" s="63" t="s">
        <v>2997</v>
      </c>
    </row>
    <row r="90" spans="1:105" ht="12" customHeight="1" x14ac:dyDescent="0.25">
      <c r="A90" s="100" t="s">
        <v>205</v>
      </c>
      <c r="B90" s="102">
        <v>3.8561500681636489</v>
      </c>
      <c r="C90" s="102">
        <v>4.1964838968162761</v>
      </c>
      <c r="D90" s="102">
        <v>4.5253538570945802</v>
      </c>
      <c r="E90" s="102">
        <v>4.9614628046226041</v>
      </c>
      <c r="F90" s="102">
        <v>5.1998429238471751</v>
      </c>
      <c r="G90" s="102">
        <v>5.3913663469925082</v>
      </c>
      <c r="H90" s="102">
        <v>5.735355688080972</v>
      </c>
      <c r="I90" s="102">
        <v>6.9435002848220355</v>
      </c>
      <c r="J90" s="102">
        <v>6.5547297595333731</v>
      </c>
      <c r="K90" s="102">
        <v>6.2937687870987089</v>
      </c>
      <c r="L90" s="102">
        <v>6.3016916744639877</v>
      </c>
      <c r="M90" s="102">
        <v>6.3458648566413061</v>
      </c>
      <c r="N90" s="102">
        <v>5.3567011783333829</v>
      </c>
      <c r="O90" s="102">
        <v>5.4851876202657079</v>
      </c>
      <c r="P90" s="102">
        <v>6.5276927229782293</v>
      </c>
      <c r="Q90" s="102">
        <v>5.9967117214141865</v>
      </c>
      <c r="R90" s="102">
        <v>5.1011147748032304</v>
      </c>
      <c r="S90" s="102">
        <v>5.4617775025507713</v>
      </c>
      <c r="T90" s="102">
        <v>6.9956283731744566</v>
      </c>
      <c r="U90" s="102">
        <v>5.9698978046760338</v>
      </c>
      <c r="V90" s="102">
        <v>5.5756978371515951</v>
      </c>
      <c r="W90" s="102">
        <v>6.1836234476354583</v>
      </c>
      <c r="DA90" s="131" t="s">
        <v>2998</v>
      </c>
    </row>
    <row r="91" spans="1:105" ht="12" customHeight="1" x14ac:dyDescent="0.25">
      <c r="A91" s="103" t="s">
        <v>52</v>
      </c>
      <c r="B91" s="105">
        <v>8.9981629256728137</v>
      </c>
      <c r="C91" s="105">
        <v>9.2424673229538161</v>
      </c>
      <c r="D91" s="105">
        <v>9.2538190563852964</v>
      </c>
      <c r="E91" s="105">
        <v>9.6136462990692166</v>
      </c>
      <c r="F91" s="105">
        <v>9.3362814721330576</v>
      </c>
      <c r="G91" s="105">
        <v>9.2178729663936032</v>
      </c>
      <c r="H91" s="105">
        <v>10.033975631909547</v>
      </c>
      <c r="I91" s="105">
        <v>10.053451701399187</v>
      </c>
      <c r="J91" s="105">
        <v>10.389100698463523</v>
      </c>
      <c r="K91" s="105">
        <v>9.8319749293967558</v>
      </c>
      <c r="L91" s="105">
        <v>10.333996014204743</v>
      </c>
      <c r="M91" s="105">
        <v>10.190217818390252</v>
      </c>
      <c r="N91" s="105">
        <v>9.4901661957400005</v>
      </c>
      <c r="O91" s="105">
        <v>9.26211823477019</v>
      </c>
      <c r="P91" s="105">
        <v>10.610530364792638</v>
      </c>
      <c r="Q91" s="105">
        <v>10.206877269490798</v>
      </c>
      <c r="R91" s="105">
        <v>8.8875447273691268</v>
      </c>
      <c r="S91" s="105">
        <v>9.0102581312541847</v>
      </c>
      <c r="T91" s="105">
        <v>10.084508506093604</v>
      </c>
      <c r="U91" s="105">
        <v>9.2839394446956227</v>
      </c>
      <c r="V91" s="105">
        <v>9.2240547224185967</v>
      </c>
      <c r="W91" s="105">
        <v>9.4658210113112116</v>
      </c>
      <c r="DA91" s="132" t="s">
        <v>2999</v>
      </c>
    </row>
    <row r="92" spans="1:105" ht="12" customHeight="1" x14ac:dyDescent="0.25">
      <c r="A92" s="106" t="s">
        <v>124</v>
      </c>
      <c r="B92" s="102">
        <v>9.6214126660082169</v>
      </c>
      <c r="C92" s="102">
        <v>9.7485816759374568</v>
      </c>
      <c r="D92" s="102">
        <v>9.9188140180756488</v>
      </c>
      <c r="E92" s="102">
        <v>9.9474163302928442</v>
      </c>
      <c r="F92" s="102">
        <v>10.308102257170519</v>
      </c>
      <c r="G92" s="102">
        <v>10.735952843566396</v>
      </c>
      <c r="H92" s="102">
        <v>10.354810862056585</v>
      </c>
      <c r="I92" s="102">
        <v>10.540330655823091</v>
      </c>
      <c r="J92" s="102">
        <v>10.22559415417698</v>
      </c>
      <c r="K92" s="102">
        <v>10.441893783676509</v>
      </c>
      <c r="L92" s="102">
        <v>10.880257606991321</v>
      </c>
      <c r="M92" s="102">
        <v>11.006590691238792</v>
      </c>
      <c r="N92" s="102">
        <v>10.500456747997168</v>
      </c>
      <c r="O92" s="102">
        <v>10.424161104682842</v>
      </c>
      <c r="P92" s="102">
        <v>10.084554342788289</v>
      </c>
      <c r="Q92" s="102">
        <v>9.9196519460368595</v>
      </c>
      <c r="R92" s="102">
        <v>10.333837432339731</v>
      </c>
      <c r="S92" s="102">
        <v>10.822021025011946</v>
      </c>
      <c r="T92" s="102">
        <v>11.269670326820462</v>
      </c>
      <c r="U92" s="102">
        <v>11.052379011674661</v>
      </c>
      <c r="V92" s="102">
        <v>11.269984982342811</v>
      </c>
      <c r="W92" s="102">
        <v>11.233641142137417</v>
      </c>
      <c r="DA92" s="131" t="s">
        <v>3000</v>
      </c>
    </row>
    <row r="93" spans="1:105" ht="12" customHeight="1" x14ac:dyDescent="0.25">
      <c r="A93" s="107" t="s">
        <v>123</v>
      </c>
      <c r="B93" s="105">
        <v>9.9505625150422219</v>
      </c>
      <c r="C93" s="105">
        <v>9.7597934378189404</v>
      </c>
      <c r="D93" s="105">
        <v>9.7112897798663731</v>
      </c>
      <c r="E93" s="105">
        <v>9.8297491559241301</v>
      </c>
      <c r="F93" s="105">
        <v>9.9898239049924289</v>
      </c>
      <c r="G93" s="105">
        <v>9.8671830598770516</v>
      </c>
      <c r="H93" s="105">
        <v>10.112180239729483</v>
      </c>
      <c r="I93" s="105">
        <v>10.082567033307686</v>
      </c>
      <c r="J93" s="105">
        <v>10.223915367938083</v>
      </c>
      <c r="K93" s="105">
        <v>10.134244080674687</v>
      </c>
      <c r="L93" s="105">
        <v>10.595145704141137</v>
      </c>
      <c r="M93" s="105">
        <v>9.9821675470320042</v>
      </c>
      <c r="N93" s="105">
        <v>9.5392865010817456</v>
      </c>
      <c r="O93" s="105">
        <v>9.5578506159655028</v>
      </c>
      <c r="P93" s="105">
        <v>9.1072053425016861</v>
      </c>
      <c r="Q93" s="105">
        <v>8.7225793423849343</v>
      </c>
      <c r="R93" s="105">
        <v>9.1185608672971821</v>
      </c>
      <c r="S93" s="105">
        <v>9.3401063885010611</v>
      </c>
      <c r="T93" s="105">
        <v>9.7883276679556257</v>
      </c>
      <c r="U93" s="105">
        <v>9.6287188912342963</v>
      </c>
      <c r="V93" s="105">
        <v>10.573915942852278</v>
      </c>
      <c r="W93" s="105">
        <v>9.9908889166995838</v>
      </c>
      <c r="DA93" s="132" t="s">
        <v>3001</v>
      </c>
    </row>
    <row r="94" spans="1:105" ht="12" customHeight="1" x14ac:dyDescent="0.25">
      <c r="A94" s="108" t="s">
        <v>50</v>
      </c>
      <c r="B94" s="99">
        <v>1.7963814954766126</v>
      </c>
      <c r="C94" s="99">
        <v>1.9536388756436753</v>
      </c>
      <c r="D94" s="99">
        <v>1.9039592576036466</v>
      </c>
      <c r="E94" s="99">
        <v>1.689746733304857</v>
      </c>
      <c r="F94" s="99">
        <v>1.8456062807064291</v>
      </c>
      <c r="G94" s="99">
        <v>2.0250221177219836</v>
      </c>
      <c r="H94" s="99">
        <v>2.0550298327806069</v>
      </c>
      <c r="I94" s="99">
        <v>2.0268162237559615</v>
      </c>
      <c r="J94" s="99">
        <v>2.0225431007508892</v>
      </c>
      <c r="K94" s="99">
        <v>2.0014451701567761</v>
      </c>
      <c r="L94" s="99">
        <v>1.9077849232911783</v>
      </c>
      <c r="M94" s="99">
        <v>1.605179739750048</v>
      </c>
      <c r="N94" s="99">
        <v>1.3967560555088601</v>
      </c>
      <c r="O94" s="99">
        <v>1.2125877346578224</v>
      </c>
      <c r="P94" s="99">
        <v>1.2572229768947585</v>
      </c>
      <c r="Q94" s="99">
        <v>1.0111932947740303</v>
      </c>
      <c r="R94" s="99">
        <v>1.1734472292065687</v>
      </c>
      <c r="S94" s="99">
        <v>1.2495893515431153</v>
      </c>
      <c r="T94" s="99">
        <v>1.3471621350997611</v>
      </c>
      <c r="U94" s="99">
        <v>1.4106388760579347</v>
      </c>
      <c r="V94" s="99">
        <v>1.7914708116058129</v>
      </c>
      <c r="W94" s="99">
        <v>1.4197971249302941</v>
      </c>
      <c r="DA94" s="63" t="s">
        <v>3002</v>
      </c>
    </row>
    <row r="95" spans="1:105" ht="12" customHeight="1" x14ac:dyDescent="0.25">
      <c r="A95" s="108" t="s">
        <v>52</v>
      </c>
      <c r="B95" s="99">
        <v>8.1541810195656108</v>
      </c>
      <c r="C95" s="99">
        <v>7.8061545621752639</v>
      </c>
      <c r="D95" s="99">
        <v>7.8073305222627249</v>
      </c>
      <c r="E95" s="99">
        <v>8.1400024226192738</v>
      </c>
      <c r="F95" s="99">
        <v>8.1442176242859965</v>
      </c>
      <c r="G95" s="99">
        <v>7.8421609421550666</v>
      </c>
      <c r="H95" s="99">
        <v>8.0571504069488729</v>
      </c>
      <c r="I95" s="99">
        <v>8.0557508095517285</v>
      </c>
      <c r="J95" s="99">
        <v>8.2013722671871943</v>
      </c>
      <c r="K95" s="99">
        <v>8.1327989105179075</v>
      </c>
      <c r="L95" s="99">
        <v>8.6873607808499607</v>
      </c>
      <c r="M95" s="99">
        <v>8.3769878072819566</v>
      </c>
      <c r="N95" s="99">
        <v>8.1425304455728877</v>
      </c>
      <c r="O95" s="99">
        <v>8.345262881307681</v>
      </c>
      <c r="P95" s="99">
        <v>7.8499823656069276</v>
      </c>
      <c r="Q95" s="99">
        <v>7.7113860476109055</v>
      </c>
      <c r="R95" s="99">
        <v>7.9451136380906142</v>
      </c>
      <c r="S95" s="99">
        <v>8.0905170369579462</v>
      </c>
      <c r="T95" s="99">
        <v>8.4411655328558641</v>
      </c>
      <c r="U95" s="99">
        <v>8.2180800151763584</v>
      </c>
      <c r="V95" s="99">
        <v>8.7824451312464653</v>
      </c>
      <c r="W95" s="99">
        <v>8.5710917917692875</v>
      </c>
      <c r="DA95" s="63" t="s">
        <v>3003</v>
      </c>
    </row>
    <row r="96" spans="1:105" ht="12" customHeight="1" x14ac:dyDescent="0.25">
      <c r="A96" s="106" t="s">
        <v>122</v>
      </c>
      <c r="B96" s="102">
        <v>12.23027854678004</v>
      </c>
      <c r="C96" s="102">
        <v>11.937366077749809</v>
      </c>
      <c r="D96" s="102">
        <v>12.253234377425922</v>
      </c>
      <c r="E96" s="102">
        <v>12.398096189785496</v>
      </c>
      <c r="F96" s="102">
        <v>12.582777280036701</v>
      </c>
      <c r="G96" s="102">
        <v>12.241606673409541</v>
      </c>
      <c r="H96" s="102">
        <v>12.585388156613172</v>
      </c>
      <c r="I96" s="102">
        <v>12.503542157367988</v>
      </c>
      <c r="J96" s="102">
        <v>12.461237606162678</v>
      </c>
      <c r="K96" s="102">
        <v>12.076265886207374</v>
      </c>
      <c r="L96" s="102">
        <v>12.488702671314137</v>
      </c>
      <c r="M96" s="102">
        <v>12.839106438486739</v>
      </c>
      <c r="N96" s="102">
        <v>12.532375815448077</v>
      </c>
      <c r="O96" s="102">
        <v>12.506664920978999</v>
      </c>
      <c r="P96" s="102">
        <v>12.026759375539093</v>
      </c>
      <c r="Q96" s="102">
        <v>12.221373557754076</v>
      </c>
      <c r="R96" s="102">
        <v>12.344348057607121</v>
      </c>
      <c r="S96" s="102">
        <v>12.791564746970359</v>
      </c>
      <c r="T96" s="102">
        <v>12.877117383877732</v>
      </c>
      <c r="U96" s="102">
        <v>12.857680831853949</v>
      </c>
      <c r="V96" s="102">
        <v>13.108859565783129</v>
      </c>
      <c r="W96" s="102">
        <v>12.884294728070197</v>
      </c>
      <c r="DA96" s="131" t="s">
        <v>3004</v>
      </c>
    </row>
    <row r="97" spans="1:105" ht="12" customHeight="1" x14ac:dyDescent="0.25">
      <c r="A97" s="107" t="s">
        <v>121</v>
      </c>
      <c r="B97" s="105">
        <v>13.271695729354867</v>
      </c>
      <c r="C97" s="105">
        <v>13.289223311231348</v>
      </c>
      <c r="D97" s="105">
        <v>14.126333746072776</v>
      </c>
      <c r="E97" s="105">
        <v>14.747854696286907</v>
      </c>
      <c r="F97" s="105">
        <v>15.064020613919592</v>
      </c>
      <c r="G97" s="105">
        <v>14.966506533571243</v>
      </c>
      <c r="H97" s="105">
        <v>15.137699549718311</v>
      </c>
      <c r="I97" s="105">
        <v>15.470085406785604</v>
      </c>
      <c r="J97" s="105">
        <v>14.685798877884217</v>
      </c>
      <c r="K97" s="105">
        <v>14.611077186904373</v>
      </c>
      <c r="L97" s="105">
        <v>14.327117542867773</v>
      </c>
      <c r="M97" s="105">
        <v>14.785449262269237</v>
      </c>
      <c r="N97" s="105">
        <v>14.180152745689906</v>
      </c>
      <c r="O97" s="105">
        <v>13.773265761882822</v>
      </c>
      <c r="P97" s="105">
        <v>13.046447725698766</v>
      </c>
      <c r="Q97" s="105">
        <v>12.904375970255641</v>
      </c>
      <c r="R97" s="105">
        <v>13.087345831081047</v>
      </c>
      <c r="S97" s="105">
        <v>13.588254829570941</v>
      </c>
      <c r="T97" s="105">
        <v>13.767522439442208</v>
      </c>
      <c r="U97" s="105">
        <v>13.859109692844013</v>
      </c>
      <c r="V97" s="105">
        <v>13.823159529676362</v>
      </c>
      <c r="W97" s="105">
        <v>14.163725560571658</v>
      </c>
      <c r="DA97" s="132" t="s">
        <v>3005</v>
      </c>
    </row>
    <row r="98" spans="1:105" ht="12" customHeight="1" x14ac:dyDescent="0.25">
      <c r="A98" s="108" t="s">
        <v>53</v>
      </c>
      <c r="B98" s="99">
        <v>4.1601005085916052</v>
      </c>
      <c r="C98" s="99">
        <v>4.1172014861049817</v>
      </c>
      <c r="D98" s="99">
        <v>4.6433798809793974</v>
      </c>
      <c r="E98" s="99">
        <v>5.0694940519544573</v>
      </c>
      <c r="F98" s="99">
        <v>5.4676561020853089</v>
      </c>
      <c r="G98" s="99">
        <v>5.4623105329379706</v>
      </c>
      <c r="H98" s="99">
        <v>5.3289599057189054</v>
      </c>
      <c r="I98" s="99">
        <v>5.7868068061853792</v>
      </c>
      <c r="J98" s="99">
        <v>4.9654457150569531</v>
      </c>
      <c r="K98" s="99">
        <v>4.8455754069103421</v>
      </c>
      <c r="L98" s="99">
        <v>4.7207291530449513</v>
      </c>
      <c r="M98" s="99">
        <v>4.817006595898695</v>
      </c>
      <c r="N98" s="99">
        <v>4.3845224875047766</v>
      </c>
      <c r="O98" s="99">
        <v>4.1065707006382555</v>
      </c>
      <c r="P98" s="99">
        <v>3.5749243616227004</v>
      </c>
      <c r="Q98" s="99">
        <v>3.2162628271408722</v>
      </c>
      <c r="R98" s="99">
        <v>3.2555676587888951</v>
      </c>
      <c r="S98" s="99">
        <v>3.6962698183479996</v>
      </c>
      <c r="T98" s="99">
        <v>3.7610940854901229</v>
      </c>
      <c r="U98" s="99">
        <v>3.8642574377676921</v>
      </c>
      <c r="V98" s="99">
        <v>3.7156018254479788</v>
      </c>
      <c r="W98" s="99">
        <v>4.181010381433822</v>
      </c>
      <c r="DA98" s="63" t="s">
        <v>3006</v>
      </c>
    </row>
    <row r="99" spans="1:105" ht="12" customHeight="1" x14ac:dyDescent="0.25">
      <c r="A99" s="108" t="s">
        <v>52</v>
      </c>
      <c r="B99" s="99">
        <v>9.1115952207632578</v>
      </c>
      <c r="C99" s="99">
        <v>9.1720218251263645</v>
      </c>
      <c r="D99" s="99">
        <v>9.4829538650933802</v>
      </c>
      <c r="E99" s="99">
        <v>9.6783606443324484</v>
      </c>
      <c r="F99" s="99">
        <v>9.5963645118342811</v>
      </c>
      <c r="G99" s="99">
        <v>9.5041960006332662</v>
      </c>
      <c r="H99" s="99">
        <v>9.8087396439993988</v>
      </c>
      <c r="I99" s="99">
        <v>9.6832786006002216</v>
      </c>
      <c r="J99" s="99">
        <v>9.7203531628272692</v>
      </c>
      <c r="K99" s="99">
        <v>9.765501779994036</v>
      </c>
      <c r="L99" s="99">
        <v>9.6063883898228219</v>
      </c>
      <c r="M99" s="99">
        <v>9.9684426663705423</v>
      </c>
      <c r="N99" s="99">
        <v>9.7956302581851293</v>
      </c>
      <c r="O99" s="99">
        <v>9.6666950612445675</v>
      </c>
      <c r="P99" s="99">
        <v>9.4715233640760665</v>
      </c>
      <c r="Q99" s="99">
        <v>9.6881131431147658</v>
      </c>
      <c r="R99" s="99">
        <v>9.8317781722921538</v>
      </c>
      <c r="S99" s="99">
        <v>9.8919850112229373</v>
      </c>
      <c r="T99" s="99">
        <v>10.006428353952087</v>
      </c>
      <c r="U99" s="99">
        <v>9.9948522550763226</v>
      </c>
      <c r="V99" s="99">
        <v>10.107557704228377</v>
      </c>
      <c r="W99" s="99">
        <v>9.9827151791378395</v>
      </c>
      <c r="DA99" s="63" t="s">
        <v>3007</v>
      </c>
    </row>
    <row r="100" spans="1:105" ht="12" customHeight="1" x14ac:dyDescent="0.25">
      <c r="A100" s="121" t="s">
        <v>54</v>
      </c>
      <c r="B100" s="123">
        <v>6.8437825008600441</v>
      </c>
      <c r="C100" s="123">
        <v>7.0343793501459748</v>
      </c>
      <c r="D100" s="123">
        <v>7.1511141059046626</v>
      </c>
      <c r="E100" s="123">
        <v>7.1980917096139594</v>
      </c>
      <c r="F100" s="123">
        <v>7.0280924444192561</v>
      </c>
      <c r="G100" s="123">
        <v>7.1894387117006096</v>
      </c>
      <c r="H100" s="123">
        <v>6.9919438950328701</v>
      </c>
      <c r="I100" s="123">
        <v>6.8710322438269085</v>
      </c>
      <c r="J100" s="123">
        <v>6.4189015276523973</v>
      </c>
      <c r="K100" s="123">
        <v>6.2319389066413899</v>
      </c>
      <c r="L100" s="123">
        <v>6.1733360102733945</v>
      </c>
      <c r="M100" s="123">
        <v>5.8337155005638284</v>
      </c>
      <c r="N100" s="123">
        <v>5.6203534880486581</v>
      </c>
      <c r="O100" s="123">
        <v>5.5333432718648972</v>
      </c>
      <c r="P100" s="123">
        <v>5.2803895255449369</v>
      </c>
      <c r="Q100" s="123">
        <v>5.3226770993517185</v>
      </c>
      <c r="R100" s="123">
        <v>5.3043942498091674</v>
      </c>
      <c r="S100" s="123">
        <v>5.5949334238634529</v>
      </c>
      <c r="T100" s="123">
        <v>5.7300968206841336</v>
      </c>
      <c r="U100" s="123">
        <v>5.701690984999396</v>
      </c>
      <c r="V100" s="123">
        <v>5.8377713304246539</v>
      </c>
      <c r="W100" s="123">
        <v>5.883827076825626</v>
      </c>
      <c r="DA100" s="130" t="s">
        <v>3008</v>
      </c>
    </row>
    <row r="101" spans="1:105" ht="12" customHeight="1" x14ac:dyDescent="0.25">
      <c r="A101" s="97" t="s">
        <v>208</v>
      </c>
      <c r="B101" s="99">
        <v>8.7935934972013001</v>
      </c>
      <c r="C101" s="99">
        <v>9.0107694036840282</v>
      </c>
      <c r="D101" s="99">
        <v>9.1338869553277426</v>
      </c>
      <c r="E101" s="99">
        <v>9.2019974974579704</v>
      </c>
      <c r="F101" s="99">
        <v>8.6480800630151489</v>
      </c>
      <c r="G101" s="99">
        <v>8.8864993079571626</v>
      </c>
      <c r="H101" s="99">
        <v>8.3630478046828269</v>
      </c>
      <c r="I101" s="99">
        <v>8.2696579764158287</v>
      </c>
      <c r="J101" s="99">
        <v>8.3146488148328519</v>
      </c>
      <c r="K101" s="99">
        <v>8.3669880182779544</v>
      </c>
      <c r="L101" s="99">
        <v>6.9944662327720222</v>
      </c>
      <c r="M101" s="99">
        <v>6.6872775723750344</v>
      </c>
      <c r="N101" s="99">
        <v>6.538245491447805</v>
      </c>
      <c r="O101" s="99">
        <v>6.3538088738001868</v>
      </c>
      <c r="P101" s="99">
        <v>6.2716788552358036</v>
      </c>
      <c r="Q101" s="99">
        <v>6.2559750514176633</v>
      </c>
      <c r="R101" s="99">
        <v>6.219829712396991</v>
      </c>
      <c r="S101" s="99">
        <v>6.2971601355802109</v>
      </c>
      <c r="T101" s="99">
        <v>6.9167121153220972</v>
      </c>
      <c r="U101" s="99">
        <v>6.8006075445206475</v>
      </c>
      <c r="V101" s="99">
        <v>6.8771444086201177</v>
      </c>
      <c r="W101" s="99">
        <v>6.9920076942796898</v>
      </c>
      <c r="DA101" s="63" t="s">
        <v>3009</v>
      </c>
    </row>
    <row r="102" spans="1:105" ht="12" customHeight="1" x14ac:dyDescent="0.25">
      <c r="A102" s="97" t="s">
        <v>50</v>
      </c>
      <c r="B102" s="99">
        <v>6.6718035651022767</v>
      </c>
      <c r="C102" s="99">
        <v>6.6993638257840527</v>
      </c>
      <c r="D102" s="99">
        <v>6.8095383839829182</v>
      </c>
      <c r="E102" s="99">
        <v>7.2406689478014918</v>
      </c>
      <c r="F102" s="99">
        <v>6.8168840791560532</v>
      </c>
      <c r="G102" s="99">
        <v>7.405103798049244</v>
      </c>
      <c r="H102" s="99">
        <v>6.5229747101410513</v>
      </c>
      <c r="I102" s="99">
        <v>6.7969787907519237</v>
      </c>
      <c r="J102" s="99">
        <v>5.7423546187217758</v>
      </c>
      <c r="K102" s="99">
        <v>5.9219879809407265</v>
      </c>
      <c r="L102" s="99">
        <v>5.6468072621529846</v>
      </c>
      <c r="M102" s="99">
        <v>5.5703028199539659</v>
      </c>
      <c r="N102" s="99">
        <v>5.1253848525587049</v>
      </c>
      <c r="O102" s="99">
        <v>5.0701797084978235</v>
      </c>
      <c r="P102" s="99">
        <v>5.0083982453857958</v>
      </c>
      <c r="Q102" s="99">
        <v>5.0410736590173562</v>
      </c>
      <c r="R102" s="99">
        <v>4.9760257103400152</v>
      </c>
      <c r="S102" s="99">
        <v>5.3760556338761081</v>
      </c>
      <c r="T102" s="99">
        <v>5.5149627848913347</v>
      </c>
      <c r="U102" s="99">
        <v>5.58351889862689</v>
      </c>
      <c r="V102" s="99">
        <v>5.6639234121936797</v>
      </c>
      <c r="W102" s="99">
        <v>5.5260679996726809</v>
      </c>
      <c r="DA102" s="63" t="s">
        <v>3010</v>
      </c>
    </row>
    <row r="103" spans="1:105" ht="12" customHeight="1" x14ac:dyDescent="0.25">
      <c r="A103" s="109" t="s">
        <v>120</v>
      </c>
      <c r="B103" s="110">
        <v>6.3997178437757203</v>
      </c>
      <c r="C103" s="110">
        <v>6.6783935071447909</v>
      </c>
      <c r="D103" s="110">
        <v>6.817902070518107</v>
      </c>
      <c r="E103" s="110">
        <v>6.667174531196765</v>
      </c>
      <c r="F103" s="110">
        <v>6.7422831847488371</v>
      </c>
      <c r="G103" s="110">
        <v>6.6782353221237472</v>
      </c>
      <c r="H103" s="110">
        <v>6.9165834041080014</v>
      </c>
      <c r="I103" s="110">
        <v>6.6119411689292313</v>
      </c>
      <c r="J103" s="110">
        <v>6.322917297497761</v>
      </c>
      <c r="K103" s="110">
        <v>5.9276693477404496</v>
      </c>
      <c r="L103" s="110">
        <v>6.236441559189263</v>
      </c>
      <c r="M103" s="110">
        <v>5.7759643305669641</v>
      </c>
      <c r="N103" s="110">
        <v>5.6401958313286311</v>
      </c>
      <c r="O103" s="110">
        <v>5.5560773928915639</v>
      </c>
      <c r="P103" s="110">
        <v>5.1872038760696952</v>
      </c>
      <c r="Q103" s="110">
        <v>5.2453892036780116</v>
      </c>
      <c r="R103" s="110">
        <v>5.2485918768475699</v>
      </c>
      <c r="S103" s="110">
        <v>5.5385206396367135</v>
      </c>
      <c r="T103" s="110">
        <v>5.5724618031021329</v>
      </c>
      <c r="U103" s="110">
        <v>5.5274449871581632</v>
      </c>
      <c r="V103" s="110">
        <v>5.6978209401285538</v>
      </c>
      <c r="W103" s="110">
        <v>5.7980789332579663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8">
        <f t="shared" ref="B105:Q105" si="35">B106+B109+B111+B120</f>
        <v>107.82241974701064</v>
      </c>
      <c r="C105" s="118">
        <f t="shared" si="35"/>
        <v>114.25394842589039</v>
      </c>
      <c r="D105" s="118">
        <f t="shared" si="35"/>
        <v>96.623006260538858</v>
      </c>
      <c r="E105" s="118">
        <f t="shared" si="35"/>
        <v>113.18507065839528</v>
      </c>
      <c r="F105" s="118">
        <f t="shared" si="35"/>
        <v>137.5515882020419</v>
      </c>
      <c r="G105" s="118">
        <f t="shared" si="35"/>
        <v>96.85462637611586</v>
      </c>
      <c r="H105" s="118">
        <f t="shared" si="35"/>
        <v>97.84718755850858</v>
      </c>
      <c r="I105" s="118">
        <f t="shared" si="35"/>
        <v>86.475211139012629</v>
      </c>
      <c r="J105" s="118">
        <f t="shared" si="35"/>
        <v>89.641822603280474</v>
      </c>
      <c r="K105" s="118">
        <f t="shared" si="35"/>
        <v>96.136893615596989</v>
      </c>
      <c r="L105" s="118">
        <f t="shared" si="35"/>
        <v>106.6927991986126</v>
      </c>
      <c r="M105" s="118">
        <f t="shared" si="35"/>
        <v>97.95930858703862</v>
      </c>
      <c r="N105" s="118">
        <f t="shared" si="35"/>
        <v>110.63596334283359</v>
      </c>
      <c r="O105" s="118">
        <f t="shared" si="35"/>
        <v>112.07366343097945</v>
      </c>
      <c r="P105" s="118">
        <f t="shared" si="35"/>
        <v>97.752404185625124</v>
      </c>
      <c r="Q105" s="118">
        <f t="shared" si="35"/>
        <v>105.57763657893585</v>
      </c>
      <c r="R105" s="118">
        <f t="shared" ref="R105:V105" si="36">R106+R109+R111+R120</f>
        <v>120.65307023745315</v>
      </c>
      <c r="S105" s="118">
        <f t="shared" si="36"/>
        <v>117.92351302233675</v>
      </c>
      <c r="T105" s="118">
        <f t="shared" si="36"/>
        <v>109.32592766736909</v>
      </c>
      <c r="U105" s="118">
        <f t="shared" si="36"/>
        <v>116.07894864756467</v>
      </c>
      <c r="V105" s="118">
        <f t="shared" si="36"/>
        <v>107.65924372656742</v>
      </c>
      <c r="W105" s="118">
        <f t="shared" ref="W105" si="37">W106+W109+W111+W120</f>
        <v>137.98824774506144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90.293895271036064</v>
      </c>
      <c r="C106" s="123">
        <f t="shared" si="38"/>
        <v>97.290561996618052</v>
      </c>
      <c r="D106" s="123">
        <f t="shared" si="38"/>
        <v>79.45350490001924</v>
      </c>
      <c r="E106" s="123">
        <f t="shared" si="38"/>
        <v>94.240223326232609</v>
      </c>
      <c r="F106" s="123">
        <f t="shared" si="38"/>
        <v>120.59862777638124</v>
      </c>
      <c r="G106" s="123">
        <f t="shared" si="38"/>
        <v>77.531780100457198</v>
      </c>
      <c r="H106" s="123">
        <f t="shared" si="38"/>
        <v>79.022870063263568</v>
      </c>
      <c r="I106" s="123">
        <f t="shared" si="38"/>
        <v>66.884131505778015</v>
      </c>
      <c r="J106" s="123">
        <f t="shared" si="38"/>
        <v>72.088772898207409</v>
      </c>
      <c r="K106" s="123">
        <f t="shared" si="38"/>
        <v>76.676055239657927</v>
      </c>
      <c r="L106" s="123">
        <f t="shared" si="38"/>
        <v>86.403432744217397</v>
      </c>
      <c r="M106" s="123">
        <f t="shared" si="38"/>
        <v>77.436987482128444</v>
      </c>
      <c r="N106" s="123">
        <f t="shared" si="38"/>
        <v>88.782744103609431</v>
      </c>
      <c r="O106" s="123">
        <f t="shared" si="38"/>
        <v>90.325466747076177</v>
      </c>
      <c r="P106" s="123">
        <f t="shared" si="38"/>
        <v>77.080310942854524</v>
      </c>
      <c r="Q106" s="123">
        <f t="shared" si="38"/>
        <v>83.847187338805099</v>
      </c>
      <c r="R106" s="123">
        <f t="shared" ref="R106:V106" si="39">SUM(R107:R108)</f>
        <v>97.472385485303661</v>
      </c>
      <c r="S106" s="123">
        <f t="shared" si="39"/>
        <v>94.373475006038419</v>
      </c>
      <c r="T106" s="123">
        <f t="shared" si="39"/>
        <v>86.457768207336827</v>
      </c>
      <c r="U106" s="123">
        <f t="shared" si="39"/>
        <v>92.726941245583788</v>
      </c>
      <c r="V106" s="123">
        <f t="shared" si="39"/>
        <v>84.967502001680955</v>
      </c>
      <c r="W106" s="123">
        <f t="shared" ref="W106" si="40">SUM(W107:W108)</f>
        <v>111.91505049644475</v>
      </c>
      <c r="DA106" s="130" t="s">
        <v>3013</v>
      </c>
    </row>
    <row r="107" spans="1:105" ht="12" customHeight="1" x14ac:dyDescent="0.25">
      <c r="A107" s="97" t="s">
        <v>203</v>
      </c>
      <c r="B107" s="99">
        <v>89.848747070422121</v>
      </c>
      <c r="C107" s="99">
        <v>96.823314118703863</v>
      </c>
      <c r="D107" s="99">
        <v>79.093276650911861</v>
      </c>
      <c r="E107" s="99">
        <v>93.831477974975982</v>
      </c>
      <c r="F107" s="99">
        <v>120.06984388636852</v>
      </c>
      <c r="G107" s="99">
        <v>77.268590269547886</v>
      </c>
      <c r="H107" s="99">
        <v>78.760945174574317</v>
      </c>
      <c r="I107" s="99">
        <v>66.676093551208822</v>
      </c>
      <c r="J107" s="99">
        <v>71.867477853995041</v>
      </c>
      <c r="K107" s="99">
        <v>76.445367338578649</v>
      </c>
      <c r="L107" s="99">
        <v>86.150941789074849</v>
      </c>
      <c r="M107" s="99">
        <v>77.199144902887227</v>
      </c>
      <c r="N107" s="99">
        <v>88.501231656249146</v>
      </c>
      <c r="O107" s="99">
        <v>90.030533675631418</v>
      </c>
      <c r="P107" s="99">
        <v>76.810411216942938</v>
      </c>
      <c r="Q107" s="99">
        <v>83.553867077867267</v>
      </c>
      <c r="R107" s="99">
        <v>97.126730529637385</v>
      </c>
      <c r="S107" s="99">
        <v>94.04367672092809</v>
      </c>
      <c r="T107" s="99">
        <v>86.15971211061246</v>
      </c>
      <c r="U107" s="99">
        <v>92.410776359648409</v>
      </c>
      <c r="V107" s="99">
        <v>84.664855292377595</v>
      </c>
      <c r="W107" s="99">
        <v>111.52952554044275</v>
      </c>
      <c r="DA107" s="63" t="s">
        <v>3014</v>
      </c>
    </row>
    <row r="108" spans="1:105" ht="12" customHeight="1" x14ac:dyDescent="0.25">
      <c r="A108" s="97" t="s">
        <v>53</v>
      </c>
      <c r="B108" s="99">
        <v>0.44514820061394</v>
      </c>
      <c r="C108" s="99">
        <v>0.4672478779141862</v>
      </c>
      <c r="D108" s="99">
        <v>0.36022824910738133</v>
      </c>
      <c r="E108" s="99">
        <v>0.40874535125663092</v>
      </c>
      <c r="F108" s="99">
        <v>0.52878389001271553</v>
      </c>
      <c r="G108" s="99">
        <v>0.26318983090931103</v>
      </c>
      <c r="H108" s="99">
        <v>0.26192488868924479</v>
      </c>
      <c r="I108" s="99">
        <v>0.20803795456919791</v>
      </c>
      <c r="J108" s="99">
        <v>0.22129504421237411</v>
      </c>
      <c r="K108" s="99">
        <v>0.2306879010792765</v>
      </c>
      <c r="L108" s="99">
        <v>0.25249095514255332</v>
      </c>
      <c r="M108" s="99">
        <v>0.23784257924121704</v>
      </c>
      <c r="N108" s="99">
        <v>0.28151244736028591</v>
      </c>
      <c r="O108" s="99">
        <v>0.29493307144476122</v>
      </c>
      <c r="P108" s="99">
        <v>0.26989972591159167</v>
      </c>
      <c r="Q108" s="99">
        <v>0.29332026093783065</v>
      </c>
      <c r="R108" s="99">
        <v>0.34565495566628013</v>
      </c>
      <c r="S108" s="99">
        <v>0.32979828511032322</v>
      </c>
      <c r="T108" s="99">
        <v>0.29805609672437089</v>
      </c>
      <c r="U108" s="99">
        <v>0.31616488593538528</v>
      </c>
      <c r="V108" s="99">
        <v>0.30264670930336091</v>
      </c>
      <c r="W108" s="99">
        <v>0.3855249560020052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0.4277727793334567</v>
      </c>
      <c r="C109" s="123">
        <f t="shared" si="41"/>
        <v>0.59923165686921087</v>
      </c>
      <c r="D109" s="123">
        <f t="shared" si="41"/>
        <v>0.54943330679962987</v>
      </c>
      <c r="E109" s="123">
        <f t="shared" si="41"/>
        <v>1.8540383649055485</v>
      </c>
      <c r="F109" s="123">
        <f t="shared" si="41"/>
        <v>0.65446178526663545</v>
      </c>
      <c r="G109" s="123">
        <f t="shared" si="41"/>
        <v>0.50064920185119743</v>
      </c>
      <c r="H109" s="123">
        <f t="shared" si="41"/>
        <v>0.75787255536252018</v>
      </c>
      <c r="I109" s="123">
        <f t="shared" si="41"/>
        <v>0.94350232604730089</v>
      </c>
      <c r="J109" s="123">
        <f t="shared" si="41"/>
        <v>0.81082349213430738</v>
      </c>
      <c r="K109" s="123">
        <f t="shared" si="41"/>
        <v>0.70471177493855419</v>
      </c>
      <c r="L109" s="123">
        <f t="shared" si="41"/>
        <v>0.89206961061991474</v>
      </c>
      <c r="M109" s="123">
        <f t="shared" si="41"/>
        <v>0.84900245106505745</v>
      </c>
      <c r="N109" s="123">
        <f t="shared" si="41"/>
        <v>1.2823982305155082</v>
      </c>
      <c r="O109" s="123">
        <f t="shared" si="41"/>
        <v>0.94428076701114905</v>
      </c>
      <c r="P109" s="123">
        <f t="shared" si="41"/>
        <v>0.85631873083680998</v>
      </c>
      <c r="Q109" s="123">
        <f t="shared" si="41"/>
        <v>0.96659332816902688</v>
      </c>
      <c r="R109" s="123">
        <f t="shared" si="41"/>
        <v>0.9576860243647034</v>
      </c>
      <c r="S109" s="123">
        <f t="shared" si="41"/>
        <v>1.0187151364200502</v>
      </c>
      <c r="T109" s="123">
        <f t="shared" si="41"/>
        <v>0.90355777915462443</v>
      </c>
      <c r="U109" s="123">
        <f t="shared" si="41"/>
        <v>0.89459653022490415</v>
      </c>
      <c r="V109" s="123">
        <f t="shared" si="41"/>
        <v>0.79486212232233255</v>
      </c>
      <c r="W109" s="123">
        <f t="shared" si="41"/>
        <v>0.82857302510876418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0.4277727793334567</v>
      </c>
      <c r="C110" s="99">
        <f>RES_hhdet_tesh!C110/RES_summary!C$19</f>
        <v>0.59923165686921087</v>
      </c>
      <c r="D110" s="99">
        <f>RES_hhdet_tesh!D110/RES_summary!D$19</f>
        <v>0.54943330679962987</v>
      </c>
      <c r="E110" s="99">
        <f>RES_hhdet_tesh!E110/RES_summary!E$19</f>
        <v>1.8540383649055485</v>
      </c>
      <c r="F110" s="99">
        <f>RES_hhdet_tesh!F110/RES_summary!F$19</f>
        <v>0.65446178526663545</v>
      </c>
      <c r="G110" s="99">
        <f>RES_hhdet_tesh!G110/RES_summary!G$19</f>
        <v>0.50064920185119743</v>
      </c>
      <c r="H110" s="99">
        <f>RES_hhdet_tesh!H110/RES_summary!H$19</f>
        <v>0.75787255536252018</v>
      </c>
      <c r="I110" s="99">
        <f>RES_hhdet_tesh!I110/RES_summary!I$19</f>
        <v>0.94350232604730089</v>
      </c>
      <c r="J110" s="99">
        <f>RES_hhdet_tesh!J110/RES_summary!J$19</f>
        <v>0.81082349213430738</v>
      </c>
      <c r="K110" s="99">
        <f>RES_hhdet_tesh!K110/RES_summary!K$19</f>
        <v>0.70471177493855419</v>
      </c>
      <c r="L110" s="99">
        <f>RES_hhdet_tesh!L110/RES_summary!L$19</f>
        <v>0.89206961061991474</v>
      </c>
      <c r="M110" s="99">
        <f>RES_hhdet_tesh!M110/RES_summary!M$19</f>
        <v>0.84900245106505745</v>
      </c>
      <c r="N110" s="99">
        <f>RES_hhdet_tesh!N110/RES_summary!N$19</f>
        <v>1.2823982305155082</v>
      </c>
      <c r="O110" s="99">
        <f>RES_hhdet_tesh!O110/RES_summary!O$19</f>
        <v>0.94428076701114905</v>
      </c>
      <c r="P110" s="99">
        <f>RES_hhdet_tesh!P110/RES_summary!P$19</f>
        <v>0.85631873083680998</v>
      </c>
      <c r="Q110" s="99">
        <f>RES_hhdet_tesh!Q110/RES_summary!Q$19</f>
        <v>0.96659332816902688</v>
      </c>
      <c r="R110" s="99">
        <f>RES_hhdet_tesh!R110/RES_summary!R$19</f>
        <v>0.9576860243647034</v>
      </c>
      <c r="S110" s="99">
        <f>RES_hhdet_tesh!S110/RES_summary!S$19</f>
        <v>1.0187151364200502</v>
      </c>
      <c r="T110" s="99">
        <f>RES_hhdet_tesh!T110/RES_summary!T$19</f>
        <v>0.90355777915462443</v>
      </c>
      <c r="U110" s="99">
        <f>RES_hhdet_tesh!U110/RES_summary!U$19</f>
        <v>0.89459653022490415</v>
      </c>
      <c r="V110" s="99">
        <f>RES_hhdet_tesh!V110/RES_summary!V$19</f>
        <v>0.79486212232233255</v>
      </c>
      <c r="W110" s="99">
        <f>RES_hhdet_tesh!W110/RES_summary!W$19</f>
        <v>0.82857302510876418</v>
      </c>
      <c r="DA110" s="63" t="s">
        <v>3017</v>
      </c>
    </row>
    <row r="111" spans="1:105" ht="12" customHeight="1" x14ac:dyDescent="0.25">
      <c r="A111" s="121" t="s">
        <v>55</v>
      </c>
      <c r="B111" s="123">
        <v>10.611858898762</v>
      </c>
      <c r="C111" s="123">
        <v>9.9330416063163174</v>
      </c>
      <c r="D111" s="123">
        <v>10.229554879104704</v>
      </c>
      <c r="E111" s="123">
        <v>10.753756673925666</v>
      </c>
      <c r="F111" s="123">
        <v>10.592935089487771</v>
      </c>
      <c r="G111" s="123">
        <v>11.92742949049584</v>
      </c>
      <c r="H111" s="123">
        <v>12.126286347449298</v>
      </c>
      <c r="I111" s="123">
        <v>12.218678588005467</v>
      </c>
      <c r="J111" s="123">
        <v>11.544378474947404</v>
      </c>
      <c r="K111" s="123">
        <v>13.026275282162173</v>
      </c>
      <c r="L111" s="123">
        <v>13.877047695496888</v>
      </c>
      <c r="M111" s="123">
        <v>14.315208121158163</v>
      </c>
      <c r="N111" s="123">
        <v>15.182675197216504</v>
      </c>
      <c r="O111" s="123">
        <v>15.244934358353113</v>
      </c>
      <c r="P111" s="123">
        <v>14.220734587332991</v>
      </c>
      <c r="Q111" s="123">
        <v>15.144061272376932</v>
      </c>
      <c r="R111" s="123">
        <v>16.639605059244317</v>
      </c>
      <c r="S111" s="123">
        <v>16.629728528694461</v>
      </c>
      <c r="T111" s="123">
        <v>16.165543594923051</v>
      </c>
      <c r="U111" s="123">
        <v>16.567209732768013</v>
      </c>
      <c r="V111" s="123">
        <v>16.131019127100288</v>
      </c>
      <c r="W111" s="123">
        <v>19.381976176544669</v>
      </c>
      <c r="DA111" s="130" t="s">
        <v>3018</v>
      </c>
    </row>
    <row r="112" spans="1:105" ht="12" customHeight="1" x14ac:dyDescent="0.25">
      <c r="A112" s="97" t="s">
        <v>130</v>
      </c>
      <c r="B112" s="99">
        <v>8.4846208153583387</v>
      </c>
      <c r="C112" s="99">
        <v>7.3409945581486005</v>
      </c>
      <c r="D112" s="99">
        <v>11.051845187530851</v>
      </c>
      <c r="E112" s="99">
        <v>10.565302647666144</v>
      </c>
      <c r="F112" s="99">
        <v>9.1870563248270418</v>
      </c>
      <c r="G112" s="99">
        <v>11.00307754636494</v>
      </c>
      <c r="H112" s="99">
        <v>11.159154463716353</v>
      </c>
      <c r="I112" s="99">
        <v>11.001239015399813</v>
      </c>
      <c r="J112" s="99">
        <v>10.223064449663589</v>
      </c>
      <c r="K112" s="99">
        <v>11.704786650277017</v>
      </c>
      <c r="L112" s="99">
        <v>12.391779438006882</v>
      </c>
      <c r="M112" s="99">
        <v>12.271872540410385</v>
      </c>
      <c r="N112" s="99">
        <v>13.616050570275231</v>
      </c>
      <c r="O112" s="99">
        <v>13.806080819661291</v>
      </c>
      <c r="P112" s="99">
        <v>12.894742768052316</v>
      </c>
      <c r="Q112" s="99">
        <v>13.942770365734024</v>
      </c>
      <c r="R112" s="99">
        <v>16.01693744546899</v>
      </c>
      <c r="S112" s="99">
        <v>15.376992272156041</v>
      </c>
      <c r="T112" s="99">
        <v>14.225637912524217</v>
      </c>
      <c r="U112" s="99">
        <v>15.203263606932211</v>
      </c>
      <c r="V112" s="99">
        <v>14.593039956009758</v>
      </c>
      <c r="W112" s="99">
        <v>18.974837543949221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16.671977813449232</v>
      </c>
      <c r="F113" s="99">
        <v>23.010556877423021</v>
      </c>
      <c r="G113" s="99">
        <v>20.288697190257622</v>
      </c>
      <c r="H113" s="99">
        <v>18.557088507252132</v>
      </c>
      <c r="I113" s="99">
        <v>17.150587786650942</v>
      </c>
      <c r="J113" s="99">
        <v>16.610972151967893</v>
      </c>
      <c r="K113" s="99">
        <v>16.210653352613775</v>
      </c>
      <c r="L113" s="99">
        <v>18.106136061247685</v>
      </c>
      <c r="M113" s="99">
        <v>18.382801936667907</v>
      </c>
      <c r="N113" s="99">
        <v>19.538701178275545</v>
      </c>
      <c r="O113" s="99">
        <v>16.777227316282239</v>
      </c>
      <c r="P113" s="99">
        <v>16.30192572985856</v>
      </c>
      <c r="Q113" s="99">
        <v>15.862512396521334</v>
      </c>
      <c r="R113" s="99">
        <v>18.982700273894853</v>
      </c>
      <c r="S113" s="99">
        <v>17.529759244905282</v>
      </c>
      <c r="T113" s="99">
        <v>14.86591134709216</v>
      </c>
      <c r="U113" s="99">
        <v>15.556873558453734</v>
      </c>
      <c r="V113" s="99">
        <v>14.738040070978645</v>
      </c>
      <c r="W113" s="99">
        <v>19.709991680250958</v>
      </c>
      <c r="DA113" s="63" t="s">
        <v>3020</v>
      </c>
    </row>
    <row r="114" spans="1:105" ht="12" customHeight="1" x14ac:dyDescent="0.25">
      <c r="A114" s="100" t="s">
        <v>203</v>
      </c>
      <c r="B114" s="102">
        <v>0</v>
      </c>
      <c r="C114" s="102">
        <v>0</v>
      </c>
      <c r="D114" s="102">
        <v>0</v>
      </c>
      <c r="E114" s="102">
        <v>7.0646549065107491</v>
      </c>
      <c r="F114" s="102">
        <v>10.006810065969947</v>
      </c>
      <c r="G114" s="102">
        <v>8.6491874082813425</v>
      </c>
      <c r="H114" s="102">
        <v>7.8673903859990943</v>
      </c>
      <c r="I114" s="102">
        <v>7.6458823446847566</v>
      </c>
      <c r="J114" s="102">
        <v>7.0087359448845534</v>
      </c>
      <c r="K114" s="102">
        <v>7.2222956889089627</v>
      </c>
      <c r="L114" s="102">
        <v>8.0738801388011101</v>
      </c>
      <c r="M114" s="102">
        <v>8.4912835702322376</v>
      </c>
      <c r="N114" s="102">
        <v>9.0597144290710734</v>
      </c>
      <c r="O114" s="102">
        <v>8.0903552912185965</v>
      </c>
      <c r="P114" s="102">
        <v>7.2717129141046106</v>
      </c>
      <c r="Q114" s="102">
        <v>7.0755523232176305</v>
      </c>
      <c r="R114" s="102">
        <v>8.5413536459000916</v>
      </c>
      <c r="S114" s="102">
        <v>8.2038435977885502</v>
      </c>
      <c r="T114" s="102">
        <v>7.0092666893878413</v>
      </c>
      <c r="U114" s="102">
        <v>7.118230276819741</v>
      </c>
      <c r="V114" s="102">
        <v>6.5265601233834287</v>
      </c>
      <c r="W114" s="102">
        <v>9.1377899349791107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9.6073229069384816</v>
      </c>
      <c r="F115" s="105">
        <v>13.003746811453071</v>
      </c>
      <c r="G115" s="105">
        <v>11.63950978197628</v>
      </c>
      <c r="H115" s="105">
        <v>10.689698121253038</v>
      </c>
      <c r="I115" s="105">
        <v>9.5047054419661876</v>
      </c>
      <c r="J115" s="105">
        <v>9.6022362070833367</v>
      </c>
      <c r="K115" s="105">
        <v>8.9883576637048108</v>
      </c>
      <c r="L115" s="105">
        <v>10.032255922446579</v>
      </c>
      <c r="M115" s="105">
        <v>9.8915183664356707</v>
      </c>
      <c r="N115" s="105">
        <v>10.478986749204472</v>
      </c>
      <c r="O115" s="105">
        <v>8.6868720250636411</v>
      </c>
      <c r="P115" s="105">
        <v>9.0302128157539432</v>
      </c>
      <c r="Q115" s="105">
        <v>8.7869600733037032</v>
      </c>
      <c r="R115" s="105">
        <v>10.441346627994758</v>
      </c>
      <c r="S115" s="105">
        <v>9.3259156471167355</v>
      </c>
      <c r="T115" s="105">
        <v>7.8566446577043205</v>
      </c>
      <c r="U115" s="105">
        <v>8.4386432816339951</v>
      </c>
      <c r="V115" s="105">
        <v>8.2114799475952189</v>
      </c>
      <c r="W115" s="105">
        <v>10.572201745271853</v>
      </c>
      <c r="DA115" s="132" t="s">
        <v>3022</v>
      </c>
    </row>
    <row r="116" spans="1:105" ht="12" customHeight="1" x14ac:dyDescent="0.25">
      <c r="A116" s="106" t="s">
        <v>122</v>
      </c>
      <c r="B116" s="102">
        <v>10.72356795836899</v>
      </c>
      <c r="C116" s="102">
        <v>10.139403052797428</v>
      </c>
      <c r="D116" s="102">
        <v>10.114460954732801</v>
      </c>
      <c r="E116" s="102">
        <v>10.725376925450815</v>
      </c>
      <c r="F116" s="102">
        <v>10.902729534010232</v>
      </c>
      <c r="G116" s="102">
        <v>15.374561475999865</v>
      </c>
      <c r="H116" s="102">
        <v>15.878094173750117</v>
      </c>
      <c r="I116" s="102">
        <v>16.674803195531219</v>
      </c>
      <c r="J116" s="102">
        <v>16.106744892499545</v>
      </c>
      <c r="K116" s="102">
        <v>16.75932951088209</v>
      </c>
      <c r="L116" s="102">
        <v>17.686486474164635</v>
      </c>
      <c r="M116" s="102">
        <v>18.824774516056404</v>
      </c>
      <c r="N116" s="102">
        <v>18.191676717705601</v>
      </c>
      <c r="O116" s="102">
        <v>17.979838073417145</v>
      </c>
      <c r="P116" s="102">
        <v>16.647571794458365</v>
      </c>
      <c r="Q116" s="102">
        <v>17.124429031239497</v>
      </c>
      <c r="R116" s="102">
        <v>17.282564880846255</v>
      </c>
      <c r="S116" s="102">
        <v>18.371775620647387</v>
      </c>
      <c r="T116" s="102">
        <v>19.268826861471069</v>
      </c>
      <c r="U116" s="102">
        <v>18.628352013789719</v>
      </c>
      <c r="V116" s="102">
        <v>16.498646214614404</v>
      </c>
      <c r="W116" s="102">
        <v>19.826015453469225</v>
      </c>
      <c r="DA116" s="131" t="s">
        <v>3023</v>
      </c>
    </row>
    <row r="117" spans="1:105" ht="12" customHeight="1" x14ac:dyDescent="0.25">
      <c r="A117" s="107" t="s">
        <v>121</v>
      </c>
      <c r="B117" s="105">
        <v>10.699943025932948</v>
      </c>
      <c r="C117" s="105">
        <v>10.124310683181237</v>
      </c>
      <c r="D117" s="105">
        <v>10.0987405853298</v>
      </c>
      <c r="E117" s="105">
        <v>12.292818924023106</v>
      </c>
      <c r="F117" s="105">
        <v>13.34806796215689</v>
      </c>
      <c r="G117" s="105">
        <v>18.756165901884</v>
      </c>
      <c r="H117" s="105">
        <v>18.413616560857193</v>
      </c>
      <c r="I117" s="105">
        <v>19.947429765675867</v>
      </c>
      <c r="J117" s="105">
        <v>18.839820637408781</v>
      </c>
      <c r="K117" s="105">
        <v>19.123756652480846</v>
      </c>
      <c r="L117" s="105">
        <v>19.526757402798541</v>
      </c>
      <c r="M117" s="105">
        <v>20.9569460943931</v>
      </c>
      <c r="N117" s="105">
        <v>19.905026431326203</v>
      </c>
      <c r="O117" s="105">
        <v>19.268682116870785</v>
      </c>
      <c r="P117" s="105">
        <v>17.362854140962821</v>
      </c>
      <c r="Q117" s="105">
        <v>17.831489703356866</v>
      </c>
      <c r="R117" s="105">
        <v>17.968085892365792</v>
      </c>
      <c r="S117" s="105">
        <v>19.259079438537384</v>
      </c>
      <c r="T117" s="105">
        <v>19.946241359540281</v>
      </c>
      <c r="U117" s="105">
        <v>19.09066809685325</v>
      </c>
      <c r="V117" s="105">
        <v>18.851005275558784</v>
      </c>
      <c r="W117" s="105">
        <v>19.967239701936371</v>
      </c>
      <c r="DA117" s="132" t="s">
        <v>3024</v>
      </c>
    </row>
    <row r="118" spans="1:105" ht="12" customHeight="1" x14ac:dyDescent="0.25">
      <c r="A118" s="108" t="s">
        <v>53</v>
      </c>
      <c r="B118" s="99">
        <v>2.8153454661814865</v>
      </c>
      <c r="C118" s="99">
        <v>2.3844800705744169</v>
      </c>
      <c r="D118" s="99">
        <v>2.1708593950819441</v>
      </c>
      <c r="E118" s="99">
        <v>3.606889941529873</v>
      </c>
      <c r="F118" s="99">
        <v>4.3197997910311097</v>
      </c>
      <c r="G118" s="99">
        <v>7.9487471555126374</v>
      </c>
      <c r="H118" s="99">
        <v>7.663510489724314</v>
      </c>
      <c r="I118" s="99">
        <v>9.3037174227731132</v>
      </c>
      <c r="J118" s="99">
        <v>8.0045500245964654</v>
      </c>
      <c r="K118" s="99">
        <v>8.3721106213303624</v>
      </c>
      <c r="L118" s="99">
        <v>8.5451512887068617</v>
      </c>
      <c r="M118" s="99">
        <v>9.6493563933080413</v>
      </c>
      <c r="N118" s="99">
        <v>9.1888194799950895</v>
      </c>
      <c r="O118" s="99">
        <v>9.3212995381457571</v>
      </c>
      <c r="P118" s="99">
        <v>7.4814746070917026</v>
      </c>
      <c r="Q118" s="99">
        <v>7.7204709805794707</v>
      </c>
      <c r="R118" s="99">
        <v>7.8713946982257346</v>
      </c>
      <c r="S118" s="99">
        <v>8.9650947658994617</v>
      </c>
      <c r="T118" s="99">
        <v>8.6367634041609307</v>
      </c>
      <c r="U118" s="99">
        <v>8.3212301612141584</v>
      </c>
      <c r="V118" s="99">
        <v>7.7673673012755744</v>
      </c>
      <c r="W118" s="99">
        <v>8.9814473775191104</v>
      </c>
      <c r="DA118" s="63" t="s">
        <v>3025</v>
      </c>
    </row>
    <row r="119" spans="1:105" ht="12" customHeight="1" x14ac:dyDescent="0.25">
      <c r="A119" s="108" t="s">
        <v>52</v>
      </c>
      <c r="B119" s="99">
        <v>7.8845975597514597</v>
      </c>
      <c r="C119" s="99">
        <v>7.7398306126068199</v>
      </c>
      <c r="D119" s="99">
        <v>7.927881190247855</v>
      </c>
      <c r="E119" s="99">
        <v>8.6859289824932304</v>
      </c>
      <c r="F119" s="99">
        <v>9.0282681711257791</v>
      </c>
      <c r="G119" s="99">
        <v>10.807418746371365</v>
      </c>
      <c r="H119" s="99">
        <v>10.75010607113288</v>
      </c>
      <c r="I119" s="99">
        <v>10.643712342902759</v>
      </c>
      <c r="J119" s="99">
        <v>10.835270612812314</v>
      </c>
      <c r="K119" s="99">
        <v>10.751646031150484</v>
      </c>
      <c r="L119" s="99">
        <v>10.981606114091671</v>
      </c>
      <c r="M119" s="99">
        <v>11.307589701085055</v>
      </c>
      <c r="N119" s="99">
        <v>10.716206951331113</v>
      </c>
      <c r="O119" s="99">
        <v>9.9473825787250263</v>
      </c>
      <c r="P119" s="99">
        <v>9.8813795338711152</v>
      </c>
      <c r="Q119" s="99">
        <v>10.111018722777395</v>
      </c>
      <c r="R119" s="99">
        <v>10.096691194140057</v>
      </c>
      <c r="S119" s="99">
        <v>10.293984672637928</v>
      </c>
      <c r="T119" s="99">
        <v>11.309477955379341</v>
      </c>
      <c r="U119" s="99">
        <v>10.769437935639088</v>
      </c>
      <c r="V119" s="99">
        <v>11.083637974283205</v>
      </c>
      <c r="W119" s="99">
        <v>10.985792324417258</v>
      </c>
      <c r="DA119" s="63" t="s">
        <v>3026</v>
      </c>
    </row>
    <row r="120" spans="1:105" ht="12" customHeight="1" x14ac:dyDescent="0.25">
      <c r="A120" s="121" t="s">
        <v>54</v>
      </c>
      <c r="B120" s="123">
        <v>6.4888927978791289</v>
      </c>
      <c r="C120" s="123">
        <v>6.4311131660868055</v>
      </c>
      <c r="D120" s="123">
        <v>6.3905131746152763</v>
      </c>
      <c r="E120" s="123">
        <v>6.3370522933314497</v>
      </c>
      <c r="F120" s="123">
        <v>5.7055635509062448</v>
      </c>
      <c r="G120" s="123">
        <v>6.8947675833116255</v>
      </c>
      <c r="H120" s="123">
        <v>5.9401585924331908</v>
      </c>
      <c r="I120" s="123">
        <v>6.4288987191818601</v>
      </c>
      <c r="J120" s="123">
        <v>5.1978477379913519</v>
      </c>
      <c r="K120" s="123">
        <v>5.729851318838322</v>
      </c>
      <c r="L120" s="123">
        <v>5.5202491482784088</v>
      </c>
      <c r="M120" s="123">
        <v>5.358110532686946</v>
      </c>
      <c r="N120" s="123">
        <v>5.3881458114921559</v>
      </c>
      <c r="O120" s="123">
        <v>5.5589815585390205</v>
      </c>
      <c r="P120" s="123">
        <v>5.5950399246008011</v>
      </c>
      <c r="Q120" s="123">
        <v>5.6197946395847937</v>
      </c>
      <c r="R120" s="123">
        <v>5.5833936685404728</v>
      </c>
      <c r="S120" s="123">
        <v>5.9015943511838191</v>
      </c>
      <c r="T120" s="123">
        <v>5.7990580859545817</v>
      </c>
      <c r="U120" s="123">
        <v>5.890201138987968</v>
      </c>
      <c r="V120" s="123">
        <v>5.7658604754638532</v>
      </c>
      <c r="W120" s="123">
        <v>5.8626480469632494</v>
      </c>
      <c r="DA120" s="130" t="s">
        <v>3027</v>
      </c>
    </row>
    <row r="121" spans="1:105" ht="12" customHeight="1" x14ac:dyDescent="0.25">
      <c r="A121" s="97" t="s">
        <v>50</v>
      </c>
      <c r="B121" s="99">
        <v>6.5185801130362471</v>
      </c>
      <c r="C121" s="99">
        <v>6.1821073163908578</v>
      </c>
      <c r="D121" s="99">
        <v>6.1924200782971015</v>
      </c>
      <c r="E121" s="99">
        <v>6.038931123269748</v>
      </c>
      <c r="F121" s="99">
        <v>5.5719636403875237</v>
      </c>
      <c r="G121" s="99">
        <v>7.0036891353892035</v>
      </c>
      <c r="H121" s="99">
        <v>5.0304139237239518</v>
      </c>
      <c r="I121" s="99">
        <v>6.2035770954045883</v>
      </c>
      <c r="J121" s="99">
        <v>4.2502951192068652</v>
      </c>
      <c r="K121" s="99">
        <v>5.0100829477394342</v>
      </c>
      <c r="L121" s="99">
        <v>4.2860753780965162</v>
      </c>
      <c r="M121" s="99">
        <v>4.2422184905543441</v>
      </c>
      <c r="N121" s="99">
        <v>4.0653453339545393</v>
      </c>
      <c r="O121" s="99">
        <v>4.3109111729831673</v>
      </c>
      <c r="P121" s="99">
        <v>4.6473109099156433</v>
      </c>
      <c r="Q121" s="99">
        <v>5.013561645060884</v>
      </c>
      <c r="R121" s="99">
        <v>5.1987801222480057</v>
      </c>
      <c r="S121" s="99">
        <v>5.4238582157128352</v>
      </c>
      <c r="T121" s="99">
        <v>5.6303896517123784</v>
      </c>
      <c r="U121" s="99">
        <v>5.9525245333459056</v>
      </c>
      <c r="V121" s="99">
        <v>5.7874458065757999</v>
      </c>
      <c r="W121" s="99">
        <v>5.6063585512427707</v>
      </c>
      <c r="DA121" s="63" t="s">
        <v>3028</v>
      </c>
    </row>
    <row r="122" spans="1:105" ht="12" customHeight="1" x14ac:dyDescent="0.25">
      <c r="A122" s="109" t="s">
        <v>120</v>
      </c>
      <c r="B122" s="110">
        <v>6.4621637682047117</v>
      </c>
      <c r="C122" s="110">
        <v>6.663144066301971</v>
      </c>
      <c r="D122" s="110">
        <v>6.5886268641585168</v>
      </c>
      <c r="E122" s="110">
        <v>6.6349528051824986</v>
      </c>
      <c r="F122" s="110">
        <v>5.8407851847787793</v>
      </c>
      <c r="G122" s="110">
        <v>6.7280192343159637</v>
      </c>
      <c r="H122" s="110">
        <v>7.2975084543574402</v>
      </c>
      <c r="I122" s="110">
        <v>6.778047867055748</v>
      </c>
      <c r="J122" s="110">
        <v>6.6357927916880906</v>
      </c>
      <c r="K122" s="110">
        <v>6.7456403984208961</v>
      </c>
      <c r="L122" s="110">
        <v>7.0074607852505153</v>
      </c>
      <c r="M122" s="110">
        <v>6.4719027528785951</v>
      </c>
      <c r="N122" s="110">
        <v>6.4987024404171203</v>
      </c>
      <c r="O122" s="110">
        <v>6.4716324806926657</v>
      </c>
      <c r="P122" s="110">
        <v>6.1515495000614351</v>
      </c>
      <c r="Q122" s="110">
        <v>5.9275495127330551</v>
      </c>
      <c r="R122" s="110">
        <v>5.7594327657435898</v>
      </c>
      <c r="S122" s="110">
        <v>6.1185838530946794</v>
      </c>
      <c r="T122" s="110">
        <v>5.8738729988294116</v>
      </c>
      <c r="U122" s="110">
        <v>5.8633664761175046</v>
      </c>
      <c r="V122" s="110">
        <v>5.7576264134467712</v>
      </c>
      <c r="W122" s="110">
        <v>5.9589310916629161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8">
        <f t="shared" ref="B124:Q124" si="42">B125+B128+B130+B139</f>
        <v>103.55162970572715</v>
      </c>
      <c r="C124" s="118">
        <f t="shared" si="42"/>
        <v>112.77390905225822</v>
      </c>
      <c r="D124" s="118">
        <f t="shared" si="42"/>
        <v>112.24444863633423</v>
      </c>
      <c r="E124" s="118">
        <f t="shared" si="42"/>
        <v>111.3494493008363</v>
      </c>
      <c r="F124" s="118">
        <f t="shared" si="42"/>
        <v>113.31894797471443</v>
      </c>
      <c r="G124" s="118">
        <f t="shared" si="42"/>
        <v>115.81282883849974</v>
      </c>
      <c r="H124" s="118">
        <f t="shared" si="42"/>
        <v>115.3419530431095</v>
      </c>
      <c r="I124" s="118">
        <f t="shared" si="42"/>
        <v>109.70216480433893</v>
      </c>
      <c r="J124" s="118">
        <f t="shared" si="42"/>
        <v>112.22644094764003</v>
      </c>
      <c r="K124" s="118">
        <f t="shared" si="42"/>
        <v>114.40652588471421</v>
      </c>
      <c r="L124" s="118">
        <f t="shared" si="42"/>
        <v>129.38754177440791</v>
      </c>
      <c r="M124" s="118">
        <f t="shared" si="42"/>
        <v>117.73375124387947</v>
      </c>
      <c r="N124" s="118">
        <f t="shared" si="42"/>
        <v>119.37578697534639</v>
      </c>
      <c r="O124" s="118">
        <f t="shared" si="42"/>
        <v>125.30641086675273</v>
      </c>
      <c r="P124" s="118">
        <f t="shared" si="42"/>
        <v>110.67614377127755</v>
      </c>
      <c r="Q124" s="118">
        <f t="shared" si="42"/>
        <v>114.12319810392012</v>
      </c>
      <c r="R124" s="118">
        <f t="shared" ref="R124:V124" si="43">R125+R128+R130+R139</f>
        <v>119.54032729758821</v>
      </c>
      <c r="S124" s="118">
        <f t="shared" si="43"/>
        <v>121.5714350661525</v>
      </c>
      <c r="T124" s="118">
        <f t="shared" si="43"/>
        <v>118.98091705817207</v>
      </c>
      <c r="U124" s="118">
        <f t="shared" si="43"/>
        <v>119.25546785578591</v>
      </c>
      <c r="V124" s="118">
        <f t="shared" si="43"/>
        <v>118.52936131937152</v>
      </c>
      <c r="W124" s="118">
        <f t="shared" ref="W124" si="44">W125+W128+W130+W139</f>
        <v>127.55100191318567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87.282369100755275</v>
      </c>
      <c r="C125" s="123">
        <f t="shared" si="45"/>
        <v>95.641078595444341</v>
      </c>
      <c r="D125" s="123">
        <f t="shared" si="45"/>
        <v>94.665709553167076</v>
      </c>
      <c r="E125" s="123">
        <f t="shared" si="45"/>
        <v>92.801827161141745</v>
      </c>
      <c r="F125" s="123">
        <f t="shared" si="45"/>
        <v>94.820093854414665</v>
      </c>
      <c r="G125" s="123">
        <f t="shared" si="45"/>
        <v>96.618265353986175</v>
      </c>
      <c r="H125" s="123">
        <f t="shared" si="45"/>
        <v>96.25113142577149</v>
      </c>
      <c r="I125" s="123">
        <f t="shared" si="45"/>
        <v>90.353219920451195</v>
      </c>
      <c r="J125" s="123">
        <f t="shared" si="45"/>
        <v>93.623603695390528</v>
      </c>
      <c r="K125" s="123">
        <f t="shared" si="45"/>
        <v>95.43433749888942</v>
      </c>
      <c r="L125" s="123">
        <f t="shared" si="45"/>
        <v>109.81191680025853</v>
      </c>
      <c r="M125" s="123">
        <f t="shared" si="45"/>
        <v>97.995253366644079</v>
      </c>
      <c r="N125" s="123">
        <f t="shared" si="45"/>
        <v>99.778601473944846</v>
      </c>
      <c r="O125" s="123">
        <f t="shared" si="45"/>
        <v>105.75775140864471</v>
      </c>
      <c r="P125" s="123">
        <f t="shared" si="45"/>
        <v>91.652449972358667</v>
      </c>
      <c r="Q125" s="123">
        <f t="shared" si="45"/>
        <v>94.524598722143111</v>
      </c>
      <c r="R125" s="123">
        <f t="shared" ref="R125:V125" si="46">SUM(R126:R127)</f>
        <v>99.766242592077873</v>
      </c>
      <c r="S125" s="123">
        <f t="shared" si="46"/>
        <v>100.99805427397538</v>
      </c>
      <c r="T125" s="123">
        <f t="shared" si="46"/>
        <v>98.452784949402272</v>
      </c>
      <c r="U125" s="123">
        <f t="shared" si="46"/>
        <v>98.763038117926968</v>
      </c>
      <c r="V125" s="123">
        <f t="shared" si="46"/>
        <v>98.178699313479754</v>
      </c>
      <c r="W125" s="123">
        <f t="shared" ref="W125" si="47">SUM(W126:W127)</f>
        <v>106.15474428679561</v>
      </c>
      <c r="DA125" s="130" t="s">
        <v>3031</v>
      </c>
    </row>
    <row r="126" spans="1:105" ht="12" customHeight="1" x14ac:dyDescent="0.25">
      <c r="A126" s="97" t="s">
        <v>204</v>
      </c>
      <c r="B126" s="99">
        <v>86.912678624269745</v>
      </c>
      <c r="C126" s="99">
        <v>95.235647655649942</v>
      </c>
      <c r="D126" s="99">
        <v>94.267553760213048</v>
      </c>
      <c r="E126" s="99">
        <v>92.419073738271308</v>
      </c>
      <c r="F126" s="99">
        <v>94.430408322358588</v>
      </c>
      <c r="G126" s="99">
        <v>96.226599353797269</v>
      </c>
      <c r="H126" s="99">
        <v>95.868445728036008</v>
      </c>
      <c r="I126" s="99">
        <v>90.003178364389782</v>
      </c>
      <c r="J126" s="99">
        <v>93.264948939642721</v>
      </c>
      <c r="K126" s="99">
        <v>95.074308465852297</v>
      </c>
      <c r="L126" s="99">
        <v>109.39817241691415</v>
      </c>
      <c r="M126" s="99">
        <v>97.634489229068961</v>
      </c>
      <c r="N126" s="99">
        <v>99.413939782321791</v>
      </c>
      <c r="O126" s="99">
        <v>105.37009972483429</v>
      </c>
      <c r="P126" s="99">
        <v>91.322144521026786</v>
      </c>
      <c r="Q126" s="99">
        <v>94.186153569924741</v>
      </c>
      <c r="R126" s="99">
        <v>99.410326096676258</v>
      </c>
      <c r="S126" s="99">
        <v>100.642264005157</v>
      </c>
      <c r="T126" s="99">
        <v>98.107752655832812</v>
      </c>
      <c r="U126" s="99">
        <v>98.419384718324565</v>
      </c>
      <c r="V126" s="99">
        <v>97.837703852972297</v>
      </c>
      <c r="W126" s="99">
        <v>105.78920548520671</v>
      </c>
      <c r="DA126" s="63" t="s">
        <v>3032</v>
      </c>
    </row>
    <row r="127" spans="1:105" ht="12" customHeight="1" x14ac:dyDescent="0.25">
      <c r="A127" s="97" t="s">
        <v>53</v>
      </c>
      <c r="B127" s="99">
        <v>0.36969047648553499</v>
      </c>
      <c r="C127" s="99">
        <v>0.4054309397943997</v>
      </c>
      <c r="D127" s="99">
        <v>0.39815579295403253</v>
      </c>
      <c r="E127" s="99">
        <v>0.38275342287043512</v>
      </c>
      <c r="F127" s="99">
        <v>0.3896855320560822</v>
      </c>
      <c r="G127" s="99">
        <v>0.39166600018890824</v>
      </c>
      <c r="H127" s="99">
        <v>0.38268569773548394</v>
      </c>
      <c r="I127" s="99">
        <v>0.35004155606141962</v>
      </c>
      <c r="J127" s="99">
        <v>0.35865475574780414</v>
      </c>
      <c r="K127" s="99">
        <v>0.36002903303711714</v>
      </c>
      <c r="L127" s="99">
        <v>0.41374438334437463</v>
      </c>
      <c r="M127" s="99">
        <v>0.36076413757512066</v>
      </c>
      <c r="N127" s="99">
        <v>0.36466169162305145</v>
      </c>
      <c r="O127" s="99">
        <v>0.38765168381042403</v>
      </c>
      <c r="P127" s="99">
        <v>0.33030545133188127</v>
      </c>
      <c r="Q127" s="99">
        <v>0.33844515221836535</v>
      </c>
      <c r="R127" s="99">
        <v>0.35591649540161929</v>
      </c>
      <c r="S127" s="99">
        <v>0.3557902688183881</v>
      </c>
      <c r="T127" s="99">
        <v>0.34503229356946608</v>
      </c>
      <c r="U127" s="99">
        <v>0.34365339960239849</v>
      </c>
      <c r="V127" s="99">
        <v>0.3409954605074571</v>
      </c>
      <c r="W127" s="99">
        <v>0.36553880158889135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0.16051026256936299</v>
      </c>
      <c r="C128" s="123">
        <f t="shared" si="48"/>
        <v>0.18571980670878427</v>
      </c>
      <c r="D128" s="123">
        <f t="shared" si="48"/>
        <v>0.18566110833235105</v>
      </c>
      <c r="E128" s="123">
        <f t="shared" si="48"/>
        <v>0.40739947960304401</v>
      </c>
      <c r="F128" s="123">
        <f t="shared" si="48"/>
        <v>0.20795818335239441</v>
      </c>
      <c r="G128" s="123">
        <f t="shared" si="48"/>
        <v>0.27221499825910656</v>
      </c>
      <c r="H128" s="123">
        <f t="shared" si="48"/>
        <v>0.40936697844888026</v>
      </c>
      <c r="I128" s="123">
        <f t="shared" si="48"/>
        <v>0.36275037161856499</v>
      </c>
      <c r="J128" s="123">
        <f t="shared" si="48"/>
        <v>0.37934386418977023</v>
      </c>
      <c r="K128" s="123">
        <f t="shared" si="48"/>
        <v>0.38830595593895456</v>
      </c>
      <c r="L128" s="123">
        <f t="shared" si="48"/>
        <v>0.4794498032034431</v>
      </c>
      <c r="M128" s="123">
        <f t="shared" si="48"/>
        <v>0.51224036215757196</v>
      </c>
      <c r="N128" s="123">
        <f t="shared" si="48"/>
        <v>0.75015742181575995</v>
      </c>
      <c r="O128" s="123">
        <f t="shared" si="48"/>
        <v>0.63247680541748996</v>
      </c>
      <c r="P128" s="123">
        <f t="shared" si="48"/>
        <v>0.59823847471519143</v>
      </c>
      <c r="Q128" s="123">
        <f t="shared" si="48"/>
        <v>0.86733983055574382</v>
      </c>
      <c r="R128" s="123">
        <f t="shared" si="48"/>
        <v>0.8481075339478914</v>
      </c>
      <c r="S128" s="123">
        <f t="shared" si="48"/>
        <v>1.0267366776295042</v>
      </c>
      <c r="T128" s="123">
        <f t="shared" si="48"/>
        <v>0.9878834370720625</v>
      </c>
      <c r="U128" s="123">
        <f t="shared" si="48"/>
        <v>1.0971079501322996</v>
      </c>
      <c r="V128" s="123">
        <f t="shared" si="48"/>
        <v>1.0304144112413862</v>
      </c>
      <c r="W128" s="123">
        <f t="shared" si="48"/>
        <v>1.126923867677097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0.16051026256936299</v>
      </c>
      <c r="C129" s="99">
        <f>RES_hhdet_tesh!C129/RES_summary!C$19</f>
        <v>0.18571980670878427</v>
      </c>
      <c r="D129" s="99">
        <f>RES_hhdet_tesh!D129/RES_summary!D$19</f>
        <v>0.18566110833235105</v>
      </c>
      <c r="E129" s="99">
        <f>RES_hhdet_tesh!E129/RES_summary!E$19</f>
        <v>0.40739947960304401</v>
      </c>
      <c r="F129" s="99">
        <f>RES_hhdet_tesh!F129/RES_summary!F$19</f>
        <v>0.20795818335239441</v>
      </c>
      <c r="G129" s="99">
        <f>RES_hhdet_tesh!G129/RES_summary!G$19</f>
        <v>0.27221499825910656</v>
      </c>
      <c r="H129" s="99">
        <f>RES_hhdet_tesh!H129/RES_summary!H$19</f>
        <v>0.40936697844888026</v>
      </c>
      <c r="I129" s="99">
        <f>RES_hhdet_tesh!I129/RES_summary!I$19</f>
        <v>0.36275037161856499</v>
      </c>
      <c r="J129" s="99">
        <f>RES_hhdet_tesh!J129/RES_summary!J$19</f>
        <v>0.37934386418977023</v>
      </c>
      <c r="K129" s="99">
        <f>RES_hhdet_tesh!K129/RES_summary!K$19</f>
        <v>0.38830595593895456</v>
      </c>
      <c r="L129" s="99">
        <f>RES_hhdet_tesh!L129/RES_summary!L$19</f>
        <v>0.4794498032034431</v>
      </c>
      <c r="M129" s="99">
        <f>RES_hhdet_tesh!M129/RES_summary!M$19</f>
        <v>0.51224036215757196</v>
      </c>
      <c r="N129" s="99">
        <f>RES_hhdet_tesh!N129/RES_summary!N$19</f>
        <v>0.75015742181575995</v>
      </c>
      <c r="O129" s="99">
        <f>RES_hhdet_tesh!O129/RES_summary!O$19</f>
        <v>0.63247680541748996</v>
      </c>
      <c r="P129" s="99">
        <f>RES_hhdet_tesh!P129/RES_summary!P$19</f>
        <v>0.59823847471519143</v>
      </c>
      <c r="Q129" s="99">
        <f>RES_hhdet_tesh!Q129/RES_summary!Q$19</f>
        <v>0.86733983055574382</v>
      </c>
      <c r="R129" s="99">
        <f>RES_hhdet_tesh!R129/RES_summary!R$19</f>
        <v>0.8481075339478914</v>
      </c>
      <c r="S129" s="99">
        <f>RES_hhdet_tesh!S129/RES_summary!S$19</f>
        <v>1.0267366776295042</v>
      </c>
      <c r="T129" s="99">
        <f>RES_hhdet_tesh!T129/RES_summary!T$19</f>
        <v>0.9878834370720625</v>
      </c>
      <c r="U129" s="99">
        <f>RES_hhdet_tesh!U129/RES_summary!U$19</f>
        <v>1.0971079501322996</v>
      </c>
      <c r="V129" s="99">
        <f>RES_hhdet_tesh!V129/RES_summary!V$19</f>
        <v>1.0304144112413862</v>
      </c>
      <c r="W129" s="99">
        <f>RES_hhdet_tesh!W129/RES_summary!W$19</f>
        <v>1.126923867677097</v>
      </c>
      <c r="DA129" s="63" t="s">
        <v>3035</v>
      </c>
    </row>
    <row r="130" spans="1:105" ht="12" customHeight="1" x14ac:dyDescent="0.25">
      <c r="A130" s="121" t="s">
        <v>55</v>
      </c>
      <c r="B130" s="123">
        <v>11.141275269496186</v>
      </c>
      <c r="C130" s="123">
        <v>11.890425162992273</v>
      </c>
      <c r="D130" s="123">
        <v>12.233473867968719</v>
      </c>
      <c r="E130" s="123">
        <v>12.428740703820955</v>
      </c>
      <c r="F130" s="123">
        <v>12.765089957605715</v>
      </c>
      <c r="G130" s="123">
        <v>13.093870164400347</v>
      </c>
      <c r="H130" s="123">
        <v>13.042217820962998</v>
      </c>
      <c r="I130" s="123">
        <v>13.386508063622035</v>
      </c>
      <c r="J130" s="123">
        <v>12.939500449623107</v>
      </c>
      <c r="K130" s="123">
        <v>13.263453538287198</v>
      </c>
      <c r="L130" s="123">
        <v>13.654185697951661</v>
      </c>
      <c r="M130" s="123">
        <v>14.058313641032402</v>
      </c>
      <c r="N130" s="123">
        <v>13.717002335494072</v>
      </c>
      <c r="O130" s="123">
        <v>13.815344583246711</v>
      </c>
      <c r="P130" s="123">
        <v>13.56166146421077</v>
      </c>
      <c r="Q130" s="123">
        <v>13.868280179383609</v>
      </c>
      <c r="R130" s="123">
        <v>14.098931897838451</v>
      </c>
      <c r="S130" s="123">
        <v>14.521710399950189</v>
      </c>
      <c r="T130" s="123">
        <v>14.583253223716792</v>
      </c>
      <c r="U130" s="123">
        <v>14.428230570814648</v>
      </c>
      <c r="V130" s="123">
        <v>14.305726945890555</v>
      </c>
      <c r="W130" s="123">
        <v>15.177958706058734</v>
      </c>
      <c r="DA130" s="130" t="s">
        <v>3036</v>
      </c>
    </row>
    <row r="131" spans="1:105" ht="12" customHeight="1" x14ac:dyDescent="0.25">
      <c r="A131" s="97" t="s">
        <v>128</v>
      </c>
      <c r="B131" s="99">
        <v>10.318131548836682</v>
      </c>
      <c r="C131" s="99">
        <v>11.202981079179029</v>
      </c>
      <c r="D131" s="99">
        <v>11.474073470350994</v>
      </c>
      <c r="E131" s="99">
        <v>11.626523584415136</v>
      </c>
      <c r="F131" s="99">
        <v>11.954079574326187</v>
      </c>
      <c r="G131" s="99">
        <v>12.31934864702276</v>
      </c>
      <c r="H131" s="99">
        <v>12.273401090894717</v>
      </c>
      <c r="I131" s="99">
        <v>12.450222713561182</v>
      </c>
      <c r="J131" s="99">
        <v>12.135275769743057</v>
      </c>
      <c r="K131" s="99">
        <v>12.484599694061504</v>
      </c>
      <c r="L131" s="99">
        <v>12.898230397154714</v>
      </c>
      <c r="M131" s="99">
        <v>13.210257390985882</v>
      </c>
      <c r="N131" s="99">
        <v>12.866659382927157</v>
      </c>
      <c r="O131" s="99">
        <v>13.007255093612562</v>
      </c>
      <c r="P131" s="99">
        <v>12.939935842692993</v>
      </c>
      <c r="Q131" s="99">
        <v>13.178406322804701</v>
      </c>
      <c r="R131" s="99">
        <v>13.425582076583201</v>
      </c>
      <c r="S131" s="99">
        <v>13.706702642552383</v>
      </c>
      <c r="T131" s="99">
        <v>13.677343479809648</v>
      </c>
      <c r="U131" s="99">
        <v>13.673403121254092</v>
      </c>
      <c r="V131" s="99">
        <v>13.609356992603969</v>
      </c>
      <c r="W131" s="99">
        <v>14.574120705794963</v>
      </c>
      <c r="DA131" s="63" t="s">
        <v>3037</v>
      </c>
    </row>
    <row r="132" spans="1:105" ht="12" customHeight="1" x14ac:dyDescent="0.25">
      <c r="A132" s="97" t="s">
        <v>127</v>
      </c>
      <c r="B132" s="99">
        <v>14.617851499455348</v>
      </c>
      <c r="C132" s="99">
        <v>14.69432644541674</v>
      </c>
      <c r="D132" s="99">
        <v>15.592747907357964</v>
      </c>
      <c r="E132" s="99">
        <v>15.106458647213913</v>
      </c>
      <c r="F132" s="99">
        <v>16.781209492423908</v>
      </c>
      <c r="G132" s="99">
        <v>16.818541435560348</v>
      </c>
      <c r="H132" s="99">
        <v>15.947229993159684</v>
      </c>
      <c r="I132" s="99">
        <v>16.511483453545036</v>
      </c>
      <c r="J132" s="99">
        <v>15.789139107241121</v>
      </c>
      <c r="K132" s="99">
        <v>15.759575759567857</v>
      </c>
      <c r="L132" s="99">
        <v>16.146005332569157</v>
      </c>
      <c r="M132" s="99">
        <v>16.527427032392428</v>
      </c>
      <c r="N132" s="99">
        <v>15.334810126354238</v>
      </c>
      <c r="O132" s="99">
        <v>14.976838542189524</v>
      </c>
      <c r="P132" s="99">
        <v>15.122940414076584</v>
      </c>
      <c r="Q132" s="99">
        <v>15.086824298646045</v>
      </c>
      <c r="R132" s="99">
        <v>15.338828068625542</v>
      </c>
      <c r="S132" s="99">
        <v>15.893290053310645</v>
      </c>
      <c r="T132" s="99">
        <v>15.045413097126827</v>
      </c>
      <c r="U132" s="99">
        <v>15.445026833720403</v>
      </c>
      <c r="V132" s="99">
        <v>15.064496592470318</v>
      </c>
      <c r="W132" s="99">
        <v>16.541448120001149</v>
      </c>
      <c r="DA132" s="63" t="s">
        <v>3038</v>
      </c>
    </row>
    <row r="133" spans="1:105" ht="12" customHeight="1" x14ac:dyDescent="0.25">
      <c r="A133" s="100" t="s">
        <v>204</v>
      </c>
      <c r="B133" s="102">
        <v>6.8068829431663866</v>
      </c>
      <c r="C133" s="102">
        <v>6.6383383830406695</v>
      </c>
      <c r="D133" s="102">
        <v>7.1116013438864405</v>
      </c>
      <c r="E133" s="102">
        <v>6.8424497296645557</v>
      </c>
      <c r="F133" s="102">
        <v>7.8224933451365226</v>
      </c>
      <c r="G133" s="102">
        <v>7.7351414933491904</v>
      </c>
      <c r="H133" s="102">
        <v>7.2029207698728195</v>
      </c>
      <c r="I133" s="102">
        <v>8.0418648991474111</v>
      </c>
      <c r="J133" s="102">
        <v>7.2097529569018226</v>
      </c>
      <c r="K133" s="102">
        <v>7.1679822877388535</v>
      </c>
      <c r="L133" s="102">
        <v>7.4477044758415589</v>
      </c>
      <c r="M133" s="102">
        <v>7.5754269842342739</v>
      </c>
      <c r="N133" s="102">
        <v>6.9311497363891021</v>
      </c>
      <c r="O133" s="102">
        <v>6.8845368769990349</v>
      </c>
      <c r="P133" s="102">
        <v>6.5899559147757509</v>
      </c>
      <c r="Q133" s="102">
        <v>6.515123339694628</v>
      </c>
      <c r="R133" s="102">
        <v>6.6323523993454767</v>
      </c>
      <c r="S133" s="102">
        <v>7.1120136456010536</v>
      </c>
      <c r="T133" s="102">
        <v>6.792052310169205</v>
      </c>
      <c r="U133" s="102">
        <v>6.8742773885496451</v>
      </c>
      <c r="V133" s="102">
        <v>6.5487425583968273</v>
      </c>
      <c r="W133" s="102">
        <v>7.544008114772657</v>
      </c>
      <c r="DA133" s="131" t="s">
        <v>3039</v>
      </c>
    </row>
    <row r="134" spans="1:105" ht="12" customHeight="1" x14ac:dyDescent="0.25">
      <c r="A134" s="103" t="s">
        <v>52</v>
      </c>
      <c r="B134" s="105">
        <v>7.8109685562889606</v>
      </c>
      <c r="C134" s="105">
        <v>8.055988062376068</v>
      </c>
      <c r="D134" s="105">
        <v>8.4811465634715226</v>
      </c>
      <c r="E134" s="105">
        <v>8.2640089175493578</v>
      </c>
      <c r="F134" s="105">
        <v>8.9587161472873884</v>
      </c>
      <c r="G134" s="105">
        <v>9.0833999422111642</v>
      </c>
      <c r="H134" s="105">
        <v>8.7443092232868658</v>
      </c>
      <c r="I134" s="105">
        <v>8.4696185543976235</v>
      </c>
      <c r="J134" s="105">
        <v>8.5793861503392979</v>
      </c>
      <c r="K134" s="105">
        <v>8.5915934718290004</v>
      </c>
      <c r="L134" s="105">
        <v>8.6983008567276006</v>
      </c>
      <c r="M134" s="105">
        <v>8.9520000481581565</v>
      </c>
      <c r="N134" s="105">
        <v>8.4036603899651361</v>
      </c>
      <c r="O134" s="105">
        <v>8.0923016651904849</v>
      </c>
      <c r="P134" s="105">
        <v>8.5329844993008326</v>
      </c>
      <c r="Q134" s="105">
        <v>8.5717009589514213</v>
      </c>
      <c r="R134" s="105">
        <v>8.7064756692800618</v>
      </c>
      <c r="S134" s="105">
        <v>8.7812764077095906</v>
      </c>
      <c r="T134" s="105">
        <v>8.253360786957618</v>
      </c>
      <c r="U134" s="105">
        <v>8.5707494451707618</v>
      </c>
      <c r="V134" s="105">
        <v>8.515754034073483</v>
      </c>
      <c r="W134" s="105">
        <v>8.9974400052284906</v>
      </c>
      <c r="DA134" s="132" t="s">
        <v>3040</v>
      </c>
    </row>
    <row r="135" spans="1:105" ht="12" customHeight="1" x14ac:dyDescent="0.25">
      <c r="A135" s="106" t="s">
        <v>122</v>
      </c>
      <c r="B135" s="102">
        <v>16.339309207723723</v>
      </c>
      <c r="C135" s="102">
        <v>16.166345624817293</v>
      </c>
      <c r="D135" s="102">
        <v>17.055595015285665</v>
      </c>
      <c r="E135" s="102">
        <v>17.486802183946057</v>
      </c>
      <c r="F135" s="102">
        <v>17.647191354731593</v>
      </c>
      <c r="G135" s="102">
        <v>17.767373466500462</v>
      </c>
      <c r="H135" s="102">
        <v>17.592066348292562</v>
      </c>
      <c r="I135" s="102">
        <v>18.783409725672701</v>
      </c>
      <c r="J135" s="102">
        <v>17.478628727797179</v>
      </c>
      <c r="K135" s="102">
        <v>17.223207302243104</v>
      </c>
      <c r="L135" s="102">
        <v>17.637195413929494</v>
      </c>
      <c r="M135" s="102">
        <v>18.376073854658525</v>
      </c>
      <c r="N135" s="102">
        <v>17.703300257798212</v>
      </c>
      <c r="O135" s="102">
        <v>17.344663628538392</v>
      </c>
      <c r="P135" s="102">
        <v>15.880337869507029</v>
      </c>
      <c r="Q135" s="102">
        <v>16.176269031467115</v>
      </c>
      <c r="R135" s="102">
        <v>16.184455701711926</v>
      </c>
      <c r="S135" s="102">
        <v>17.003590843744458</v>
      </c>
      <c r="T135" s="102">
        <v>17.182491491183832</v>
      </c>
      <c r="U135" s="102">
        <v>16.422683501927814</v>
      </c>
      <c r="V135" s="102">
        <v>16.196623366093625</v>
      </c>
      <c r="W135" s="102">
        <v>16.415974473621766</v>
      </c>
      <c r="DA135" s="131" t="s">
        <v>3041</v>
      </c>
    </row>
    <row r="136" spans="1:105" ht="12" customHeight="1" x14ac:dyDescent="0.25">
      <c r="A136" s="107" t="s">
        <v>121</v>
      </c>
      <c r="B136" s="105">
        <v>17.816400895479205</v>
      </c>
      <c r="C136" s="105">
        <v>17.859310138367221</v>
      </c>
      <c r="D136" s="105">
        <v>18.699563148334811</v>
      </c>
      <c r="E136" s="105">
        <v>19.091324219445195</v>
      </c>
      <c r="F136" s="105">
        <v>19.396162331467263</v>
      </c>
      <c r="G136" s="105">
        <v>19.395932574484014</v>
      </c>
      <c r="H136" s="105">
        <v>19.137481665602657</v>
      </c>
      <c r="I136" s="105">
        <v>20.735279589393969</v>
      </c>
      <c r="J136" s="105">
        <v>19.160321126244831</v>
      </c>
      <c r="K136" s="105">
        <v>19.34576409849976</v>
      </c>
      <c r="L136" s="105">
        <v>19.54252267161327</v>
      </c>
      <c r="M136" s="105">
        <v>20.831466977716524</v>
      </c>
      <c r="N136" s="105">
        <v>19.896158277255712</v>
      </c>
      <c r="O136" s="105">
        <v>19.488766380527991</v>
      </c>
      <c r="P136" s="105">
        <v>17.65693141095586</v>
      </c>
      <c r="Q136" s="105">
        <v>18.076572245348899</v>
      </c>
      <c r="R136" s="105">
        <v>18.162649261360663</v>
      </c>
      <c r="S136" s="105">
        <v>19.420559037673812</v>
      </c>
      <c r="T136" s="105">
        <v>20.187155274838958</v>
      </c>
      <c r="U136" s="105">
        <v>19.348754979774188</v>
      </c>
      <c r="V136" s="105">
        <v>19.101130102068179</v>
      </c>
      <c r="W136" s="105">
        <v>19.846868736003913</v>
      </c>
      <c r="DA136" s="132" t="s">
        <v>3042</v>
      </c>
    </row>
    <row r="137" spans="1:105" ht="12" customHeight="1" x14ac:dyDescent="0.25">
      <c r="A137" s="108" t="s">
        <v>53</v>
      </c>
      <c r="B137" s="99">
        <v>7.5524777688988305</v>
      </c>
      <c r="C137" s="99">
        <v>7.2453935656494242</v>
      </c>
      <c r="D137" s="99">
        <v>7.8247002775021146</v>
      </c>
      <c r="E137" s="99">
        <v>8.0000577851759846</v>
      </c>
      <c r="F137" s="99">
        <v>8.6551324151939149</v>
      </c>
      <c r="G137" s="99">
        <v>8.5336528988579925</v>
      </c>
      <c r="H137" s="99">
        <v>8.3059587410564255</v>
      </c>
      <c r="I137" s="99">
        <v>9.9886677361559428</v>
      </c>
      <c r="J137" s="99">
        <v>8.3419147922510977</v>
      </c>
      <c r="K137" s="99">
        <v>8.5117402436943497</v>
      </c>
      <c r="L137" s="99">
        <v>8.4263994305566552</v>
      </c>
      <c r="M137" s="99">
        <v>9.4331647409060455</v>
      </c>
      <c r="N137" s="99">
        <v>9.0260848653914731</v>
      </c>
      <c r="O137" s="99">
        <v>9.2060685744459132</v>
      </c>
      <c r="P137" s="99">
        <v>7.4483384893768871</v>
      </c>
      <c r="Q137" s="99">
        <v>7.5967137516731418</v>
      </c>
      <c r="R137" s="99">
        <v>7.7269891989846204</v>
      </c>
      <c r="S137" s="99">
        <v>8.8074005850371488</v>
      </c>
      <c r="T137" s="99">
        <v>8.4474167295158029</v>
      </c>
      <c r="U137" s="99">
        <v>8.1501412568159175</v>
      </c>
      <c r="V137" s="99">
        <v>7.541849194654568</v>
      </c>
      <c r="W137" s="99">
        <v>8.7141555164231015</v>
      </c>
      <c r="DA137" s="63" t="s">
        <v>3043</v>
      </c>
    </row>
    <row r="138" spans="1:105" ht="12" customHeight="1" x14ac:dyDescent="0.25">
      <c r="A138" s="108" t="s">
        <v>52</v>
      </c>
      <c r="B138" s="99">
        <v>10.263923126580377</v>
      </c>
      <c r="C138" s="99">
        <v>10.613916572717789</v>
      </c>
      <c r="D138" s="99">
        <v>10.874862870832692</v>
      </c>
      <c r="E138" s="99">
        <v>11.091266434269206</v>
      </c>
      <c r="F138" s="99">
        <v>10.74102991627335</v>
      </c>
      <c r="G138" s="99">
        <v>10.862279675626029</v>
      </c>
      <c r="H138" s="99">
        <v>10.831522924546224</v>
      </c>
      <c r="I138" s="99">
        <v>10.74661185323802</v>
      </c>
      <c r="J138" s="99">
        <v>10.818406333993728</v>
      </c>
      <c r="K138" s="99">
        <v>10.834023854805418</v>
      </c>
      <c r="L138" s="99">
        <v>11.116123241056622</v>
      </c>
      <c r="M138" s="99">
        <v>11.398302236810485</v>
      </c>
      <c r="N138" s="99">
        <v>10.870073411864245</v>
      </c>
      <c r="O138" s="99">
        <v>10.282697806082082</v>
      </c>
      <c r="P138" s="99">
        <v>10.208592921578971</v>
      </c>
      <c r="Q138" s="99">
        <v>10.479858493675756</v>
      </c>
      <c r="R138" s="99">
        <v>10.435660062376044</v>
      </c>
      <c r="S138" s="99">
        <v>10.613158452636661</v>
      </c>
      <c r="T138" s="99">
        <v>11.739738545323151</v>
      </c>
      <c r="U138" s="99">
        <v>11.198613722958269</v>
      </c>
      <c r="V138" s="99">
        <v>11.559280907413614</v>
      </c>
      <c r="W138" s="99">
        <v>11.132713219580813</v>
      </c>
      <c r="DA138" s="63" t="s">
        <v>3044</v>
      </c>
    </row>
    <row r="139" spans="1:105" ht="12" customHeight="1" x14ac:dyDescent="0.25">
      <c r="A139" s="121" t="s">
        <v>54</v>
      </c>
      <c r="B139" s="123">
        <v>4.9674750729063302</v>
      </c>
      <c r="C139" s="123">
        <v>5.0566854871128211</v>
      </c>
      <c r="D139" s="123">
        <v>5.1596041068660847</v>
      </c>
      <c r="E139" s="123">
        <v>5.7114819562705659</v>
      </c>
      <c r="F139" s="123">
        <v>5.5258059793416736</v>
      </c>
      <c r="G139" s="123">
        <v>5.8284783218541216</v>
      </c>
      <c r="H139" s="123">
        <v>5.6392368179261112</v>
      </c>
      <c r="I139" s="123">
        <v>5.5996864486471525</v>
      </c>
      <c r="J139" s="123">
        <v>5.2839929384366213</v>
      </c>
      <c r="K139" s="123">
        <v>5.3204288915986329</v>
      </c>
      <c r="L139" s="123">
        <v>5.4419894729942735</v>
      </c>
      <c r="M139" s="123">
        <v>5.1679438740454149</v>
      </c>
      <c r="N139" s="123">
        <v>5.1300257440917054</v>
      </c>
      <c r="O139" s="123">
        <v>5.1008380694438049</v>
      </c>
      <c r="P139" s="123">
        <v>4.8637938599929305</v>
      </c>
      <c r="Q139" s="123">
        <v>4.8629793718376497</v>
      </c>
      <c r="R139" s="123">
        <v>4.8270452737239857</v>
      </c>
      <c r="S139" s="123">
        <v>5.0249337145974184</v>
      </c>
      <c r="T139" s="123">
        <v>4.9569954479809422</v>
      </c>
      <c r="U139" s="123">
        <v>4.9670912169120021</v>
      </c>
      <c r="V139" s="123">
        <v>5.0145206487598335</v>
      </c>
      <c r="W139" s="123">
        <v>5.0913750526542394</v>
      </c>
      <c r="DA139" s="130" t="s">
        <v>3045</v>
      </c>
    </row>
    <row r="140" spans="1:105" ht="12" customHeight="1" x14ac:dyDescent="0.25">
      <c r="A140" s="97" t="s">
        <v>50</v>
      </c>
      <c r="B140" s="99">
        <v>4.5062256346138332</v>
      </c>
      <c r="C140" s="99">
        <v>4.6212904736466314</v>
      </c>
      <c r="D140" s="99">
        <v>4.9411533073087091</v>
      </c>
      <c r="E140" s="99">
        <v>5.7685033987901004</v>
      </c>
      <c r="F140" s="99">
        <v>5.3031760604966838</v>
      </c>
      <c r="G140" s="99">
        <v>6.3392337751362557</v>
      </c>
      <c r="H140" s="99">
        <v>5.5066763825144296</v>
      </c>
      <c r="I140" s="99">
        <v>6.0510193870283233</v>
      </c>
      <c r="J140" s="99">
        <v>5.2604610458956156</v>
      </c>
      <c r="K140" s="99">
        <v>5.6772460080480345</v>
      </c>
      <c r="L140" s="99">
        <v>5.4950345575170729</v>
      </c>
      <c r="M140" s="99">
        <v>5.4006141188952359</v>
      </c>
      <c r="N140" s="99">
        <v>5.2299171057681884</v>
      </c>
      <c r="O140" s="99">
        <v>5.0928312399001978</v>
      </c>
      <c r="P140" s="99">
        <v>5.0848670391003932</v>
      </c>
      <c r="Q140" s="99">
        <v>5.0679147210356232</v>
      </c>
      <c r="R140" s="99">
        <v>5.0514907440531029</v>
      </c>
      <c r="S140" s="99">
        <v>5.3303268370182257</v>
      </c>
      <c r="T140" s="99">
        <v>5.394702175321946</v>
      </c>
      <c r="U140" s="99">
        <v>5.6056966695928692</v>
      </c>
      <c r="V140" s="99">
        <v>5.4977987436060429</v>
      </c>
      <c r="W140" s="99">
        <v>5.3810396182021636</v>
      </c>
      <c r="DA140" s="63" t="s">
        <v>3046</v>
      </c>
    </row>
    <row r="141" spans="1:105" ht="12" customHeight="1" x14ac:dyDescent="0.25">
      <c r="A141" s="109" t="s">
        <v>120</v>
      </c>
      <c r="B141" s="110">
        <v>5.2971731727430544</v>
      </c>
      <c r="C141" s="110">
        <v>5.3623547786861181</v>
      </c>
      <c r="D141" s="110">
        <v>5.301715754390897</v>
      </c>
      <c r="E141" s="110">
        <v>5.6777423788715238</v>
      </c>
      <c r="F141" s="110">
        <v>5.6456879864555578</v>
      </c>
      <c r="G141" s="110">
        <v>5.5705760442559074</v>
      </c>
      <c r="H141" s="110">
        <v>5.7016049048620747</v>
      </c>
      <c r="I141" s="110">
        <v>5.39682471967647</v>
      </c>
      <c r="J141" s="110">
        <v>5.2940678944051234</v>
      </c>
      <c r="K141" s="110">
        <v>5.1728564305512066</v>
      </c>
      <c r="L141" s="110">
        <v>5.4205378815499401</v>
      </c>
      <c r="M141" s="110">
        <v>5.0759180183172301</v>
      </c>
      <c r="N141" s="110">
        <v>5.0921041459002918</v>
      </c>
      <c r="O141" s="110">
        <v>5.103817062860065</v>
      </c>
      <c r="P141" s="110">
        <v>4.7834863469117774</v>
      </c>
      <c r="Q141" s="110">
        <v>4.7903647191740157</v>
      </c>
      <c r="R141" s="110">
        <v>4.7493404885477046</v>
      </c>
      <c r="S141" s="110">
        <v>4.9221617202545787</v>
      </c>
      <c r="T141" s="110">
        <v>4.8116095659712546</v>
      </c>
      <c r="U141" s="110">
        <v>4.7604721290346221</v>
      </c>
      <c r="V141" s="110">
        <v>4.8623665634702924</v>
      </c>
      <c r="W141" s="110">
        <v>5.0000153108689434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121.06080582843967</v>
      </c>
      <c r="C143" s="118">
        <f t="shared" si="49"/>
        <v>129.77705369809584</v>
      </c>
      <c r="D143" s="118">
        <f t="shared" si="49"/>
        <v>125.54833393718995</v>
      </c>
      <c r="E143" s="118">
        <f t="shared" si="49"/>
        <v>128.56397009072788</v>
      </c>
      <c r="F143" s="118">
        <f t="shared" si="49"/>
        <v>120.35309208689441</v>
      </c>
      <c r="G143" s="118">
        <f t="shared" si="49"/>
        <v>123.04454673990433</v>
      </c>
      <c r="H143" s="118">
        <f t="shared" si="49"/>
        <v>121.28382982142928</v>
      </c>
      <c r="I143" s="118">
        <f t="shared" si="49"/>
        <v>115.92850579392405</v>
      </c>
      <c r="J143" s="118">
        <f t="shared" si="49"/>
        <v>115.58666595929681</v>
      </c>
      <c r="K143" s="118">
        <f t="shared" si="49"/>
        <v>118.03522511217211</v>
      </c>
      <c r="L143" s="118">
        <f t="shared" si="49"/>
        <v>129.82303702171339</v>
      </c>
      <c r="M143" s="118">
        <f t="shared" si="49"/>
        <v>116.22962038358854</v>
      </c>
      <c r="N143" s="118">
        <f t="shared" si="49"/>
        <v>120.10264603193076</v>
      </c>
      <c r="O143" s="118">
        <f t="shared" si="49"/>
        <v>119.04724607710382</v>
      </c>
      <c r="P143" s="118">
        <f t="shared" si="49"/>
        <v>107.01715018798981</v>
      </c>
      <c r="Q143" s="118">
        <f t="shared" si="49"/>
        <v>108.39694914318414</v>
      </c>
      <c r="R143" s="118">
        <f t="shared" ref="R143:V143" si="50">R144+R146+R148+R157</f>
        <v>113.87181827313262</v>
      </c>
      <c r="S143" s="118">
        <f t="shared" si="50"/>
        <v>112.79421033506313</v>
      </c>
      <c r="T143" s="118">
        <f t="shared" si="50"/>
        <v>111.44250775682777</v>
      </c>
      <c r="U143" s="118">
        <f t="shared" si="50"/>
        <v>110.68330754880748</v>
      </c>
      <c r="V143" s="118">
        <f t="shared" si="50"/>
        <v>109.51844054046195</v>
      </c>
      <c r="W143" s="118">
        <f t="shared" ref="W143" si="51">W144+W146+W148+W157</f>
        <v>121.61499135453842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102.31465855283163</v>
      </c>
      <c r="C144" s="123">
        <f t="shared" si="52"/>
        <v>111.04094303637378</v>
      </c>
      <c r="D144" s="123">
        <f t="shared" si="52"/>
        <v>106.57252545167981</v>
      </c>
      <c r="E144" s="123">
        <f t="shared" si="52"/>
        <v>107.52818515494013</v>
      </c>
      <c r="F144" s="123">
        <f t="shared" si="52"/>
        <v>100.40492965548084</v>
      </c>
      <c r="G144" s="123">
        <f t="shared" si="52"/>
        <v>102.74099871429169</v>
      </c>
      <c r="H144" s="123">
        <f t="shared" si="52"/>
        <v>100.11763609478373</v>
      </c>
      <c r="I144" s="123">
        <f t="shared" si="52"/>
        <v>95.21222109653408</v>
      </c>
      <c r="J144" s="123">
        <f t="shared" si="52"/>
        <v>95.30032948517831</v>
      </c>
      <c r="K144" s="123">
        <f t="shared" si="52"/>
        <v>97.334893262426348</v>
      </c>
      <c r="L144" s="123">
        <f t="shared" si="52"/>
        <v>107.21924276048614</v>
      </c>
      <c r="M144" s="123">
        <f t="shared" si="52"/>
        <v>93.659241378234384</v>
      </c>
      <c r="N144" s="123">
        <f t="shared" si="52"/>
        <v>97.273573536738212</v>
      </c>
      <c r="O144" s="123">
        <f t="shared" si="52"/>
        <v>96.39795616727487</v>
      </c>
      <c r="P144" s="123">
        <f t="shared" si="52"/>
        <v>85.785470511677673</v>
      </c>
      <c r="Q144" s="123">
        <f t="shared" si="52"/>
        <v>86.277841792200192</v>
      </c>
      <c r="R144" s="123">
        <f t="shared" si="52"/>
        <v>90.581237925999545</v>
      </c>
      <c r="S144" s="123">
        <f t="shared" si="52"/>
        <v>88.488191527853942</v>
      </c>
      <c r="T144" s="123">
        <f t="shared" si="52"/>
        <v>86.697796124365397</v>
      </c>
      <c r="U144" s="123">
        <f t="shared" si="52"/>
        <v>85.44670574242194</v>
      </c>
      <c r="V144" s="123">
        <f t="shared" si="52"/>
        <v>83.495316532387051</v>
      </c>
      <c r="W144" s="123">
        <f t="shared" si="52"/>
        <v>95.026150729855871</v>
      </c>
      <c r="DA144" s="130" t="s">
        <v>3049</v>
      </c>
    </row>
    <row r="145" spans="1:105" ht="12" customHeight="1" x14ac:dyDescent="0.25">
      <c r="A145" s="97" t="s">
        <v>53</v>
      </c>
      <c r="B145" s="99">
        <v>102.31465855283163</v>
      </c>
      <c r="C145" s="99">
        <v>111.04094303637378</v>
      </c>
      <c r="D145" s="99">
        <v>106.57252545167981</v>
      </c>
      <c r="E145" s="99">
        <v>107.52818515494013</v>
      </c>
      <c r="F145" s="99">
        <v>100.40492965548084</v>
      </c>
      <c r="G145" s="99">
        <v>102.74099871429169</v>
      </c>
      <c r="H145" s="99">
        <v>100.11763609478373</v>
      </c>
      <c r="I145" s="99">
        <v>95.21222109653408</v>
      </c>
      <c r="J145" s="99">
        <v>95.30032948517831</v>
      </c>
      <c r="K145" s="99">
        <v>97.334893262426348</v>
      </c>
      <c r="L145" s="99">
        <v>107.21924276048614</v>
      </c>
      <c r="M145" s="99">
        <v>93.659241378234384</v>
      </c>
      <c r="N145" s="99">
        <v>97.273573536738212</v>
      </c>
      <c r="O145" s="99">
        <v>96.39795616727487</v>
      </c>
      <c r="P145" s="99">
        <v>85.785470511677673</v>
      </c>
      <c r="Q145" s="99">
        <v>86.277841792200192</v>
      </c>
      <c r="R145" s="99">
        <v>90.581237925999545</v>
      </c>
      <c r="S145" s="99">
        <v>88.488191527853942</v>
      </c>
      <c r="T145" s="99">
        <v>86.697796124365397</v>
      </c>
      <c r="U145" s="99">
        <v>85.44670574242194</v>
      </c>
      <c r="V145" s="99">
        <v>83.495316532387051</v>
      </c>
      <c r="W145" s="99">
        <v>95.026150729855871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2.5944856706660477</v>
      </c>
      <c r="C146" s="123">
        <f t="shared" si="53"/>
        <v>2.5775899517657157</v>
      </c>
      <c r="D146" s="123">
        <f t="shared" si="53"/>
        <v>1.9952485166258216</v>
      </c>
      <c r="E146" s="123">
        <f t="shared" si="53"/>
        <v>3.6213350932717439</v>
      </c>
      <c r="F146" s="123">
        <f t="shared" si="53"/>
        <v>2.1306891129244869</v>
      </c>
      <c r="G146" s="123">
        <f t="shared" si="53"/>
        <v>2.4321948492698642</v>
      </c>
      <c r="H146" s="123">
        <f t="shared" si="53"/>
        <v>3.1708948770871337</v>
      </c>
      <c r="I146" s="123">
        <f t="shared" si="53"/>
        <v>2.3764621655138933</v>
      </c>
      <c r="J146" s="123">
        <f t="shared" si="53"/>
        <v>2.459200739187279</v>
      </c>
      <c r="K146" s="123">
        <f t="shared" si="53"/>
        <v>3.0506264732227635</v>
      </c>
      <c r="L146" s="123">
        <f t="shared" si="53"/>
        <v>3.6143767528357662</v>
      </c>
      <c r="M146" s="123">
        <f t="shared" si="53"/>
        <v>3.5975622423790528</v>
      </c>
      <c r="N146" s="123">
        <f t="shared" si="53"/>
        <v>4.0450105791980224</v>
      </c>
      <c r="O146" s="123">
        <f t="shared" si="53"/>
        <v>3.7059715786644012</v>
      </c>
      <c r="P146" s="123">
        <f t="shared" si="53"/>
        <v>3.4431336680830702</v>
      </c>
      <c r="Q146" s="123">
        <f t="shared" si="53"/>
        <v>4.0431894044811614</v>
      </c>
      <c r="R146" s="123">
        <f t="shared" si="53"/>
        <v>4.6827127998162217</v>
      </c>
      <c r="S146" s="123">
        <f t="shared" si="53"/>
        <v>5.1814111769123938</v>
      </c>
      <c r="T146" s="123">
        <f t="shared" si="53"/>
        <v>5.0639952779457191</v>
      </c>
      <c r="U146" s="123">
        <f t="shared" si="53"/>
        <v>5.8239307691914375</v>
      </c>
      <c r="V146" s="123">
        <f t="shared" si="53"/>
        <v>6.1486605582904001</v>
      </c>
      <c r="W146" s="123">
        <f t="shared" si="53"/>
        <v>6.7898280945060181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2.5944856706660477</v>
      </c>
      <c r="C147" s="99">
        <f>RES_hhdet_tesh!C147/RES_summary!C$19</f>
        <v>2.5775899517657157</v>
      </c>
      <c r="D147" s="99">
        <f>RES_hhdet_tesh!D147/RES_summary!D$19</f>
        <v>1.9952485166258216</v>
      </c>
      <c r="E147" s="99">
        <f>RES_hhdet_tesh!E147/RES_summary!E$19</f>
        <v>3.6213350932717439</v>
      </c>
      <c r="F147" s="99">
        <f>RES_hhdet_tesh!F147/RES_summary!F$19</f>
        <v>2.1306891129244869</v>
      </c>
      <c r="G147" s="99">
        <f>RES_hhdet_tesh!G147/RES_summary!G$19</f>
        <v>2.4321948492698642</v>
      </c>
      <c r="H147" s="99">
        <f>RES_hhdet_tesh!H147/RES_summary!H$19</f>
        <v>3.1708948770871337</v>
      </c>
      <c r="I147" s="99">
        <f>RES_hhdet_tesh!I147/RES_summary!I$19</f>
        <v>2.3764621655138933</v>
      </c>
      <c r="J147" s="99">
        <f>RES_hhdet_tesh!J147/RES_summary!J$19</f>
        <v>2.459200739187279</v>
      </c>
      <c r="K147" s="99">
        <f>RES_hhdet_tesh!K147/RES_summary!K$19</f>
        <v>3.0506264732227635</v>
      </c>
      <c r="L147" s="99">
        <f>RES_hhdet_tesh!L147/RES_summary!L$19</f>
        <v>3.6143767528357662</v>
      </c>
      <c r="M147" s="99">
        <f>RES_hhdet_tesh!M147/RES_summary!M$19</f>
        <v>3.5975622423790528</v>
      </c>
      <c r="N147" s="99">
        <f>RES_hhdet_tesh!N147/RES_summary!N$19</f>
        <v>4.0450105791980224</v>
      </c>
      <c r="O147" s="99">
        <f>RES_hhdet_tesh!O147/RES_summary!O$19</f>
        <v>3.7059715786644012</v>
      </c>
      <c r="P147" s="99">
        <f>RES_hhdet_tesh!P147/RES_summary!P$19</f>
        <v>3.4431336680830702</v>
      </c>
      <c r="Q147" s="99">
        <f>RES_hhdet_tesh!Q147/RES_summary!Q$19</f>
        <v>4.0431894044811614</v>
      </c>
      <c r="R147" s="99">
        <f>RES_hhdet_tesh!R147/RES_summary!R$19</f>
        <v>4.6827127998162217</v>
      </c>
      <c r="S147" s="99">
        <f>RES_hhdet_tesh!S147/RES_summary!S$19</f>
        <v>5.1814111769123938</v>
      </c>
      <c r="T147" s="99">
        <f>RES_hhdet_tesh!T147/RES_summary!T$19</f>
        <v>5.0639952779457191</v>
      </c>
      <c r="U147" s="99">
        <f>RES_hhdet_tesh!U147/RES_summary!U$19</f>
        <v>5.8239307691914375</v>
      </c>
      <c r="V147" s="99">
        <f>RES_hhdet_tesh!V147/RES_summary!V$19</f>
        <v>6.1486605582904001</v>
      </c>
      <c r="W147" s="99">
        <f>RES_hhdet_tesh!W147/RES_summary!W$19</f>
        <v>6.7898280945060181</v>
      </c>
      <c r="DA147" s="63" t="s">
        <v>3052</v>
      </c>
    </row>
    <row r="148" spans="1:105" ht="12" customHeight="1" x14ac:dyDescent="0.25">
      <c r="A148" s="121" t="s">
        <v>55</v>
      </c>
      <c r="B148" s="123">
        <v>12.140883504524833</v>
      </c>
      <c r="C148" s="123">
        <v>11.809334327477091</v>
      </c>
      <c r="D148" s="123">
        <v>11.999864373994701</v>
      </c>
      <c r="E148" s="123">
        <v>11.988549870669223</v>
      </c>
      <c r="F148" s="123">
        <v>12.141770610106503</v>
      </c>
      <c r="G148" s="123">
        <v>12.04312828992601</v>
      </c>
      <c r="H148" s="123">
        <v>12.094851705053381</v>
      </c>
      <c r="I148" s="123">
        <v>12.210062122654193</v>
      </c>
      <c r="J148" s="123">
        <v>11.86362665914211</v>
      </c>
      <c r="K148" s="123">
        <v>11.810387721706606</v>
      </c>
      <c r="L148" s="123">
        <v>12.27514332513767</v>
      </c>
      <c r="M148" s="123">
        <v>12.740483133692109</v>
      </c>
      <c r="N148" s="123">
        <v>12.746156083931599</v>
      </c>
      <c r="O148" s="123">
        <v>13.028788188954774</v>
      </c>
      <c r="P148" s="123">
        <v>12.31005871866571</v>
      </c>
      <c r="Q148" s="123">
        <v>12.557541211593827</v>
      </c>
      <c r="R148" s="123">
        <v>12.892313876753962</v>
      </c>
      <c r="S148" s="123">
        <v>13.263549891941134</v>
      </c>
      <c r="T148" s="123">
        <v>13.680245607490397</v>
      </c>
      <c r="U148" s="123">
        <v>13.476570769465827</v>
      </c>
      <c r="V148" s="123">
        <v>13.717419243727925</v>
      </c>
      <c r="W148" s="123">
        <v>13.703116472663023</v>
      </c>
      <c r="DA148" s="130" t="s">
        <v>3053</v>
      </c>
    </row>
    <row r="149" spans="1:105" ht="12" customHeight="1" x14ac:dyDescent="0.25">
      <c r="A149" s="97" t="s">
        <v>124</v>
      </c>
      <c r="B149" s="99">
        <v>11.52510576504204</v>
      </c>
      <c r="C149" s="99">
        <v>11.006463934919449</v>
      </c>
      <c r="D149" s="99">
        <v>10.547386974430863</v>
      </c>
      <c r="E149" s="99">
        <v>10.184622241433132</v>
      </c>
      <c r="F149" s="99">
        <v>10.668028745742724</v>
      </c>
      <c r="G149" s="99">
        <v>10.36242121184114</v>
      </c>
      <c r="H149" s="99">
        <v>10.425164230469267</v>
      </c>
      <c r="I149" s="99">
        <v>10.354977115688088</v>
      </c>
      <c r="J149" s="99">
        <v>10.510588645440981</v>
      </c>
      <c r="K149" s="99">
        <v>10.556525675604737</v>
      </c>
      <c r="L149" s="99">
        <v>11.095244870311639</v>
      </c>
      <c r="M149" s="99">
        <v>10.660216133982662</v>
      </c>
      <c r="N149" s="99">
        <v>10.281634301885026</v>
      </c>
      <c r="O149" s="99">
        <v>10.195679700836278</v>
      </c>
      <c r="P149" s="99">
        <v>9.9805366778208668</v>
      </c>
      <c r="Q149" s="99">
        <v>9.4380134971079528</v>
      </c>
      <c r="R149" s="99">
        <v>10.233688590056609</v>
      </c>
      <c r="S149" s="99">
        <v>10.247867886867498</v>
      </c>
      <c r="T149" s="99">
        <v>11.242954550443507</v>
      </c>
      <c r="U149" s="99">
        <v>10.939785372907046</v>
      </c>
      <c r="V149" s="99">
        <v>11.914853367090709</v>
      </c>
      <c r="W149" s="99">
        <v>11.243353279800795</v>
      </c>
      <c r="DA149" s="63" t="s">
        <v>3054</v>
      </c>
    </row>
    <row r="150" spans="1:105" ht="12" customHeight="1" x14ac:dyDescent="0.25">
      <c r="A150" s="97" t="s">
        <v>123</v>
      </c>
      <c r="B150" s="99">
        <v>10.412768317059014</v>
      </c>
      <c r="C150" s="99">
        <v>10.272382566834155</v>
      </c>
      <c r="D150" s="99">
        <v>10.04954660427911</v>
      </c>
      <c r="E150" s="99">
        <v>9.9946061976392127</v>
      </c>
      <c r="F150" s="99">
        <v>10.11005934930235</v>
      </c>
      <c r="G150" s="99">
        <v>9.8779276871222699</v>
      </c>
      <c r="H150" s="99">
        <v>10.062592266953512</v>
      </c>
      <c r="I150" s="99">
        <v>10.074072997826654</v>
      </c>
      <c r="J150" s="99">
        <v>10.225783387766009</v>
      </c>
      <c r="K150" s="99">
        <v>10.297650186729898</v>
      </c>
      <c r="L150" s="99">
        <v>10.634772192394131</v>
      </c>
      <c r="M150" s="99">
        <v>9.5121090702863924</v>
      </c>
      <c r="N150" s="99">
        <v>9.1743193296616621</v>
      </c>
      <c r="O150" s="99">
        <v>9.2062884962059339</v>
      </c>
      <c r="P150" s="99">
        <v>8.8422484571042013</v>
      </c>
      <c r="Q150" s="99">
        <v>8.3241628092783486</v>
      </c>
      <c r="R150" s="99">
        <v>8.8957475266004966</v>
      </c>
      <c r="S150" s="99">
        <v>8.9623791829248205</v>
      </c>
      <c r="T150" s="99">
        <v>9.5029227096675868</v>
      </c>
      <c r="U150" s="99">
        <v>9.3674456857860573</v>
      </c>
      <c r="V150" s="99">
        <v>10.623814746824763</v>
      </c>
      <c r="W150" s="99">
        <v>9.6755328906643392</v>
      </c>
      <c r="DA150" s="63" t="s">
        <v>3055</v>
      </c>
    </row>
    <row r="151" spans="1:105" ht="12" customHeight="1" x14ac:dyDescent="0.25">
      <c r="A151" s="100" t="s">
        <v>50</v>
      </c>
      <c r="B151" s="102">
        <v>2.2351881575102519</v>
      </c>
      <c r="C151" s="102">
        <v>2.3454609736541574</v>
      </c>
      <c r="D151" s="102">
        <v>2.222283429506728</v>
      </c>
      <c r="E151" s="102">
        <v>1.8400060183880564</v>
      </c>
      <c r="F151" s="102">
        <v>1.9571868833584964</v>
      </c>
      <c r="G151" s="102">
        <v>2.1214974568075986</v>
      </c>
      <c r="H151" s="102">
        <v>2.0757966259912948</v>
      </c>
      <c r="I151" s="102">
        <v>2.0820608777619998</v>
      </c>
      <c r="J151" s="102">
        <v>2.0771808941917667</v>
      </c>
      <c r="K151" s="102">
        <v>2.1838077726005061</v>
      </c>
      <c r="L151" s="102">
        <v>1.9250335121532705</v>
      </c>
      <c r="M151" s="102">
        <v>1.3204680799645307</v>
      </c>
      <c r="N151" s="102">
        <v>1.2743693378096901</v>
      </c>
      <c r="O151" s="102">
        <v>1.1794732257241263</v>
      </c>
      <c r="P151" s="102">
        <v>1.3030287826154834</v>
      </c>
      <c r="Q151" s="102">
        <v>1.1714082864877271</v>
      </c>
      <c r="R151" s="102">
        <v>1.4534486213455267</v>
      </c>
      <c r="S151" s="102">
        <v>1.4123735650352303</v>
      </c>
      <c r="T151" s="102">
        <v>1.4601348063649642</v>
      </c>
      <c r="U151" s="102">
        <v>1.4574434416652475</v>
      </c>
      <c r="V151" s="102">
        <v>1.9824432386101052</v>
      </c>
      <c r="W151" s="102">
        <v>1.4441932823526222</v>
      </c>
      <c r="DA151" s="131" t="s">
        <v>3056</v>
      </c>
    </row>
    <row r="152" spans="1:105" ht="12" customHeight="1" x14ac:dyDescent="0.25">
      <c r="A152" s="103" t="s">
        <v>52</v>
      </c>
      <c r="B152" s="105">
        <v>8.1775801595487572</v>
      </c>
      <c r="C152" s="105">
        <v>7.9269215931799959</v>
      </c>
      <c r="D152" s="105">
        <v>7.8272631747723809</v>
      </c>
      <c r="E152" s="105">
        <v>8.1546001792511582</v>
      </c>
      <c r="F152" s="105">
        <v>8.1528724659438563</v>
      </c>
      <c r="G152" s="105">
        <v>7.756430230314673</v>
      </c>
      <c r="H152" s="105">
        <v>7.9867956409622165</v>
      </c>
      <c r="I152" s="105">
        <v>7.9920121200646541</v>
      </c>
      <c r="J152" s="105">
        <v>8.1486024935742414</v>
      </c>
      <c r="K152" s="105">
        <v>8.1138424141293921</v>
      </c>
      <c r="L152" s="105">
        <v>8.7097386802408607</v>
      </c>
      <c r="M152" s="105">
        <v>8.1916409903218632</v>
      </c>
      <c r="N152" s="105">
        <v>7.8999499918519733</v>
      </c>
      <c r="O152" s="105">
        <v>8.0268152704818121</v>
      </c>
      <c r="P152" s="105">
        <v>7.5392196744887192</v>
      </c>
      <c r="Q152" s="105">
        <v>7.1527545227906204</v>
      </c>
      <c r="R152" s="105">
        <v>7.4422989052549733</v>
      </c>
      <c r="S152" s="105">
        <v>7.5500056178895907</v>
      </c>
      <c r="T152" s="105">
        <v>8.0427879033026262</v>
      </c>
      <c r="U152" s="105">
        <v>7.9100022441208102</v>
      </c>
      <c r="V152" s="105">
        <v>8.6413715082146574</v>
      </c>
      <c r="W152" s="105">
        <v>8.2313396083117158</v>
      </c>
      <c r="DA152" s="132" t="s">
        <v>3057</v>
      </c>
    </row>
    <row r="153" spans="1:105" ht="12" customHeight="1" x14ac:dyDescent="0.25">
      <c r="A153" s="106" t="s">
        <v>122</v>
      </c>
      <c r="B153" s="102">
        <v>12.219536210709979</v>
      </c>
      <c r="C153" s="102">
        <v>11.839438147817393</v>
      </c>
      <c r="D153" s="102">
        <v>12.089530170426789</v>
      </c>
      <c r="E153" s="102">
        <v>12.054572846657898</v>
      </c>
      <c r="F153" s="102">
        <v>12.137065226423257</v>
      </c>
      <c r="G153" s="102">
        <v>12.057066861715473</v>
      </c>
      <c r="H153" s="102">
        <v>12.060226767060579</v>
      </c>
      <c r="I153" s="102">
        <v>12.073179187954302</v>
      </c>
      <c r="J153" s="102">
        <v>11.643514465134258</v>
      </c>
      <c r="K153" s="102">
        <v>11.325049678897637</v>
      </c>
      <c r="L153" s="102">
        <v>11.8342409533339</v>
      </c>
      <c r="M153" s="102">
        <v>12.392797443996955</v>
      </c>
      <c r="N153" s="102">
        <v>12.624152693871716</v>
      </c>
      <c r="O153" s="102">
        <v>13.048700186205556</v>
      </c>
      <c r="P153" s="102">
        <v>12.230572174462571</v>
      </c>
      <c r="Q153" s="102">
        <v>12.616077789996844</v>
      </c>
      <c r="R153" s="102">
        <v>12.839960465132391</v>
      </c>
      <c r="S153" s="102">
        <v>13.140552998804315</v>
      </c>
      <c r="T153" s="102">
        <v>13.35320399214736</v>
      </c>
      <c r="U153" s="102">
        <v>13.185033307354118</v>
      </c>
      <c r="V153" s="102">
        <v>13.38205977908299</v>
      </c>
      <c r="W153" s="102">
        <v>13.301577732047868</v>
      </c>
      <c r="DA153" s="131" t="s">
        <v>3058</v>
      </c>
    </row>
    <row r="154" spans="1:105" ht="12" customHeight="1" x14ac:dyDescent="0.25">
      <c r="A154" s="107" t="s">
        <v>121</v>
      </c>
      <c r="B154" s="105">
        <v>12.403564741120269</v>
      </c>
      <c r="C154" s="105">
        <v>12.682656605810264</v>
      </c>
      <c r="D154" s="105">
        <v>13.491754453260574</v>
      </c>
      <c r="E154" s="105">
        <v>14.249195217683512</v>
      </c>
      <c r="F154" s="105">
        <v>14.47622149998471</v>
      </c>
      <c r="G154" s="105">
        <v>14.515057166699433</v>
      </c>
      <c r="H154" s="105">
        <v>14.62119576469388</v>
      </c>
      <c r="I154" s="105">
        <v>14.835958548381923</v>
      </c>
      <c r="J154" s="105">
        <v>14.070559619574711</v>
      </c>
      <c r="K154" s="105">
        <v>14.558313705887267</v>
      </c>
      <c r="L154" s="105">
        <v>14.626542492552073</v>
      </c>
      <c r="M154" s="105">
        <v>15.351251036654153</v>
      </c>
      <c r="N154" s="105">
        <v>14.953469235681197</v>
      </c>
      <c r="O154" s="105">
        <v>15.07771059887158</v>
      </c>
      <c r="P154" s="105">
        <v>14.096538196439036</v>
      </c>
      <c r="Q154" s="105">
        <v>14.420605798785088</v>
      </c>
      <c r="R154" s="105">
        <v>14.594476066816876</v>
      </c>
      <c r="S154" s="105">
        <v>15.252139008904411</v>
      </c>
      <c r="T154" s="105">
        <v>15.6335042418775</v>
      </c>
      <c r="U154" s="105">
        <v>15.329297085971522</v>
      </c>
      <c r="V154" s="105">
        <v>15.241924586290578</v>
      </c>
      <c r="W154" s="105">
        <v>15.545020845952942</v>
      </c>
      <c r="DA154" s="132" t="s">
        <v>3059</v>
      </c>
    </row>
    <row r="155" spans="1:105" ht="12" customHeight="1" x14ac:dyDescent="0.25">
      <c r="A155" s="108" t="s">
        <v>53</v>
      </c>
      <c r="B155" s="99">
        <v>6.1810867612665499</v>
      </c>
      <c r="C155" s="99">
        <v>6.2083716643586522</v>
      </c>
      <c r="D155" s="99">
        <v>6.3803262438309032</v>
      </c>
      <c r="E155" s="99">
        <v>6.4140811003612574</v>
      </c>
      <c r="F155" s="99">
        <v>6.6126597793389967</v>
      </c>
      <c r="G155" s="99">
        <v>6.3901865072266881</v>
      </c>
      <c r="H155" s="99">
        <v>6.1821506966881996</v>
      </c>
      <c r="I155" s="99">
        <v>6.6791396467566102</v>
      </c>
      <c r="J155" s="99">
        <v>5.8230412201272035</v>
      </c>
      <c r="K155" s="99">
        <v>5.9767912125618459</v>
      </c>
      <c r="L155" s="99">
        <v>6.0239846575979143</v>
      </c>
      <c r="M155" s="99">
        <v>6.0767829970212803</v>
      </c>
      <c r="N155" s="99">
        <v>5.8780915973493206</v>
      </c>
      <c r="O155" s="99">
        <v>6.0861916132114935</v>
      </c>
      <c r="P155" s="99">
        <v>5.190821367991818</v>
      </c>
      <c r="Q155" s="99">
        <v>5.2939117624684471</v>
      </c>
      <c r="R155" s="99">
        <v>5.3817242214538679</v>
      </c>
      <c r="S155" s="99">
        <v>5.8745478032880074</v>
      </c>
      <c r="T155" s="99">
        <v>5.7590108298008502</v>
      </c>
      <c r="U155" s="99">
        <v>5.5725122097768089</v>
      </c>
      <c r="V155" s="99">
        <v>5.324474082329119</v>
      </c>
      <c r="W155" s="99">
        <v>5.702582942374085</v>
      </c>
      <c r="DA155" s="63" t="s">
        <v>3060</v>
      </c>
    </row>
    <row r="156" spans="1:105" ht="12" customHeight="1" x14ac:dyDescent="0.25">
      <c r="A156" s="108" t="s">
        <v>52</v>
      </c>
      <c r="B156" s="99">
        <v>6.2224779798537204</v>
      </c>
      <c r="C156" s="99">
        <v>6.4742849414516108</v>
      </c>
      <c r="D156" s="99">
        <v>7.1114282094296728</v>
      </c>
      <c r="E156" s="99">
        <v>7.8351141173222523</v>
      </c>
      <c r="F156" s="99">
        <v>7.8635617206457162</v>
      </c>
      <c r="G156" s="99">
        <v>8.1248706594727462</v>
      </c>
      <c r="H156" s="99">
        <v>8.439045068005683</v>
      </c>
      <c r="I156" s="99">
        <v>8.1568189016253125</v>
      </c>
      <c r="J156" s="99">
        <v>8.2475183994475056</v>
      </c>
      <c r="K156" s="99">
        <v>8.5815224933254211</v>
      </c>
      <c r="L156" s="99">
        <v>8.6025578349541547</v>
      </c>
      <c r="M156" s="99">
        <v>9.2744680396328789</v>
      </c>
      <c r="N156" s="99">
        <v>9.0753776383318776</v>
      </c>
      <c r="O156" s="99">
        <v>8.9915189856600879</v>
      </c>
      <c r="P156" s="99">
        <v>8.9057168284472219</v>
      </c>
      <c r="Q156" s="99">
        <v>9.1266940363166409</v>
      </c>
      <c r="R156" s="99">
        <v>9.2127518453630035</v>
      </c>
      <c r="S156" s="99">
        <v>9.377591205616401</v>
      </c>
      <c r="T156" s="99">
        <v>9.8744934120766477</v>
      </c>
      <c r="U156" s="99">
        <v>9.7567848761947129</v>
      </c>
      <c r="V156" s="99">
        <v>9.9174505039614598</v>
      </c>
      <c r="W156" s="99">
        <v>9.8424379035788618</v>
      </c>
      <c r="DA156" s="63" t="s">
        <v>3061</v>
      </c>
    </row>
    <row r="157" spans="1:105" ht="12" customHeight="1" x14ac:dyDescent="0.25">
      <c r="A157" s="121" t="s">
        <v>54</v>
      </c>
      <c r="B157" s="123">
        <v>4.0107781004171557</v>
      </c>
      <c r="C157" s="123">
        <v>4.3491863824792585</v>
      </c>
      <c r="D157" s="123">
        <v>4.980695594889621</v>
      </c>
      <c r="E157" s="123">
        <v>5.425899971846782</v>
      </c>
      <c r="F157" s="123">
        <v>5.675702708382568</v>
      </c>
      <c r="G157" s="123">
        <v>5.8282248864167805</v>
      </c>
      <c r="H157" s="123">
        <v>5.9004471445050291</v>
      </c>
      <c r="I157" s="123">
        <v>6.1297604092218707</v>
      </c>
      <c r="J157" s="123">
        <v>5.9635090757891076</v>
      </c>
      <c r="K157" s="123">
        <v>5.8393176548164014</v>
      </c>
      <c r="L157" s="123">
        <v>6.7142741832538331</v>
      </c>
      <c r="M157" s="123">
        <v>6.2323336292829969</v>
      </c>
      <c r="N157" s="123">
        <v>6.03790583206293</v>
      </c>
      <c r="O157" s="123">
        <v>5.9145301422097667</v>
      </c>
      <c r="P157" s="123">
        <v>5.4784872895633683</v>
      </c>
      <c r="Q157" s="123">
        <v>5.5183767349089603</v>
      </c>
      <c r="R157" s="123">
        <v>5.7155536705628975</v>
      </c>
      <c r="S157" s="123">
        <v>5.8610577383556572</v>
      </c>
      <c r="T157" s="123">
        <v>6.0004707470262595</v>
      </c>
      <c r="U157" s="123">
        <v>5.9361002677282739</v>
      </c>
      <c r="V157" s="123">
        <v>6.1570442060565735</v>
      </c>
      <c r="W157" s="123">
        <v>6.0958960575135039</v>
      </c>
      <c r="DA157" s="130" t="s">
        <v>3062</v>
      </c>
    </row>
    <row r="158" spans="1:105" ht="12" customHeight="1" x14ac:dyDescent="0.25">
      <c r="A158" s="97" t="s">
        <v>50</v>
      </c>
      <c r="B158" s="99">
        <v>8.5729048212811243</v>
      </c>
      <c r="C158" s="99">
        <v>8.9501739551011585</v>
      </c>
      <c r="D158" s="99">
        <v>10.015605504624757</v>
      </c>
      <c r="E158" s="99">
        <v>11.681246424888688</v>
      </c>
      <c r="F158" s="99">
        <v>11.427582355254728</v>
      </c>
      <c r="G158" s="99">
        <v>10.045340330339039</v>
      </c>
      <c r="H158" s="99">
        <v>9.215468539152285</v>
      </c>
      <c r="I158" s="99">
        <v>8.9553388651668779</v>
      </c>
      <c r="J158" s="99">
        <v>8.1869500063431691</v>
      </c>
      <c r="K158" s="99">
        <v>8.2982108366128902</v>
      </c>
      <c r="L158" s="99">
        <v>8.5384069599682331</v>
      </c>
      <c r="M158" s="99">
        <v>8.4063778037450518</v>
      </c>
      <c r="N158" s="99">
        <v>7.9175720114447126</v>
      </c>
      <c r="O158" s="99">
        <v>7.7521671738940059</v>
      </c>
      <c r="P158" s="99">
        <v>7.3285765042061426</v>
      </c>
      <c r="Q158" s="99">
        <v>7.0874345815587985</v>
      </c>
      <c r="R158" s="99">
        <v>6.9301064743384631</v>
      </c>
      <c r="S158" s="99">
        <v>7.2794555440839854</v>
      </c>
      <c r="T158" s="99">
        <v>7.2747779614590957</v>
      </c>
      <c r="U158" s="99">
        <v>7.1668949859953361</v>
      </c>
      <c r="V158" s="99">
        <v>7.5476776927844345</v>
      </c>
      <c r="W158" s="99">
        <v>6.8578756820629234</v>
      </c>
      <c r="DA158" s="63" t="s">
        <v>3063</v>
      </c>
    </row>
    <row r="159" spans="1:105" ht="12" customHeight="1" x14ac:dyDescent="0.25">
      <c r="A159" s="109" t="s">
        <v>120</v>
      </c>
      <c r="B159" s="110">
        <v>3.4766756972961694</v>
      </c>
      <c r="C159" s="110">
        <v>3.784323283332728</v>
      </c>
      <c r="D159" s="110">
        <v>4.2828573945077659</v>
      </c>
      <c r="E159" s="110">
        <v>4.4348245027044362</v>
      </c>
      <c r="F159" s="110">
        <v>4.6619366470576331</v>
      </c>
      <c r="G159" s="110">
        <v>5.0098054555802323</v>
      </c>
      <c r="H159" s="110">
        <v>5.2093176628115687</v>
      </c>
      <c r="I159" s="110">
        <v>5.4959219566179609</v>
      </c>
      <c r="J159" s="110">
        <v>5.4420930204891489</v>
      </c>
      <c r="K159" s="110">
        <v>5.2314228174747335</v>
      </c>
      <c r="L159" s="110">
        <v>6.2370566282747131</v>
      </c>
      <c r="M159" s="110">
        <v>5.6431199630986955</v>
      </c>
      <c r="N159" s="110">
        <v>5.4983441917050122</v>
      </c>
      <c r="O159" s="110">
        <v>5.3689366152986784</v>
      </c>
      <c r="P159" s="110">
        <v>4.9351114971707899</v>
      </c>
      <c r="Q159" s="110">
        <v>5.0779432302891196</v>
      </c>
      <c r="R159" s="110">
        <v>5.3988149842191548</v>
      </c>
      <c r="S159" s="110">
        <v>5.5072947300674668</v>
      </c>
      <c r="T159" s="110">
        <v>5.6973978857891305</v>
      </c>
      <c r="U159" s="110">
        <v>5.6522636388245759</v>
      </c>
      <c r="V159" s="110">
        <v>5.8462277785063499</v>
      </c>
      <c r="W159" s="110">
        <v>5.9274413819310103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104.31478380358568</v>
      </c>
      <c r="C161" s="118">
        <f t="shared" si="54"/>
        <v>108.75582134503532</v>
      </c>
      <c r="D161" s="118">
        <f t="shared" si="54"/>
        <v>105.60848562528913</v>
      </c>
      <c r="E161" s="118">
        <f t="shared" si="54"/>
        <v>112.89450110014224</v>
      </c>
      <c r="F161" s="118">
        <f t="shared" si="54"/>
        <v>107.1740128795492</v>
      </c>
      <c r="G161" s="118">
        <f t="shared" si="54"/>
        <v>103.07907761443279</v>
      </c>
      <c r="H161" s="118">
        <f t="shared" si="54"/>
        <v>103.90169595718245</v>
      </c>
      <c r="I161" s="118">
        <f t="shared" si="54"/>
        <v>95.878379019630302</v>
      </c>
      <c r="J161" s="118">
        <f t="shared" si="54"/>
        <v>99.233583968352946</v>
      </c>
      <c r="K161" s="118">
        <f t="shared" si="54"/>
        <v>96.494357551641841</v>
      </c>
      <c r="L161" s="118">
        <f t="shared" si="54"/>
        <v>108.28514677378479</v>
      </c>
      <c r="M161" s="118">
        <f t="shared" si="54"/>
        <v>95.782563136389598</v>
      </c>
      <c r="N161" s="118">
        <f t="shared" si="54"/>
        <v>105.03280495634975</v>
      </c>
      <c r="O161" s="118">
        <f t="shared" si="54"/>
        <v>105.60385415492368</v>
      </c>
      <c r="P161" s="118">
        <f t="shared" si="54"/>
        <v>91.972954062004973</v>
      </c>
      <c r="Q161" s="118">
        <f t="shared" si="54"/>
        <v>95.467608262703962</v>
      </c>
      <c r="R161" s="118">
        <f t="shared" ref="R161:V161" si="55">R162+R164+R166+R175</f>
        <v>103.57581494765466</v>
      </c>
      <c r="S161" s="118">
        <f t="shared" si="55"/>
        <v>105.49580252644095</v>
      </c>
      <c r="T161" s="118">
        <f t="shared" si="55"/>
        <v>104.49673087057784</v>
      </c>
      <c r="U161" s="118">
        <f t="shared" si="55"/>
        <v>104.13603743083628</v>
      </c>
      <c r="V161" s="118">
        <f t="shared" si="55"/>
        <v>99.678867692289941</v>
      </c>
      <c r="W161" s="118">
        <f t="shared" ref="W161" si="56">W162+W164+W166+W175</f>
        <v>109.02137990892766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85.872642012185935</v>
      </c>
      <c r="C162" s="123">
        <f t="shared" si="57"/>
        <v>90.155451177382986</v>
      </c>
      <c r="D162" s="123">
        <f t="shared" si="57"/>
        <v>87.218801004417458</v>
      </c>
      <c r="E162" s="123">
        <f t="shared" si="57"/>
        <v>91.346432229428387</v>
      </c>
      <c r="F162" s="123">
        <f t="shared" si="57"/>
        <v>88.45888539232088</v>
      </c>
      <c r="G162" s="123">
        <f t="shared" si="57"/>
        <v>84.113604126761615</v>
      </c>
      <c r="H162" s="123">
        <f t="shared" si="57"/>
        <v>83.863557622607303</v>
      </c>
      <c r="I162" s="123">
        <f t="shared" si="57"/>
        <v>76.796623239940033</v>
      </c>
      <c r="J162" s="123">
        <f t="shared" si="57"/>
        <v>80.124244799035566</v>
      </c>
      <c r="K162" s="123">
        <f t="shared" si="57"/>
        <v>77.63284732913867</v>
      </c>
      <c r="L162" s="123">
        <f t="shared" si="57"/>
        <v>88.32605439989851</v>
      </c>
      <c r="M162" s="123">
        <f t="shared" si="57"/>
        <v>75.576793768393784</v>
      </c>
      <c r="N162" s="123">
        <f t="shared" si="57"/>
        <v>84.028623737699874</v>
      </c>
      <c r="O162" s="123">
        <f t="shared" si="57"/>
        <v>84.94539317467266</v>
      </c>
      <c r="P162" s="123">
        <f t="shared" si="57"/>
        <v>72.194545121201429</v>
      </c>
      <c r="Q162" s="123">
        <f t="shared" si="57"/>
        <v>74.267625839369018</v>
      </c>
      <c r="R162" s="123">
        <f t="shared" si="57"/>
        <v>81.71718590245078</v>
      </c>
      <c r="S162" s="123">
        <f t="shared" si="57"/>
        <v>82.603789459052891</v>
      </c>
      <c r="T162" s="123">
        <f t="shared" si="57"/>
        <v>81.977164188955072</v>
      </c>
      <c r="U162" s="123">
        <f t="shared" si="57"/>
        <v>81.26373939320726</v>
      </c>
      <c r="V162" s="123">
        <f t="shared" si="57"/>
        <v>76.400553079439774</v>
      </c>
      <c r="W162" s="123">
        <f t="shared" si="57"/>
        <v>85.388720369033692</v>
      </c>
      <c r="DA162" s="130" t="s">
        <v>3066</v>
      </c>
    </row>
    <row r="163" spans="1:105" ht="12" customHeight="1" x14ac:dyDescent="0.25">
      <c r="A163" s="97" t="s">
        <v>53</v>
      </c>
      <c r="B163" s="110">
        <v>85.872642012185935</v>
      </c>
      <c r="C163" s="110">
        <v>90.155451177382986</v>
      </c>
      <c r="D163" s="110">
        <v>87.218801004417458</v>
      </c>
      <c r="E163" s="110">
        <v>91.346432229428387</v>
      </c>
      <c r="F163" s="110">
        <v>88.45888539232088</v>
      </c>
      <c r="G163" s="110">
        <v>84.113604126761615</v>
      </c>
      <c r="H163" s="110">
        <v>83.863557622607303</v>
      </c>
      <c r="I163" s="110">
        <v>76.796623239940033</v>
      </c>
      <c r="J163" s="110">
        <v>80.124244799035566</v>
      </c>
      <c r="K163" s="110">
        <v>77.63284732913867</v>
      </c>
      <c r="L163" s="110">
        <v>88.32605439989851</v>
      </c>
      <c r="M163" s="110">
        <v>75.576793768393784</v>
      </c>
      <c r="N163" s="110">
        <v>84.028623737699874</v>
      </c>
      <c r="O163" s="110">
        <v>84.94539317467266</v>
      </c>
      <c r="P163" s="110">
        <v>72.194545121201429</v>
      </c>
      <c r="Q163" s="110">
        <v>74.267625839369018</v>
      </c>
      <c r="R163" s="110">
        <v>81.71718590245078</v>
      </c>
      <c r="S163" s="110">
        <v>82.603789459052891</v>
      </c>
      <c r="T163" s="110">
        <v>81.977164188955072</v>
      </c>
      <c r="U163" s="110">
        <v>81.26373939320726</v>
      </c>
      <c r="V163" s="110">
        <v>76.400553079439774</v>
      </c>
      <c r="W163" s="110">
        <v>85.388720369033692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2.0835602602378867</v>
      </c>
      <c r="C164" s="123">
        <f t="shared" si="58"/>
        <v>2.5294209269144932</v>
      </c>
      <c r="D164" s="123">
        <f t="shared" si="58"/>
        <v>2.0917690763895425</v>
      </c>
      <c r="E164" s="123">
        <f t="shared" si="58"/>
        <v>5.1969899095780443</v>
      </c>
      <c r="F164" s="123">
        <f t="shared" si="58"/>
        <v>2.3796665938131447</v>
      </c>
      <c r="G164" s="123">
        <f t="shared" si="58"/>
        <v>2.9222488677280509</v>
      </c>
      <c r="H164" s="123">
        <f t="shared" si="58"/>
        <v>3.6360127300355716</v>
      </c>
      <c r="I164" s="123">
        <f t="shared" si="58"/>
        <v>2.6361289053262018</v>
      </c>
      <c r="J164" s="123">
        <f t="shared" si="58"/>
        <v>2.760751985270284</v>
      </c>
      <c r="K164" s="123">
        <f t="shared" si="58"/>
        <v>3.1479246343579574</v>
      </c>
      <c r="L164" s="123">
        <f t="shared" si="58"/>
        <v>3.2772676656778512</v>
      </c>
      <c r="M164" s="123">
        <f t="shared" si="58"/>
        <v>3.320255125913353</v>
      </c>
      <c r="N164" s="123">
        <f t="shared" si="58"/>
        <v>4.1027690880879986</v>
      </c>
      <c r="O164" s="123">
        <f t="shared" si="58"/>
        <v>3.5465963517425196</v>
      </c>
      <c r="P164" s="123">
        <f t="shared" si="58"/>
        <v>3.2195559792025561</v>
      </c>
      <c r="Q164" s="123">
        <f t="shared" si="58"/>
        <v>4.3421765400228534</v>
      </c>
      <c r="R164" s="123">
        <f t="shared" si="58"/>
        <v>4.7564930100278486</v>
      </c>
      <c r="S164" s="123">
        <f t="shared" si="58"/>
        <v>5.228549543503223</v>
      </c>
      <c r="T164" s="123">
        <f t="shared" si="58"/>
        <v>4.6537735593061056</v>
      </c>
      <c r="U164" s="123">
        <f t="shared" si="58"/>
        <v>5.3029319306075013</v>
      </c>
      <c r="V164" s="123">
        <f t="shared" si="58"/>
        <v>5.434789956161528</v>
      </c>
      <c r="W164" s="123">
        <f t="shared" si="58"/>
        <v>5.5964048447592187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2.0835602602378867</v>
      </c>
      <c r="C165" s="99">
        <f>RES_hhdet_tesh!C165/RES_summary!C$19</f>
        <v>2.5294209269144932</v>
      </c>
      <c r="D165" s="99">
        <f>RES_hhdet_tesh!D165/RES_summary!D$19</f>
        <v>2.0917690763895425</v>
      </c>
      <c r="E165" s="99">
        <f>RES_hhdet_tesh!E165/RES_summary!E$19</f>
        <v>5.1969899095780443</v>
      </c>
      <c r="F165" s="99">
        <f>RES_hhdet_tesh!F165/RES_summary!F$19</f>
        <v>2.3796665938131447</v>
      </c>
      <c r="G165" s="99">
        <f>RES_hhdet_tesh!G165/RES_summary!G$19</f>
        <v>2.9222488677280509</v>
      </c>
      <c r="H165" s="99">
        <f>RES_hhdet_tesh!H165/RES_summary!H$19</f>
        <v>3.6360127300355716</v>
      </c>
      <c r="I165" s="99">
        <f>RES_hhdet_tesh!I165/RES_summary!I$19</f>
        <v>2.6361289053262018</v>
      </c>
      <c r="J165" s="99">
        <f>RES_hhdet_tesh!J165/RES_summary!J$19</f>
        <v>2.760751985270284</v>
      </c>
      <c r="K165" s="99">
        <f>RES_hhdet_tesh!K165/RES_summary!K$19</f>
        <v>3.1479246343579574</v>
      </c>
      <c r="L165" s="99">
        <f>RES_hhdet_tesh!L165/RES_summary!L$19</f>
        <v>3.2772676656778512</v>
      </c>
      <c r="M165" s="99">
        <f>RES_hhdet_tesh!M165/RES_summary!M$19</f>
        <v>3.320255125913353</v>
      </c>
      <c r="N165" s="99">
        <f>RES_hhdet_tesh!N165/RES_summary!N$19</f>
        <v>4.1027690880879986</v>
      </c>
      <c r="O165" s="99">
        <f>RES_hhdet_tesh!O165/RES_summary!O$19</f>
        <v>3.5465963517425196</v>
      </c>
      <c r="P165" s="99">
        <f>RES_hhdet_tesh!P165/RES_summary!P$19</f>
        <v>3.2195559792025561</v>
      </c>
      <c r="Q165" s="99">
        <f>RES_hhdet_tesh!Q165/RES_summary!Q$19</f>
        <v>4.3421765400228534</v>
      </c>
      <c r="R165" s="99">
        <f>RES_hhdet_tesh!R165/RES_summary!R$19</f>
        <v>4.7564930100278486</v>
      </c>
      <c r="S165" s="99">
        <f>RES_hhdet_tesh!S165/RES_summary!S$19</f>
        <v>5.228549543503223</v>
      </c>
      <c r="T165" s="99">
        <f>RES_hhdet_tesh!T165/RES_summary!T$19</f>
        <v>4.6537735593061056</v>
      </c>
      <c r="U165" s="99">
        <f>RES_hhdet_tesh!U165/RES_summary!U$19</f>
        <v>5.3029319306075013</v>
      </c>
      <c r="V165" s="99">
        <f>RES_hhdet_tesh!V165/RES_summary!V$19</f>
        <v>5.434789956161528</v>
      </c>
      <c r="W165" s="99">
        <f>RES_hhdet_tesh!W165/RES_summary!W$19</f>
        <v>5.5964048447592187</v>
      </c>
      <c r="DA165" s="63" t="s">
        <v>3069</v>
      </c>
    </row>
    <row r="166" spans="1:105" ht="12" customHeight="1" x14ac:dyDescent="0.25">
      <c r="A166" s="121" t="s">
        <v>55</v>
      </c>
      <c r="B166" s="123">
        <v>11.286488492596305</v>
      </c>
      <c r="C166" s="123">
        <v>10.877343140632606</v>
      </c>
      <c r="D166" s="123">
        <v>10.994320648969513</v>
      </c>
      <c r="E166" s="123">
        <v>11.05875895150178</v>
      </c>
      <c r="F166" s="123">
        <v>11.129493684323615</v>
      </c>
      <c r="G166" s="123">
        <v>10.767888015675339</v>
      </c>
      <c r="H166" s="123">
        <v>10.858692375961484</v>
      </c>
      <c r="I166" s="123">
        <v>10.845465035437348</v>
      </c>
      <c r="J166" s="123">
        <v>10.819623705287139</v>
      </c>
      <c r="K166" s="123">
        <v>10.605869563366136</v>
      </c>
      <c r="L166" s="123">
        <v>11.059312257624939</v>
      </c>
      <c r="M166" s="123">
        <v>11.50988193867544</v>
      </c>
      <c r="N166" s="123">
        <v>11.593391342700791</v>
      </c>
      <c r="O166" s="123">
        <v>11.94661813187809</v>
      </c>
      <c r="P166" s="123">
        <v>11.602222439083569</v>
      </c>
      <c r="Q166" s="123">
        <v>11.81554516659449</v>
      </c>
      <c r="R166" s="123">
        <v>12.130270750324881</v>
      </c>
      <c r="S166" s="123">
        <v>12.502278258423795</v>
      </c>
      <c r="T166" s="123">
        <v>12.631844492176535</v>
      </c>
      <c r="U166" s="123">
        <v>12.4999019509054</v>
      </c>
      <c r="V166" s="123">
        <v>12.644566775911366</v>
      </c>
      <c r="W166" s="123">
        <v>12.921559750056948</v>
      </c>
      <c r="DA166" s="130" t="s">
        <v>3070</v>
      </c>
    </row>
    <row r="167" spans="1:105" ht="12" customHeight="1" x14ac:dyDescent="0.25">
      <c r="A167" s="97" t="s">
        <v>124</v>
      </c>
      <c r="B167" s="99">
        <v>9.9853616036469255</v>
      </c>
      <c r="C167" s="99">
        <v>9.7213164113391688</v>
      </c>
      <c r="D167" s="99">
        <v>9.6929717834436904</v>
      </c>
      <c r="E167" s="99">
        <v>9.2764276932420753</v>
      </c>
      <c r="F167" s="99">
        <v>9.4725227088025505</v>
      </c>
      <c r="G167" s="99">
        <v>9.4094668049250032</v>
      </c>
      <c r="H167" s="99">
        <v>9.053480354639964</v>
      </c>
      <c r="I167" s="99">
        <v>9.1070223028629815</v>
      </c>
      <c r="J167" s="99">
        <v>9.0452500436555141</v>
      </c>
      <c r="K167" s="99">
        <v>8.9725420552627817</v>
      </c>
      <c r="L167" s="99">
        <v>9.3311244798559692</v>
      </c>
      <c r="M167" s="99">
        <v>9.5664658345641129</v>
      </c>
      <c r="N167" s="99">
        <v>9.3920313969330813</v>
      </c>
      <c r="O167" s="99">
        <v>9.6893145918941759</v>
      </c>
      <c r="P167" s="99">
        <v>9.7451365395355687</v>
      </c>
      <c r="Q167" s="99">
        <v>9.5834334158205987</v>
      </c>
      <c r="R167" s="99">
        <v>10.000259088387113</v>
      </c>
      <c r="S167" s="99">
        <v>10.465171517596215</v>
      </c>
      <c r="T167" s="99">
        <v>10.665127201818533</v>
      </c>
      <c r="U167" s="99">
        <v>10.276953601389971</v>
      </c>
      <c r="V167" s="99">
        <v>10.365842243925854</v>
      </c>
      <c r="W167" s="99">
        <v>11.119995137913712</v>
      </c>
      <c r="DA167" s="63" t="s">
        <v>3071</v>
      </c>
    </row>
    <row r="168" spans="1:105" ht="12" customHeight="1" x14ac:dyDescent="0.25">
      <c r="A168" s="97" t="s">
        <v>123</v>
      </c>
      <c r="B168" s="99">
        <v>9.6087102217058593</v>
      </c>
      <c r="C168" s="99">
        <v>9.5457561271739735</v>
      </c>
      <c r="D168" s="99">
        <v>9.5478783133772254</v>
      </c>
      <c r="E168" s="99">
        <v>9.3030108218931158</v>
      </c>
      <c r="F168" s="99">
        <v>9.321078395961532</v>
      </c>
      <c r="G168" s="99">
        <v>9.2982538500615295</v>
      </c>
      <c r="H168" s="99">
        <v>9.288741280258547</v>
      </c>
      <c r="I168" s="99">
        <v>9.2061090019956104</v>
      </c>
      <c r="J168" s="99">
        <v>9.1821733316151679</v>
      </c>
      <c r="K168" s="99">
        <v>8.9504702552656052</v>
      </c>
      <c r="L168" s="99">
        <v>9.3876174136348407</v>
      </c>
      <c r="M168" s="99">
        <v>9.3204894763376966</v>
      </c>
      <c r="N168" s="99">
        <v>9.1655754212418952</v>
      </c>
      <c r="O168" s="99">
        <v>9.7003488267852287</v>
      </c>
      <c r="P168" s="99">
        <v>10.112035527469912</v>
      </c>
      <c r="Q168" s="99">
        <v>9.7564762340689093</v>
      </c>
      <c r="R168" s="99">
        <v>10.218481130650224</v>
      </c>
      <c r="S168" s="99">
        <v>10.528680237397866</v>
      </c>
      <c r="T168" s="99">
        <v>10.739126204806126</v>
      </c>
      <c r="U168" s="99">
        <v>10.233713861972063</v>
      </c>
      <c r="V168" s="99">
        <v>10.359821612939722</v>
      </c>
      <c r="W168" s="99">
        <v>11.227161474486612</v>
      </c>
      <c r="DA168" s="63" t="s">
        <v>3072</v>
      </c>
    </row>
    <row r="169" spans="1:105" ht="12" customHeight="1" x14ac:dyDescent="0.25">
      <c r="A169" s="100" t="s">
        <v>50</v>
      </c>
      <c r="B169" s="102">
        <v>1.6210281375667259</v>
      </c>
      <c r="C169" s="102">
        <v>1.9901697180603524</v>
      </c>
      <c r="D169" s="102">
        <v>1.6723681554506729</v>
      </c>
      <c r="E169" s="102">
        <v>1.3591902605034338</v>
      </c>
      <c r="F169" s="102">
        <v>1.4442343380972988</v>
      </c>
      <c r="G169" s="102">
        <v>1.47360917090985</v>
      </c>
      <c r="H169" s="102">
        <v>1.5325015692616903</v>
      </c>
      <c r="I169" s="102">
        <v>1.3809800914977017</v>
      </c>
      <c r="J169" s="102">
        <v>1.2923890687479784</v>
      </c>
      <c r="K169" s="102">
        <v>1.2047809508419667</v>
      </c>
      <c r="L169" s="102">
        <v>1.261168755135087</v>
      </c>
      <c r="M169" s="102">
        <v>1.3207556006571779</v>
      </c>
      <c r="N169" s="102">
        <v>1.0981780806581798</v>
      </c>
      <c r="O169" s="102">
        <v>0.96759542032447443</v>
      </c>
      <c r="P169" s="102">
        <v>1.3387762289351346</v>
      </c>
      <c r="Q169" s="102">
        <v>0.8456364114965319</v>
      </c>
      <c r="R169" s="102">
        <v>1.0563845219793118</v>
      </c>
      <c r="S169" s="102">
        <v>1.2774513446624869</v>
      </c>
      <c r="T169" s="102">
        <v>1.3525813630079846</v>
      </c>
      <c r="U169" s="102">
        <v>1.353157311363812</v>
      </c>
      <c r="V169" s="102">
        <v>1.2801875925889563</v>
      </c>
      <c r="W169" s="102">
        <v>1.2507843180403382</v>
      </c>
      <c r="DA169" s="131" t="s">
        <v>3073</v>
      </c>
    </row>
    <row r="170" spans="1:105" ht="12" customHeight="1" x14ac:dyDescent="0.25">
      <c r="A170" s="103" t="s">
        <v>52</v>
      </c>
      <c r="B170" s="105">
        <v>7.9876820841391361</v>
      </c>
      <c r="C170" s="105">
        <v>7.5555864091136229</v>
      </c>
      <c r="D170" s="105">
        <v>7.8755101579265547</v>
      </c>
      <c r="E170" s="105">
        <v>7.9438205613896828</v>
      </c>
      <c r="F170" s="105">
        <v>7.8768440578642318</v>
      </c>
      <c r="G170" s="105">
        <v>7.8246446791516826</v>
      </c>
      <c r="H170" s="105">
        <v>7.7562397109968542</v>
      </c>
      <c r="I170" s="105">
        <v>7.8251289104979085</v>
      </c>
      <c r="J170" s="105">
        <v>7.8897842628671899</v>
      </c>
      <c r="K170" s="105">
        <v>7.7456893044236379</v>
      </c>
      <c r="L170" s="105">
        <v>8.126448658499756</v>
      </c>
      <c r="M170" s="105">
        <v>7.9997338756805219</v>
      </c>
      <c r="N170" s="105">
        <v>8.0673973405837192</v>
      </c>
      <c r="O170" s="105">
        <v>8.7327534064607555</v>
      </c>
      <c r="P170" s="105">
        <v>8.7732592985347768</v>
      </c>
      <c r="Q170" s="105">
        <v>8.9108398225723775</v>
      </c>
      <c r="R170" s="105">
        <v>9.162096608670911</v>
      </c>
      <c r="S170" s="105">
        <v>9.2512288927353783</v>
      </c>
      <c r="T170" s="105">
        <v>9.3865448417981412</v>
      </c>
      <c r="U170" s="105">
        <v>8.8805565506082544</v>
      </c>
      <c r="V170" s="105">
        <v>9.0796340203507651</v>
      </c>
      <c r="W170" s="105">
        <v>9.9763771564462722</v>
      </c>
      <c r="DA170" s="132" t="s">
        <v>3074</v>
      </c>
    </row>
    <row r="171" spans="1:105" ht="12" customHeight="1" x14ac:dyDescent="0.25">
      <c r="A171" s="106" t="s">
        <v>122</v>
      </c>
      <c r="B171" s="102">
        <v>11.565646824603517</v>
      </c>
      <c r="C171" s="102">
        <v>11.102651333806339</v>
      </c>
      <c r="D171" s="102">
        <v>11.227224110052754</v>
      </c>
      <c r="E171" s="102">
        <v>11.425408120261434</v>
      </c>
      <c r="F171" s="102">
        <v>11.469634513546511</v>
      </c>
      <c r="G171" s="102">
        <v>10.998664949074623</v>
      </c>
      <c r="H171" s="102">
        <v>11.206391902591353</v>
      </c>
      <c r="I171" s="102">
        <v>11.137337932386044</v>
      </c>
      <c r="J171" s="102">
        <v>11.102872430509839</v>
      </c>
      <c r="K171" s="102">
        <v>10.703661289222843</v>
      </c>
      <c r="L171" s="102">
        <v>11.217397739620548</v>
      </c>
      <c r="M171" s="102">
        <v>11.715492747286465</v>
      </c>
      <c r="N171" s="102">
        <v>11.897693589473869</v>
      </c>
      <c r="O171" s="102">
        <v>12.250673002784108</v>
      </c>
      <c r="P171" s="102">
        <v>11.675519903219392</v>
      </c>
      <c r="Q171" s="102">
        <v>11.970889742178235</v>
      </c>
      <c r="R171" s="102">
        <v>12.254074107700538</v>
      </c>
      <c r="S171" s="102">
        <v>12.611504806103534</v>
      </c>
      <c r="T171" s="102">
        <v>12.762142343588339</v>
      </c>
      <c r="U171" s="102">
        <v>12.667139534568411</v>
      </c>
      <c r="V171" s="102">
        <v>12.837422557736911</v>
      </c>
      <c r="W171" s="102">
        <v>12.93307968826336</v>
      </c>
      <c r="DA171" s="131" t="s">
        <v>3075</v>
      </c>
    </row>
    <row r="172" spans="1:105" ht="12" customHeight="1" x14ac:dyDescent="0.25">
      <c r="A172" s="107" t="s">
        <v>121</v>
      </c>
      <c r="B172" s="105">
        <v>12.265803096217452</v>
      </c>
      <c r="C172" s="105">
        <v>12.107809832662621</v>
      </c>
      <c r="D172" s="105">
        <v>12.562139873798731</v>
      </c>
      <c r="E172" s="105">
        <v>12.882950769898041</v>
      </c>
      <c r="F172" s="105">
        <v>13.054007428112664</v>
      </c>
      <c r="G172" s="105">
        <v>12.703797291240216</v>
      </c>
      <c r="H172" s="105">
        <v>12.862829053512817</v>
      </c>
      <c r="I172" s="105">
        <v>12.613462856907132</v>
      </c>
      <c r="J172" s="105">
        <v>12.29599856801784</v>
      </c>
      <c r="K172" s="105">
        <v>12.432576546504205</v>
      </c>
      <c r="L172" s="105">
        <v>12.523337589950039</v>
      </c>
      <c r="M172" s="105">
        <v>12.917911751596922</v>
      </c>
      <c r="N172" s="105">
        <v>12.780192721541431</v>
      </c>
      <c r="O172" s="105">
        <v>12.996460361447712</v>
      </c>
      <c r="P172" s="105">
        <v>12.882060027277786</v>
      </c>
      <c r="Q172" s="105">
        <v>13.062186658069196</v>
      </c>
      <c r="R172" s="105">
        <v>13.388126067797813</v>
      </c>
      <c r="S172" s="105">
        <v>13.696516990079349</v>
      </c>
      <c r="T172" s="105">
        <v>13.697075087097152</v>
      </c>
      <c r="U172" s="105">
        <v>13.59778274115688</v>
      </c>
      <c r="V172" s="105">
        <v>13.668400248730082</v>
      </c>
      <c r="W172" s="105">
        <v>14.110042344780785</v>
      </c>
      <c r="DA172" s="132" t="s">
        <v>3076</v>
      </c>
    </row>
    <row r="173" spans="1:105" ht="12" customHeight="1" x14ac:dyDescent="0.25">
      <c r="A173" s="108" t="s">
        <v>53</v>
      </c>
      <c r="B173" s="99">
        <v>4.3924324183270995</v>
      </c>
      <c r="C173" s="99">
        <v>4.277426718527666</v>
      </c>
      <c r="D173" s="99">
        <v>4.2985784187690355</v>
      </c>
      <c r="E173" s="99">
        <v>4.3241633417366367</v>
      </c>
      <c r="F173" s="99">
        <v>4.3396274260729015</v>
      </c>
      <c r="G173" s="99">
        <v>4.1725952893090481</v>
      </c>
      <c r="H173" s="99">
        <v>3.8937696295762589</v>
      </c>
      <c r="I173" s="99">
        <v>3.9235750133665204</v>
      </c>
      <c r="J173" s="99">
        <v>3.5819486981245525</v>
      </c>
      <c r="K173" s="99">
        <v>3.6316569056224304</v>
      </c>
      <c r="L173" s="99">
        <v>3.9623457957668715</v>
      </c>
      <c r="M173" s="99">
        <v>3.8085920333628271</v>
      </c>
      <c r="N173" s="99">
        <v>3.7052179517423141</v>
      </c>
      <c r="O173" s="99">
        <v>3.7834156258702318</v>
      </c>
      <c r="P173" s="99">
        <v>3.6886013828860817</v>
      </c>
      <c r="Q173" s="99">
        <v>3.5744602439222164</v>
      </c>
      <c r="R173" s="99">
        <v>3.6807387099575681</v>
      </c>
      <c r="S173" s="99">
        <v>3.9615112895232896</v>
      </c>
      <c r="T173" s="99">
        <v>3.9939450957160236</v>
      </c>
      <c r="U173" s="99">
        <v>3.898107545865229</v>
      </c>
      <c r="V173" s="99">
        <v>3.8707688470298547</v>
      </c>
      <c r="W173" s="99">
        <v>4.1019279006579064</v>
      </c>
      <c r="DA173" s="63" t="s">
        <v>3077</v>
      </c>
    </row>
    <row r="174" spans="1:105" ht="12" customHeight="1" x14ac:dyDescent="0.25">
      <c r="A174" s="115" t="s">
        <v>52</v>
      </c>
      <c r="B174" s="110">
        <v>7.8733706778903514</v>
      </c>
      <c r="C174" s="110">
        <v>7.8303831141349587</v>
      </c>
      <c r="D174" s="110">
        <v>8.2635614550296932</v>
      </c>
      <c r="E174" s="110">
        <v>8.5587874281614091</v>
      </c>
      <c r="F174" s="110">
        <v>8.7143800020397588</v>
      </c>
      <c r="G174" s="110">
        <v>8.531202001931165</v>
      </c>
      <c r="H174" s="110">
        <v>8.9690594239365549</v>
      </c>
      <c r="I174" s="110">
        <v>8.6898878435406122</v>
      </c>
      <c r="J174" s="110">
        <v>8.7140498698932856</v>
      </c>
      <c r="K174" s="110">
        <v>8.8009196408817729</v>
      </c>
      <c r="L174" s="110">
        <v>8.5609917941831721</v>
      </c>
      <c r="M174" s="110">
        <v>9.1093197182340919</v>
      </c>
      <c r="N174" s="110">
        <v>9.0749747697991161</v>
      </c>
      <c r="O174" s="110">
        <v>9.2130447355774781</v>
      </c>
      <c r="P174" s="110">
        <v>9.1934586443917059</v>
      </c>
      <c r="Q174" s="110">
        <v>9.4877264141469819</v>
      </c>
      <c r="R174" s="110">
        <v>9.7073873578402434</v>
      </c>
      <c r="S174" s="110">
        <v>9.7350057005560586</v>
      </c>
      <c r="T174" s="110">
        <v>9.7031299913811324</v>
      </c>
      <c r="U174" s="110">
        <v>9.6996751952916487</v>
      </c>
      <c r="V174" s="110">
        <v>9.7976314017002295</v>
      </c>
      <c r="W174" s="110">
        <v>10.008114444122883</v>
      </c>
      <c r="DA174" s="60" t="s">
        <v>3078</v>
      </c>
    </row>
    <row r="175" spans="1:105" ht="12" customHeight="1" x14ac:dyDescent="0.25">
      <c r="A175" s="121" t="s">
        <v>54</v>
      </c>
      <c r="B175" s="123">
        <v>5.0720930385655514</v>
      </c>
      <c r="C175" s="123">
        <v>5.1936061001052289</v>
      </c>
      <c r="D175" s="123">
        <v>5.303594895512628</v>
      </c>
      <c r="E175" s="123">
        <v>5.2923200096340075</v>
      </c>
      <c r="F175" s="123">
        <v>5.2059672090915594</v>
      </c>
      <c r="G175" s="123">
        <v>5.2753366042677907</v>
      </c>
      <c r="H175" s="123">
        <v>5.5434332285780972</v>
      </c>
      <c r="I175" s="123">
        <v>5.6001618389267245</v>
      </c>
      <c r="J175" s="123">
        <v>5.528963478759942</v>
      </c>
      <c r="K175" s="123">
        <v>5.1077160247790712</v>
      </c>
      <c r="L175" s="123">
        <v>5.6225124505834794</v>
      </c>
      <c r="M175" s="123">
        <v>5.3756323034070288</v>
      </c>
      <c r="N175" s="123">
        <v>5.3080207878610839</v>
      </c>
      <c r="O175" s="123">
        <v>5.1652464966304006</v>
      </c>
      <c r="P175" s="123">
        <v>4.9566305225174201</v>
      </c>
      <c r="Q175" s="123">
        <v>5.0422607167176077</v>
      </c>
      <c r="R175" s="123">
        <v>4.97186528485115</v>
      </c>
      <c r="S175" s="123">
        <v>5.1611852654610484</v>
      </c>
      <c r="T175" s="123">
        <v>5.2339486301401177</v>
      </c>
      <c r="U175" s="123">
        <v>5.0694641561161236</v>
      </c>
      <c r="V175" s="123">
        <v>5.1989578807772681</v>
      </c>
      <c r="W175" s="123">
        <v>5.1146949450778019</v>
      </c>
      <c r="DA175" s="130" t="s">
        <v>3079</v>
      </c>
    </row>
    <row r="176" spans="1:105" ht="12" customHeight="1" x14ac:dyDescent="0.25">
      <c r="A176" s="97" t="s">
        <v>50</v>
      </c>
      <c r="B176" s="99">
        <v>6.6119208725618277</v>
      </c>
      <c r="C176" s="99">
        <v>6.4058686921157779</v>
      </c>
      <c r="D176" s="99">
        <v>6.4909092690208556</v>
      </c>
      <c r="E176" s="99">
        <v>6.3381220577121908</v>
      </c>
      <c r="F176" s="99">
        <v>6.3114225719754158</v>
      </c>
      <c r="G176" s="99">
        <v>6.1485241924879146</v>
      </c>
      <c r="H176" s="99">
        <v>6.0966581480496531</v>
      </c>
      <c r="I176" s="99">
        <v>6.3133949007088797</v>
      </c>
      <c r="J176" s="99">
        <v>6.019268791231573</v>
      </c>
      <c r="K176" s="99">
        <v>6.0304170132540422</v>
      </c>
      <c r="L176" s="99">
        <v>6.0678314651122811</v>
      </c>
      <c r="M176" s="99">
        <v>6.1247725819821044</v>
      </c>
      <c r="N176" s="99">
        <v>5.8419492179695718</v>
      </c>
      <c r="O176" s="99">
        <v>5.8133795155031285</v>
      </c>
      <c r="P176" s="99">
        <v>5.775831169292359</v>
      </c>
      <c r="Q176" s="99">
        <v>5.7429053258221359</v>
      </c>
      <c r="R176" s="99">
        <v>5.4519499006219778</v>
      </c>
      <c r="S176" s="99">
        <v>5.7866464185257707</v>
      </c>
      <c r="T176" s="99">
        <v>5.88148635029484</v>
      </c>
      <c r="U176" s="99">
        <v>5.6385732781020765</v>
      </c>
      <c r="V176" s="99">
        <v>5.7911431076600168</v>
      </c>
      <c r="W176" s="99">
        <v>5.6061685911442574</v>
      </c>
      <c r="DA176" s="63" t="s">
        <v>3080</v>
      </c>
    </row>
    <row r="177" spans="1:105" ht="12" customHeight="1" x14ac:dyDescent="0.25">
      <c r="A177" s="109" t="s">
        <v>120</v>
      </c>
      <c r="B177" s="110">
        <v>4.5169575496410612</v>
      </c>
      <c r="C177" s="110">
        <v>4.7607632348568831</v>
      </c>
      <c r="D177" s="110">
        <v>4.8680779630573809</v>
      </c>
      <c r="E177" s="110">
        <v>4.8950533024526219</v>
      </c>
      <c r="F177" s="110">
        <v>4.765322972158808</v>
      </c>
      <c r="G177" s="110">
        <v>4.9307433641536704</v>
      </c>
      <c r="H177" s="110">
        <v>5.3361085022845014</v>
      </c>
      <c r="I177" s="110">
        <v>5.3408447383544368</v>
      </c>
      <c r="J177" s="110">
        <v>5.3562684465306551</v>
      </c>
      <c r="K177" s="110">
        <v>4.7934027203546474</v>
      </c>
      <c r="L177" s="110">
        <v>5.4752471044822908</v>
      </c>
      <c r="M177" s="110">
        <v>5.1354141361811827</v>
      </c>
      <c r="N177" s="110">
        <v>5.1427676645625953</v>
      </c>
      <c r="O177" s="110">
        <v>4.969550138174947</v>
      </c>
      <c r="P177" s="110">
        <v>4.7140275806375724</v>
      </c>
      <c r="Q177" s="110">
        <v>4.8410668786949156</v>
      </c>
      <c r="R177" s="110">
        <v>4.8418010909840659</v>
      </c>
      <c r="S177" s="110">
        <v>5.0005014144361528</v>
      </c>
      <c r="T177" s="110">
        <v>5.0760646509400491</v>
      </c>
      <c r="U177" s="110">
        <v>4.9381930247002606</v>
      </c>
      <c r="V177" s="110">
        <v>5.0686997454320286</v>
      </c>
      <c r="W177" s="110">
        <v>5.0102544813004215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52.512486619805131</v>
      </c>
      <c r="C3" s="118">
        <f t="shared" si="0"/>
        <v>54.38295107994584</v>
      </c>
      <c r="D3" s="118">
        <f t="shared" si="0"/>
        <v>55.196030570947485</v>
      </c>
      <c r="E3" s="118">
        <f t="shared" si="0"/>
        <v>53.599096345723922</v>
      </c>
      <c r="F3" s="118">
        <f t="shared" si="0"/>
        <v>52.533034482530624</v>
      </c>
      <c r="G3" s="118">
        <f t="shared" si="0"/>
        <v>52.931495428508882</v>
      </c>
      <c r="H3" s="118">
        <f t="shared" si="0"/>
        <v>57.135041918758134</v>
      </c>
      <c r="I3" s="118">
        <f t="shared" si="0"/>
        <v>51.443429873676848</v>
      </c>
      <c r="J3" s="118">
        <f t="shared" si="0"/>
        <v>53.526077649228213</v>
      </c>
      <c r="K3" s="118">
        <f t="shared" si="0"/>
        <v>54.056927892003706</v>
      </c>
      <c r="L3" s="118">
        <f t="shared" si="0"/>
        <v>61.70696779385927</v>
      </c>
      <c r="M3" s="118">
        <f t="shared" si="0"/>
        <v>54.351653393657557</v>
      </c>
      <c r="N3" s="118">
        <f t="shared" si="0"/>
        <v>55.526177581772849</v>
      </c>
      <c r="O3" s="118">
        <f t="shared" si="0"/>
        <v>54.826063578033235</v>
      </c>
      <c r="P3" s="118">
        <f t="shared" si="0"/>
        <v>49.778195842796507</v>
      </c>
      <c r="Q3" s="118">
        <f t="shared" si="0"/>
        <v>49.473183465020632</v>
      </c>
      <c r="R3" s="118">
        <f t="shared" ref="R3:V3" si="1">R4+R7+R9+R19</f>
        <v>52.677890885722007</v>
      </c>
      <c r="S3" s="118">
        <f t="shared" si="1"/>
        <v>54.862709502891825</v>
      </c>
      <c r="T3" s="118">
        <f t="shared" si="1"/>
        <v>56.567929132389594</v>
      </c>
      <c r="U3" s="118">
        <f t="shared" si="1"/>
        <v>48.753406358507334</v>
      </c>
      <c r="V3" s="118">
        <f t="shared" si="1"/>
        <v>52.863684723366347</v>
      </c>
      <c r="W3" s="118">
        <f t="shared" ref="W3" si="2">W4+W7+W9+W19</f>
        <v>54.416538877712675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47.95976076035349</v>
      </c>
      <c r="C4" s="123">
        <f t="shared" si="3"/>
        <v>49.915735988447132</v>
      </c>
      <c r="D4" s="123">
        <f t="shared" si="3"/>
        <v>50.322337094888702</v>
      </c>
      <c r="E4" s="123">
        <f t="shared" si="3"/>
        <v>48.570664259941104</v>
      </c>
      <c r="F4" s="123">
        <f t="shared" si="3"/>
        <v>47.394406235385986</v>
      </c>
      <c r="G4" s="123">
        <f t="shared" si="3"/>
        <v>47.767409140115376</v>
      </c>
      <c r="H4" s="123">
        <f t="shared" si="3"/>
        <v>51.743086515249573</v>
      </c>
      <c r="I4" s="123">
        <f t="shared" si="3"/>
        <v>46.219416086896231</v>
      </c>
      <c r="J4" s="123">
        <f t="shared" si="3"/>
        <v>48.06820819924522</v>
      </c>
      <c r="K4" s="123">
        <f t="shared" si="3"/>
        <v>48.568133607636298</v>
      </c>
      <c r="L4" s="123">
        <f t="shared" si="3"/>
        <v>56.200027073955951</v>
      </c>
      <c r="M4" s="123">
        <f t="shared" si="3"/>
        <v>49.031508125233394</v>
      </c>
      <c r="N4" s="123">
        <f t="shared" si="3"/>
        <v>50.166970934505891</v>
      </c>
      <c r="O4" s="123">
        <f t="shared" si="3"/>
        <v>49.513711135886545</v>
      </c>
      <c r="P4" s="123">
        <f t="shared" si="3"/>
        <v>44.370116151033479</v>
      </c>
      <c r="Q4" s="123">
        <f t="shared" si="3"/>
        <v>44.134978434658478</v>
      </c>
      <c r="R4" s="123">
        <f t="shared" ref="R4:V4" si="4">SUM(R5:R6)</f>
        <v>47.238502789638105</v>
      </c>
      <c r="S4" s="123">
        <f t="shared" si="4"/>
        <v>49.260386068674599</v>
      </c>
      <c r="T4" s="123">
        <f t="shared" si="4"/>
        <v>50.791237924055956</v>
      </c>
      <c r="U4" s="123">
        <f t="shared" si="4"/>
        <v>43.523987669613085</v>
      </c>
      <c r="V4" s="123">
        <f t="shared" si="4"/>
        <v>47.271793337761629</v>
      </c>
      <c r="W4" s="123">
        <f t="shared" ref="W4" si="5">SUM(W5:W6)</f>
        <v>48.876103263399742</v>
      </c>
      <c r="DA4" s="130" t="s">
        <v>3084</v>
      </c>
    </row>
    <row r="5" spans="1:105" ht="12" customHeight="1" x14ac:dyDescent="0.25">
      <c r="A5" s="97" t="s">
        <v>51</v>
      </c>
      <c r="B5" s="99">
        <v>47.95976076035349</v>
      </c>
      <c r="C5" s="99">
        <v>49.915735988447132</v>
      </c>
      <c r="D5" s="99">
        <v>50.322337094888702</v>
      </c>
      <c r="E5" s="99">
        <v>48.570664259941104</v>
      </c>
      <c r="F5" s="99">
        <v>47.394406235385986</v>
      </c>
      <c r="G5" s="99">
        <v>47.767409140115376</v>
      </c>
      <c r="H5" s="99">
        <v>51.743086515249573</v>
      </c>
      <c r="I5" s="99">
        <v>46.219416086896231</v>
      </c>
      <c r="J5" s="99">
        <v>48.06820819924522</v>
      </c>
      <c r="K5" s="99">
        <v>48.568133607636298</v>
      </c>
      <c r="L5" s="99">
        <v>56.200027073955951</v>
      </c>
      <c r="M5" s="99">
        <v>49.031508125233394</v>
      </c>
      <c r="N5" s="99">
        <v>50.166970934505891</v>
      </c>
      <c r="O5" s="99">
        <v>49.513711135886545</v>
      </c>
      <c r="P5" s="99">
        <v>44.370116151033479</v>
      </c>
      <c r="Q5" s="99">
        <v>44.134978434658478</v>
      </c>
      <c r="R5" s="99">
        <v>47.238502789638105</v>
      </c>
      <c r="S5" s="99">
        <v>49.260386068674599</v>
      </c>
      <c r="T5" s="99">
        <v>50.791237924055956</v>
      </c>
      <c r="U5" s="99">
        <v>43.523987669613085</v>
      </c>
      <c r="V5" s="99">
        <v>47.271793337761629</v>
      </c>
      <c r="W5" s="99">
        <v>48.876103263399742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3.4236647635521837</v>
      </c>
      <c r="C9" s="123">
        <v>3.3481861540476787</v>
      </c>
      <c r="D9" s="123">
        <v>3.6204653260664306</v>
      </c>
      <c r="E9" s="123">
        <v>3.550524169724155</v>
      </c>
      <c r="F9" s="123">
        <v>3.6855162972822999</v>
      </c>
      <c r="G9" s="123">
        <v>3.7240481502561931</v>
      </c>
      <c r="H9" s="123">
        <v>3.9069568412162381</v>
      </c>
      <c r="I9" s="123">
        <v>3.7254368624394334</v>
      </c>
      <c r="J9" s="123">
        <v>3.9228437067722677</v>
      </c>
      <c r="K9" s="123">
        <v>3.9683545188128071</v>
      </c>
      <c r="L9" s="123">
        <v>3.9984441770701227</v>
      </c>
      <c r="M9" s="123">
        <v>3.8848553004479456</v>
      </c>
      <c r="N9" s="123">
        <v>3.9330518458078423</v>
      </c>
      <c r="O9" s="123">
        <v>3.9491818418512281</v>
      </c>
      <c r="P9" s="123">
        <v>4.0336162220247527</v>
      </c>
      <c r="Q9" s="123">
        <v>3.9789707517251225</v>
      </c>
      <c r="R9" s="123">
        <v>4.0692093982603437</v>
      </c>
      <c r="S9" s="123">
        <v>4.1914578453747957</v>
      </c>
      <c r="T9" s="123">
        <v>4.3294962959507917</v>
      </c>
      <c r="U9" s="123">
        <v>3.7803765757265082</v>
      </c>
      <c r="V9" s="123">
        <v>4.1324115534637489</v>
      </c>
      <c r="W9" s="123">
        <v>4.1447724099160519</v>
      </c>
      <c r="DA9" s="130" t="s">
        <v>3089</v>
      </c>
    </row>
    <row r="10" spans="1:105" ht="12" customHeight="1" x14ac:dyDescent="0.25">
      <c r="A10" s="97" t="s">
        <v>143</v>
      </c>
      <c r="B10" s="99">
        <v>5.4250621041731799</v>
      </c>
      <c r="C10" s="99">
        <v>5.2202575909603945</v>
      </c>
      <c r="D10" s="99">
        <v>5.5471056611556255</v>
      </c>
      <c r="E10" s="99">
        <v>5.5180264196270246</v>
      </c>
      <c r="F10" s="99">
        <v>5.6806646799088432</v>
      </c>
      <c r="G10" s="99">
        <v>5.6856492767538436</v>
      </c>
      <c r="H10" s="99">
        <v>5.8885627564552987</v>
      </c>
      <c r="I10" s="99">
        <v>5.5800524026648048</v>
      </c>
      <c r="J10" s="99">
        <v>5.8809576764507323</v>
      </c>
      <c r="K10" s="99">
        <v>6.0220309429312948</v>
      </c>
      <c r="L10" s="99">
        <v>6.126097134958334</v>
      </c>
      <c r="M10" s="99">
        <v>5.9939661185732795</v>
      </c>
      <c r="N10" s="99">
        <v>6.0750907310160587</v>
      </c>
      <c r="O10" s="99">
        <v>6.0913018267687518</v>
      </c>
      <c r="P10" s="99">
        <v>6.1657043363614523</v>
      </c>
      <c r="Q10" s="99">
        <v>6.0989056057532203</v>
      </c>
      <c r="R10" s="99">
        <v>6.2528144213051169</v>
      </c>
      <c r="S10" s="99">
        <v>6.4933805291691824</v>
      </c>
      <c r="T10" s="99">
        <v>6.716930170074324</v>
      </c>
      <c r="U10" s="99">
        <v>5.7436369975187942</v>
      </c>
      <c r="V10" s="99">
        <v>6.1294021033626773</v>
      </c>
      <c r="W10" s="99">
        <v>6.1442756053293133</v>
      </c>
      <c r="DA10" s="63" t="s">
        <v>3090</v>
      </c>
    </row>
    <row r="11" spans="1:105" ht="12" customHeight="1" x14ac:dyDescent="0.25">
      <c r="A11" s="97" t="s">
        <v>124</v>
      </c>
      <c r="B11" s="99">
        <v>4.6389466510856616</v>
      </c>
      <c r="C11" s="99">
        <v>4.4812059915506488</v>
      </c>
      <c r="D11" s="99">
        <v>4.4792559346535548</v>
      </c>
      <c r="E11" s="99">
        <v>4.2198881062441931</v>
      </c>
      <c r="F11" s="99">
        <v>4.4981180088004153</v>
      </c>
      <c r="G11" s="99">
        <v>4.4197208896813365</v>
      </c>
      <c r="H11" s="99">
        <v>4.4033915405780562</v>
      </c>
      <c r="I11" s="99">
        <v>4.2173384961387006</v>
      </c>
      <c r="J11" s="99">
        <v>4.3925930588169795</v>
      </c>
      <c r="K11" s="99">
        <v>4.4254620933706414</v>
      </c>
      <c r="L11" s="99">
        <v>4.6341366826574575</v>
      </c>
      <c r="M11" s="99">
        <v>4.7852488386451597</v>
      </c>
      <c r="N11" s="99">
        <v>4.6463574851564422</v>
      </c>
      <c r="O11" s="99">
        <v>4.5221226503606076</v>
      </c>
      <c r="P11" s="99">
        <v>4.5130673428745727</v>
      </c>
      <c r="Q11" s="99">
        <v>4.0349325766532864</v>
      </c>
      <c r="R11" s="99">
        <v>4.2902213274426177</v>
      </c>
      <c r="S11" s="99">
        <v>3.9787341595308394</v>
      </c>
      <c r="T11" s="99">
        <v>4.2638489810457827</v>
      </c>
      <c r="U11" s="99">
        <v>4.0209147955412101</v>
      </c>
      <c r="V11" s="99">
        <v>4.0893297741770072</v>
      </c>
      <c r="W11" s="99">
        <v>3.9696134939060652</v>
      </c>
      <c r="DA11" s="63" t="s">
        <v>3091</v>
      </c>
    </row>
    <row r="12" spans="1:105" ht="12" customHeight="1" x14ac:dyDescent="0.25">
      <c r="A12" s="97" t="s">
        <v>123</v>
      </c>
      <c r="B12" s="99">
        <v>1.3531496269303338</v>
      </c>
      <c r="C12" s="99">
        <v>1.5382902041633384</v>
      </c>
      <c r="D12" s="99">
        <v>1.3649557223843867</v>
      </c>
      <c r="E12" s="99">
        <v>1.0900375737824861</v>
      </c>
      <c r="F12" s="99">
        <v>1.6697561053689665</v>
      </c>
      <c r="G12" s="99">
        <v>1.4850174267810408</v>
      </c>
      <c r="H12" s="99">
        <v>1.7792565075447961</v>
      </c>
      <c r="I12" s="99">
        <v>1.5111440779363345</v>
      </c>
      <c r="J12" s="99">
        <v>1.5487921365847466</v>
      </c>
      <c r="K12" s="99">
        <v>1.5921822806213608</v>
      </c>
      <c r="L12" s="99">
        <v>1.7066701850289299</v>
      </c>
      <c r="M12" s="99">
        <v>2.0938403994282551</v>
      </c>
      <c r="N12" s="99">
        <v>1.8922644912116695</v>
      </c>
      <c r="O12" s="99">
        <v>1.8089409701691008</v>
      </c>
      <c r="P12" s="99">
        <v>1.819697090991711</v>
      </c>
      <c r="Q12" s="99">
        <v>1.3419198818103366</v>
      </c>
      <c r="R12" s="99">
        <v>1.5137662277536863</v>
      </c>
      <c r="S12" s="99">
        <v>1.2893985222865485</v>
      </c>
      <c r="T12" s="99">
        <v>1.5776178880033587</v>
      </c>
      <c r="U12" s="99">
        <v>1.5000000516540088</v>
      </c>
      <c r="V12" s="99">
        <v>1.5533479863696908</v>
      </c>
      <c r="W12" s="99">
        <v>1.3770411277972212</v>
      </c>
      <c r="DA12" s="63" t="s">
        <v>3092</v>
      </c>
    </row>
    <row r="13" spans="1:105" ht="12" customHeight="1" x14ac:dyDescent="0.25">
      <c r="A13" s="100" t="s">
        <v>50</v>
      </c>
      <c r="B13" s="102">
        <v>1.3531496269303338</v>
      </c>
      <c r="C13" s="102">
        <v>1.5382902041633384</v>
      </c>
      <c r="D13" s="102">
        <v>1.3649557223843867</v>
      </c>
      <c r="E13" s="102">
        <v>1.0900375737824861</v>
      </c>
      <c r="F13" s="102">
        <v>1.6697561053689665</v>
      </c>
      <c r="G13" s="102">
        <v>1.4850174267810408</v>
      </c>
      <c r="H13" s="102">
        <v>1.7792565075447961</v>
      </c>
      <c r="I13" s="102">
        <v>1.5111440779363345</v>
      </c>
      <c r="J13" s="102">
        <v>1.5487921365847466</v>
      </c>
      <c r="K13" s="102">
        <v>1.5921822806213608</v>
      </c>
      <c r="L13" s="102">
        <v>1.7066701850289299</v>
      </c>
      <c r="M13" s="102">
        <v>2.0938403994282551</v>
      </c>
      <c r="N13" s="102">
        <v>1.8922644912116695</v>
      </c>
      <c r="O13" s="102">
        <v>1.8089409701691008</v>
      </c>
      <c r="P13" s="102">
        <v>1.819697090991711</v>
      </c>
      <c r="Q13" s="102">
        <v>1.3419198818103366</v>
      </c>
      <c r="R13" s="102">
        <v>1.5137662277536863</v>
      </c>
      <c r="S13" s="102">
        <v>1.2893985222865485</v>
      </c>
      <c r="T13" s="102">
        <v>1.5776178880033587</v>
      </c>
      <c r="U13" s="102">
        <v>1.5000000516540088</v>
      </c>
      <c r="V13" s="102">
        <v>1.5533479863696908</v>
      </c>
      <c r="W13" s="102">
        <v>1.3770411277972212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1.1290610958994611</v>
      </c>
      <c r="C19" s="123">
        <v>1.1190289374510285</v>
      </c>
      <c r="D19" s="123">
        <v>1.253228149992351</v>
      </c>
      <c r="E19" s="123">
        <v>1.4779079160586612</v>
      </c>
      <c r="F19" s="123">
        <v>1.4531119498623428</v>
      </c>
      <c r="G19" s="123">
        <v>1.4400381381373086</v>
      </c>
      <c r="H19" s="123">
        <v>1.4849985622923267</v>
      </c>
      <c r="I19" s="123">
        <v>1.4985769243411891</v>
      </c>
      <c r="J19" s="123">
        <v>1.5350257432107233</v>
      </c>
      <c r="K19" s="123">
        <v>1.5204397655546014</v>
      </c>
      <c r="L19" s="123">
        <v>1.5084965428331985</v>
      </c>
      <c r="M19" s="123">
        <v>1.4352899679762177</v>
      </c>
      <c r="N19" s="123">
        <v>1.4261548014591154</v>
      </c>
      <c r="O19" s="123">
        <v>1.3631706002954616</v>
      </c>
      <c r="P19" s="123">
        <v>1.3744634697382725</v>
      </c>
      <c r="Q19" s="123">
        <v>1.3592342786370306</v>
      </c>
      <c r="R19" s="123">
        <v>1.3701786978235642</v>
      </c>
      <c r="S19" s="123">
        <v>1.4108655888424353</v>
      </c>
      <c r="T19" s="123">
        <v>1.4471949123828505</v>
      </c>
      <c r="U19" s="123">
        <v>1.44904211316774</v>
      </c>
      <c r="V19" s="123">
        <v>1.4594798321409688</v>
      </c>
      <c r="W19" s="123">
        <v>1.3956632043968842</v>
      </c>
      <c r="DA19" s="130" t="s">
        <v>3099</v>
      </c>
    </row>
    <row r="20" spans="1:105" ht="12" customHeight="1" x14ac:dyDescent="0.25">
      <c r="A20" s="97" t="s">
        <v>51</v>
      </c>
      <c r="B20" s="99">
        <v>2.7116822427260434</v>
      </c>
      <c r="C20" s="99">
        <v>2.4921488604895177</v>
      </c>
      <c r="D20" s="99">
        <v>2.9888189619006313</v>
      </c>
      <c r="E20" s="99">
        <v>3.5081867215645186</v>
      </c>
      <c r="F20" s="99">
        <v>3.5138037680161602</v>
      </c>
      <c r="G20" s="99">
        <v>3.4517526091328934</v>
      </c>
      <c r="H20" s="99">
        <v>3.6344989718538323</v>
      </c>
      <c r="I20" s="99">
        <v>3.4895952910732726</v>
      </c>
      <c r="J20" s="99">
        <v>3.6977181770316352</v>
      </c>
      <c r="K20" s="99">
        <v>3.6521335041728236</v>
      </c>
      <c r="L20" s="99">
        <v>3.7504988133675967</v>
      </c>
      <c r="M20" s="99">
        <v>3.6320675591329792</v>
      </c>
      <c r="N20" s="99">
        <v>3.570344111180586</v>
      </c>
      <c r="O20" s="99">
        <v>3.3891381141761041</v>
      </c>
      <c r="P20" s="99">
        <v>3.3987004897152011</v>
      </c>
      <c r="Q20" s="99">
        <v>3.3239051044136021</v>
      </c>
      <c r="R20" s="99">
        <v>3.3656160702891502</v>
      </c>
      <c r="S20" s="99">
        <v>3.5474665585545875</v>
      </c>
      <c r="T20" s="99">
        <v>3.5463268502883754</v>
      </c>
      <c r="U20" s="99">
        <v>3.2650075015368381</v>
      </c>
      <c r="V20" s="99">
        <v>3.4900584410527458</v>
      </c>
      <c r="W20" s="99">
        <v>3.3112579749343674</v>
      </c>
      <c r="DA20" s="63" t="s">
        <v>3100</v>
      </c>
    </row>
    <row r="21" spans="1:105" ht="12" customHeight="1" x14ac:dyDescent="0.25">
      <c r="A21" s="97" t="s">
        <v>50</v>
      </c>
      <c r="B21" s="99">
        <v>1.7336215366522274</v>
      </c>
      <c r="C21" s="99">
        <v>1.7527943441261307</v>
      </c>
      <c r="D21" s="99">
        <v>1.8588100568828929</v>
      </c>
      <c r="E21" s="99">
        <v>2.3430665720874515</v>
      </c>
      <c r="F21" s="99">
        <v>2.3348226701181622</v>
      </c>
      <c r="G21" s="99">
        <v>2.281271400222193</v>
      </c>
      <c r="H21" s="99">
        <v>2.3105149174753632</v>
      </c>
      <c r="I21" s="99">
        <v>2.3854399084235101</v>
      </c>
      <c r="J21" s="99">
        <v>2.4327800207310593</v>
      </c>
      <c r="K21" s="99">
        <v>2.4938674800171814</v>
      </c>
      <c r="L21" s="99">
        <v>2.5245040137872201</v>
      </c>
      <c r="M21" s="99">
        <v>2.4175301649850516</v>
      </c>
      <c r="N21" s="99">
        <v>2.406587754802894</v>
      </c>
      <c r="O21" s="99">
        <v>2.2912876282732673</v>
      </c>
      <c r="P21" s="99">
        <v>2.2633959459081461</v>
      </c>
      <c r="Q21" s="99">
        <v>2.2391237182175789</v>
      </c>
      <c r="R21" s="99">
        <v>2.2444428999751165</v>
      </c>
      <c r="S21" s="99">
        <v>2.2684893988860386</v>
      </c>
      <c r="T21" s="99">
        <v>2.3313976613454015</v>
      </c>
      <c r="U21" s="99">
        <v>2.4176119960388496</v>
      </c>
      <c r="V21" s="99">
        <v>2.3049950722128734</v>
      </c>
      <c r="W21" s="99">
        <v>2.2154294837020543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28.819838979885073</v>
      </c>
      <c r="C24" s="118">
        <f t="shared" si="7"/>
        <v>29.009126762335598</v>
      </c>
      <c r="D24" s="118">
        <f t="shared" si="7"/>
        <v>29.043299400515004</v>
      </c>
      <c r="E24" s="118">
        <f t="shared" si="7"/>
        <v>29.535252233214148</v>
      </c>
      <c r="F24" s="118">
        <f t="shared" si="7"/>
        <v>31.196778251322765</v>
      </c>
      <c r="G24" s="118">
        <f t="shared" si="7"/>
        <v>31.623663295509619</v>
      </c>
      <c r="H24" s="118">
        <f t="shared" si="7"/>
        <v>30.498391861293189</v>
      </c>
      <c r="I24" s="118">
        <f t="shared" si="7"/>
        <v>27.614539011562293</v>
      </c>
      <c r="J24" s="118">
        <f t="shared" si="7"/>
        <v>30.171763791980499</v>
      </c>
      <c r="K24" s="118">
        <f t="shared" si="7"/>
        <v>28.982754676319672</v>
      </c>
      <c r="L24" s="118">
        <f t="shared" si="7"/>
        <v>31.351736840497281</v>
      </c>
      <c r="M24" s="118">
        <f t="shared" si="7"/>
        <v>26.803428881378956</v>
      </c>
      <c r="N24" s="118">
        <f t="shared" si="7"/>
        <v>26.916941621129705</v>
      </c>
      <c r="O24" s="118">
        <f t="shared" si="7"/>
        <v>28.293385089864685</v>
      </c>
      <c r="P24" s="118">
        <f t="shared" si="7"/>
        <v>23.843643882541574</v>
      </c>
      <c r="Q24" s="118">
        <f t="shared" si="7"/>
        <v>23.325777272852253</v>
      </c>
      <c r="R24" s="118">
        <f t="shared" ref="R24:V24" si="8">R25+R28+R30+R39</f>
        <v>25.971428031817403</v>
      </c>
      <c r="S24" s="118">
        <f t="shared" si="8"/>
        <v>23.419541452624749</v>
      </c>
      <c r="T24" s="118">
        <f t="shared" si="8"/>
        <v>25.755992761236563</v>
      </c>
      <c r="U24" s="118">
        <f t="shared" si="8"/>
        <v>23.798263748318483</v>
      </c>
      <c r="V24" s="118">
        <f t="shared" si="8"/>
        <v>23.643106841946636</v>
      </c>
      <c r="W24" s="118">
        <f t="shared" ref="W24" si="9">W25+W28+W30+W39</f>
        <v>25.172887162496842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25.68896065047673</v>
      </c>
      <c r="C25" s="123">
        <f t="shared" si="10"/>
        <v>25.990697318091186</v>
      </c>
      <c r="D25" s="123">
        <f t="shared" si="10"/>
        <v>26.093395474968073</v>
      </c>
      <c r="E25" s="123">
        <f t="shared" si="10"/>
        <v>26.673160250112481</v>
      </c>
      <c r="F25" s="123">
        <f t="shared" si="10"/>
        <v>28.299954504858047</v>
      </c>
      <c r="G25" s="123">
        <f t="shared" si="10"/>
        <v>29.02873092776014</v>
      </c>
      <c r="H25" s="123">
        <f t="shared" si="10"/>
        <v>28.258351996617325</v>
      </c>
      <c r="I25" s="123">
        <f t="shared" si="10"/>
        <v>25.638676344245759</v>
      </c>
      <c r="J25" s="123">
        <f t="shared" si="10"/>
        <v>28.314219354529754</v>
      </c>
      <c r="K25" s="123">
        <f t="shared" si="10"/>
        <v>27.215065987436613</v>
      </c>
      <c r="L25" s="123">
        <f t="shared" si="10"/>
        <v>29.608630151373141</v>
      </c>
      <c r="M25" s="123">
        <f t="shared" si="10"/>
        <v>25.082914157685771</v>
      </c>
      <c r="N25" s="123">
        <f t="shared" si="10"/>
        <v>25.347778181718517</v>
      </c>
      <c r="O25" s="123">
        <f t="shared" si="10"/>
        <v>26.790918531561751</v>
      </c>
      <c r="P25" s="123">
        <f t="shared" si="10"/>
        <v>22.388716505384853</v>
      </c>
      <c r="Q25" s="123">
        <f t="shared" si="10"/>
        <v>21.951001007878673</v>
      </c>
      <c r="R25" s="123">
        <f t="shared" ref="R25:V25" si="11">SUM(R26:R27)</f>
        <v>24.57286341389872</v>
      </c>
      <c r="S25" s="123">
        <f t="shared" si="11"/>
        <v>22.033626355157793</v>
      </c>
      <c r="T25" s="123">
        <f t="shared" si="11"/>
        <v>24.3629072306633</v>
      </c>
      <c r="U25" s="123">
        <f t="shared" si="11"/>
        <v>22.538683871544407</v>
      </c>
      <c r="V25" s="123">
        <f t="shared" si="11"/>
        <v>22.423725362103152</v>
      </c>
      <c r="W25" s="123">
        <f t="shared" ref="W25" si="12">SUM(W26:W27)</f>
        <v>24.003232840058828</v>
      </c>
      <c r="DA25" s="130" t="s">
        <v>3104</v>
      </c>
    </row>
    <row r="26" spans="1:105" ht="12" customHeight="1" x14ac:dyDescent="0.25">
      <c r="A26" s="97" t="s">
        <v>74</v>
      </c>
      <c r="B26" s="99">
        <v>25.68896065047673</v>
      </c>
      <c r="C26" s="99">
        <v>25.990697318091186</v>
      </c>
      <c r="D26" s="99">
        <v>26.093395474968073</v>
      </c>
      <c r="E26" s="99">
        <v>26.673160250112481</v>
      </c>
      <c r="F26" s="99">
        <v>28.299954504858047</v>
      </c>
      <c r="G26" s="99">
        <v>29.02873092776014</v>
      </c>
      <c r="H26" s="99">
        <v>28.258351996617325</v>
      </c>
      <c r="I26" s="99">
        <v>25.638676344245759</v>
      </c>
      <c r="J26" s="99">
        <v>28.314219354529754</v>
      </c>
      <c r="K26" s="99">
        <v>27.215065987436613</v>
      </c>
      <c r="L26" s="99">
        <v>29.608630151373141</v>
      </c>
      <c r="M26" s="99">
        <v>25.082914157685771</v>
      </c>
      <c r="N26" s="99">
        <v>25.347778181718517</v>
      </c>
      <c r="O26" s="99">
        <v>26.790918531561751</v>
      </c>
      <c r="P26" s="99">
        <v>22.388716505384853</v>
      </c>
      <c r="Q26" s="99">
        <v>21.951001007878673</v>
      </c>
      <c r="R26" s="99">
        <v>24.57286341389872</v>
      </c>
      <c r="S26" s="99">
        <v>22.033626355157793</v>
      </c>
      <c r="T26" s="99">
        <v>24.3629072306633</v>
      </c>
      <c r="U26" s="99">
        <v>22.538683871544407</v>
      </c>
      <c r="V26" s="99">
        <v>22.423725362103152</v>
      </c>
      <c r="W26" s="99">
        <v>24.003232840058828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2.1999991012196514</v>
      </c>
      <c r="C30" s="123">
        <v>2.1096460261993872</v>
      </c>
      <c r="D30" s="123">
        <v>2.030330515011693</v>
      </c>
      <c r="E30" s="123">
        <v>1.9168031419421394</v>
      </c>
      <c r="F30" s="123">
        <v>1.9484131062119083</v>
      </c>
      <c r="G30" s="123">
        <v>1.740001435591978</v>
      </c>
      <c r="H30" s="123">
        <v>1.4872663421763388</v>
      </c>
      <c r="I30" s="123">
        <v>1.2928895437684735</v>
      </c>
      <c r="J30" s="123">
        <v>1.2154602941952486</v>
      </c>
      <c r="K30" s="123">
        <v>1.148256788695301</v>
      </c>
      <c r="L30" s="123">
        <v>1.1378113124139539</v>
      </c>
      <c r="M30" s="123">
        <v>1.1259748477231089</v>
      </c>
      <c r="N30" s="123">
        <v>1.0159291162860355</v>
      </c>
      <c r="O30" s="123">
        <v>0.96534628651962573</v>
      </c>
      <c r="P30" s="123">
        <v>0.93167703621286047</v>
      </c>
      <c r="Q30" s="123">
        <v>0.87862104471294733</v>
      </c>
      <c r="R30" s="123">
        <v>0.91829919401313664</v>
      </c>
      <c r="S30" s="123">
        <v>0.90336553349585735</v>
      </c>
      <c r="T30" s="123">
        <v>0.92500834306916901</v>
      </c>
      <c r="U30" s="123">
        <v>0.8318960747229035</v>
      </c>
      <c r="V30" s="123">
        <v>0.80207928220181512</v>
      </c>
      <c r="W30" s="123">
        <v>0.77376832660039152</v>
      </c>
      <c r="DA30" s="130" t="s">
        <v>3109</v>
      </c>
    </row>
    <row r="31" spans="1:105" ht="12" customHeight="1" x14ac:dyDescent="0.25">
      <c r="A31" s="97" t="s">
        <v>141</v>
      </c>
      <c r="B31" s="99">
        <v>4.0940024295984747</v>
      </c>
      <c r="C31" s="99">
        <v>4.0675868157075143</v>
      </c>
      <c r="D31" s="99">
        <v>4.0409964892422279</v>
      </c>
      <c r="E31" s="99">
        <v>3.877692398113024</v>
      </c>
      <c r="F31" s="99">
        <v>4.0598801381096692</v>
      </c>
      <c r="G31" s="99">
        <v>3.9954894399416592</v>
      </c>
      <c r="H31" s="99">
        <v>3.8872947848608277</v>
      </c>
      <c r="I31" s="99">
        <v>3.7870069987621267</v>
      </c>
      <c r="J31" s="99">
        <v>3.8113997461781595</v>
      </c>
      <c r="K31" s="99">
        <v>3.8009101744124343</v>
      </c>
      <c r="L31" s="99">
        <v>4.0071010383305152</v>
      </c>
      <c r="M31" s="99">
        <v>4.1829708025552925</v>
      </c>
      <c r="N31" s="99">
        <v>4.000926910671935</v>
      </c>
      <c r="O31" s="99">
        <v>3.9344923271230234</v>
      </c>
      <c r="P31" s="99">
        <v>3.8327469736806923</v>
      </c>
      <c r="Q31" s="99">
        <v>3.6222382590525481</v>
      </c>
      <c r="R31" s="99">
        <v>3.7743541244730956</v>
      </c>
      <c r="S31" s="99">
        <v>3.7029055564077766</v>
      </c>
      <c r="T31" s="99">
        <v>3.8258558776251168</v>
      </c>
      <c r="U31" s="99">
        <v>3.5735819111205656</v>
      </c>
      <c r="V31" s="99">
        <v>3.5776915485094349</v>
      </c>
      <c r="W31" s="99">
        <v>3.4542371643908227</v>
      </c>
      <c r="DA31" s="63" t="s">
        <v>3110</v>
      </c>
    </row>
    <row r="32" spans="1:105" ht="12" customHeight="1" x14ac:dyDescent="0.25">
      <c r="A32" s="97" t="s">
        <v>140</v>
      </c>
      <c r="B32" s="99">
        <v>0.66788829916533499</v>
      </c>
      <c r="C32" s="99">
        <v>0.82611297124336047</v>
      </c>
      <c r="D32" s="99">
        <v>0.73501959362203662</v>
      </c>
      <c r="E32" s="99">
        <v>0.63982465274948053</v>
      </c>
      <c r="F32" s="99">
        <v>0.68672790028192154</v>
      </c>
      <c r="G32" s="99">
        <v>0.73231965654660236</v>
      </c>
      <c r="H32" s="99">
        <v>0.75268720688493973</v>
      </c>
      <c r="I32" s="99">
        <v>0.69342241425119455</v>
      </c>
      <c r="J32" s="99">
        <v>0.7009645366499605</v>
      </c>
      <c r="K32" s="99">
        <v>0.69912851288870614</v>
      </c>
      <c r="L32" s="99">
        <v>0.69805171778834452</v>
      </c>
      <c r="M32" s="99">
        <v>0.70546805899402332</v>
      </c>
      <c r="N32" s="99">
        <v>0.58828959340167797</v>
      </c>
      <c r="O32" s="99">
        <v>0.51534936497179329</v>
      </c>
      <c r="P32" s="99">
        <v>0.65441261091104808</v>
      </c>
      <c r="Q32" s="99">
        <v>0.52565088792283365</v>
      </c>
      <c r="R32" s="99">
        <v>0.6702873924864261</v>
      </c>
      <c r="S32" s="99">
        <v>0.6569524072440307</v>
      </c>
      <c r="T32" s="99">
        <v>0.71959727501181914</v>
      </c>
      <c r="U32" s="99">
        <v>0.66441029377259864</v>
      </c>
      <c r="V32" s="99">
        <v>0.72120172294101037</v>
      </c>
      <c r="W32" s="99">
        <v>0.64261064357885722</v>
      </c>
      <c r="DA32" s="63" t="s">
        <v>3111</v>
      </c>
    </row>
    <row r="33" spans="1:105" ht="12" customHeight="1" x14ac:dyDescent="0.25">
      <c r="A33" s="100" t="s">
        <v>50</v>
      </c>
      <c r="B33" s="102">
        <v>0.66788829916533499</v>
      </c>
      <c r="C33" s="102">
        <v>0.82611297124336047</v>
      </c>
      <c r="D33" s="102">
        <v>0.73501959362203662</v>
      </c>
      <c r="E33" s="102">
        <v>0.63982465274948053</v>
      </c>
      <c r="F33" s="102">
        <v>0.68672790028192154</v>
      </c>
      <c r="G33" s="102">
        <v>0.73231965654660236</v>
      </c>
      <c r="H33" s="102">
        <v>0.75268720688493973</v>
      </c>
      <c r="I33" s="102">
        <v>0.69342241425119455</v>
      </c>
      <c r="J33" s="102">
        <v>0.7009645366499605</v>
      </c>
      <c r="K33" s="102">
        <v>0.69912851288870614</v>
      </c>
      <c r="L33" s="102">
        <v>0.69805171778834452</v>
      </c>
      <c r="M33" s="102">
        <v>0.70546805899402332</v>
      </c>
      <c r="N33" s="102">
        <v>0.58828959340167797</v>
      </c>
      <c r="O33" s="102">
        <v>0.51534936497179329</v>
      </c>
      <c r="P33" s="102">
        <v>0.65441261091104808</v>
      </c>
      <c r="Q33" s="102">
        <v>0.52565088792283365</v>
      </c>
      <c r="R33" s="102">
        <v>0.6702873924864261</v>
      </c>
      <c r="S33" s="102">
        <v>0.6569524072440307</v>
      </c>
      <c r="T33" s="102">
        <v>0.71959727501181914</v>
      </c>
      <c r="U33" s="102">
        <v>0.66441029377259864</v>
      </c>
      <c r="V33" s="102">
        <v>0.72120172294101037</v>
      </c>
      <c r="W33" s="102">
        <v>0.64261064357885722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0.93087922818869062</v>
      </c>
      <c r="C39" s="123">
        <v>0.9087834180450276</v>
      </c>
      <c r="D39" s="123">
        <v>0.91957341053523589</v>
      </c>
      <c r="E39" s="123">
        <v>0.94528884115952794</v>
      </c>
      <c r="F39" s="123">
        <v>0.94841064025280863</v>
      </c>
      <c r="G39" s="123">
        <v>0.85493093215749927</v>
      </c>
      <c r="H39" s="123">
        <v>0.75277352249952767</v>
      </c>
      <c r="I39" s="123">
        <v>0.68297312354806083</v>
      </c>
      <c r="J39" s="123">
        <v>0.64208414325549468</v>
      </c>
      <c r="K39" s="123">
        <v>0.61943190018775629</v>
      </c>
      <c r="L39" s="123">
        <v>0.6052953767101853</v>
      </c>
      <c r="M39" s="123">
        <v>0.59453987597007829</v>
      </c>
      <c r="N39" s="123">
        <v>0.55323432312515164</v>
      </c>
      <c r="O39" s="123">
        <v>0.53712027178330923</v>
      </c>
      <c r="P39" s="123">
        <v>0.52325034094386114</v>
      </c>
      <c r="Q39" s="123">
        <v>0.49615522026063252</v>
      </c>
      <c r="R39" s="123">
        <v>0.48026542390554766</v>
      </c>
      <c r="S39" s="123">
        <v>0.4825495639710996</v>
      </c>
      <c r="T39" s="123">
        <v>0.46807718750409316</v>
      </c>
      <c r="U39" s="123">
        <v>0.42768380205117307</v>
      </c>
      <c r="V39" s="123">
        <v>0.41730219764166604</v>
      </c>
      <c r="W39" s="123">
        <v>0.39588599583762357</v>
      </c>
      <c r="DA39" s="130" t="s">
        <v>3118</v>
      </c>
    </row>
    <row r="40" spans="1:105" ht="12" customHeight="1" x14ac:dyDescent="0.25">
      <c r="A40" s="97" t="s">
        <v>50</v>
      </c>
      <c r="B40" s="99">
        <v>2.6494931150288497</v>
      </c>
      <c r="C40" s="99">
        <v>2.6408738350710368</v>
      </c>
      <c r="D40" s="99">
        <v>2.7095709546278699</v>
      </c>
      <c r="E40" s="99">
        <v>2.823289872586848</v>
      </c>
      <c r="F40" s="99">
        <v>2.8996600355759705</v>
      </c>
      <c r="G40" s="99">
        <v>2.7606174403208961</v>
      </c>
      <c r="H40" s="99">
        <v>2.6409524389920001</v>
      </c>
      <c r="I40" s="99">
        <v>2.5256367457222906</v>
      </c>
      <c r="J40" s="99">
        <v>2.3876824590478143</v>
      </c>
      <c r="K40" s="99">
        <v>2.336202937709571</v>
      </c>
      <c r="L40" s="99">
        <v>2.3358859102748371</v>
      </c>
      <c r="M40" s="99">
        <v>2.3248603748371237</v>
      </c>
      <c r="N40" s="99">
        <v>2.164482583254701</v>
      </c>
      <c r="O40" s="99">
        <v>2.1269610963970829</v>
      </c>
      <c r="P40" s="99">
        <v>2.0900130232136731</v>
      </c>
      <c r="Q40" s="99">
        <v>2.0454574883954009</v>
      </c>
      <c r="R40" s="99">
        <v>2.057742586178493</v>
      </c>
      <c r="S40" s="99">
        <v>2.1653009022268739</v>
      </c>
      <c r="T40" s="99">
        <v>2.2170041994418863</v>
      </c>
      <c r="U40" s="99">
        <v>2.140414537446913</v>
      </c>
      <c r="V40" s="99">
        <v>2.1891290651388711</v>
      </c>
      <c r="W40" s="99">
        <v>2.1223204860695453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49.088725266846282</v>
      </c>
      <c r="C43" s="118">
        <f t="shared" si="14"/>
        <v>54.667544129254679</v>
      </c>
      <c r="D43" s="118">
        <f t="shared" si="14"/>
        <v>50.676812641290859</v>
      </c>
      <c r="E43" s="118">
        <f t="shared" si="14"/>
        <v>52.283796130744001</v>
      </c>
      <c r="F43" s="118">
        <f t="shared" si="14"/>
        <v>50.983662363401379</v>
      </c>
      <c r="G43" s="118">
        <f t="shared" si="14"/>
        <v>52.08327887099005</v>
      </c>
      <c r="H43" s="118">
        <f t="shared" si="14"/>
        <v>52.222515854501125</v>
      </c>
      <c r="I43" s="118">
        <f t="shared" si="14"/>
        <v>41.709390098079957</v>
      </c>
      <c r="J43" s="118">
        <f t="shared" si="14"/>
        <v>50.623661466838342</v>
      </c>
      <c r="K43" s="118">
        <f t="shared" si="14"/>
        <v>47.414744123781126</v>
      </c>
      <c r="L43" s="118">
        <f t="shared" si="14"/>
        <v>48.149006485850855</v>
      </c>
      <c r="M43" s="118">
        <f t="shared" si="14"/>
        <v>43.528509026580394</v>
      </c>
      <c r="N43" s="118">
        <f t="shared" si="14"/>
        <v>43.430463876944941</v>
      </c>
      <c r="O43" s="118">
        <f t="shared" si="14"/>
        <v>43.077685930895832</v>
      </c>
      <c r="P43" s="118">
        <f t="shared" si="14"/>
        <v>36.742537013364121</v>
      </c>
      <c r="Q43" s="118">
        <f t="shared" si="14"/>
        <v>38.530117149288351</v>
      </c>
      <c r="R43" s="118">
        <f t="shared" ref="R43:V43" si="15">R44+R47+R49+R58</f>
        <v>37.525894710765556</v>
      </c>
      <c r="S43" s="118">
        <f t="shared" si="15"/>
        <v>38.007759432254687</v>
      </c>
      <c r="T43" s="118">
        <f t="shared" si="15"/>
        <v>35.783630590762357</v>
      </c>
      <c r="U43" s="118">
        <f t="shared" si="15"/>
        <v>37.544983457804548</v>
      </c>
      <c r="V43" s="118">
        <f t="shared" si="15"/>
        <v>40.330093806878637</v>
      </c>
      <c r="W43" s="118">
        <f t="shared" ref="W43" si="16">W44+W47+W49+W58</f>
        <v>33.135923282047365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44.018212508003352</v>
      </c>
      <c r="C44" s="123">
        <f t="shared" si="17"/>
        <v>49.264582968509579</v>
      </c>
      <c r="D44" s="123">
        <f t="shared" si="17"/>
        <v>45.396881067115054</v>
      </c>
      <c r="E44" s="123">
        <f t="shared" si="17"/>
        <v>46.913241408233702</v>
      </c>
      <c r="F44" s="123">
        <f t="shared" si="17"/>
        <v>45.67117354969853</v>
      </c>
      <c r="G44" s="123">
        <f t="shared" si="17"/>
        <v>46.661457704829459</v>
      </c>
      <c r="H44" s="123">
        <f t="shared" si="17"/>
        <v>46.586638467187392</v>
      </c>
      <c r="I44" s="123">
        <f t="shared" si="17"/>
        <v>36.972602850008222</v>
      </c>
      <c r="J44" s="123">
        <f t="shared" si="17"/>
        <v>45.042422294574862</v>
      </c>
      <c r="K44" s="123">
        <f t="shared" si="17"/>
        <v>42.009209053629796</v>
      </c>
      <c r="L44" s="123">
        <f t="shared" si="17"/>
        <v>42.846406071158029</v>
      </c>
      <c r="M44" s="123">
        <f t="shared" si="17"/>
        <v>38.104277364554697</v>
      </c>
      <c r="N44" s="123">
        <f t="shared" si="17"/>
        <v>38.196204377867168</v>
      </c>
      <c r="O44" s="123">
        <f t="shared" si="17"/>
        <v>38.730994058760587</v>
      </c>
      <c r="P44" s="123">
        <f t="shared" si="17"/>
        <v>32.236687909064138</v>
      </c>
      <c r="Q44" s="123">
        <f t="shared" si="17"/>
        <v>34.27131317706742</v>
      </c>
      <c r="R44" s="123">
        <f t="shared" ref="R44:V44" si="18">SUM(R45:R46)</f>
        <v>33.224812492440869</v>
      </c>
      <c r="S44" s="123">
        <f t="shared" si="18"/>
        <v>33.404639776915531</v>
      </c>
      <c r="T44" s="123">
        <f t="shared" si="18"/>
        <v>31.28210567086418</v>
      </c>
      <c r="U44" s="123">
        <f t="shared" si="18"/>
        <v>32.630519401708746</v>
      </c>
      <c r="V44" s="123">
        <f t="shared" si="18"/>
        <v>35.015900186844362</v>
      </c>
      <c r="W44" s="123">
        <f t="shared" ref="W44" si="19">SUM(W45:W46)</f>
        <v>29.036237555767411</v>
      </c>
      <c r="DA44" s="130" t="s">
        <v>3122</v>
      </c>
    </row>
    <row r="45" spans="1:105" ht="12" customHeight="1" x14ac:dyDescent="0.25">
      <c r="A45" s="97" t="s">
        <v>217</v>
      </c>
      <c r="B45" s="99">
        <v>44.018212508003352</v>
      </c>
      <c r="C45" s="99">
        <v>49.264582968509579</v>
      </c>
      <c r="D45" s="99">
        <v>45.396881067115054</v>
      </c>
      <c r="E45" s="99">
        <v>46.913241408233702</v>
      </c>
      <c r="F45" s="99">
        <v>45.67117354969853</v>
      </c>
      <c r="G45" s="99">
        <v>46.661457704829459</v>
      </c>
      <c r="H45" s="99">
        <v>46.586638467187392</v>
      </c>
      <c r="I45" s="99">
        <v>36.972602850008222</v>
      </c>
      <c r="J45" s="99">
        <v>45.042422294574862</v>
      </c>
      <c r="K45" s="99">
        <v>42.009209053629796</v>
      </c>
      <c r="L45" s="99">
        <v>42.846406071158029</v>
      </c>
      <c r="M45" s="99">
        <v>38.104277364554697</v>
      </c>
      <c r="N45" s="99">
        <v>38.196204377867168</v>
      </c>
      <c r="O45" s="99">
        <v>38.730994058760587</v>
      </c>
      <c r="P45" s="99">
        <v>32.236687909064138</v>
      </c>
      <c r="Q45" s="99">
        <v>34.27131317706742</v>
      </c>
      <c r="R45" s="99">
        <v>33.224812492440869</v>
      </c>
      <c r="S45" s="99">
        <v>33.404639776915531</v>
      </c>
      <c r="T45" s="99">
        <v>31.28210567086418</v>
      </c>
      <c r="U45" s="99">
        <v>32.630519401708746</v>
      </c>
      <c r="V45" s="99">
        <v>35.015900186844362</v>
      </c>
      <c r="W45" s="99">
        <v>29.036237555767411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4.6078859143389046</v>
      </c>
      <c r="C49" s="123">
        <v>4.9602535749615448</v>
      </c>
      <c r="D49" s="123">
        <v>4.8400222785855087</v>
      </c>
      <c r="E49" s="123">
        <v>4.9484909197535618</v>
      </c>
      <c r="F49" s="123">
        <v>4.8927173036017875</v>
      </c>
      <c r="G49" s="123">
        <v>5.0139719270962715</v>
      </c>
      <c r="H49" s="123">
        <v>5.2643855203554386</v>
      </c>
      <c r="I49" s="123">
        <v>4.3636621817348704</v>
      </c>
      <c r="J49" s="123">
        <v>5.2413778068609567</v>
      </c>
      <c r="K49" s="123">
        <v>5.0721374320071737</v>
      </c>
      <c r="L49" s="123">
        <v>4.9777017124477005</v>
      </c>
      <c r="M49" s="123">
        <v>5.1041011156408533</v>
      </c>
      <c r="N49" s="123">
        <v>4.944362345086339</v>
      </c>
      <c r="O49" s="123">
        <v>4.0561868649348174</v>
      </c>
      <c r="P49" s="123">
        <v>4.2202446704860135</v>
      </c>
      <c r="Q49" s="123">
        <v>3.9833682120819618</v>
      </c>
      <c r="R49" s="123">
        <v>4.03883881876488</v>
      </c>
      <c r="S49" s="123">
        <v>4.3355117483817205</v>
      </c>
      <c r="T49" s="123">
        <v>4.2326516319721117</v>
      </c>
      <c r="U49" s="123">
        <v>4.660634629853563</v>
      </c>
      <c r="V49" s="123">
        <v>5.0541764004567833</v>
      </c>
      <c r="W49" s="123">
        <v>3.842425619402638</v>
      </c>
      <c r="DA49" s="130" t="s">
        <v>3127</v>
      </c>
    </row>
    <row r="50" spans="1:105" ht="12" customHeight="1" x14ac:dyDescent="0.25">
      <c r="A50" s="97" t="s">
        <v>138</v>
      </c>
      <c r="B50" s="99">
        <v>6.8864761415209355</v>
      </c>
      <c r="C50" s="99">
        <v>7.4284923713338022</v>
      </c>
      <c r="D50" s="99">
        <v>7.2523594126353244</v>
      </c>
      <c r="E50" s="99">
        <v>7.4036612880270347</v>
      </c>
      <c r="F50" s="99">
        <v>7.3486426255032091</v>
      </c>
      <c r="G50" s="99">
        <v>7.4966653750244419</v>
      </c>
      <c r="H50" s="99">
        <v>7.7970260259220039</v>
      </c>
      <c r="I50" s="99">
        <v>6.403605544756183</v>
      </c>
      <c r="J50" s="99">
        <v>7.6499619127858987</v>
      </c>
      <c r="K50" s="99">
        <v>7.3946232428933634</v>
      </c>
      <c r="L50" s="99">
        <v>7.2727517427045036</v>
      </c>
      <c r="M50" s="99">
        <v>7.608473529507279</v>
      </c>
      <c r="N50" s="99">
        <v>7.5929863570294156</v>
      </c>
      <c r="O50" s="99">
        <v>6.6538028194459233</v>
      </c>
      <c r="P50" s="99">
        <v>7.1071347375784324</v>
      </c>
      <c r="Q50" s="99">
        <v>6.7917713533442843</v>
      </c>
      <c r="R50" s="99">
        <v>6.6729866329928331</v>
      </c>
      <c r="S50" s="99">
        <v>6.9137068717322094</v>
      </c>
      <c r="T50" s="99">
        <v>6.4985035255700883</v>
      </c>
      <c r="U50" s="99">
        <v>6.936267960230583</v>
      </c>
      <c r="V50" s="99">
        <v>7.4827343145134755</v>
      </c>
      <c r="W50" s="99">
        <v>5.6454995835954067</v>
      </c>
      <c r="DA50" s="63" t="s">
        <v>3128</v>
      </c>
    </row>
    <row r="51" spans="1:105" ht="12" customHeight="1" x14ac:dyDescent="0.25">
      <c r="A51" s="97" t="s">
        <v>137</v>
      </c>
      <c r="B51" s="99">
        <v>2.4609923535262177</v>
      </c>
      <c r="C51" s="99">
        <v>2.7450497852812683</v>
      </c>
      <c r="D51" s="99">
        <v>2.8068924995240483</v>
      </c>
      <c r="E51" s="99">
        <v>3.0094641322206868</v>
      </c>
      <c r="F51" s="99">
        <v>3.122455674209712</v>
      </c>
      <c r="G51" s="99">
        <v>3.3202497086359246</v>
      </c>
      <c r="H51" s="99">
        <v>3.5641342958769324</v>
      </c>
      <c r="I51" s="99">
        <v>2.9364408655644105</v>
      </c>
      <c r="J51" s="99">
        <v>3.4480347162500813</v>
      </c>
      <c r="K51" s="99">
        <v>3.3663948077197268</v>
      </c>
      <c r="L51" s="99">
        <v>3.2740711617808955</v>
      </c>
      <c r="M51" s="99">
        <v>3.4257249769240832</v>
      </c>
      <c r="N51" s="99">
        <v>3.5267958579281</v>
      </c>
      <c r="O51" s="99">
        <v>2.997263578965045</v>
      </c>
      <c r="P51" s="99">
        <v>2.9869691051449632</v>
      </c>
      <c r="Q51" s="99">
        <v>2.7583349864043014</v>
      </c>
      <c r="R51" s="99">
        <v>2.7668510764143108</v>
      </c>
      <c r="S51" s="99">
        <v>3.1775358892392194</v>
      </c>
      <c r="T51" s="99">
        <v>2.6915233164521082</v>
      </c>
      <c r="U51" s="99">
        <v>3.0588723982308199</v>
      </c>
      <c r="V51" s="99">
        <v>3.2408605892179172</v>
      </c>
      <c r="W51" s="99">
        <v>2.4050963744250371</v>
      </c>
      <c r="DA51" s="63" t="s">
        <v>3129</v>
      </c>
    </row>
    <row r="52" spans="1:105" ht="12" customHeight="1" x14ac:dyDescent="0.25">
      <c r="A52" s="100" t="s">
        <v>217</v>
      </c>
      <c r="B52" s="102">
        <v>2.4609923535262177</v>
      </c>
      <c r="C52" s="102">
        <v>2.7450497852812683</v>
      </c>
      <c r="D52" s="102">
        <v>2.8068924995240483</v>
      </c>
      <c r="E52" s="102">
        <v>3.0094641322206868</v>
      </c>
      <c r="F52" s="102">
        <v>3.122455674209712</v>
      </c>
      <c r="G52" s="102">
        <v>3.3202497086359246</v>
      </c>
      <c r="H52" s="102">
        <v>3.5641342958769324</v>
      </c>
      <c r="I52" s="102">
        <v>2.9364408655644105</v>
      </c>
      <c r="J52" s="102">
        <v>3.4480347162500813</v>
      </c>
      <c r="K52" s="102">
        <v>3.3663948077197268</v>
      </c>
      <c r="L52" s="102">
        <v>3.2740711617808955</v>
      </c>
      <c r="M52" s="102">
        <v>3.4257249769240832</v>
      </c>
      <c r="N52" s="102">
        <v>3.5267958579281</v>
      </c>
      <c r="O52" s="102">
        <v>2.997263578965045</v>
      </c>
      <c r="P52" s="102">
        <v>2.9869691051449632</v>
      </c>
      <c r="Q52" s="102">
        <v>2.7583349864043014</v>
      </c>
      <c r="R52" s="102">
        <v>2.7668510764143108</v>
      </c>
      <c r="S52" s="102">
        <v>3.1775358892392194</v>
      </c>
      <c r="T52" s="102">
        <v>2.6915233164521082</v>
      </c>
      <c r="U52" s="102">
        <v>3.0588723982308199</v>
      </c>
      <c r="V52" s="102">
        <v>3.2408605892179172</v>
      </c>
      <c r="W52" s="102">
        <v>2.4050963744250371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0.46262684450402775</v>
      </c>
      <c r="C58" s="123">
        <v>0.44270758578354924</v>
      </c>
      <c r="D58" s="123">
        <v>0.43990929559029501</v>
      </c>
      <c r="E58" s="123">
        <v>0.42206380275674182</v>
      </c>
      <c r="F58" s="123">
        <v>0.41977151010106545</v>
      </c>
      <c r="G58" s="123">
        <v>0.40784923906431969</v>
      </c>
      <c r="H58" s="123">
        <v>0.37149186695829783</v>
      </c>
      <c r="I58" s="123">
        <v>0.37312506633685877</v>
      </c>
      <c r="J58" s="123">
        <v>0.3398613654025302</v>
      </c>
      <c r="K58" s="123">
        <v>0.33339763814415552</v>
      </c>
      <c r="L58" s="123">
        <v>0.32489870224512835</v>
      </c>
      <c r="M58" s="123">
        <v>0.32013054638484384</v>
      </c>
      <c r="N58" s="123">
        <v>0.28989715399143579</v>
      </c>
      <c r="O58" s="123">
        <v>0.29050500720042777</v>
      </c>
      <c r="P58" s="123">
        <v>0.28560443381397088</v>
      </c>
      <c r="Q58" s="123">
        <v>0.27543576013896653</v>
      </c>
      <c r="R58" s="123">
        <v>0.2622433995598073</v>
      </c>
      <c r="S58" s="123">
        <v>0.2676079069574403</v>
      </c>
      <c r="T58" s="123">
        <v>0.2688732879260613</v>
      </c>
      <c r="U58" s="123">
        <v>0.25382942624224236</v>
      </c>
      <c r="V58" s="123">
        <v>0.26001721957749169</v>
      </c>
      <c r="W58" s="123">
        <v>0.25726010687732043</v>
      </c>
      <c r="DA58" s="130" t="s">
        <v>3136</v>
      </c>
    </row>
    <row r="59" spans="1:105" ht="12" customHeight="1" x14ac:dyDescent="0.25">
      <c r="A59" s="97" t="s">
        <v>50</v>
      </c>
      <c r="B59" s="99">
        <v>2.3848776047029774</v>
      </c>
      <c r="C59" s="99">
        <v>2.3513019673431552</v>
      </c>
      <c r="D59" s="99">
        <v>2.3896628454786755</v>
      </c>
      <c r="E59" s="99">
        <v>2.3399253512820062</v>
      </c>
      <c r="F59" s="99">
        <v>2.3319049690381872</v>
      </c>
      <c r="G59" s="99">
        <v>2.3352570412060483</v>
      </c>
      <c r="H59" s="99">
        <v>2.2435768105087353</v>
      </c>
      <c r="I59" s="99">
        <v>2.3176466891616543</v>
      </c>
      <c r="J59" s="99">
        <v>2.1930799961447334</v>
      </c>
      <c r="K59" s="99">
        <v>2.2248486430868053</v>
      </c>
      <c r="L59" s="99">
        <v>2.2627008416744832</v>
      </c>
      <c r="M59" s="99">
        <v>2.2776286505184196</v>
      </c>
      <c r="N59" s="99">
        <v>2.1210795779024845</v>
      </c>
      <c r="O59" s="99">
        <v>2.1514541827551827</v>
      </c>
      <c r="P59" s="99">
        <v>2.1324930392839221</v>
      </c>
      <c r="Q59" s="99">
        <v>2.0811501014475557</v>
      </c>
      <c r="R59" s="99">
        <v>2.0228625590257869</v>
      </c>
      <c r="S59" s="99">
        <v>2.1272951012839396</v>
      </c>
      <c r="T59" s="99">
        <v>2.1982106830329755</v>
      </c>
      <c r="U59" s="99">
        <v>2.1525393223986105</v>
      </c>
      <c r="V59" s="99">
        <v>2.263866571453883</v>
      </c>
      <c r="W59" s="99">
        <v>2.2028550185465394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35.919190544376669</v>
      </c>
      <c r="C62" s="118">
        <f t="shared" si="21"/>
        <v>36.832205266188701</v>
      </c>
      <c r="D62" s="118">
        <f t="shared" si="21"/>
        <v>35.605262209944605</v>
      </c>
      <c r="E62" s="118">
        <f t="shared" si="21"/>
        <v>36.198276677143959</v>
      </c>
      <c r="F62" s="118">
        <f t="shared" si="21"/>
        <v>35.577455452724692</v>
      </c>
      <c r="G62" s="118">
        <f t="shared" si="21"/>
        <v>35.281974463938482</v>
      </c>
      <c r="H62" s="118">
        <f t="shared" si="21"/>
        <v>34.19169535588486</v>
      </c>
      <c r="I62" s="118">
        <f t="shared" si="21"/>
        <v>31.302265718567298</v>
      </c>
      <c r="J62" s="118">
        <f t="shared" si="21"/>
        <v>32.061594206993519</v>
      </c>
      <c r="K62" s="118">
        <f t="shared" si="21"/>
        <v>31.866243356713984</v>
      </c>
      <c r="L62" s="118">
        <f t="shared" si="21"/>
        <v>34.112780156644817</v>
      </c>
      <c r="M62" s="118">
        <f t="shared" si="21"/>
        <v>29.738934567278015</v>
      </c>
      <c r="N62" s="118">
        <f t="shared" si="21"/>
        <v>31.000157540207894</v>
      </c>
      <c r="O62" s="118">
        <f t="shared" si="21"/>
        <v>31.484762491472544</v>
      </c>
      <c r="P62" s="118">
        <f t="shared" si="21"/>
        <v>25.485244374923592</v>
      </c>
      <c r="Q62" s="118">
        <f t="shared" si="21"/>
        <v>26.981064949242867</v>
      </c>
      <c r="R62" s="118">
        <f t="shared" ref="R62:V62" si="22">R63+R66+R68+R77</f>
        <v>27.905634726059905</v>
      </c>
      <c r="S62" s="118">
        <f t="shared" si="22"/>
        <v>27.234204132775123</v>
      </c>
      <c r="T62" s="118">
        <f t="shared" si="22"/>
        <v>26.43502737727291</v>
      </c>
      <c r="U62" s="118">
        <f t="shared" si="22"/>
        <v>25.915656357704957</v>
      </c>
      <c r="V62" s="118">
        <f t="shared" si="22"/>
        <v>25.373230551115665</v>
      </c>
      <c r="W62" s="118">
        <f t="shared" ref="W62" si="23">W63+W66+W68+W77</f>
        <v>27.247753384301191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30.327671485578982</v>
      </c>
      <c r="C63" s="123">
        <f t="shared" si="24"/>
        <v>31.254755479679435</v>
      </c>
      <c r="D63" s="123">
        <f t="shared" si="24"/>
        <v>29.918165124789734</v>
      </c>
      <c r="E63" s="123">
        <f t="shared" si="24"/>
        <v>30.485779292388472</v>
      </c>
      <c r="F63" s="123">
        <f t="shared" si="24"/>
        <v>30.082473916144465</v>
      </c>
      <c r="G63" s="123">
        <f t="shared" si="24"/>
        <v>29.688787878204469</v>
      </c>
      <c r="H63" s="123">
        <f t="shared" si="24"/>
        <v>28.649582884931473</v>
      </c>
      <c r="I63" s="123">
        <f t="shared" si="24"/>
        <v>25.789022256522792</v>
      </c>
      <c r="J63" s="123">
        <f t="shared" si="24"/>
        <v>26.874804130648361</v>
      </c>
      <c r="K63" s="123">
        <f t="shared" si="24"/>
        <v>26.680564700516506</v>
      </c>
      <c r="L63" s="123">
        <f t="shared" si="24"/>
        <v>28.722675989435196</v>
      </c>
      <c r="M63" s="123">
        <f t="shared" si="24"/>
        <v>24.584803334761386</v>
      </c>
      <c r="N63" s="123">
        <f t="shared" si="24"/>
        <v>25.920359599746607</v>
      </c>
      <c r="O63" s="123">
        <f t="shared" si="24"/>
        <v>26.500780041470044</v>
      </c>
      <c r="P63" s="123">
        <f t="shared" si="24"/>
        <v>20.786483605651071</v>
      </c>
      <c r="Q63" s="123">
        <f t="shared" si="24"/>
        <v>22.222667635404051</v>
      </c>
      <c r="R63" s="123">
        <f t="shared" ref="R63:V63" si="25">SUM(R64:R65)</f>
        <v>23.089819739979045</v>
      </c>
      <c r="S63" s="123">
        <f t="shared" si="25"/>
        <v>22.422915261334747</v>
      </c>
      <c r="T63" s="123">
        <f t="shared" si="25"/>
        <v>21.633284752824981</v>
      </c>
      <c r="U63" s="123">
        <f t="shared" si="25"/>
        <v>21.266264418817833</v>
      </c>
      <c r="V63" s="123">
        <f t="shared" si="25"/>
        <v>20.80794355114595</v>
      </c>
      <c r="W63" s="123">
        <f t="shared" ref="W63" si="26">SUM(W64:W65)</f>
        <v>22.696568376340995</v>
      </c>
      <c r="DA63" s="130" t="s">
        <v>3140</v>
      </c>
    </row>
    <row r="64" spans="1:105" ht="12" customHeight="1" x14ac:dyDescent="0.25">
      <c r="A64" s="97" t="s">
        <v>218</v>
      </c>
      <c r="B64" s="99">
        <v>30.327671485578982</v>
      </c>
      <c r="C64" s="99">
        <v>31.254755479679435</v>
      </c>
      <c r="D64" s="99">
        <v>29.918165124789734</v>
      </c>
      <c r="E64" s="99">
        <v>30.485779292388472</v>
      </c>
      <c r="F64" s="99">
        <v>30.082473916144465</v>
      </c>
      <c r="G64" s="99">
        <v>29.688787878204469</v>
      </c>
      <c r="H64" s="99">
        <v>28.649582884931473</v>
      </c>
      <c r="I64" s="99">
        <v>25.789022256522792</v>
      </c>
      <c r="J64" s="99">
        <v>26.874804130648361</v>
      </c>
      <c r="K64" s="99">
        <v>26.680564700516506</v>
      </c>
      <c r="L64" s="99">
        <v>28.722675989435196</v>
      </c>
      <c r="M64" s="99">
        <v>24.584803334761386</v>
      </c>
      <c r="N64" s="99">
        <v>25.920359599746607</v>
      </c>
      <c r="O64" s="99">
        <v>26.500780041470044</v>
      </c>
      <c r="P64" s="99">
        <v>20.786483605651071</v>
      </c>
      <c r="Q64" s="99">
        <v>22.222667635404051</v>
      </c>
      <c r="R64" s="99">
        <v>23.089819739979045</v>
      </c>
      <c r="S64" s="99">
        <v>22.422915261334747</v>
      </c>
      <c r="T64" s="99">
        <v>21.633284752824981</v>
      </c>
      <c r="U64" s="99">
        <v>21.266264418817833</v>
      </c>
      <c r="V64" s="99">
        <v>20.80794355114595</v>
      </c>
      <c r="W64" s="99">
        <v>22.696568376340995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4.3245634751795681</v>
      </c>
      <c r="C68" s="123">
        <v>4.3243410680566274</v>
      </c>
      <c r="D68" s="123">
        <v>4.404047272951237</v>
      </c>
      <c r="E68" s="123">
        <v>4.4108097175613254</v>
      </c>
      <c r="F68" s="123">
        <v>4.2675596328809515</v>
      </c>
      <c r="G68" s="123">
        <v>4.3002238637293786</v>
      </c>
      <c r="H68" s="123">
        <v>4.2576301995096388</v>
      </c>
      <c r="I68" s="123">
        <v>4.28492272539658</v>
      </c>
      <c r="J68" s="123">
        <v>4.0523236795207254</v>
      </c>
      <c r="K68" s="123">
        <v>4.0779672961339468</v>
      </c>
      <c r="L68" s="123">
        <v>4.212111777722388</v>
      </c>
      <c r="M68" s="123">
        <v>3.9860373062166166</v>
      </c>
      <c r="N68" s="123">
        <v>3.9983356504021774</v>
      </c>
      <c r="O68" s="123">
        <v>3.9266327503624425</v>
      </c>
      <c r="P68" s="123">
        <v>3.6971981275486669</v>
      </c>
      <c r="Q68" s="123">
        <v>3.7441990453813632</v>
      </c>
      <c r="R68" s="123">
        <v>3.79283023368943</v>
      </c>
      <c r="S68" s="123">
        <v>3.7426158596710688</v>
      </c>
      <c r="T68" s="123">
        <v>3.7505653850098888</v>
      </c>
      <c r="U68" s="123">
        <v>3.5965022084551155</v>
      </c>
      <c r="V68" s="123">
        <v>3.4785853716839212</v>
      </c>
      <c r="W68" s="123">
        <v>3.5083645400399712</v>
      </c>
      <c r="DA68" s="130" t="s">
        <v>3145</v>
      </c>
    </row>
    <row r="69" spans="1:105" ht="12" customHeight="1" x14ac:dyDescent="0.25">
      <c r="A69" s="97" t="s">
        <v>134</v>
      </c>
      <c r="B69" s="99">
        <v>4.7171650648729049</v>
      </c>
      <c r="C69" s="99">
        <v>4.7613857038155301</v>
      </c>
      <c r="D69" s="99">
        <v>4.8493242009088124</v>
      </c>
      <c r="E69" s="99">
        <v>4.8831290227218807</v>
      </c>
      <c r="F69" s="99">
        <v>4.7613900586908375</v>
      </c>
      <c r="G69" s="99">
        <v>4.7483785541270747</v>
      </c>
      <c r="H69" s="99">
        <v>4.6651009119142852</v>
      </c>
      <c r="I69" s="99">
        <v>4.6064131278288798</v>
      </c>
      <c r="J69" s="99">
        <v>4.3898055277103296</v>
      </c>
      <c r="K69" s="99">
        <v>4.4121971122639101</v>
      </c>
      <c r="L69" s="99">
        <v>4.5658094973442438</v>
      </c>
      <c r="M69" s="99">
        <v>4.3236673933050707</v>
      </c>
      <c r="N69" s="99">
        <v>4.3414598127728459</v>
      </c>
      <c r="O69" s="99">
        <v>4.2373197822711521</v>
      </c>
      <c r="P69" s="99">
        <v>3.9608763415749402</v>
      </c>
      <c r="Q69" s="99">
        <v>4.0058236581241538</v>
      </c>
      <c r="R69" s="99">
        <v>4.0679942705657099</v>
      </c>
      <c r="S69" s="99">
        <v>4.0200823757821089</v>
      </c>
      <c r="T69" s="99">
        <v>4.0502159563868538</v>
      </c>
      <c r="U69" s="99">
        <v>3.878190434927034</v>
      </c>
      <c r="V69" s="99">
        <v>3.7583268200950597</v>
      </c>
      <c r="W69" s="99">
        <v>3.7633608396006832</v>
      </c>
      <c r="DA69" s="63" t="s">
        <v>3146</v>
      </c>
    </row>
    <row r="70" spans="1:105" ht="12" customHeight="1" x14ac:dyDescent="0.25">
      <c r="A70" s="97" t="s">
        <v>133</v>
      </c>
      <c r="B70" s="99">
        <v>1.9722359941184611</v>
      </c>
      <c r="C70" s="99">
        <v>1.9155555582943435</v>
      </c>
      <c r="D70" s="99">
        <v>2.0481368001736344</v>
      </c>
      <c r="E70" s="99">
        <v>2.0663333683007505</v>
      </c>
      <c r="F70" s="99">
        <v>2.1276072846715226</v>
      </c>
      <c r="G70" s="99">
        <v>2.1112704126755246</v>
      </c>
      <c r="H70" s="99">
        <v>2.0076271904589098</v>
      </c>
      <c r="I70" s="99">
        <v>2.1733809897834999</v>
      </c>
      <c r="J70" s="99">
        <v>1.8869477779415325</v>
      </c>
      <c r="K70" s="99">
        <v>1.883646257973534</v>
      </c>
      <c r="L70" s="99">
        <v>1.8683173553706638</v>
      </c>
      <c r="M70" s="99">
        <v>1.7173065979908171</v>
      </c>
      <c r="N70" s="99">
        <v>1.7023305607406092</v>
      </c>
      <c r="O70" s="99">
        <v>1.7286675889269858</v>
      </c>
      <c r="P70" s="99">
        <v>1.573650847554348</v>
      </c>
      <c r="Q70" s="99">
        <v>1.4759827157957106</v>
      </c>
      <c r="R70" s="99">
        <v>1.5172274181484706</v>
      </c>
      <c r="S70" s="99">
        <v>1.5688744429377757</v>
      </c>
      <c r="T70" s="99">
        <v>1.5688786593099875</v>
      </c>
      <c r="U70" s="99">
        <v>1.5153374546345044</v>
      </c>
      <c r="V70" s="99">
        <v>1.3538556396735868</v>
      </c>
      <c r="W70" s="99">
        <v>1.5444188968212726</v>
      </c>
      <c r="DA70" s="63" t="s">
        <v>3147</v>
      </c>
    </row>
    <row r="71" spans="1:105" ht="12" customHeight="1" x14ac:dyDescent="0.25">
      <c r="A71" s="100" t="s">
        <v>218</v>
      </c>
      <c r="B71" s="102">
        <v>1.9722359941184611</v>
      </c>
      <c r="C71" s="102">
        <v>1.9155555582943435</v>
      </c>
      <c r="D71" s="102">
        <v>2.0481368001736344</v>
      </c>
      <c r="E71" s="102">
        <v>2.0663333683007505</v>
      </c>
      <c r="F71" s="102">
        <v>2.1276072846715226</v>
      </c>
      <c r="G71" s="102">
        <v>2.1112704126755246</v>
      </c>
      <c r="H71" s="102">
        <v>2.0076271904589098</v>
      </c>
      <c r="I71" s="102">
        <v>2.1733809897834999</v>
      </c>
      <c r="J71" s="102">
        <v>1.8869477779415325</v>
      </c>
      <c r="K71" s="102">
        <v>1.883646257973534</v>
      </c>
      <c r="L71" s="102">
        <v>1.8683173553706638</v>
      </c>
      <c r="M71" s="102">
        <v>1.7173065979908171</v>
      </c>
      <c r="N71" s="102">
        <v>1.7023305607406092</v>
      </c>
      <c r="O71" s="102">
        <v>1.7286675889269858</v>
      </c>
      <c r="P71" s="102">
        <v>1.573650847554348</v>
      </c>
      <c r="Q71" s="102">
        <v>1.4759827157957106</v>
      </c>
      <c r="R71" s="102">
        <v>1.5172274181484706</v>
      </c>
      <c r="S71" s="102">
        <v>1.5688744429377757</v>
      </c>
      <c r="T71" s="102">
        <v>1.5688786593099875</v>
      </c>
      <c r="U71" s="102">
        <v>1.5153374546345044</v>
      </c>
      <c r="V71" s="102">
        <v>1.3538556396735868</v>
      </c>
      <c r="W71" s="102">
        <v>1.5444188968212726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1.266955583618117</v>
      </c>
      <c r="C77" s="123">
        <v>1.2531087184526339</v>
      </c>
      <c r="D77" s="123">
        <v>1.2830498122036382</v>
      </c>
      <c r="E77" s="123">
        <v>1.3016876671941613</v>
      </c>
      <c r="F77" s="123">
        <v>1.2274219036992704</v>
      </c>
      <c r="G77" s="123">
        <v>1.2929627220046329</v>
      </c>
      <c r="H77" s="123">
        <v>1.2844822714437487</v>
      </c>
      <c r="I77" s="123">
        <v>1.2283207366479276</v>
      </c>
      <c r="J77" s="123">
        <v>1.134466396824432</v>
      </c>
      <c r="K77" s="123">
        <v>1.1077113600635293</v>
      </c>
      <c r="L77" s="123">
        <v>1.1779923894872273</v>
      </c>
      <c r="M77" s="123">
        <v>1.168093926300013</v>
      </c>
      <c r="N77" s="123">
        <v>1.081462290059106</v>
      </c>
      <c r="O77" s="123">
        <v>1.057349699640056</v>
      </c>
      <c r="P77" s="123">
        <v>1.0015626417238539</v>
      </c>
      <c r="Q77" s="123">
        <v>1.0141982684574522</v>
      </c>
      <c r="R77" s="123">
        <v>1.0229847523914315</v>
      </c>
      <c r="S77" s="123">
        <v>1.0686730117693066</v>
      </c>
      <c r="T77" s="123">
        <v>1.051177239438041</v>
      </c>
      <c r="U77" s="123">
        <v>1.0528897304320095</v>
      </c>
      <c r="V77" s="123">
        <v>1.0867016282857935</v>
      </c>
      <c r="W77" s="123">
        <v>1.0428204679202242</v>
      </c>
      <c r="DA77" s="130" t="s">
        <v>3154</v>
      </c>
    </row>
    <row r="78" spans="1:105" ht="12" customHeight="1" x14ac:dyDescent="0.25">
      <c r="A78" s="97" t="s">
        <v>193</v>
      </c>
      <c r="B78" s="99">
        <v>1.899428230857646</v>
      </c>
      <c r="C78" s="99">
        <v>1.9003158083205056</v>
      </c>
      <c r="D78" s="99">
        <v>1.9506443582001296</v>
      </c>
      <c r="E78" s="99">
        <v>1.9903062107441267</v>
      </c>
      <c r="F78" s="99">
        <v>1.8872248556962874</v>
      </c>
      <c r="G78" s="99">
        <v>1.9656177216956319</v>
      </c>
      <c r="H78" s="99">
        <v>1.9533245327908431</v>
      </c>
      <c r="I78" s="99">
        <v>1.86349032060468</v>
      </c>
      <c r="J78" s="99">
        <v>1.7489478640456881</v>
      </c>
      <c r="K78" s="99">
        <v>1.7049296041012725</v>
      </c>
      <c r="L78" s="99">
        <v>1.8164405982330312</v>
      </c>
      <c r="M78" s="99">
        <v>1.7840090359480272</v>
      </c>
      <c r="N78" s="99">
        <v>1.6642428063319723</v>
      </c>
      <c r="O78" s="99">
        <v>1.6287838709732303</v>
      </c>
      <c r="P78" s="99">
        <v>1.5360715551766604</v>
      </c>
      <c r="Q78" s="99">
        <v>1.5681978703573844</v>
      </c>
      <c r="R78" s="99">
        <v>1.5989866703410729</v>
      </c>
      <c r="S78" s="99">
        <v>1.6915179656374273</v>
      </c>
      <c r="T78" s="99">
        <v>1.6817700340802775</v>
      </c>
      <c r="U78" s="99">
        <v>1.6886874000654417</v>
      </c>
      <c r="V78" s="99">
        <v>1.7471107634992122</v>
      </c>
      <c r="W78" s="99">
        <v>1.6930465276516169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8">
        <f t="shared" ref="B81:Q81" si="28">B82+B85+B87+B100</f>
        <v>1.9887516575415045</v>
      </c>
      <c r="C81" s="118">
        <f t="shared" si="28"/>
        <v>1.9358204310329494</v>
      </c>
      <c r="D81" s="118">
        <f t="shared" si="28"/>
        <v>1.8813653532964063</v>
      </c>
      <c r="E81" s="118">
        <f t="shared" si="28"/>
        <v>1.8717737669296182</v>
      </c>
      <c r="F81" s="118">
        <f t="shared" si="28"/>
        <v>1.7677996385463062</v>
      </c>
      <c r="G81" s="118">
        <f t="shared" si="28"/>
        <v>1.7768051460510608</v>
      </c>
      <c r="H81" s="118">
        <f t="shared" si="28"/>
        <v>1.4882428008027446</v>
      </c>
      <c r="I81" s="118">
        <f t="shared" si="28"/>
        <v>1.4168690648091395</v>
      </c>
      <c r="J81" s="118">
        <f t="shared" si="28"/>
        <v>1.2102361377307123</v>
      </c>
      <c r="K81" s="118">
        <f t="shared" si="28"/>
        <v>1.204414129129928</v>
      </c>
      <c r="L81" s="118">
        <f t="shared" si="28"/>
        <v>1.1379923957934113</v>
      </c>
      <c r="M81" s="118">
        <f t="shared" si="28"/>
        <v>1.1005987582106009</v>
      </c>
      <c r="N81" s="118">
        <f t="shared" si="28"/>
        <v>0.98785118677366013</v>
      </c>
      <c r="O81" s="118">
        <f t="shared" si="28"/>
        <v>0.95304280738054326</v>
      </c>
      <c r="P81" s="118">
        <f t="shared" si="28"/>
        <v>0.91484362191987101</v>
      </c>
      <c r="Q81" s="118">
        <f t="shared" si="28"/>
        <v>0.89161691976085078</v>
      </c>
      <c r="R81" s="118">
        <f t="shared" ref="R81:V81" si="29">R82+R85+R87+R100</f>
        <v>0.87667599167111909</v>
      </c>
      <c r="S81" s="118">
        <f t="shared" si="29"/>
        <v>0.90799529820199909</v>
      </c>
      <c r="T81" s="118">
        <f t="shared" si="29"/>
        <v>0.90667020494515538</v>
      </c>
      <c r="U81" s="118">
        <f t="shared" si="29"/>
        <v>0.86988661551317703</v>
      </c>
      <c r="V81" s="118">
        <f t="shared" si="29"/>
        <v>0.84844930538656671</v>
      </c>
      <c r="W81" s="118">
        <f t="shared" ref="W81" si="30">W82+W85+W87+W100</f>
        <v>0.81111776279519887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205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1.1785973133474144</v>
      </c>
      <c r="C87" s="123">
        <v>1.1392085041059177</v>
      </c>
      <c r="D87" s="123">
        <v>1.0767760808214786</v>
      </c>
      <c r="E87" s="123">
        <v>1.0127373937363275</v>
      </c>
      <c r="F87" s="123">
        <v>0.96242318034476437</v>
      </c>
      <c r="G87" s="123">
        <v>0.92176491360268198</v>
      </c>
      <c r="H87" s="123">
        <v>0.78213616128043573</v>
      </c>
      <c r="I87" s="123">
        <v>0.7038081184556676</v>
      </c>
      <c r="J87" s="123">
        <v>0.61776561350818926</v>
      </c>
      <c r="K87" s="123">
        <v>0.59369364939783131</v>
      </c>
      <c r="L87" s="123">
        <v>0.56985060340045735</v>
      </c>
      <c r="M87" s="123">
        <v>0.54978260904307186</v>
      </c>
      <c r="N87" s="123">
        <v>0.49169728180795841</v>
      </c>
      <c r="O87" s="123">
        <v>0.46569781850136371</v>
      </c>
      <c r="P87" s="123">
        <v>0.43166963655699286</v>
      </c>
      <c r="Q87" s="123">
        <v>0.40945764104944365</v>
      </c>
      <c r="R87" s="123">
        <v>0.40623207996260385</v>
      </c>
      <c r="S87" s="123">
        <v>0.40782549806992241</v>
      </c>
      <c r="T87" s="123">
        <v>0.39564773378911894</v>
      </c>
      <c r="U87" s="123">
        <v>0.36579361080108469</v>
      </c>
      <c r="V87" s="123">
        <v>0.35248394929342675</v>
      </c>
      <c r="W87" s="123">
        <v>0.34186679456285529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205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3.9039220783571151</v>
      </c>
      <c r="C92" s="102">
        <v>3.9449737391517838</v>
      </c>
      <c r="D92" s="102">
        <v>3.996825853990214</v>
      </c>
      <c r="E92" s="102">
        <v>3.992806197429573</v>
      </c>
      <c r="F92" s="102">
        <v>4.072270625103191</v>
      </c>
      <c r="G92" s="102">
        <v>4.2442143579871887</v>
      </c>
      <c r="H92" s="102">
        <v>4.0199466721013088</v>
      </c>
      <c r="I92" s="102">
        <v>4.0935372331896662</v>
      </c>
      <c r="J92" s="102">
        <v>3.9307800945730227</v>
      </c>
      <c r="K92" s="102">
        <v>4.012439338238817</v>
      </c>
      <c r="L92" s="102">
        <v>4.1502363178732402</v>
      </c>
      <c r="M92" s="102">
        <v>4.1597518611106725</v>
      </c>
      <c r="N92" s="102">
        <v>3.9299057070971344</v>
      </c>
      <c r="O92" s="102">
        <v>3.847950490133774</v>
      </c>
      <c r="P92" s="102">
        <v>3.6584374694762114</v>
      </c>
      <c r="Q92" s="102">
        <v>3.5261250342913693</v>
      </c>
      <c r="R92" s="102">
        <v>3.5755597716932219</v>
      </c>
      <c r="S92" s="102">
        <v>3.6188009170284459</v>
      </c>
      <c r="T92" s="102">
        <v>3.6204683963366295</v>
      </c>
      <c r="U92" s="102">
        <v>3.4202932378369888</v>
      </c>
      <c r="V92" s="102">
        <v>3.3865871762649795</v>
      </c>
      <c r="W92" s="102">
        <v>3.2948380575732354</v>
      </c>
      <c r="DA92" s="131" t="s">
        <v>3168</v>
      </c>
    </row>
    <row r="93" spans="1:105" ht="12" customHeight="1" x14ac:dyDescent="0.25">
      <c r="A93" s="107" t="s">
        <v>123</v>
      </c>
      <c r="B93" s="105">
        <v>0.71729281905495168</v>
      </c>
      <c r="C93" s="105">
        <v>0.77949246978336562</v>
      </c>
      <c r="D93" s="105">
        <v>0.75251849973661844</v>
      </c>
      <c r="E93" s="105">
        <v>0.6610969113263615</v>
      </c>
      <c r="F93" s="105">
        <v>0.70786077983677265</v>
      </c>
      <c r="G93" s="105">
        <v>0.77325857542285881</v>
      </c>
      <c r="H93" s="105">
        <v>0.76996997312929305</v>
      </c>
      <c r="I93" s="105">
        <v>0.75846152752784846</v>
      </c>
      <c r="J93" s="105">
        <v>0.75115884216249662</v>
      </c>
      <c r="K93" s="105">
        <v>0.74010139278190401</v>
      </c>
      <c r="L93" s="105">
        <v>0.70003041070163508</v>
      </c>
      <c r="M93" s="105">
        <v>0.57858319687590587</v>
      </c>
      <c r="N93" s="105">
        <v>0.50084437012744787</v>
      </c>
      <c r="O93" s="105">
        <v>0.43264238551234929</v>
      </c>
      <c r="P93" s="105">
        <v>0.44728260430420086</v>
      </c>
      <c r="Q93" s="105">
        <v>0.35532181290819742</v>
      </c>
      <c r="R93" s="105">
        <v>0.40129044624556226</v>
      </c>
      <c r="S93" s="105">
        <v>0.41687453332681446</v>
      </c>
      <c r="T93" s="105">
        <v>0.41886368618531883</v>
      </c>
      <c r="U93" s="105">
        <v>0.426141550096096</v>
      </c>
      <c r="V93" s="105">
        <v>0.52919653697770141</v>
      </c>
      <c r="W93" s="105">
        <v>0.41090543796233014</v>
      </c>
      <c r="DA93" s="132" t="s">
        <v>3169</v>
      </c>
    </row>
    <row r="94" spans="1:105" ht="12" customHeight="1" x14ac:dyDescent="0.25">
      <c r="A94" s="108" t="s">
        <v>50</v>
      </c>
      <c r="B94" s="99">
        <v>0.71729281905495168</v>
      </c>
      <c r="C94" s="99">
        <v>0.77949246978336562</v>
      </c>
      <c r="D94" s="99">
        <v>0.75251849973661844</v>
      </c>
      <c r="E94" s="99">
        <v>0.6610969113263615</v>
      </c>
      <c r="F94" s="99">
        <v>0.70786077983677265</v>
      </c>
      <c r="G94" s="99">
        <v>0.77325857542285881</v>
      </c>
      <c r="H94" s="99">
        <v>0.76996997312929305</v>
      </c>
      <c r="I94" s="99">
        <v>0.75846152752784846</v>
      </c>
      <c r="J94" s="99">
        <v>0.75115884216249662</v>
      </c>
      <c r="K94" s="99">
        <v>0.74010139278190401</v>
      </c>
      <c r="L94" s="99">
        <v>0.70003041070163508</v>
      </c>
      <c r="M94" s="99">
        <v>0.57858319687590587</v>
      </c>
      <c r="N94" s="99">
        <v>0.50084437012744787</v>
      </c>
      <c r="O94" s="99">
        <v>0.43264238551234929</v>
      </c>
      <c r="P94" s="99">
        <v>0.44728260430420086</v>
      </c>
      <c r="Q94" s="99">
        <v>0.35532181290819742</v>
      </c>
      <c r="R94" s="99">
        <v>0.40129044624556226</v>
      </c>
      <c r="S94" s="99">
        <v>0.41687453332681446</v>
      </c>
      <c r="T94" s="99">
        <v>0.41886368618531883</v>
      </c>
      <c r="U94" s="99">
        <v>0.426141550096096</v>
      </c>
      <c r="V94" s="99">
        <v>0.52919653697770141</v>
      </c>
      <c r="W94" s="99">
        <v>0.41090543796233014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0.81015434419409027</v>
      </c>
      <c r="C100" s="123">
        <v>0.79661192692703164</v>
      </c>
      <c r="D100" s="123">
        <v>0.80458927247492773</v>
      </c>
      <c r="E100" s="123">
        <v>0.85903637319329074</v>
      </c>
      <c r="F100" s="123">
        <v>0.8053764582015418</v>
      </c>
      <c r="G100" s="123">
        <v>0.85504023244837879</v>
      </c>
      <c r="H100" s="123">
        <v>0.70610663952230879</v>
      </c>
      <c r="I100" s="123">
        <v>0.71306094635347206</v>
      </c>
      <c r="J100" s="123">
        <v>0.59247052422252289</v>
      </c>
      <c r="K100" s="123">
        <v>0.61072047973209675</v>
      </c>
      <c r="L100" s="123">
        <v>0.56814179239295393</v>
      </c>
      <c r="M100" s="123">
        <v>0.55081614916752908</v>
      </c>
      <c r="N100" s="123">
        <v>0.49615390496570172</v>
      </c>
      <c r="O100" s="123">
        <v>0.48734498887917949</v>
      </c>
      <c r="P100" s="123">
        <v>0.48317398536287809</v>
      </c>
      <c r="Q100" s="123">
        <v>0.48215927871140718</v>
      </c>
      <c r="R100" s="123">
        <v>0.47044391170851524</v>
      </c>
      <c r="S100" s="123">
        <v>0.50016980013207668</v>
      </c>
      <c r="T100" s="123">
        <v>0.51102247115603638</v>
      </c>
      <c r="U100" s="123">
        <v>0.5040930047120924</v>
      </c>
      <c r="V100" s="123">
        <v>0.49596535609313991</v>
      </c>
      <c r="W100" s="123">
        <v>0.46925096823234358</v>
      </c>
      <c r="DA100" s="130" t="s">
        <v>3176</v>
      </c>
    </row>
    <row r="101" spans="1:105" ht="12" customHeight="1" x14ac:dyDescent="0.25">
      <c r="A101" s="97" t="s">
        <v>208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2.595769628334081</v>
      </c>
      <c r="C102" s="99">
        <v>2.6021502219413275</v>
      </c>
      <c r="D102" s="99">
        <v>2.6338183889474531</v>
      </c>
      <c r="E102" s="99">
        <v>2.799455136333671</v>
      </c>
      <c r="F102" s="99">
        <v>2.6239193675544037</v>
      </c>
      <c r="G102" s="99">
        <v>2.8478204091505965</v>
      </c>
      <c r="H102" s="99">
        <v>2.491605331397428</v>
      </c>
      <c r="I102" s="99">
        <v>2.5936642630064384</v>
      </c>
      <c r="J102" s="99">
        <v>2.1791910813444311</v>
      </c>
      <c r="K102" s="99">
        <v>2.2487641220445185</v>
      </c>
      <c r="L102" s="99">
        <v>2.1383651980702214</v>
      </c>
      <c r="M102" s="99">
        <v>2.1060085287778971</v>
      </c>
      <c r="N102" s="99">
        <v>1.9352221561870573</v>
      </c>
      <c r="O102" s="99">
        <v>1.9128057355888499</v>
      </c>
      <c r="P102" s="99">
        <v>1.8869762267945536</v>
      </c>
      <c r="Q102" s="99">
        <v>1.9012554871239353</v>
      </c>
      <c r="R102" s="99">
        <v>1.8767218609831524</v>
      </c>
      <c r="S102" s="99">
        <v>2.0262429113379485</v>
      </c>
      <c r="T102" s="99">
        <v>2.0755797248998662</v>
      </c>
      <c r="U102" s="99">
        <v>2.097455451993731</v>
      </c>
      <c r="V102" s="99">
        <v>2.1208646426997078</v>
      </c>
      <c r="W102" s="99">
        <v>2.0642947185742067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8">
        <f t="shared" ref="B105:Q105" si="35">B106+B109+B111+B120</f>
        <v>1.1452170604793965</v>
      </c>
      <c r="C105" s="118">
        <f t="shared" si="35"/>
        <v>1.1073350314491552</v>
      </c>
      <c r="D105" s="118">
        <f t="shared" si="35"/>
        <v>1.1537721042935656</v>
      </c>
      <c r="E105" s="118">
        <f t="shared" si="35"/>
        <v>1.1294080083452338</v>
      </c>
      <c r="F105" s="118">
        <f t="shared" si="35"/>
        <v>1.0488911265821588</v>
      </c>
      <c r="G105" s="118">
        <f t="shared" si="35"/>
        <v>1.6456096758660215</v>
      </c>
      <c r="H105" s="118">
        <f t="shared" si="35"/>
        <v>1.1626662312588179</v>
      </c>
      <c r="I105" s="118">
        <f t="shared" si="35"/>
        <v>1.4608127519260801</v>
      </c>
      <c r="J105" s="118">
        <f t="shared" si="35"/>
        <v>0.98736085849390687</v>
      </c>
      <c r="K105" s="118">
        <f t="shared" si="35"/>
        <v>1.1337270077251986</v>
      </c>
      <c r="L105" s="118">
        <f t="shared" si="35"/>
        <v>0.90467252607683724</v>
      </c>
      <c r="M105" s="118">
        <f t="shared" si="35"/>
        <v>0.81818595560933149</v>
      </c>
      <c r="N105" s="118">
        <f t="shared" si="35"/>
        <v>0.71471995200279559</v>
      </c>
      <c r="O105" s="118">
        <f t="shared" si="35"/>
        <v>0.70014658084638914</v>
      </c>
      <c r="P105" s="118">
        <f t="shared" si="35"/>
        <v>0.65914327919494287</v>
      </c>
      <c r="Q105" s="118">
        <f t="shared" si="35"/>
        <v>0.64634556495699791</v>
      </c>
      <c r="R105" s="118">
        <f t="shared" ref="R105:V105" si="36">R106+R109+R111+R120</f>
        <v>0.62391732166875291</v>
      </c>
      <c r="S105" s="118">
        <f t="shared" si="36"/>
        <v>0.64664503058111189</v>
      </c>
      <c r="T105" s="118">
        <f t="shared" si="36"/>
        <v>0.65844590385612645</v>
      </c>
      <c r="U105" s="118">
        <f t="shared" si="36"/>
        <v>0.67982004305553956</v>
      </c>
      <c r="V105" s="118">
        <f t="shared" si="36"/>
        <v>0.60320974827612095</v>
      </c>
      <c r="W105" s="118">
        <f t="shared" ref="W105" si="37">W106+W109+W111+W120</f>
        <v>0.57570246929781055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203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203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1.1452170604793965</v>
      </c>
      <c r="C120" s="123">
        <v>1.1073350314491552</v>
      </c>
      <c r="D120" s="123">
        <v>1.1537721042935656</v>
      </c>
      <c r="E120" s="123">
        <v>1.1294080083452338</v>
      </c>
      <c r="F120" s="123">
        <v>1.0488911265821588</v>
      </c>
      <c r="G120" s="123">
        <v>1.6456096758660215</v>
      </c>
      <c r="H120" s="123">
        <v>1.1626662312588179</v>
      </c>
      <c r="I120" s="123">
        <v>1.4608127519260801</v>
      </c>
      <c r="J120" s="123">
        <v>0.98736085849390687</v>
      </c>
      <c r="K120" s="123">
        <v>1.1337270077251986</v>
      </c>
      <c r="L120" s="123">
        <v>0.90467252607683724</v>
      </c>
      <c r="M120" s="123">
        <v>0.81818595560933149</v>
      </c>
      <c r="N120" s="123">
        <v>0.71471995200279559</v>
      </c>
      <c r="O120" s="123">
        <v>0.70014658084638914</v>
      </c>
      <c r="P120" s="123">
        <v>0.65914327919494287</v>
      </c>
      <c r="Q120" s="123">
        <v>0.64634556495699791</v>
      </c>
      <c r="R120" s="123">
        <v>0.62391732166875291</v>
      </c>
      <c r="S120" s="123">
        <v>0.64664503058111189</v>
      </c>
      <c r="T120" s="123">
        <v>0.65844590385612645</v>
      </c>
      <c r="U120" s="123">
        <v>0.67982004305553956</v>
      </c>
      <c r="V120" s="123">
        <v>0.60320974827612095</v>
      </c>
      <c r="W120" s="123">
        <v>0.57570246929781055</v>
      </c>
      <c r="DA120" s="130" t="s">
        <v>3195</v>
      </c>
    </row>
    <row r="121" spans="1:105" ht="12" customHeight="1" x14ac:dyDescent="0.25">
      <c r="A121" s="97" t="s">
        <v>50</v>
      </c>
      <c r="B121" s="99">
        <v>2.4171831666901062</v>
      </c>
      <c r="C121" s="99">
        <v>2.2956806360578241</v>
      </c>
      <c r="D121" s="99">
        <v>2.3074242780125536</v>
      </c>
      <c r="E121" s="99">
        <v>2.2596525817190707</v>
      </c>
      <c r="F121" s="99">
        <v>2.0852028219973455</v>
      </c>
      <c r="G121" s="99">
        <v>2.720537020507205</v>
      </c>
      <c r="H121" s="99">
        <v>1.9419269326055419</v>
      </c>
      <c r="I121" s="99">
        <v>2.403540819008223</v>
      </c>
      <c r="J121" s="99">
        <v>1.6379951541131834</v>
      </c>
      <c r="K121" s="99">
        <v>1.9370638992347213</v>
      </c>
      <c r="L121" s="99">
        <v>1.6554218307026496</v>
      </c>
      <c r="M121" s="99">
        <v>1.6379144294641872</v>
      </c>
      <c r="N121" s="99">
        <v>1.5660334908091429</v>
      </c>
      <c r="O121" s="99">
        <v>1.6576125647085704</v>
      </c>
      <c r="P121" s="99">
        <v>1.7816562386722312</v>
      </c>
      <c r="Q121" s="99">
        <v>1.9195536975617959</v>
      </c>
      <c r="R121" s="99">
        <v>1.9870636766142031</v>
      </c>
      <c r="S121" s="99">
        <v>2.0703346340451745</v>
      </c>
      <c r="T121" s="99">
        <v>2.1428964681763278</v>
      </c>
      <c r="U121" s="99">
        <v>2.2586993023293576</v>
      </c>
      <c r="V121" s="99">
        <v>2.1845048756965415</v>
      </c>
      <c r="W121" s="99">
        <v>2.108126957966705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8">
        <f t="shared" ref="B124:Q124" si="42">B125+B128+B130+B139</f>
        <v>0.7302906664120189</v>
      </c>
      <c r="C124" s="118">
        <f t="shared" si="42"/>
        <v>0.74058451331102326</v>
      </c>
      <c r="D124" s="118">
        <f t="shared" si="42"/>
        <v>0.75524833327332985</v>
      </c>
      <c r="E124" s="118">
        <f t="shared" si="42"/>
        <v>0.83088117625920255</v>
      </c>
      <c r="F124" s="118">
        <f t="shared" si="42"/>
        <v>0.71529327887390348</v>
      </c>
      <c r="G124" s="118">
        <f t="shared" si="42"/>
        <v>0.82127004227356359</v>
      </c>
      <c r="H124" s="118">
        <f t="shared" si="42"/>
        <v>0.67573699998607806</v>
      </c>
      <c r="I124" s="118">
        <f t="shared" si="42"/>
        <v>0.72008886344256551</v>
      </c>
      <c r="J124" s="118">
        <f t="shared" si="42"/>
        <v>0.603018004279255</v>
      </c>
      <c r="K124" s="118">
        <f t="shared" si="42"/>
        <v>0.63560086816062822</v>
      </c>
      <c r="L124" s="118">
        <f t="shared" si="42"/>
        <v>0.6043433447394353</v>
      </c>
      <c r="M124" s="118">
        <f t="shared" si="42"/>
        <v>0.58376912189264707</v>
      </c>
      <c r="N124" s="118">
        <f t="shared" si="42"/>
        <v>0.54793772352347103</v>
      </c>
      <c r="O124" s="118">
        <f t="shared" si="42"/>
        <v>0.52517867164288345</v>
      </c>
      <c r="P124" s="118">
        <f t="shared" si="42"/>
        <v>0.51485876338965897</v>
      </c>
      <c r="Q124" s="118">
        <f t="shared" si="42"/>
        <v>0.50402403497793968</v>
      </c>
      <c r="R124" s="118">
        <f t="shared" ref="R124:V124" si="43">R125+R128+R130+R139</f>
        <v>0.49369611845311523</v>
      </c>
      <c r="S124" s="118">
        <f t="shared" si="43"/>
        <v>0.50957377396126924</v>
      </c>
      <c r="T124" s="118">
        <f t="shared" si="43"/>
        <v>0.5098041756009698</v>
      </c>
      <c r="U124" s="118">
        <f t="shared" si="43"/>
        <v>0.51821313845173811</v>
      </c>
      <c r="V124" s="118">
        <f t="shared" si="43"/>
        <v>0.49585617964254353</v>
      </c>
      <c r="W124" s="118">
        <f t="shared" ref="W124" si="44">W125+W128+W130+W139</f>
        <v>0.48426655157009119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204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204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0.7302906664120189</v>
      </c>
      <c r="C139" s="123">
        <v>0.74058451331102326</v>
      </c>
      <c r="D139" s="123">
        <v>0.75524833327332985</v>
      </c>
      <c r="E139" s="123">
        <v>0.83088117625920255</v>
      </c>
      <c r="F139" s="123">
        <v>0.71529327887390348</v>
      </c>
      <c r="G139" s="123">
        <v>0.82127004227356359</v>
      </c>
      <c r="H139" s="123">
        <v>0.67573699998607806</v>
      </c>
      <c r="I139" s="123">
        <v>0.72008886344256551</v>
      </c>
      <c r="J139" s="123">
        <v>0.603018004279255</v>
      </c>
      <c r="K139" s="123">
        <v>0.63560086816062822</v>
      </c>
      <c r="L139" s="123">
        <v>0.6043433447394353</v>
      </c>
      <c r="M139" s="123">
        <v>0.58376912189264707</v>
      </c>
      <c r="N139" s="123">
        <v>0.54793772352347103</v>
      </c>
      <c r="O139" s="123">
        <v>0.52517867164288345</v>
      </c>
      <c r="P139" s="123">
        <v>0.51485876338965897</v>
      </c>
      <c r="Q139" s="123">
        <v>0.50402403497793968</v>
      </c>
      <c r="R139" s="123">
        <v>0.49369611845311523</v>
      </c>
      <c r="S139" s="123">
        <v>0.50957377396126924</v>
      </c>
      <c r="T139" s="123">
        <v>0.5098041756009698</v>
      </c>
      <c r="U139" s="123">
        <v>0.51821313845173811</v>
      </c>
      <c r="V139" s="123">
        <v>0.49585617964254353</v>
      </c>
      <c r="W139" s="123">
        <v>0.48426655157009119</v>
      </c>
      <c r="DA139" s="130" t="s">
        <v>3213</v>
      </c>
    </row>
    <row r="140" spans="1:105" ht="12" customHeight="1" x14ac:dyDescent="0.25">
      <c r="A140" s="97" t="s">
        <v>50</v>
      </c>
      <c r="B140" s="99">
        <v>1.7519712882888556</v>
      </c>
      <c r="C140" s="99">
        <v>1.7954723055594737</v>
      </c>
      <c r="D140" s="99">
        <v>1.9161989319153556</v>
      </c>
      <c r="E140" s="99">
        <v>2.2351087002819092</v>
      </c>
      <c r="F140" s="99">
        <v>2.0436467862921659</v>
      </c>
      <c r="G140" s="99">
        <v>2.4477316486419984</v>
      </c>
      <c r="H140" s="99">
        <v>2.1119842113829503</v>
      </c>
      <c r="I140" s="99">
        <v>2.3221644460679172</v>
      </c>
      <c r="J140" s="99">
        <v>2.011476256737343</v>
      </c>
      <c r="K140" s="99">
        <v>2.1724273693932918</v>
      </c>
      <c r="L140" s="99">
        <v>2.0987519943580129</v>
      </c>
      <c r="M140" s="99">
        <v>2.0597206732449056</v>
      </c>
      <c r="N140" s="99">
        <v>1.9912905337186282</v>
      </c>
      <c r="O140" s="99">
        <v>1.936734696182387</v>
      </c>
      <c r="P140" s="99">
        <v>1.932179002143289</v>
      </c>
      <c r="Q140" s="99">
        <v>1.9264964675164258</v>
      </c>
      <c r="R140" s="99">
        <v>1.9197068493815672</v>
      </c>
      <c r="S140" s="99">
        <v>2.0238026933169384</v>
      </c>
      <c r="T140" s="99">
        <v>2.0446486474473535</v>
      </c>
      <c r="U140" s="99">
        <v>2.1198741430852714</v>
      </c>
      <c r="V140" s="99">
        <v>2.0708150731835855</v>
      </c>
      <c r="W140" s="99">
        <v>2.0196787312542206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0.96052117081613531</v>
      </c>
      <c r="C143" s="118">
        <f t="shared" si="49"/>
        <v>1.002383701913383</v>
      </c>
      <c r="D143" s="118">
        <f t="shared" si="49"/>
        <v>1.1600457829708695</v>
      </c>
      <c r="E143" s="118">
        <f t="shared" si="49"/>
        <v>1.3667551927646311</v>
      </c>
      <c r="F143" s="118">
        <f t="shared" si="49"/>
        <v>1.4727337707265629</v>
      </c>
      <c r="G143" s="118">
        <f t="shared" si="49"/>
        <v>1.4083304274389477</v>
      </c>
      <c r="H143" s="118">
        <f t="shared" si="49"/>
        <v>1.3610823656143491</v>
      </c>
      <c r="I143" s="118">
        <f t="shared" si="49"/>
        <v>1.3440799089381132</v>
      </c>
      <c r="J143" s="118">
        <f t="shared" si="49"/>
        <v>1.2923031846232882</v>
      </c>
      <c r="K143" s="118">
        <f t="shared" si="49"/>
        <v>1.3279953462647098</v>
      </c>
      <c r="L143" s="118">
        <f t="shared" si="49"/>
        <v>1.3895268787135135</v>
      </c>
      <c r="M143" s="118">
        <f t="shared" si="49"/>
        <v>1.3454440178956399</v>
      </c>
      <c r="N143" s="118">
        <f t="shared" si="49"/>
        <v>1.2992185521502697</v>
      </c>
      <c r="O143" s="118">
        <f t="shared" si="49"/>
        <v>1.2893738969239683</v>
      </c>
      <c r="P143" s="118">
        <f t="shared" si="49"/>
        <v>1.2143450584863746</v>
      </c>
      <c r="Q143" s="118">
        <f t="shared" si="49"/>
        <v>1.11612256690286</v>
      </c>
      <c r="R143" s="118">
        <f t="shared" ref="R143:V143" si="50">R144+R146+R148+R157</f>
        <v>1.0835898470930228</v>
      </c>
      <c r="S143" s="118">
        <f t="shared" si="50"/>
        <v>1.0657890740512617</v>
      </c>
      <c r="T143" s="118">
        <f t="shared" si="50"/>
        <v>1.0500608078540328</v>
      </c>
      <c r="U143" s="118">
        <f t="shared" si="50"/>
        <v>0.98234339081511823</v>
      </c>
      <c r="V143" s="118">
        <f t="shared" si="50"/>
        <v>0.99883335004572316</v>
      </c>
      <c r="W143" s="118">
        <f t="shared" ref="W143" si="51">W144+W146+W148+W157</f>
        <v>0.90254569490020708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0.60708464048746824</v>
      </c>
      <c r="C148" s="123">
        <v>0.61724323407745318</v>
      </c>
      <c r="D148" s="123">
        <v>0.67898156204730886</v>
      </c>
      <c r="E148" s="123">
        <v>0.73502815616056671</v>
      </c>
      <c r="F148" s="123">
        <v>0.79837002091444109</v>
      </c>
      <c r="G148" s="123">
        <v>0.77021489387771724</v>
      </c>
      <c r="H148" s="123">
        <v>0.74388403727829711</v>
      </c>
      <c r="I148" s="123">
        <v>0.71158894624706381</v>
      </c>
      <c r="J148" s="123">
        <v>0.69584823653050687</v>
      </c>
      <c r="K148" s="123">
        <v>0.69835168386402635</v>
      </c>
      <c r="L148" s="123">
        <v>0.71219593508168133</v>
      </c>
      <c r="M148" s="123">
        <v>0.66120708472797329</v>
      </c>
      <c r="N148" s="123">
        <v>0.62536055344061603</v>
      </c>
      <c r="O148" s="123">
        <v>0.61208912891484579</v>
      </c>
      <c r="P148" s="123">
        <v>0.58085780454032798</v>
      </c>
      <c r="Q148" s="123">
        <v>0.52556946900946466</v>
      </c>
      <c r="R148" s="123">
        <v>0.53817485659261022</v>
      </c>
      <c r="S148" s="123">
        <v>0.51423369222172266</v>
      </c>
      <c r="T148" s="123">
        <v>0.52119094368303875</v>
      </c>
      <c r="U148" s="123">
        <v>0.47623030568841573</v>
      </c>
      <c r="V148" s="123">
        <v>0.4817426108680869</v>
      </c>
      <c r="W148" s="123">
        <v>0.43960467904425987</v>
      </c>
      <c r="DA148" s="130" t="s">
        <v>3221</v>
      </c>
    </row>
    <row r="149" spans="1:105" ht="12" customHeight="1" x14ac:dyDescent="0.25">
      <c r="A149" s="97" t="s">
        <v>124</v>
      </c>
      <c r="B149" s="99">
        <v>4.4067469060103557</v>
      </c>
      <c r="C149" s="99">
        <v>4.1973246391554229</v>
      </c>
      <c r="D149" s="99">
        <v>4.0284835718516279</v>
      </c>
      <c r="E149" s="99">
        <v>3.894709312912715</v>
      </c>
      <c r="F149" s="99">
        <v>4.0429714810827653</v>
      </c>
      <c r="G149" s="99">
        <v>3.9215414589714368</v>
      </c>
      <c r="H149" s="99">
        <v>3.922435573415036</v>
      </c>
      <c r="I149" s="99">
        <v>3.8931301204209818</v>
      </c>
      <c r="J149" s="99">
        <v>3.9310383392920722</v>
      </c>
      <c r="K149" s="99">
        <v>3.9254405150147003</v>
      </c>
      <c r="L149" s="99">
        <v>4.1024482362336316</v>
      </c>
      <c r="M149" s="99">
        <v>3.8952022883410398</v>
      </c>
      <c r="N149" s="99">
        <v>3.7287534353950584</v>
      </c>
      <c r="O149" s="99">
        <v>3.6496716404601313</v>
      </c>
      <c r="P149" s="99">
        <v>3.4753405394499679</v>
      </c>
      <c r="Q149" s="99">
        <v>3.2140539566208366</v>
      </c>
      <c r="R149" s="99">
        <v>3.3767419431376493</v>
      </c>
      <c r="S149" s="99">
        <v>3.3005126234365032</v>
      </c>
      <c r="T149" s="99">
        <v>3.4912066058501581</v>
      </c>
      <c r="U149" s="99">
        <v>3.3177206395390564</v>
      </c>
      <c r="V149" s="99">
        <v>3.5330458616440845</v>
      </c>
      <c r="W149" s="99">
        <v>3.2713315574387209</v>
      </c>
      <c r="DA149" s="63" t="s">
        <v>3222</v>
      </c>
    </row>
    <row r="150" spans="1:105" ht="12" customHeight="1" x14ac:dyDescent="0.25">
      <c r="A150" s="97" t="s">
        <v>123</v>
      </c>
      <c r="B150" s="99">
        <v>0.86470541241165022</v>
      </c>
      <c r="C150" s="99">
        <v>0.8983839550181959</v>
      </c>
      <c r="D150" s="99">
        <v>0.84712029534217781</v>
      </c>
      <c r="E150" s="99">
        <v>0.70291324847673131</v>
      </c>
      <c r="F150" s="99">
        <v>0.73765191071206648</v>
      </c>
      <c r="G150" s="99">
        <v>0.80137865117783835</v>
      </c>
      <c r="H150" s="99">
        <v>0.77653157425166108</v>
      </c>
      <c r="I150" s="99">
        <v>0.78052868443442958</v>
      </c>
      <c r="J150" s="99">
        <v>0.77230265002779008</v>
      </c>
      <c r="K150" s="99">
        <v>0.80688725525215932</v>
      </c>
      <c r="L150" s="99">
        <v>0.70982759236673487</v>
      </c>
      <c r="M150" s="99">
        <v>0.47639439624815644</v>
      </c>
      <c r="N150" s="99">
        <v>0.45892527809297029</v>
      </c>
      <c r="O150" s="99">
        <v>0.4215124842692225</v>
      </c>
      <c r="P150" s="99">
        <v>0.44754099954747617</v>
      </c>
      <c r="Q150" s="99">
        <v>0.40065483705501137</v>
      </c>
      <c r="R150" s="99">
        <v>0.4776680356710557</v>
      </c>
      <c r="S150" s="99">
        <v>0.45660630846243033</v>
      </c>
      <c r="T150" s="99">
        <v>0.44505699328007475</v>
      </c>
      <c r="U150" s="99">
        <v>0.43604058699434156</v>
      </c>
      <c r="V150" s="99">
        <v>0.58453693215674574</v>
      </c>
      <c r="W150" s="99">
        <v>0.41554311030842511</v>
      </c>
      <c r="DA150" s="63" t="s">
        <v>3223</v>
      </c>
    </row>
    <row r="151" spans="1:105" ht="12" customHeight="1" x14ac:dyDescent="0.25">
      <c r="A151" s="100" t="s">
        <v>50</v>
      </c>
      <c r="B151" s="102">
        <v>0.86470541241165022</v>
      </c>
      <c r="C151" s="102">
        <v>0.8983839550181959</v>
      </c>
      <c r="D151" s="102">
        <v>0.84712029534217781</v>
      </c>
      <c r="E151" s="102">
        <v>0.70291324847673131</v>
      </c>
      <c r="F151" s="102">
        <v>0.73765191071206648</v>
      </c>
      <c r="G151" s="102">
        <v>0.80137865117783835</v>
      </c>
      <c r="H151" s="102">
        <v>0.77653157425166108</v>
      </c>
      <c r="I151" s="102">
        <v>0.78052868443442958</v>
      </c>
      <c r="J151" s="102">
        <v>0.77230265002779008</v>
      </c>
      <c r="K151" s="102">
        <v>0.80688725525215932</v>
      </c>
      <c r="L151" s="102">
        <v>0.70982759236673487</v>
      </c>
      <c r="M151" s="102">
        <v>0.47639439624815644</v>
      </c>
      <c r="N151" s="102">
        <v>0.45892527809297029</v>
      </c>
      <c r="O151" s="102">
        <v>0.4215124842692225</v>
      </c>
      <c r="P151" s="102">
        <v>0.44754099954747617</v>
      </c>
      <c r="Q151" s="102">
        <v>0.40065483705501137</v>
      </c>
      <c r="R151" s="102">
        <v>0.4776680356710557</v>
      </c>
      <c r="S151" s="102">
        <v>0.45660630846243033</v>
      </c>
      <c r="T151" s="102">
        <v>0.44505699328007475</v>
      </c>
      <c r="U151" s="102">
        <v>0.43604058699434156</v>
      </c>
      <c r="V151" s="102">
        <v>0.58453693215674574</v>
      </c>
      <c r="W151" s="102">
        <v>0.41554311030842511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0.35343653032866706</v>
      </c>
      <c r="C157" s="123">
        <v>0.38514046783592987</v>
      </c>
      <c r="D157" s="123">
        <v>0.48106422092356066</v>
      </c>
      <c r="E157" s="123">
        <v>0.63172703660406437</v>
      </c>
      <c r="F157" s="123">
        <v>0.67436374981212177</v>
      </c>
      <c r="G157" s="123">
        <v>0.6381155335612303</v>
      </c>
      <c r="H157" s="123">
        <v>0.61719832833605193</v>
      </c>
      <c r="I157" s="123">
        <v>0.63249096269104943</v>
      </c>
      <c r="J157" s="123">
        <v>0.59645494809278132</v>
      </c>
      <c r="K157" s="123">
        <v>0.62964366240068348</v>
      </c>
      <c r="L157" s="123">
        <v>0.67733094363183222</v>
      </c>
      <c r="M157" s="123">
        <v>0.68423693316766665</v>
      </c>
      <c r="N157" s="123">
        <v>0.67385799870965368</v>
      </c>
      <c r="O157" s="123">
        <v>0.67728476800912263</v>
      </c>
      <c r="P157" s="123">
        <v>0.63348725394604655</v>
      </c>
      <c r="Q157" s="123">
        <v>0.59055309789339538</v>
      </c>
      <c r="R157" s="123">
        <v>0.54541499050041242</v>
      </c>
      <c r="S157" s="123">
        <v>0.55155538182953889</v>
      </c>
      <c r="T157" s="123">
        <v>0.52886986417099402</v>
      </c>
      <c r="U157" s="123">
        <v>0.5061130851267025</v>
      </c>
      <c r="V157" s="123">
        <v>0.51709073917763626</v>
      </c>
      <c r="W157" s="123">
        <v>0.46294101585594716</v>
      </c>
      <c r="DA157" s="130" t="s">
        <v>3230</v>
      </c>
    </row>
    <row r="158" spans="1:105" ht="12" customHeight="1" x14ac:dyDescent="0.25">
      <c r="A158" s="97" t="s">
        <v>50</v>
      </c>
      <c r="B158" s="99">
        <v>3.3723749019214511</v>
      </c>
      <c r="C158" s="99">
        <v>3.5222306918288062</v>
      </c>
      <c r="D158" s="99">
        <v>3.9519476030910625</v>
      </c>
      <c r="E158" s="99">
        <v>4.6189829023269828</v>
      </c>
      <c r="F158" s="99">
        <v>4.5005513438841511</v>
      </c>
      <c r="G158" s="99">
        <v>3.9261690305769812</v>
      </c>
      <c r="H158" s="99">
        <v>3.5776069310210432</v>
      </c>
      <c r="I158" s="99">
        <v>3.4520624645742797</v>
      </c>
      <c r="J158" s="99">
        <v>3.1398794002954675</v>
      </c>
      <c r="K158" s="99">
        <v>3.1765093591202409</v>
      </c>
      <c r="L158" s="99">
        <v>3.2663840119243051</v>
      </c>
      <c r="M158" s="99">
        <v>3.2088920860908274</v>
      </c>
      <c r="N158" s="99">
        <v>3.0213712300806046</v>
      </c>
      <c r="O158" s="99">
        <v>2.9584767347387086</v>
      </c>
      <c r="P158" s="99">
        <v>2.7903885229162682</v>
      </c>
      <c r="Q158" s="99">
        <v>2.6944165923675585</v>
      </c>
      <c r="R158" s="99">
        <v>2.6368403025779683</v>
      </c>
      <c r="S158" s="99">
        <v>2.7629933360413736</v>
      </c>
      <c r="T158" s="99">
        <v>2.7525684185654984</v>
      </c>
      <c r="U158" s="99">
        <v>2.700760458250433</v>
      </c>
      <c r="V158" s="99">
        <v>2.8306225664523841</v>
      </c>
      <c r="W158" s="99">
        <v>2.5569857209415874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1.4781021597584867</v>
      </c>
      <c r="C161" s="118">
        <f t="shared" si="54"/>
        <v>1.4513305488247594</v>
      </c>
      <c r="D161" s="118">
        <f t="shared" si="54"/>
        <v>1.4656383651810463</v>
      </c>
      <c r="E161" s="118">
        <f t="shared" si="54"/>
        <v>1.460720456821367</v>
      </c>
      <c r="F161" s="118">
        <f t="shared" si="54"/>
        <v>1.5310389444791976</v>
      </c>
      <c r="G161" s="118">
        <f t="shared" si="54"/>
        <v>1.5073083868276032</v>
      </c>
      <c r="H161" s="118">
        <f t="shared" si="54"/>
        <v>1.4373791886788359</v>
      </c>
      <c r="I161" s="118">
        <f t="shared" si="54"/>
        <v>1.4182909451330719</v>
      </c>
      <c r="J161" s="118">
        <f t="shared" si="54"/>
        <v>1.3304793367728376</v>
      </c>
      <c r="K161" s="118">
        <f t="shared" si="54"/>
        <v>1.2871236638815975</v>
      </c>
      <c r="L161" s="118">
        <f t="shared" si="54"/>
        <v>1.290634747648558</v>
      </c>
      <c r="M161" s="118">
        <f t="shared" si="54"/>
        <v>1.2762869229082479</v>
      </c>
      <c r="N161" s="118">
        <f t="shared" si="54"/>
        <v>1.1843825789198275</v>
      </c>
      <c r="O161" s="118">
        <f t="shared" si="54"/>
        <v>1.1394179903917765</v>
      </c>
      <c r="P161" s="118">
        <f t="shared" si="54"/>
        <v>1.0754902755096032</v>
      </c>
      <c r="Q161" s="118">
        <f t="shared" si="54"/>
        <v>1.0185426811645271</v>
      </c>
      <c r="R161" s="118">
        <f t="shared" ref="R161:V161" si="55">R162+R164+R166+R175</f>
        <v>0.9811521066105664</v>
      </c>
      <c r="S161" s="118">
        <f t="shared" si="55"/>
        <v>0.98360633580538059</v>
      </c>
      <c r="T161" s="118">
        <f t="shared" si="55"/>
        <v>0.96235094615157457</v>
      </c>
      <c r="U161" s="118">
        <f t="shared" si="55"/>
        <v>0.87978526535961099</v>
      </c>
      <c r="V161" s="118">
        <f t="shared" si="55"/>
        <v>0.85647355267177172</v>
      </c>
      <c r="W161" s="118">
        <f t="shared" ref="W161" si="56">W162+W164+W166+W175</f>
        <v>0.84772208115055891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0.81865171960296335</v>
      </c>
      <c r="C166" s="123">
        <v>0.81715611835649582</v>
      </c>
      <c r="D166" s="123">
        <v>0.81140476925734006</v>
      </c>
      <c r="E166" s="123">
        <v>0.80496528012296675</v>
      </c>
      <c r="F166" s="123">
        <v>0.855805671083119</v>
      </c>
      <c r="G166" s="123">
        <v>0.85443738387002399</v>
      </c>
      <c r="H166" s="123">
        <v>0.81413824899607201</v>
      </c>
      <c r="I166" s="123">
        <v>0.78751932648309386</v>
      </c>
      <c r="J166" s="123">
        <v>0.74289979019939467</v>
      </c>
      <c r="K166" s="123">
        <v>0.71278229696045625</v>
      </c>
      <c r="L166" s="123">
        <v>0.72551166046693061</v>
      </c>
      <c r="M166" s="123">
        <v>0.71940984450942314</v>
      </c>
      <c r="N166" s="123">
        <v>0.66779272009977375</v>
      </c>
      <c r="O166" s="123">
        <v>0.63582774024868027</v>
      </c>
      <c r="P166" s="123">
        <v>0.58358041964186202</v>
      </c>
      <c r="Q166" s="123">
        <v>0.54108107535997763</v>
      </c>
      <c r="R166" s="123">
        <v>0.54752951744386558</v>
      </c>
      <c r="S166" s="123">
        <v>0.54265288397730727</v>
      </c>
      <c r="T166" s="123">
        <v>0.53253634729084975</v>
      </c>
      <c r="U166" s="123">
        <v>0.486452480501047</v>
      </c>
      <c r="V166" s="123">
        <v>0.46883154514184572</v>
      </c>
      <c r="W166" s="123">
        <v>0.48315004610461959</v>
      </c>
      <c r="DA166" s="130" t="s">
        <v>3238</v>
      </c>
    </row>
    <row r="167" spans="1:105" ht="12" customHeight="1" x14ac:dyDescent="0.25">
      <c r="A167" s="97" t="s">
        <v>124</v>
      </c>
      <c r="B167" s="99">
        <v>4.0313604445775786</v>
      </c>
      <c r="C167" s="99">
        <v>3.9125456785833248</v>
      </c>
      <c r="D167" s="99">
        <v>3.8844732122854118</v>
      </c>
      <c r="E167" s="99">
        <v>3.7024014909532665</v>
      </c>
      <c r="F167" s="99">
        <v>3.7576062378655122</v>
      </c>
      <c r="G167" s="99">
        <v>3.722836588079947</v>
      </c>
      <c r="H167" s="99">
        <v>3.561478720675018</v>
      </c>
      <c r="I167" s="99">
        <v>3.5736349132816652</v>
      </c>
      <c r="J167" s="99">
        <v>3.5441267752498984</v>
      </c>
      <c r="K167" s="99">
        <v>3.5008283727264948</v>
      </c>
      <c r="L167" s="99">
        <v>3.6221056583770146</v>
      </c>
      <c r="M167" s="99">
        <v>3.6837609822738657</v>
      </c>
      <c r="N167" s="99">
        <v>3.5813948359424463</v>
      </c>
      <c r="O167" s="99">
        <v>3.6497801676329611</v>
      </c>
      <c r="P167" s="99">
        <v>3.6115398692555276</v>
      </c>
      <c r="Q167" s="99">
        <v>3.4843533906398525</v>
      </c>
      <c r="R167" s="99">
        <v>3.5028993677286402</v>
      </c>
      <c r="S167" s="99">
        <v>3.5110025879984681</v>
      </c>
      <c r="T167" s="99">
        <v>3.4106515825682218</v>
      </c>
      <c r="U167" s="99">
        <v>3.1666453815857274</v>
      </c>
      <c r="V167" s="99">
        <v>3.1073251495759702</v>
      </c>
      <c r="W167" s="99">
        <v>3.2767417771402254</v>
      </c>
      <c r="DA167" s="63" t="s">
        <v>3239</v>
      </c>
    </row>
    <row r="168" spans="1:105" ht="12" customHeight="1" x14ac:dyDescent="0.25">
      <c r="A168" s="97" t="s">
        <v>123</v>
      </c>
      <c r="B168" s="99">
        <v>0.65378232123164515</v>
      </c>
      <c r="C168" s="99">
        <v>0.80759389217782018</v>
      </c>
      <c r="D168" s="99">
        <v>0.67118269752577453</v>
      </c>
      <c r="E168" s="99">
        <v>0.53986876738470868</v>
      </c>
      <c r="F168" s="99">
        <v>0.56393035903702859</v>
      </c>
      <c r="G168" s="99">
        <v>0.57374691521950438</v>
      </c>
      <c r="H168" s="99">
        <v>0.59420713156019533</v>
      </c>
      <c r="I168" s="99">
        <v>0.53390157814861017</v>
      </c>
      <c r="J168" s="99">
        <v>0.49843509380675438</v>
      </c>
      <c r="K168" s="99">
        <v>0.46227864613926256</v>
      </c>
      <c r="L168" s="99">
        <v>0.47841843095320419</v>
      </c>
      <c r="M168" s="99">
        <v>0.50020303537595878</v>
      </c>
      <c r="N168" s="99">
        <v>0.41048408483550303</v>
      </c>
      <c r="O168" s="99">
        <v>0.358220464339078</v>
      </c>
      <c r="P168" s="99">
        <v>0.49287506384613622</v>
      </c>
      <c r="Q168" s="99">
        <v>0.30969568777058837</v>
      </c>
      <c r="R168" s="99">
        <v>0.36658580475898156</v>
      </c>
      <c r="S168" s="99">
        <v>0.43205772464320658</v>
      </c>
      <c r="T168" s="99">
        <v>0.4322720868506143</v>
      </c>
      <c r="U168" s="99">
        <v>0.41857733493803945</v>
      </c>
      <c r="V168" s="99">
        <v>0.38412752980721543</v>
      </c>
      <c r="W168" s="99">
        <v>0.37349765127002266</v>
      </c>
      <c r="DA168" s="63" t="s">
        <v>3240</v>
      </c>
    </row>
    <row r="169" spans="1:105" ht="12" customHeight="1" x14ac:dyDescent="0.25">
      <c r="A169" s="100" t="s">
        <v>50</v>
      </c>
      <c r="B169" s="102">
        <v>0.65378232123164515</v>
      </c>
      <c r="C169" s="102">
        <v>0.80759389217782018</v>
      </c>
      <c r="D169" s="102">
        <v>0.67118269752577453</v>
      </c>
      <c r="E169" s="102">
        <v>0.53986876738470868</v>
      </c>
      <c r="F169" s="102">
        <v>0.56393035903702859</v>
      </c>
      <c r="G169" s="102">
        <v>0.57374691521950438</v>
      </c>
      <c r="H169" s="102">
        <v>0.59420713156019533</v>
      </c>
      <c r="I169" s="102">
        <v>0.53390157814861017</v>
      </c>
      <c r="J169" s="102">
        <v>0.49843509380675438</v>
      </c>
      <c r="K169" s="102">
        <v>0.46227864613926256</v>
      </c>
      <c r="L169" s="102">
        <v>0.47841843095320419</v>
      </c>
      <c r="M169" s="102">
        <v>0.50020303537595878</v>
      </c>
      <c r="N169" s="102">
        <v>0.41048408483550303</v>
      </c>
      <c r="O169" s="102">
        <v>0.358220464339078</v>
      </c>
      <c r="P169" s="102">
        <v>0.49287506384613622</v>
      </c>
      <c r="Q169" s="102">
        <v>0.30969568777058837</v>
      </c>
      <c r="R169" s="102">
        <v>0.36658580475898156</v>
      </c>
      <c r="S169" s="102">
        <v>0.43205772464320658</v>
      </c>
      <c r="T169" s="102">
        <v>0.4322720868506143</v>
      </c>
      <c r="U169" s="102">
        <v>0.41857733493803945</v>
      </c>
      <c r="V169" s="102">
        <v>0.38412752980721543</v>
      </c>
      <c r="W169" s="102">
        <v>0.37349765127002266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0.65945044015552334</v>
      </c>
      <c r="C175" s="123">
        <v>0.63417443046826349</v>
      </c>
      <c r="D175" s="123">
        <v>0.65423359592370622</v>
      </c>
      <c r="E175" s="123">
        <v>0.65575517669840022</v>
      </c>
      <c r="F175" s="123">
        <v>0.67523327339607864</v>
      </c>
      <c r="G175" s="123">
        <v>0.65287100295757916</v>
      </c>
      <c r="H175" s="123">
        <v>0.62324093968276384</v>
      </c>
      <c r="I175" s="123">
        <v>0.63077161864997799</v>
      </c>
      <c r="J175" s="123">
        <v>0.58757954657344291</v>
      </c>
      <c r="K175" s="123">
        <v>0.57434136692114124</v>
      </c>
      <c r="L175" s="123">
        <v>0.56512308718162751</v>
      </c>
      <c r="M175" s="123">
        <v>0.55687707839882461</v>
      </c>
      <c r="N175" s="123">
        <v>0.51658985882005382</v>
      </c>
      <c r="O175" s="123">
        <v>0.50359025014309633</v>
      </c>
      <c r="P175" s="123">
        <v>0.49190985586774122</v>
      </c>
      <c r="Q175" s="123">
        <v>0.47746160580454944</v>
      </c>
      <c r="R175" s="123">
        <v>0.43362258916670077</v>
      </c>
      <c r="S175" s="123">
        <v>0.44095345182807333</v>
      </c>
      <c r="T175" s="123">
        <v>0.42981459886072482</v>
      </c>
      <c r="U175" s="123">
        <v>0.39333278485856399</v>
      </c>
      <c r="V175" s="123">
        <v>0.387642007529926</v>
      </c>
      <c r="W175" s="123">
        <v>0.36457203504593932</v>
      </c>
      <c r="DA175" s="130" t="s">
        <v>3247</v>
      </c>
    </row>
    <row r="176" spans="1:105" ht="12" customHeight="1" x14ac:dyDescent="0.25">
      <c r="A176" s="97" t="s">
        <v>50</v>
      </c>
      <c r="B176" s="99">
        <v>2.488625773297823</v>
      </c>
      <c r="C176" s="99">
        <v>2.4103061415111844</v>
      </c>
      <c r="D176" s="99">
        <v>2.437817411352071</v>
      </c>
      <c r="E176" s="99">
        <v>2.3820264559977771</v>
      </c>
      <c r="F176" s="99">
        <v>2.3692080964169344</v>
      </c>
      <c r="G176" s="99">
        <v>2.3072239911432479</v>
      </c>
      <c r="H176" s="99">
        <v>2.2862959202985365</v>
      </c>
      <c r="I176" s="99">
        <v>2.365663655704823</v>
      </c>
      <c r="J176" s="99">
        <v>2.2557999317558433</v>
      </c>
      <c r="K176" s="99">
        <v>2.2603830950963046</v>
      </c>
      <c r="L176" s="99">
        <v>2.2740115863013068</v>
      </c>
      <c r="M176" s="99">
        <v>2.2935444356663774</v>
      </c>
      <c r="N176" s="99">
        <v>2.1856779028115243</v>
      </c>
      <c r="O176" s="99">
        <v>2.1714468810798957</v>
      </c>
      <c r="P176" s="99">
        <v>2.1529485430300506</v>
      </c>
      <c r="Q176" s="99">
        <v>2.1401909589948929</v>
      </c>
      <c r="R176" s="99">
        <v>2.0341824967026865</v>
      </c>
      <c r="S176" s="99">
        <v>2.157362740434956</v>
      </c>
      <c r="T176" s="99">
        <v>2.192635417322609</v>
      </c>
      <c r="U176" s="99">
        <v>2.0985765305683448</v>
      </c>
      <c r="V176" s="99">
        <v>2.1499570412126419</v>
      </c>
      <c r="W176" s="99">
        <v>2.0801671294896722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259.59158097013574</v>
      </c>
      <c r="D3" s="117">
        <f t="shared" si="0"/>
        <v>324.58290243814525</v>
      </c>
      <c r="E3" s="117">
        <f t="shared" si="0"/>
        <v>299.2874650326043</v>
      </c>
      <c r="F3" s="117">
        <f t="shared" si="0"/>
        <v>330.49513539185261</v>
      </c>
      <c r="G3" s="117">
        <f t="shared" si="0"/>
        <v>333.80750159938657</v>
      </c>
      <c r="H3" s="117">
        <f t="shared" si="0"/>
        <v>312.37716923173349</v>
      </c>
      <c r="I3" s="117">
        <f t="shared" si="0"/>
        <v>232.40220051301969</v>
      </c>
      <c r="J3" s="117">
        <f t="shared" si="0"/>
        <v>301.42410103781674</v>
      </c>
      <c r="K3" s="117">
        <f t="shared" si="0"/>
        <v>265.45514531470332</v>
      </c>
      <c r="L3" s="117">
        <f t="shared" si="0"/>
        <v>295.89302631510412</v>
      </c>
      <c r="M3" s="117">
        <f t="shared" si="0"/>
        <v>223.25370818830774</v>
      </c>
      <c r="N3" s="117">
        <f t="shared" si="0"/>
        <v>276.23074983415813</v>
      </c>
      <c r="O3" s="117">
        <f t="shared" si="0"/>
        <v>171.57995965082321</v>
      </c>
      <c r="P3" s="117">
        <f t="shared" si="0"/>
        <v>170.59271051487235</v>
      </c>
      <c r="Q3" s="117">
        <f t="shared" si="0"/>
        <v>155.68103313153014</v>
      </c>
      <c r="R3" s="117">
        <f t="shared" ref="R3:V3" si="1">R4+R7+R9+R19</f>
        <v>115.66544969403083</v>
      </c>
      <c r="S3" s="117">
        <f t="shared" si="1"/>
        <v>107.55685600389498</v>
      </c>
      <c r="T3" s="117">
        <f t="shared" si="1"/>
        <v>15.76821242209617</v>
      </c>
      <c r="U3" s="117">
        <f t="shared" si="1"/>
        <v>76.748700980651137</v>
      </c>
      <c r="V3" s="117">
        <f t="shared" si="1"/>
        <v>86.957970196185556</v>
      </c>
      <c r="W3" s="117">
        <f t="shared" ref="W3" si="2">W4+W7+W9+W19</f>
        <v>43.869607832436635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223.96664294753663</v>
      </c>
      <c r="D4" s="122">
        <f t="shared" si="3"/>
        <v>281.5706328070471</v>
      </c>
      <c r="E4" s="122">
        <f t="shared" si="3"/>
        <v>248.13380886036103</v>
      </c>
      <c r="F4" s="122">
        <f t="shared" si="3"/>
        <v>273.33642530061633</v>
      </c>
      <c r="G4" s="122">
        <f t="shared" si="3"/>
        <v>278.92812900522415</v>
      </c>
      <c r="H4" s="122">
        <f t="shared" si="3"/>
        <v>260.95681161608786</v>
      </c>
      <c r="I4" s="122">
        <f t="shared" si="3"/>
        <v>190.92126585632775</v>
      </c>
      <c r="J4" s="122">
        <f t="shared" si="3"/>
        <v>247.52348498869085</v>
      </c>
      <c r="K4" s="122">
        <f t="shared" si="3"/>
        <v>218.25116589802604</v>
      </c>
      <c r="L4" s="122">
        <f t="shared" si="3"/>
        <v>247.04912466588831</v>
      </c>
      <c r="M4" s="122">
        <f t="shared" si="3"/>
        <v>182.554196137899</v>
      </c>
      <c r="N4" s="122">
        <f t="shared" si="3"/>
        <v>226.15017336525992</v>
      </c>
      <c r="O4" s="122">
        <f t="shared" si="3"/>
        <v>140.62101120986389</v>
      </c>
      <c r="P4" s="122">
        <f t="shared" si="3"/>
        <v>137.01211292453755</v>
      </c>
      <c r="Q4" s="122">
        <f t="shared" si="3"/>
        <v>122.91808819730467</v>
      </c>
      <c r="R4" s="122">
        <f t="shared" ref="R4:V4" si="4">SUM(R5:R6)</f>
        <v>90.869154106685784</v>
      </c>
      <c r="S4" s="122">
        <f t="shared" si="4"/>
        <v>84.269743996254746</v>
      </c>
      <c r="T4" s="122">
        <f t="shared" si="4"/>
        <v>12.207744524535013</v>
      </c>
      <c r="U4" s="122">
        <f t="shared" si="4"/>
        <v>57.82552491858155</v>
      </c>
      <c r="V4" s="122">
        <f t="shared" si="4"/>
        <v>65.127284951650324</v>
      </c>
      <c r="W4" s="122">
        <f t="shared" ref="W4" si="5">SUM(W5:W6)</f>
        <v>31.202134044580593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222.80107768943384</v>
      </c>
      <c r="D5" s="98">
        <v>280.14386688197447</v>
      </c>
      <c r="E5" s="98">
        <v>246.85331912561543</v>
      </c>
      <c r="F5" s="98">
        <v>271.94656907496631</v>
      </c>
      <c r="G5" s="98">
        <v>277.51064823682134</v>
      </c>
      <c r="H5" s="98">
        <v>259.60991633281452</v>
      </c>
      <c r="I5" s="98">
        <v>189.91682043410586</v>
      </c>
      <c r="J5" s="98">
        <v>246.26602358718642</v>
      </c>
      <c r="K5" s="98">
        <v>217.12195001862875</v>
      </c>
      <c r="L5" s="98">
        <v>245.77411906161021</v>
      </c>
      <c r="M5" s="98">
        <v>181.63403078310412</v>
      </c>
      <c r="N5" s="98">
        <v>225.0436613165615</v>
      </c>
      <c r="O5" s="98">
        <v>139.94476027475082</v>
      </c>
      <c r="P5" s="98">
        <v>136.41072655872367</v>
      </c>
      <c r="Q5" s="98">
        <v>122.36086769324987</v>
      </c>
      <c r="R5" s="98">
        <v>90.439801655033605</v>
      </c>
      <c r="S5" s="98">
        <v>83.863877554590729</v>
      </c>
      <c r="T5" s="98">
        <v>12.14561322156349</v>
      </c>
      <c r="U5" s="98">
        <v>57.535276246180054</v>
      </c>
      <c r="V5" s="98">
        <v>64.793795548267852</v>
      </c>
      <c r="W5" s="98">
        <v>31.026065712489228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1.1655652581027827</v>
      </c>
      <c r="D6" s="98">
        <v>1.4267659250726139</v>
      </c>
      <c r="E6" s="98">
        <v>1.2804897347455952</v>
      </c>
      <c r="F6" s="98">
        <v>1.3898562256500226</v>
      </c>
      <c r="G6" s="98">
        <v>1.4174807684027868</v>
      </c>
      <c r="H6" s="98">
        <v>1.3468952832733361</v>
      </c>
      <c r="I6" s="98">
        <v>1.0044454222218935</v>
      </c>
      <c r="J6" s="98">
        <v>1.2574614015044276</v>
      </c>
      <c r="K6" s="98">
        <v>1.1292158793972882</v>
      </c>
      <c r="L6" s="98">
        <v>1.2750056042781157</v>
      </c>
      <c r="M6" s="98">
        <v>0.92016535479486605</v>
      </c>
      <c r="N6" s="98">
        <v>1.1065120486984279</v>
      </c>
      <c r="O6" s="98">
        <v>0.67625093511306944</v>
      </c>
      <c r="P6" s="98">
        <v>0.60138636581387461</v>
      </c>
      <c r="Q6" s="98">
        <v>0.55722050405479151</v>
      </c>
      <c r="R6" s="98">
        <v>0.42935245165217256</v>
      </c>
      <c r="S6" s="98">
        <v>0.4058664416640112</v>
      </c>
      <c r="T6" s="98">
        <v>6.2131302971521661E-2</v>
      </c>
      <c r="U6" s="98">
        <v>0.29024867240149577</v>
      </c>
      <c r="V6" s="98">
        <v>0.33348940338246919</v>
      </c>
      <c r="W6" s="98">
        <v>0.17606833209136435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0.12737563417344203</v>
      </c>
      <c r="D7" s="122">
        <f t="shared" si="6"/>
        <v>9.5023552840626593E-2</v>
      </c>
      <c r="E7" s="122">
        <f t="shared" si="6"/>
        <v>0.19221162424253985</v>
      </c>
      <c r="F7" s="122">
        <f t="shared" si="6"/>
        <v>0.30320969015403182</v>
      </c>
      <c r="G7" s="122">
        <f t="shared" si="6"/>
        <v>0.30270225749770113</v>
      </c>
      <c r="H7" s="122">
        <f t="shared" si="6"/>
        <v>0.24931651145677852</v>
      </c>
      <c r="I7" s="122">
        <f t="shared" si="6"/>
        <v>0.18451888426883356</v>
      </c>
      <c r="J7" s="122">
        <f t="shared" si="6"/>
        <v>0.20778416199135058</v>
      </c>
      <c r="K7" s="122">
        <f t="shared" si="6"/>
        <v>0.21137880812192081</v>
      </c>
      <c r="L7" s="122">
        <f t="shared" si="6"/>
        <v>0.22907078322031543</v>
      </c>
      <c r="M7" s="122">
        <f t="shared" si="6"/>
        <v>0.18463487335584516</v>
      </c>
      <c r="N7" s="122">
        <f t="shared" si="6"/>
        <v>0.32425147579236785</v>
      </c>
      <c r="O7" s="122">
        <f t="shared" si="6"/>
        <v>0.11293465227422923</v>
      </c>
      <c r="P7" s="122">
        <f t="shared" si="6"/>
        <v>0.1327920959279712</v>
      </c>
      <c r="Q7" s="122">
        <f t="shared" si="6"/>
        <v>0.24009977965690141</v>
      </c>
      <c r="R7" s="122">
        <f t="shared" si="6"/>
        <v>0.21270154991478674</v>
      </c>
      <c r="S7" s="122">
        <f t="shared" si="6"/>
        <v>0.2002516220144249</v>
      </c>
      <c r="T7" s="122">
        <f t="shared" si="6"/>
        <v>4.8032073023859964E-2</v>
      </c>
      <c r="U7" s="122">
        <f t="shared" si="6"/>
        <v>9.2008516621512965E-2</v>
      </c>
      <c r="V7" s="122">
        <f t="shared" si="6"/>
        <v>7.7664005471053427E-2</v>
      </c>
      <c r="W7" s="122">
        <f t="shared" si="6"/>
        <v>6.3235048454484313E-2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0.12737563417344203</v>
      </c>
      <c r="D8" s="98">
        <v>9.5023552840626593E-2</v>
      </c>
      <c r="E8" s="98">
        <v>0.19221162424253985</v>
      </c>
      <c r="F8" s="98">
        <v>0.30320969015403182</v>
      </c>
      <c r="G8" s="98">
        <v>0.30270225749770113</v>
      </c>
      <c r="H8" s="98">
        <v>0.24931651145677852</v>
      </c>
      <c r="I8" s="98">
        <v>0.18451888426883356</v>
      </c>
      <c r="J8" s="98">
        <v>0.20778416199135058</v>
      </c>
      <c r="K8" s="98">
        <v>0.21137880812192081</v>
      </c>
      <c r="L8" s="98">
        <v>0.22907078322031543</v>
      </c>
      <c r="M8" s="98">
        <v>0.18463487335584516</v>
      </c>
      <c r="N8" s="98">
        <v>0.32425147579236785</v>
      </c>
      <c r="O8" s="98">
        <v>0.11293465227422923</v>
      </c>
      <c r="P8" s="98">
        <v>0.1327920959279712</v>
      </c>
      <c r="Q8" s="98">
        <v>0.24009977965690141</v>
      </c>
      <c r="R8" s="98">
        <v>0.21270154991478674</v>
      </c>
      <c r="S8" s="98">
        <v>0.2002516220144249</v>
      </c>
      <c r="T8" s="98">
        <v>4.8032073023859964E-2</v>
      </c>
      <c r="U8" s="98">
        <v>9.2008516621512965E-2</v>
      </c>
      <c r="V8" s="98">
        <v>7.7664005471053427E-2</v>
      </c>
      <c r="W8" s="98">
        <v>6.3235048454484313E-2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24.041338612166104</v>
      </c>
      <c r="D9" s="122">
        <v>29.211982454586643</v>
      </c>
      <c r="E9" s="122">
        <v>32.06763624966753</v>
      </c>
      <c r="F9" s="122">
        <v>36.038666404619462</v>
      </c>
      <c r="G9" s="122">
        <v>34.803164873406892</v>
      </c>
      <c r="H9" s="122">
        <v>33.1659315530611</v>
      </c>
      <c r="I9" s="122">
        <v>27.399649492406184</v>
      </c>
      <c r="J9" s="122">
        <v>35.728210274713426</v>
      </c>
      <c r="K9" s="122">
        <v>31.69128376078239</v>
      </c>
      <c r="L9" s="122">
        <v>32.404822778090974</v>
      </c>
      <c r="M9" s="122">
        <v>27.605623817391926</v>
      </c>
      <c r="N9" s="122">
        <v>32.749786890661106</v>
      </c>
      <c r="O9" s="122">
        <v>20.519657807041781</v>
      </c>
      <c r="P9" s="122">
        <v>21.544729000901103</v>
      </c>
      <c r="Q9" s="122">
        <v>20.419820924707281</v>
      </c>
      <c r="R9" s="122">
        <v>15.518185693665123</v>
      </c>
      <c r="S9" s="122">
        <v>14.646342167563201</v>
      </c>
      <c r="T9" s="122">
        <v>2.3022475809771694</v>
      </c>
      <c r="U9" s="122">
        <v>11.389425017667707</v>
      </c>
      <c r="V9" s="122">
        <v>13.800465253253829</v>
      </c>
      <c r="W9" s="122">
        <v>8.7173961573035044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13.314656227656402</v>
      </c>
      <c r="D10" s="98">
        <v>18.549837596490715</v>
      </c>
      <c r="E10" s="98">
        <v>11.784521856015974</v>
      </c>
      <c r="F10" s="98">
        <v>17.632911558875222</v>
      </c>
      <c r="G10" s="98">
        <v>19.63480817953916</v>
      </c>
      <c r="H10" s="98">
        <v>17.683768338444771</v>
      </c>
      <c r="I10" s="98">
        <v>12.449729115363693</v>
      </c>
      <c r="J10" s="98">
        <v>16.900659409957637</v>
      </c>
      <c r="K10" s="98">
        <v>10.8452632238346</v>
      </c>
      <c r="L10" s="98">
        <v>11.011360918503646</v>
      </c>
      <c r="M10" s="98">
        <v>8.6835731206362592</v>
      </c>
      <c r="N10" s="98">
        <v>16.065569243079551</v>
      </c>
      <c r="O10" s="98">
        <v>9.5651704466163299</v>
      </c>
      <c r="P10" s="98">
        <v>11.599343869350678</v>
      </c>
      <c r="Q10" s="98">
        <v>10.619929073283444</v>
      </c>
      <c r="R10" s="98">
        <v>6.9206914795744696</v>
      </c>
      <c r="S10" s="98">
        <v>7.2239191077556963</v>
      </c>
      <c r="T10" s="98">
        <v>0.53448579392086304</v>
      </c>
      <c r="U10" s="98">
        <v>7.1731240137924157</v>
      </c>
      <c r="V10" s="98">
        <v>9.8578834192676297</v>
      </c>
      <c r="W10" s="98">
        <v>2.9056454575058579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2.4272561738443885</v>
      </c>
      <c r="D11" s="98">
        <v>1.967960917267916</v>
      </c>
      <c r="E11" s="98">
        <v>2.1267805423855348</v>
      </c>
      <c r="F11" s="98">
        <v>3.2691136767410676</v>
      </c>
      <c r="G11" s="98">
        <v>2.7022904892116864</v>
      </c>
      <c r="H11" s="98">
        <v>2.6610705719303005</v>
      </c>
      <c r="I11" s="98">
        <v>1.8763971685966576</v>
      </c>
      <c r="J11" s="98">
        <v>1.9399137846193781</v>
      </c>
      <c r="K11" s="98">
        <v>2.2245177235298739</v>
      </c>
      <c r="L11" s="98">
        <v>1.5345479658779739</v>
      </c>
      <c r="M11" s="98">
        <v>1.4082944499377206</v>
      </c>
      <c r="N11" s="98">
        <v>1.1512470808050248</v>
      </c>
      <c r="O11" s="98">
        <v>0.91245181311345247</v>
      </c>
      <c r="P11" s="98">
        <v>1.3854355240735239</v>
      </c>
      <c r="Q11" s="98">
        <v>1.4716472994750402</v>
      </c>
      <c r="R11" s="98">
        <v>1.4965723201142325</v>
      </c>
      <c r="S11" s="98">
        <v>1.5995247217171666</v>
      </c>
      <c r="T11" s="98">
        <v>0.43116634357815847</v>
      </c>
      <c r="U11" s="98">
        <v>0.53600374142663176</v>
      </c>
      <c r="V11" s="98">
        <v>0.33399815528060373</v>
      </c>
      <c r="W11" s="98">
        <v>0.25977503942707142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9.1923634855591127E-4</v>
      </c>
      <c r="D12" s="98">
        <v>9.1272431496727889E-4</v>
      </c>
      <c r="E12" s="98">
        <v>2.784207625772455E-3</v>
      </c>
      <c r="F12" s="98">
        <v>6.3802633193528165E-3</v>
      </c>
      <c r="G12" s="98">
        <v>2.2107263728677285E-3</v>
      </c>
      <c r="H12" s="98">
        <v>5.4391909180790685E-3</v>
      </c>
      <c r="I12" s="98">
        <v>3.1075948438848418E-3</v>
      </c>
      <c r="J12" s="98">
        <v>1.4727336423524192E-2</v>
      </c>
      <c r="K12" s="98">
        <v>1.6631240644465091E-2</v>
      </c>
      <c r="L12" s="98">
        <v>6.1054484680838966E-3</v>
      </c>
      <c r="M12" s="98">
        <v>7.06893068205495E-3</v>
      </c>
      <c r="N12" s="98">
        <v>2.8107340927633296E-3</v>
      </c>
      <c r="O12" s="98">
        <v>6.5559383063608662E-3</v>
      </c>
      <c r="P12" s="98">
        <v>1.0794057661435409E-2</v>
      </c>
      <c r="Q12" s="98">
        <v>1.4922234707623709E-2</v>
      </c>
      <c r="R12" s="98">
        <v>1.3825639198317932E-2</v>
      </c>
      <c r="S12" s="98">
        <v>1.0531871447354801E-2</v>
      </c>
      <c r="T12" s="98">
        <v>1.9814160468030061E-3</v>
      </c>
      <c r="U12" s="98">
        <v>6.3590826004305068E-3</v>
      </c>
      <c r="V12" s="98">
        <v>4.5064394423193184E-3</v>
      </c>
      <c r="W12" s="98">
        <v>3.8437782551885177E-4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4.499972505773546E-4</v>
      </c>
      <c r="D13" s="101">
        <v>2.6041222859025362E-4</v>
      </c>
      <c r="E13" s="101">
        <v>6.355312655256794E-4</v>
      </c>
      <c r="F13" s="101">
        <v>2.4304053721405411E-3</v>
      </c>
      <c r="G13" s="101">
        <v>8.1163278291306409E-4</v>
      </c>
      <c r="H13" s="101">
        <v>2.6444837473683048E-3</v>
      </c>
      <c r="I13" s="101">
        <v>9.5208783415128679E-4</v>
      </c>
      <c r="J13" s="101">
        <v>6.4579261429644225E-3</v>
      </c>
      <c r="K13" s="101">
        <v>8.7204062984811322E-3</v>
      </c>
      <c r="L13" s="101">
        <v>3.5066000014318771E-3</v>
      </c>
      <c r="M13" s="101">
        <v>4.252382173356513E-3</v>
      </c>
      <c r="N13" s="101">
        <v>1.5348648296627143E-3</v>
      </c>
      <c r="O13" s="101">
        <v>4.0570472460051037E-3</v>
      </c>
      <c r="P13" s="101">
        <v>6.3388378945570907E-3</v>
      </c>
      <c r="Q13" s="101">
        <v>4.8378506828982235E-3</v>
      </c>
      <c r="R13" s="101">
        <v>4.0178604750577291E-3</v>
      </c>
      <c r="S13" s="101">
        <v>2.0205232430367957E-3</v>
      </c>
      <c r="T13" s="101">
        <v>4.339127161984301E-4</v>
      </c>
      <c r="U13" s="101">
        <v>3.5083667565708539E-3</v>
      </c>
      <c r="V13" s="101">
        <v>2.7102477670030876E-3</v>
      </c>
      <c r="W13" s="101">
        <v>3.0852344795618538E-4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4.6923909797855668E-4</v>
      </c>
      <c r="D14" s="104">
        <v>6.5231208637702527E-4</v>
      </c>
      <c r="E14" s="104">
        <v>2.1486763602467755E-3</v>
      </c>
      <c r="F14" s="104">
        <v>3.949857947212275E-3</v>
      </c>
      <c r="G14" s="104">
        <v>1.3990935899546647E-3</v>
      </c>
      <c r="H14" s="104">
        <v>2.7947071707107632E-3</v>
      </c>
      <c r="I14" s="104">
        <v>2.1555070097335548E-3</v>
      </c>
      <c r="J14" s="104">
        <v>8.2694102805597712E-3</v>
      </c>
      <c r="K14" s="104">
        <v>7.910834345983957E-3</v>
      </c>
      <c r="L14" s="104">
        <v>2.5988484666520191E-3</v>
      </c>
      <c r="M14" s="104">
        <v>2.816548508698437E-3</v>
      </c>
      <c r="N14" s="104">
        <v>1.2758692631006153E-3</v>
      </c>
      <c r="O14" s="104">
        <v>2.4988910603557625E-3</v>
      </c>
      <c r="P14" s="104">
        <v>4.4552197668783176E-3</v>
      </c>
      <c r="Q14" s="104">
        <v>1.0084384024725486E-2</v>
      </c>
      <c r="R14" s="104">
        <v>9.8077787232602014E-3</v>
      </c>
      <c r="S14" s="104">
        <v>8.5113482043180037E-3</v>
      </c>
      <c r="T14" s="104">
        <v>1.547503330604576E-3</v>
      </c>
      <c r="U14" s="104">
        <v>2.8507158438596525E-3</v>
      </c>
      <c r="V14" s="104">
        <v>1.7961916753162308E-3</v>
      </c>
      <c r="W14" s="104">
        <v>7.5854377562666389E-5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7.760956178292906</v>
      </c>
      <c r="D15" s="101">
        <v>8.3340293362288325</v>
      </c>
      <c r="E15" s="101">
        <v>16.811694944470318</v>
      </c>
      <c r="F15" s="101">
        <v>14.385702489890996</v>
      </c>
      <c r="G15" s="101">
        <v>11.189138429299238</v>
      </c>
      <c r="H15" s="101">
        <v>10.50402481941585</v>
      </c>
      <c r="I15" s="101">
        <v>8.7821935379076876</v>
      </c>
      <c r="J15" s="101">
        <v>11.701633835568719</v>
      </c>
      <c r="K15" s="101">
        <v>9.4322942912318641</v>
      </c>
      <c r="L15" s="101">
        <v>14.648787807338188</v>
      </c>
      <c r="M15" s="101">
        <v>12.727568167179003</v>
      </c>
      <c r="N15" s="101">
        <v>12.359010406001927</v>
      </c>
      <c r="O15" s="101">
        <v>5.5916563880943455</v>
      </c>
      <c r="P15" s="101">
        <v>1.459520418681338</v>
      </c>
      <c r="Q15" s="101">
        <v>2.3779394878770388</v>
      </c>
      <c r="R15" s="101">
        <v>3.781122442693869</v>
      </c>
      <c r="S15" s="101">
        <v>4.1543252195879781</v>
      </c>
      <c r="T15" s="101">
        <v>0.89241122672019368</v>
      </c>
      <c r="U15" s="101">
        <v>1.1257307637598366</v>
      </c>
      <c r="V15" s="101">
        <v>1.3376553414700578</v>
      </c>
      <c r="W15" s="101">
        <v>2.6217355294291127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0.5375507960238477</v>
      </c>
      <c r="D16" s="104">
        <v>0.35924188028421467</v>
      </c>
      <c r="E16" s="104">
        <v>1.3418546991699283</v>
      </c>
      <c r="F16" s="104">
        <v>0.74455841579282855</v>
      </c>
      <c r="G16" s="104">
        <v>1.274717048983941</v>
      </c>
      <c r="H16" s="104">
        <v>2.3116286323520931</v>
      </c>
      <c r="I16" s="104">
        <v>4.2882220756942608</v>
      </c>
      <c r="J16" s="104">
        <v>5.1712759081441675</v>
      </c>
      <c r="K16" s="104">
        <v>9.1725772815415922</v>
      </c>
      <c r="L16" s="104">
        <v>5.2040206379030804</v>
      </c>
      <c r="M16" s="104">
        <v>4.7791191489568927</v>
      </c>
      <c r="N16" s="104">
        <v>3.1711494266818412</v>
      </c>
      <c r="O16" s="104">
        <v>4.443823220911292</v>
      </c>
      <c r="P16" s="104">
        <v>7.089635131134127</v>
      </c>
      <c r="Q16" s="104">
        <v>5.9353828293641344</v>
      </c>
      <c r="R16" s="104">
        <v>3.3059738120842335</v>
      </c>
      <c r="S16" s="104">
        <v>1.6580412470550023</v>
      </c>
      <c r="T16" s="104">
        <v>0.4422028007111512</v>
      </c>
      <c r="U16" s="104">
        <v>2.548207416088391</v>
      </c>
      <c r="V16" s="104">
        <v>2.2664218977932196</v>
      </c>
      <c r="W16" s="104">
        <v>2.9298557531159433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0.24855903225273274</v>
      </c>
      <c r="D17" s="98">
        <v>0.18115394157685447</v>
      </c>
      <c r="E17" s="98">
        <v>0.67742283827482475</v>
      </c>
      <c r="F17" s="98">
        <v>0.37279739281455632</v>
      </c>
      <c r="G17" s="98">
        <v>0.68139440247465621</v>
      </c>
      <c r="H17" s="98">
        <v>1.1840244256345556</v>
      </c>
      <c r="I17" s="98">
        <v>2.5294553974561214</v>
      </c>
      <c r="J17" s="98">
        <v>3.0079321223680493</v>
      </c>
      <c r="K17" s="98">
        <v>5.6296464118501417</v>
      </c>
      <c r="L17" s="98">
        <v>3.1869005030638982</v>
      </c>
      <c r="M17" s="98">
        <v>2.8105051972070623</v>
      </c>
      <c r="N17" s="98">
        <v>1.9082763215758269</v>
      </c>
      <c r="O17" s="98">
        <v>2.8504402032474845</v>
      </c>
      <c r="P17" s="98">
        <v>4.4056407111661589</v>
      </c>
      <c r="Q17" s="98">
        <v>3.3584667173171829</v>
      </c>
      <c r="R17" s="98">
        <v>1.6633368232187764</v>
      </c>
      <c r="S17" s="98">
        <v>0.63379589271380921</v>
      </c>
      <c r="T17" s="98">
        <v>0.1822188376301021</v>
      </c>
      <c r="U17" s="98">
        <v>1.4593397544915889</v>
      </c>
      <c r="V17" s="98">
        <v>1.419097328259197</v>
      </c>
      <c r="W17" s="98">
        <v>1.7586197543746098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0.28899176377111491</v>
      </c>
      <c r="D18" s="98">
        <v>0.17808793870736017</v>
      </c>
      <c r="E18" s="98">
        <v>0.66443186089510364</v>
      </c>
      <c r="F18" s="98">
        <v>0.37176102297827235</v>
      </c>
      <c r="G18" s="98">
        <v>0.59332264650928446</v>
      </c>
      <c r="H18" s="98">
        <v>1.1276042067175371</v>
      </c>
      <c r="I18" s="98">
        <v>1.7587666782381388</v>
      </c>
      <c r="J18" s="98">
        <v>2.1633437857761182</v>
      </c>
      <c r="K18" s="98">
        <v>3.5429308696914501</v>
      </c>
      <c r="L18" s="98">
        <v>2.0171201348391814</v>
      </c>
      <c r="M18" s="98">
        <v>1.9686139517498298</v>
      </c>
      <c r="N18" s="98">
        <v>1.262873105106014</v>
      </c>
      <c r="O18" s="98">
        <v>1.5933830176638075</v>
      </c>
      <c r="P18" s="98">
        <v>2.6839944199679673</v>
      </c>
      <c r="Q18" s="98">
        <v>2.5769161120469519</v>
      </c>
      <c r="R18" s="98">
        <v>1.6426369888654564</v>
      </c>
      <c r="S18" s="98">
        <v>1.0242453543411929</v>
      </c>
      <c r="T18" s="98">
        <v>0.2599839630810491</v>
      </c>
      <c r="U18" s="98">
        <v>1.0888676615968018</v>
      </c>
      <c r="V18" s="98">
        <v>0.8473245695340228</v>
      </c>
      <c r="W18" s="98">
        <v>1.1712359987413337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11.456223776259574</v>
      </c>
      <c r="D19" s="122">
        <v>13.705263623670865</v>
      </c>
      <c r="E19" s="122">
        <v>18.893808298333251</v>
      </c>
      <c r="F19" s="122">
        <v>20.816833996462819</v>
      </c>
      <c r="G19" s="122">
        <v>19.773505463257827</v>
      </c>
      <c r="H19" s="122">
        <v>18.005109551127749</v>
      </c>
      <c r="I19" s="122">
        <v>13.896766280016934</v>
      </c>
      <c r="J19" s="122">
        <v>17.964621612421119</v>
      </c>
      <c r="K19" s="122">
        <v>15.301316847772952</v>
      </c>
      <c r="L19" s="122">
        <v>16.210008087904491</v>
      </c>
      <c r="M19" s="122">
        <v>12.909253359660985</v>
      </c>
      <c r="N19" s="122">
        <v>17.006538102444704</v>
      </c>
      <c r="O19" s="122">
        <v>10.326355981643324</v>
      </c>
      <c r="P19" s="122">
        <v>11.903076493505719</v>
      </c>
      <c r="Q19" s="122">
        <v>12.103024229861282</v>
      </c>
      <c r="R19" s="122">
        <v>9.0654083437651476</v>
      </c>
      <c r="S19" s="122">
        <v>8.4405182180626035</v>
      </c>
      <c r="T19" s="122">
        <v>1.2101882435601279</v>
      </c>
      <c r="U19" s="122">
        <v>7.4417425277803622</v>
      </c>
      <c r="V19" s="122">
        <v>7.9525559858103509</v>
      </c>
      <c r="W19" s="122">
        <v>3.8868425820980539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0.42559329018266873</v>
      </c>
      <c r="D20" s="98">
        <v>1.0727014454527948</v>
      </c>
      <c r="E20" s="98">
        <v>1.1980847551072986</v>
      </c>
      <c r="F20" s="98">
        <v>1.7617180692274184</v>
      </c>
      <c r="G20" s="98">
        <v>1.7370630595690018</v>
      </c>
      <c r="H20" s="98">
        <v>1.410273356599443</v>
      </c>
      <c r="I20" s="98">
        <v>0.81037539468254449</v>
      </c>
      <c r="J20" s="98">
        <v>1.9780949919012427</v>
      </c>
      <c r="K20" s="98">
        <v>1.3410008226564296</v>
      </c>
      <c r="L20" s="98">
        <v>1.3872933498760212</v>
      </c>
      <c r="M20" s="98">
        <v>1.3847743678610431</v>
      </c>
      <c r="N20" s="98">
        <v>2.0815908853338132</v>
      </c>
      <c r="O20" s="98">
        <v>1.3333284033459658</v>
      </c>
      <c r="P20" s="98">
        <v>1.9054750377181247</v>
      </c>
      <c r="Q20" s="98">
        <v>1.3783120080665898</v>
      </c>
      <c r="R20" s="98">
        <v>1.0537848627860815</v>
      </c>
      <c r="S20" s="98">
        <v>1.026857344370435</v>
      </c>
      <c r="T20" s="98">
        <v>0.264435255963544</v>
      </c>
      <c r="U20" s="98">
        <v>0.69267677804034866</v>
      </c>
      <c r="V20" s="98">
        <v>1.1901033435429982</v>
      </c>
      <c r="W20" s="98">
        <v>0.58519796054954654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7.1750069139657757</v>
      </c>
      <c r="D21" s="98">
        <v>8.2614009778958071</v>
      </c>
      <c r="E21" s="98">
        <v>6.1532823381546145</v>
      </c>
      <c r="F21" s="98">
        <v>9.3911733153273538</v>
      </c>
      <c r="G21" s="98">
        <v>11.900541462781487</v>
      </c>
      <c r="H21" s="98">
        <v>9.3946462132197617</v>
      </c>
      <c r="I21" s="98">
        <v>7.1997137972823131</v>
      </c>
      <c r="J21" s="98">
        <v>6.5727123564689451</v>
      </c>
      <c r="K21" s="98">
        <v>5.2355591601961313</v>
      </c>
      <c r="L21" s="98">
        <v>4.6925189237974934</v>
      </c>
      <c r="M21" s="98">
        <v>3.9141875154941035</v>
      </c>
      <c r="N21" s="98">
        <v>7.5291778190187797</v>
      </c>
      <c r="O21" s="98">
        <v>4.6099742852300265</v>
      </c>
      <c r="P21" s="98">
        <v>7.3496961187948555</v>
      </c>
      <c r="Q21" s="98">
        <v>7.1862345641102996</v>
      </c>
      <c r="R21" s="98">
        <v>4.4674438476898279</v>
      </c>
      <c r="S21" s="98">
        <v>4.0827716664380409</v>
      </c>
      <c r="T21" s="98">
        <v>0.27816930153811614</v>
      </c>
      <c r="U21" s="98">
        <v>4.8875330379793214</v>
      </c>
      <c r="V21" s="98">
        <v>4.5926045844466152</v>
      </c>
      <c r="W21" s="98">
        <v>0.90195138328309721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3.8556235721111305</v>
      </c>
      <c r="D22" s="33">
        <v>4.3711612003222626</v>
      </c>
      <c r="E22" s="33">
        <v>11.542441205071338</v>
      </c>
      <c r="F22" s="33">
        <v>9.6639426119080465</v>
      </c>
      <c r="G22" s="33">
        <v>6.1359009409073417</v>
      </c>
      <c r="H22" s="33">
        <v>7.2001899813085428</v>
      </c>
      <c r="I22" s="33">
        <v>5.8866770880520756</v>
      </c>
      <c r="J22" s="33">
        <v>9.4138142640509326</v>
      </c>
      <c r="K22" s="33">
        <v>8.7247568649203906</v>
      </c>
      <c r="L22" s="33">
        <v>10.130195814230976</v>
      </c>
      <c r="M22" s="33">
        <v>7.6102914763058385</v>
      </c>
      <c r="N22" s="33">
        <v>7.3957693980921153</v>
      </c>
      <c r="O22" s="33">
        <v>4.3830532930673316</v>
      </c>
      <c r="P22" s="33">
        <v>2.6479053369927401</v>
      </c>
      <c r="Q22" s="33">
        <v>3.5384776576843926</v>
      </c>
      <c r="R22" s="33">
        <v>3.544179633289239</v>
      </c>
      <c r="S22" s="33">
        <v>3.3308892072541276</v>
      </c>
      <c r="T22" s="33">
        <v>0.66758368605846785</v>
      </c>
      <c r="U22" s="33">
        <v>1.8615327117606917</v>
      </c>
      <c r="V22" s="33">
        <v>2.1698480578207375</v>
      </c>
      <c r="W22" s="33">
        <v>2.3996932382654101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73.541592671269299</v>
      </c>
      <c r="D24" s="117">
        <f t="shared" si="7"/>
        <v>74.048673826569313</v>
      </c>
      <c r="E24" s="117">
        <f t="shared" si="7"/>
        <v>76.734465126587025</v>
      </c>
      <c r="F24" s="117">
        <f t="shared" si="7"/>
        <v>105.01022618098463</v>
      </c>
      <c r="G24" s="117">
        <f t="shared" si="7"/>
        <v>111.22317777012935</v>
      </c>
      <c r="H24" s="117">
        <f t="shared" si="7"/>
        <v>117.27063177000362</v>
      </c>
      <c r="I24" s="117">
        <f t="shared" si="7"/>
        <v>114.76239585228431</v>
      </c>
      <c r="J24" s="117">
        <f t="shared" si="7"/>
        <v>125.3506822219513</v>
      </c>
      <c r="K24" s="117">
        <f t="shared" si="7"/>
        <v>89.958537530117994</v>
      </c>
      <c r="L24" s="117">
        <f t="shared" si="7"/>
        <v>97.426460480850409</v>
      </c>
      <c r="M24" s="117">
        <f t="shared" si="7"/>
        <v>86.147534578007352</v>
      </c>
      <c r="N24" s="117">
        <f t="shared" si="7"/>
        <v>102.79997555458436</v>
      </c>
      <c r="O24" s="117">
        <f t="shared" si="7"/>
        <v>96.441487698031708</v>
      </c>
      <c r="P24" s="117">
        <f t="shared" si="7"/>
        <v>39.88707250034048</v>
      </c>
      <c r="Q24" s="117">
        <f t="shared" si="7"/>
        <v>44.687108312760031</v>
      </c>
      <c r="R24" s="117">
        <f t="shared" ref="R24:V24" si="8">R25+R28+R30+R39</f>
        <v>58.656165896574215</v>
      </c>
      <c r="S24" s="117">
        <f t="shared" si="8"/>
        <v>51.957222477000236</v>
      </c>
      <c r="T24" s="117">
        <f t="shared" si="8"/>
        <v>58.957501492835277</v>
      </c>
      <c r="U24" s="117">
        <f t="shared" si="8"/>
        <v>48.34141692030196</v>
      </c>
      <c r="V24" s="117">
        <f t="shared" si="8"/>
        <v>51.721655466732784</v>
      </c>
      <c r="W24" s="117">
        <f t="shared" ref="W24" si="9">W25+W28+W30+W39</f>
        <v>56.029175606946687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59.65083745571917</v>
      </c>
      <c r="D25" s="122">
        <f t="shared" si="10"/>
        <v>57.717284318180653</v>
      </c>
      <c r="E25" s="122">
        <f t="shared" si="10"/>
        <v>58.904911275228329</v>
      </c>
      <c r="F25" s="122">
        <f t="shared" si="10"/>
        <v>83.741261334630039</v>
      </c>
      <c r="G25" s="122">
        <f t="shared" si="10"/>
        <v>91.063855543564941</v>
      </c>
      <c r="H25" s="122">
        <f t="shared" si="10"/>
        <v>95.050733983170204</v>
      </c>
      <c r="I25" s="122">
        <f t="shared" si="10"/>
        <v>91.492873832563305</v>
      </c>
      <c r="J25" s="122">
        <f t="shared" si="10"/>
        <v>100.3319122889073</v>
      </c>
      <c r="K25" s="122">
        <f t="shared" si="10"/>
        <v>72.269438349255267</v>
      </c>
      <c r="L25" s="122">
        <f t="shared" si="10"/>
        <v>78.532422817809817</v>
      </c>
      <c r="M25" s="122">
        <f t="shared" si="10"/>
        <v>66.15303461386155</v>
      </c>
      <c r="N25" s="122">
        <f t="shared" si="10"/>
        <v>79.427862074806441</v>
      </c>
      <c r="O25" s="122">
        <f t="shared" si="10"/>
        <v>76.616427485742193</v>
      </c>
      <c r="P25" s="122">
        <f t="shared" si="10"/>
        <v>31.639056699853736</v>
      </c>
      <c r="Q25" s="122">
        <f t="shared" si="10"/>
        <v>34.523149537203935</v>
      </c>
      <c r="R25" s="122">
        <f t="shared" ref="R25:V25" si="11">SUM(R26:R27)</f>
        <v>45.881038096389673</v>
      </c>
      <c r="S25" s="122">
        <f t="shared" si="11"/>
        <v>38.073140339085285</v>
      </c>
      <c r="T25" s="122">
        <f t="shared" si="11"/>
        <v>44.008045343569712</v>
      </c>
      <c r="U25" s="122">
        <f t="shared" si="11"/>
        <v>35.707656860543551</v>
      </c>
      <c r="V25" s="122">
        <f t="shared" si="11"/>
        <v>38.075391315556658</v>
      </c>
      <c r="W25" s="122">
        <f t="shared" ref="W25" si="12">SUM(W26:W27)</f>
        <v>41.012755728707226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58.844909962495642</v>
      </c>
      <c r="D26" s="98">
        <v>56.97553805120198</v>
      </c>
      <c r="E26" s="98">
        <v>58.196223624981883</v>
      </c>
      <c r="F26" s="98">
        <v>82.707516986318083</v>
      </c>
      <c r="G26" s="98">
        <v>89.929100686019481</v>
      </c>
      <c r="H26" s="98">
        <v>93.878607535491994</v>
      </c>
      <c r="I26" s="98">
        <v>90.402536368986489</v>
      </c>
      <c r="J26" s="98">
        <v>99.152624048737081</v>
      </c>
      <c r="K26" s="98">
        <v>71.402400092934514</v>
      </c>
      <c r="L26" s="98">
        <v>77.569984149276422</v>
      </c>
      <c r="M26" s="98">
        <v>65.354709626156321</v>
      </c>
      <c r="N26" s="98">
        <v>78.482924013424679</v>
      </c>
      <c r="O26" s="98">
        <v>75.619967579054631</v>
      </c>
      <c r="P26" s="98">
        <v>31.190234271174067</v>
      </c>
      <c r="Q26" s="98">
        <v>34.043068769387091</v>
      </c>
      <c r="R26" s="98">
        <v>45.228340886176831</v>
      </c>
      <c r="S26" s="98">
        <v>37.542302813659425</v>
      </c>
      <c r="T26" s="98">
        <v>43.38373067962705</v>
      </c>
      <c r="U26" s="98">
        <v>35.196910075237753</v>
      </c>
      <c r="V26" s="98">
        <v>37.536156937171377</v>
      </c>
      <c r="W26" s="98">
        <v>40.449787867734351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0.80592749322352808</v>
      </c>
      <c r="D27" s="98">
        <v>0.74174626697867463</v>
      </c>
      <c r="E27" s="98">
        <v>0.70868765024644442</v>
      </c>
      <c r="F27" s="98">
        <v>1.0337443483119555</v>
      </c>
      <c r="G27" s="98">
        <v>1.134754857545462</v>
      </c>
      <c r="H27" s="98">
        <v>1.172126447678203</v>
      </c>
      <c r="I27" s="98">
        <v>1.0903374635768088</v>
      </c>
      <c r="J27" s="98">
        <v>1.1792882401702247</v>
      </c>
      <c r="K27" s="98">
        <v>0.86703825632075882</v>
      </c>
      <c r="L27" s="98">
        <v>0.96243866853340021</v>
      </c>
      <c r="M27" s="98">
        <v>0.79832498770522942</v>
      </c>
      <c r="N27" s="98">
        <v>0.94493806138176684</v>
      </c>
      <c r="O27" s="98">
        <v>0.9964599066875659</v>
      </c>
      <c r="P27" s="98">
        <v>0.44882242867966876</v>
      </c>
      <c r="Q27" s="98">
        <v>0.48008076781684644</v>
      </c>
      <c r="R27" s="98">
        <v>0.65269721021284044</v>
      </c>
      <c r="S27" s="98">
        <v>0.53083752542585694</v>
      </c>
      <c r="T27" s="98">
        <v>0.62431466394266533</v>
      </c>
      <c r="U27" s="98">
        <v>0.51074678530579565</v>
      </c>
      <c r="V27" s="98">
        <v>0.53923437838528365</v>
      </c>
      <c r="W27" s="98">
        <v>0.56296786097287665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0.16041410353539517</v>
      </c>
      <c r="D28" s="122">
        <f t="shared" si="13"/>
        <v>0.32993430238290011</v>
      </c>
      <c r="E28" s="122">
        <f t="shared" si="13"/>
        <v>0.9161090893463153</v>
      </c>
      <c r="F28" s="122">
        <f t="shared" si="13"/>
        <v>0.83137259289674159</v>
      </c>
      <c r="G28" s="122">
        <f t="shared" si="13"/>
        <v>0.91438983831067344</v>
      </c>
      <c r="H28" s="122">
        <f t="shared" si="13"/>
        <v>0.63601186121093811</v>
      </c>
      <c r="I28" s="122">
        <f t="shared" si="13"/>
        <v>0.71318758187583331</v>
      </c>
      <c r="J28" s="122">
        <f t="shared" si="13"/>
        <v>1.0075250993879175</v>
      </c>
      <c r="K28" s="122">
        <f t="shared" si="13"/>
        <v>0.72230089257517271</v>
      </c>
      <c r="L28" s="122">
        <f t="shared" si="13"/>
        <v>0.72844190125959252</v>
      </c>
      <c r="M28" s="122">
        <f t="shared" si="13"/>
        <v>0.62085511875073174</v>
      </c>
      <c r="N28" s="122">
        <f t="shared" si="13"/>
        <v>1.0974588161568855</v>
      </c>
      <c r="O28" s="122">
        <f t="shared" si="13"/>
        <v>0.51101415174695275</v>
      </c>
      <c r="P28" s="122">
        <f t="shared" si="13"/>
        <v>0.12171155000070247</v>
      </c>
      <c r="Q28" s="122">
        <f t="shared" si="13"/>
        <v>0.10344033299072979</v>
      </c>
      <c r="R28" s="122">
        <f t="shared" si="13"/>
        <v>0.1709103944423144</v>
      </c>
      <c r="S28" s="122">
        <f t="shared" si="13"/>
        <v>0.23241753908032245</v>
      </c>
      <c r="T28" s="122">
        <f t="shared" si="13"/>
        <v>0.31128224993742165</v>
      </c>
      <c r="U28" s="122">
        <f t="shared" si="13"/>
        <v>0.26582178228001441</v>
      </c>
      <c r="V28" s="122">
        <f t="shared" si="13"/>
        <v>0.26883251857524698</v>
      </c>
      <c r="W28" s="122">
        <f t="shared" si="13"/>
        <v>0.29854472460018794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0.16041410353539517</v>
      </c>
      <c r="D29" s="98">
        <v>0.32993430238290011</v>
      </c>
      <c r="E29" s="98">
        <v>0.9161090893463153</v>
      </c>
      <c r="F29" s="98">
        <v>0.83137259289674159</v>
      </c>
      <c r="G29" s="98">
        <v>0.91438983831067344</v>
      </c>
      <c r="H29" s="98">
        <v>0.63601186121093811</v>
      </c>
      <c r="I29" s="98">
        <v>0.71318758187583331</v>
      </c>
      <c r="J29" s="98">
        <v>1.0075250993879175</v>
      </c>
      <c r="K29" s="98">
        <v>0.72230089257517271</v>
      </c>
      <c r="L29" s="98">
        <v>0.72844190125959252</v>
      </c>
      <c r="M29" s="98">
        <v>0.62085511875073174</v>
      </c>
      <c r="N29" s="98">
        <v>1.0974588161568855</v>
      </c>
      <c r="O29" s="98">
        <v>0.51101415174695275</v>
      </c>
      <c r="P29" s="98">
        <v>0.12171155000070247</v>
      </c>
      <c r="Q29" s="98">
        <v>0.10344033299072979</v>
      </c>
      <c r="R29" s="98">
        <v>0.1709103944423144</v>
      </c>
      <c r="S29" s="98">
        <v>0.23241753908032245</v>
      </c>
      <c r="T29" s="98">
        <v>0.31128224993742165</v>
      </c>
      <c r="U29" s="98">
        <v>0.26582178228001441</v>
      </c>
      <c r="V29" s="98">
        <v>0.26883251857524698</v>
      </c>
      <c r="W29" s="98">
        <v>0.29854472460018794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8.3890313930518996</v>
      </c>
      <c r="D30" s="122">
        <v>9.7614809494827934</v>
      </c>
      <c r="E30" s="122">
        <v>10.160524559415093</v>
      </c>
      <c r="F30" s="122">
        <v>13.205089793489028</v>
      </c>
      <c r="G30" s="122">
        <v>13.220696221198988</v>
      </c>
      <c r="H30" s="122">
        <v>14.451777598481678</v>
      </c>
      <c r="I30" s="122">
        <v>14.832763365929718</v>
      </c>
      <c r="J30" s="122">
        <v>15.733164244589064</v>
      </c>
      <c r="K30" s="122">
        <v>11.48508864733674</v>
      </c>
      <c r="L30" s="122">
        <v>12.385404757186953</v>
      </c>
      <c r="M30" s="122">
        <v>13.238574056151837</v>
      </c>
      <c r="N30" s="122">
        <v>14.984333139606488</v>
      </c>
      <c r="O30" s="122">
        <v>13.254401297799987</v>
      </c>
      <c r="P30" s="122">
        <v>5.8784115876468981</v>
      </c>
      <c r="Q30" s="122">
        <v>7.0409668514006425</v>
      </c>
      <c r="R30" s="122">
        <v>8.9252679293724171</v>
      </c>
      <c r="S30" s="122">
        <v>9.4316258303285228</v>
      </c>
      <c r="T30" s="122">
        <v>10.332604803682898</v>
      </c>
      <c r="U30" s="122">
        <v>8.7182270661898755</v>
      </c>
      <c r="V30" s="122">
        <v>9.3041787022772589</v>
      </c>
      <c r="W30" s="122">
        <v>10.076927612816734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2.7091477224764486</v>
      </c>
      <c r="D31" s="98">
        <v>3.7275978701527173</v>
      </c>
      <c r="E31" s="98">
        <v>4.902431589826028</v>
      </c>
      <c r="F31" s="98">
        <v>5.9885151550555786</v>
      </c>
      <c r="G31" s="98">
        <v>3.5663750685368636</v>
      </c>
      <c r="H31" s="98">
        <v>3.7450198257846381</v>
      </c>
      <c r="I31" s="98">
        <v>3.0610250363702884</v>
      </c>
      <c r="J31" s="98">
        <v>3.9612357398278513</v>
      </c>
      <c r="K31" s="98">
        <v>3.0492645443204531</v>
      </c>
      <c r="L31" s="98">
        <v>3.0022879073122306</v>
      </c>
      <c r="M31" s="98">
        <v>3.7752346125522149</v>
      </c>
      <c r="N31" s="98">
        <v>3.7711195684710637</v>
      </c>
      <c r="O31" s="98">
        <v>2.7456864223704462</v>
      </c>
      <c r="P31" s="98">
        <v>0.60171289043959153</v>
      </c>
      <c r="Q31" s="98">
        <v>1.3089961539865329</v>
      </c>
      <c r="R31" s="98">
        <v>1.6742516463420412</v>
      </c>
      <c r="S31" s="98">
        <v>2.0957722627655597</v>
      </c>
      <c r="T31" s="98">
        <v>2.2707942473601515</v>
      </c>
      <c r="U31" s="98">
        <v>1.461631313899574</v>
      </c>
      <c r="V31" s="98">
        <v>1.5095561936571853</v>
      </c>
      <c r="W31" s="98">
        <v>2.1815952338643947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1.1852295483918713E-2</v>
      </c>
      <c r="D32" s="98">
        <v>1.087662015498372E-2</v>
      </c>
      <c r="E32" s="98">
        <v>3.4890430290514661E-2</v>
      </c>
      <c r="F32" s="98">
        <v>1.5591019981055455E-2</v>
      </c>
      <c r="G32" s="98">
        <v>4.2209482577363344E-3</v>
      </c>
      <c r="H32" s="98">
        <v>5.2849074738063233E-3</v>
      </c>
      <c r="I32" s="98">
        <v>1.1492204347039041E-2</v>
      </c>
      <c r="J32" s="98">
        <v>2.3939771538167329E-2</v>
      </c>
      <c r="K32" s="98">
        <v>1.4262088702176099E-2</v>
      </c>
      <c r="L32" s="98">
        <v>1.7662939845813956E-2</v>
      </c>
      <c r="M32" s="98">
        <v>1.9770872880007243E-2</v>
      </c>
      <c r="N32" s="98">
        <v>3.3862591626912394E-2</v>
      </c>
      <c r="O32" s="98">
        <v>3.6377645280220403E-2</v>
      </c>
      <c r="P32" s="98">
        <v>1.2407633224870466E-2</v>
      </c>
      <c r="Q32" s="98">
        <v>8.4068415027140908E-3</v>
      </c>
      <c r="R32" s="98">
        <v>1.8556368736712934E-2</v>
      </c>
      <c r="S32" s="98">
        <v>1.6358958317208905E-2</v>
      </c>
      <c r="T32" s="98">
        <v>2.6868048658344048E-2</v>
      </c>
      <c r="U32" s="98">
        <v>1.2060556795010993E-2</v>
      </c>
      <c r="V32" s="98">
        <v>2.1089458204901067E-2</v>
      </c>
      <c r="W32" s="98">
        <v>2.924751984671747E-2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3.6022505146593182E-3</v>
      </c>
      <c r="D33" s="101">
        <v>3.2246971816812875E-3</v>
      </c>
      <c r="E33" s="101">
        <v>8.4807389907913498E-3</v>
      </c>
      <c r="F33" s="101">
        <v>4.3117987820052214E-3</v>
      </c>
      <c r="G33" s="101">
        <v>1.070712578127521E-3</v>
      </c>
      <c r="H33" s="101">
        <v>1.8996114751974557E-3</v>
      </c>
      <c r="I33" s="101">
        <v>1.8051281186614576E-3</v>
      </c>
      <c r="J33" s="101">
        <v>5.8305464772885991E-3</v>
      </c>
      <c r="K33" s="101">
        <v>4.0125330633836234E-3</v>
      </c>
      <c r="L33" s="101">
        <v>4.8340177984338454E-3</v>
      </c>
      <c r="M33" s="101">
        <v>5.1806109973525742E-3</v>
      </c>
      <c r="N33" s="101">
        <v>6.2874364572616699E-3</v>
      </c>
      <c r="O33" s="101">
        <v>5.2864488145656433E-3</v>
      </c>
      <c r="P33" s="101">
        <v>4.4622059129921805E-3</v>
      </c>
      <c r="Q33" s="101">
        <v>7.4819528176328079E-4</v>
      </c>
      <c r="R33" s="101">
        <v>6.64740042409889E-3</v>
      </c>
      <c r="S33" s="101">
        <v>2.6703726259268055E-3</v>
      </c>
      <c r="T33" s="101">
        <v>9.3505456735901629E-3</v>
      </c>
      <c r="U33" s="101">
        <v>3.1956009163059368E-3</v>
      </c>
      <c r="V33" s="101">
        <v>5.526832505873101E-3</v>
      </c>
      <c r="W33" s="101">
        <v>4.700967139654579E-3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8.250044969259393E-3</v>
      </c>
      <c r="D34" s="104">
        <v>7.6519229733024328E-3</v>
      </c>
      <c r="E34" s="104">
        <v>2.6409691299723311E-2</v>
      </c>
      <c r="F34" s="104">
        <v>1.1279221199050234E-2</v>
      </c>
      <c r="G34" s="104">
        <v>3.150235679608814E-3</v>
      </c>
      <c r="H34" s="104">
        <v>3.3852959986088679E-3</v>
      </c>
      <c r="I34" s="104">
        <v>9.6870762283775835E-3</v>
      </c>
      <c r="J34" s="104">
        <v>1.8109225060878729E-2</v>
      </c>
      <c r="K34" s="104">
        <v>1.0249555638792476E-2</v>
      </c>
      <c r="L34" s="104">
        <v>1.282892204738011E-2</v>
      </c>
      <c r="M34" s="104">
        <v>1.459026188265467E-2</v>
      </c>
      <c r="N34" s="104">
        <v>2.7575155169650721E-2</v>
      </c>
      <c r="O34" s="104">
        <v>3.1091196465654752E-2</v>
      </c>
      <c r="P34" s="104">
        <v>7.9454273118782816E-3</v>
      </c>
      <c r="Q34" s="104">
        <v>7.6586462209508096E-3</v>
      </c>
      <c r="R34" s="104">
        <v>1.1908968312614043E-2</v>
      </c>
      <c r="S34" s="104">
        <v>1.3688585691282097E-2</v>
      </c>
      <c r="T34" s="104">
        <v>1.7517502984753894E-2</v>
      </c>
      <c r="U34" s="104">
        <v>8.8649558787050574E-3</v>
      </c>
      <c r="V34" s="104">
        <v>1.5562625699027968E-2</v>
      </c>
      <c r="W34" s="104">
        <v>2.4546552707062887E-2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4.5188121673172601</v>
      </c>
      <c r="D35" s="101">
        <v>4.47270918774365</v>
      </c>
      <c r="E35" s="101">
        <v>3.2897922588206301</v>
      </c>
      <c r="F35" s="101">
        <v>5.7316543252751302</v>
      </c>
      <c r="G35" s="101">
        <v>7.6796064472270364</v>
      </c>
      <c r="H35" s="101">
        <v>8.7431301225362255</v>
      </c>
      <c r="I35" s="101">
        <v>8.6106236674324812</v>
      </c>
      <c r="J35" s="101">
        <v>7.2798884807849698</v>
      </c>
      <c r="K35" s="101">
        <v>4.4372450223500381</v>
      </c>
      <c r="L35" s="101">
        <v>5.3312762011079036</v>
      </c>
      <c r="M35" s="101">
        <v>5.5347936370681978</v>
      </c>
      <c r="N35" s="101">
        <v>7.2802358135465823</v>
      </c>
      <c r="O35" s="101">
        <v>6.5107080929058441</v>
      </c>
      <c r="P35" s="101">
        <v>2.5787709493265609</v>
      </c>
      <c r="Q35" s="101">
        <v>2.7958694214855018</v>
      </c>
      <c r="R35" s="101">
        <v>3.7270900914496927</v>
      </c>
      <c r="S35" s="101">
        <v>3.8397136027545753</v>
      </c>
      <c r="T35" s="101">
        <v>4.252333813420897</v>
      </c>
      <c r="U35" s="101">
        <v>3.5056788380234858</v>
      </c>
      <c r="V35" s="101">
        <v>4.5608456119675846</v>
      </c>
      <c r="W35" s="101">
        <v>3.4165659913244166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1.1492192077742716</v>
      </c>
      <c r="D36" s="104">
        <v>1.5502972714314409</v>
      </c>
      <c r="E36" s="104">
        <v>1.9334102804779216</v>
      </c>
      <c r="F36" s="104">
        <v>1.4693292931772657</v>
      </c>
      <c r="G36" s="104">
        <v>1.9704937571773495</v>
      </c>
      <c r="H36" s="104">
        <v>1.9583427426870099</v>
      </c>
      <c r="I36" s="104">
        <v>3.149622457779909</v>
      </c>
      <c r="J36" s="104">
        <v>4.4681002524380782</v>
      </c>
      <c r="K36" s="104">
        <v>3.9843169919640724</v>
      </c>
      <c r="L36" s="104">
        <v>4.0341777089210051</v>
      </c>
      <c r="M36" s="104">
        <v>3.9087749336514177</v>
      </c>
      <c r="N36" s="104">
        <v>3.8991151659619332</v>
      </c>
      <c r="O36" s="104">
        <v>3.9616291372434778</v>
      </c>
      <c r="P36" s="104">
        <v>2.6855201146558736</v>
      </c>
      <c r="Q36" s="104">
        <v>2.9276944344258933</v>
      </c>
      <c r="R36" s="104">
        <v>3.5053698228439703</v>
      </c>
      <c r="S36" s="104">
        <v>3.4797810064911761</v>
      </c>
      <c r="T36" s="104">
        <v>3.7826086942435082</v>
      </c>
      <c r="U36" s="104">
        <v>3.7388563574718039</v>
      </c>
      <c r="V36" s="104">
        <v>3.2126874384475892</v>
      </c>
      <c r="W36" s="104">
        <v>4.4495188677812028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0.44448620323758153</v>
      </c>
      <c r="D37" s="98">
        <v>0.6245974705919195</v>
      </c>
      <c r="E37" s="98">
        <v>0.85225472910159006</v>
      </c>
      <c r="F37" s="98">
        <v>0.60267868952444714</v>
      </c>
      <c r="G37" s="98">
        <v>0.85390062699057523</v>
      </c>
      <c r="H37" s="98">
        <v>0.81062978868264601</v>
      </c>
      <c r="I37" s="98">
        <v>1.1910676048157018</v>
      </c>
      <c r="J37" s="98">
        <v>1.5186107068750727</v>
      </c>
      <c r="K37" s="98">
        <v>1.6143943477241525</v>
      </c>
      <c r="L37" s="98">
        <v>1.5750436360572309</v>
      </c>
      <c r="M37" s="98">
        <v>1.6588023176546147</v>
      </c>
      <c r="N37" s="98">
        <v>1.3416745311033755</v>
      </c>
      <c r="O37" s="98">
        <v>1.4418558632967875</v>
      </c>
      <c r="P37" s="98">
        <v>1.0819647636522711</v>
      </c>
      <c r="Q37" s="98">
        <v>1.2387975043426758</v>
      </c>
      <c r="R37" s="98">
        <v>1.5093375863802805</v>
      </c>
      <c r="S37" s="98">
        <v>1.466728085092452</v>
      </c>
      <c r="T37" s="98">
        <v>1.5781108524035672</v>
      </c>
      <c r="U37" s="98">
        <v>1.5536257563838658</v>
      </c>
      <c r="V37" s="98">
        <v>1.0699703980291013</v>
      </c>
      <c r="W37" s="98">
        <v>1.473246581476193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0.7047330045366903</v>
      </c>
      <c r="D38" s="98">
        <v>0.92569980083952164</v>
      </c>
      <c r="E38" s="98">
        <v>1.0811555513763313</v>
      </c>
      <c r="F38" s="98">
        <v>0.86665060365281832</v>
      </c>
      <c r="G38" s="98">
        <v>1.1165931301867744</v>
      </c>
      <c r="H38" s="98">
        <v>1.1477129540043636</v>
      </c>
      <c r="I38" s="98">
        <v>1.9585548529642074</v>
      </c>
      <c r="J38" s="98">
        <v>2.9494895455630052</v>
      </c>
      <c r="K38" s="98">
        <v>2.3699226442399199</v>
      </c>
      <c r="L38" s="98">
        <v>2.4591340728637734</v>
      </c>
      <c r="M38" s="98">
        <v>2.2499726159968021</v>
      </c>
      <c r="N38" s="98">
        <v>2.5574406348585579</v>
      </c>
      <c r="O38" s="98">
        <v>2.5197732739466909</v>
      </c>
      <c r="P38" s="98">
        <v>1.6035553510036031</v>
      </c>
      <c r="Q38" s="98">
        <v>1.6888969300832177</v>
      </c>
      <c r="R38" s="98">
        <v>1.9960322364636898</v>
      </c>
      <c r="S38" s="98">
        <v>2.0130529213987245</v>
      </c>
      <c r="T38" s="98">
        <v>2.2044978418399417</v>
      </c>
      <c r="U38" s="98">
        <v>2.1852306010879388</v>
      </c>
      <c r="V38" s="98">
        <v>2.1427170404184883</v>
      </c>
      <c r="W38" s="98">
        <v>2.9762722863050106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5.3413097189628385</v>
      </c>
      <c r="D39" s="122">
        <v>6.2399742565229639</v>
      </c>
      <c r="E39" s="122">
        <v>6.7529202025972905</v>
      </c>
      <c r="F39" s="122">
        <v>7.2325024599688348</v>
      </c>
      <c r="G39" s="122">
        <v>6.0242361670547515</v>
      </c>
      <c r="H39" s="122">
        <v>7.1321083271408012</v>
      </c>
      <c r="I39" s="122">
        <v>7.7235710719154635</v>
      </c>
      <c r="J39" s="122">
        <v>8.2780805890670131</v>
      </c>
      <c r="K39" s="122">
        <v>5.4817096409508048</v>
      </c>
      <c r="L39" s="122">
        <v>5.7801910045940526</v>
      </c>
      <c r="M39" s="122">
        <v>6.1350707892432403</v>
      </c>
      <c r="N39" s="122">
        <v>7.2903215240145451</v>
      </c>
      <c r="O39" s="122">
        <v>6.0596447627425807</v>
      </c>
      <c r="P39" s="122">
        <v>2.2478926628391442</v>
      </c>
      <c r="Q39" s="122">
        <v>3.0195515911647273</v>
      </c>
      <c r="R39" s="122">
        <v>3.6789494763698065</v>
      </c>
      <c r="S39" s="122">
        <v>4.2200387685061074</v>
      </c>
      <c r="T39" s="122">
        <v>4.3055690956452493</v>
      </c>
      <c r="U39" s="122">
        <v>3.6497112112885159</v>
      </c>
      <c r="V39" s="122">
        <v>4.0732529303236209</v>
      </c>
      <c r="W39" s="122">
        <v>4.6409475408225402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2.1405871732751804</v>
      </c>
      <c r="D40" s="98">
        <v>2.4936778300073033</v>
      </c>
      <c r="E40" s="98">
        <v>2.9255461074731928</v>
      </c>
      <c r="F40" s="98">
        <v>2.6376224024442543</v>
      </c>
      <c r="G40" s="98">
        <v>1.6658560224569725</v>
      </c>
      <c r="H40" s="98">
        <v>1.6870346951504529</v>
      </c>
      <c r="I40" s="98">
        <v>2.017589791014669</v>
      </c>
      <c r="J40" s="98">
        <v>2.8742002592582261</v>
      </c>
      <c r="K40" s="98">
        <v>1.7828764244570492</v>
      </c>
      <c r="L40" s="98">
        <v>1.6730739616475636</v>
      </c>
      <c r="M40" s="98">
        <v>2.1903041932338252</v>
      </c>
      <c r="N40" s="98">
        <v>2.7174077055933608</v>
      </c>
      <c r="O40" s="98">
        <v>1.9552886859028966</v>
      </c>
      <c r="P40" s="98">
        <v>0.61484610711061105</v>
      </c>
      <c r="Q40" s="98">
        <v>0.63643099126888658</v>
      </c>
      <c r="R40" s="98">
        <v>0.80808552338098394</v>
      </c>
      <c r="S40" s="98">
        <v>0.93277210937220112</v>
      </c>
      <c r="T40" s="98">
        <v>0.90980197733964097</v>
      </c>
      <c r="U40" s="98">
        <v>0.76947442671773836</v>
      </c>
      <c r="V40" s="98">
        <v>0.97745680005024393</v>
      </c>
      <c r="W40" s="98">
        <v>1.174324875282605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3.2007225456876576</v>
      </c>
      <c r="D41" s="33">
        <v>3.7462964265156611</v>
      </c>
      <c r="E41" s="33">
        <v>3.8273740951240973</v>
      </c>
      <c r="F41" s="33">
        <v>4.5948800575245787</v>
      </c>
      <c r="G41" s="33">
        <v>4.3583801445977786</v>
      </c>
      <c r="H41" s="33">
        <v>5.4450736319903505</v>
      </c>
      <c r="I41" s="33">
        <v>5.7059812809007955</v>
      </c>
      <c r="J41" s="33">
        <v>5.4038803298087839</v>
      </c>
      <c r="K41" s="33">
        <v>3.6988332164937545</v>
      </c>
      <c r="L41" s="33">
        <v>4.1071170429464896</v>
      </c>
      <c r="M41" s="33">
        <v>3.9447665960094147</v>
      </c>
      <c r="N41" s="33">
        <v>4.5729138184211822</v>
      </c>
      <c r="O41" s="33">
        <v>4.1043560768396823</v>
      </c>
      <c r="P41" s="33">
        <v>1.6330465557285334</v>
      </c>
      <c r="Q41" s="33">
        <v>2.3831205998958409</v>
      </c>
      <c r="R41" s="33">
        <v>2.8708639529888225</v>
      </c>
      <c r="S41" s="33">
        <v>3.287266659133905</v>
      </c>
      <c r="T41" s="33">
        <v>3.3957671183056086</v>
      </c>
      <c r="U41" s="33">
        <v>2.8802367845707768</v>
      </c>
      <c r="V41" s="33">
        <v>3.095796130273377</v>
      </c>
      <c r="W41" s="33">
        <v>3.4666226655399361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1245.7800772507455</v>
      </c>
      <c r="D43" s="117">
        <f t="shared" si="14"/>
        <v>980.24358198216441</v>
      </c>
      <c r="E43" s="117">
        <f t="shared" si="14"/>
        <v>1120.2736198474242</v>
      </c>
      <c r="F43" s="117">
        <f t="shared" si="14"/>
        <v>969.81682495241319</v>
      </c>
      <c r="G43" s="117">
        <f t="shared" si="14"/>
        <v>832.8605538319066</v>
      </c>
      <c r="H43" s="117">
        <f t="shared" si="14"/>
        <v>778.33073162186531</v>
      </c>
      <c r="I43" s="117">
        <f t="shared" si="14"/>
        <v>563.84570025591381</v>
      </c>
      <c r="J43" s="117">
        <f t="shared" si="14"/>
        <v>970.05173662891525</v>
      </c>
      <c r="K43" s="117">
        <f t="shared" si="14"/>
        <v>814.81331442466853</v>
      </c>
      <c r="L43" s="117">
        <f t="shared" si="14"/>
        <v>864.50621665191557</v>
      </c>
      <c r="M43" s="117">
        <f t="shared" si="14"/>
        <v>824.526939400998</v>
      </c>
      <c r="N43" s="117">
        <f t="shared" si="14"/>
        <v>958.70207533242024</v>
      </c>
      <c r="O43" s="117">
        <f t="shared" si="14"/>
        <v>1055.5900565925376</v>
      </c>
      <c r="P43" s="117">
        <f t="shared" si="14"/>
        <v>622.43945321091678</v>
      </c>
      <c r="Q43" s="117">
        <f t="shared" si="14"/>
        <v>395.89920085430526</v>
      </c>
      <c r="R43" s="117">
        <f t="shared" ref="R43:V43" si="15">R44+R47+R49+R58</f>
        <v>212.11523717111913</v>
      </c>
      <c r="S43" s="117">
        <f t="shared" si="15"/>
        <v>345.90092714573234</v>
      </c>
      <c r="T43" s="117">
        <f t="shared" si="15"/>
        <v>341.46254236161627</v>
      </c>
      <c r="U43" s="117">
        <f t="shared" si="15"/>
        <v>387.89764233995237</v>
      </c>
      <c r="V43" s="117">
        <f t="shared" si="15"/>
        <v>385.82388657763329</v>
      </c>
      <c r="W43" s="117">
        <f t="shared" ref="W43" si="16">W44+W47+W49+W58</f>
        <v>176.33464476723157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1061.575415285397</v>
      </c>
      <c r="D44" s="122">
        <f t="shared" si="17"/>
        <v>822.93367790412424</v>
      </c>
      <c r="E44" s="122">
        <f t="shared" si="17"/>
        <v>945.80198986367861</v>
      </c>
      <c r="F44" s="122">
        <f t="shared" si="17"/>
        <v>816.61537150349136</v>
      </c>
      <c r="G44" s="122">
        <f t="shared" si="17"/>
        <v>698.028629902278</v>
      </c>
      <c r="H44" s="122">
        <f t="shared" si="17"/>
        <v>640.31092559606839</v>
      </c>
      <c r="I44" s="122">
        <f t="shared" si="17"/>
        <v>453.8279147644721</v>
      </c>
      <c r="J44" s="122">
        <f t="shared" si="17"/>
        <v>783.85978876393528</v>
      </c>
      <c r="K44" s="122">
        <f t="shared" si="17"/>
        <v>662.71534593387901</v>
      </c>
      <c r="L44" s="122">
        <f t="shared" si="17"/>
        <v>704.27477615376199</v>
      </c>
      <c r="M44" s="122">
        <f t="shared" si="17"/>
        <v>660.92534600825365</v>
      </c>
      <c r="N44" s="122">
        <f t="shared" si="17"/>
        <v>769.4986716944934</v>
      </c>
      <c r="O44" s="122">
        <f t="shared" si="17"/>
        <v>864.47811914657927</v>
      </c>
      <c r="P44" s="122">
        <f t="shared" si="17"/>
        <v>492.59966930535751</v>
      </c>
      <c r="Q44" s="122">
        <f t="shared" si="17"/>
        <v>311.3147214468849</v>
      </c>
      <c r="R44" s="122">
        <f t="shared" ref="R44:V44" si="18">SUM(R45:R46)</f>
        <v>159.82835784165877</v>
      </c>
      <c r="S44" s="122">
        <f t="shared" si="18"/>
        <v>256.01033847205321</v>
      </c>
      <c r="T44" s="122">
        <f t="shared" si="18"/>
        <v>252.31066829120149</v>
      </c>
      <c r="U44" s="122">
        <f t="shared" si="18"/>
        <v>285.02264196762445</v>
      </c>
      <c r="V44" s="122">
        <f t="shared" si="18"/>
        <v>288.59480593651438</v>
      </c>
      <c r="W44" s="122">
        <f t="shared" ref="W44" si="19">SUM(W45:W46)</f>
        <v>128.69624594680701</v>
      </c>
      <c r="DA44" s="130" t="s">
        <v>3290</v>
      </c>
    </row>
    <row r="45" spans="1:105" ht="12" customHeight="1" x14ac:dyDescent="0.25">
      <c r="A45" s="97" t="s">
        <v>217</v>
      </c>
      <c r="B45" s="98"/>
      <c r="C45" s="98">
        <v>1047.7965433317672</v>
      </c>
      <c r="D45" s="98">
        <v>812.48430072434348</v>
      </c>
      <c r="E45" s="98">
        <v>934.21103673658479</v>
      </c>
      <c r="F45" s="98">
        <v>806.98717894078698</v>
      </c>
      <c r="G45" s="98">
        <v>689.44895917967006</v>
      </c>
      <c r="H45" s="98">
        <v>632.26081504181764</v>
      </c>
      <c r="I45" s="98">
        <v>448.34359051785162</v>
      </c>
      <c r="J45" s="98">
        <v>774.26841797988254</v>
      </c>
      <c r="K45" s="98">
        <v>654.70338589200435</v>
      </c>
      <c r="L45" s="98">
        <v>695.62992884051926</v>
      </c>
      <c r="M45" s="98">
        <v>652.79500258455653</v>
      </c>
      <c r="N45" s="98">
        <v>759.85447726742927</v>
      </c>
      <c r="O45" s="98">
        <v>853.213694993937</v>
      </c>
      <c r="P45" s="98">
        <v>485.9403841552039</v>
      </c>
      <c r="Q45" s="98">
        <v>307.19056724527968</v>
      </c>
      <c r="R45" s="98">
        <v>157.67771585541954</v>
      </c>
      <c r="S45" s="98">
        <v>252.43819133961611</v>
      </c>
      <c r="T45" s="98">
        <v>248.75445258358141</v>
      </c>
      <c r="U45" s="98">
        <v>281.02938564994179</v>
      </c>
      <c r="V45" s="98">
        <v>284.61069203451694</v>
      </c>
      <c r="W45" s="98">
        <v>126.95351656370902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13.778871953629654</v>
      </c>
      <c r="D46" s="98">
        <v>10.449377179780772</v>
      </c>
      <c r="E46" s="98">
        <v>11.590953127093842</v>
      </c>
      <c r="F46" s="98">
        <v>9.6281925627043492</v>
      </c>
      <c r="G46" s="98">
        <v>8.5796707226079416</v>
      </c>
      <c r="H46" s="98">
        <v>8.0501105542507663</v>
      </c>
      <c r="I46" s="98">
        <v>5.4843242466204689</v>
      </c>
      <c r="J46" s="98">
        <v>9.5913707840527582</v>
      </c>
      <c r="K46" s="98">
        <v>8.0119600418746337</v>
      </c>
      <c r="L46" s="98">
        <v>8.6448473132427655</v>
      </c>
      <c r="M46" s="98">
        <v>8.1303434236970933</v>
      </c>
      <c r="N46" s="98">
        <v>9.6441944270641251</v>
      </c>
      <c r="O46" s="98">
        <v>11.26442415264229</v>
      </c>
      <c r="P46" s="98">
        <v>6.6592851501535852</v>
      </c>
      <c r="Q46" s="98">
        <v>4.1241542016052319</v>
      </c>
      <c r="R46" s="98">
        <v>2.1506419862392305</v>
      </c>
      <c r="S46" s="98">
        <v>3.5721471324370806</v>
      </c>
      <c r="T46" s="98">
        <v>3.5562157076200882</v>
      </c>
      <c r="U46" s="98">
        <v>3.9932563176826723</v>
      </c>
      <c r="V46" s="98">
        <v>3.9841139019974166</v>
      </c>
      <c r="W46" s="98">
        <v>1.7427293830980013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2.405721446461107</v>
      </c>
      <c r="D47" s="122">
        <f t="shared" si="20"/>
        <v>1.5517696004006658</v>
      </c>
      <c r="E47" s="122">
        <f t="shared" si="20"/>
        <v>4.4447660638868944</v>
      </c>
      <c r="F47" s="122">
        <f t="shared" si="20"/>
        <v>3.6291984012811698</v>
      </c>
      <c r="G47" s="122">
        <f t="shared" si="20"/>
        <v>3.3426227209922827</v>
      </c>
      <c r="H47" s="122">
        <f t="shared" si="20"/>
        <v>3.207247329879682</v>
      </c>
      <c r="I47" s="122">
        <f t="shared" si="20"/>
        <v>2.7650337453899891</v>
      </c>
      <c r="J47" s="122">
        <f t="shared" si="20"/>
        <v>2.8544285721110008</v>
      </c>
      <c r="K47" s="122">
        <f t="shared" si="20"/>
        <v>3.2856556945867896</v>
      </c>
      <c r="L47" s="122">
        <f t="shared" si="20"/>
        <v>3.5057207579166447</v>
      </c>
      <c r="M47" s="122">
        <f t="shared" si="20"/>
        <v>3.062854203444227</v>
      </c>
      <c r="N47" s="122">
        <f t="shared" si="20"/>
        <v>5.4679886071641555</v>
      </c>
      <c r="O47" s="122">
        <f t="shared" si="20"/>
        <v>3.1208708188404004</v>
      </c>
      <c r="P47" s="122">
        <f t="shared" si="20"/>
        <v>1.0466070453508238</v>
      </c>
      <c r="Q47" s="122">
        <f t="shared" si="20"/>
        <v>0.31594178960731306</v>
      </c>
      <c r="R47" s="122">
        <f t="shared" si="20"/>
        <v>0.81165282437601771</v>
      </c>
      <c r="S47" s="122">
        <f t="shared" si="20"/>
        <v>1.7961768574026737</v>
      </c>
      <c r="T47" s="122">
        <f t="shared" si="20"/>
        <v>1.0386014041974403</v>
      </c>
      <c r="U47" s="122">
        <f t="shared" si="20"/>
        <v>1.8030370107677678</v>
      </c>
      <c r="V47" s="122">
        <f t="shared" si="20"/>
        <v>2.2447339825159407</v>
      </c>
      <c r="W47" s="122">
        <f t="shared" si="20"/>
        <v>1.2628675413473529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2.405721446461107</v>
      </c>
      <c r="D48" s="98">
        <v>1.5517696004006658</v>
      </c>
      <c r="E48" s="98">
        <v>4.4447660638868944</v>
      </c>
      <c r="F48" s="98">
        <v>3.6291984012811698</v>
      </c>
      <c r="G48" s="98">
        <v>3.3426227209922827</v>
      </c>
      <c r="H48" s="98">
        <v>3.207247329879682</v>
      </c>
      <c r="I48" s="98">
        <v>2.7650337453899891</v>
      </c>
      <c r="J48" s="98">
        <v>2.8544285721110008</v>
      </c>
      <c r="K48" s="98">
        <v>3.2856556945867896</v>
      </c>
      <c r="L48" s="98">
        <v>3.5057207579166447</v>
      </c>
      <c r="M48" s="98">
        <v>3.062854203444227</v>
      </c>
      <c r="N48" s="98">
        <v>5.4679886071641555</v>
      </c>
      <c r="O48" s="98">
        <v>3.1208708188404004</v>
      </c>
      <c r="P48" s="98">
        <v>1.0466070453508238</v>
      </c>
      <c r="Q48" s="98">
        <v>0.31594178960731306</v>
      </c>
      <c r="R48" s="98">
        <v>0.81165282437601771</v>
      </c>
      <c r="S48" s="98">
        <v>1.7961768574026737</v>
      </c>
      <c r="T48" s="98">
        <v>1.0386014041974403</v>
      </c>
      <c r="U48" s="98">
        <v>1.8030370107677678</v>
      </c>
      <c r="V48" s="98">
        <v>2.2447339825159407</v>
      </c>
      <c r="W48" s="98">
        <v>1.2628675413473529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133.46462312912354</v>
      </c>
      <c r="D49" s="122">
        <v>113.96228211053166</v>
      </c>
      <c r="E49" s="122">
        <v>123.44588782914296</v>
      </c>
      <c r="F49" s="122">
        <v>106.79554012159592</v>
      </c>
      <c r="G49" s="122">
        <v>96.225743537148176</v>
      </c>
      <c r="H49" s="122">
        <v>99.519783057707869</v>
      </c>
      <c r="I49" s="122">
        <v>77.011519351171913</v>
      </c>
      <c r="J49" s="122">
        <v>137.10783495169127</v>
      </c>
      <c r="K49" s="122">
        <v>110.48191332617314</v>
      </c>
      <c r="L49" s="122">
        <v>115.91362870218435</v>
      </c>
      <c r="M49" s="122">
        <v>120.68971350885704</v>
      </c>
      <c r="N49" s="122">
        <v>136.62221566228834</v>
      </c>
      <c r="O49" s="122">
        <v>135.40886506068267</v>
      </c>
      <c r="P49" s="122">
        <v>91.31674656341302</v>
      </c>
      <c r="Q49" s="122">
        <v>59.931731360545704</v>
      </c>
      <c r="R49" s="122">
        <v>38.812202323457363</v>
      </c>
      <c r="S49" s="122">
        <v>66.794700793416595</v>
      </c>
      <c r="T49" s="122">
        <v>66.86615666461924</v>
      </c>
      <c r="U49" s="122">
        <v>76.68284225611319</v>
      </c>
      <c r="V49" s="122">
        <v>70.83137363579776</v>
      </c>
      <c r="W49" s="122">
        <v>33.67117674332372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72.944925488614842</v>
      </c>
      <c r="D50" s="98">
        <v>59.186829831856592</v>
      </c>
      <c r="E50" s="98">
        <v>63.441584146137401</v>
      </c>
      <c r="F50" s="98">
        <v>48.124844585639174</v>
      </c>
      <c r="G50" s="98">
        <v>53.967496841595775</v>
      </c>
      <c r="H50" s="98">
        <v>60.613352976428224</v>
      </c>
      <c r="I50" s="98">
        <v>51.215272670098798</v>
      </c>
      <c r="J50" s="98">
        <v>100.14219603635472</v>
      </c>
      <c r="K50" s="98">
        <v>71.548582231852535</v>
      </c>
      <c r="L50" s="98">
        <v>78.29385331773274</v>
      </c>
      <c r="M50" s="98">
        <v>66.914199049892247</v>
      </c>
      <c r="N50" s="98">
        <v>76.152730911584513</v>
      </c>
      <c r="O50" s="98">
        <v>51.804753214620561</v>
      </c>
      <c r="P50" s="98">
        <v>20.78164939787699</v>
      </c>
      <c r="Q50" s="98">
        <v>20.350497583730029</v>
      </c>
      <c r="R50" s="98">
        <v>19.604288001978535</v>
      </c>
      <c r="S50" s="98">
        <v>48.699445192836123</v>
      </c>
      <c r="T50" s="98">
        <v>50.704763011263161</v>
      </c>
      <c r="U50" s="98">
        <v>55.944141182721893</v>
      </c>
      <c r="V50" s="98">
        <v>39.295291904786197</v>
      </c>
      <c r="W50" s="98">
        <v>15.269753642700991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0.44678825563274677</v>
      </c>
      <c r="D51" s="98">
        <v>0.16693980126367047</v>
      </c>
      <c r="E51" s="98">
        <v>0.56532995559033938</v>
      </c>
      <c r="F51" s="98">
        <v>1.2131721808638045E-2</v>
      </c>
      <c r="G51" s="98">
        <v>0.44517446208511863</v>
      </c>
      <c r="H51" s="98">
        <v>0.78190168635909774</v>
      </c>
      <c r="I51" s="98">
        <v>8.4946229034423379E-2</v>
      </c>
      <c r="J51" s="98">
        <v>0.85806842703011532</v>
      </c>
      <c r="K51" s="98">
        <v>0.53403058881439081</v>
      </c>
      <c r="L51" s="98">
        <v>0.2440044005038049</v>
      </c>
      <c r="M51" s="98">
        <v>0.36972574457039969</v>
      </c>
      <c r="N51" s="98">
        <v>0.56776518614561533</v>
      </c>
      <c r="O51" s="98">
        <v>0.12989545098160213</v>
      </c>
      <c r="P51" s="98">
        <v>1.1560276983216209</v>
      </c>
      <c r="Q51" s="98">
        <v>0.14607038054255608</v>
      </c>
      <c r="R51" s="98">
        <v>0.19668305726654048</v>
      </c>
      <c r="S51" s="98">
        <v>0.43400247834902178</v>
      </c>
      <c r="T51" s="98">
        <v>0.29303811138036934</v>
      </c>
      <c r="U51" s="98">
        <v>1.3583858210640114</v>
      </c>
      <c r="V51" s="98">
        <v>0.75556372595393895</v>
      </c>
      <c r="W51" s="98">
        <v>3.9235631080301508E-2</v>
      </c>
      <c r="DA51" s="63" t="s">
        <v>3297</v>
      </c>
    </row>
    <row r="52" spans="1:105" ht="12" customHeight="1" x14ac:dyDescent="0.25">
      <c r="A52" s="100" t="s">
        <v>217</v>
      </c>
      <c r="B52" s="101"/>
      <c r="C52" s="101">
        <v>0.23652122018607835</v>
      </c>
      <c r="D52" s="101">
        <v>9.1313615666502729E-2</v>
      </c>
      <c r="E52" s="101">
        <v>0.30508063718892969</v>
      </c>
      <c r="F52" s="101">
        <v>6.7307328533836221E-3</v>
      </c>
      <c r="G52" s="101">
        <v>0.25215401501577939</v>
      </c>
      <c r="H52" s="101">
        <v>0.43459420288546557</v>
      </c>
      <c r="I52" s="101">
        <v>5.6136674282434067E-2</v>
      </c>
      <c r="J52" s="101">
        <v>0.48792942619133389</v>
      </c>
      <c r="K52" s="101">
        <v>0.32674368856428504</v>
      </c>
      <c r="L52" s="101">
        <v>0.13653603849510929</v>
      </c>
      <c r="M52" s="101">
        <v>0.1791632609037262</v>
      </c>
      <c r="N52" s="101">
        <v>0.31638801134435596</v>
      </c>
      <c r="O52" s="101">
        <v>3.6926614061366075E-2</v>
      </c>
      <c r="P52" s="101">
        <v>0.59181591897471275</v>
      </c>
      <c r="Q52" s="101">
        <v>8.0845138304456873E-2</v>
      </c>
      <c r="R52" s="101">
        <v>0.11809978958989086</v>
      </c>
      <c r="S52" s="101">
        <v>0.24287625990086079</v>
      </c>
      <c r="T52" s="101">
        <v>0.15394376761563383</v>
      </c>
      <c r="U52" s="101">
        <v>0.65807546579239318</v>
      </c>
      <c r="V52" s="101">
        <v>0.37115020909773067</v>
      </c>
      <c r="W52" s="101">
        <v>1.8275673203376461E-2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0.21026703544666844</v>
      </c>
      <c r="D53" s="104">
        <v>7.562618559716773E-2</v>
      </c>
      <c r="E53" s="104">
        <v>0.26024931840140969</v>
      </c>
      <c r="F53" s="104">
        <v>5.4009889552544231E-3</v>
      </c>
      <c r="G53" s="104">
        <v>0.19302044706933932</v>
      </c>
      <c r="H53" s="104">
        <v>0.34730748347363199</v>
      </c>
      <c r="I53" s="104">
        <v>2.8809554751989305E-2</v>
      </c>
      <c r="J53" s="104">
        <v>0.37013900083878143</v>
      </c>
      <c r="K53" s="104">
        <v>0.20728690025010579</v>
      </c>
      <c r="L53" s="104">
        <v>0.1074683620086956</v>
      </c>
      <c r="M53" s="104">
        <v>0.19056248366667347</v>
      </c>
      <c r="N53" s="104">
        <v>0.25137717480125943</v>
      </c>
      <c r="O53" s="104">
        <v>9.2968836920236039E-2</v>
      </c>
      <c r="P53" s="104">
        <v>0.56421177934690836</v>
      </c>
      <c r="Q53" s="104">
        <v>6.5225242238099196E-2</v>
      </c>
      <c r="R53" s="104">
        <v>7.8583267676649637E-2</v>
      </c>
      <c r="S53" s="104">
        <v>0.19112621844816102</v>
      </c>
      <c r="T53" s="104">
        <v>0.13909434376473545</v>
      </c>
      <c r="U53" s="104">
        <v>0.70031035527161778</v>
      </c>
      <c r="V53" s="104">
        <v>0.38441351685620845</v>
      </c>
      <c r="W53" s="104">
        <v>2.0959957876925048E-2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46.201019077499531</v>
      </c>
      <c r="D54" s="101">
        <v>42.530667485579755</v>
      </c>
      <c r="E54" s="101">
        <v>42.630755402333797</v>
      </c>
      <c r="F54" s="101">
        <v>45.528509986531951</v>
      </c>
      <c r="G54" s="101">
        <v>30.73789723254697</v>
      </c>
      <c r="H54" s="101">
        <v>26.854896179615245</v>
      </c>
      <c r="I54" s="101">
        <v>14.123354235989662</v>
      </c>
      <c r="J54" s="101">
        <v>17.472838271087902</v>
      </c>
      <c r="K54" s="101">
        <v>19.055950689625092</v>
      </c>
      <c r="L54" s="101">
        <v>23.440658051121748</v>
      </c>
      <c r="M54" s="101">
        <v>33.107862923880006</v>
      </c>
      <c r="N54" s="101">
        <v>37.278579579660018</v>
      </c>
      <c r="O54" s="101">
        <v>41.132315743211926</v>
      </c>
      <c r="P54" s="101">
        <v>24.987325254659215</v>
      </c>
      <c r="Q54" s="101">
        <v>17.702029318917575</v>
      </c>
      <c r="R54" s="101">
        <v>10.576650944507103</v>
      </c>
      <c r="S54" s="101">
        <v>9.1876643605504569</v>
      </c>
      <c r="T54" s="101">
        <v>9.7989579412315955</v>
      </c>
      <c r="U54" s="101">
        <v>12.122672275764558</v>
      </c>
      <c r="V54" s="101">
        <v>14.785068115257735</v>
      </c>
      <c r="W54" s="101">
        <v>11.37206306879132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13.871890307376331</v>
      </c>
      <c r="D55" s="104">
        <v>12.077844991831657</v>
      </c>
      <c r="E55" s="104">
        <v>16.808218325081437</v>
      </c>
      <c r="F55" s="104">
        <v>13.130053827616166</v>
      </c>
      <c r="G55" s="104">
        <v>11.075175000920288</v>
      </c>
      <c r="H55" s="104">
        <v>11.269632215305291</v>
      </c>
      <c r="I55" s="104">
        <v>11.587946216049023</v>
      </c>
      <c r="J55" s="104">
        <v>18.634732217218556</v>
      </c>
      <c r="K55" s="104">
        <v>19.343349815881091</v>
      </c>
      <c r="L55" s="104">
        <v>13.935112932826076</v>
      </c>
      <c r="M55" s="104">
        <v>20.297925790514405</v>
      </c>
      <c r="N55" s="104">
        <v>22.623139984898202</v>
      </c>
      <c r="O55" s="104">
        <v>42.341900651868677</v>
      </c>
      <c r="P55" s="104">
        <v>44.39174421255521</v>
      </c>
      <c r="Q55" s="104">
        <v>21.73313407735554</v>
      </c>
      <c r="R55" s="104">
        <v>8.4345803197051836</v>
      </c>
      <c r="S55" s="104">
        <v>8.4735887616809897</v>
      </c>
      <c r="T55" s="104">
        <v>6.0693976007440931</v>
      </c>
      <c r="U55" s="104">
        <v>7.2576429765627575</v>
      </c>
      <c r="V55" s="104">
        <v>15.995449889799879</v>
      </c>
      <c r="W55" s="104">
        <v>6.9901244007511005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4.937127493035951</v>
      </c>
      <c r="D56" s="98">
        <v>4.2931458272916654</v>
      </c>
      <c r="E56" s="98">
        <v>6.0675401515458152</v>
      </c>
      <c r="F56" s="98">
        <v>4.3807631348436606</v>
      </c>
      <c r="G56" s="98">
        <v>4.7128845862989017</v>
      </c>
      <c r="H56" s="98">
        <v>4.8745184989394277</v>
      </c>
      <c r="I56" s="98">
        <v>4.6070485736068116</v>
      </c>
      <c r="J56" s="98">
        <v>7.1915192983001921</v>
      </c>
      <c r="K56" s="98">
        <v>7.7305910141526279</v>
      </c>
      <c r="L56" s="98">
        <v>5.0818976408856162</v>
      </c>
      <c r="M56" s="98">
        <v>8.9699826240332108</v>
      </c>
      <c r="N56" s="98">
        <v>9.2593526118174445</v>
      </c>
      <c r="O56" s="98">
        <v>18.664337782743729</v>
      </c>
      <c r="P56" s="98">
        <v>17.122255387698026</v>
      </c>
      <c r="Q56" s="98">
        <v>6.9507852228918923</v>
      </c>
      <c r="R56" s="98">
        <v>2.017901084333154</v>
      </c>
      <c r="S56" s="98">
        <v>2.5647309822289941</v>
      </c>
      <c r="T56" s="98">
        <v>1.8711237867826729</v>
      </c>
      <c r="U56" s="98">
        <v>1.8497730254602487</v>
      </c>
      <c r="V56" s="98">
        <v>5.0706291947273785</v>
      </c>
      <c r="W56" s="98">
        <v>1.4781523607435709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8.9347628143403863</v>
      </c>
      <c r="D57" s="98">
        <v>7.7846991645399886</v>
      </c>
      <c r="E57" s="98">
        <v>10.74067817353562</v>
      </c>
      <c r="F57" s="98">
        <v>8.7492906927725045</v>
      </c>
      <c r="G57" s="98">
        <v>6.3622904146213859</v>
      </c>
      <c r="H57" s="98">
        <v>6.395113716365862</v>
      </c>
      <c r="I57" s="98">
        <v>6.9808976424422129</v>
      </c>
      <c r="J57" s="98">
        <v>11.443212918918366</v>
      </c>
      <c r="K57" s="98">
        <v>11.612758801728466</v>
      </c>
      <c r="L57" s="98">
        <v>8.8532152919404599</v>
      </c>
      <c r="M57" s="98">
        <v>11.327943166481198</v>
      </c>
      <c r="N57" s="98">
        <v>13.363787373080756</v>
      </c>
      <c r="O57" s="98">
        <v>23.677562869124952</v>
      </c>
      <c r="P57" s="98">
        <v>27.269488824857181</v>
      </c>
      <c r="Q57" s="98">
        <v>14.782348854463649</v>
      </c>
      <c r="R57" s="98">
        <v>6.4166792353720288</v>
      </c>
      <c r="S57" s="98">
        <v>5.9088577794519956</v>
      </c>
      <c r="T57" s="98">
        <v>4.1982738139614204</v>
      </c>
      <c r="U57" s="98">
        <v>5.4078699511025086</v>
      </c>
      <c r="V57" s="98">
        <v>10.924820695072496</v>
      </c>
      <c r="W57" s="98">
        <v>5.5119720400075289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48.334317389764095</v>
      </c>
      <c r="D58" s="122">
        <v>41.795852367107877</v>
      </c>
      <c r="E58" s="122">
        <v>46.580976090715822</v>
      </c>
      <c r="F58" s="122">
        <v>42.776714926044718</v>
      </c>
      <c r="G58" s="122">
        <v>35.263557671488066</v>
      </c>
      <c r="H58" s="122">
        <v>35.292775638209392</v>
      </c>
      <c r="I58" s="122">
        <v>30.241232394879852</v>
      </c>
      <c r="J58" s="122">
        <v>46.229684341177595</v>
      </c>
      <c r="K58" s="122">
        <v>38.330399470029548</v>
      </c>
      <c r="L58" s="122">
        <v>40.81209103805255</v>
      </c>
      <c r="M58" s="122">
        <v>39.84902568044307</v>
      </c>
      <c r="N58" s="122">
        <v>47.113199368474348</v>
      </c>
      <c r="O58" s="122">
        <v>52.582201566435401</v>
      </c>
      <c r="P58" s="122">
        <v>37.476430296795463</v>
      </c>
      <c r="Q58" s="122">
        <v>24.336806257267327</v>
      </c>
      <c r="R58" s="122">
        <v>12.663024181626993</v>
      </c>
      <c r="S58" s="122">
        <v>21.299711022859874</v>
      </c>
      <c r="T58" s="122">
        <v>21.247116001598084</v>
      </c>
      <c r="U58" s="122">
        <v>24.389121105447</v>
      </c>
      <c r="V58" s="122">
        <v>24.152973022805188</v>
      </c>
      <c r="W58" s="122">
        <v>12.704354535753493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8.7688896283960034</v>
      </c>
      <c r="D59" s="98">
        <v>7.970406889079972</v>
      </c>
      <c r="E59" s="98">
        <v>9.5753252042672479</v>
      </c>
      <c r="F59" s="98">
        <v>9.0284440907268344</v>
      </c>
      <c r="G59" s="98">
        <v>6.8716552119153427</v>
      </c>
      <c r="H59" s="98">
        <v>5.0053964803161524</v>
      </c>
      <c r="I59" s="98">
        <v>5.6428921811586958</v>
      </c>
      <c r="J59" s="98">
        <v>7.5173528836524728</v>
      </c>
      <c r="K59" s="98">
        <v>8.075400508577717</v>
      </c>
      <c r="L59" s="98">
        <v>7.7065607370393527</v>
      </c>
      <c r="M59" s="98">
        <v>8.1105883609595111</v>
      </c>
      <c r="N59" s="98">
        <v>7.9326248739316805</v>
      </c>
      <c r="O59" s="98">
        <v>9.6551075827457584</v>
      </c>
      <c r="P59" s="98">
        <v>5.9008167127708848</v>
      </c>
      <c r="Q59" s="98">
        <v>4.0609421852238903</v>
      </c>
      <c r="R59" s="98">
        <v>1.9687908481392975</v>
      </c>
      <c r="S59" s="98">
        <v>2.7804847435792479</v>
      </c>
      <c r="T59" s="98">
        <v>2.8545905263596745</v>
      </c>
      <c r="U59" s="98">
        <v>3.7811482133192875</v>
      </c>
      <c r="V59" s="98">
        <v>4.6127341113617959</v>
      </c>
      <c r="W59" s="98">
        <v>3.0106840443049459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39.565427761368078</v>
      </c>
      <c r="D60" s="33">
        <v>33.825445478027902</v>
      </c>
      <c r="E60" s="33">
        <v>37.005650886448585</v>
      </c>
      <c r="F60" s="33">
        <v>33.748270835317882</v>
      </c>
      <c r="G60" s="33">
        <v>28.391902459572734</v>
      </c>
      <c r="H60" s="33">
        <v>30.287379157893241</v>
      </c>
      <c r="I60" s="33">
        <v>24.598340213721162</v>
      </c>
      <c r="J60" s="33">
        <v>38.712331457525131</v>
      </c>
      <c r="K60" s="33">
        <v>30.254998961451818</v>
      </c>
      <c r="L60" s="33">
        <v>33.105530301013196</v>
      </c>
      <c r="M60" s="33">
        <v>31.738437319483555</v>
      </c>
      <c r="N60" s="33">
        <v>39.180574494542668</v>
      </c>
      <c r="O60" s="33">
        <v>42.927093983689637</v>
      </c>
      <c r="P60" s="33">
        <v>31.57561358402457</v>
      </c>
      <c r="Q60" s="33">
        <v>20.275864072043433</v>
      </c>
      <c r="R60" s="33">
        <v>10.694233333487695</v>
      </c>
      <c r="S60" s="33">
        <v>18.51922627928062</v>
      </c>
      <c r="T60" s="33">
        <v>18.392525475238408</v>
      </c>
      <c r="U60" s="33">
        <v>20.607972892127709</v>
      </c>
      <c r="V60" s="33">
        <v>19.540238911443399</v>
      </c>
      <c r="W60" s="33">
        <v>9.6936704914485468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2738.1054131781616</v>
      </c>
      <c r="D62" s="117">
        <f t="shared" si="21"/>
        <v>2669.1877668884281</v>
      </c>
      <c r="E62" s="117">
        <f t="shared" si="21"/>
        <v>2760.6797053437608</v>
      </c>
      <c r="F62" s="117">
        <f t="shared" si="21"/>
        <v>2694.4095602177913</v>
      </c>
      <c r="G62" s="117">
        <f t="shared" si="21"/>
        <v>2238.0786714239016</v>
      </c>
      <c r="H62" s="117">
        <f t="shared" si="21"/>
        <v>2324.9600788982048</v>
      </c>
      <c r="I62" s="117">
        <f t="shared" si="21"/>
        <v>1880.3384130494846</v>
      </c>
      <c r="J62" s="117">
        <f t="shared" si="21"/>
        <v>2536.0421395342373</v>
      </c>
      <c r="K62" s="117">
        <f t="shared" si="21"/>
        <v>2245.8116637706662</v>
      </c>
      <c r="L62" s="117">
        <f t="shared" si="21"/>
        <v>2493.2376726051725</v>
      </c>
      <c r="M62" s="117">
        <f t="shared" si="21"/>
        <v>1953.1944351569359</v>
      </c>
      <c r="N62" s="117">
        <f t="shared" si="21"/>
        <v>2175.0018255390601</v>
      </c>
      <c r="O62" s="117">
        <f t="shared" si="21"/>
        <v>1934.7726803281246</v>
      </c>
      <c r="P62" s="117">
        <f t="shared" si="21"/>
        <v>1801.4729682095433</v>
      </c>
      <c r="Q62" s="117">
        <f t="shared" si="21"/>
        <v>2316.1925469339203</v>
      </c>
      <c r="R62" s="117">
        <f t="shared" ref="R62:V62" si="22">R63+R66+R68+R77</f>
        <v>2159.3530674222084</v>
      </c>
      <c r="S62" s="117">
        <f t="shared" si="22"/>
        <v>1824.5775722075816</v>
      </c>
      <c r="T62" s="117">
        <f t="shared" si="22"/>
        <v>1727.2763612036088</v>
      </c>
      <c r="U62" s="117">
        <f t="shared" si="22"/>
        <v>1424.8382775153948</v>
      </c>
      <c r="V62" s="117">
        <f t="shared" si="22"/>
        <v>1414.5896325736835</v>
      </c>
      <c r="W62" s="117">
        <f t="shared" ref="W62" si="23">W63+W66+W68+W77</f>
        <v>1437.6082150600696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2277.329884988023</v>
      </c>
      <c r="D63" s="122">
        <f t="shared" si="24"/>
        <v>2176.7481515690647</v>
      </c>
      <c r="E63" s="122">
        <f t="shared" si="24"/>
        <v>2232.983246209657</v>
      </c>
      <c r="F63" s="122">
        <f t="shared" si="24"/>
        <v>2200.5031114721587</v>
      </c>
      <c r="G63" s="122">
        <f t="shared" si="24"/>
        <v>1814.1226571638458</v>
      </c>
      <c r="H63" s="122">
        <f t="shared" si="24"/>
        <v>1869.318032277484</v>
      </c>
      <c r="I63" s="122">
        <f t="shared" si="24"/>
        <v>1475.7438460519804</v>
      </c>
      <c r="J63" s="122">
        <f t="shared" si="24"/>
        <v>2000.8852694247216</v>
      </c>
      <c r="K63" s="122">
        <f t="shared" si="24"/>
        <v>1793.6249633148948</v>
      </c>
      <c r="L63" s="122">
        <f t="shared" si="24"/>
        <v>2014.8346889080622</v>
      </c>
      <c r="M63" s="122">
        <f t="shared" si="24"/>
        <v>1557.6253431510995</v>
      </c>
      <c r="N63" s="122">
        <f t="shared" si="24"/>
        <v>1745.2157370743557</v>
      </c>
      <c r="O63" s="122">
        <f t="shared" si="24"/>
        <v>1573.60123279405</v>
      </c>
      <c r="P63" s="122">
        <f t="shared" si="24"/>
        <v>1399.5823124238027</v>
      </c>
      <c r="Q63" s="122">
        <f t="shared" si="24"/>
        <v>1812.0561423006891</v>
      </c>
      <c r="R63" s="122">
        <f t="shared" ref="R63:V63" si="25">SUM(R64:R65)</f>
        <v>1657.1698299797929</v>
      </c>
      <c r="S63" s="122">
        <f t="shared" si="25"/>
        <v>1368.6047330570391</v>
      </c>
      <c r="T63" s="122">
        <f t="shared" si="25"/>
        <v>1278.5807187266446</v>
      </c>
      <c r="U63" s="122">
        <f t="shared" si="25"/>
        <v>1056.6804391493574</v>
      </c>
      <c r="V63" s="122">
        <f t="shared" si="25"/>
        <v>1047.2935549872007</v>
      </c>
      <c r="W63" s="122">
        <f t="shared" ref="W63" si="26">SUM(W64:W65)</f>
        <v>1054.3051620417189</v>
      </c>
      <c r="DA63" s="130" t="s">
        <v>3308</v>
      </c>
    </row>
    <row r="64" spans="1:105" ht="12" customHeight="1" x14ac:dyDescent="0.25">
      <c r="A64" s="97" t="s">
        <v>218</v>
      </c>
      <c r="B64" s="98"/>
      <c r="C64" s="98">
        <v>2244.2510032437949</v>
      </c>
      <c r="D64" s="98">
        <v>2145.7512204888812</v>
      </c>
      <c r="E64" s="98">
        <v>2202.0319265007906</v>
      </c>
      <c r="F64" s="98">
        <v>2169.4408365855147</v>
      </c>
      <c r="G64" s="98">
        <v>1788.5594151719349</v>
      </c>
      <c r="H64" s="98">
        <v>1843.5586190193192</v>
      </c>
      <c r="I64" s="98">
        <v>1455.1922744959584</v>
      </c>
      <c r="J64" s="98">
        <v>1973.2080083687881</v>
      </c>
      <c r="K64" s="98">
        <v>1769.0393552261341</v>
      </c>
      <c r="L64" s="98">
        <v>1986.9702859196138</v>
      </c>
      <c r="M64" s="98">
        <v>1536.7017914186663</v>
      </c>
      <c r="N64" s="98">
        <v>1721.4373017368246</v>
      </c>
      <c r="O64" s="98">
        <v>1551.395626350462</v>
      </c>
      <c r="P64" s="98">
        <v>1379.1069015777884</v>
      </c>
      <c r="Q64" s="98">
        <v>1785.3736008650337</v>
      </c>
      <c r="R64" s="98">
        <v>1632.9900913409017</v>
      </c>
      <c r="S64" s="98">
        <v>1348.8704101792903</v>
      </c>
      <c r="T64" s="98">
        <v>1260.1213029005421</v>
      </c>
      <c r="U64" s="98">
        <v>1041.517129482781</v>
      </c>
      <c r="V64" s="98">
        <v>1032.4243426545747</v>
      </c>
      <c r="W64" s="98">
        <v>1039.4234504798549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33.078881744228035</v>
      </c>
      <c r="D65" s="98">
        <v>30.996931080183618</v>
      </c>
      <c r="E65" s="98">
        <v>30.951319708866453</v>
      </c>
      <c r="F65" s="98">
        <v>31.062274886644019</v>
      </c>
      <c r="G65" s="98">
        <v>25.563241991910925</v>
      </c>
      <c r="H65" s="98">
        <v>25.759413258164845</v>
      </c>
      <c r="I65" s="98">
        <v>20.551571556022051</v>
      </c>
      <c r="J65" s="98">
        <v>27.677261055933627</v>
      </c>
      <c r="K65" s="98">
        <v>24.58560808876063</v>
      </c>
      <c r="L65" s="98">
        <v>27.864402988448361</v>
      </c>
      <c r="M65" s="98">
        <v>20.923551732433175</v>
      </c>
      <c r="N65" s="98">
        <v>23.778435337531072</v>
      </c>
      <c r="O65" s="98">
        <v>22.205606443587975</v>
      </c>
      <c r="P65" s="98">
        <v>20.475410846014352</v>
      </c>
      <c r="Q65" s="98">
        <v>26.682541435655473</v>
      </c>
      <c r="R65" s="98">
        <v>24.179738638891187</v>
      </c>
      <c r="S65" s="98">
        <v>19.73432287774877</v>
      </c>
      <c r="T65" s="98">
        <v>18.459415826102454</v>
      </c>
      <c r="U65" s="98">
        <v>15.163309666576438</v>
      </c>
      <c r="V65" s="98">
        <v>14.869212332625942</v>
      </c>
      <c r="W65" s="98">
        <v>14.881711561863968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4.6436503721225337</v>
      </c>
      <c r="D66" s="122">
        <f t="shared" si="27"/>
        <v>6.8365679554325771</v>
      </c>
      <c r="E66" s="122">
        <f t="shared" si="27"/>
        <v>23.145726007632749</v>
      </c>
      <c r="F66" s="122">
        <f t="shared" si="27"/>
        <v>8.3504304118772623</v>
      </c>
      <c r="G66" s="122">
        <f t="shared" si="27"/>
        <v>7.8482042885229788</v>
      </c>
      <c r="H66" s="122">
        <f t="shared" si="27"/>
        <v>8.7575661030095482</v>
      </c>
      <c r="I66" s="122">
        <f t="shared" si="27"/>
        <v>7.406396600913884</v>
      </c>
      <c r="J66" s="122">
        <f t="shared" si="27"/>
        <v>13.755642974942244</v>
      </c>
      <c r="K66" s="122">
        <f t="shared" si="27"/>
        <v>11.116778541910628</v>
      </c>
      <c r="L66" s="122">
        <f t="shared" si="27"/>
        <v>7.5813902275549943</v>
      </c>
      <c r="M66" s="122">
        <f t="shared" si="27"/>
        <v>6.5809017530298544</v>
      </c>
      <c r="N66" s="122">
        <f t="shared" si="27"/>
        <v>11.820017489347874</v>
      </c>
      <c r="O66" s="122">
        <f t="shared" si="27"/>
        <v>6.748649877396244</v>
      </c>
      <c r="P66" s="122">
        <f t="shared" si="27"/>
        <v>3.4147950196357515</v>
      </c>
      <c r="Q66" s="122">
        <f t="shared" si="27"/>
        <v>5.1320026764806164</v>
      </c>
      <c r="R66" s="122">
        <f t="shared" si="27"/>
        <v>6.6168753979460249</v>
      </c>
      <c r="S66" s="122">
        <f t="shared" si="27"/>
        <v>7.2505088404372344</v>
      </c>
      <c r="T66" s="122">
        <f t="shared" si="27"/>
        <v>9.0883044489069906</v>
      </c>
      <c r="U66" s="122">
        <f t="shared" si="27"/>
        <v>6.8118142003954389</v>
      </c>
      <c r="V66" s="122">
        <f t="shared" si="27"/>
        <v>5.5781039027346653</v>
      </c>
      <c r="W66" s="122">
        <f t="shared" si="27"/>
        <v>5.8642139017935087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4.6436503721225337</v>
      </c>
      <c r="D67" s="98">
        <v>6.8365679554325771</v>
      </c>
      <c r="E67" s="98">
        <v>23.145726007632749</v>
      </c>
      <c r="F67" s="98">
        <v>8.3504304118772623</v>
      </c>
      <c r="G67" s="98">
        <v>7.8482042885229788</v>
      </c>
      <c r="H67" s="98">
        <v>8.7575661030095482</v>
      </c>
      <c r="I67" s="98">
        <v>7.406396600913884</v>
      </c>
      <c r="J67" s="98">
        <v>13.755642974942244</v>
      </c>
      <c r="K67" s="98">
        <v>11.116778541910628</v>
      </c>
      <c r="L67" s="98">
        <v>7.5813902275549943</v>
      </c>
      <c r="M67" s="98">
        <v>6.5809017530298544</v>
      </c>
      <c r="N67" s="98">
        <v>11.820017489347874</v>
      </c>
      <c r="O67" s="98">
        <v>6.748649877396244</v>
      </c>
      <c r="P67" s="98">
        <v>3.4147950196357515</v>
      </c>
      <c r="Q67" s="98">
        <v>5.1320026764806164</v>
      </c>
      <c r="R67" s="98">
        <v>6.6168753979460249</v>
      </c>
      <c r="S67" s="98">
        <v>7.2505088404372344</v>
      </c>
      <c r="T67" s="98">
        <v>9.0883044489069906</v>
      </c>
      <c r="U67" s="98">
        <v>6.8118142003954389</v>
      </c>
      <c r="V67" s="98">
        <v>5.5781039027346653</v>
      </c>
      <c r="W67" s="98">
        <v>5.8642139017935087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320.12591191386434</v>
      </c>
      <c r="D68" s="122">
        <v>340.7387383102926</v>
      </c>
      <c r="E68" s="122">
        <v>352.19410275003071</v>
      </c>
      <c r="F68" s="122">
        <v>336.55967321150536</v>
      </c>
      <c r="G68" s="122">
        <v>289.83777215861687</v>
      </c>
      <c r="H68" s="122">
        <v>306.83595643711345</v>
      </c>
      <c r="I68" s="122">
        <v>277.77801089891153</v>
      </c>
      <c r="J68" s="122">
        <v>360.74194416269484</v>
      </c>
      <c r="K68" s="122">
        <v>309.28944913677043</v>
      </c>
      <c r="L68" s="122">
        <v>329.20814022874202</v>
      </c>
      <c r="M68" s="122">
        <v>272.0490064690548</v>
      </c>
      <c r="N68" s="122">
        <v>296.74284592853854</v>
      </c>
      <c r="O68" s="122">
        <v>251.25664035853868</v>
      </c>
      <c r="P68" s="122">
        <v>277.87616406200789</v>
      </c>
      <c r="Q68" s="122">
        <v>349.82102961644216</v>
      </c>
      <c r="R68" s="122">
        <v>346.86780011044505</v>
      </c>
      <c r="S68" s="122">
        <v>309.35984729957022</v>
      </c>
      <c r="T68" s="122">
        <v>304.66870460104741</v>
      </c>
      <c r="U68" s="122">
        <v>247.0413464945359</v>
      </c>
      <c r="V68" s="122">
        <v>243.45738173043932</v>
      </c>
      <c r="W68" s="122">
        <v>259.4325299341271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251.53799093714073</v>
      </c>
      <c r="D69" s="98">
        <v>291.50433959748426</v>
      </c>
      <c r="E69" s="98">
        <v>288.15531122173991</v>
      </c>
      <c r="F69" s="98">
        <v>256.07083670429398</v>
      </c>
      <c r="G69" s="98">
        <v>258.11485842868484</v>
      </c>
      <c r="H69" s="98">
        <v>266.00902379494215</v>
      </c>
      <c r="I69" s="98">
        <v>264.6608348834115</v>
      </c>
      <c r="J69" s="98">
        <v>299.53187339703203</v>
      </c>
      <c r="K69" s="98">
        <v>272.96108543300915</v>
      </c>
      <c r="L69" s="98">
        <v>284.7678710082194</v>
      </c>
      <c r="M69" s="98">
        <v>229.46892498134292</v>
      </c>
      <c r="N69" s="98">
        <v>256.91315140347194</v>
      </c>
      <c r="O69" s="98">
        <v>231.73081505524115</v>
      </c>
      <c r="P69" s="98">
        <v>247.24714980930415</v>
      </c>
      <c r="Q69" s="98">
        <v>303.91096940109259</v>
      </c>
      <c r="R69" s="98">
        <v>293.81356506509167</v>
      </c>
      <c r="S69" s="98">
        <v>267.75598965799753</v>
      </c>
      <c r="T69" s="98">
        <v>253.47645563882386</v>
      </c>
      <c r="U69" s="98">
        <v>217.49542953271563</v>
      </c>
      <c r="V69" s="98">
        <v>203.31306687341842</v>
      </c>
      <c r="W69" s="98">
        <v>227.72635576322773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0.91602243153561924</v>
      </c>
      <c r="D70" s="98">
        <v>0.63264848856382017</v>
      </c>
      <c r="E70" s="98">
        <v>1.3936991813937334</v>
      </c>
      <c r="F70" s="98">
        <v>0.54211441335148058</v>
      </c>
      <c r="G70" s="98">
        <v>0.99651375328269232</v>
      </c>
      <c r="H70" s="98">
        <v>1.1506271238393819</v>
      </c>
      <c r="I70" s="98">
        <v>1.0946269889341262</v>
      </c>
      <c r="J70" s="98">
        <v>1.7607255956061421</v>
      </c>
      <c r="K70" s="98">
        <v>2.0334732750150328</v>
      </c>
      <c r="L70" s="98">
        <v>1.6600839807641443</v>
      </c>
      <c r="M70" s="98">
        <v>0.27020619248659572</v>
      </c>
      <c r="N70" s="98">
        <v>1.50960063404786</v>
      </c>
      <c r="O70" s="98">
        <v>1.4832372581472415</v>
      </c>
      <c r="P70" s="98">
        <v>3.7778755967325139</v>
      </c>
      <c r="Q70" s="98">
        <v>3.511056849119579</v>
      </c>
      <c r="R70" s="98">
        <v>3.2482056303001112</v>
      </c>
      <c r="S70" s="98">
        <v>0.86038356655752435</v>
      </c>
      <c r="T70" s="98">
        <v>3.2112541625147211</v>
      </c>
      <c r="U70" s="98">
        <v>1.7327306731650705</v>
      </c>
      <c r="V70" s="98">
        <v>1.8508294156798055</v>
      </c>
      <c r="W70" s="98">
        <v>2.9636493354019979</v>
      </c>
      <c r="DA70" s="63" t="s">
        <v>3315</v>
      </c>
    </row>
    <row r="71" spans="1:105" ht="12" customHeight="1" x14ac:dyDescent="0.25">
      <c r="A71" s="100" t="s">
        <v>218</v>
      </c>
      <c r="B71" s="101"/>
      <c r="C71" s="101">
        <v>0.49095144040461358</v>
      </c>
      <c r="D71" s="101">
        <v>0.314184383284278</v>
      </c>
      <c r="E71" s="101">
        <v>0.6984300832762752</v>
      </c>
      <c r="F71" s="101">
        <v>0.28998901190236048</v>
      </c>
      <c r="G71" s="101">
        <v>0.506254878189909</v>
      </c>
      <c r="H71" s="101">
        <v>0.5710929181609814</v>
      </c>
      <c r="I71" s="101">
        <v>0.54208210322794192</v>
      </c>
      <c r="J71" s="101">
        <v>0.83908294447337051</v>
      </c>
      <c r="K71" s="101">
        <v>0.95407144482391626</v>
      </c>
      <c r="L71" s="101">
        <v>0.69765021205081901</v>
      </c>
      <c r="M71" s="101">
        <v>9.5412924982829259E-2</v>
      </c>
      <c r="N71" s="101">
        <v>0.70248524276724877</v>
      </c>
      <c r="O71" s="101">
        <v>0.6745381396107093</v>
      </c>
      <c r="P71" s="101">
        <v>1.7308459889375589</v>
      </c>
      <c r="Q71" s="101">
        <v>1.4806711938141</v>
      </c>
      <c r="R71" s="101">
        <v>1.4109243419065933</v>
      </c>
      <c r="S71" s="101">
        <v>0.35657197130353074</v>
      </c>
      <c r="T71" s="101">
        <v>1.3944076518456718</v>
      </c>
      <c r="U71" s="101">
        <v>0.71445977184362475</v>
      </c>
      <c r="V71" s="101">
        <v>0.71102383972571304</v>
      </c>
      <c r="W71" s="101">
        <v>1.2847529638421624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0.42507099113100555</v>
      </c>
      <c r="D72" s="104">
        <v>0.31846410527954222</v>
      </c>
      <c r="E72" s="104">
        <v>0.6952690981174583</v>
      </c>
      <c r="F72" s="104">
        <v>0.2521254014491201</v>
      </c>
      <c r="G72" s="104">
        <v>0.49025887509278315</v>
      </c>
      <c r="H72" s="104">
        <v>0.57953420567840042</v>
      </c>
      <c r="I72" s="104">
        <v>0.55254488570618465</v>
      </c>
      <c r="J72" s="104">
        <v>0.92164265113277155</v>
      </c>
      <c r="K72" s="104">
        <v>1.0794018301911168</v>
      </c>
      <c r="L72" s="104">
        <v>0.96243376871332542</v>
      </c>
      <c r="M72" s="104">
        <v>0.17479326750376645</v>
      </c>
      <c r="N72" s="104">
        <v>0.80711539128061127</v>
      </c>
      <c r="O72" s="104">
        <v>0.80869911853653242</v>
      </c>
      <c r="P72" s="104">
        <v>2.047029607794955</v>
      </c>
      <c r="Q72" s="104">
        <v>2.03038565530548</v>
      </c>
      <c r="R72" s="104">
        <v>1.8372812883935177</v>
      </c>
      <c r="S72" s="104">
        <v>0.50381159525399333</v>
      </c>
      <c r="T72" s="104">
        <v>1.8168465106690497</v>
      </c>
      <c r="U72" s="104">
        <v>1.0182709013214457</v>
      </c>
      <c r="V72" s="104">
        <v>1.1398055759540922</v>
      </c>
      <c r="W72" s="104">
        <v>1.678896371559836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59.642166966684414</v>
      </c>
      <c r="D73" s="101">
        <v>46.418394535085312</v>
      </c>
      <c r="E73" s="101">
        <v>55.530342335894645</v>
      </c>
      <c r="F73" s="101">
        <v>73.945708539745752</v>
      </c>
      <c r="G73" s="101">
        <v>22.545402885679142</v>
      </c>
      <c r="H73" s="101">
        <v>30.255010564756176</v>
      </c>
      <c r="I73" s="101">
        <v>8.5711921322375932</v>
      </c>
      <c r="J73" s="101">
        <v>37.184140455302924</v>
      </c>
      <c r="K73" s="101">
        <v>13.575190890193671</v>
      </c>
      <c r="L73" s="101">
        <v>27.721358960629818</v>
      </c>
      <c r="M73" s="101">
        <v>32.060294588018067</v>
      </c>
      <c r="N73" s="101">
        <v>28.327948338150581</v>
      </c>
      <c r="O73" s="101">
        <v>14.299402457190793</v>
      </c>
      <c r="P73" s="101">
        <v>20.031863461337469</v>
      </c>
      <c r="Q73" s="101">
        <v>32.839403511166509</v>
      </c>
      <c r="R73" s="101">
        <v>29.647695197777107</v>
      </c>
      <c r="S73" s="101">
        <v>22.000421201274786</v>
      </c>
      <c r="T73" s="101">
        <v>26.724606659896615</v>
      </c>
      <c r="U73" s="101">
        <v>16.772306812143324</v>
      </c>
      <c r="V73" s="101">
        <v>20.932319586772177</v>
      </c>
      <c r="W73" s="101">
        <v>21.632390362667991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8.0297315785036574</v>
      </c>
      <c r="D74" s="104">
        <v>2.1833556891591193</v>
      </c>
      <c r="E74" s="104">
        <v>7.1147500110023811</v>
      </c>
      <c r="F74" s="104">
        <v>6.0010135541142233</v>
      </c>
      <c r="G74" s="104">
        <v>8.1809970909702301</v>
      </c>
      <c r="H74" s="104">
        <v>9.4212949535758383</v>
      </c>
      <c r="I74" s="104">
        <v>3.4513568943283746</v>
      </c>
      <c r="J74" s="104">
        <v>22.265204714753853</v>
      </c>
      <c r="K74" s="104">
        <v>20.719699538552746</v>
      </c>
      <c r="L74" s="104">
        <v>15.058826279128795</v>
      </c>
      <c r="M74" s="104">
        <v>10.249580707207253</v>
      </c>
      <c r="N74" s="104">
        <v>9.9921455528680934</v>
      </c>
      <c r="O74" s="104">
        <v>3.7431855879594655</v>
      </c>
      <c r="P74" s="104">
        <v>6.8192751946337715</v>
      </c>
      <c r="Q74" s="104">
        <v>9.5595998550634924</v>
      </c>
      <c r="R74" s="104">
        <v>20.158334217276202</v>
      </c>
      <c r="S74" s="104">
        <v>18.743052873740474</v>
      </c>
      <c r="T74" s="104">
        <v>21.256388139812262</v>
      </c>
      <c r="U74" s="104">
        <v>11.040879476511822</v>
      </c>
      <c r="V74" s="104">
        <v>17.361165854568874</v>
      </c>
      <c r="W74" s="104">
        <v>7.1101344728294542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3.6342935795390625</v>
      </c>
      <c r="D75" s="98">
        <v>0.91321154615461642</v>
      </c>
      <c r="E75" s="98">
        <v>3.0439537590587138</v>
      </c>
      <c r="F75" s="98">
        <v>2.5126800354352166</v>
      </c>
      <c r="G75" s="98">
        <v>3.8392808035377617</v>
      </c>
      <c r="H75" s="98">
        <v>4.037341187370127</v>
      </c>
      <c r="I75" s="98">
        <v>1.3071667438752474</v>
      </c>
      <c r="J75" s="98">
        <v>9.4715118445614213</v>
      </c>
      <c r="K75" s="98">
        <v>9.8507367373270149</v>
      </c>
      <c r="L75" s="98">
        <v>6.8223205458853764</v>
      </c>
      <c r="M75" s="98">
        <v>4.446718297534618</v>
      </c>
      <c r="N75" s="98">
        <v>4.3684344781065869</v>
      </c>
      <c r="O75" s="98">
        <v>1.3507447235188721</v>
      </c>
      <c r="P75" s="98">
        <v>2.2212224987411382</v>
      </c>
      <c r="Q75" s="98">
        <v>3.0566413563561778</v>
      </c>
      <c r="R75" s="98">
        <v>8.1917448591346904</v>
      </c>
      <c r="S75" s="98">
        <v>8.2206369760201046</v>
      </c>
      <c r="T75" s="98">
        <v>8.047720721868707</v>
      </c>
      <c r="U75" s="98">
        <v>4.1385678799147838</v>
      </c>
      <c r="V75" s="98">
        <v>6.8232719108982023</v>
      </c>
      <c r="W75" s="98">
        <v>2.2575223873932577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4.3954379989645957</v>
      </c>
      <c r="D76" s="98">
        <v>1.2701441430045024</v>
      </c>
      <c r="E76" s="98">
        <v>4.0707962519436682</v>
      </c>
      <c r="F76" s="98">
        <v>3.4883335186790068</v>
      </c>
      <c r="G76" s="98">
        <v>4.341716287432468</v>
      </c>
      <c r="H76" s="98">
        <v>5.3839537662057104</v>
      </c>
      <c r="I76" s="98">
        <v>2.1441901504531273</v>
      </c>
      <c r="J76" s="98">
        <v>12.793692870192443</v>
      </c>
      <c r="K76" s="98">
        <v>10.868962801225736</v>
      </c>
      <c r="L76" s="98">
        <v>8.2365057332434208</v>
      </c>
      <c r="M76" s="98">
        <v>5.8028624096726373</v>
      </c>
      <c r="N76" s="98">
        <v>5.6237110747615073</v>
      </c>
      <c r="O76" s="98">
        <v>2.3924408644405935</v>
      </c>
      <c r="P76" s="98">
        <v>4.5980526958926324</v>
      </c>
      <c r="Q76" s="98">
        <v>6.5029584987073141</v>
      </c>
      <c r="R76" s="98">
        <v>11.966589358141498</v>
      </c>
      <c r="S76" s="98">
        <v>10.522415897720375</v>
      </c>
      <c r="T76" s="98">
        <v>13.208667417943548</v>
      </c>
      <c r="U76" s="98">
        <v>6.9023115965970394</v>
      </c>
      <c r="V76" s="98">
        <v>10.537893943670669</v>
      </c>
      <c r="W76" s="98">
        <v>4.8526120854361983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136.00596590415157</v>
      </c>
      <c r="D77" s="122">
        <v>144.86430905363798</v>
      </c>
      <c r="E77" s="122">
        <v>152.35663037644045</v>
      </c>
      <c r="F77" s="122">
        <v>148.99634512224986</v>
      </c>
      <c r="G77" s="122">
        <v>126.27003781291604</v>
      </c>
      <c r="H77" s="122">
        <v>140.04852408059773</v>
      </c>
      <c r="I77" s="122">
        <v>119.41015949767875</v>
      </c>
      <c r="J77" s="122">
        <v>160.65928297187838</v>
      </c>
      <c r="K77" s="122">
        <v>131.78047277709032</v>
      </c>
      <c r="L77" s="122">
        <v>141.61345324081319</v>
      </c>
      <c r="M77" s="122">
        <v>116.93918378375174</v>
      </c>
      <c r="N77" s="122">
        <v>121.22322504681775</v>
      </c>
      <c r="O77" s="122">
        <v>103.16615729813962</v>
      </c>
      <c r="P77" s="122">
        <v>120.59969670409713</v>
      </c>
      <c r="Q77" s="122">
        <v>149.18337234030818</v>
      </c>
      <c r="R77" s="122">
        <v>148.69856193402453</v>
      </c>
      <c r="S77" s="122">
        <v>139.36248301053496</v>
      </c>
      <c r="T77" s="122">
        <v>134.93863342700985</v>
      </c>
      <c r="U77" s="122">
        <v>114.30467767110594</v>
      </c>
      <c r="V77" s="122">
        <v>118.26059195330896</v>
      </c>
      <c r="W77" s="122">
        <v>118.00630918243004</v>
      </c>
      <c r="DA77" s="130" t="s">
        <v>3322</v>
      </c>
    </row>
    <row r="78" spans="1:105" ht="12" customHeight="1" x14ac:dyDescent="0.25">
      <c r="A78" s="97" t="s">
        <v>193</v>
      </c>
      <c r="B78" s="98"/>
      <c r="C78" s="98">
        <v>75.190610361162442</v>
      </c>
      <c r="D78" s="98">
        <v>88.567358090805044</v>
      </c>
      <c r="E78" s="98">
        <v>91.331789691789112</v>
      </c>
      <c r="F78" s="98">
        <v>87.439347954757494</v>
      </c>
      <c r="G78" s="98">
        <v>78.424264477361561</v>
      </c>
      <c r="H78" s="98">
        <v>79.225511417881123</v>
      </c>
      <c r="I78" s="98">
        <v>71.29332954062059</v>
      </c>
      <c r="J78" s="98">
        <v>93.49096639651998</v>
      </c>
      <c r="K78" s="98">
        <v>89.987105827435926</v>
      </c>
      <c r="L78" s="98">
        <v>90.409773649938785</v>
      </c>
      <c r="M78" s="98">
        <v>82.157717093121235</v>
      </c>
      <c r="N78" s="98">
        <v>76.912584485763475</v>
      </c>
      <c r="O78" s="98">
        <v>68.816712132241577</v>
      </c>
      <c r="P78" s="98">
        <v>73.889882377936758</v>
      </c>
      <c r="Q78" s="98">
        <v>80.830076690744974</v>
      </c>
      <c r="R78" s="98">
        <v>86.61582109556845</v>
      </c>
      <c r="S78" s="98">
        <v>81.022269050760229</v>
      </c>
      <c r="T78" s="98">
        <v>81.279973274742161</v>
      </c>
      <c r="U78" s="98">
        <v>73.725969915456929</v>
      </c>
      <c r="V78" s="98">
        <v>78.618590881821405</v>
      </c>
      <c r="W78" s="98">
        <v>71.362943269137119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60.815355542989138</v>
      </c>
      <c r="D79" s="33">
        <v>56.296950962832959</v>
      </c>
      <c r="E79" s="33">
        <v>61.024840684651394</v>
      </c>
      <c r="F79" s="33">
        <v>61.556997167492312</v>
      </c>
      <c r="G79" s="33">
        <v>47.845773335554469</v>
      </c>
      <c r="H79" s="33">
        <v>60.823012662716565</v>
      </c>
      <c r="I79" s="33">
        <v>48.116829957058123</v>
      </c>
      <c r="J79" s="33">
        <v>67.168316575358403</v>
      </c>
      <c r="K79" s="33">
        <v>41.793366949654398</v>
      </c>
      <c r="L79" s="33">
        <v>51.20367959087438</v>
      </c>
      <c r="M79" s="33">
        <v>34.781466690630488</v>
      </c>
      <c r="N79" s="33">
        <v>44.310640561054306</v>
      </c>
      <c r="O79" s="33">
        <v>34.349445165898061</v>
      </c>
      <c r="P79" s="33">
        <v>46.709814326160398</v>
      </c>
      <c r="Q79" s="33">
        <v>68.353295649563208</v>
      </c>
      <c r="R79" s="33">
        <v>62.08274083845604</v>
      </c>
      <c r="S79" s="33">
        <v>58.340213959774772</v>
      </c>
      <c r="T79" s="33">
        <v>53.658660152267707</v>
      </c>
      <c r="U79" s="33">
        <v>40.57870775564902</v>
      </c>
      <c r="V79" s="33">
        <v>39.642001071487535</v>
      </c>
      <c r="W79" s="33">
        <v>46.643365913292946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7">
        <f t="shared" ref="C81:Q81" si="28">C82+C85+C87+C100</f>
        <v>808.93351801530866</v>
      </c>
      <c r="D81" s="117">
        <f t="shared" si="28"/>
        <v>1166.3606145610456</v>
      </c>
      <c r="E81" s="117">
        <f t="shared" si="28"/>
        <v>1308.7763622822417</v>
      </c>
      <c r="F81" s="117">
        <f t="shared" si="28"/>
        <v>1224.9056819112393</v>
      </c>
      <c r="G81" s="117">
        <f t="shared" si="28"/>
        <v>1673.243605689401</v>
      </c>
      <c r="H81" s="117">
        <f t="shared" si="28"/>
        <v>1814.2738913019623</v>
      </c>
      <c r="I81" s="117">
        <f t="shared" si="28"/>
        <v>1968.7912527699962</v>
      </c>
      <c r="J81" s="117">
        <f t="shared" si="28"/>
        <v>1498.3705689601923</v>
      </c>
      <c r="K81" s="117">
        <f t="shared" si="28"/>
        <v>1290.7076275033455</v>
      </c>
      <c r="L81" s="117">
        <f t="shared" si="28"/>
        <v>1424.5136973178462</v>
      </c>
      <c r="M81" s="117">
        <f t="shared" si="28"/>
        <v>1214.6170338507418</v>
      </c>
      <c r="N81" s="117">
        <f t="shared" si="28"/>
        <v>1277.9047263652994</v>
      </c>
      <c r="O81" s="117">
        <f t="shared" si="28"/>
        <v>1172.5406260960438</v>
      </c>
      <c r="P81" s="117">
        <f t="shared" si="28"/>
        <v>1258.4518079444031</v>
      </c>
      <c r="Q81" s="117">
        <f t="shared" si="28"/>
        <v>886.65474860455413</v>
      </c>
      <c r="R81" s="117">
        <f t="shared" ref="R81:V81" si="29">R82+R85+R87+R100</f>
        <v>840.55672310982391</v>
      </c>
      <c r="S81" s="117">
        <f t="shared" si="29"/>
        <v>901.17495339997981</v>
      </c>
      <c r="T81" s="117">
        <f t="shared" si="29"/>
        <v>1189.5253917574375</v>
      </c>
      <c r="U81" s="117">
        <f t="shared" si="29"/>
        <v>973.94139326597292</v>
      </c>
      <c r="V81" s="117">
        <f t="shared" si="29"/>
        <v>843.62292825041868</v>
      </c>
      <c r="W81" s="117">
        <f t="shared" ref="W81" si="30">W82+W85+W87+W100</f>
        <v>970.66951954598176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658.92777000621766</v>
      </c>
      <c r="D82" s="122">
        <f t="shared" si="31"/>
        <v>951.36381384991682</v>
      </c>
      <c r="E82" s="122">
        <f t="shared" si="31"/>
        <v>1079.8019355694662</v>
      </c>
      <c r="F82" s="122">
        <f t="shared" si="31"/>
        <v>1002.7242719141266</v>
      </c>
      <c r="G82" s="122">
        <f t="shared" si="31"/>
        <v>1350.58706768562</v>
      </c>
      <c r="H82" s="122">
        <f t="shared" si="31"/>
        <v>1441.7949373786648</v>
      </c>
      <c r="I82" s="122">
        <f t="shared" si="31"/>
        <v>1574.6539086407845</v>
      </c>
      <c r="J82" s="122">
        <f t="shared" si="31"/>
        <v>1213.3671522182772</v>
      </c>
      <c r="K82" s="122">
        <f t="shared" si="31"/>
        <v>1053.1736554187983</v>
      </c>
      <c r="L82" s="122">
        <f t="shared" si="31"/>
        <v>1179.4693928535016</v>
      </c>
      <c r="M82" s="122">
        <f t="shared" si="31"/>
        <v>966.90537701675862</v>
      </c>
      <c r="N82" s="122">
        <f t="shared" si="31"/>
        <v>1026.3582359444792</v>
      </c>
      <c r="O82" s="122">
        <f t="shared" si="31"/>
        <v>949.63174625006457</v>
      </c>
      <c r="P82" s="122">
        <f t="shared" si="31"/>
        <v>1001.0459372905931</v>
      </c>
      <c r="Q82" s="122">
        <f t="shared" si="31"/>
        <v>697.69379667627595</v>
      </c>
      <c r="R82" s="122">
        <f t="shared" ref="R82:V82" si="32">SUM(R83:R84)</f>
        <v>662.21024409910092</v>
      </c>
      <c r="S82" s="122">
        <f t="shared" si="32"/>
        <v>689.8044908688621</v>
      </c>
      <c r="T82" s="122">
        <f t="shared" si="32"/>
        <v>915.18883226776597</v>
      </c>
      <c r="U82" s="122">
        <f t="shared" si="32"/>
        <v>737.71136699648366</v>
      </c>
      <c r="V82" s="122">
        <f t="shared" si="32"/>
        <v>627.44843139283148</v>
      </c>
      <c r="W82" s="122">
        <f t="shared" ref="W82" si="33">SUM(W83:W84)</f>
        <v>717.67779517097586</v>
      </c>
      <c r="DA82" s="130" t="s">
        <v>3326</v>
      </c>
    </row>
    <row r="83" spans="1:105" ht="12" customHeight="1" x14ac:dyDescent="0.25">
      <c r="A83" s="97" t="s">
        <v>205</v>
      </c>
      <c r="B83" s="98"/>
      <c r="C83" s="98">
        <v>655.35273130486053</v>
      </c>
      <c r="D83" s="98">
        <v>946.39282131549396</v>
      </c>
      <c r="E83" s="98">
        <v>1074.4470097629069</v>
      </c>
      <c r="F83" s="98">
        <v>997.92536815906828</v>
      </c>
      <c r="G83" s="98">
        <v>1343.9486146084355</v>
      </c>
      <c r="H83" s="98">
        <v>1434.3296855785454</v>
      </c>
      <c r="I83" s="98">
        <v>1566.5852999887586</v>
      </c>
      <c r="J83" s="98">
        <v>1207.3230871049705</v>
      </c>
      <c r="K83" s="98">
        <v>1048.000847109791</v>
      </c>
      <c r="L83" s="98">
        <v>1173.2792521425793</v>
      </c>
      <c r="M83" s="98">
        <v>961.95261663414078</v>
      </c>
      <c r="N83" s="98">
        <v>1021.0942433441229</v>
      </c>
      <c r="O83" s="98">
        <v>944.73983774940643</v>
      </c>
      <c r="P83" s="98">
        <v>995.98959676969014</v>
      </c>
      <c r="Q83" s="98">
        <v>694.20111250879597</v>
      </c>
      <c r="R83" s="98">
        <v>658.85499972448099</v>
      </c>
      <c r="S83" s="98">
        <v>686.21130955401611</v>
      </c>
      <c r="T83" s="98">
        <v>910.49861495302503</v>
      </c>
      <c r="U83" s="98">
        <v>733.82195562791389</v>
      </c>
      <c r="V83" s="98">
        <v>624.19416603904665</v>
      </c>
      <c r="W83" s="98">
        <v>713.78862882533758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3.5750387013571681</v>
      </c>
      <c r="D84" s="98">
        <v>4.9709925344228854</v>
      </c>
      <c r="E84" s="98">
        <v>5.354925806559387</v>
      </c>
      <c r="F84" s="98">
        <v>4.7989037550583289</v>
      </c>
      <c r="G84" s="98">
        <v>6.6384530771844767</v>
      </c>
      <c r="H84" s="98">
        <v>7.4652518001193195</v>
      </c>
      <c r="I84" s="98">
        <v>8.0686086520258797</v>
      </c>
      <c r="J84" s="98">
        <v>6.0440651133066901</v>
      </c>
      <c r="K84" s="98">
        <v>5.1728083090071673</v>
      </c>
      <c r="L84" s="98">
        <v>6.1901407109222868</v>
      </c>
      <c r="M84" s="98">
        <v>4.9527603826178259</v>
      </c>
      <c r="N84" s="98">
        <v>5.2639926003562598</v>
      </c>
      <c r="O84" s="98">
        <v>4.8919085006581229</v>
      </c>
      <c r="P84" s="98">
        <v>5.0563405209029755</v>
      </c>
      <c r="Q84" s="98">
        <v>3.4926841674799989</v>
      </c>
      <c r="R84" s="98">
        <v>3.355244374619903</v>
      </c>
      <c r="S84" s="98">
        <v>3.5931813148459852</v>
      </c>
      <c r="T84" s="98">
        <v>4.690217314740913</v>
      </c>
      <c r="U84" s="98">
        <v>3.8894113685697689</v>
      </c>
      <c r="V84" s="98">
        <v>3.2542653537848611</v>
      </c>
      <c r="W84" s="98">
        <v>3.8891663456382348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2.1474997906317066</v>
      </c>
      <c r="D85" s="122">
        <f t="shared" si="34"/>
        <v>4.4470391806504193</v>
      </c>
      <c r="E85" s="122">
        <f t="shared" si="34"/>
        <v>10.668901123699783</v>
      </c>
      <c r="F85" s="122">
        <f t="shared" si="34"/>
        <v>3.6746473179578594</v>
      </c>
      <c r="G85" s="122">
        <f t="shared" si="34"/>
        <v>7.1716228146075949</v>
      </c>
      <c r="H85" s="122">
        <f t="shared" si="34"/>
        <v>10.322816065033383</v>
      </c>
      <c r="I85" s="122">
        <f t="shared" si="34"/>
        <v>12.071132317105933</v>
      </c>
      <c r="J85" s="122">
        <f t="shared" si="34"/>
        <v>5.8009030165132396</v>
      </c>
      <c r="K85" s="122">
        <f t="shared" si="34"/>
        <v>5.1872262406000074</v>
      </c>
      <c r="L85" s="122">
        <f t="shared" si="34"/>
        <v>4.9805497612868015</v>
      </c>
      <c r="M85" s="122">
        <f t="shared" si="34"/>
        <v>4.6760591237926157</v>
      </c>
      <c r="N85" s="122">
        <f t="shared" si="34"/>
        <v>8.047785699626921</v>
      </c>
      <c r="O85" s="122">
        <f t="shared" si="34"/>
        <v>3.1714494781634923</v>
      </c>
      <c r="P85" s="122">
        <f t="shared" si="34"/>
        <v>2.6057771315247948</v>
      </c>
      <c r="Q85" s="122">
        <f t="shared" si="34"/>
        <v>3.0013733373331153</v>
      </c>
      <c r="R85" s="122">
        <f t="shared" si="34"/>
        <v>3.605631128703862</v>
      </c>
      <c r="S85" s="122">
        <f t="shared" si="34"/>
        <v>4.3491985157095412</v>
      </c>
      <c r="T85" s="122">
        <f t="shared" si="34"/>
        <v>5.1188978413588684</v>
      </c>
      <c r="U85" s="122">
        <f t="shared" si="34"/>
        <v>4.2569439356697396</v>
      </c>
      <c r="V85" s="122">
        <f t="shared" si="34"/>
        <v>3.1880408084127176</v>
      </c>
      <c r="W85" s="122">
        <f t="shared" si="34"/>
        <v>4.4125995548856372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2.1474997906317066</v>
      </c>
      <c r="D86" s="98">
        <v>4.4470391806504193</v>
      </c>
      <c r="E86" s="98">
        <v>10.668901123699783</v>
      </c>
      <c r="F86" s="98">
        <v>3.6746473179578594</v>
      </c>
      <c r="G86" s="98">
        <v>7.1716228146075949</v>
      </c>
      <c r="H86" s="98">
        <v>10.322816065033383</v>
      </c>
      <c r="I86" s="98">
        <v>12.071132317105933</v>
      </c>
      <c r="J86" s="98">
        <v>5.8009030165132396</v>
      </c>
      <c r="K86" s="98">
        <v>5.1872262406000074</v>
      </c>
      <c r="L86" s="98">
        <v>4.9805497612868015</v>
      </c>
      <c r="M86" s="98">
        <v>4.6760591237926157</v>
      </c>
      <c r="N86" s="98">
        <v>8.047785699626921</v>
      </c>
      <c r="O86" s="98">
        <v>3.1714494781634923</v>
      </c>
      <c r="P86" s="98">
        <v>2.6057771315247948</v>
      </c>
      <c r="Q86" s="98">
        <v>3.0013733373331153</v>
      </c>
      <c r="R86" s="98">
        <v>3.605631128703862</v>
      </c>
      <c r="S86" s="98">
        <v>4.3491985157095412</v>
      </c>
      <c r="T86" s="98">
        <v>5.1188978413588684</v>
      </c>
      <c r="U86" s="98">
        <v>4.2569439356697396</v>
      </c>
      <c r="V86" s="98">
        <v>3.1880408084127176</v>
      </c>
      <c r="W86" s="98">
        <v>4.4125995548856372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93.398391994774713</v>
      </c>
      <c r="D87" s="122">
        <v>139.2772740276996</v>
      </c>
      <c r="E87" s="122">
        <v>143.52026888893275</v>
      </c>
      <c r="F87" s="122">
        <v>144.75448170255208</v>
      </c>
      <c r="G87" s="122">
        <v>207.91310008983638</v>
      </c>
      <c r="H87" s="122">
        <v>239.40579754285804</v>
      </c>
      <c r="I87" s="122">
        <v>254.9476739107736</v>
      </c>
      <c r="J87" s="122">
        <v>185.8671442695385</v>
      </c>
      <c r="K87" s="122">
        <v>155.70633076367105</v>
      </c>
      <c r="L87" s="122">
        <v>161.07921089341295</v>
      </c>
      <c r="M87" s="122">
        <v>160.1885753644124</v>
      </c>
      <c r="N87" s="122">
        <v>161.06734880626118</v>
      </c>
      <c r="O87" s="122">
        <v>147.34315209310236</v>
      </c>
      <c r="P87" s="122">
        <v>173.33724806890737</v>
      </c>
      <c r="Q87" s="122">
        <v>124.37645680294919</v>
      </c>
      <c r="R87" s="122">
        <v>116.89110817044468</v>
      </c>
      <c r="S87" s="122">
        <v>137.04080146931111</v>
      </c>
      <c r="T87" s="122">
        <v>180.92466752457426</v>
      </c>
      <c r="U87" s="122">
        <v>155.43508351726717</v>
      </c>
      <c r="V87" s="122">
        <v>143.18757133641125</v>
      </c>
      <c r="W87" s="122">
        <v>167.96841382907763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11.690225864807548</v>
      </c>
      <c r="D88" s="98">
        <v>23.255405060419285</v>
      </c>
      <c r="E88" s="98">
        <v>28.312820176496579</v>
      </c>
      <c r="F88" s="98">
        <v>33.048878969037546</v>
      </c>
      <c r="G88" s="98">
        <v>35.648682172203742</v>
      </c>
      <c r="H88" s="98">
        <v>41.005830483221551</v>
      </c>
      <c r="I88" s="98">
        <v>60.48486626604889</v>
      </c>
      <c r="J88" s="98">
        <v>55.364403003264044</v>
      </c>
      <c r="K88" s="98">
        <v>36.405931880495892</v>
      </c>
      <c r="L88" s="98">
        <v>32.884303069912235</v>
      </c>
      <c r="M88" s="98">
        <v>34.195334409564751</v>
      </c>
      <c r="N88" s="98">
        <v>35.834859247880054</v>
      </c>
      <c r="O88" s="98">
        <v>37.035287290645918</v>
      </c>
      <c r="P88" s="98">
        <v>23.06200399299486</v>
      </c>
      <c r="Q88" s="98">
        <v>17.925191449762742</v>
      </c>
      <c r="R88" s="98">
        <v>32.012259739778784</v>
      </c>
      <c r="S88" s="98">
        <v>39.563705304523744</v>
      </c>
      <c r="T88" s="98">
        <v>75.031133642622237</v>
      </c>
      <c r="U88" s="98">
        <v>49.961466780675508</v>
      </c>
      <c r="V88" s="98">
        <v>48.588160385782075</v>
      </c>
      <c r="W88" s="98">
        <v>53.124512486702685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1.1704273228871435E-2</v>
      </c>
      <c r="D89" s="98">
        <v>1.5974123521007844E-2</v>
      </c>
      <c r="E89" s="98">
        <v>4.6601354137436497E-2</v>
      </c>
      <c r="F89" s="98">
        <v>2.5163441555783303E-2</v>
      </c>
      <c r="G89" s="98">
        <v>6.4699213337159209E-2</v>
      </c>
      <c r="H89" s="98">
        <v>0.12920205661503997</v>
      </c>
      <c r="I89" s="98">
        <v>0.20754681270829492</v>
      </c>
      <c r="J89" s="98">
        <v>0.24456772359755688</v>
      </c>
      <c r="K89" s="98">
        <v>0.18712978461925783</v>
      </c>
      <c r="L89" s="98">
        <v>0.14575798110549237</v>
      </c>
      <c r="M89" s="98">
        <v>0.20337350060551238</v>
      </c>
      <c r="N89" s="98">
        <v>0.16038975686061965</v>
      </c>
      <c r="O89" s="98">
        <v>0.27872285507116218</v>
      </c>
      <c r="P89" s="98">
        <v>0.22846390967658048</v>
      </c>
      <c r="Q89" s="98">
        <v>0.15141405510840086</v>
      </c>
      <c r="R89" s="98">
        <v>8.4317319979489422E-2</v>
      </c>
      <c r="S89" s="98">
        <v>9.3360039284218016E-2</v>
      </c>
      <c r="T89" s="98">
        <v>1.581493392111637</v>
      </c>
      <c r="U89" s="98">
        <v>0.14457328381001924</v>
      </c>
      <c r="V89" s="98">
        <v>0.38874217161671931</v>
      </c>
      <c r="W89" s="98">
        <v>0.61220209370242396</v>
      </c>
      <c r="DA89" s="63" t="s">
        <v>3333</v>
      </c>
    </row>
    <row r="90" spans="1:105" ht="12" customHeight="1" x14ac:dyDescent="0.25">
      <c r="A90" s="100" t="s">
        <v>205</v>
      </c>
      <c r="B90" s="101"/>
      <c r="C90" s="101">
        <v>5.5719033090000257E-3</v>
      </c>
      <c r="D90" s="101">
        <v>8.1914686059920208E-3</v>
      </c>
      <c r="E90" s="101">
        <v>2.3110389614864689E-2</v>
      </c>
      <c r="F90" s="101">
        <v>1.281532528238917E-2</v>
      </c>
      <c r="G90" s="101">
        <v>3.2149458313011969E-2</v>
      </c>
      <c r="H90" s="101">
        <v>6.1111497875738968E-2</v>
      </c>
      <c r="I90" s="101">
        <v>0.10968713584533421</v>
      </c>
      <c r="J90" s="101">
        <v>0.11300088879275616</v>
      </c>
      <c r="K90" s="101">
        <v>8.8218659198246924E-2</v>
      </c>
      <c r="L90" s="101">
        <v>6.3080060306096725E-2</v>
      </c>
      <c r="M90" s="101">
        <v>8.1492703116398821E-2</v>
      </c>
      <c r="N90" s="101">
        <v>5.5388988458316454E-2</v>
      </c>
      <c r="O90" s="101">
        <v>0.13125881381790691</v>
      </c>
      <c r="P90" s="101">
        <v>9.9193886827988964E-2</v>
      </c>
      <c r="Q90" s="101">
        <v>7.0129796448159323E-2</v>
      </c>
      <c r="R90" s="101">
        <v>4.2746810995094218E-2</v>
      </c>
      <c r="S90" s="101">
        <v>2.6717926787189032E-2</v>
      </c>
      <c r="T90" s="101">
        <v>0.8632848648417123</v>
      </c>
      <c r="U90" s="101">
        <v>5.9153000195940837E-2</v>
      </c>
      <c r="V90" s="101">
        <v>0.16283105132758594</v>
      </c>
      <c r="W90" s="101">
        <v>0.26665206407189318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6.1323699198714086E-3</v>
      </c>
      <c r="D91" s="104">
        <v>7.7826549150158226E-3</v>
      </c>
      <c r="E91" s="104">
        <v>2.3490964522571826E-2</v>
      </c>
      <c r="F91" s="104">
        <v>1.2348116273394135E-2</v>
      </c>
      <c r="G91" s="104">
        <v>3.2549755024147246E-2</v>
      </c>
      <c r="H91" s="104">
        <v>6.8090558739301005E-2</v>
      </c>
      <c r="I91" s="104">
        <v>9.7859676862960696E-2</v>
      </c>
      <c r="J91" s="104">
        <v>0.13156683480480069</v>
      </c>
      <c r="K91" s="104">
        <v>9.8911125421010895E-2</v>
      </c>
      <c r="L91" s="104">
        <v>8.2677920799395649E-2</v>
      </c>
      <c r="M91" s="104">
        <v>0.12188079748911353</v>
      </c>
      <c r="N91" s="104">
        <v>0.10500076840230323</v>
      </c>
      <c r="O91" s="104">
        <v>0.1474640412532553</v>
      </c>
      <c r="P91" s="104">
        <v>0.12927002284859151</v>
      </c>
      <c r="Q91" s="104">
        <v>8.128425866024154E-2</v>
      </c>
      <c r="R91" s="104">
        <v>4.157050898439521E-2</v>
      </c>
      <c r="S91" s="104">
        <v>6.6642112497029005E-2</v>
      </c>
      <c r="T91" s="104">
        <v>0.71820852726992479</v>
      </c>
      <c r="U91" s="104">
        <v>8.5420283614078413E-2</v>
      </c>
      <c r="V91" s="104">
        <v>0.22591112028913332</v>
      </c>
      <c r="W91" s="104">
        <v>0.34555002963053066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25.845766524265859</v>
      </c>
      <c r="D92" s="101">
        <v>27.599358361991015</v>
      </c>
      <c r="E92" s="101">
        <v>31.060759183074087</v>
      </c>
      <c r="F92" s="101">
        <v>31.145474045634462</v>
      </c>
      <c r="G92" s="101">
        <v>49.202918387058652</v>
      </c>
      <c r="H92" s="101">
        <v>41.293811791753825</v>
      </c>
      <c r="I92" s="101">
        <v>27.847047382924149</v>
      </c>
      <c r="J92" s="101">
        <v>23.389498253734246</v>
      </c>
      <c r="K92" s="101">
        <v>23.322364516180986</v>
      </c>
      <c r="L92" s="101">
        <v>22.372804578345374</v>
      </c>
      <c r="M92" s="101">
        <v>29.050186393348312</v>
      </c>
      <c r="N92" s="101">
        <v>22.624330970666296</v>
      </c>
      <c r="O92" s="101">
        <v>20.878126249614738</v>
      </c>
      <c r="P92" s="101">
        <v>17.481831384890675</v>
      </c>
      <c r="Q92" s="101">
        <v>12.06121560684482</v>
      </c>
      <c r="R92" s="101">
        <v>13.747506409039664</v>
      </c>
      <c r="S92" s="101">
        <v>16.248500217510145</v>
      </c>
      <c r="T92" s="101">
        <v>16.83776634778393</v>
      </c>
      <c r="U92" s="101">
        <v>16.040151268281594</v>
      </c>
      <c r="V92" s="101">
        <v>13.928226663664388</v>
      </c>
      <c r="W92" s="101">
        <v>17.125657349392071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7.2926622028516852E-2</v>
      </c>
      <c r="D93" s="104">
        <v>5.3428806773162835E-2</v>
      </c>
      <c r="E93" s="104">
        <v>0.13258055079608336</v>
      </c>
      <c r="F93" s="104">
        <v>9.4393407790642925E-2</v>
      </c>
      <c r="G93" s="104">
        <v>5.1957855698238097E-2</v>
      </c>
      <c r="H93" s="104">
        <v>0.14236290556872133</v>
      </c>
      <c r="I93" s="104">
        <v>8.8640763431382996E-2</v>
      </c>
      <c r="J93" s="104">
        <v>0.1799961594463298</v>
      </c>
      <c r="K93" s="104">
        <v>0.12626675410753094</v>
      </c>
      <c r="L93" s="104">
        <v>0.14463573882390782</v>
      </c>
      <c r="M93" s="104">
        <v>0.22317315343978472</v>
      </c>
      <c r="N93" s="104">
        <v>0.20161500920513029</v>
      </c>
      <c r="O93" s="104">
        <v>0.15986519369112837</v>
      </c>
      <c r="P93" s="104">
        <v>0.1404335763822146</v>
      </c>
      <c r="Q93" s="104">
        <v>9.419914814669321E-2</v>
      </c>
      <c r="R93" s="104">
        <v>0.11511601278556964</v>
      </c>
      <c r="S93" s="104">
        <v>0.22190371801167716</v>
      </c>
      <c r="T93" s="104">
        <v>0.24224654038434909</v>
      </c>
      <c r="U93" s="104">
        <v>0.17314774965056651</v>
      </c>
      <c r="V93" s="104">
        <v>0.24891511103529257</v>
      </c>
      <c r="W93" s="104">
        <v>0.12594843009442791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2.2522083280029036E-2</v>
      </c>
      <c r="D94" s="98">
        <v>1.7215283380813112E-2</v>
      </c>
      <c r="E94" s="98">
        <v>3.5593149893846238E-2</v>
      </c>
      <c r="F94" s="98">
        <v>3.1394452892837321E-2</v>
      </c>
      <c r="G94" s="98">
        <v>1.6805046205427145E-2</v>
      </c>
      <c r="H94" s="98">
        <v>4.6972091958900709E-2</v>
      </c>
      <c r="I94" s="98">
        <v>1.9648504540444475E-2</v>
      </c>
      <c r="J94" s="98">
        <v>4.7139972553417779E-2</v>
      </c>
      <c r="K94" s="98">
        <v>2.8848090012103405E-2</v>
      </c>
      <c r="L94" s="98">
        <v>3.6699051596242961E-2</v>
      </c>
      <c r="M94" s="98">
        <v>4.5554466222572615E-2</v>
      </c>
      <c r="N94" s="98">
        <v>3.582824767977074E-2</v>
      </c>
      <c r="O94" s="98">
        <v>2.1400188635874343E-2</v>
      </c>
      <c r="P94" s="98">
        <v>2.6282840619266924E-2</v>
      </c>
      <c r="Q94" s="98">
        <v>1.889952973040995E-2</v>
      </c>
      <c r="R94" s="98">
        <v>2.7600828372197881E-2</v>
      </c>
      <c r="S94" s="98">
        <v>3.971407454660706E-2</v>
      </c>
      <c r="T94" s="98">
        <v>7.1889408423185461E-2</v>
      </c>
      <c r="U94" s="98">
        <v>3.450713676804272E-2</v>
      </c>
      <c r="V94" s="98">
        <v>5.3119237660380639E-2</v>
      </c>
      <c r="W94" s="98">
        <v>2.1318763532849012E-2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5.0404538748487812E-2</v>
      </c>
      <c r="D95" s="98">
        <v>3.6213523392349727E-2</v>
      </c>
      <c r="E95" s="98">
        <v>9.698740090223712E-2</v>
      </c>
      <c r="F95" s="98">
        <v>6.2998954897805604E-2</v>
      </c>
      <c r="G95" s="98">
        <v>3.5152809492810959E-2</v>
      </c>
      <c r="H95" s="98">
        <v>9.5390813609820602E-2</v>
      </c>
      <c r="I95" s="98">
        <v>6.8992258890938532E-2</v>
      </c>
      <c r="J95" s="98">
        <v>0.13285618689291201</v>
      </c>
      <c r="K95" s="98">
        <v>9.7418664095427557E-2</v>
      </c>
      <c r="L95" s="98">
        <v>0.10793668722766488</v>
      </c>
      <c r="M95" s="98">
        <v>0.17761868721721213</v>
      </c>
      <c r="N95" s="98">
        <v>0.16578676152535954</v>
      </c>
      <c r="O95" s="98">
        <v>0.138465005055254</v>
      </c>
      <c r="P95" s="98">
        <v>0.11415073576294765</v>
      </c>
      <c r="Q95" s="98">
        <v>7.529961841628327E-2</v>
      </c>
      <c r="R95" s="98">
        <v>8.7515184413371763E-2</v>
      </c>
      <c r="S95" s="98">
        <v>0.18218964346507008</v>
      </c>
      <c r="T95" s="98">
        <v>0.17035713196116367</v>
      </c>
      <c r="U95" s="98">
        <v>0.1386406128825238</v>
      </c>
      <c r="V95" s="98">
        <v>0.19579587337491194</v>
      </c>
      <c r="W95" s="98">
        <v>0.10462966656157892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48.413394877844361</v>
      </c>
      <c r="D96" s="101">
        <v>77.188946494729024</v>
      </c>
      <c r="E96" s="101">
        <v>67.844576775392653</v>
      </c>
      <c r="F96" s="101">
        <v>70.19334994849585</v>
      </c>
      <c r="G96" s="101">
        <v>103.6250033541551</v>
      </c>
      <c r="H96" s="101">
        <v>130.42170164470312</v>
      </c>
      <c r="I96" s="101">
        <v>127.57258157112547</v>
      </c>
      <c r="J96" s="101">
        <v>79.65198719570931</v>
      </c>
      <c r="K96" s="101">
        <v>68.934068493556182</v>
      </c>
      <c r="L96" s="101">
        <v>77.848239036495073</v>
      </c>
      <c r="M96" s="101">
        <v>71.641416681592474</v>
      </c>
      <c r="N96" s="101">
        <v>80.41423116133673</v>
      </c>
      <c r="O96" s="101">
        <v>70.628640023313949</v>
      </c>
      <c r="P96" s="101">
        <v>100.56793737017681</v>
      </c>
      <c r="Q96" s="101">
        <v>75.975466800638017</v>
      </c>
      <c r="R96" s="101">
        <v>49.480327401098222</v>
      </c>
      <c r="S96" s="101">
        <v>49.958487581482984</v>
      </c>
      <c r="T96" s="101">
        <v>53.207886110434913</v>
      </c>
      <c r="U96" s="101">
        <v>56.666424630358982</v>
      </c>
      <c r="V96" s="101">
        <v>55.834794250315348</v>
      </c>
      <c r="W96" s="101">
        <v>54.516318085456227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7.3643738325995889</v>
      </c>
      <c r="D97" s="104">
        <v>11.164161180266106</v>
      </c>
      <c r="E97" s="104">
        <v>16.122930849035924</v>
      </c>
      <c r="F97" s="104">
        <v>10.24722189003781</v>
      </c>
      <c r="G97" s="104">
        <v>19.319839107383459</v>
      </c>
      <c r="H97" s="104">
        <v>26.412888660995797</v>
      </c>
      <c r="I97" s="104">
        <v>38.746991114535362</v>
      </c>
      <c r="J97" s="104">
        <v>27.036691933787001</v>
      </c>
      <c r="K97" s="104">
        <v>26.730569334711184</v>
      </c>
      <c r="L97" s="104">
        <v>27.683470488730869</v>
      </c>
      <c r="M97" s="104">
        <v>24.875091225861542</v>
      </c>
      <c r="N97" s="104">
        <v>21.83192266031234</v>
      </c>
      <c r="O97" s="104">
        <v>18.362510480765476</v>
      </c>
      <c r="P97" s="104">
        <v>31.856577834786222</v>
      </c>
      <c r="Q97" s="104">
        <v>18.168969742448517</v>
      </c>
      <c r="R97" s="104">
        <v>21.451581287762941</v>
      </c>
      <c r="S97" s="104">
        <v>30.954844608498316</v>
      </c>
      <c r="T97" s="104">
        <v>34.024141491237138</v>
      </c>
      <c r="U97" s="104">
        <v>32.449319804490536</v>
      </c>
      <c r="V97" s="104">
        <v>24.198732753997401</v>
      </c>
      <c r="W97" s="104">
        <v>42.463775383729782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3.1949618261592372</v>
      </c>
      <c r="D98" s="98">
        <v>5.2348833551455973</v>
      </c>
      <c r="E98" s="98">
        <v>7.6644015563193619</v>
      </c>
      <c r="F98" s="98">
        <v>4.6827657314826405</v>
      </c>
      <c r="G98" s="98">
        <v>8.4082490736462709</v>
      </c>
      <c r="H98" s="98">
        <v>11.390992857949211</v>
      </c>
      <c r="I98" s="98">
        <v>16.0799520997526</v>
      </c>
      <c r="J98" s="98">
        <v>9.7948701814192116</v>
      </c>
      <c r="K98" s="98">
        <v>10.107842400674091</v>
      </c>
      <c r="L98" s="98">
        <v>11.332614018510244</v>
      </c>
      <c r="M98" s="98">
        <v>9.9446753819370155</v>
      </c>
      <c r="N98" s="98">
        <v>7.7118961612160861</v>
      </c>
      <c r="O98" s="98">
        <v>5.6587272957380801</v>
      </c>
      <c r="P98" s="98">
        <v>10.903004892708166</v>
      </c>
      <c r="Q98" s="98">
        <v>6.058569662774973</v>
      </c>
      <c r="R98" s="98">
        <v>7.2422161909606197</v>
      </c>
      <c r="S98" s="98">
        <v>12.607194130385652</v>
      </c>
      <c r="T98" s="98">
        <v>13.932350096193023</v>
      </c>
      <c r="U98" s="98">
        <v>12.568026667584745</v>
      </c>
      <c r="V98" s="98">
        <v>7.8311997952414618</v>
      </c>
      <c r="W98" s="98">
        <v>15.490111292318138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4.1694120064403526</v>
      </c>
      <c r="D99" s="98">
        <v>5.9292778251205078</v>
      </c>
      <c r="E99" s="98">
        <v>8.4585292927165643</v>
      </c>
      <c r="F99" s="98">
        <v>5.5644561585551671</v>
      </c>
      <c r="G99" s="98">
        <v>10.911590033737186</v>
      </c>
      <c r="H99" s="98">
        <v>15.021895803046588</v>
      </c>
      <c r="I99" s="98">
        <v>22.667039014782752</v>
      </c>
      <c r="J99" s="98">
        <v>17.241821752367787</v>
      </c>
      <c r="K99" s="98">
        <v>16.62272693403709</v>
      </c>
      <c r="L99" s="98">
        <v>16.350856470220631</v>
      </c>
      <c r="M99" s="98">
        <v>14.930415843924523</v>
      </c>
      <c r="N99" s="98">
        <v>14.120026499096246</v>
      </c>
      <c r="O99" s="98">
        <v>12.703783185027392</v>
      </c>
      <c r="P99" s="98">
        <v>20.953572942078058</v>
      </c>
      <c r="Q99" s="98">
        <v>12.110400079673546</v>
      </c>
      <c r="R99" s="98">
        <v>14.209365096802317</v>
      </c>
      <c r="S99" s="98">
        <v>18.347650478112669</v>
      </c>
      <c r="T99" s="98">
        <v>20.091791395044108</v>
      </c>
      <c r="U99" s="98">
        <v>19.881293136905793</v>
      </c>
      <c r="V99" s="98">
        <v>16.367532958755941</v>
      </c>
      <c r="W99" s="98">
        <v>26.973664091411642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54.45985622368454</v>
      </c>
      <c r="D100" s="122">
        <v>71.272487502778901</v>
      </c>
      <c r="E100" s="122">
        <v>74.78525670014308</v>
      </c>
      <c r="F100" s="122">
        <v>73.752280976602847</v>
      </c>
      <c r="G100" s="122">
        <v>107.57181509933677</v>
      </c>
      <c r="H100" s="122">
        <v>122.75034031540612</v>
      </c>
      <c r="I100" s="122">
        <v>127.11853790133225</v>
      </c>
      <c r="J100" s="122">
        <v>93.335369455863145</v>
      </c>
      <c r="K100" s="122">
        <v>76.6404150802761</v>
      </c>
      <c r="L100" s="122">
        <v>78.984543809644961</v>
      </c>
      <c r="M100" s="122">
        <v>82.847022345778257</v>
      </c>
      <c r="N100" s="122">
        <v>82.431355914932155</v>
      </c>
      <c r="O100" s="122">
        <v>72.394278274713244</v>
      </c>
      <c r="P100" s="122">
        <v>81.462845453377966</v>
      </c>
      <c r="Q100" s="122">
        <v>61.583121787995907</v>
      </c>
      <c r="R100" s="122">
        <v>57.849739711574394</v>
      </c>
      <c r="S100" s="122">
        <v>69.980462546097073</v>
      </c>
      <c r="T100" s="122">
        <v>88.29299412373841</v>
      </c>
      <c r="U100" s="122">
        <v>76.537998816552346</v>
      </c>
      <c r="V100" s="122">
        <v>69.798884712763297</v>
      </c>
      <c r="W100" s="122">
        <v>80.610710991042595</v>
      </c>
      <c r="DA100" s="130" t="s">
        <v>3344</v>
      </c>
    </row>
    <row r="101" spans="1:105" ht="12" customHeight="1" x14ac:dyDescent="0.25">
      <c r="A101" s="97" t="s">
        <v>208</v>
      </c>
      <c r="B101" s="98"/>
      <c r="C101" s="98">
        <v>2.7129332918368654</v>
      </c>
      <c r="D101" s="98">
        <v>3.9746150227807866</v>
      </c>
      <c r="E101" s="98">
        <v>4.7694304218342145</v>
      </c>
      <c r="F101" s="98">
        <v>5.4078075819388722</v>
      </c>
      <c r="G101" s="98">
        <v>7.4871097421516213</v>
      </c>
      <c r="H101" s="98">
        <v>9.3624442785310826</v>
      </c>
      <c r="I101" s="98">
        <v>10.802960815287532</v>
      </c>
      <c r="J101" s="98">
        <v>13.400795409150232</v>
      </c>
      <c r="K101" s="98">
        <v>8.1942559948773361</v>
      </c>
      <c r="L101" s="98">
        <v>6.360826445588132</v>
      </c>
      <c r="M101" s="98">
        <v>10.786514952223055</v>
      </c>
      <c r="N101" s="98">
        <v>13.33272384597459</v>
      </c>
      <c r="O101" s="98">
        <v>10.104240768617441</v>
      </c>
      <c r="P101" s="98">
        <v>9.3288620170385972</v>
      </c>
      <c r="Q101" s="98">
        <v>8.2861758942837032</v>
      </c>
      <c r="R101" s="98">
        <v>7.7005598492393696</v>
      </c>
      <c r="S101" s="98">
        <v>8.9612308991075391</v>
      </c>
      <c r="T101" s="98">
        <v>14.299785093392064</v>
      </c>
      <c r="U101" s="98">
        <v>9.7592123070861678</v>
      </c>
      <c r="V101" s="98">
        <v>8.8814351812359078</v>
      </c>
      <c r="W101" s="98">
        <v>9.7400001392720714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21.069306792667316</v>
      </c>
      <c r="D102" s="98">
        <v>26.801466742793412</v>
      </c>
      <c r="E102" s="98">
        <v>30.734162686623065</v>
      </c>
      <c r="F102" s="98">
        <v>28.505155162802403</v>
      </c>
      <c r="G102" s="98">
        <v>42.209769967671413</v>
      </c>
      <c r="H102" s="98">
        <v>34.096065436011678</v>
      </c>
      <c r="I102" s="98">
        <v>38.656209805742087</v>
      </c>
      <c r="J102" s="98">
        <v>25.522261255807358</v>
      </c>
      <c r="K102" s="98">
        <v>26.373357313667228</v>
      </c>
      <c r="L102" s="98">
        <v>24.216023983456655</v>
      </c>
      <c r="M102" s="98">
        <v>26.519291091785057</v>
      </c>
      <c r="N102" s="98">
        <v>21.962891038707458</v>
      </c>
      <c r="O102" s="98">
        <v>20.191819841574475</v>
      </c>
      <c r="P102" s="98">
        <v>29.193682226643105</v>
      </c>
      <c r="Q102" s="98">
        <v>18.750436610590469</v>
      </c>
      <c r="R102" s="98">
        <v>18.186186042783916</v>
      </c>
      <c r="S102" s="98">
        <v>20.619600080092496</v>
      </c>
      <c r="T102" s="98">
        <v>28.556357791349761</v>
      </c>
      <c r="U102" s="98">
        <v>21.835049064004359</v>
      </c>
      <c r="V102" s="98">
        <v>19.267732407177846</v>
      </c>
      <c r="W102" s="98">
        <v>20.459067539054189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30.677616139180351</v>
      </c>
      <c r="D103" s="33">
        <v>40.496405737204697</v>
      </c>
      <c r="E103" s="33">
        <v>39.281663591685806</v>
      </c>
      <c r="F103" s="33">
        <v>39.839318231861569</v>
      </c>
      <c r="G103" s="33">
        <v>57.874935389513723</v>
      </c>
      <c r="H103" s="33">
        <v>79.291830600863335</v>
      </c>
      <c r="I103" s="33">
        <v>77.659367280302646</v>
      </c>
      <c r="J103" s="33">
        <v>54.412312790905553</v>
      </c>
      <c r="K103" s="33">
        <v>42.072801771731505</v>
      </c>
      <c r="L103" s="33">
        <v>48.407693380600143</v>
      </c>
      <c r="M103" s="33">
        <v>45.541216301770113</v>
      </c>
      <c r="N103" s="33">
        <v>47.135741030250131</v>
      </c>
      <c r="O103" s="33">
        <v>42.098217664521314</v>
      </c>
      <c r="P103" s="33">
        <v>42.94030120969628</v>
      </c>
      <c r="Q103" s="33">
        <v>34.546509283121722</v>
      </c>
      <c r="R103" s="33">
        <v>31.962993819551098</v>
      </c>
      <c r="S103" s="33">
        <v>40.399631566897057</v>
      </c>
      <c r="T103" s="33">
        <v>45.436851238996574</v>
      </c>
      <c r="U103" s="33">
        <v>44.943737445461821</v>
      </c>
      <c r="V103" s="33">
        <v>41.649717124349543</v>
      </c>
      <c r="W103" s="33">
        <v>50.411643312716343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7">
        <f t="shared" ref="C105:Q105" si="35">C106+C109+C111+C120</f>
        <v>0.65094074468833307</v>
      </c>
      <c r="D105" s="117">
        <f t="shared" si="35"/>
        <v>1.6074505391359528</v>
      </c>
      <c r="E105" s="117">
        <f t="shared" si="35"/>
        <v>1.5343654418486228</v>
      </c>
      <c r="F105" s="117">
        <f t="shared" si="35"/>
        <v>1.341714718339112</v>
      </c>
      <c r="G105" s="117">
        <f t="shared" si="35"/>
        <v>1.1205730476863716</v>
      </c>
      <c r="H105" s="117">
        <f t="shared" si="35"/>
        <v>0.94828968521243273</v>
      </c>
      <c r="I105" s="117">
        <f t="shared" si="35"/>
        <v>0.93019222281561664</v>
      </c>
      <c r="J105" s="117">
        <f t="shared" si="35"/>
        <v>1.2497306184337531</v>
      </c>
      <c r="K105" s="117">
        <f t="shared" si="35"/>
        <v>1.7646557776167813</v>
      </c>
      <c r="L105" s="117">
        <f t="shared" si="35"/>
        <v>2.3221222306748355</v>
      </c>
      <c r="M105" s="117">
        <f t="shared" si="35"/>
        <v>1.4702309233426887</v>
      </c>
      <c r="N105" s="117">
        <f t="shared" si="35"/>
        <v>1.4708484982578685</v>
      </c>
      <c r="O105" s="117">
        <f t="shared" si="35"/>
        <v>1.0249255868093874</v>
      </c>
      <c r="P105" s="117">
        <f t="shared" si="35"/>
        <v>2.6154129563313617</v>
      </c>
      <c r="Q105" s="117">
        <f t="shared" si="35"/>
        <v>2.2749809690996967</v>
      </c>
      <c r="R105" s="117">
        <f t="shared" ref="R105:V105" si="36">R106+R109+R111+R120</f>
        <v>1.1990838628462872</v>
      </c>
      <c r="S105" s="117">
        <f t="shared" si="36"/>
        <v>0.68536045739339579</v>
      </c>
      <c r="T105" s="117">
        <f t="shared" si="36"/>
        <v>0.83876057746169796</v>
      </c>
      <c r="U105" s="117">
        <f t="shared" si="36"/>
        <v>0.91430141957982203</v>
      </c>
      <c r="V105" s="117">
        <f t="shared" si="36"/>
        <v>1.0858209442343911</v>
      </c>
      <c r="W105" s="117">
        <f t="shared" ref="W105" si="37">W106+W109+W111+W120</f>
        <v>1.5824925439730479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0.52873516629420791</v>
      </c>
      <c r="D106" s="122">
        <f t="shared" si="38"/>
        <v>1.3692447936779395</v>
      </c>
      <c r="E106" s="122">
        <f t="shared" si="38"/>
        <v>1.229763099178472</v>
      </c>
      <c r="F106" s="122">
        <f t="shared" si="38"/>
        <v>1.0946699424416104</v>
      </c>
      <c r="G106" s="122">
        <f t="shared" si="38"/>
        <v>0.91336190201081502</v>
      </c>
      <c r="H106" s="122">
        <f t="shared" si="38"/>
        <v>0.76155414701276736</v>
      </c>
      <c r="I106" s="122">
        <f t="shared" si="38"/>
        <v>0.70562880914873238</v>
      </c>
      <c r="J106" s="122">
        <f t="shared" si="38"/>
        <v>0.98396577176119437</v>
      </c>
      <c r="K106" s="122">
        <f t="shared" si="38"/>
        <v>1.3987735838400497</v>
      </c>
      <c r="L106" s="122">
        <f t="shared" si="38"/>
        <v>1.8825530599369844</v>
      </c>
      <c r="M106" s="122">
        <f t="shared" si="38"/>
        <v>1.1481603811048404</v>
      </c>
      <c r="N106" s="122">
        <f t="shared" si="38"/>
        <v>1.1713087647279605</v>
      </c>
      <c r="O106" s="122">
        <f t="shared" si="38"/>
        <v>0.82303827316874134</v>
      </c>
      <c r="P106" s="122">
        <f t="shared" si="38"/>
        <v>2.0533509082941204</v>
      </c>
      <c r="Q106" s="122">
        <f t="shared" si="38"/>
        <v>1.7743314294149726</v>
      </c>
      <c r="R106" s="122">
        <f t="shared" ref="R106:V106" si="39">SUM(R107:R108)</f>
        <v>0.9196779143224374</v>
      </c>
      <c r="S106" s="122">
        <f t="shared" si="39"/>
        <v>0.51419491644490645</v>
      </c>
      <c r="T106" s="122">
        <f t="shared" si="39"/>
        <v>0.60617952071227876</v>
      </c>
      <c r="U106" s="122">
        <f t="shared" si="39"/>
        <v>0.66965411570979316</v>
      </c>
      <c r="V106" s="122">
        <f t="shared" si="39"/>
        <v>0.78588206674713335</v>
      </c>
      <c r="W106" s="122">
        <f t="shared" ref="W106" si="40">SUM(W107:W108)</f>
        <v>1.1448897349596849</v>
      </c>
      <c r="DA106" s="130" t="s">
        <v>3349</v>
      </c>
    </row>
    <row r="107" spans="1:105" ht="12" customHeight="1" x14ac:dyDescent="0.25">
      <c r="A107" s="97" t="s">
        <v>203</v>
      </c>
      <c r="B107" s="98"/>
      <c r="C107" s="98">
        <v>0.52780654916713288</v>
      </c>
      <c r="D107" s="98">
        <v>1.3668976862441795</v>
      </c>
      <c r="E107" s="98">
        <v>1.22629404161486</v>
      </c>
      <c r="F107" s="98">
        <v>1.0911350026696507</v>
      </c>
      <c r="G107" s="98">
        <v>0.91054474190688706</v>
      </c>
      <c r="H107" s="98">
        <v>0.75968899306277549</v>
      </c>
      <c r="I107" s="98">
        <v>0.70428093773366518</v>
      </c>
      <c r="J107" s="98">
        <v>0.98191322986460672</v>
      </c>
      <c r="K107" s="98">
        <v>1.3957500076842013</v>
      </c>
      <c r="L107" s="98">
        <v>1.87788466494199</v>
      </c>
      <c r="M107" s="98">
        <v>1.144326581536953</v>
      </c>
      <c r="N107" s="98">
        <v>1.1673871761777017</v>
      </c>
      <c r="O107" s="98">
        <v>0.82039838198196824</v>
      </c>
      <c r="P107" s="98">
        <v>2.0467225470010337</v>
      </c>
      <c r="Q107" s="98">
        <v>1.7684952943247909</v>
      </c>
      <c r="R107" s="98">
        <v>0.91668963239981505</v>
      </c>
      <c r="S107" s="98">
        <v>0.51272670793085739</v>
      </c>
      <c r="T107" s="98">
        <v>0.6043077904333205</v>
      </c>
      <c r="U107" s="98">
        <v>0.66755795923820926</v>
      </c>
      <c r="V107" s="98">
        <v>0.78338835997872347</v>
      </c>
      <c r="W107" s="98">
        <v>1.1414784414546379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9.2861712707507644E-4</v>
      </c>
      <c r="D108" s="98">
        <v>2.3471074337600255E-3</v>
      </c>
      <c r="E108" s="98">
        <v>3.4690575636119772E-3</v>
      </c>
      <c r="F108" s="98">
        <v>3.5349397719597279E-3</v>
      </c>
      <c r="G108" s="98">
        <v>2.8171601039279491E-3</v>
      </c>
      <c r="H108" s="98">
        <v>1.8651539499918875E-3</v>
      </c>
      <c r="I108" s="98">
        <v>1.3478714150671697E-3</v>
      </c>
      <c r="J108" s="98">
        <v>2.0525418965876155E-3</v>
      </c>
      <c r="K108" s="98">
        <v>3.0235761558483941E-3</v>
      </c>
      <c r="L108" s="98">
        <v>4.6683949949943892E-3</v>
      </c>
      <c r="M108" s="98">
        <v>3.8337995678874091E-3</v>
      </c>
      <c r="N108" s="98">
        <v>3.9215885502588465E-3</v>
      </c>
      <c r="O108" s="98">
        <v>2.6398911867731171E-3</v>
      </c>
      <c r="P108" s="98">
        <v>6.6283612930868457E-3</v>
      </c>
      <c r="Q108" s="98">
        <v>5.836135090181647E-3</v>
      </c>
      <c r="R108" s="98">
        <v>2.9882819226223923E-3</v>
      </c>
      <c r="S108" s="98">
        <v>1.4682085140490428E-3</v>
      </c>
      <c r="T108" s="98">
        <v>1.8717302789582574E-3</v>
      </c>
      <c r="U108" s="98">
        <v>2.0961564715838862E-3</v>
      </c>
      <c r="V108" s="98">
        <v>2.4937067684098957E-3</v>
      </c>
      <c r="W108" s="98">
        <v>3.4112935050468916E-3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2.9502666675110529E-3</v>
      </c>
      <c r="D109" s="122">
        <f t="shared" si="41"/>
        <v>4.5076364965685595E-3</v>
      </c>
      <c r="E109" s="122">
        <f t="shared" si="41"/>
        <v>4.1148619795177213E-3</v>
      </c>
      <c r="F109" s="122">
        <f t="shared" si="41"/>
        <v>2.495212726905306E-3</v>
      </c>
      <c r="G109" s="122">
        <f t="shared" si="41"/>
        <v>1.904460246844401E-3</v>
      </c>
      <c r="H109" s="122">
        <f t="shared" si="41"/>
        <v>3.8072327028067171E-3</v>
      </c>
      <c r="I109" s="122">
        <f t="shared" si="41"/>
        <v>6.6074933010680246E-3</v>
      </c>
      <c r="J109" s="122">
        <f t="shared" si="41"/>
        <v>3.9049238592649528E-3</v>
      </c>
      <c r="K109" s="122">
        <f t="shared" si="41"/>
        <v>4.1277099671550126E-3</v>
      </c>
      <c r="L109" s="122">
        <f t="shared" si="41"/>
        <v>8.3334004840667046E-3</v>
      </c>
      <c r="M109" s="122">
        <f t="shared" si="41"/>
        <v>3.1647470616386507E-3</v>
      </c>
      <c r="N109" s="122">
        <f t="shared" si="41"/>
        <v>2.6168739616269409E-3</v>
      </c>
      <c r="O109" s="122">
        <f t="shared" si="41"/>
        <v>1.2953014545267541E-3</v>
      </c>
      <c r="P109" s="122">
        <f t="shared" si="41"/>
        <v>1.8216637949513138E-3</v>
      </c>
      <c r="Q109" s="122">
        <f t="shared" si="41"/>
        <v>2.1372249562091657E-3</v>
      </c>
      <c r="R109" s="122">
        <f t="shared" si="41"/>
        <v>8.7599825719218271E-4</v>
      </c>
      <c r="S109" s="122">
        <f t="shared" si="41"/>
        <v>1.2071968473162302E-3</v>
      </c>
      <c r="T109" s="122">
        <f t="shared" si="41"/>
        <v>1.2057821360742169E-3</v>
      </c>
      <c r="U109" s="122">
        <f t="shared" si="41"/>
        <v>1.2121868628821508E-3</v>
      </c>
      <c r="V109" s="122">
        <f t="shared" si="41"/>
        <v>1.6104900773231115E-3</v>
      </c>
      <c r="W109" s="122">
        <f t="shared" si="41"/>
        <v>1.23453779967439E-3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2.9502666675110529E-3</v>
      </c>
      <c r="D110" s="98">
        <v>4.5076364965685595E-3</v>
      </c>
      <c r="E110" s="98">
        <v>4.1148619795177213E-3</v>
      </c>
      <c r="F110" s="98">
        <v>2.495212726905306E-3</v>
      </c>
      <c r="G110" s="98">
        <v>1.904460246844401E-3</v>
      </c>
      <c r="H110" s="98">
        <v>3.8072327028067171E-3</v>
      </c>
      <c r="I110" s="98">
        <v>6.6074933010680246E-3</v>
      </c>
      <c r="J110" s="98">
        <v>3.9049238592649528E-3</v>
      </c>
      <c r="K110" s="98">
        <v>4.1277099671550126E-3</v>
      </c>
      <c r="L110" s="98">
        <v>8.3334004840667046E-3</v>
      </c>
      <c r="M110" s="98">
        <v>3.1647470616386507E-3</v>
      </c>
      <c r="N110" s="98">
        <v>2.6168739616269409E-3</v>
      </c>
      <c r="O110" s="98">
        <v>1.2953014545267541E-3</v>
      </c>
      <c r="P110" s="98">
        <v>1.8216637949513138E-3</v>
      </c>
      <c r="Q110" s="98">
        <v>2.1372249562091657E-3</v>
      </c>
      <c r="R110" s="98">
        <v>8.7599825719218271E-4</v>
      </c>
      <c r="S110" s="98">
        <v>1.2071968473162302E-3</v>
      </c>
      <c r="T110" s="98">
        <v>1.2057821360742169E-3</v>
      </c>
      <c r="U110" s="98">
        <v>1.2121868628821508E-3</v>
      </c>
      <c r="V110" s="98">
        <v>1.6104900773231115E-3</v>
      </c>
      <c r="W110" s="98">
        <v>1.23453779967439E-3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6.2560664609353778E-2</v>
      </c>
      <c r="D111" s="122">
        <v>0.15002736725522189</v>
      </c>
      <c r="E111" s="122">
        <v>0.18660650636700554</v>
      </c>
      <c r="F111" s="122">
        <v>0.15575841995235359</v>
      </c>
      <c r="G111" s="122">
        <v>0.12666749072463404</v>
      </c>
      <c r="H111" s="122">
        <v>0.11496711500479989</v>
      </c>
      <c r="I111" s="122">
        <v>0.13185805099810149</v>
      </c>
      <c r="J111" s="122">
        <v>0.1758807893307161</v>
      </c>
      <c r="K111" s="122">
        <v>0.23894019187959836</v>
      </c>
      <c r="L111" s="122">
        <v>0.30386875167825617</v>
      </c>
      <c r="M111" s="122">
        <v>0.22771059326854287</v>
      </c>
      <c r="N111" s="122">
        <v>0.20460283842668586</v>
      </c>
      <c r="O111" s="122">
        <v>0.12985377608330334</v>
      </c>
      <c r="P111" s="122">
        <v>0.36955842869523947</v>
      </c>
      <c r="Q111" s="122">
        <v>0.33937315866189482</v>
      </c>
      <c r="R111" s="122">
        <v>0.19252325179992663</v>
      </c>
      <c r="S111" s="122">
        <v>0.11423807384471585</v>
      </c>
      <c r="T111" s="122">
        <v>0.159153707210971</v>
      </c>
      <c r="U111" s="122">
        <v>0.16593118626488462</v>
      </c>
      <c r="V111" s="122">
        <v>0.20603553787623458</v>
      </c>
      <c r="W111" s="122">
        <v>0.31527982346697458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4.945592443750392E-2</v>
      </c>
      <c r="D112" s="98">
        <v>0.14359797239351874</v>
      </c>
      <c r="E112" s="98">
        <v>0.11196360316399404</v>
      </c>
      <c r="F112" s="98">
        <v>8.4089329990217399E-2</v>
      </c>
      <c r="G112" s="98">
        <v>8.3816818666436657E-2</v>
      </c>
      <c r="H112" s="98">
        <v>6.997817147954373E-2</v>
      </c>
      <c r="I112" s="98">
        <v>8.4208548187748394E-2</v>
      </c>
      <c r="J112" s="98">
        <v>9.0219796031334482E-2</v>
      </c>
      <c r="K112" s="98">
        <v>0.12332701080595959</v>
      </c>
      <c r="L112" s="98">
        <v>0.13861530016742762</v>
      </c>
      <c r="M112" s="98">
        <v>8.1330689741952039E-2</v>
      </c>
      <c r="N112" s="98">
        <v>0.10088372240834587</v>
      </c>
      <c r="O112" s="98">
        <v>7.6641947620411682E-2</v>
      </c>
      <c r="P112" s="98">
        <v>0.18871718723685191</v>
      </c>
      <c r="Q112" s="98">
        <v>0.14135405992077155</v>
      </c>
      <c r="R112" s="98">
        <v>6.8225994721467093E-2</v>
      </c>
      <c r="S112" s="98">
        <v>4.9051341089113375E-2</v>
      </c>
      <c r="T112" s="98">
        <v>5.154402774175041E-2</v>
      </c>
      <c r="U112" s="98">
        <v>5.6590055766446226E-2</v>
      </c>
      <c r="V112" s="98">
        <v>6.2317248797981242E-2</v>
      </c>
      <c r="W112" s="98">
        <v>0.10997820168648892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1.3489354473221845E-4</v>
      </c>
      <c r="F113" s="98">
        <v>2.0004722495467833E-4</v>
      </c>
      <c r="G113" s="98">
        <v>0</v>
      </c>
      <c r="H113" s="98">
        <v>1.5450401250396707E-4</v>
      </c>
      <c r="I113" s="98">
        <v>0</v>
      </c>
      <c r="J113" s="98">
        <v>2.7419411090395498E-4</v>
      </c>
      <c r="K113" s="98">
        <v>5.8110051463799637E-4</v>
      </c>
      <c r="L113" s="98">
        <v>6.577496147512781E-4</v>
      </c>
      <c r="M113" s="98">
        <v>5.7950171205466919E-4</v>
      </c>
      <c r="N113" s="98">
        <v>1.0502714875697072E-3</v>
      </c>
      <c r="O113" s="98">
        <v>6.1886582468238783E-4</v>
      </c>
      <c r="P113" s="98">
        <v>3.4182742211772178E-3</v>
      </c>
      <c r="Q113" s="98">
        <v>1.9975226303074918E-3</v>
      </c>
      <c r="R113" s="98">
        <v>1.883022386199284E-3</v>
      </c>
      <c r="S113" s="98">
        <v>9.9908435928569372E-5</v>
      </c>
      <c r="T113" s="98">
        <v>1.01807469156716E-3</v>
      </c>
      <c r="U113" s="98">
        <v>7.2965949515565792E-4</v>
      </c>
      <c r="V113" s="98">
        <v>7.1350891351417301E-4</v>
      </c>
      <c r="W113" s="98">
        <v>3.8606077223737596E-3</v>
      </c>
      <c r="DA113" s="63" t="s">
        <v>3356</v>
      </c>
    </row>
    <row r="114" spans="1:105" ht="12" customHeight="1" x14ac:dyDescent="0.25">
      <c r="A114" s="100" t="s">
        <v>203</v>
      </c>
      <c r="B114" s="101"/>
      <c r="C114" s="101">
        <v>0</v>
      </c>
      <c r="D114" s="101">
        <v>0</v>
      </c>
      <c r="E114" s="101">
        <v>6.3321624294688752E-5</v>
      </c>
      <c r="F114" s="101">
        <v>1.0024770107572944E-4</v>
      </c>
      <c r="G114" s="101">
        <v>0</v>
      </c>
      <c r="H114" s="101">
        <v>7.4936512489511456E-5</v>
      </c>
      <c r="I114" s="101">
        <v>0</v>
      </c>
      <c r="J114" s="101">
        <v>1.3212497801895013E-4</v>
      </c>
      <c r="K114" s="101">
        <v>2.9554416543795859E-4</v>
      </c>
      <c r="L114" s="101">
        <v>3.1781209516079764E-4</v>
      </c>
      <c r="M114" s="101">
        <v>2.9222348969784915E-4</v>
      </c>
      <c r="N114" s="101">
        <v>5.3013609367067599E-4</v>
      </c>
      <c r="O114" s="101">
        <v>3.2443339989272451E-4</v>
      </c>
      <c r="P114" s="101">
        <v>1.647565068334756E-3</v>
      </c>
      <c r="Q114" s="101">
        <v>1.0057387972429296E-3</v>
      </c>
      <c r="R114" s="101">
        <v>8.8844090320578674E-4</v>
      </c>
      <c r="S114" s="101">
        <v>5.0249210109359523E-5</v>
      </c>
      <c r="T114" s="101">
        <v>5.9335588855694748E-4</v>
      </c>
      <c r="U114" s="101">
        <v>3.8701714915752425E-4</v>
      </c>
      <c r="V114" s="101">
        <v>3.7131326060139627E-4</v>
      </c>
      <c r="W114" s="101">
        <v>1.8487599690946935E-3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7.1571920437529698E-5</v>
      </c>
      <c r="F115" s="104">
        <v>9.97995238789489E-5</v>
      </c>
      <c r="G115" s="104">
        <v>0</v>
      </c>
      <c r="H115" s="104">
        <v>7.9567500014455627E-5</v>
      </c>
      <c r="I115" s="104">
        <v>0</v>
      </c>
      <c r="J115" s="104">
        <v>1.4206913288500485E-4</v>
      </c>
      <c r="K115" s="104">
        <v>2.8555634920003777E-4</v>
      </c>
      <c r="L115" s="104">
        <v>3.3993751959048051E-4</v>
      </c>
      <c r="M115" s="104">
        <v>2.8727822235681999E-4</v>
      </c>
      <c r="N115" s="104">
        <v>5.2013539389903125E-4</v>
      </c>
      <c r="O115" s="104">
        <v>2.9443242478966337E-4</v>
      </c>
      <c r="P115" s="104">
        <v>1.7707091528424623E-3</v>
      </c>
      <c r="Q115" s="104">
        <v>9.9178383306456263E-4</v>
      </c>
      <c r="R115" s="104">
        <v>9.9458148299349722E-4</v>
      </c>
      <c r="S115" s="104">
        <v>4.9659225819209842E-5</v>
      </c>
      <c r="T115" s="104">
        <v>4.2471880301021256E-4</v>
      </c>
      <c r="U115" s="104">
        <v>3.4264234599813373E-4</v>
      </c>
      <c r="V115" s="104">
        <v>3.4219565291277679E-4</v>
      </c>
      <c r="W115" s="104">
        <v>2.0118477532790665E-3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1.2888197643344076E-2</v>
      </c>
      <c r="D116" s="101">
        <v>6.4293948617031747E-3</v>
      </c>
      <c r="E116" s="101">
        <v>3.9523439653770871E-2</v>
      </c>
      <c r="F116" s="101">
        <v>5.5561600872443898E-2</v>
      </c>
      <c r="G116" s="101">
        <v>2.905977295075959E-2</v>
      </c>
      <c r="H116" s="101">
        <v>3.1666438934226646E-2</v>
      </c>
      <c r="I116" s="101">
        <v>2.2908444985049958E-2</v>
      </c>
      <c r="J116" s="101">
        <v>4.2663856207154731E-2</v>
      </c>
      <c r="K116" s="101">
        <v>3.5206865984073396E-2</v>
      </c>
      <c r="L116" s="101">
        <v>9.8797555686038388E-2</v>
      </c>
      <c r="M116" s="101">
        <v>4.4950296458280727E-2</v>
      </c>
      <c r="N116" s="101">
        <v>5.0955856559912499E-2</v>
      </c>
      <c r="O116" s="101">
        <v>1.323544112611706E-2</v>
      </c>
      <c r="P116" s="101">
        <v>1.8408660750474738E-2</v>
      </c>
      <c r="Q116" s="101">
        <v>1.3216715201132965E-2</v>
      </c>
      <c r="R116" s="101">
        <v>2.4897909768508635E-2</v>
      </c>
      <c r="S116" s="101">
        <v>2.4570976022016716E-2</v>
      </c>
      <c r="T116" s="101">
        <v>2.7728048178128548E-2</v>
      </c>
      <c r="U116" s="101">
        <v>2.0795541724250015E-2</v>
      </c>
      <c r="V116" s="101">
        <v>3.9719177167321269E-2</v>
      </c>
      <c r="W116" s="101">
        <v>2.7256097221329979E-3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2.1654252850577323E-4</v>
      </c>
      <c r="D117" s="104">
        <v>0</v>
      </c>
      <c r="E117" s="104">
        <v>3.4984570004508407E-2</v>
      </c>
      <c r="F117" s="104">
        <v>1.5907441864737613E-2</v>
      </c>
      <c r="G117" s="104">
        <v>1.3790899107437804E-2</v>
      </c>
      <c r="H117" s="104">
        <v>1.3168000578525556E-2</v>
      </c>
      <c r="I117" s="104">
        <v>2.4741057825303146E-2</v>
      </c>
      <c r="J117" s="104">
        <v>4.2722942981322932E-2</v>
      </c>
      <c r="K117" s="104">
        <v>7.9825214574927403E-2</v>
      </c>
      <c r="L117" s="104">
        <v>6.5798146210038905E-2</v>
      </c>
      <c r="M117" s="104">
        <v>0.10085010535625542</v>
      </c>
      <c r="N117" s="104">
        <v>5.1712987970857757E-2</v>
      </c>
      <c r="O117" s="104">
        <v>3.9357521512092195E-2</v>
      </c>
      <c r="P117" s="104">
        <v>0.15901430648673562</v>
      </c>
      <c r="Q117" s="104">
        <v>0.18280486090968279</v>
      </c>
      <c r="R117" s="104">
        <v>9.7516324923751591E-2</v>
      </c>
      <c r="S117" s="104">
        <v>4.051584829765717E-2</v>
      </c>
      <c r="T117" s="104">
        <v>7.8863556599524862E-2</v>
      </c>
      <c r="U117" s="104">
        <v>8.7815929279032701E-2</v>
      </c>
      <c r="V117" s="104">
        <v>0.1032856029974179</v>
      </c>
      <c r="W117" s="104">
        <v>0.19871540433597895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4.7849309525200483E-5</v>
      </c>
      <c r="D118" s="98">
        <v>0</v>
      </c>
      <c r="E118" s="98">
        <v>1.7029434579806504E-2</v>
      </c>
      <c r="F118" s="98">
        <v>6.9958353239728804E-3</v>
      </c>
      <c r="G118" s="98">
        <v>6.6302224634671239E-3</v>
      </c>
      <c r="H118" s="98">
        <v>6.2616572254573094E-3</v>
      </c>
      <c r="I118" s="98">
        <v>1.3343416799576353E-2</v>
      </c>
      <c r="J118" s="98">
        <v>2.1381018376914817E-2</v>
      </c>
      <c r="K118" s="98">
        <v>4.0847558946523609E-2</v>
      </c>
      <c r="L118" s="98">
        <v>3.3344596431403473E-2</v>
      </c>
      <c r="M118" s="98">
        <v>5.3012877887507699E-2</v>
      </c>
      <c r="N118" s="98">
        <v>2.7089310737540399E-2</v>
      </c>
      <c r="O118" s="98">
        <v>2.1585203606298255E-2</v>
      </c>
      <c r="P118" s="98">
        <v>7.8055152872438124E-2</v>
      </c>
      <c r="Q118" s="98">
        <v>8.8299094651259805E-2</v>
      </c>
      <c r="R118" s="98">
        <v>4.7007956464735094E-2</v>
      </c>
      <c r="S118" s="98">
        <v>2.0590012338096073E-2</v>
      </c>
      <c r="T118" s="98">
        <v>3.9097276984934627E-2</v>
      </c>
      <c r="U118" s="98">
        <v>4.2875083884171682E-2</v>
      </c>
      <c r="V118" s="98">
        <v>4.8378217069726337E-2</v>
      </c>
      <c r="W118" s="98">
        <v>9.6708942229584205E-2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1.6869321898057275E-4</v>
      </c>
      <c r="D119" s="98">
        <v>0</v>
      </c>
      <c r="E119" s="98">
        <v>1.7955135424701906E-2</v>
      </c>
      <c r="F119" s="98">
        <v>8.9116065407647323E-3</v>
      </c>
      <c r="G119" s="98">
        <v>7.160676643970681E-3</v>
      </c>
      <c r="H119" s="98">
        <v>6.9063433530682445E-3</v>
      </c>
      <c r="I119" s="98">
        <v>1.1397641025726794E-2</v>
      </c>
      <c r="J119" s="98">
        <v>2.1341924604408116E-2</v>
      </c>
      <c r="K119" s="98">
        <v>3.8977655628403808E-2</v>
      </c>
      <c r="L119" s="98">
        <v>3.2453549778635425E-2</v>
      </c>
      <c r="M119" s="98">
        <v>4.7837227468747738E-2</v>
      </c>
      <c r="N119" s="98">
        <v>2.4623677233317352E-2</v>
      </c>
      <c r="O119" s="98">
        <v>1.7772317905793946E-2</v>
      </c>
      <c r="P119" s="98">
        <v>8.095915361429748E-2</v>
      </c>
      <c r="Q119" s="98">
        <v>9.4505766258422996E-2</v>
      </c>
      <c r="R119" s="98">
        <v>5.0508368459016489E-2</v>
      </c>
      <c r="S119" s="98">
        <v>1.9925835959561093E-2</v>
      </c>
      <c r="T119" s="98">
        <v>3.9766279614590234E-2</v>
      </c>
      <c r="U119" s="98">
        <v>4.4940845394861026E-2</v>
      </c>
      <c r="V119" s="98">
        <v>5.4907385927691565E-2</v>
      </c>
      <c r="W119" s="98">
        <v>0.10200646210639475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5.669464711726023E-2</v>
      </c>
      <c r="D120" s="122">
        <v>8.3670741706222893E-2</v>
      </c>
      <c r="E120" s="122">
        <v>0.11388097432362757</v>
      </c>
      <c r="F120" s="122">
        <v>8.8791143218242705E-2</v>
      </c>
      <c r="G120" s="122">
        <v>7.8639194704078083E-2</v>
      </c>
      <c r="H120" s="122">
        <v>6.7961190492058704E-2</v>
      </c>
      <c r="I120" s="122">
        <v>8.6097869367714727E-2</v>
      </c>
      <c r="J120" s="122">
        <v>8.5979133482577685E-2</v>
      </c>
      <c r="K120" s="122">
        <v>0.12281429192997817</v>
      </c>
      <c r="L120" s="122">
        <v>0.12736701857552807</v>
      </c>
      <c r="M120" s="122">
        <v>9.1195201907666751E-2</v>
      </c>
      <c r="N120" s="122">
        <v>9.2320021141595043E-2</v>
      </c>
      <c r="O120" s="122">
        <v>7.0738236102815891E-2</v>
      </c>
      <c r="P120" s="122">
        <v>0.19068195554705059</v>
      </c>
      <c r="Q120" s="122">
        <v>0.15913915606662027</v>
      </c>
      <c r="R120" s="122">
        <v>8.600669846673098E-2</v>
      </c>
      <c r="S120" s="122">
        <v>5.5720270256457372E-2</v>
      </c>
      <c r="T120" s="122">
        <v>7.2221567402373912E-2</v>
      </c>
      <c r="U120" s="122">
        <v>7.7503930742262084E-2</v>
      </c>
      <c r="V120" s="122">
        <v>9.2292849533699983E-2</v>
      </c>
      <c r="W120" s="122">
        <v>0.12108844774671396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4.9094899421497716E-2</v>
      </c>
      <c r="D121" s="98">
        <v>7.3716335741783268E-2</v>
      </c>
      <c r="E121" s="98">
        <v>4.0853950285911114E-2</v>
      </c>
      <c r="F121" s="98">
        <v>3.2246787488372806E-2</v>
      </c>
      <c r="G121" s="98">
        <v>4.5812858965833272E-2</v>
      </c>
      <c r="H121" s="98">
        <v>3.8487332892969156E-2</v>
      </c>
      <c r="I121" s="98">
        <v>5.8326701894477515E-2</v>
      </c>
      <c r="J121" s="98">
        <v>3.6383233937763763E-2</v>
      </c>
      <c r="K121" s="98">
        <v>5.852061787232371E-2</v>
      </c>
      <c r="L121" s="98">
        <v>3.6035088129275576E-2</v>
      </c>
      <c r="M121" s="98">
        <v>1.4047272086227258E-2</v>
      </c>
      <c r="N121" s="98">
        <v>2.7122765075036658E-2</v>
      </c>
      <c r="O121" s="98">
        <v>3.2144754037619787E-2</v>
      </c>
      <c r="P121" s="98">
        <v>7.518851752386714E-2</v>
      </c>
      <c r="Q121" s="98">
        <v>4.9395375797259333E-2</v>
      </c>
      <c r="R121" s="98">
        <v>2.5250201861497009E-2</v>
      </c>
      <c r="S121" s="98">
        <v>2.4536487773607757E-2</v>
      </c>
      <c r="T121" s="98">
        <v>2.7735971761667345E-2</v>
      </c>
      <c r="U121" s="98">
        <v>3.0604717620931164E-2</v>
      </c>
      <c r="V121" s="98">
        <v>3.3619317221758059E-2</v>
      </c>
      <c r="W121" s="98">
        <v>4.0299925424344393E-2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7.599747695762521E-3</v>
      </c>
      <c r="D122" s="33">
        <v>9.9544059644396179E-3</v>
      </c>
      <c r="E122" s="33">
        <v>7.3027024037716451E-2</v>
      </c>
      <c r="F122" s="33">
        <v>5.6544355729869912E-2</v>
      </c>
      <c r="G122" s="33">
        <v>3.2826335738244811E-2</v>
      </c>
      <c r="H122" s="33">
        <v>2.9473857599089548E-2</v>
      </c>
      <c r="I122" s="33">
        <v>2.7771167473237206E-2</v>
      </c>
      <c r="J122" s="33">
        <v>4.9595899544813922E-2</v>
      </c>
      <c r="K122" s="33">
        <v>6.429367405765446E-2</v>
      </c>
      <c r="L122" s="33">
        <v>9.1331930446252499E-2</v>
      </c>
      <c r="M122" s="33">
        <v>7.714792982143949E-2</v>
      </c>
      <c r="N122" s="33">
        <v>6.5197256066558393E-2</v>
      </c>
      <c r="O122" s="33">
        <v>3.8593482065196104E-2</v>
      </c>
      <c r="P122" s="33">
        <v>0.11549343802318345</v>
      </c>
      <c r="Q122" s="33">
        <v>0.10974378026936092</v>
      </c>
      <c r="R122" s="33">
        <v>6.0756496605233974E-2</v>
      </c>
      <c r="S122" s="33">
        <v>3.1183782482849611E-2</v>
      </c>
      <c r="T122" s="33">
        <v>4.4485595640706567E-2</v>
      </c>
      <c r="U122" s="33">
        <v>4.6899213121330906E-2</v>
      </c>
      <c r="V122" s="33">
        <v>5.8673532311941938E-2</v>
      </c>
      <c r="W122" s="33">
        <v>8.0788522322369563E-2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7">
        <f t="shared" ref="C124:Q124" si="42">C125+C128+C130+C139</f>
        <v>799.39594514140356</v>
      </c>
      <c r="D124" s="117">
        <f t="shared" si="42"/>
        <v>552.84046285475347</v>
      </c>
      <c r="E124" s="117">
        <f t="shared" si="42"/>
        <v>556.65728834661616</v>
      </c>
      <c r="F124" s="117">
        <f t="shared" si="42"/>
        <v>686.548206698385</v>
      </c>
      <c r="G124" s="117">
        <f t="shared" si="42"/>
        <v>480.02093263115302</v>
      </c>
      <c r="H124" s="117">
        <f t="shared" si="42"/>
        <v>389.58321465021299</v>
      </c>
      <c r="I124" s="117">
        <f t="shared" si="42"/>
        <v>508.33119649000054</v>
      </c>
      <c r="J124" s="117">
        <f t="shared" si="42"/>
        <v>562.96423001465701</v>
      </c>
      <c r="K124" s="117">
        <f t="shared" si="42"/>
        <v>585.97698543824595</v>
      </c>
      <c r="L124" s="117">
        <f t="shared" si="42"/>
        <v>574.6650624406924</v>
      </c>
      <c r="M124" s="117">
        <f t="shared" si="42"/>
        <v>665.10025699884454</v>
      </c>
      <c r="N124" s="117">
        <f t="shared" si="42"/>
        <v>724.94910628371338</v>
      </c>
      <c r="O124" s="117">
        <f t="shared" si="42"/>
        <v>740.91771807087537</v>
      </c>
      <c r="P124" s="117">
        <f t="shared" si="42"/>
        <v>538.45373792502448</v>
      </c>
      <c r="Q124" s="117">
        <f t="shared" si="42"/>
        <v>601.48622482488327</v>
      </c>
      <c r="R124" s="117">
        <f t="shared" ref="R124:V124" si="43">R125+R128+R130+R139</f>
        <v>422.67117283675469</v>
      </c>
      <c r="S124" s="117">
        <f t="shared" si="43"/>
        <v>396.93171483136479</v>
      </c>
      <c r="T124" s="117">
        <f t="shared" si="43"/>
        <v>277.05671935182568</v>
      </c>
      <c r="U124" s="117">
        <f t="shared" si="43"/>
        <v>356.20377675693248</v>
      </c>
      <c r="V124" s="117">
        <f t="shared" si="43"/>
        <v>305.35758207713502</v>
      </c>
      <c r="W124" s="117">
        <f t="shared" ref="W124" si="44">W125+W128+W130+W139</f>
        <v>399.93966422557384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685.9463259089913</v>
      </c>
      <c r="D125" s="122">
        <f t="shared" si="45"/>
        <v>473.82613011383478</v>
      </c>
      <c r="E125" s="122">
        <f t="shared" si="45"/>
        <v>473.18031818254627</v>
      </c>
      <c r="F125" s="122">
        <f t="shared" si="45"/>
        <v>570.86561083930007</v>
      </c>
      <c r="G125" s="122">
        <f t="shared" si="45"/>
        <v>398.75334704649453</v>
      </c>
      <c r="H125" s="122">
        <f t="shared" si="45"/>
        <v>320.72167286360389</v>
      </c>
      <c r="I125" s="122">
        <f t="shared" si="45"/>
        <v>415.46090769511039</v>
      </c>
      <c r="J125" s="122">
        <f t="shared" si="45"/>
        <v>476.25188637137927</v>
      </c>
      <c r="K125" s="122">
        <f t="shared" si="45"/>
        <v>486.70575892323495</v>
      </c>
      <c r="L125" s="122">
        <f t="shared" si="45"/>
        <v>479.31054585757431</v>
      </c>
      <c r="M125" s="122">
        <f t="shared" si="45"/>
        <v>544.00963091849462</v>
      </c>
      <c r="N125" s="122">
        <f t="shared" si="45"/>
        <v>593.9653308783403</v>
      </c>
      <c r="O125" s="122">
        <f t="shared" si="45"/>
        <v>617.21441111380318</v>
      </c>
      <c r="P125" s="122">
        <f t="shared" si="45"/>
        <v>433.3035909157901</v>
      </c>
      <c r="Q125" s="122">
        <f t="shared" si="45"/>
        <v>482.40596876186987</v>
      </c>
      <c r="R125" s="122">
        <f t="shared" ref="R125:V125" si="46">SUM(R126:R127)</f>
        <v>339.05966681421535</v>
      </c>
      <c r="S125" s="122">
        <f t="shared" si="46"/>
        <v>317.2064210814907</v>
      </c>
      <c r="T125" s="122">
        <f t="shared" si="46"/>
        <v>225.49432680669861</v>
      </c>
      <c r="U125" s="122">
        <f t="shared" si="46"/>
        <v>282.10364578244059</v>
      </c>
      <c r="V125" s="122">
        <f t="shared" si="46"/>
        <v>237.44147043704459</v>
      </c>
      <c r="W125" s="122">
        <f t="shared" ref="W125" si="47">SUM(W126:W127)</f>
        <v>307.7234084975056</v>
      </c>
      <c r="DA125" s="130" t="s">
        <v>3367</v>
      </c>
    </row>
    <row r="126" spans="1:105" ht="12" customHeight="1" x14ac:dyDescent="0.25">
      <c r="A126" s="97" t="s">
        <v>204</v>
      </c>
      <c r="B126" s="98"/>
      <c r="C126" s="98">
        <v>683.62245224727144</v>
      </c>
      <c r="D126" s="98">
        <v>472.08646568147049</v>
      </c>
      <c r="E126" s="98">
        <v>471.49692763742911</v>
      </c>
      <c r="F126" s="98">
        <v>568.81379869232649</v>
      </c>
      <c r="G126" s="98">
        <v>397.37284965281322</v>
      </c>
      <c r="H126" s="98">
        <v>319.64831909635024</v>
      </c>
      <c r="I126" s="98">
        <v>414.16720860299682</v>
      </c>
      <c r="J126" s="98">
        <v>474.81408005510616</v>
      </c>
      <c r="K126" s="98">
        <v>485.27247710662692</v>
      </c>
      <c r="L126" s="98">
        <v>477.86870292098268</v>
      </c>
      <c r="M126" s="98">
        <v>542.4007917014369</v>
      </c>
      <c r="N126" s="98">
        <v>592.18192671392592</v>
      </c>
      <c r="O126" s="98">
        <v>615.35353383955032</v>
      </c>
      <c r="P126" s="98">
        <v>431.87956002395293</v>
      </c>
      <c r="Q126" s="98">
        <v>480.82344552210969</v>
      </c>
      <c r="R126" s="98">
        <v>337.99246040839597</v>
      </c>
      <c r="S126" s="98">
        <v>316.22976129063363</v>
      </c>
      <c r="T126" s="98">
        <v>224.80064330746922</v>
      </c>
      <c r="U126" s="98">
        <v>281.24897496373183</v>
      </c>
      <c r="V126" s="98">
        <v>236.72021942327032</v>
      </c>
      <c r="W126" s="98">
        <v>306.81687614988789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2.3238736617198179</v>
      </c>
      <c r="D127" s="98">
        <v>1.7396644323642867</v>
      </c>
      <c r="E127" s="98">
        <v>1.6833905451171853</v>
      </c>
      <c r="F127" s="98">
        <v>2.0518121469736217</v>
      </c>
      <c r="G127" s="98">
        <v>1.3804973936813338</v>
      </c>
      <c r="H127" s="98">
        <v>1.0733537672536653</v>
      </c>
      <c r="I127" s="98">
        <v>1.2936990921135807</v>
      </c>
      <c r="J127" s="98">
        <v>1.4378063162730863</v>
      </c>
      <c r="K127" s="98">
        <v>1.433281816608007</v>
      </c>
      <c r="L127" s="98">
        <v>1.4418429365916143</v>
      </c>
      <c r="M127" s="98">
        <v>1.6088392170577339</v>
      </c>
      <c r="N127" s="98">
        <v>1.7834041644143317</v>
      </c>
      <c r="O127" s="98">
        <v>1.8608772742528517</v>
      </c>
      <c r="P127" s="98">
        <v>1.4240308918371685</v>
      </c>
      <c r="Q127" s="98">
        <v>1.5825232397601909</v>
      </c>
      <c r="R127" s="98">
        <v>1.067206405819386</v>
      </c>
      <c r="S127" s="98">
        <v>0.97665979085707244</v>
      </c>
      <c r="T127" s="98">
        <v>0.69368349922939476</v>
      </c>
      <c r="U127" s="98">
        <v>0.85467081870875461</v>
      </c>
      <c r="V127" s="98">
        <v>0.72125101377427669</v>
      </c>
      <c r="W127" s="98">
        <v>0.90653234761770485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0.52402297406301046</v>
      </c>
      <c r="D128" s="122">
        <f t="shared" si="48"/>
        <v>0.15883660234048616</v>
      </c>
      <c r="E128" s="122">
        <f t="shared" si="48"/>
        <v>0.54438714335685989</v>
      </c>
      <c r="F128" s="122">
        <f t="shared" si="48"/>
        <v>1.0903271713785214</v>
      </c>
      <c r="G128" s="122">
        <f t="shared" si="48"/>
        <v>0.61761256188891034</v>
      </c>
      <c r="H128" s="122">
        <f t="shared" si="48"/>
        <v>0.88533219661938556</v>
      </c>
      <c r="I128" s="122">
        <f t="shared" si="48"/>
        <v>1.0923881644656486</v>
      </c>
      <c r="J128" s="122">
        <f t="shared" si="48"/>
        <v>0.65474506898847473</v>
      </c>
      <c r="K128" s="122">
        <f t="shared" si="48"/>
        <v>0.93312356580240974</v>
      </c>
      <c r="L128" s="122">
        <f t="shared" si="48"/>
        <v>1.0880610881667647</v>
      </c>
      <c r="M128" s="122">
        <f t="shared" si="48"/>
        <v>1.3442531965029951</v>
      </c>
      <c r="N128" s="122">
        <f t="shared" si="48"/>
        <v>2.2331902951037321</v>
      </c>
      <c r="O128" s="122">
        <f t="shared" si="48"/>
        <v>1.2507458975043153</v>
      </c>
      <c r="P128" s="122">
        <f t="shared" si="48"/>
        <v>0.57569407715828591</v>
      </c>
      <c r="Q128" s="122">
        <f t="shared" si="48"/>
        <v>0.71698226884178506</v>
      </c>
      <c r="R128" s="122">
        <f t="shared" si="48"/>
        <v>0.70131225607914671</v>
      </c>
      <c r="S128" s="122">
        <f t="shared" si="48"/>
        <v>0.66851588724775513</v>
      </c>
      <c r="T128" s="122">
        <f t="shared" si="48"/>
        <v>0.58295457187277655</v>
      </c>
      <c r="U128" s="122">
        <f t="shared" si="48"/>
        <v>0.68328827877498677</v>
      </c>
      <c r="V128" s="122">
        <f t="shared" si="48"/>
        <v>0.51530389952928801</v>
      </c>
      <c r="W128" s="122">
        <f t="shared" si="48"/>
        <v>0.79944675823369671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0.52402297406301046</v>
      </c>
      <c r="D129" s="98">
        <v>0.15883660234048616</v>
      </c>
      <c r="E129" s="98">
        <v>0.54438714335685989</v>
      </c>
      <c r="F129" s="98">
        <v>1.0903271713785214</v>
      </c>
      <c r="G129" s="98">
        <v>0.61761256188891034</v>
      </c>
      <c r="H129" s="98">
        <v>0.88533219661938556</v>
      </c>
      <c r="I129" s="98">
        <v>1.0923881644656486</v>
      </c>
      <c r="J129" s="98">
        <v>0.65474506898847473</v>
      </c>
      <c r="K129" s="98">
        <v>0.93312356580240974</v>
      </c>
      <c r="L129" s="98">
        <v>1.0880610881667647</v>
      </c>
      <c r="M129" s="98">
        <v>1.3442531965029951</v>
      </c>
      <c r="N129" s="98">
        <v>2.2331902951037321</v>
      </c>
      <c r="O129" s="98">
        <v>1.2507458975043153</v>
      </c>
      <c r="P129" s="98">
        <v>0.57569407715828591</v>
      </c>
      <c r="Q129" s="98">
        <v>0.71698226884178506</v>
      </c>
      <c r="R129" s="98">
        <v>0.70131225607914671</v>
      </c>
      <c r="S129" s="98">
        <v>0.66851588724775513</v>
      </c>
      <c r="T129" s="98">
        <v>0.58295457187277655</v>
      </c>
      <c r="U129" s="98">
        <v>0.68328827877498677</v>
      </c>
      <c r="V129" s="98">
        <v>0.51530389952928801</v>
      </c>
      <c r="W129" s="98">
        <v>0.79944675823369671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76.791736124957154</v>
      </c>
      <c r="D130" s="122">
        <v>55.518282374399675</v>
      </c>
      <c r="E130" s="122">
        <v>56.184072778288581</v>
      </c>
      <c r="F130" s="122">
        <v>78.919979875943511</v>
      </c>
      <c r="G130" s="122">
        <v>54.225611070265728</v>
      </c>
      <c r="H130" s="122">
        <v>46.505767444496158</v>
      </c>
      <c r="I130" s="122">
        <v>62.533585403750486</v>
      </c>
      <c r="J130" s="122">
        <v>59.616978599681829</v>
      </c>
      <c r="K130" s="122">
        <v>67.476511774285541</v>
      </c>
      <c r="L130" s="122">
        <v>63.15825448571465</v>
      </c>
      <c r="M130" s="122">
        <v>82.688766601875798</v>
      </c>
      <c r="N130" s="122">
        <v>88.015245614193276</v>
      </c>
      <c r="O130" s="122">
        <v>84.203443739964058</v>
      </c>
      <c r="P130" s="122">
        <v>73.874390639800311</v>
      </c>
      <c r="Q130" s="122">
        <v>83.830732803172936</v>
      </c>
      <c r="R130" s="122">
        <v>59.230369036026957</v>
      </c>
      <c r="S130" s="122">
        <v>56.455160612236696</v>
      </c>
      <c r="T130" s="122">
        <v>37.060109518499772</v>
      </c>
      <c r="U130" s="122">
        <v>52.065314847626063</v>
      </c>
      <c r="V130" s="122">
        <v>46.689892590065142</v>
      </c>
      <c r="W130" s="122">
        <v>63.507423053736375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50.059003883502569</v>
      </c>
      <c r="D131" s="98">
        <v>35.403830666306916</v>
      </c>
      <c r="E131" s="98">
        <v>36.770711591937093</v>
      </c>
      <c r="F131" s="98">
        <v>44.828294875017257</v>
      </c>
      <c r="G131" s="98">
        <v>30.254017065339958</v>
      </c>
      <c r="H131" s="98">
        <v>24.826380862993052</v>
      </c>
      <c r="I131" s="98">
        <v>44.605479309431175</v>
      </c>
      <c r="J131" s="98">
        <v>47.029022158158632</v>
      </c>
      <c r="K131" s="98">
        <v>48.329852050502971</v>
      </c>
      <c r="L131" s="98">
        <v>47.854920554124547</v>
      </c>
      <c r="M131" s="98">
        <v>65.303138789503834</v>
      </c>
      <c r="N131" s="98">
        <v>64.159670221754837</v>
      </c>
      <c r="O131" s="98">
        <v>64.55347279280079</v>
      </c>
      <c r="P131" s="98">
        <v>41.033584602202907</v>
      </c>
      <c r="Q131" s="98">
        <v>44.61976628436269</v>
      </c>
      <c r="R131" s="98">
        <v>37.293038873150948</v>
      </c>
      <c r="S131" s="98">
        <v>37.377088516306607</v>
      </c>
      <c r="T131" s="98">
        <v>27.651331191431353</v>
      </c>
      <c r="U131" s="98">
        <v>38.289903443117083</v>
      </c>
      <c r="V131" s="98">
        <v>35.070560438358271</v>
      </c>
      <c r="W131" s="98">
        <v>49.391158451128412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7.0476774702559516E-2</v>
      </c>
      <c r="D132" s="98">
        <v>4.2159835276466162E-2</v>
      </c>
      <c r="E132" s="98">
        <v>7.3101949004550651E-2</v>
      </c>
      <c r="F132" s="98">
        <v>7.4029523902613178E-2</v>
      </c>
      <c r="G132" s="98">
        <v>4.9130778941469111E-2</v>
      </c>
      <c r="H132" s="98">
        <v>4.3936671389315889E-2</v>
      </c>
      <c r="I132" s="98">
        <v>0.15263210319315779</v>
      </c>
      <c r="J132" s="98">
        <v>0.13742833093576173</v>
      </c>
      <c r="K132" s="98">
        <v>0.33528033610520275</v>
      </c>
      <c r="L132" s="98">
        <v>0.13081028906032852</v>
      </c>
      <c r="M132" s="98">
        <v>0.17800731910480033</v>
      </c>
      <c r="N132" s="98">
        <v>0.11211238673239125</v>
      </c>
      <c r="O132" s="98">
        <v>0.27847251126090217</v>
      </c>
      <c r="P132" s="98">
        <v>0.61202287451170945</v>
      </c>
      <c r="Q132" s="98">
        <v>0.43613671090265854</v>
      </c>
      <c r="R132" s="98">
        <v>0.28452528246834202</v>
      </c>
      <c r="S132" s="98">
        <v>0.12814499866741647</v>
      </c>
      <c r="T132" s="98">
        <v>0.17791779337528493</v>
      </c>
      <c r="U132" s="98">
        <v>0.26659584679205744</v>
      </c>
      <c r="V132" s="98">
        <v>0.26707976553831564</v>
      </c>
      <c r="W132" s="98">
        <v>0.53465819861420949</v>
      </c>
      <c r="DA132" s="63" t="s">
        <v>3374</v>
      </c>
    </row>
    <row r="133" spans="1:105" ht="12" customHeight="1" x14ac:dyDescent="0.25">
      <c r="A133" s="100" t="s">
        <v>204</v>
      </c>
      <c r="B133" s="101"/>
      <c r="C133" s="101">
        <v>3.714344006195236E-2</v>
      </c>
      <c r="D133" s="101">
        <v>2.2328732388492187E-2</v>
      </c>
      <c r="E133" s="101">
        <v>3.7680469914364328E-2</v>
      </c>
      <c r="F133" s="101">
        <v>3.6243045244622678E-2</v>
      </c>
      <c r="G133" s="101">
        <v>2.461059311435702E-2</v>
      </c>
      <c r="H133" s="101">
        <v>2.3104581383259371E-2</v>
      </c>
      <c r="I133" s="101">
        <v>8.11453481940628E-2</v>
      </c>
      <c r="J133" s="101">
        <v>7.0568134186300716E-2</v>
      </c>
      <c r="K133" s="101">
        <v>0.16757438341942349</v>
      </c>
      <c r="L133" s="101">
        <v>6.2181722937427998E-2</v>
      </c>
      <c r="M133" s="101">
        <v>7.5399860462283849E-2</v>
      </c>
      <c r="N133" s="101">
        <v>4.9798113295994262E-2</v>
      </c>
      <c r="O133" s="101">
        <v>0.12985821259974228</v>
      </c>
      <c r="P133" s="101">
        <v>0.28438905963590899</v>
      </c>
      <c r="Q133" s="101">
        <v>0.20983008185331342</v>
      </c>
      <c r="R133" s="101">
        <v>0.13257257624613614</v>
      </c>
      <c r="S133" s="101">
        <v>6.6695761190561489E-2</v>
      </c>
      <c r="T133" s="101">
        <v>9.3237535596644786E-2</v>
      </c>
      <c r="U133" s="101">
        <v>0.13649425584885572</v>
      </c>
      <c r="V133" s="101">
        <v>0.1341734537119573</v>
      </c>
      <c r="W133" s="101">
        <v>0.26640344077557371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3.3333334640607171E-2</v>
      </c>
      <c r="D134" s="104">
        <v>1.9831102887973972E-2</v>
      </c>
      <c r="E134" s="104">
        <v>3.5421479090186343E-2</v>
      </c>
      <c r="F134" s="104">
        <v>3.7786478657990522E-2</v>
      </c>
      <c r="G134" s="104">
        <v>2.4520185827112084E-2</v>
      </c>
      <c r="H134" s="104">
        <v>2.0832090006056507E-2</v>
      </c>
      <c r="I134" s="104">
        <v>7.1486754999095001E-2</v>
      </c>
      <c r="J134" s="104">
        <v>6.686019674946099E-2</v>
      </c>
      <c r="K134" s="104">
        <v>0.16770595268577926</v>
      </c>
      <c r="L134" s="104">
        <v>6.8628566122900511E-2</v>
      </c>
      <c r="M134" s="104">
        <v>0.10260745864251646</v>
      </c>
      <c r="N134" s="104">
        <v>6.2314273436397005E-2</v>
      </c>
      <c r="O134" s="104">
        <v>0.14861429866115983</v>
      </c>
      <c r="P134" s="104">
        <v>0.32763381487580046</v>
      </c>
      <c r="Q134" s="104">
        <v>0.22630662904934515</v>
      </c>
      <c r="R134" s="104">
        <v>0.15195270622220594</v>
      </c>
      <c r="S134" s="104">
        <v>6.1449237476854997E-2</v>
      </c>
      <c r="T134" s="104">
        <v>8.4680257778640147E-2</v>
      </c>
      <c r="U134" s="104">
        <v>0.13010159094320173</v>
      </c>
      <c r="V134" s="104">
        <v>0.13290631182635837</v>
      </c>
      <c r="W134" s="104">
        <v>0.26825475783863584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19.839437702804339</v>
      </c>
      <c r="D135" s="101">
        <v>13.829582547701708</v>
      </c>
      <c r="E135" s="101">
        <v>10.892104368163681</v>
      </c>
      <c r="F135" s="101">
        <v>27.527111753643798</v>
      </c>
      <c r="G135" s="101">
        <v>15.348865138360038</v>
      </c>
      <c r="H135" s="101">
        <v>13.821104354826607</v>
      </c>
      <c r="I135" s="101">
        <v>8.3564352659556924</v>
      </c>
      <c r="J135" s="101">
        <v>8.024764209383374</v>
      </c>
      <c r="K135" s="101">
        <v>8.8166001299754644</v>
      </c>
      <c r="L135" s="101">
        <v>9.4969326570159005</v>
      </c>
      <c r="M135" s="101">
        <v>6.691158000403389</v>
      </c>
      <c r="N135" s="101">
        <v>12.226185468316842</v>
      </c>
      <c r="O135" s="101">
        <v>7.274298102769384</v>
      </c>
      <c r="P135" s="101">
        <v>6.6224200693630255</v>
      </c>
      <c r="Q135" s="101">
        <v>5.9921796471921667</v>
      </c>
      <c r="R135" s="101">
        <v>6.9991034018794878</v>
      </c>
      <c r="S135" s="101">
        <v>7.8191560651048801</v>
      </c>
      <c r="T135" s="101">
        <v>5.4327796158685091</v>
      </c>
      <c r="U135" s="101">
        <v>6.0479867889384913</v>
      </c>
      <c r="V135" s="101">
        <v>5.4627519519043135</v>
      </c>
      <c r="W135" s="101">
        <v>3.9476131887328401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6.8228177639476693</v>
      </c>
      <c r="D136" s="104">
        <v>6.242709325114582</v>
      </c>
      <c r="E136" s="104">
        <v>8.4481548691832415</v>
      </c>
      <c r="F136" s="104">
        <v>6.4905437233798473</v>
      </c>
      <c r="G136" s="104">
        <v>8.5735980876242586</v>
      </c>
      <c r="H136" s="104">
        <v>7.814345555287181</v>
      </c>
      <c r="I136" s="104">
        <v>9.419038725170461</v>
      </c>
      <c r="J136" s="104">
        <v>4.4257639012040526</v>
      </c>
      <c r="K136" s="104">
        <v>9.994779257701893</v>
      </c>
      <c r="L136" s="104">
        <v>5.6755909855138817</v>
      </c>
      <c r="M136" s="104">
        <v>10.516462492863759</v>
      </c>
      <c r="N136" s="104">
        <v>11.517277537389218</v>
      </c>
      <c r="O136" s="104">
        <v>12.097200333132989</v>
      </c>
      <c r="P136" s="104">
        <v>25.60636309372266</v>
      </c>
      <c r="Q136" s="104">
        <v>32.782650160715427</v>
      </c>
      <c r="R136" s="104">
        <v>14.653701478528179</v>
      </c>
      <c r="S136" s="104">
        <v>11.130771032157785</v>
      </c>
      <c r="T136" s="104">
        <v>3.7980809178246351</v>
      </c>
      <c r="U136" s="104">
        <v>7.4608287687784349</v>
      </c>
      <c r="V136" s="104">
        <v>5.8895004342642459</v>
      </c>
      <c r="W136" s="104">
        <v>9.6339932152609116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3.247777559757266</v>
      </c>
      <c r="D137" s="98">
        <v>3.0267080070694274</v>
      </c>
      <c r="E137" s="98">
        <v>4.0758860299088315</v>
      </c>
      <c r="F137" s="98">
        <v>3.3033996345083558</v>
      </c>
      <c r="G137" s="98">
        <v>4.3370828009953923</v>
      </c>
      <c r="H137" s="98">
        <v>3.8903814037621141</v>
      </c>
      <c r="I137" s="98">
        <v>5.1306906869092339</v>
      </c>
      <c r="J137" s="98">
        <v>2.2855439815548499</v>
      </c>
      <c r="K137" s="98">
        <v>4.9583138574545611</v>
      </c>
      <c r="L137" s="98">
        <v>2.6168428290736738</v>
      </c>
      <c r="M137" s="98">
        <v>5.4290323253963351</v>
      </c>
      <c r="N137" s="98">
        <v>5.9187769061226314</v>
      </c>
      <c r="O137" s="98">
        <v>6.3812762888135754</v>
      </c>
      <c r="P137" s="98">
        <v>12.333081927370603</v>
      </c>
      <c r="Q137" s="98">
        <v>15.573171321523702</v>
      </c>
      <c r="R137" s="98">
        <v>6.8663465196769691</v>
      </c>
      <c r="S137" s="98">
        <v>5.3585883473238543</v>
      </c>
      <c r="T137" s="98">
        <v>1.5602854709259484</v>
      </c>
      <c r="U137" s="98">
        <v>3.4430169773715789</v>
      </c>
      <c r="V137" s="98">
        <v>2.6114229526663846</v>
      </c>
      <c r="W137" s="98">
        <v>4.8846191035915929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3.5750402041904055</v>
      </c>
      <c r="D138" s="98">
        <v>3.2160013180451532</v>
      </c>
      <c r="E138" s="98">
        <v>4.3722688392744109</v>
      </c>
      <c r="F138" s="98">
        <v>3.1871440888714919</v>
      </c>
      <c r="G138" s="98">
        <v>4.236515286628868</v>
      </c>
      <c r="H138" s="98">
        <v>3.9239641515250683</v>
      </c>
      <c r="I138" s="98">
        <v>4.2883480382612245</v>
      </c>
      <c r="J138" s="98">
        <v>2.1402199196492031</v>
      </c>
      <c r="K138" s="98">
        <v>5.036465400247331</v>
      </c>
      <c r="L138" s="98">
        <v>3.0587481564402088</v>
      </c>
      <c r="M138" s="98">
        <v>5.0874301674674252</v>
      </c>
      <c r="N138" s="98">
        <v>5.598500631266587</v>
      </c>
      <c r="O138" s="98">
        <v>5.7159240443194097</v>
      </c>
      <c r="P138" s="98">
        <v>13.273281166352055</v>
      </c>
      <c r="Q138" s="98">
        <v>17.209478839191728</v>
      </c>
      <c r="R138" s="98">
        <v>7.7873549588512088</v>
      </c>
      <c r="S138" s="98">
        <v>5.772182684833929</v>
      </c>
      <c r="T138" s="98">
        <v>2.2377954468986876</v>
      </c>
      <c r="U138" s="98">
        <v>4.0178117914068556</v>
      </c>
      <c r="V138" s="98">
        <v>3.2780774815978617</v>
      </c>
      <c r="W138" s="98">
        <v>4.7493741116693204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36.133860133392119</v>
      </c>
      <c r="D139" s="122">
        <v>23.337213764178454</v>
      </c>
      <c r="E139" s="122">
        <v>26.748510242424448</v>
      </c>
      <c r="F139" s="122">
        <v>35.672288811762925</v>
      </c>
      <c r="G139" s="122">
        <v>26.424361952503816</v>
      </c>
      <c r="H139" s="122">
        <v>21.470442145493575</v>
      </c>
      <c r="I139" s="122">
        <v>29.244315226674004</v>
      </c>
      <c r="J139" s="122">
        <v>26.440619974607447</v>
      </c>
      <c r="K139" s="122">
        <v>30.861591174922957</v>
      </c>
      <c r="L139" s="122">
        <v>31.10820100923673</v>
      </c>
      <c r="M139" s="122">
        <v>37.057606281971104</v>
      </c>
      <c r="N139" s="122">
        <v>40.735339496076016</v>
      </c>
      <c r="O139" s="122">
        <v>38.249117319603741</v>
      </c>
      <c r="P139" s="122">
        <v>30.70006229227581</v>
      </c>
      <c r="Q139" s="122">
        <v>34.532540990998712</v>
      </c>
      <c r="R139" s="122">
        <v>23.679824730433246</v>
      </c>
      <c r="S139" s="122">
        <v>22.601617250389662</v>
      </c>
      <c r="T139" s="122">
        <v>13.919328454754517</v>
      </c>
      <c r="U139" s="122">
        <v>21.351527848090871</v>
      </c>
      <c r="V139" s="122">
        <v>20.710915150495996</v>
      </c>
      <c r="W139" s="122">
        <v>27.909385916098195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15.609030602454053</v>
      </c>
      <c r="D140" s="98">
        <v>6.3500347617744506</v>
      </c>
      <c r="E140" s="98">
        <v>7.1619870923873794</v>
      </c>
      <c r="F140" s="98">
        <v>10.194574020142259</v>
      </c>
      <c r="G140" s="98">
        <v>7.5315605883425727</v>
      </c>
      <c r="H140" s="98">
        <v>6.0831285359144962</v>
      </c>
      <c r="I140" s="98">
        <v>10.795148757404222</v>
      </c>
      <c r="J140" s="98">
        <v>8.0378350351317813</v>
      </c>
      <c r="K140" s="98">
        <v>11.575590919035106</v>
      </c>
      <c r="L140" s="98">
        <v>11.139313950111056</v>
      </c>
      <c r="M140" s="98">
        <v>13.616862784094197</v>
      </c>
      <c r="N140" s="98">
        <v>14.241984215191883</v>
      </c>
      <c r="O140" s="98">
        <v>13.394452106509016</v>
      </c>
      <c r="P140" s="98">
        <v>7.3354142516311951</v>
      </c>
      <c r="Q140" s="98">
        <v>6.9650974506785124</v>
      </c>
      <c r="R140" s="98">
        <v>5.1300172139296194</v>
      </c>
      <c r="S140" s="98">
        <v>5.4138639891954394</v>
      </c>
      <c r="T140" s="98">
        <v>3.1662434417932568</v>
      </c>
      <c r="U140" s="98">
        <v>6.5061135587346017</v>
      </c>
      <c r="V140" s="98">
        <v>6.8591650742988488</v>
      </c>
      <c r="W140" s="98">
        <v>11.223507979372352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20.524829530938057</v>
      </c>
      <c r="D141" s="33">
        <v>16.987179002404005</v>
      </c>
      <c r="E141" s="33">
        <v>19.586523150037067</v>
      </c>
      <c r="F141" s="33">
        <v>25.477714791620674</v>
      </c>
      <c r="G141" s="33">
        <v>18.892801364161244</v>
      </c>
      <c r="H141" s="33">
        <v>15.387313609579083</v>
      </c>
      <c r="I141" s="33">
        <v>18.44916646926978</v>
      </c>
      <c r="J141" s="33">
        <v>18.402784939475673</v>
      </c>
      <c r="K141" s="33">
        <v>19.28600025588786</v>
      </c>
      <c r="L141" s="33">
        <v>19.96888705912567</v>
      </c>
      <c r="M141" s="33">
        <v>23.440743497876898</v>
      </c>
      <c r="N141" s="33">
        <v>26.493355280884138</v>
      </c>
      <c r="O141" s="33">
        <v>24.854665213094727</v>
      </c>
      <c r="P141" s="33">
        <v>23.364648040644621</v>
      </c>
      <c r="Q141" s="33">
        <v>27.567443540320198</v>
      </c>
      <c r="R141" s="33">
        <v>18.549807516503634</v>
      </c>
      <c r="S141" s="33">
        <v>17.187753261194221</v>
      </c>
      <c r="T141" s="33">
        <v>10.753085012961261</v>
      </c>
      <c r="U141" s="33">
        <v>14.845414289356276</v>
      </c>
      <c r="V141" s="33">
        <v>13.851750076197145</v>
      </c>
      <c r="W141" s="33">
        <v>16.685877936725845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91.808716331779266</v>
      </c>
      <c r="D143" s="117">
        <f t="shared" si="49"/>
        <v>134.95354226346615</v>
      </c>
      <c r="E143" s="117">
        <f t="shared" si="49"/>
        <v>141.72726022904158</v>
      </c>
      <c r="F143" s="117">
        <f t="shared" si="49"/>
        <v>129.73675058217384</v>
      </c>
      <c r="G143" s="117">
        <f t="shared" si="49"/>
        <v>135.43009673870552</v>
      </c>
      <c r="H143" s="117">
        <f t="shared" si="49"/>
        <v>164.83645980850136</v>
      </c>
      <c r="I143" s="117">
        <f t="shared" si="49"/>
        <v>174.17921167668297</v>
      </c>
      <c r="J143" s="117">
        <f t="shared" si="49"/>
        <v>205.80833676886672</v>
      </c>
      <c r="K143" s="117">
        <f t="shared" si="49"/>
        <v>191.34387415328891</v>
      </c>
      <c r="L143" s="117">
        <f t="shared" si="49"/>
        <v>163.76360635091072</v>
      </c>
      <c r="M143" s="117">
        <f t="shared" si="49"/>
        <v>122.3520323135152</v>
      </c>
      <c r="N143" s="117">
        <f t="shared" si="49"/>
        <v>117.31340045108711</v>
      </c>
      <c r="O143" s="117">
        <f t="shared" si="49"/>
        <v>138.41440161083815</v>
      </c>
      <c r="P143" s="117">
        <f t="shared" si="49"/>
        <v>266.92447845472452</v>
      </c>
      <c r="Q143" s="117">
        <f t="shared" si="49"/>
        <v>217.31048946709024</v>
      </c>
      <c r="R143" s="117">
        <f t="shared" ref="R143:V143" si="50">R144+R146+R148+R157</f>
        <v>183.28687392141052</v>
      </c>
      <c r="S143" s="117">
        <f t="shared" si="50"/>
        <v>159.26570273823177</v>
      </c>
      <c r="T143" s="117">
        <f t="shared" si="50"/>
        <v>200.91466073224043</v>
      </c>
      <c r="U143" s="117">
        <f t="shared" si="50"/>
        <v>215.1492902146876</v>
      </c>
      <c r="V143" s="117">
        <f t="shared" si="50"/>
        <v>226.2672945747307</v>
      </c>
      <c r="W143" s="117">
        <f t="shared" ref="W143" si="51">W144+W146+W148+W157</f>
        <v>239.60578133096274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65.389525402837663</v>
      </c>
      <c r="D144" s="122">
        <f t="shared" si="52"/>
        <v>89.601980504855433</v>
      </c>
      <c r="E144" s="122">
        <f t="shared" si="52"/>
        <v>92.681161288714392</v>
      </c>
      <c r="F144" s="122">
        <f t="shared" si="52"/>
        <v>82.945656326137524</v>
      </c>
      <c r="G144" s="122">
        <f t="shared" si="52"/>
        <v>86.291529927463429</v>
      </c>
      <c r="H144" s="122">
        <f t="shared" si="52"/>
        <v>101.24334998778821</v>
      </c>
      <c r="I144" s="122">
        <f t="shared" si="52"/>
        <v>101.68907371394722</v>
      </c>
      <c r="J144" s="122">
        <f t="shared" si="52"/>
        <v>122.73410717580758</v>
      </c>
      <c r="K144" s="122">
        <f t="shared" si="52"/>
        <v>108.65024938838566</v>
      </c>
      <c r="L144" s="122">
        <f t="shared" si="52"/>
        <v>91.746114396153473</v>
      </c>
      <c r="M144" s="122">
        <f t="shared" si="52"/>
        <v>60.757540306952677</v>
      </c>
      <c r="N144" s="122">
        <f t="shared" si="52"/>
        <v>58.3810852136561</v>
      </c>
      <c r="O144" s="122">
        <f t="shared" si="52"/>
        <v>71.614946969717593</v>
      </c>
      <c r="P144" s="122">
        <f t="shared" si="52"/>
        <v>128.03864500002763</v>
      </c>
      <c r="Q144" s="122">
        <f t="shared" si="52"/>
        <v>102.46841762768555</v>
      </c>
      <c r="R144" s="122">
        <f t="shared" si="52"/>
        <v>83.972157102890719</v>
      </c>
      <c r="S144" s="122">
        <f t="shared" si="52"/>
        <v>68.128215789078126</v>
      </c>
      <c r="T144" s="122">
        <f t="shared" si="52"/>
        <v>86.00196371088866</v>
      </c>
      <c r="U144" s="122">
        <f t="shared" si="52"/>
        <v>88.481319402346415</v>
      </c>
      <c r="V144" s="122">
        <f t="shared" si="52"/>
        <v>89.360225042889567</v>
      </c>
      <c r="W144" s="122">
        <f t="shared" si="52"/>
        <v>100.98644317899119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65.389525402837663</v>
      </c>
      <c r="D145" s="98">
        <v>89.601980504855433</v>
      </c>
      <c r="E145" s="98">
        <v>92.681161288714392</v>
      </c>
      <c r="F145" s="98">
        <v>82.945656326137524</v>
      </c>
      <c r="G145" s="98">
        <v>86.291529927463429</v>
      </c>
      <c r="H145" s="98">
        <v>101.24334998778821</v>
      </c>
      <c r="I145" s="98">
        <v>101.68907371394722</v>
      </c>
      <c r="J145" s="98">
        <v>122.73410717580758</v>
      </c>
      <c r="K145" s="98">
        <v>108.65024938838566</v>
      </c>
      <c r="L145" s="98">
        <v>91.746114396153473</v>
      </c>
      <c r="M145" s="98">
        <v>60.757540306952677</v>
      </c>
      <c r="N145" s="98">
        <v>58.3810852136561</v>
      </c>
      <c r="O145" s="98">
        <v>71.614946969717593</v>
      </c>
      <c r="P145" s="98">
        <v>128.03864500002763</v>
      </c>
      <c r="Q145" s="98">
        <v>102.46841762768555</v>
      </c>
      <c r="R145" s="98">
        <v>83.972157102890719</v>
      </c>
      <c r="S145" s="98">
        <v>68.128215789078126</v>
      </c>
      <c r="T145" s="98">
        <v>86.00196371088866</v>
      </c>
      <c r="U145" s="98">
        <v>88.481319402346415</v>
      </c>
      <c r="V145" s="98">
        <v>89.360225042889567</v>
      </c>
      <c r="W145" s="98">
        <v>100.98644317899119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0.88811857129063532</v>
      </c>
      <c r="D146" s="122">
        <f t="shared" si="53"/>
        <v>1.2241819697879004</v>
      </c>
      <c r="E146" s="122">
        <f t="shared" si="53"/>
        <v>2.6543287114578717</v>
      </c>
      <c r="F146" s="122">
        <f t="shared" si="53"/>
        <v>1.9694049604912161</v>
      </c>
      <c r="G146" s="122">
        <f t="shared" si="53"/>
        <v>2.0798007506014784</v>
      </c>
      <c r="H146" s="122">
        <f t="shared" si="53"/>
        <v>2.9794800349569122</v>
      </c>
      <c r="I146" s="122">
        <f t="shared" si="53"/>
        <v>2.2927312521944518</v>
      </c>
      <c r="J146" s="122">
        <f t="shared" si="53"/>
        <v>2.7099392298084859</v>
      </c>
      <c r="K146" s="122">
        <f t="shared" si="53"/>
        <v>4.8832041914841993</v>
      </c>
      <c r="L146" s="122">
        <f t="shared" si="53"/>
        <v>4.3921040820857904</v>
      </c>
      <c r="M146" s="122">
        <f t="shared" si="53"/>
        <v>3.9295890034309613</v>
      </c>
      <c r="N146" s="122">
        <f t="shared" si="53"/>
        <v>4.2090781374582891</v>
      </c>
      <c r="O146" s="122">
        <f t="shared" si="53"/>
        <v>4.2514101026513913</v>
      </c>
      <c r="P146" s="122">
        <f t="shared" si="53"/>
        <v>5.3231057588535977</v>
      </c>
      <c r="Q146" s="122">
        <f t="shared" si="53"/>
        <v>5.8216935364397786</v>
      </c>
      <c r="R146" s="122">
        <f t="shared" si="53"/>
        <v>7.1089846339167826</v>
      </c>
      <c r="S146" s="122">
        <f t="shared" si="53"/>
        <v>6.9153513552472905</v>
      </c>
      <c r="T146" s="122">
        <f t="shared" si="53"/>
        <v>8.1125461658491922</v>
      </c>
      <c r="U146" s="122">
        <f t="shared" si="53"/>
        <v>9.7965886148078347</v>
      </c>
      <c r="V146" s="122">
        <f t="shared" si="53"/>
        <v>10.447781120672952</v>
      </c>
      <c r="W146" s="122">
        <f t="shared" si="53"/>
        <v>11.700446365727897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0.88811857129063532</v>
      </c>
      <c r="D147" s="98">
        <v>1.2241819697879004</v>
      </c>
      <c r="E147" s="98">
        <v>2.6543287114578717</v>
      </c>
      <c r="F147" s="98">
        <v>1.9694049604912161</v>
      </c>
      <c r="G147" s="98">
        <v>2.0798007506014784</v>
      </c>
      <c r="H147" s="98">
        <v>2.9794800349569122</v>
      </c>
      <c r="I147" s="98">
        <v>2.2927312521944518</v>
      </c>
      <c r="J147" s="98">
        <v>2.7099392298084859</v>
      </c>
      <c r="K147" s="98">
        <v>4.8832041914841993</v>
      </c>
      <c r="L147" s="98">
        <v>4.3921040820857904</v>
      </c>
      <c r="M147" s="98">
        <v>3.9295890034309613</v>
      </c>
      <c r="N147" s="98">
        <v>4.2090781374582891</v>
      </c>
      <c r="O147" s="98">
        <v>4.2514101026513913</v>
      </c>
      <c r="P147" s="98">
        <v>5.3231057588535977</v>
      </c>
      <c r="Q147" s="98">
        <v>5.8216935364397786</v>
      </c>
      <c r="R147" s="98">
        <v>7.1089846339167826</v>
      </c>
      <c r="S147" s="98">
        <v>6.9153513552472905</v>
      </c>
      <c r="T147" s="98">
        <v>8.1125461658491922</v>
      </c>
      <c r="U147" s="98">
        <v>9.7965886148078347</v>
      </c>
      <c r="V147" s="98">
        <v>10.447781120672952</v>
      </c>
      <c r="W147" s="98">
        <v>11.700446365727897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17.408612203044154</v>
      </c>
      <c r="D148" s="122">
        <v>28.252680255084918</v>
      </c>
      <c r="E148" s="122">
        <v>29.254177735169744</v>
      </c>
      <c r="F148" s="122">
        <v>29.117683124371577</v>
      </c>
      <c r="G148" s="122">
        <v>30.671347022175144</v>
      </c>
      <c r="H148" s="122">
        <v>39.446443408089635</v>
      </c>
      <c r="I148" s="122">
        <v>44.874273745684796</v>
      </c>
      <c r="J148" s="122">
        <v>51.422655818610437</v>
      </c>
      <c r="K148" s="122">
        <v>48.684606045484351</v>
      </c>
      <c r="L148" s="122">
        <v>41.693302735508226</v>
      </c>
      <c r="M148" s="122">
        <v>36.751321572029262</v>
      </c>
      <c r="N148" s="122">
        <v>35.086577347762422</v>
      </c>
      <c r="O148" s="122">
        <v>42.005865513615468</v>
      </c>
      <c r="P148" s="122">
        <v>88.961117485502058</v>
      </c>
      <c r="Q148" s="122">
        <v>74.095103598714147</v>
      </c>
      <c r="R148" s="122">
        <v>63.15402582960332</v>
      </c>
      <c r="S148" s="122">
        <v>57.524627865889784</v>
      </c>
      <c r="T148" s="122">
        <v>73.957278380497655</v>
      </c>
      <c r="U148" s="122">
        <v>79.91890792024715</v>
      </c>
      <c r="V148" s="122">
        <v>86.28719759526993</v>
      </c>
      <c r="W148" s="122">
        <v>85.571870204929354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3.6263957878812647</v>
      </c>
      <c r="D149" s="98">
        <v>6.9042296659013678</v>
      </c>
      <c r="E149" s="98">
        <v>7.8793036947642401</v>
      </c>
      <c r="F149" s="98">
        <v>7.0873839913579308</v>
      </c>
      <c r="G149" s="98">
        <v>6.1763978721620854</v>
      </c>
      <c r="H149" s="98">
        <v>6.7107765491756091</v>
      </c>
      <c r="I149" s="98">
        <v>6.8694152467119034</v>
      </c>
      <c r="J149" s="98">
        <v>7.7082785548277384</v>
      </c>
      <c r="K149" s="98">
        <v>10.809995148820876</v>
      </c>
      <c r="L149" s="98">
        <v>7.381446528386153</v>
      </c>
      <c r="M149" s="98">
        <v>7.2151533428923704</v>
      </c>
      <c r="N149" s="98">
        <v>6.0123705348252416</v>
      </c>
      <c r="O149" s="98">
        <v>6.004962993252577</v>
      </c>
      <c r="P149" s="98">
        <v>13.633058397227167</v>
      </c>
      <c r="Q149" s="98">
        <v>8.8047301928853212</v>
      </c>
      <c r="R149" s="98">
        <v>7.0641911765630443</v>
      </c>
      <c r="S149" s="98">
        <v>6.4729965473661437</v>
      </c>
      <c r="T149" s="98">
        <v>7.4051660030963635</v>
      </c>
      <c r="U149" s="98">
        <v>7.7774356696364251</v>
      </c>
      <c r="V149" s="98">
        <v>7.8653388288650365</v>
      </c>
      <c r="W149" s="98">
        <v>9.2022513130956067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1.7154441506098805E-2</v>
      </c>
      <c r="D150" s="98">
        <v>4.1483126092860638E-2</v>
      </c>
      <c r="E150" s="98">
        <v>0.12065942027871297</v>
      </c>
      <c r="F150" s="98">
        <v>4.3915586142435278E-2</v>
      </c>
      <c r="G150" s="98">
        <v>1.6327880132472813E-2</v>
      </c>
      <c r="H150" s="98">
        <v>3.785089275619153E-2</v>
      </c>
      <c r="I150" s="98">
        <v>2.5321226496203882E-2</v>
      </c>
      <c r="J150" s="98">
        <v>0.12318726484254593</v>
      </c>
      <c r="K150" s="98">
        <v>0.11966241558113926</v>
      </c>
      <c r="L150" s="98">
        <v>0.26415330309375057</v>
      </c>
      <c r="M150" s="98">
        <v>0.1478242588631539</v>
      </c>
      <c r="N150" s="98">
        <v>0.14729228586083762</v>
      </c>
      <c r="O150" s="98">
        <v>0.12593846958172961</v>
      </c>
      <c r="P150" s="98">
        <v>0.32518604561141917</v>
      </c>
      <c r="Q150" s="98">
        <v>0.11618086061280999</v>
      </c>
      <c r="R150" s="98">
        <v>0.12690099219834908</v>
      </c>
      <c r="S150" s="98">
        <v>0.14287332900490668</v>
      </c>
      <c r="T150" s="98">
        <v>0.15663781441318633</v>
      </c>
      <c r="U150" s="98">
        <v>0.13242074002021711</v>
      </c>
      <c r="V150" s="98">
        <v>0.23697277909146192</v>
      </c>
      <c r="W150" s="98">
        <v>6.4978539013488684E-2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5.4470704077455752E-3</v>
      </c>
      <c r="D151" s="101">
        <v>1.2572300814908051E-2</v>
      </c>
      <c r="E151" s="101">
        <v>3.16347337685422E-2</v>
      </c>
      <c r="F151" s="101">
        <v>1.2566893935812513E-2</v>
      </c>
      <c r="G151" s="101">
        <v>5.1511031808365824E-3</v>
      </c>
      <c r="H151" s="101">
        <v>1.1912333149000091E-2</v>
      </c>
      <c r="I151" s="101">
        <v>7.0244529535572267E-3</v>
      </c>
      <c r="J151" s="101">
        <v>3.6241426516113617E-2</v>
      </c>
      <c r="K151" s="101">
        <v>3.6127008327087054E-2</v>
      </c>
      <c r="L151" s="101">
        <v>6.6355869715160887E-2</v>
      </c>
      <c r="M151" s="101">
        <v>3.0039111411461945E-2</v>
      </c>
      <c r="N151" s="101">
        <v>2.7173286592230995E-2</v>
      </c>
      <c r="O151" s="101">
        <v>2.1209097854502763E-2</v>
      </c>
      <c r="P151" s="101">
        <v>8.5357957074998478E-2</v>
      </c>
      <c r="Q151" s="101">
        <v>1.7919217012203878E-2</v>
      </c>
      <c r="R151" s="101">
        <v>3.5203121003399666E-2</v>
      </c>
      <c r="S151" s="101">
        <v>2.4619354030858562E-2</v>
      </c>
      <c r="T151" s="101">
        <v>4.0310687427642725E-2</v>
      </c>
      <c r="U151" s="101">
        <v>2.5052022291073631E-2</v>
      </c>
      <c r="V151" s="101">
        <v>5.3355544572263443E-2</v>
      </c>
      <c r="W151" s="101">
        <v>1.5678852429418515E-2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1.1707371098353229E-2</v>
      </c>
      <c r="D152" s="104">
        <v>2.8910825277952589E-2</v>
      </c>
      <c r="E152" s="104">
        <v>8.9024686510170772E-2</v>
      </c>
      <c r="F152" s="104">
        <v>3.1348692206622772E-2</v>
      </c>
      <c r="G152" s="104">
        <v>1.1176776951636233E-2</v>
      </c>
      <c r="H152" s="104">
        <v>2.5938559607191439E-2</v>
      </c>
      <c r="I152" s="104">
        <v>1.8296773542646656E-2</v>
      </c>
      <c r="J152" s="104">
        <v>8.6945838326432309E-2</v>
      </c>
      <c r="K152" s="104">
        <v>8.3535407254052202E-2</v>
      </c>
      <c r="L152" s="104">
        <v>0.19779743337858965</v>
      </c>
      <c r="M152" s="104">
        <v>0.11778514745169195</v>
      </c>
      <c r="N152" s="104">
        <v>0.12011899926860661</v>
      </c>
      <c r="O152" s="104">
        <v>0.10472937172722686</v>
      </c>
      <c r="P152" s="104">
        <v>0.23982808853642065</v>
      </c>
      <c r="Q152" s="104">
        <v>9.826164360060613E-2</v>
      </c>
      <c r="R152" s="104">
        <v>9.1697871194949376E-2</v>
      </c>
      <c r="S152" s="104">
        <v>0.11825397497404812</v>
      </c>
      <c r="T152" s="104">
        <v>0.11632712698554361</v>
      </c>
      <c r="U152" s="104">
        <v>0.10736871772914353</v>
      </c>
      <c r="V152" s="104">
        <v>0.18361723451919848</v>
      </c>
      <c r="W152" s="104">
        <v>4.9299686584070163E-2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11.543600108725508</v>
      </c>
      <c r="D153" s="101">
        <v>17.500018190492145</v>
      </c>
      <c r="E153" s="101">
        <v>16.863241934494379</v>
      </c>
      <c r="F153" s="101">
        <v>19.328942288747093</v>
      </c>
      <c r="G153" s="101">
        <v>20.497251690638688</v>
      </c>
      <c r="H153" s="101">
        <v>27.449120356670132</v>
      </c>
      <c r="I153" s="101">
        <v>27.052717429740248</v>
      </c>
      <c r="J153" s="101">
        <v>34.158128629578727</v>
      </c>
      <c r="K153" s="101">
        <v>26.087779397955028</v>
      </c>
      <c r="L153" s="101">
        <v>25.108964139973931</v>
      </c>
      <c r="M153" s="101">
        <v>18.687267105731902</v>
      </c>
      <c r="N153" s="101">
        <v>20.975060013958966</v>
      </c>
      <c r="O153" s="101">
        <v>25.410081801582994</v>
      </c>
      <c r="P153" s="101">
        <v>45.720254776455576</v>
      </c>
      <c r="Q153" s="101">
        <v>39.96083351247534</v>
      </c>
      <c r="R153" s="101">
        <v>36.470903201283932</v>
      </c>
      <c r="S153" s="101">
        <v>33.365047159851116</v>
      </c>
      <c r="T153" s="101">
        <v>43.436749217510993</v>
      </c>
      <c r="U153" s="101">
        <v>49.273551899096375</v>
      </c>
      <c r="V153" s="101">
        <v>55.272366109220641</v>
      </c>
      <c r="W153" s="101">
        <v>47.329131034053709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2.2214618649312787</v>
      </c>
      <c r="D154" s="104">
        <v>3.8069492725985445</v>
      </c>
      <c r="E154" s="104">
        <v>4.3909726856324083</v>
      </c>
      <c r="F154" s="104">
        <v>2.657441258124114</v>
      </c>
      <c r="G154" s="104">
        <v>3.9813695792418993</v>
      </c>
      <c r="H154" s="104">
        <v>5.2486956094877026</v>
      </c>
      <c r="I154" s="104">
        <v>10.92681984273643</v>
      </c>
      <c r="J154" s="104">
        <v>9.4330613693614112</v>
      </c>
      <c r="K154" s="104">
        <v>11.667169083127311</v>
      </c>
      <c r="L154" s="104">
        <v>8.9387387640543938</v>
      </c>
      <c r="M154" s="104">
        <v>10.701076864541841</v>
      </c>
      <c r="N154" s="104">
        <v>7.9518545131173708</v>
      </c>
      <c r="O154" s="104">
        <v>10.464882249198185</v>
      </c>
      <c r="P154" s="104">
        <v>29.282618266207884</v>
      </c>
      <c r="Q154" s="104">
        <v>25.213359032740676</v>
      </c>
      <c r="R154" s="104">
        <v>19.492030459558009</v>
      </c>
      <c r="S154" s="104">
        <v>17.54371082966761</v>
      </c>
      <c r="T154" s="104">
        <v>22.958725345477092</v>
      </c>
      <c r="U154" s="104">
        <v>22.735499611494109</v>
      </c>
      <c r="V154" s="104">
        <v>22.912519878092791</v>
      </c>
      <c r="W154" s="104">
        <v>28.975509318766527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1.1492765330717414</v>
      </c>
      <c r="D155" s="98">
        <v>1.9633556770907761</v>
      </c>
      <c r="E155" s="98">
        <v>2.1730361484417107</v>
      </c>
      <c r="F155" s="98">
        <v>1.3067238433921851</v>
      </c>
      <c r="G155" s="98">
        <v>1.9294871364612258</v>
      </c>
      <c r="H155" s="98">
        <v>2.4165100240494768</v>
      </c>
      <c r="I155" s="98">
        <v>5.6909866530853019</v>
      </c>
      <c r="J155" s="98">
        <v>4.4660244205486377</v>
      </c>
      <c r="K155" s="98">
        <v>5.4156856682473906</v>
      </c>
      <c r="L155" s="98">
        <v>4.1685229240198129</v>
      </c>
      <c r="M155" s="98">
        <v>4.9250639760364674</v>
      </c>
      <c r="N155" s="98">
        <v>3.4741115449229887</v>
      </c>
      <c r="O155" s="98">
        <v>5.0755999591311367</v>
      </c>
      <c r="P155" s="98">
        <v>12.659467799175371</v>
      </c>
      <c r="Q155" s="98">
        <v>10.618585282440426</v>
      </c>
      <c r="R155" s="98">
        <v>8.0495793517607979</v>
      </c>
      <c r="S155" s="98">
        <v>7.4397183017443727</v>
      </c>
      <c r="T155" s="98">
        <v>9.2105444661680025</v>
      </c>
      <c r="U155" s="98">
        <v>9.2606662928079473</v>
      </c>
      <c r="V155" s="98">
        <v>9.2645521801849888</v>
      </c>
      <c r="W155" s="98">
        <v>11.248524240372513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1.0721853318595373</v>
      </c>
      <c r="D156" s="98">
        <v>1.843593595507768</v>
      </c>
      <c r="E156" s="98">
        <v>2.2179365371906972</v>
      </c>
      <c r="F156" s="98">
        <v>1.3507174147319292</v>
      </c>
      <c r="G156" s="98">
        <v>2.0518824427806739</v>
      </c>
      <c r="H156" s="98">
        <v>2.8321855854382254</v>
      </c>
      <c r="I156" s="98">
        <v>5.2358331896511254</v>
      </c>
      <c r="J156" s="98">
        <v>4.9670369488127744</v>
      </c>
      <c r="K156" s="98">
        <v>6.2514834148799183</v>
      </c>
      <c r="L156" s="98">
        <v>4.7702158400345818</v>
      </c>
      <c r="M156" s="98">
        <v>5.7760128885053792</v>
      </c>
      <c r="N156" s="98">
        <v>4.4777429681943808</v>
      </c>
      <c r="O156" s="98">
        <v>5.3892822900670465</v>
      </c>
      <c r="P156" s="98">
        <v>16.623150467032517</v>
      </c>
      <c r="Q156" s="98">
        <v>14.59477375030025</v>
      </c>
      <c r="R156" s="98">
        <v>11.442451107797217</v>
      </c>
      <c r="S156" s="98">
        <v>10.103992527923243</v>
      </c>
      <c r="T156" s="98">
        <v>13.748180879309084</v>
      </c>
      <c r="U156" s="98">
        <v>13.474833318686159</v>
      </c>
      <c r="V156" s="98">
        <v>13.647967697907804</v>
      </c>
      <c r="W156" s="98">
        <v>17.726985078394019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8.1224601546068165</v>
      </c>
      <c r="D157" s="122">
        <v>15.874699533737889</v>
      </c>
      <c r="E157" s="122">
        <v>17.137592493699582</v>
      </c>
      <c r="F157" s="122">
        <v>15.704006171173532</v>
      </c>
      <c r="G157" s="122">
        <v>16.38741903846546</v>
      </c>
      <c r="H157" s="122">
        <v>21.167186377666617</v>
      </c>
      <c r="I157" s="122">
        <v>25.323132964856494</v>
      </c>
      <c r="J157" s="122">
        <v>28.941634544640216</v>
      </c>
      <c r="K157" s="122">
        <v>29.125814527934697</v>
      </c>
      <c r="L157" s="122">
        <v>25.93208513716322</v>
      </c>
      <c r="M157" s="122">
        <v>20.913581431102294</v>
      </c>
      <c r="N157" s="122">
        <v>19.636659752210289</v>
      </c>
      <c r="O157" s="122">
        <v>20.542179024853702</v>
      </c>
      <c r="P157" s="122">
        <v>44.601610210341256</v>
      </c>
      <c r="Q157" s="122">
        <v>34.925274704250754</v>
      </c>
      <c r="R157" s="122">
        <v>29.051706354999695</v>
      </c>
      <c r="S157" s="122">
        <v>26.697507728016546</v>
      </c>
      <c r="T157" s="122">
        <v>32.842872475004931</v>
      </c>
      <c r="U157" s="122">
        <v>36.952474277286207</v>
      </c>
      <c r="V157" s="122">
        <v>40.172090815898251</v>
      </c>
      <c r="W157" s="122">
        <v>41.347021581314294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2.6898493236839136</v>
      </c>
      <c r="D158" s="98">
        <v>5.8581404565700561</v>
      </c>
      <c r="E158" s="98">
        <v>7.6173271886866818</v>
      </c>
      <c r="F158" s="98">
        <v>6.2970882321551134</v>
      </c>
      <c r="G158" s="98">
        <v>5.2725261326362585</v>
      </c>
      <c r="H158" s="98">
        <v>6.5833859643248731</v>
      </c>
      <c r="I158" s="98">
        <v>7.7093821880027305</v>
      </c>
      <c r="J158" s="98">
        <v>8.787630384376854</v>
      </c>
      <c r="K158" s="98">
        <v>11.318724574905749</v>
      </c>
      <c r="L158" s="98">
        <v>10.067250216509207</v>
      </c>
      <c r="M158" s="98">
        <v>8.7727806920052132</v>
      </c>
      <c r="N158" s="98">
        <v>8.7315850503570474</v>
      </c>
      <c r="O158" s="98">
        <v>7.7231728442988494</v>
      </c>
      <c r="P158" s="98">
        <v>14.200380393931649</v>
      </c>
      <c r="Q158" s="98">
        <v>9.0378057701900598</v>
      </c>
      <c r="R158" s="98">
        <v>6.2451192184039401</v>
      </c>
      <c r="S158" s="98">
        <v>7.129339578919895</v>
      </c>
      <c r="T158" s="98">
        <v>8.8591583122071125</v>
      </c>
      <c r="U158" s="98">
        <v>10.843971679360374</v>
      </c>
      <c r="V158" s="98">
        <v>11.639752720611771</v>
      </c>
      <c r="W158" s="98">
        <v>11.236348719161706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5.4326108309229024</v>
      </c>
      <c r="D159" s="33">
        <v>10.016559077167836</v>
      </c>
      <c r="E159" s="33">
        <v>9.5202653050129005</v>
      </c>
      <c r="F159" s="33">
        <v>9.4069179390184186</v>
      </c>
      <c r="G159" s="33">
        <v>11.114892905829203</v>
      </c>
      <c r="H159" s="33">
        <v>14.583800413341748</v>
      </c>
      <c r="I159" s="33">
        <v>17.613750776853763</v>
      </c>
      <c r="J159" s="33">
        <v>20.154004160263359</v>
      </c>
      <c r="K159" s="33">
        <v>17.807089953028949</v>
      </c>
      <c r="L159" s="33">
        <v>15.864834920654008</v>
      </c>
      <c r="M159" s="33">
        <v>12.140800739097081</v>
      </c>
      <c r="N159" s="33">
        <v>10.905074701853245</v>
      </c>
      <c r="O159" s="33">
        <v>12.819006180554851</v>
      </c>
      <c r="P159" s="33">
        <v>30.401229816409622</v>
      </c>
      <c r="Q159" s="33">
        <v>25.887468934060692</v>
      </c>
      <c r="R159" s="33">
        <v>22.806587136595759</v>
      </c>
      <c r="S159" s="33">
        <v>19.56816814909665</v>
      </c>
      <c r="T159" s="33">
        <v>23.983714162797821</v>
      </c>
      <c r="U159" s="33">
        <v>26.108502597925852</v>
      </c>
      <c r="V159" s="33">
        <v>28.532338095286487</v>
      </c>
      <c r="W159" s="33">
        <v>30.110672862152587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304.88577786318763</v>
      </c>
      <c r="D161" s="117">
        <f t="shared" si="54"/>
        <v>299.04497678159657</v>
      </c>
      <c r="E161" s="117">
        <f t="shared" si="54"/>
        <v>299.90622554062264</v>
      </c>
      <c r="F161" s="117">
        <f t="shared" si="54"/>
        <v>292.39713635219499</v>
      </c>
      <c r="G161" s="117">
        <f t="shared" si="54"/>
        <v>225.62693442809552</v>
      </c>
      <c r="H161" s="117">
        <f t="shared" si="54"/>
        <v>336.24327493950727</v>
      </c>
      <c r="I161" s="117">
        <f t="shared" si="54"/>
        <v>265.43742927124964</v>
      </c>
      <c r="J161" s="117">
        <f t="shared" si="54"/>
        <v>334.36524955539875</v>
      </c>
      <c r="K161" s="117">
        <f t="shared" si="54"/>
        <v>263.41668010106497</v>
      </c>
      <c r="L161" s="117">
        <f t="shared" si="54"/>
        <v>316.36323306062712</v>
      </c>
      <c r="M161" s="117">
        <f t="shared" si="54"/>
        <v>214.95557166679649</v>
      </c>
      <c r="N161" s="117">
        <f t="shared" si="54"/>
        <v>275.53997110381164</v>
      </c>
      <c r="O161" s="117">
        <f t="shared" si="54"/>
        <v>251.77257692955493</v>
      </c>
      <c r="P161" s="117">
        <f t="shared" si="54"/>
        <v>151.00447889932775</v>
      </c>
      <c r="Q161" s="117">
        <f t="shared" si="54"/>
        <v>200.85403383228862</v>
      </c>
      <c r="R161" s="117">
        <f t="shared" ref="R161:V161" si="55">R162+R164+R166+R175</f>
        <v>237.27621053748621</v>
      </c>
      <c r="S161" s="117">
        <f t="shared" si="55"/>
        <v>222.47073350435315</v>
      </c>
      <c r="T161" s="117">
        <f t="shared" si="55"/>
        <v>223.52313981109313</v>
      </c>
      <c r="U161" s="117">
        <f t="shared" si="55"/>
        <v>204.75549884262446</v>
      </c>
      <c r="V161" s="117">
        <f t="shared" si="55"/>
        <v>174.7762815023905</v>
      </c>
      <c r="W161" s="117">
        <f t="shared" ref="W161" si="56">W162+W164+W166+W175</f>
        <v>179.17314990010368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245.23724474789017</v>
      </c>
      <c r="D162" s="122">
        <f t="shared" si="57"/>
        <v>241.50938571997725</v>
      </c>
      <c r="E162" s="122">
        <f t="shared" si="57"/>
        <v>239.64372144931869</v>
      </c>
      <c r="F162" s="122">
        <f t="shared" si="57"/>
        <v>234.02686619185857</v>
      </c>
      <c r="G162" s="122">
        <f t="shared" si="57"/>
        <v>175.88443767112443</v>
      </c>
      <c r="H162" s="122">
        <f t="shared" si="57"/>
        <v>266.10671196885642</v>
      </c>
      <c r="I162" s="122">
        <f t="shared" si="57"/>
        <v>211.18929972387761</v>
      </c>
      <c r="J162" s="122">
        <f t="shared" si="57"/>
        <v>273.27179576270527</v>
      </c>
      <c r="K162" s="122">
        <f t="shared" si="57"/>
        <v>211.97649112453269</v>
      </c>
      <c r="L162" s="122">
        <f t="shared" si="57"/>
        <v>258.42482145960878</v>
      </c>
      <c r="M162" s="122">
        <f t="shared" si="57"/>
        <v>172.04912317380285</v>
      </c>
      <c r="N162" s="122">
        <f t="shared" si="57"/>
        <v>225.72338122752703</v>
      </c>
      <c r="O162" s="122">
        <f t="shared" si="57"/>
        <v>210.81133484037937</v>
      </c>
      <c r="P162" s="122">
        <f t="shared" si="57"/>
        <v>119.88715521821679</v>
      </c>
      <c r="Q162" s="122">
        <f t="shared" si="57"/>
        <v>160.70280622234026</v>
      </c>
      <c r="R162" s="122">
        <f t="shared" si="57"/>
        <v>185.66610969526857</v>
      </c>
      <c r="S162" s="122">
        <f t="shared" si="57"/>
        <v>170.5066302861724</v>
      </c>
      <c r="T162" s="122">
        <f t="shared" si="57"/>
        <v>169.63188322223894</v>
      </c>
      <c r="U162" s="122">
        <f t="shared" si="57"/>
        <v>150.98527685786993</v>
      </c>
      <c r="V162" s="122">
        <f t="shared" si="57"/>
        <v>125.98994606331472</v>
      </c>
      <c r="W162" s="122">
        <f t="shared" si="57"/>
        <v>131.54777315041673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245.23724474789017</v>
      </c>
      <c r="D163" s="33">
        <v>241.50938571997725</v>
      </c>
      <c r="E163" s="33">
        <v>239.64372144931869</v>
      </c>
      <c r="F163" s="33">
        <v>234.02686619185857</v>
      </c>
      <c r="G163" s="33">
        <v>175.88443767112443</v>
      </c>
      <c r="H163" s="33">
        <v>266.10671196885642</v>
      </c>
      <c r="I163" s="33">
        <v>211.18929972387761</v>
      </c>
      <c r="J163" s="33">
        <v>273.27179576270527</v>
      </c>
      <c r="K163" s="33">
        <v>211.97649112453269</v>
      </c>
      <c r="L163" s="33">
        <v>258.42482145960878</v>
      </c>
      <c r="M163" s="33">
        <v>172.04912317380285</v>
      </c>
      <c r="N163" s="33">
        <v>225.72338122752703</v>
      </c>
      <c r="O163" s="33">
        <v>210.81133484037937</v>
      </c>
      <c r="P163" s="33">
        <v>119.88715521821679</v>
      </c>
      <c r="Q163" s="33">
        <v>160.70280622234026</v>
      </c>
      <c r="R163" s="33">
        <v>185.66610969526857</v>
      </c>
      <c r="S163" s="33">
        <v>170.5066302861724</v>
      </c>
      <c r="T163" s="33">
        <v>169.63188322223894</v>
      </c>
      <c r="U163" s="33">
        <v>150.98527685786993</v>
      </c>
      <c r="V163" s="33">
        <v>125.98994606331472</v>
      </c>
      <c r="W163" s="33">
        <v>131.54777315041673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3.2038048454285013</v>
      </c>
      <c r="D164" s="122">
        <f t="shared" si="58"/>
        <v>2.6449003535121864</v>
      </c>
      <c r="E164" s="122">
        <f t="shared" si="58"/>
        <v>4.9497162226029321</v>
      </c>
      <c r="F164" s="122">
        <f t="shared" si="58"/>
        <v>4.0228161622586276</v>
      </c>
      <c r="G164" s="122">
        <f t="shared" si="58"/>
        <v>4.3582957849912596</v>
      </c>
      <c r="H164" s="122">
        <f t="shared" si="58"/>
        <v>5.6941398498444835</v>
      </c>
      <c r="I164" s="122">
        <f t="shared" si="58"/>
        <v>2.8996819644221343</v>
      </c>
      <c r="J164" s="122">
        <f t="shared" si="58"/>
        <v>2.7423804727051935</v>
      </c>
      <c r="K164" s="122">
        <f t="shared" si="58"/>
        <v>4.2089918303219722</v>
      </c>
      <c r="L164" s="122">
        <f t="shared" si="58"/>
        <v>3.9888598382058431</v>
      </c>
      <c r="M164" s="122">
        <f t="shared" si="58"/>
        <v>2.6762981838449571</v>
      </c>
      <c r="N164" s="122">
        <f t="shared" si="58"/>
        <v>2.9261132624629376</v>
      </c>
      <c r="O164" s="122">
        <f t="shared" si="58"/>
        <v>1.8457715481684609</v>
      </c>
      <c r="P164" s="122">
        <f t="shared" si="58"/>
        <v>1.6677942457938419</v>
      </c>
      <c r="Q164" s="122">
        <f t="shared" si="58"/>
        <v>1.9708657429524654</v>
      </c>
      <c r="R164" s="122">
        <f t="shared" si="58"/>
        <v>3.3404466074074084</v>
      </c>
      <c r="S164" s="122">
        <f t="shared" si="58"/>
        <v>3.2059725340486125</v>
      </c>
      <c r="T164" s="122">
        <f t="shared" si="58"/>
        <v>2.9845559691430217</v>
      </c>
      <c r="U164" s="122">
        <f t="shared" si="58"/>
        <v>3.2109228364341402</v>
      </c>
      <c r="V164" s="122">
        <f t="shared" si="58"/>
        <v>2.4631792178162764</v>
      </c>
      <c r="W164" s="122">
        <f t="shared" si="58"/>
        <v>3.6008246121253515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3.2038048454285013</v>
      </c>
      <c r="D165" s="98">
        <v>2.6449003535121864</v>
      </c>
      <c r="E165" s="98">
        <v>4.9497162226029321</v>
      </c>
      <c r="F165" s="98">
        <v>4.0228161622586276</v>
      </c>
      <c r="G165" s="98">
        <v>4.3582957849912596</v>
      </c>
      <c r="H165" s="98">
        <v>5.6941398498444835</v>
      </c>
      <c r="I165" s="98">
        <v>2.8996819644221343</v>
      </c>
      <c r="J165" s="98">
        <v>2.7423804727051935</v>
      </c>
      <c r="K165" s="98">
        <v>4.2089918303219722</v>
      </c>
      <c r="L165" s="98">
        <v>3.9888598382058431</v>
      </c>
      <c r="M165" s="98">
        <v>2.6762981838449571</v>
      </c>
      <c r="N165" s="98">
        <v>2.9261132624629376</v>
      </c>
      <c r="O165" s="98">
        <v>1.8457715481684609</v>
      </c>
      <c r="P165" s="98">
        <v>1.6677942457938419</v>
      </c>
      <c r="Q165" s="98">
        <v>1.9708657429524654</v>
      </c>
      <c r="R165" s="98">
        <v>3.3404466074074084</v>
      </c>
      <c r="S165" s="98">
        <v>3.2059725340486125</v>
      </c>
      <c r="T165" s="98">
        <v>2.9845559691430217</v>
      </c>
      <c r="U165" s="98">
        <v>3.2109228364341402</v>
      </c>
      <c r="V165" s="98">
        <v>2.4631792178162764</v>
      </c>
      <c r="W165" s="98">
        <v>3.6008246121253515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38.056850079514888</v>
      </c>
      <c r="D166" s="122">
        <v>36.458778765341236</v>
      </c>
      <c r="E166" s="122">
        <v>36.357706721702264</v>
      </c>
      <c r="F166" s="122">
        <v>36.308259725506652</v>
      </c>
      <c r="G166" s="122">
        <v>30.244749615420531</v>
      </c>
      <c r="H166" s="122">
        <v>41.791962571483118</v>
      </c>
      <c r="I166" s="122">
        <v>33.512014635455358</v>
      </c>
      <c r="J166" s="122">
        <v>38.852764101867507</v>
      </c>
      <c r="K166" s="122">
        <v>32.428220608502876</v>
      </c>
      <c r="L166" s="122">
        <v>35.951771545110397</v>
      </c>
      <c r="M166" s="122">
        <v>28.23242049178895</v>
      </c>
      <c r="N166" s="122">
        <v>32.611825232160356</v>
      </c>
      <c r="O166" s="122">
        <v>28.009924385422696</v>
      </c>
      <c r="P166" s="122">
        <v>20.358110621591674</v>
      </c>
      <c r="Q166" s="122">
        <v>26.873005817258196</v>
      </c>
      <c r="R166" s="122">
        <v>33.641775518995793</v>
      </c>
      <c r="S166" s="122">
        <v>34.124565432397588</v>
      </c>
      <c r="T166" s="122">
        <v>35.49174011269384</v>
      </c>
      <c r="U166" s="122">
        <v>35.456979129455334</v>
      </c>
      <c r="V166" s="122">
        <v>32.420657918200014</v>
      </c>
      <c r="W166" s="122">
        <v>31.296593994557949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10.886021875227543</v>
      </c>
      <c r="D167" s="98">
        <v>8.8168785839325601</v>
      </c>
      <c r="E167" s="98">
        <v>12.02892215974761</v>
      </c>
      <c r="F167" s="98">
        <v>12.576408194423459</v>
      </c>
      <c r="G167" s="98">
        <v>9.8675754676706688</v>
      </c>
      <c r="H167" s="98">
        <v>12.817229551966703</v>
      </c>
      <c r="I167" s="98">
        <v>6.5403577772224564</v>
      </c>
      <c r="J167" s="98">
        <v>5.6153485959622484</v>
      </c>
      <c r="K167" s="98">
        <v>6.5721365103583622</v>
      </c>
      <c r="L167" s="98">
        <v>8.0420278978599384</v>
      </c>
      <c r="M167" s="98">
        <v>5.4813491448335867</v>
      </c>
      <c r="N167" s="98">
        <v>4.0987023489413499</v>
      </c>
      <c r="O167" s="98">
        <v>0.91783246171350008</v>
      </c>
      <c r="P167" s="98">
        <v>0.62824680753592732</v>
      </c>
      <c r="Q167" s="98">
        <v>0.79705468557488701</v>
      </c>
      <c r="R167" s="98">
        <v>3.8275154734570718</v>
      </c>
      <c r="S167" s="98">
        <v>4.9538016991138862</v>
      </c>
      <c r="T167" s="98">
        <v>6.2701105456457187</v>
      </c>
      <c r="U167" s="98">
        <v>5.4381383724103136</v>
      </c>
      <c r="V167" s="98">
        <v>4.7546927810402178</v>
      </c>
      <c r="W167" s="98">
        <v>3.9435996890273697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5.455743570104545E-3</v>
      </c>
      <c r="D168" s="98">
        <v>9.0466625232820206E-3</v>
      </c>
      <c r="E168" s="98">
        <v>3.494901731313528E-2</v>
      </c>
      <c r="F168" s="98">
        <v>2.1701828253879861E-2</v>
      </c>
      <c r="G168" s="98">
        <v>1.2478175492330226E-2</v>
      </c>
      <c r="H168" s="98">
        <v>1.6259939600876884E-2</v>
      </c>
      <c r="I168" s="98">
        <v>2.6618515641677453E-2</v>
      </c>
      <c r="J168" s="98">
        <v>3.5793667586930221E-2</v>
      </c>
      <c r="K168" s="98">
        <v>3.438917673781907E-2</v>
      </c>
      <c r="L168" s="98">
        <v>3.4639580379911938E-2</v>
      </c>
      <c r="M168" s="98">
        <v>1.047613111804273E-2</v>
      </c>
      <c r="N168" s="98">
        <v>1.3297199096891007E-2</v>
      </c>
      <c r="O168" s="98">
        <v>7.9317669411670452E-3</v>
      </c>
      <c r="P168" s="98">
        <v>1.0849363873276131E-2</v>
      </c>
      <c r="Q168" s="98">
        <v>1.1728517356186983E-3</v>
      </c>
      <c r="R168" s="98">
        <v>2.9232747434726959E-2</v>
      </c>
      <c r="S168" s="98">
        <v>2.8724888391938833E-2</v>
      </c>
      <c r="T168" s="98">
        <v>2.3033115854888438E-2</v>
      </c>
      <c r="U168" s="98">
        <v>1.1322653063570927E-2</v>
      </c>
      <c r="V168" s="98">
        <v>3.2488255395065849E-2</v>
      </c>
      <c r="W168" s="98">
        <v>4.1495927627710379E-2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1.6551357972860116E-3</v>
      </c>
      <c r="D169" s="101">
        <v>2.219081902885721E-3</v>
      </c>
      <c r="E169" s="101">
        <v>6.3975777562078635E-3</v>
      </c>
      <c r="F169" s="101">
        <v>4.3698201897185655E-3</v>
      </c>
      <c r="G169" s="101">
        <v>2.0900441138964909E-3</v>
      </c>
      <c r="H169" s="101">
        <v>3.9374553184523915E-3</v>
      </c>
      <c r="I169" s="101">
        <v>4.7786251408420575E-3</v>
      </c>
      <c r="J169" s="101">
        <v>6.8098316656741474E-3</v>
      </c>
      <c r="K169" s="101">
        <v>6.4607715002884336E-3</v>
      </c>
      <c r="L169" s="101">
        <v>7.1357343384081517E-3</v>
      </c>
      <c r="M169" s="101">
        <v>2.7179532837328492E-3</v>
      </c>
      <c r="N169" s="101">
        <v>2.1294745790328478E-3</v>
      </c>
      <c r="O169" s="101">
        <v>1.6342795359369376E-3</v>
      </c>
      <c r="P169" s="101">
        <v>2.4482965928131935E-3</v>
      </c>
      <c r="Q169" s="101">
        <v>5.1477958450414207E-4</v>
      </c>
      <c r="R169" s="101">
        <v>4.391330438972268E-3</v>
      </c>
      <c r="S169" s="101">
        <v>4.0545902425109508E-3</v>
      </c>
      <c r="T169" s="101">
        <v>4.4856324519077411E-3</v>
      </c>
      <c r="U169" s="101">
        <v>1.8881816091369428E-3</v>
      </c>
      <c r="V169" s="101">
        <v>4.2631210502528062E-3</v>
      </c>
      <c r="W169" s="101">
        <v>5.3123984948739E-3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3.8006077728185337E-3</v>
      </c>
      <c r="D170" s="104">
        <v>6.8275806203963001E-3</v>
      </c>
      <c r="E170" s="104">
        <v>2.8551439556927419E-2</v>
      </c>
      <c r="F170" s="104">
        <v>1.7332008064161297E-2</v>
      </c>
      <c r="G170" s="104">
        <v>1.0388131378433736E-2</v>
      </c>
      <c r="H170" s="104">
        <v>1.2322484282424492E-2</v>
      </c>
      <c r="I170" s="104">
        <v>2.1839890500835391E-2</v>
      </c>
      <c r="J170" s="104">
        <v>2.8983835921256074E-2</v>
      </c>
      <c r="K170" s="104">
        <v>2.792840523753063E-2</v>
      </c>
      <c r="L170" s="104">
        <v>2.7503846041503785E-2</v>
      </c>
      <c r="M170" s="104">
        <v>7.7581778343098805E-3</v>
      </c>
      <c r="N170" s="104">
        <v>1.1167724517858156E-2</v>
      </c>
      <c r="O170" s="104">
        <v>6.2974874052301073E-3</v>
      </c>
      <c r="P170" s="104">
        <v>8.4010672804629392E-3</v>
      </c>
      <c r="Q170" s="104">
        <v>6.580721511145562E-4</v>
      </c>
      <c r="R170" s="104">
        <v>2.4841416995754689E-2</v>
      </c>
      <c r="S170" s="104">
        <v>2.4670298149427877E-2</v>
      </c>
      <c r="T170" s="104">
        <v>1.8547483402980697E-2</v>
      </c>
      <c r="U170" s="104">
        <v>9.4344714544339833E-3</v>
      </c>
      <c r="V170" s="104">
        <v>2.8225134344813042E-2</v>
      </c>
      <c r="W170" s="104">
        <v>3.6183529132836477E-2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24.290010307480383</v>
      </c>
      <c r="D171" s="101">
        <v>24.630507316654366</v>
      </c>
      <c r="E171" s="101">
        <v>21.295364700923013</v>
      </c>
      <c r="F171" s="101">
        <v>21.113285404177663</v>
      </c>
      <c r="G171" s="101">
        <v>17.884237860237295</v>
      </c>
      <c r="H171" s="101">
        <v>25.285342681842661</v>
      </c>
      <c r="I171" s="101">
        <v>21.120755511096025</v>
      </c>
      <c r="J171" s="101">
        <v>25.832812603605547</v>
      </c>
      <c r="K171" s="101">
        <v>18.937740055937326</v>
      </c>
      <c r="L171" s="101">
        <v>20.984483662158837</v>
      </c>
      <c r="M171" s="101">
        <v>18.37055617546438</v>
      </c>
      <c r="N171" s="101">
        <v>24.06640625176631</v>
      </c>
      <c r="O171" s="101">
        <v>22.471017253346794</v>
      </c>
      <c r="P171" s="101">
        <v>14.844386344170726</v>
      </c>
      <c r="Q171" s="101">
        <v>19.909217145852235</v>
      </c>
      <c r="R171" s="101">
        <v>22.208616388494992</v>
      </c>
      <c r="S171" s="101">
        <v>21.519128540267729</v>
      </c>
      <c r="T171" s="101">
        <v>21.497451421409377</v>
      </c>
      <c r="U171" s="101">
        <v>22.596873532978485</v>
      </c>
      <c r="V171" s="101">
        <v>20.661648530219889</v>
      </c>
      <c r="W171" s="101">
        <v>21.139552430654096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2.8753621532368379</v>
      </c>
      <c r="D172" s="104">
        <v>3.0023462022310374</v>
      </c>
      <c r="E172" s="104">
        <v>2.998470843718505</v>
      </c>
      <c r="F172" s="104">
        <v>2.596864298651659</v>
      </c>
      <c r="G172" s="104">
        <v>2.4804581120202438</v>
      </c>
      <c r="H172" s="104">
        <v>3.6731303980728875</v>
      </c>
      <c r="I172" s="104">
        <v>5.8242828314952115</v>
      </c>
      <c r="J172" s="104">
        <v>7.3688092347127947</v>
      </c>
      <c r="K172" s="104">
        <v>6.8839548654693639</v>
      </c>
      <c r="L172" s="104">
        <v>6.8906204047116972</v>
      </c>
      <c r="M172" s="104">
        <v>4.3700390403729452</v>
      </c>
      <c r="N172" s="104">
        <v>4.4334194323558052</v>
      </c>
      <c r="O172" s="104">
        <v>4.6131429034212257</v>
      </c>
      <c r="P172" s="104">
        <v>4.8746281060117447</v>
      </c>
      <c r="Q172" s="104">
        <v>6.1655611340954559</v>
      </c>
      <c r="R172" s="104">
        <v>7.5764109096090095</v>
      </c>
      <c r="S172" s="104">
        <v>7.6229103046240256</v>
      </c>
      <c r="T172" s="104">
        <v>7.7011450297838699</v>
      </c>
      <c r="U172" s="104">
        <v>7.4106445710029654</v>
      </c>
      <c r="V172" s="104">
        <v>6.9718283515448505</v>
      </c>
      <c r="W172" s="104">
        <v>6.1719459472487719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1.0848422850577868</v>
      </c>
      <c r="D173" s="98">
        <v>1.1088336343663827</v>
      </c>
      <c r="E173" s="98">
        <v>1.1773990553729559</v>
      </c>
      <c r="F173" s="98">
        <v>0.90063237404875229</v>
      </c>
      <c r="G173" s="98">
        <v>0.89417766722077163</v>
      </c>
      <c r="H173" s="98">
        <v>1.1786055971931009</v>
      </c>
      <c r="I173" s="98">
        <v>2.1470454015790126</v>
      </c>
      <c r="J173" s="98">
        <v>2.7714866920480223</v>
      </c>
      <c r="K173" s="98">
        <v>2.6897989139624037</v>
      </c>
      <c r="L173" s="98">
        <v>2.9879324457617846</v>
      </c>
      <c r="M173" s="98">
        <v>1.8906061348553262</v>
      </c>
      <c r="N173" s="98">
        <v>1.7407143774444798</v>
      </c>
      <c r="O173" s="98">
        <v>2.0434905674454358</v>
      </c>
      <c r="P173" s="98">
        <v>1.6901184375366818</v>
      </c>
      <c r="Q173" s="98">
        <v>2.3186345078579569</v>
      </c>
      <c r="R173" s="98">
        <v>2.4025100092790015</v>
      </c>
      <c r="S173" s="98">
        <v>2.7379881931446395</v>
      </c>
      <c r="T173" s="98">
        <v>2.7949624792511361</v>
      </c>
      <c r="U173" s="98">
        <v>2.2821109181751429</v>
      </c>
      <c r="V173" s="98">
        <v>2.2931800177687904</v>
      </c>
      <c r="W173" s="98">
        <v>2.3586470576571341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1.7905198681790508</v>
      </c>
      <c r="D174" s="33">
        <v>1.8935125678646541</v>
      </c>
      <c r="E174" s="33">
        <v>1.8210717883455485</v>
      </c>
      <c r="F174" s="33">
        <v>1.6962319246029072</v>
      </c>
      <c r="G174" s="33">
        <v>1.5862804447994725</v>
      </c>
      <c r="H174" s="33">
        <v>2.4945248008797867</v>
      </c>
      <c r="I174" s="33">
        <v>3.6772374299161981</v>
      </c>
      <c r="J174" s="33">
        <v>4.5973225426647719</v>
      </c>
      <c r="K174" s="33">
        <v>4.1941559515069589</v>
      </c>
      <c r="L174" s="33">
        <v>3.9026879589499144</v>
      </c>
      <c r="M174" s="33">
        <v>2.4794329055176192</v>
      </c>
      <c r="N174" s="33">
        <v>2.6927050549113249</v>
      </c>
      <c r="O174" s="33">
        <v>2.5696523359757908</v>
      </c>
      <c r="P174" s="33">
        <v>3.1845096684750627</v>
      </c>
      <c r="Q174" s="33">
        <v>3.8469266262374977</v>
      </c>
      <c r="R174" s="33">
        <v>5.1739009003300085</v>
      </c>
      <c r="S174" s="33">
        <v>4.8849221114793853</v>
      </c>
      <c r="T174" s="33">
        <v>4.9061825505327334</v>
      </c>
      <c r="U174" s="33">
        <v>5.1285336528278229</v>
      </c>
      <c r="V174" s="33">
        <v>4.6786483337760618</v>
      </c>
      <c r="W174" s="33">
        <v>3.8132988895916369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18.387878190354087</v>
      </c>
      <c r="D175" s="122">
        <v>18.431911942765904</v>
      </c>
      <c r="E175" s="122">
        <v>18.955081146998761</v>
      </c>
      <c r="F175" s="122">
        <v>18.039194272571159</v>
      </c>
      <c r="G175" s="122">
        <v>15.139451356559279</v>
      </c>
      <c r="H175" s="122">
        <v>22.650460549323295</v>
      </c>
      <c r="I175" s="122">
        <v>17.836432947494529</v>
      </c>
      <c r="J175" s="122">
        <v>19.498309218120824</v>
      </c>
      <c r="K175" s="122">
        <v>14.802976537707433</v>
      </c>
      <c r="L175" s="122">
        <v>17.997780217702136</v>
      </c>
      <c r="M175" s="122">
        <v>11.997729817359726</v>
      </c>
      <c r="N175" s="122">
        <v>14.278651381661298</v>
      </c>
      <c r="O175" s="122">
        <v>11.105546155584381</v>
      </c>
      <c r="P175" s="122">
        <v>9.0914188137254577</v>
      </c>
      <c r="Q175" s="122">
        <v>11.307356049737718</v>
      </c>
      <c r="R175" s="122">
        <v>14.62787871581442</v>
      </c>
      <c r="S175" s="122">
        <v>14.633565251734542</v>
      </c>
      <c r="T175" s="122">
        <v>15.414960507017337</v>
      </c>
      <c r="U175" s="122">
        <v>15.102320018865031</v>
      </c>
      <c r="V175" s="122">
        <v>13.902498303059462</v>
      </c>
      <c r="W175" s="122">
        <v>12.727958143003635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6.0930386642099856</v>
      </c>
      <c r="D176" s="98">
        <v>7.2723163232879919</v>
      </c>
      <c r="E176" s="98">
        <v>7.680973277528051</v>
      </c>
      <c r="F176" s="98">
        <v>7.2759488720350873</v>
      </c>
      <c r="G176" s="98">
        <v>4.9170095881576961</v>
      </c>
      <c r="H176" s="98">
        <v>6.3422774355604945</v>
      </c>
      <c r="I176" s="98">
        <v>5.2856812975500631</v>
      </c>
      <c r="J176" s="98">
        <v>5.6718137510752511</v>
      </c>
      <c r="K176" s="98">
        <v>4.708189422112544</v>
      </c>
      <c r="L176" s="98">
        <v>5.8258602804656316</v>
      </c>
      <c r="M176" s="98">
        <v>3.8691049534279491</v>
      </c>
      <c r="N176" s="98">
        <v>4.0771120357317185</v>
      </c>
      <c r="O176" s="98">
        <v>2.9906054926304617</v>
      </c>
      <c r="P176" s="98">
        <v>2.8199157419605432</v>
      </c>
      <c r="Q176" s="98">
        <v>3.0941527201751367</v>
      </c>
      <c r="R176" s="98">
        <v>3.4629295431619598</v>
      </c>
      <c r="S176" s="98">
        <v>4.0490925991357551</v>
      </c>
      <c r="T176" s="98">
        <v>4.1100390962642992</v>
      </c>
      <c r="U176" s="98">
        <v>3.6768764249965669</v>
      </c>
      <c r="V176" s="98">
        <v>3.3368524060579778</v>
      </c>
      <c r="W176" s="98">
        <v>3.1142863623352621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12.294839526144107</v>
      </c>
      <c r="D177" s="33">
        <v>11.15959561947791</v>
      </c>
      <c r="E177" s="33">
        <v>11.274107869470711</v>
      </c>
      <c r="F177" s="33">
        <v>10.763245400536071</v>
      </c>
      <c r="G177" s="33">
        <v>10.222441768401584</v>
      </c>
      <c r="H177" s="33">
        <v>16.308183113762805</v>
      </c>
      <c r="I177" s="33">
        <v>12.550751649944463</v>
      </c>
      <c r="J177" s="33">
        <v>13.826495467045573</v>
      </c>
      <c r="K177" s="33">
        <v>10.094787115594897</v>
      </c>
      <c r="L177" s="33">
        <v>12.171919937236506</v>
      </c>
      <c r="M177" s="33">
        <v>8.1286248639317744</v>
      </c>
      <c r="N177" s="33">
        <v>10.201539345929582</v>
      </c>
      <c r="O177" s="33">
        <v>8.1149406629539182</v>
      </c>
      <c r="P177" s="33">
        <v>6.2715030717649158</v>
      </c>
      <c r="Q177" s="33">
        <v>8.2132033295625799</v>
      </c>
      <c r="R177" s="33">
        <v>11.164949172652459</v>
      </c>
      <c r="S177" s="33">
        <v>10.584472652598793</v>
      </c>
      <c r="T177" s="33">
        <v>11.304921410753039</v>
      </c>
      <c r="U177" s="33">
        <v>11.425443593868469</v>
      </c>
      <c r="V177" s="33">
        <v>10.565645897001486</v>
      </c>
      <c r="W177" s="33">
        <v>9.6136717806683727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163.6258025625194</v>
      </c>
      <c r="D3" s="117">
        <f t="shared" si="0"/>
        <v>204.22137300309785</v>
      </c>
      <c r="E3" s="117">
        <f t="shared" si="0"/>
        <v>191.87188555697116</v>
      </c>
      <c r="F3" s="117">
        <f t="shared" si="0"/>
        <v>213.06398796289326</v>
      </c>
      <c r="G3" s="117">
        <f t="shared" si="0"/>
        <v>217.25248552040688</v>
      </c>
      <c r="H3" s="117">
        <f t="shared" si="0"/>
        <v>206.70861200295491</v>
      </c>
      <c r="I3" s="117">
        <f t="shared" si="0"/>
        <v>157.41820809570768</v>
      </c>
      <c r="J3" s="117">
        <f t="shared" si="0"/>
        <v>203.69513128953247</v>
      </c>
      <c r="K3" s="117">
        <f t="shared" si="0"/>
        <v>181.70806062333963</v>
      </c>
      <c r="L3" s="117">
        <f t="shared" si="0"/>
        <v>202.84474623203579</v>
      </c>
      <c r="M3" s="117">
        <f t="shared" si="0"/>
        <v>153.66364332589879</v>
      </c>
      <c r="N3" s="117">
        <f t="shared" si="0"/>
        <v>189.64485754024847</v>
      </c>
      <c r="O3" s="117">
        <f t="shared" si="0"/>
        <v>118.07232311872065</v>
      </c>
      <c r="P3" s="117">
        <f t="shared" si="0"/>
        <v>118.96573246738421</v>
      </c>
      <c r="Q3" s="117">
        <f t="shared" si="0"/>
        <v>110.421637525349</v>
      </c>
      <c r="R3" s="117">
        <f t="shared" ref="R3:V3" si="1">R4+R7+R9+R19</f>
        <v>83.455452839487492</v>
      </c>
      <c r="S3" s="117">
        <f t="shared" si="1"/>
        <v>79.200814132379378</v>
      </c>
      <c r="T3" s="117">
        <f t="shared" si="1"/>
        <v>11.912818770053697</v>
      </c>
      <c r="U3" s="117">
        <f t="shared" si="1"/>
        <v>59.454605444178391</v>
      </c>
      <c r="V3" s="117">
        <f t="shared" si="1"/>
        <v>68.394078382446793</v>
      </c>
      <c r="W3" s="117">
        <f t="shared" ref="W3" si="2">W4+W7+W9+W19</f>
        <v>35.759300915973228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140.39540847471221</v>
      </c>
      <c r="D4" s="122">
        <f t="shared" si="3"/>
        <v>176.29653564362167</v>
      </c>
      <c r="E4" s="122">
        <f t="shared" si="3"/>
        <v>157.37301078696169</v>
      </c>
      <c r="F4" s="122">
        <f t="shared" si="3"/>
        <v>174.69068286307672</v>
      </c>
      <c r="G4" s="122">
        <f t="shared" si="3"/>
        <v>180.48222667857553</v>
      </c>
      <c r="H4" s="122">
        <f t="shared" si="3"/>
        <v>171.40034933522742</v>
      </c>
      <c r="I4" s="122">
        <f t="shared" si="3"/>
        <v>128.26965569135004</v>
      </c>
      <c r="J4" s="122">
        <f t="shared" si="3"/>
        <v>165.68601778752867</v>
      </c>
      <c r="K4" s="122">
        <f t="shared" si="3"/>
        <v>147.78095340167309</v>
      </c>
      <c r="L4" s="122">
        <f t="shared" si="3"/>
        <v>168.03426470434414</v>
      </c>
      <c r="M4" s="122">
        <f t="shared" si="3"/>
        <v>124.70196493317783</v>
      </c>
      <c r="N4" s="122">
        <f t="shared" si="3"/>
        <v>154.23359779410208</v>
      </c>
      <c r="O4" s="122">
        <f t="shared" si="3"/>
        <v>96.038385499258496</v>
      </c>
      <c r="P4" s="122">
        <f t="shared" si="3"/>
        <v>94.774362254380193</v>
      </c>
      <c r="Q4" s="122">
        <f t="shared" si="3"/>
        <v>86.151966005766155</v>
      </c>
      <c r="R4" s="122">
        <f t="shared" ref="R4:V4" si="4">SUM(R5:R6)</f>
        <v>64.768259230451818</v>
      </c>
      <c r="S4" s="122">
        <f t="shared" si="4"/>
        <v>61.505850994411624</v>
      </c>
      <c r="T4" s="122">
        <f t="shared" si="4"/>
        <v>9.0778973876028086</v>
      </c>
      <c r="U4" s="122">
        <f t="shared" si="4"/>
        <v>44.876025624169678</v>
      </c>
      <c r="V4" s="122">
        <f t="shared" si="4"/>
        <v>51.451477693384554</v>
      </c>
      <c r="W4" s="122">
        <f t="shared" ref="W4" si="5">SUM(W5:W6)</f>
        <v>25.314861622916691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139.22984321660942</v>
      </c>
      <c r="D5" s="98">
        <v>174.86976971854907</v>
      </c>
      <c r="E5" s="98">
        <v>156.09252105221609</v>
      </c>
      <c r="F5" s="98">
        <v>173.3008266374267</v>
      </c>
      <c r="G5" s="98">
        <v>179.06474591017275</v>
      </c>
      <c r="H5" s="98">
        <v>170.05345405195408</v>
      </c>
      <c r="I5" s="98">
        <v>127.26521026912813</v>
      </c>
      <c r="J5" s="98">
        <v>164.42855638602424</v>
      </c>
      <c r="K5" s="98">
        <v>146.65173752227579</v>
      </c>
      <c r="L5" s="98">
        <v>166.75925910006603</v>
      </c>
      <c r="M5" s="98">
        <v>123.78179957838297</v>
      </c>
      <c r="N5" s="98">
        <v>153.12708574540366</v>
      </c>
      <c r="O5" s="98">
        <v>95.362134564145421</v>
      </c>
      <c r="P5" s="98">
        <v>94.172975888566313</v>
      </c>
      <c r="Q5" s="98">
        <v>85.594745501711358</v>
      </c>
      <c r="R5" s="98">
        <v>64.33890677879964</v>
      </c>
      <c r="S5" s="98">
        <v>61.099984552747614</v>
      </c>
      <c r="T5" s="98">
        <v>9.0157660846312861</v>
      </c>
      <c r="U5" s="98">
        <v>44.585776951768182</v>
      </c>
      <c r="V5" s="98">
        <v>51.117988290002081</v>
      </c>
      <c r="W5" s="98">
        <v>25.138793290825326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1.1655652581027827</v>
      </c>
      <c r="D6" s="98">
        <v>1.4267659250726139</v>
      </c>
      <c r="E6" s="98">
        <v>1.2804897347455952</v>
      </c>
      <c r="F6" s="98">
        <v>1.3898562256500226</v>
      </c>
      <c r="G6" s="98">
        <v>1.4174807684027868</v>
      </c>
      <c r="H6" s="98">
        <v>1.3468952832733361</v>
      </c>
      <c r="I6" s="98">
        <v>1.0044454222218935</v>
      </c>
      <c r="J6" s="98">
        <v>1.2574614015044276</v>
      </c>
      <c r="K6" s="98">
        <v>1.1292158793972882</v>
      </c>
      <c r="L6" s="98">
        <v>1.2750056042781157</v>
      </c>
      <c r="M6" s="98">
        <v>0.92016535479486605</v>
      </c>
      <c r="N6" s="98">
        <v>1.1065120486984279</v>
      </c>
      <c r="O6" s="98">
        <v>0.67625093511306944</v>
      </c>
      <c r="P6" s="98">
        <v>0.60138636581387461</v>
      </c>
      <c r="Q6" s="98">
        <v>0.55722050405479151</v>
      </c>
      <c r="R6" s="98">
        <v>0.42935245165217256</v>
      </c>
      <c r="S6" s="98">
        <v>0.4058664416640112</v>
      </c>
      <c r="T6" s="98">
        <v>6.2131302971521661E-2</v>
      </c>
      <c r="U6" s="98">
        <v>0.29024867240149577</v>
      </c>
      <c r="V6" s="98">
        <v>0.33348940338246919</v>
      </c>
      <c r="W6" s="98">
        <v>0.17606833209136435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0.27518706436537427</v>
      </c>
      <c r="D7" s="122">
        <f t="shared" si="6"/>
        <v>0.21039964130013042</v>
      </c>
      <c r="E7" s="122">
        <f t="shared" si="6"/>
        <v>0.44960334371420063</v>
      </c>
      <c r="F7" s="122">
        <f t="shared" si="6"/>
        <v>0.73402259585744078</v>
      </c>
      <c r="G7" s="122">
        <f t="shared" si="6"/>
        <v>0.75570516207099758</v>
      </c>
      <c r="H7" s="122">
        <f t="shared" si="6"/>
        <v>0.68113059657346553</v>
      </c>
      <c r="I7" s="122">
        <f t="shared" si="6"/>
        <v>0.51832270426776239</v>
      </c>
      <c r="J7" s="122">
        <f t="shared" si="6"/>
        <v>0.59535432286727297</v>
      </c>
      <c r="K7" s="122">
        <f t="shared" si="6"/>
        <v>0.61553494464286518</v>
      </c>
      <c r="L7" s="122">
        <f t="shared" si="6"/>
        <v>0.68319601508895111</v>
      </c>
      <c r="M7" s="122">
        <f t="shared" si="6"/>
        <v>0.56305265891760559</v>
      </c>
      <c r="N7" s="122">
        <f t="shared" si="6"/>
        <v>0.97424450177981226</v>
      </c>
      <c r="O7" s="122">
        <f t="shared" si="6"/>
        <v>0.36445414172208751</v>
      </c>
      <c r="P7" s="122">
        <f t="shared" si="6"/>
        <v>0.44595457281775902</v>
      </c>
      <c r="Q7" s="122">
        <f t="shared" si="6"/>
        <v>0.84877867322113332</v>
      </c>
      <c r="R7" s="122">
        <f t="shared" si="6"/>
        <v>0.74892097000631008</v>
      </c>
      <c r="S7" s="122">
        <f t="shared" si="6"/>
        <v>0.71801417674658952</v>
      </c>
      <c r="T7" s="122">
        <f t="shared" si="6"/>
        <v>0.1751700273725938</v>
      </c>
      <c r="U7" s="122">
        <f t="shared" si="6"/>
        <v>0.35213193533393233</v>
      </c>
      <c r="V7" s="122">
        <f t="shared" si="6"/>
        <v>0.29545716315301646</v>
      </c>
      <c r="W7" s="122">
        <f t="shared" si="6"/>
        <v>0.2456035820231284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0.27518706436537427</v>
      </c>
      <c r="D8" s="98">
        <v>0.21039964130013042</v>
      </c>
      <c r="E8" s="98">
        <v>0.44960334371420063</v>
      </c>
      <c r="F8" s="98">
        <v>0.73402259585744078</v>
      </c>
      <c r="G8" s="98">
        <v>0.75570516207099758</v>
      </c>
      <c r="H8" s="98">
        <v>0.68113059657346553</v>
      </c>
      <c r="I8" s="98">
        <v>0.51832270426776239</v>
      </c>
      <c r="J8" s="98">
        <v>0.59535432286727297</v>
      </c>
      <c r="K8" s="98">
        <v>0.61553494464286518</v>
      </c>
      <c r="L8" s="98">
        <v>0.68319601508895111</v>
      </c>
      <c r="M8" s="98">
        <v>0.56305265891760559</v>
      </c>
      <c r="N8" s="98">
        <v>0.97424450177981226</v>
      </c>
      <c r="O8" s="98">
        <v>0.36445414172208751</v>
      </c>
      <c r="P8" s="98">
        <v>0.44595457281775902</v>
      </c>
      <c r="Q8" s="98">
        <v>0.84877867322113332</v>
      </c>
      <c r="R8" s="98">
        <v>0.74892097000631008</v>
      </c>
      <c r="S8" s="98">
        <v>0.71801417674658952</v>
      </c>
      <c r="T8" s="98">
        <v>0.1751700273725938</v>
      </c>
      <c r="U8" s="98">
        <v>0.35213193533393233</v>
      </c>
      <c r="V8" s="98">
        <v>0.29545716315301646</v>
      </c>
      <c r="W8" s="98">
        <v>0.2456035820231284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15.562006100467411</v>
      </c>
      <c r="D9" s="122">
        <v>18.910905324201384</v>
      </c>
      <c r="E9" s="122">
        <v>20.979335782174157</v>
      </c>
      <c r="F9" s="122">
        <v>23.719726377744831</v>
      </c>
      <c r="G9" s="122">
        <v>23.262548145769568</v>
      </c>
      <c r="H9" s="122">
        <v>22.710703394912699</v>
      </c>
      <c r="I9" s="122">
        <v>19.335642428206885</v>
      </c>
      <c r="J9" s="122">
        <v>25.109177419632289</v>
      </c>
      <c r="K9" s="122">
        <v>22.698642850409215</v>
      </c>
      <c r="L9" s="122">
        <v>22.735191856319588</v>
      </c>
      <c r="M9" s="122">
        <v>19.39623606934531</v>
      </c>
      <c r="N9" s="122">
        <v>23.016505247118261</v>
      </c>
      <c r="O9" s="122">
        <v>14.742996277856312</v>
      </c>
      <c r="P9" s="122">
        <v>16.160597764734408</v>
      </c>
      <c r="Q9" s="122">
        <v>15.524358826253039</v>
      </c>
      <c r="R9" s="122">
        <v>11.810156102801779</v>
      </c>
      <c r="S9" s="122">
        <v>11.210552164077628</v>
      </c>
      <c r="T9" s="122">
        <v>1.7838561756670566</v>
      </c>
      <c r="U9" s="122">
        <v>9.2750760131935479</v>
      </c>
      <c r="V9" s="122">
        <v>11.279103800516882</v>
      </c>
      <c r="W9" s="122">
        <v>7.2116009821170968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8.7166387410507511</v>
      </c>
      <c r="D10" s="98">
        <v>12.219615809018959</v>
      </c>
      <c r="E10" s="98">
        <v>7.8176998403769611</v>
      </c>
      <c r="F10" s="98">
        <v>11.782177854058594</v>
      </c>
      <c r="G10" s="98">
        <v>13.239188689345218</v>
      </c>
      <c r="H10" s="98">
        <v>12.01434939173296</v>
      </c>
      <c r="I10" s="98">
        <v>8.5541304515916536</v>
      </c>
      <c r="J10" s="98">
        <v>11.632081112478019</v>
      </c>
      <c r="K10" s="98">
        <v>7.553938435727261</v>
      </c>
      <c r="L10" s="98">
        <v>7.7256279023740788</v>
      </c>
      <c r="M10" s="98">
        <v>6.1256582646755726</v>
      </c>
      <c r="N10" s="98">
        <v>11.449895164794683</v>
      </c>
      <c r="O10" s="98">
        <v>6.8763658844030777</v>
      </c>
      <c r="P10" s="98">
        <v>8.3464128307839704</v>
      </c>
      <c r="Q10" s="98">
        <v>7.7712718786246704</v>
      </c>
      <c r="R10" s="98">
        <v>5.1680608542920154</v>
      </c>
      <c r="S10" s="98">
        <v>5.5238115100256664</v>
      </c>
      <c r="T10" s="98">
        <v>0.40616011209156971</v>
      </c>
      <c r="U10" s="98">
        <v>5.7702541898839561</v>
      </c>
      <c r="V10" s="98">
        <v>8.0624391416707297</v>
      </c>
      <c r="W10" s="98">
        <v>2.42004257284318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1.3930780030810856</v>
      </c>
      <c r="D11" s="98">
        <v>1.1160587850319745</v>
      </c>
      <c r="E11" s="98">
        <v>1.2336515385441502</v>
      </c>
      <c r="F11" s="98">
        <v>1.9168373592878185</v>
      </c>
      <c r="G11" s="98">
        <v>1.6032311265743477</v>
      </c>
      <c r="H11" s="98">
        <v>1.6116647797130434</v>
      </c>
      <c r="I11" s="98">
        <v>1.1450793642145651</v>
      </c>
      <c r="J11" s="98">
        <v>1.2080411911384104</v>
      </c>
      <c r="K11" s="98">
        <v>1.4013689714396256</v>
      </c>
      <c r="L11" s="98">
        <v>0.98912235868626541</v>
      </c>
      <c r="M11" s="98">
        <v>0.91890991276282952</v>
      </c>
      <c r="N11" s="98">
        <v>0.74702907390263129</v>
      </c>
      <c r="O11" s="98">
        <v>0.60220523352999589</v>
      </c>
      <c r="P11" s="98">
        <v>0.95752554245885402</v>
      </c>
      <c r="Q11" s="98">
        <v>1.0489894843059528</v>
      </c>
      <c r="R11" s="98">
        <v>1.0915515599330281</v>
      </c>
      <c r="S11" s="98">
        <v>1.1944524161941499</v>
      </c>
      <c r="T11" s="98">
        <v>0.32934162620710511</v>
      </c>
      <c r="U11" s="98">
        <v>0.42293694355018058</v>
      </c>
      <c r="V11" s="98">
        <v>0.2718091872610256</v>
      </c>
      <c r="W11" s="98">
        <v>0.22369134029340004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7.7440947161225673E-4</v>
      </c>
      <c r="D12" s="98">
        <v>8.2067388877625209E-4</v>
      </c>
      <c r="E12" s="98">
        <v>2.5638287128674051E-3</v>
      </c>
      <c r="F12" s="98">
        <v>5.5747119867642584E-3</v>
      </c>
      <c r="G12" s="98">
        <v>1.9274987425421095E-3</v>
      </c>
      <c r="H12" s="98">
        <v>4.6082223923828653E-3</v>
      </c>
      <c r="I12" s="98">
        <v>2.7213331783184466E-3</v>
      </c>
      <c r="J12" s="98">
        <v>1.2634276508653017E-2</v>
      </c>
      <c r="K12" s="98">
        <v>1.3521542506807521E-2</v>
      </c>
      <c r="L12" s="98">
        <v>4.9451141320790131E-3</v>
      </c>
      <c r="M12" s="98">
        <v>5.759473369026949E-3</v>
      </c>
      <c r="N12" s="98">
        <v>2.3105955028102062E-3</v>
      </c>
      <c r="O12" s="98">
        <v>5.2086633176254091E-3</v>
      </c>
      <c r="P12" s="98">
        <v>8.8504692333729457E-3</v>
      </c>
      <c r="Q12" s="98">
        <v>1.3561529381065685E-2</v>
      </c>
      <c r="R12" s="98">
        <v>1.2771653728538442E-2</v>
      </c>
      <c r="S12" s="98">
        <v>1.0030390215984196E-2</v>
      </c>
      <c r="T12" s="98">
        <v>1.8911659872145167E-3</v>
      </c>
      <c r="U12" s="98">
        <v>5.6262795095109409E-3</v>
      </c>
      <c r="V12" s="98">
        <v>3.9918643185567586E-3</v>
      </c>
      <c r="W12" s="98">
        <v>3.3631048864191728E-4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3.0517037363370005E-4</v>
      </c>
      <c r="D13" s="101">
        <v>1.6836180239922693E-4</v>
      </c>
      <c r="E13" s="101">
        <v>4.1515235262062976E-4</v>
      </c>
      <c r="F13" s="101">
        <v>1.6248540395519819E-3</v>
      </c>
      <c r="G13" s="101">
        <v>5.2840515258744465E-4</v>
      </c>
      <c r="H13" s="101">
        <v>1.8135152216721023E-3</v>
      </c>
      <c r="I13" s="101">
        <v>5.6582616858489156E-4</v>
      </c>
      <c r="J13" s="101">
        <v>4.3648662280932476E-3</v>
      </c>
      <c r="K13" s="101">
        <v>5.6107081608235626E-3</v>
      </c>
      <c r="L13" s="101">
        <v>2.3462656654269936E-3</v>
      </c>
      <c r="M13" s="101">
        <v>2.9429248603285128E-3</v>
      </c>
      <c r="N13" s="101">
        <v>1.0347262397095906E-3</v>
      </c>
      <c r="O13" s="101">
        <v>2.7097722572696466E-3</v>
      </c>
      <c r="P13" s="101">
        <v>4.3952494664946289E-3</v>
      </c>
      <c r="Q13" s="101">
        <v>3.4771453563402005E-3</v>
      </c>
      <c r="R13" s="101">
        <v>2.9638750052782404E-3</v>
      </c>
      <c r="S13" s="101">
        <v>1.5190420116661918E-3</v>
      </c>
      <c r="T13" s="101">
        <v>3.4366265660994069E-4</v>
      </c>
      <c r="U13" s="101">
        <v>2.7755636656512889E-3</v>
      </c>
      <c r="V13" s="101">
        <v>2.1956726432405278E-3</v>
      </c>
      <c r="W13" s="101">
        <v>2.6045611107925089E-4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4.6923909797855668E-4</v>
      </c>
      <c r="D14" s="104">
        <v>6.5231208637702527E-4</v>
      </c>
      <c r="E14" s="104">
        <v>2.1486763602467755E-3</v>
      </c>
      <c r="F14" s="104">
        <v>3.949857947212275E-3</v>
      </c>
      <c r="G14" s="104">
        <v>1.3990935899546647E-3</v>
      </c>
      <c r="H14" s="104">
        <v>2.7947071707107632E-3</v>
      </c>
      <c r="I14" s="104">
        <v>2.1555070097335548E-3</v>
      </c>
      <c r="J14" s="104">
        <v>8.2694102805597712E-3</v>
      </c>
      <c r="K14" s="104">
        <v>7.910834345983957E-3</v>
      </c>
      <c r="L14" s="104">
        <v>2.5988484666520191E-3</v>
      </c>
      <c r="M14" s="104">
        <v>2.816548508698437E-3</v>
      </c>
      <c r="N14" s="104">
        <v>1.2758692631006153E-3</v>
      </c>
      <c r="O14" s="104">
        <v>2.4988910603557625E-3</v>
      </c>
      <c r="P14" s="104">
        <v>4.4552197668783176E-3</v>
      </c>
      <c r="Q14" s="104">
        <v>1.0084384024725486E-2</v>
      </c>
      <c r="R14" s="104">
        <v>9.8077787232602014E-3</v>
      </c>
      <c r="S14" s="104">
        <v>8.5113482043180037E-3</v>
      </c>
      <c r="T14" s="104">
        <v>1.547503330604576E-3</v>
      </c>
      <c r="U14" s="104">
        <v>2.8507158438596525E-3</v>
      </c>
      <c r="V14" s="104">
        <v>1.7961916753162308E-3</v>
      </c>
      <c r="W14" s="104">
        <v>7.5854377562666389E-5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4.9765102752853529</v>
      </c>
      <c r="D15" s="101">
        <v>5.2609458461988039</v>
      </c>
      <c r="E15" s="101">
        <v>10.75536017067453</v>
      </c>
      <c r="F15" s="101">
        <v>9.3630593514272338</v>
      </c>
      <c r="G15" s="101">
        <v>7.3144382349193879</v>
      </c>
      <c r="H15" s="101">
        <v>7.0528431599209478</v>
      </c>
      <c r="I15" s="101">
        <v>5.9934501276165051</v>
      </c>
      <c r="J15" s="101">
        <v>7.9127561965454047</v>
      </c>
      <c r="K15" s="101">
        <v>6.2177643919646632</v>
      </c>
      <c r="L15" s="101">
        <v>9.7711995160919631</v>
      </c>
      <c r="M15" s="101">
        <v>8.3241941093355507</v>
      </c>
      <c r="N15" s="101">
        <v>8.1861999267952985</v>
      </c>
      <c r="O15" s="101">
        <v>3.6883221783015734</v>
      </c>
      <c r="P15" s="101">
        <v>1.0294352452365569</v>
      </c>
      <c r="Q15" s="101">
        <v>1.6697517616259752</v>
      </c>
      <c r="R15" s="101">
        <v>2.6681737837057349</v>
      </c>
      <c r="S15" s="101">
        <v>2.9882918819135353</v>
      </c>
      <c r="T15" s="101">
        <v>0.6501661605237179</v>
      </c>
      <c r="U15" s="101">
        <v>0.85425890924066483</v>
      </c>
      <c r="V15" s="101">
        <v>0.98105609257511839</v>
      </c>
      <c r="W15" s="101">
        <v>1.9542808003116949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0.47500467157861032</v>
      </c>
      <c r="D16" s="104">
        <v>0.31346421006287012</v>
      </c>
      <c r="E16" s="104">
        <v>1.170060403865651</v>
      </c>
      <c r="F16" s="104">
        <v>0.65207710098442395</v>
      </c>
      <c r="G16" s="104">
        <v>1.1037625961880748</v>
      </c>
      <c r="H16" s="104">
        <v>2.0272378411533674</v>
      </c>
      <c r="I16" s="104">
        <v>3.6402611516058423</v>
      </c>
      <c r="J16" s="104">
        <v>4.3436646429617998</v>
      </c>
      <c r="K16" s="104">
        <v>7.5120495087708559</v>
      </c>
      <c r="L16" s="104">
        <v>4.2442969650352023</v>
      </c>
      <c r="M16" s="104">
        <v>4.0217143092023342</v>
      </c>
      <c r="N16" s="104">
        <v>2.6310704861228373</v>
      </c>
      <c r="O16" s="104">
        <v>3.57089431830404</v>
      </c>
      <c r="P16" s="104">
        <v>5.8183736770216541</v>
      </c>
      <c r="Q16" s="104">
        <v>5.0207841723153761</v>
      </c>
      <c r="R16" s="104">
        <v>2.8695982511424623</v>
      </c>
      <c r="S16" s="104">
        <v>1.4939659657282922</v>
      </c>
      <c r="T16" s="104">
        <v>0.39629711085744945</v>
      </c>
      <c r="U16" s="104">
        <v>2.2219996910092346</v>
      </c>
      <c r="V16" s="104">
        <v>1.9598075146914486</v>
      </c>
      <c r="W16" s="104">
        <v>2.6132499581801807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0.18601290780749538</v>
      </c>
      <c r="D17" s="98">
        <v>0.13537627135551</v>
      </c>
      <c r="E17" s="98">
        <v>0.50562854297054705</v>
      </c>
      <c r="F17" s="98">
        <v>0.28031607800615155</v>
      </c>
      <c r="G17" s="98">
        <v>0.51043994967879047</v>
      </c>
      <c r="H17" s="98">
        <v>0.89963363443583033</v>
      </c>
      <c r="I17" s="98">
        <v>1.8814944733677035</v>
      </c>
      <c r="J17" s="98">
        <v>2.180320857185682</v>
      </c>
      <c r="K17" s="98">
        <v>3.9691186390794053</v>
      </c>
      <c r="L17" s="98">
        <v>2.2271768301960195</v>
      </c>
      <c r="M17" s="98">
        <v>2.0531003574525042</v>
      </c>
      <c r="N17" s="98">
        <v>1.3681973810168229</v>
      </c>
      <c r="O17" s="98">
        <v>1.9775113006402325</v>
      </c>
      <c r="P17" s="98">
        <v>3.1343792570536868</v>
      </c>
      <c r="Q17" s="98">
        <v>2.4438680602684242</v>
      </c>
      <c r="R17" s="98">
        <v>1.2269612622770063</v>
      </c>
      <c r="S17" s="98">
        <v>0.46972061138709914</v>
      </c>
      <c r="T17" s="98">
        <v>0.13631314777640038</v>
      </c>
      <c r="U17" s="98">
        <v>1.1331320294124325</v>
      </c>
      <c r="V17" s="98">
        <v>1.1124829451574261</v>
      </c>
      <c r="W17" s="98">
        <v>1.4420139594388472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0.28899176377111491</v>
      </c>
      <c r="D18" s="98">
        <v>0.17808793870736017</v>
      </c>
      <c r="E18" s="98">
        <v>0.66443186089510364</v>
      </c>
      <c r="F18" s="98">
        <v>0.37176102297827235</v>
      </c>
      <c r="G18" s="98">
        <v>0.59332264650928446</v>
      </c>
      <c r="H18" s="98">
        <v>1.1276042067175371</v>
      </c>
      <c r="I18" s="98">
        <v>1.7587666782381388</v>
      </c>
      <c r="J18" s="98">
        <v>2.1633437857761182</v>
      </c>
      <c r="K18" s="98">
        <v>3.5429308696914501</v>
      </c>
      <c r="L18" s="98">
        <v>2.0171201348391814</v>
      </c>
      <c r="M18" s="98">
        <v>1.9686139517498298</v>
      </c>
      <c r="N18" s="98">
        <v>1.262873105106014</v>
      </c>
      <c r="O18" s="98">
        <v>1.5933830176638075</v>
      </c>
      <c r="P18" s="98">
        <v>2.6839944199679673</v>
      </c>
      <c r="Q18" s="98">
        <v>2.5769161120469519</v>
      </c>
      <c r="R18" s="98">
        <v>1.6426369888654564</v>
      </c>
      <c r="S18" s="98">
        <v>1.0242453543411929</v>
      </c>
      <c r="T18" s="98">
        <v>0.2599839630810491</v>
      </c>
      <c r="U18" s="98">
        <v>1.0888676615968018</v>
      </c>
      <c r="V18" s="98">
        <v>0.8473245695340228</v>
      </c>
      <c r="W18" s="98">
        <v>1.1712359987413337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7.393200922974394</v>
      </c>
      <c r="D19" s="122">
        <v>8.8035323939746615</v>
      </c>
      <c r="E19" s="122">
        <v>13.069935644121125</v>
      </c>
      <c r="F19" s="122">
        <v>13.919556126214275</v>
      </c>
      <c r="G19" s="122">
        <v>12.752005533990792</v>
      </c>
      <c r="H19" s="122">
        <v>11.916428676241297</v>
      </c>
      <c r="I19" s="122">
        <v>9.2945872718829925</v>
      </c>
      <c r="J19" s="122">
        <v>12.304581759504226</v>
      </c>
      <c r="K19" s="122">
        <v>10.612929426614475</v>
      </c>
      <c r="L19" s="122">
        <v>11.392093656283137</v>
      </c>
      <c r="M19" s="122">
        <v>9.0023896644580343</v>
      </c>
      <c r="N19" s="122">
        <v>11.420509997248297</v>
      </c>
      <c r="O19" s="122">
        <v>6.9264871998837512</v>
      </c>
      <c r="P19" s="122">
        <v>7.584817875451856</v>
      </c>
      <c r="Q19" s="122">
        <v>7.8965340201086764</v>
      </c>
      <c r="R19" s="122">
        <v>6.1281165362275836</v>
      </c>
      <c r="S19" s="122">
        <v>5.7663967971435284</v>
      </c>
      <c r="T19" s="122">
        <v>0.87589517941123696</v>
      </c>
      <c r="U19" s="122">
        <v>4.9513718714812383</v>
      </c>
      <c r="V19" s="122">
        <v>5.3680397253923298</v>
      </c>
      <c r="W19" s="122">
        <v>2.9872347289163104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0.24915111280115584</v>
      </c>
      <c r="D20" s="98">
        <v>0.62680675148856424</v>
      </c>
      <c r="E20" s="98">
        <v>0.70072651631634808</v>
      </c>
      <c r="F20" s="98">
        <v>1.0317006236290593</v>
      </c>
      <c r="G20" s="98">
        <v>1.0189757461441253</v>
      </c>
      <c r="H20" s="98">
        <v>0.82747378081626966</v>
      </c>
      <c r="I20" s="98">
        <v>0.47467794434193222</v>
      </c>
      <c r="J20" s="98">
        <v>1.1593302411670685</v>
      </c>
      <c r="K20" s="98">
        <v>0.78633760568607181</v>
      </c>
      <c r="L20" s="98">
        <v>0.81336072743875953</v>
      </c>
      <c r="M20" s="98">
        <v>0.81165012131534009</v>
      </c>
      <c r="N20" s="98">
        <v>1.2220602774296401</v>
      </c>
      <c r="O20" s="98">
        <v>0.7841973304807649</v>
      </c>
      <c r="P20" s="98">
        <v>1.1200546707622663</v>
      </c>
      <c r="Q20" s="98">
        <v>0.81056083645605859</v>
      </c>
      <c r="R20" s="98">
        <v>0.62018684794988832</v>
      </c>
      <c r="S20" s="98">
        <v>0.60449831170074231</v>
      </c>
      <c r="T20" s="98">
        <v>0.15555993816154559</v>
      </c>
      <c r="U20" s="98">
        <v>0.41000476058094343</v>
      </c>
      <c r="V20" s="98">
        <v>0.70612359121922352</v>
      </c>
      <c r="W20" s="98">
        <v>0.3478519494966224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4.2422390070048595</v>
      </c>
      <c r="D21" s="98">
        <v>4.887601690941719</v>
      </c>
      <c r="E21" s="98">
        <v>3.6408971408768034</v>
      </c>
      <c r="F21" s="98">
        <v>5.5671411313832042</v>
      </c>
      <c r="G21" s="98">
        <v>7.0691485305470971</v>
      </c>
      <c r="H21" s="98">
        <v>5.5870105892772903</v>
      </c>
      <c r="I21" s="98">
        <v>4.2916331935656542</v>
      </c>
      <c r="J21" s="98">
        <v>3.9195285452516635</v>
      </c>
      <c r="K21" s="98">
        <v>3.1225848454812186</v>
      </c>
      <c r="L21" s="98">
        <v>2.7945014676701749</v>
      </c>
      <c r="M21" s="98">
        <v>2.3286248047286864</v>
      </c>
      <c r="N21" s="98">
        <v>4.4887168603287853</v>
      </c>
      <c r="O21" s="98">
        <v>2.7486463768810365</v>
      </c>
      <c r="P21" s="98">
        <v>4.3868176804677832</v>
      </c>
      <c r="Q21" s="98">
        <v>4.2871869343607454</v>
      </c>
      <c r="R21" s="98">
        <v>2.6696831894697826</v>
      </c>
      <c r="S21" s="98">
        <v>2.4491690818302017</v>
      </c>
      <c r="T21" s="98">
        <v>0.16686237305897211</v>
      </c>
      <c r="U21" s="98">
        <v>2.9661391710304859</v>
      </c>
      <c r="V21" s="98">
        <v>2.799554683554299</v>
      </c>
      <c r="W21" s="98">
        <v>0.55200142818382636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2.9018108031683787</v>
      </c>
      <c r="D22" s="33">
        <v>3.2891239515443798</v>
      </c>
      <c r="E22" s="33">
        <v>8.7283119869279755</v>
      </c>
      <c r="F22" s="33">
        <v>7.3207143712020128</v>
      </c>
      <c r="G22" s="33">
        <v>4.6638812572995683</v>
      </c>
      <c r="H22" s="33">
        <v>5.5019443061477382</v>
      </c>
      <c r="I22" s="33">
        <v>4.5282761339754076</v>
      </c>
      <c r="J22" s="33">
        <v>7.225722973085495</v>
      </c>
      <c r="K22" s="33">
        <v>6.7040069754471867</v>
      </c>
      <c r="L22" s="33">
        <v>7.7842314611742012</v>
      </c>
      <c r="M22" s="33">
        <v>5.8621147384140091</v>
      </c>
      <c r="N22" s="33">
        <v>5.7097328594898711</v>
      </c>
      <c r="O22" s="33">
        <v>3.3936434925219485</v>
      </c>
      <c r="P22" s="33">
        <v>2.0779455242218057</v>
      </c>
      <c r="Q22" s="33">
        <v>2.7987862492918714</v>
      </c>
      <c r="R22" s="33">
        <v>2.838246498807913</v>
      </c>
      <c r="S22" s="33">
        <v>2.7127294036125851</v>
      </c>
      <c r="T22" s="33">
        <v>0.5534728681907195</v>
      </c>
      <c r="U22" s="33">
        <v>1.5752279398698097</v>
      </c>
      <c r="V22" s="33">
        <v>1.8623614506188075</v>
      </c>
      <c r="W22" s="33">
        <v>2.0873813512358623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44.359952620219985</v>
      </c>
      <c r="D24" s="117">
        <f t="shared" si="7"/>
        <v>44.655870206959463</v>
      </c>
      <c r="E24" s="117">
        <f t="shared" si="7"/>
        <v>47.276719024132277</v>
      </c>
      <c r="F24" s="117">
        <f t="shared" si="7"/>
        <v>64.290878829627829</v>
      </c>
      <c r="G24" s="117">
        <f t="shared" si="7"/>
        <v>68.817004619915821</v>
      </c>
      <c r="H24" s="117">
        <f t="shared" si="7"/>
        <v>72.837644771982909</v>
      </c>
      <c r="I24" s="117">
        <f t="shared" si="7"/>
        <v>71.548508452249251</v>
      </c>
      <c r="J24" s="117">
        <f t="shared" si="7"/>
        <v>79.611400757550854</v>
      </c>
      <c r="K24" s="117">
        <f t="shared" si="7"/>
        <v>58.370807724547738</v>
      </c>
      <c r="L24" s="117">
        <f t="shared" si="7"/>
        <v>64.579573581765274</v>
      </c>
      <c r="M24" s="117">
        <f t="shared" si="7"/>
        <v>57.527069061039484</v>
      </c>
      <c r="N24" s="117">
        <f t="shared" si="7"/>
        <v>70.679573094645207</v>
      </c>
      <c r="O24" s="117">
        <f t="shared" si="7"/>
        <v>67.545693940586617</v>
      </c>
      <c r="P24" s="117">
        <f t="shared" si="7"/>
        <v>29.245416121955351</v>
      </c>
      <c r="Q24" s="117">
        <f t="shared" si="7"/>
        <v>33.638255972440938</v>
      </c>
      <c r="R24" s="117">
        <f t="shared" ref="R24:V24" si="8">R25+R28+R30+R39</f>
        <v>45.03810347458527</v>
      </c>
      <c r="S24" s="117">
        <f t="shared" si="8"/>
        <v>40.453169990667647</v>
      </c>
      <c r="T24" s="117">
        <f t="shared" si="8"/>
        <v>46.803359512409678</v>
      </c>
      <c r="U24" s="117">
        <f t="shared" si="8"/>
        <v>38.820166172537625</v>
      </c>
      <c r="V24" s="117">
        <f t="shared" si="8"/>
        <v>41.440943896325408</v>
      </c>
      <c r="W24" s="117">
        <f t="shared" ref="W24" si="9">W25+W28+W30+W39</f>
        <v>44.787448658585518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34.488260492805495</v>
      </c>
      <c r="D25" s="122">
        <f t="shared" si="10"/>
        <v>32.942169796351195</v>
      </c>
      <c r="E25" s="122">
        <f t="shared" si="10"/>
        <v>33.562696805791148</v>
      </c>
      <c r="F25" s="122">
        <f t="shared" si="10"/>
        <v>48.339046297548791</v>
      </c>
      <c r="G25" s="122">
        <f t="shared" si="10"/>
        <v>53.011986249859724</v>
      </c>
      <c r="H25" s="122">
        <f t="shared" si="10"/>
        <v>55.969903801483952</v>
      </c>
      <c r="I25" s="122">
        <f t="shared" si="10"/>
        <v>53.523333630105526</v>
      </c>
      <c r="J25" s="122">
        <f t="shared" si="10"/>
        <v>59.441805299435856</v>
      </c>
      <c r="K25" s="122">
        <f t="shared" si="10"/>
        <v>43.877600324809642</v>
      </c>
      <c r="L25" s="122">
        <f t="shared" si="10"/>
        <v>48.903255232151778</v>
      </c>
      <c r="M25" s="122">
        <f t="shared" si="10"/>
        <v>41.623490639127269</v>
      </c>
      <c r="N25" s="122">
        <f t="shared" si="10"/>
        <v>50.964570190955335</v>
      </c>
      <c r="O25" s="122">
        <f t="shared" si="10"/>
        <v>51.434079809701821</v>
      </c>
      <c r="P25" s="122">
        <f t="shared" si="10"/>
        <v>22.433319168899956</v>
      </c>
      <c r="Q25" s="122">
        <f t="shared" si="10"/>
        <v>25.279888256554475</v>
      </c>
      <c r="R25" s="122">
        <f t="shared" ref="R25:V25" si="11">SUM(R26:R27)</f>
        <v>34.257193488031042</v>
      </c>
      <c r="S25" s="122">
        <f t="shared" si="11"/>
        <v>28.522966666271373</v>
      </c>
      <c r="T25" s="122">
        <f t="shared" si="11"/>
        <v>33.530436083615534</v>
      </c>
      <c r="U25" s="122">
        <f t="shared" si="11"/>
        <v>27.408039717094589</v>
      </c>
      <c r="V25" s="122">
        <f t="shared" si="11"/>
        <v>29.181439740697513</v>
      </c>
      <c r="W25" s="122">
        <f t="shared" ref="W25" si="12">SUM(W26:W27)</f>
        <v>31.166175185991996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33.682332999581966</v>
      </c>
      <c r="D26" s="98">
        <v>32.200423529372522</v>
      </c>
      <c r="E26" s="98">
        <v>32.854009155544702</v>
      </c>
      <c r="F26" s="98">
        <v>47.305301949236835</v>
      </c>
      <c r="G26" s="98">
        <v>51.877231392314265</v>
      </c>
      <c r="H26" s="98">
        <v>54.797777353805749</v>
      </c>
      <c r="I26" s="98">
        <v>52.432996166528717</v>
      </c>
      <c r="J26" s="98">
        <v>58.262517059265633</v>
      </c>
      <c r="K26" s="98">
        <v>43.010562068488881</v>
      </c>
      <c r="L26" s="98">
        <v>47.940816563618377</v>
      </c>
      <c r="M26" s="98">
        <v>40.82516565142204</v>
      </c>
      <c r="N26" s="98">
        <v>50.019632129573566</v>
      </c>
      <c r="O26" s="98">
        <v>50.437619903014252</v>
      </c>
      <c r="P26" s="98">
        <v>21.984496740220287</v>
      </c>
      <c r="Q26" s="98">
        <v>24.799807488737628</v>
      </c>
      <c r="R26" s="98">
        <v>33.6044962778182</v>
      </c>
      <c r="S26" s="98">
        <v>27.992129140845517</v>
      </c>
      <c r="T26" s="98">
        <v>32.906121419672871</v>
      </c>
      <c r="U26" s="98">
        <v>26.897292931788794</v>
      </c>
      <c r="V26" s="98">
        <v>28.642205362312229</v>
      </c>
      <c r="W26" s="98">
        <v>30.60320732501912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0.80592749322352808</v>
      </c>
      <c r="D27" s="98">
        <v>0.74174626697867463</v>
      </c>
      <c r="E27" s="98">
        <v>0.70868765024644442</v>
      </c>
      <c r="F27" s="98">
        <v>1.0337443483119555</v>
      </c>
      <c r="G27" s="98">
        <v>1.134754857545462</v>
      </c>
      <c r="H27" s="98">
        <v>1.172126447678203</v>
      </c>
      <c r="I27" s="98">
        <v>1.0903374635768088</v>
      </c>
      <c r="J27" s="98">
        <v>1.1792882401702247</v>
      </c>
      <c r="K27" s="98">
        <v>0.86703825632075882</v>
      </c>
      <c r="L27" s="98">
        <v>0.96243866853340021</v>
      </c>
      <c r="M27" s="98">
        <v>0.79832498770522942</v>
      </c>
      <c r="N27" s="98">
        <v>0.94493806138176684</v>
      </c>
      <c r="O27" s="98">
        <v>0.9964599066875659</v>
      </c>
      <c r="P27" s="98">
        <v>0.44882242867966876</v>
      </c>
      <c r="Q27" s="98">
        <v>0.48008076781684644</v>
      </c>
      <c r="R27" s="98">
        <v>0.65269721021284044</v>
      </c>
      <c r="S27" s="98">
        <v>0.53083752542585694</v>
      </c>
      <c r="T27" s="98">
        <v>0.62431466394266533</v>
      </c>
      <c r="U27" s="98">
        <v>0.51074678530579565</v>
      </c>
      <c r="V27" s="98">
        <v>0.53923437838528365</v>
      </c>
      <c r="W27" s="98">
        <v>0.56296786097287665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0.37364235105050375</v>
      </c>
      <c r="D28" s="122">
        <f t="shared" si="13"/>
        <v>0.79091499955128963</v>
      </c>
      <c r="E28" s="122">
        <f t="shared" si="13"/>
        <v>2.2762249485997388</v>
      </c>
      <c r="F28" s="122">
        <f t="shared" si="13"/>
        <v>2.1040156445720202</v>
      </c>
      <c r="G28" s="122">
        <f t="shared" si="13"/>
        <v>2.3528224569316918</v>
      </c>
      <c r="H28" s="122">
        <f t="shared" si="13"/>
        <v>1.6961795611882584</v>
      </c>
      <c r="I28" s="122">
        <f t="shared" si="13"/>
        <v>1.9363828721612903</v>
      </c>
      <c r="J28" s="122">
        <f t="shared" si="13"/>
        <v>2.8837412913418294</v>
      </c>
      <c r="K28" s="122">
        <f t="shared" si="13"/>
        <v>2.1411464644369476</v>
      </c>
      <c r="L28" s="122">
        <f t="shared" si="13"/>
        <v>2.2700107689108857</v>
      </c>
      <c r="M28" s="122">
        <f t="shared" si="13"/>
        <v>1.989711687114688</v>
      </c>
      <c r="N28" s="122">
        <f t="shared" si="13"/>
        <v>3.5729689704381631</v>
      </c>
      <c r="O28" s="122">
        <f t="shared" si="13"/>
        <v>1.7595369780822969</v>
      </c>
      <c r="P28" s="122">
        <f t="shared" si="13"/>
        <v>0.4416512686871828</v>
      </c>
      <c r="Q28" s="122">
        <f t="shared" si="13"/>
        <v>0.38185181993227862</v>
      </c>
      <c r="R28" s="122">
        <f t="shared" si="13"/>
        <v>0.64222537958428283</v>
      </c>
      <c r="S28" s="122">
        <f t="shared" si="13"/>
        <v>0.88189280117815783</v>
      </c>
      <c r="T28" s="122">
        <f t="shared" si="13"/>
        <v>1.2066981411345001</v>
      </c>
      <c r="U28" s="122">
        <f t="shared" si="13"/>
        <v>1.0572600006574397</v>
      </c>
      <c r="V28" s="122">
        <f t="shared" si="13"/>
        <v>1.1033194065093366</v>
      </c>
      <c r="W28" s="122">
        <f t="shared" si="13"/>
        <v>1.231854970414878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0.37364235105050375</v>
      </c>
      <c r="D29" s="98">
        <v>0.79091499955128963</v>
      </c>
      <c r="E29" s="98">
        <v>2.2762249485997388</v>
      </c>
      <c r="F29" s="98">
        <v>2.1040156445720202</v>
      </c>
      <c r="G29" s="98">
        <v>2.3528224569316918</v>
      </c>
      <c r="H29" s="98">
        <v>1.6961795611882584</v>
      </c>
      <c r="I29" s="98">
        <v>1.9363828721612903</v>
      </c>
      <c r="J29" s="98">
        <v>2.8837412913418294</v>
      </c>
      <c r="K29" s="98">
        <v>2.1411464644369476</v>
      </c>
      <c r="L29" s="98">
        <v>2.2700107689108857</v>
      </c>
      <c r="M29" s="98">
        <v>1.989711687114688</v>
      </c>
      <c r="N29" s="98">
        <v>3.5729689704381631</v>
      </c>
      <c r="O29" s="98">
        <v>1.7595369780822969</v>
      </c>
      <c r="P29" s="98">
        <v>0.4416512686871828</v>
      </c>
      <c r="Q29" s="98">
        <v>0.38185181993227862</v>
      </c>
      <c r="R29" s="98">
        <v>0.64222537958428283</v>
      </c>
      <c r="S29" s="98">
        <v>0.88189280117815783</v>
      </c>
      <c r="T29" s="98">
        <v>1.2066981411345001</v>
      </c>
      <c r="U29" s="98">
        <v>1.0572600006574397</v>
      </c>
      <c r="V29" s="98">
        <v>1.1033194065093366</v>
      </c>
      <c r="W29" s="98">
        <v>1.231854970414878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5.7984376124611705</v>
      </c>
      <c r="D30" s="122">
        <v>6.6319599122419088</v>
      </c>
      <c r="E30" s="122">
        <v>6.8411739447268127</v>
      </c>
      <c r="F30" s="122">
        <v>8.7963225629920565</v>
      </c>
      <c r="G30" s="122">
        <v>9.0929700620110463</v>
      </c>
      <c r="H30" s="122">
        <v>9.9521043328784202</v>
      </c>
      <c r="I30" s="122">
        <v>10.474952937152979</v>
      </c>
      <c r="J30" s="122">
        <v>11.377303435598822</v>
      </c>
      <c r="K30" s="122">
        <v>8.4046979733337395</v>
      </c>
      <c r="L30" s="122">
        <v>9.2107906349016577</v>
      </c>
      <c r="M30" s="122">
        <v>9.5521086651242015</v>
      </c>
      <c r="N30" s="122">
        <v>10.968546233618513</v>
      </c>
      <c r="O30" s="122">
        <v>9.9479611939810919</v>
      </c>
      <c r="P30" s="122">
        <v>4.6875864601818478</v>
      </c>
      <c r="Q30" s="122">
        <v>5.669765528147666</v>
      </c>
      <c r="R30" s="122">
        <v>7.293735341530927</v>
      </c>
      <c r="S30" s="122">
        <v>7.7572412106635191</v>
      </c>
      <c r="T30" s="122">
        <v>8.6414435067499742</v>
      </c>
      <c r="U30" s="122">
        <v>7.4036051421149303</v>
      </c>
      <c r="V30" s="122">
        <v>7.8559838553268895</v>
      </c>
      <c r="W30" s="122">
        <v>8.6199662318388288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1.614175195916058</v>
      </c>
      <c r="D31" s="98">
        <v>2.1480449082205499</v>
      </c>
      <c r="E31" s="98">
        <v>2.8295649114758983</v>
      </c>
      <c r="F31" s="98">
        <v>3.4824407272227393</v>
      </c>
      <c r="G31" s="98">
        <v>2.1009760090980283</v>
      </c>
      <c r="H31" s="98">
        <v>2.2053772931944335</v>
      </c>
      <c r="I31" s="98">
        <v>1.7888908225475968</v>
      </c>
      <c r="J31" s="98">
        <v>2.3455159741551883</v>
      </c>
      <c r="K31" s="98">
        <v>1.8386096360344479</v>
      </c>
      <c r="L31" s="98">
        <v>1.8299185515441523</v>
      </c>
      <c r="M31" s="98">
        <v>2.3272038812339382</v>
      </c>
      <c r="N31" s="98">
        <v>2.3650518743857423</v>
      </c>
      <c r="O31" s="98">
        <v>1.802166657371129</v>
      </c>
      <c r="P31" s="98">
        <v>0.43975624476859126</v>
      </c>
      <c r="Q31" s="98">
        <v>0.9562602156074026</v>
      </c>
      <c r="R31" s="98">
        <v>1.2514121325450087</v>
      </c>
      <c r="S31" s="98">
        <v>1.5886320275927499</v>
      </c>
      <c r="T31" s="98">
        <v>1.8002195646675736</v>
      </c>
      <c r="U31" s="98">
        <v>1.1719150167914338</v>
      </c>
      <c r="V31" s="98">
        <v>1.216226552274513</v>
      </c>
      <c r="W31" s="98">
        <v>1.7411985649240904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1.0299761248954244E-2</v>
      </c>
      <c r="D32" s="98">
        <v>9.5746780589071219E-3</v>
      </c>
      <c r="E32" s="98">
        <v>3.1426480356069972E-2</v>
      </c>
      <c r="F32" s="98">
        <v>1.3990162112468656E-2</v>
      </c>
      <c r="G32" s="98">
        <v>3.8301595129106225E-3</v>
      </c>
      <c r="H32" s="98">
        <v>4.6537530189118652E-3</v>
      </c>
      <c r="I32" s="98">
        <v>1.0723422261570059E-2</v>
      </c>
      <c r="J32" s="98">
        <v>2.1724035507579523E-2</v>
      </c>
      <c r="K32" s="98">
        <v>1.2752249706030698E-2</v>
      </c>
      <c r="L32" s="98">
        <v>1.5825448285448036E-2</v>
      </c>
      <c r="M32" s="98">
        <v>1.7982717034823285E-2</v>
      </c>
      <c r="N32" s="98">
        <v>3.147928853559883E-2</v>
      </c>
      <c r="O32" s="98">
        <v>3.4278343181115757E-2</v>
      </c>
      <c r="P32" s="98">
        <v>1.1224934172400084E-2</v>
      </c>
      <c r="Q32" s="98">
        <v>8.1939783591624474E-3</v>
      </c>
      <c r="R32" s="98">
        <v>1.725310410862237E-2</v>
      </c>
      <c r="S32" s="98">
        <v>1.5699813634223611E-2</v>
      </c>
      <c r="T32" s="98">
        <v>2.5331304737172086E-2</v>
      </c>
      <c r="U32" s="98">
        <v>1.1508636167556104E-2</v>
      </c>
      <c r="V32" s="98">
        <v>2.0175350890958586E-2</v>
      </c>
      <c r="W32" s="98">
        <v>2.8019880378037529E-2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2.0497162796948502E-3</v>
      </c>
      <c r="D33" s="101">
        <v>1.9227550856046906E-3</v>
      </c>
      <c r="E33" s="101">
        <v>5.0167890563466589E-3</v>
      </c>
      <c r="F33" s="101">
        <v>2.7109409134184236E-3</v>
      </c>
      <c r="G33" s="101">
        <v>6.7992383330180834E-4</v>
      </c>
      <c r="H33" s="101">
        <v>1.2684570203029975E-3</v>
      </c>
      <c r="I33" s="101">
        <v>1.0363460331924749E-3</v>
      </c>
      <c r="J33" s="101">
        <v>3.6148104467007957E-3</v>
      </c>
      <c r="K33" s="101">
        <v>2.5026940672382195E-3</v>
      </c>
      <c r="L33" s="101">
        <v>2.9965262380679263E-3</v>
      </c>
      <c r="M33" s="101">
        <v>3.3924551521686123E-3</v>
      </c>
      <c r="N33" s="101">
        <v>3.9041333659481075E-3</v>
      </c>
      <c r="O33" s="101">
        <v>3.1871467154609991E-3</v>
      </c>
      <c r="P33" s="101">
        <v>3.2795068605218033E-3</v>
      </c>
      <c r="Q33" s="101">
        <v>5.3533213821163681E-4</v>
      </c>
      <c r="R33" s="101">
        <v>5.3441357960083251E-3</v>
      </c>
      <c r="S33" s="101">
        <v>2.0112279429415117E-3</v>
      </c>
      <c r="T33" s="101">
        <v>7.8138017524181924E-3</v>
      </c>
      <c r="U33" s="101">
        <v>2.6436802888510449E-3</v>
      </c>
      <c r="V33" s="101">
        <v>4.6127251919306179E-3</v>
      </c>
      <c r="W33" s="101">
        <v>3.4733276709746426E-3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8.250044969259393E-3</v>
      </c>
      <c r="D34" s="104">
        <v>7.6519229733024328E-3</v>
      </c>
      <c r="E34" s="104">
        <v>2.6409691299723311E-2</v>
      </c>
      <c r="F34" s="104">
        <v>1.1279221199050234E-2</v>
      </c>
      <c r="G34" s="104">
        <v>3.150235679608814E-3</v>
      </c>
      <c r="H34" s="104">
        <v>3.3852959986088679E-3</v>
      </c>
      <c r="I34" s="104">
        <v>9.6870762283775835E-3</v>
      </c>
      <c r="J34" s="104">
        <v>1.8109225060878729E-2</v>
      </c>
      <c r="K34" s="104">
        <v>1.0249555638792476E-2</v>
      </c>
      <c r="L34" s="104">
        <v>1.282892204738011E-2</v>
      </c>
      <c r="M34" s="104">
        <v>1.459026188265467E-2</v>
      </c>
      <c r="N34" s="104">
        <v>2.7575155169650721E-2</v>
      </c>
      <c r="O34" s="104">
        <v>3.1091196465654752E-2</v>
      </c>
      <c r="P34" s="104">
        <v>7.9454273118782816E-3</v>
      </c>
      <c r="Q34" s="104">
        <v>7.6586462209508096E-3</v>
      </c>
      <c r="R34" s="104">
        <v>1.1908968312614043E-2</v>
      </c>
      <c r="S34" s="104">
        <v>1.3688585691282097E-2</v>
      </c>
      <c r="T34" s="104">
        <v>1.7517502984753894E-2</v>
      </c>
      <c r="U34" s="104">
        <v>8.8649558787050574E-3</v>
      </c>
      <c r="V34" s="104">
        <v>1.5562625699027968E-2</v>
      </c>
      <c r="W34" s="104">
        <v>2.4546552707062887E-2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3.1529020720416034</v>
      </c>
      <c r="D35" s="101">
        <v>3.1264969775280216</v>
      </c>
      <c r="E35" s="101">
        <v>2.306412083297213</v>
      </c>
      <c r="F35" s="101">
        <v>4.0337845417184521</v>
      </c>
      <c r="G35" s="101">
        <v>5.2674652432589593</v>
      </c>
      <c r="H35" s="101">
        <v>5.9841293674853722</v>
      </c>
      <c r="I35" s="101">
        <v>5.833535512753234</v>
      </c>
      <c r="J35" s="101">
        <v>4.9914287619220135</v>
      </c>
      <c r="K35" s="101">
        <v>3.0441728084288417</v>
      </c>
      <c r="L35" s="101">
        <v>3.8132182944393804</v>
      </c>
      <c r="M35" s="101">
        <v>3.7688545422021784</v>
      </c>
      <c r="N35" s="101">
        <v>5.0494385487447326</v>
      </c>
      <c r="O35" s="101">
        <v>4.4963471635662113</v>
      </c>
      <c r="P35" s="101">
        <v>1.810777198518339</v>
      </c>
      <c r="Q35" s="101">
        <v>2.0301198539471748</v>
      </c>
      <c r="R35" s="101">
        <v>2.8153957238625886</v>
      </c>
      <c r="S35" s="101">
        <v>2.9470402200690362</v>
      </c>
      <c r="T35" s="101">
        <v>3.3072199122770316</v>
      </c>
      <c r="U35" s="101">
        <v>2.729421041369354</v>
      </c>
      <c r="V35" s="101">
        <v>3.5907651667009444</v>
      </c>
      <c r="W35" s="101">
        <v>2.6518063452485174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1.0210605832545543</v>
      </c>
      <c r="D36" s="104">
        <v>1.3478433484344301</v>
      </c>
      <c r="E36" s="104">
        <v>1.6737704695976316</v>
      </c>
      <c r="F36" s="104">
        <v>1.2661071319383947</v>
      </c>
      <c r="G36" s="104">
        <v>1.7206986501411461</v>
      </c>
      <c r="H36" s="104">
        <v>1.7579439191797051</v>
      </c>
      <c r="I36" s="104">
        <v>2.8418031795905763</v>
      </c>
      <c r="J36" s="104">
        <v>4.0186346640140433</v>
      </c>
      <c r="K36" s="104">
        <v>3.5091632791644183</v>
      </c>
      <c r="L36" s="104">
        <v>3.5518283406326772</v>
      </c>
      <c r="M36" s="104">
        <v>3.4380675246532624</v>
      </c>
      <c r="N36" s="104">
        <v>3.5225765219524425</v>
      </c>
      <c r="O36" s="104">
        <v>3.615169029862638</v>
      </c>
      <c r="P36" s="104">
        <v>2.4258280827225178</v>
      </c>
      <c r="Q36" s="104">
        <v>2.6751914802339249</v>
      </c>
      <c r="R36" s="104">
        <v>3.2096743810147066</v>
      </c>
      <c r="S36" s="104">
        <v>3.2058691493675071</v>
      </c>
      <c r="T36" s="104">
        <v>3.5086727250681955</v>
      </c>
      <c r="U36" s="104">
        <v>3.4907604477865908</v>
      </c>
      <c r="V36" s="104">
        <v>3.0288167854604726</v>
      </c>
      <c r="W36" s="104">
        <v>4.1989414412881843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0.31632757871786393</v>
      </c>
      <c r="D37" s="98">
        <v>0.42214354759490841</v>
      </c>
      <c r="E37" s="98">
        <v>0.59261491822130041</v>
      </c>
      <c r="F37" s="98">
        <v>0.39945652828557643</v>
      </c>
      <c r="G37" s="98">
        <v>0.60410551995437178</v>
      </c>
      <c r="H37" s="98">
        <v>0.61023096517534192</v>
      </c>
      <c r="I37" s="98">
        <v>0.88324832662636954</v>
      </c>
      <c r="J37" s="98">
        <v>1.069145118451039</v>
      </c>
      <c r="K37" s="98">
        <v>1.1392406349244986</v>
      </c>
      <c r="L37" s="98">
        <v>1.0926942677689033</v>
      </c>
      <c r="M37" s="98">
        <v>1.1880949086564605</v>
      </c>
      <c r="N37" s="98">
        <v>0.96513588709388531</v>
      </c>
      <c r="O37" s="98">
        <v>1.0953957559159466</v>
      </c>
      <c r="P37" s="98">
        <v>0.82227273171891435</v>
      </c>
      <c r="Q37" s="98">
        <v>0.98629455015070711</v>
      </c>
      <c r="R37" s="98">
        <v>1.2136421445510173</v>
      </c>
      <c r="S37" s="98">
        <v>1.1928162279687828</v>
      </c>
      <c r="T37" s="98">
        <v>1.304174883228254</v>
      </c>
      <c r="U37" s="98">
        <v>1.30552984669865</v>
      </c>
      <c r="V37" s="98">
        <v>0.88609974504198452</v>
      </c>
      <c r="W37" s="98">
        <v>1.2226691549831739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0.7047330045366903</v>
      </c>
      <c r="D38" s="98">
        <v>0.92569980083952164</v>
      </c>
      <c r="E38" s="98">
        <v>1.0811555513763313</v>
      </c>
      <c r="F38" s="98">
        <v>0.86665060365281832</v>
      </c>
      <c r="G38" s="98">
        <v>1.1165931301867744</v>
      </c>
      <c r="H38" s="98">
        <v>1.1477129540043636</v>
      </c>
      <c r="I38" s="98">
        <v>1.9585548529642074</v>
      </c>
      <c r="J38" s="98">
        <v>2.9494895455630052</v>
      </c>
      <c r="K38" s="98">
        <v>2.3699226442399199</v>
      </c>
      <c r="L38" s="98">
        <v>2.4591340728637734</v>
      </c>
      <c r="M38" s="98">
        <v>2.2499726159968021</v>
      </c>
      <c r="N38" s="98">
        <v>2.5574406348585579</v>
      </c>
      <c r="O38" s="98">
        <v>2.5197732739466909</v>
      </c>
      <c r="P38" s="98">
        <v>1.6035553510036031</v>
      </c>
      <c r="Q38" s="98">
        <v>1.6888969300832177</v>
      </c>
      <c r="R38" s="98">
        <v>1.9960322364636898</v>
      </c>
      <c r="S38" s="98">
        <v>2.0130529213987245</v>
      </c>
      <c r="T38" s="98">
        <v>2.2044978418399417</v>
      </c>
      <c r="U38" s="98">
        <v>2.1852306010879388</v>
      </c>
      <c r="V38" s="98">
        <v>2.1427170404184883</v>
      </c>
      <c r="W38" s="98">
        <v>2.9762722863050106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3.6996121639028146</v>
      </c>
      <c r="D39" s="122">
        <v>4.29082549881507</v>
      </c>
      <c r="E39" s="122">
        <v>4.5966233250145727</v>
      </c>
      <c r="F39" s="122">
        <v>5.0514943245149677</v>
      </c>
      <c r="G39" s="122">
        <v>4.3592258511133606</v>
      </c>
      <c r="H39" s="122">
        <v>5.2194570764322723</v>
      </c>
      <c r="I39" s="122">
        <v>5.6138390128294642</v>
      </c>
      <c r="J39" s="122">
        <v>5.9085507311743415</v>
      </c>
      <c r="K39" s="122">
        <v>3.9473629619674075</v>
      </c>
      <c r="L39" s="122">
        <v>4.1955169458009598</v>
      </c>
      <c r="M39" s="122">
        <v>4.3617580696733294</v>
      </c>
      <c r="N39" s="122">
        <v>5.1734876996331991</v>
      </c>
      <c r="O39" s="122">
        <v>4.4041159588214018</v>
      </c>
      <c r="P39" s="122">
        <v>1.6828592241863671</v>
      </c>
      <c r="Q39" s="122">
        <v>2.3067503678065164</v>
      </c>
      <c r="R39" s="122">
        <v>2.8449492654390185</v>
      </c>
      <c r="S39" s="122">
        <v>3.2910693125545984</v>
      </c>
      <c r="T39" s="122">
        <v>3.4247817809096714</v>
      </c>
      <c r="U39" s="122">
        <v>2.9512613126706642</v>
      </c>
      <c r="V39" s="122">
        <v>3.3002008937916716</v>
      </c>
      <c r="W39" s="122">
        <v>3.7694522703398095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1.2592261703730194</v>
      </c>
      <c r="D40" s="98">
        <v>1.4536264041408415</v>
      </c>
      <c r="E40" s="98">
        <v>1.6968860292287657</v>
      </c>
      <c r="F40" s="98">
        <v>1.5547221674113996</v>
      </c>
      <c r="G40" s="98">
        <v>1.00477523571655</v>
      </c>
      <c r="H40" s="98">
        <v>1.0246633830203544</v>
      </c>
      <c r="I40" s="98">
        <v>1.2211342555113986</v>
      </c>
      <c r="J40" s="98">
        <v>1.7486742640442279</v>
      </c>
      <c r="K40" s="98">
        <v>1.0794179880338495</v>
      </c>
      <c r="L40" s="98">
        <v>1.0031200625888201</v>
      </c>
      <c r="M40" s="98">
        <v>1.2986644932230123</v>
      </c>
      <c r="N40" s="98">
        <v>1.611421101276886</v>
      </c>
      <c r="O40" s="98">
        <v>1.1719919208618712</v>
      </c>
      <c r="P40" s="98">
        <v>0.37796920009678481</v>
      </c>
      <c r="Q40" s="98">
        <v>0.38832445430272322</v>
      </c>
      <c r="R40" s="98">
        <v>0.49734874814264013</v>
      </c>
      <c r="S40" s="98">
        <v>0.56728984880909872</v>
      </c>
      <c r="T40" s="98">
        <v>0.55910857437885897</v>
      </c>
      <c r="U40" s="98">
        <v>0.47590314669650091</v>
      </c>
      <c r="V40" s="98">
        <v>0.60667719893297389</v>
      </c>
      <c r="W40" s="98">
        <v>0.72890257764890476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2.4403859935297953</v>
      </c>
      <c r="D41" s="33">
        <v>2.8371990946742272</v>
      </c>
      <c r="E41" s="33">
        <v>2.8997372957858074</v>
      </c>
      <c r="F41" s="33">
        <v>3.4967721571035675</v>
      </c>
      <c r="G41" s="33">
        <v>3.3544506153968121</v>
      </c>
      <c r="H41" s="33">
        <v>4.1947936934119161</v>
      </c>
      <c r="I41" s="33">
        <v>4.3927047573180653</v>
      </c>
      <c r="J41" s="33">
        <v>4.1598764671301129</v>
      </c>
      <c r="K41" s="33">
        <v>2.8679449739335583</v>
      </c>
      <c r="L41" s="33">
        <v>3.1923968832121412</v>
      </c>
      <c r="M41" s="33">
        <v>3.063093576450318</v>
      </c>
      <c r="N41" s="33">
        <v>3.5620665983563113</v>
      </c>
      <c r="O41" s="33">
        <v>3.2321240379595308</v>
      </c>
      <c r="P41" s="33">
        <v>1.304890024089582</v>
      </c>
      <c r="Q41" s="33">
        <v>1.9184259135037931</v>
      </c>
      <c r="R41" s="33">
        <v>2.3476005172963785</v>
      </c>
      <c r="S41" s="33">
        <v>2.7237794637455002</v>
      </c>
      <c r="T41" s="33">
        <v>2.865673206530813</v>
      </c>
      <c r="U41" s="33">
        <v>2.4753581659741628</v>
      </c>
      <c r="V41" s="33">
        <v>2.6935236948586976</v>
      </c>
      <c r="W41" s="33">
        <v>3.0405496926909046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717.42609092645034</v>
      </c>
      <c r="D43" s="117">
        <f t="shared" si="14"/>
        <v>563.76718362506972</v>
      </c>
      <c r="E43" s="117">
        <f t="shared" si="14"/>
        <v>651.29151149397717</v>
      </c>
      <c r="F43" s="117">
        <f t="shared" si="14"/>
        <v>563.10907005689717</v>
      </c>
      <c r="G43" s="117">
        <f t="shared" si="14"/>
        <v>497.71258179312633</v>
      </c>
      <c r="H43" s="117">
        <f t="shared" si="14"/>
        <v>479.95402355073884</v>
      </c>
      <c r="I43" s="117">
        <f t="shared" si="14"/>
        <v>343.80427188443377</v>
      </c>
      <c r="J43" s="117">
        <f t="shared" si="14"/>
        <v>595.46819996711849</v>
      </c>
      <c r="K43" s="117">
        <f t="shared" si="14"/>
        <v>504.71467566077706</v>
      </c>
      <c r="L43" s="117">
        <f t="shared" si="14"/>
        <v>547.80538901888713</v>
      </c>
      <c r="M43" s="117">
        <f t="shared" si="14"/>
        <v>531.75655097914171</v>
      </c>
      <c r="N43" s="117">
        <f t="shared" si="14"/>
        <v>644.40214868576459</v>
      </c>
      <c r="O43" s="117">
        <f t="shared" si="14"/>
        <v>728.04857769300327</v>
      </c>
      <c r="P43" s="117">
        <f t="shared" si="14"/>
        <v>449.72676372990833</v>
      </c>
      <c r="Q43" s="117">
        <f t="shared" si="14"/>
        <v>288.20593367819652</v>
      </c>
      <c r="R43" s="117">
        <f t="shared" ref="R43:V43" si="15">R44+R47+R49+R58</f>
        <v>157.50341892963465</v>
      </c>
      <c r="S43" s="117">
        <f t="shared" si="15"/>
        <v>264.63026114250454</v>
      </c>
      <c r="T43" s="117">
        <f t="shared" si="15"/>
        <v>262.30846344272965</v>
      </c>
      <c r="U43" s="117">
        <f t="shared" si="15"/>
        <v>303.02876316830867</v>
      </c>
      <c r="V43" s="117">
        <f t="shared" si="15"/>
        <v>303.14844412276403</v>
      </c>
      <c r="W43" s="117">
        <f t="shared" ref="W43" si="16">W44+W47+W49+W58</f>
        <v>137.54854366443004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588.72283311143576</v>
      </c>
      <c r="D44" s="122">
        <f t="shared" si="17"/>
        <v>454.76578393047242</v>
      </c>
      <c r="E44" s="122">
        <f t="shared" si="17"/>
        <v>524.66430086949106</v>
      </c>
      <c r="F44" s="122">
        <f t="shared" si="17"/>
        <v>451.49317708284957</v>
      </c>
      <c r="G44" s="122">
        <f t="shared" si="17"/>
        <v>399.18179847608428</v>
      </c>
      <c r="H44" s="122">
        <f t="shared" si="17"/>
        <v>377.4271892079534</v>
      </c>
      <c r="I44" s="122">
        <f t="shared" si="17"/>
        <v>262.71075106561227</v>
      </c>
      <c r="J44" s="122">
        <f t="shared" si="17"/>
        <v>462.44168376244903</v>
      </c>
      <c r="K44" s="122">
        <f t="shared" si="17"/>
        <v>393.15955840995855</v>
      </c>
      <c r="L44" s="122">
        <f t="shared" si="17"/>
        <v>429.2640889448416</v>
      </c>
      <c r="M44" s="122">
        <f t="shared" si="17"/>
        <v>409.2372407786998</v>
      </c>
      <c r="N44" s="122">
        <f t="shared" si="17"/>
        <v>494.23787285419854</v>
      </c>
      <c r="O44" s="122">
        <f t="shared" si="17"/>
        <v>575.79668710889428</v>
      </c>
      <c r="P44" s="122">
        <f t="shared" si="17"/>
        <v>343.06844971305975</v>
      </c>
      <c r="Q44" s="122">
        <f t="shared" si="17"/>
        <v>220.51112816465141</v>
      </c>
      <c r="R44" s="122">
        <f t="shared" ref="R44:V44" si="18">SUM(R45:R46)</f>
        <v>114.23064073169252</v>
      </c>
      <c r="S44" s="122">
        <f t="shared" si="18"/>
        <v>187.96952565556984</v>
      </c>
      <c r="T44" s="122">
        <f t="shared" si="18"/>
        <v>187.42063338475566</v>
      </c>
      <c r="U44" s="122">
        <f t="shared" si="18"/>
        <v>213.11002210335249</v>
      </c>
      <c r="V44" s="122">
        <f t="shared" si="18"/>
        <v>215.27551550628851</v>
      </c>
      <c r="W44" s="122">
        <f t="shared" ref="W44" si="19">SUM(W45:W46)</f>
        <v>94.470249248630608</v>
      </c>
      <c r="DA44" s="130" t="s">
        <v>3458</v>
      </c>
    </row>
    <row r="45" spans="1:105" ht="12" customHeight="1" x14ac:dyDescent="0.25">
      <c r="A45" s="97" t="s">
        <v>217</v>
      </c>
      <c r="B45" s="98"/>
      <c r="C45" s="98">
        <v>574.94396115780614</v>
      </c>
      <c r="D45" s="98">
        <v>444.31640675069167</v>
      </c>
      <c r="E45" s="98">
        <v>513.07334774239723</v>
      </c>
      <c r="F45" s="98">
        <v>441.86498452014524</v>
      </c>
      <c r="G45" s="98">
        <v>390.60212775347634</v>
      </c>
      <c r="H45" s="98">
        <v>369.37707865370265</v>
      </c>
      <c r="I45" s="98">
        <v>257.2264268189918</v>
      </c>
      <c r="J45" s="98">
        <v>452.85031297839629</v>
      </c>
      <c r="K45" s="98">
        <v>385.14759836808389</v>
      </c>
      <c r="L45" s="98">
        <v>420.61924163159881</v>
      </c>
      <c r="M45" s="98">
        <v>401.10689735500273</v>
      </c>
      <c r="N45" s="98">
        <v>484.59367842713442</v>
      </c>
      <c r="O45" s="98">
        <v>564.532262956252</v>
      </c>
      <c r="P45" s="98">
        <v>336.40916456290614</v>
      </c>
      <c r="Q45" s="98">
        <v>216.38697396304619</v>
      </c>
      <c r="R45" s="98">
        <v>112.07999874545328</v>
      </c>
      <c r="S45" s="98">
        <v>184.39737852313277</v>
      </c>
      <c r="T45" s="98">
        <v>183.86441767713558</v>
      </c>
      <c r="U45" s="98">
        <v>209.11676578566983</v>
      </c>
      <c r="V45" s="98">
        <v>211.29140160429111</v>
      </c>
      <c r="W45" s="98">
        <v>92.727519865532614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13.778871953629654</v>
      </c>
      <c r="D46" s="98">
        <v>10.449377179780772</v>
      </c>
      <c r="E46" s="98">
        <v>11.590953127093842</v>
      </c>
      <c r="F46" s="98">
        <v>9.6281925627043492</v>
      </c>
      <c r="G46" s="98">
        <v>8.5796707226079416</v>
      </c>
      <c r="H46" s="98">
        <v>8.0501105542507663</v>
      </c>
      <c r="I46" s="98">
        <v>5.4843242466204689</v>
      </c>
      <c r="J46" s="98">
        <v>9.5913707840527582</v>
      </c>
      <c r="K46" s="98">
        <v>8.0119600418746337</v>
      </c>
      <c r="L46" s="98">
        <v>8.6448473132427655</v>
      </c>
      <c r="M46" s="98">
        <v>8.1303434236970933</v>
      </c>
      <c r="N46" s="98">
        <v>9.6441944270641251</v>
      </c>
      <c r="O46" s="98">
        <v>11.26442415264229</v>
      </c>
      <c r="P46" s="98">
        <v>6.6592851501535852</v>
      </c>
      <c r="Q46" s="98">
        <v>4.1241542016052319</v>
      </c>
      <c r="R46" s="98">
        <v>2.1506419862392305</v>
      </c>
      <c r="S46" s="98">
        <v>3.5721471324370806</v>
      </c>
      <c r="T46" s="98">
        <v>3.5562157076200882</v>
      </c>
      <c r="U46" s="98">
        <v>3.9932563176826723</v>
      </c>
      <c r="V46" s="98">
        <v>3.9841139019974166</v>
      </c>
      <c r="W46" s="98">
        <v>1.7427293830980013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5.3669408643947811</v>
      </c>
      <c r="D47" s="122">
        <f t="shared" si="20"/>
        <v>3.5932244553512502</v>
      </c>
      <c r="E47" s="122">
        <f t="shared" si="20"/>
        <v>10.76577527398134</v>
      </c>
      <c r="F47" s="122">
        <f t="shared" si="20"/>
        <v>9.1173003483743464</v>
      </c>
      <c r="G47" s="122">
        <f t="shared" si="20"/>
        <v>8.8186518263983835</v>
      </c>
      <c r="H47" s="122">
        <f t="shared" si="20"/>
        <v>9.0095259728173591</v>
      </c>
      <c r="I47" s="122">
        <f t="shared" si="20"/>
        <v>8.0365645945114537</v>
      </c>
      <c r="J47" s="122">
        <f t="shared" si="20"/>
        <v>8.5786267802907634</v>
      </c>
      <c r="K47" s="122">
        <f t="shared" si="20"/>
        <v>9.6778376549607881</v>
      </c>
      <c r="L47" s="122">
        <f t="shared" si="20"/>
        <v>10.733470986048047</v>
      </c>
      <c r="M47" s="122">
        <f t="shared" si="20"/>
        <v>9.6769950032683401</v>
      </c>
      <c r="N47" s="122">
        <f t="shared" si="20"/>
        <v>17.582205536501959</v>
      </c>
      <c r="O47" s="122">
        <f t="shared" si="20"/>
        <v>10.592450345893459</v>
      </c>
      <c r="P47" s="122">
        <f t="shared" si="20"/>
        <v>3.7080357352205828</v>
      </c>
      <c r="Q47" s="122">
        <f t="shared" si="20"/>
        <v>1.1951677740780098</v>
      </c>
      <c r="R47" s="122">
        <f t="shared" si="20"/>
        <v>2.9733687260641881</v>
      </c>
      <c r="S47" s="122">
        <f t="shared" si="20"/>
        <v>6.6659071368865659</v>
      </c>
      <c r="T47" s="122">
        <f t="shared" si="20"/>
        <v>3.9502102153768348</v>
      </c>
      <c r="U47" s="122">
        <f t="shared" si="20"/>
        <v>7.0050873521612118</v>
      </c>
      <c r="V47" s="122">
        <f t="shared" si="20"/>
        <v>8.9062371714697228</v>
      </c>
      <c r="W47" s="122">
        <f t="shared" si="20"/>
        <v>5.1835549642691454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5.3669408643947811</v>
      </c>
      <c r="D48" s="98">
        <v>3.5932244553512502</v>
      </c>
      <c r="E48" s="98">
        <v>10.76577527398134</v>
      </c>
      <c r="F48" s="98">
        <v>9.1173003483743464</v>
      </c>
      <c r="G48" s="98">
        <v>8.8186518263983835</v>
      </c>
      <c r="H48" s="98">
        <v>9.0095259728173591</v>
      </c>
      <c r="I48" s="98">
        <v>8.0365645945114537</v>
      </c>
      <c r="J48" s="98">
        <v>8.5786267802907634</v>
      </c>
      <c r="K48" s="98">
        <v>9.6778376549607881</v>
      </c>
      <c r="L48" s="98">
        <v>10.733470986048047</v>
      </c>
      <c r="M48" s="98">
        <v>9.6769950032683401</v>
      </c>
      <c r="N48" s="98">
        <v>17.582205536501959</v>
      </c>
      <c r="O48" s="98">
        <v>10.592450345893459</v>
      </c>
      <c r="P48" s="98">
        <v>3.7080357352205828</v>
      </c>
      <c r="Q48" s="98">
        <v>1.1951677740780098</v>
      </c>
      <c r="R48" s="98">
        <v>2.9733687260641881</v>
      </c>
      <c r="S48" s="98">
        <v>6.6659071368865659</v>
      </c>
      <c r="T48" s="98">
        <v>3.9502102153768348</v>
      </c>
      <c r="U48" s="98">
        <v>7.0050873521612118</v>
      </c>
      <c r="V48" s="98">
        <v>8.9062371714697228</v>
      </c>
      <c r="W48" s="98">
        <v>5.1835549642691454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87.601443174024539</v>
      </c>
      <c r="D49" s="122">
        <v>74.693582927561735</v>
      </c>
      <c r="E49" s="122">
        <v>81.722947707234994</v>
      </c>
      <c r="F49" s="122">
        <v>71.199419519715121</v>
      </c>
      <c r="G49" s="122">
        <v>63.638116667724084</v>
      </c>
      <c r="H49" s="122">
        <v>66.918572744126052</v>
      </c>
      <c r="I49" s="122">
        <v>50.587431909985355</v>
      </c>
      <c r="J49" s="122">
        <v>89.849382039046134</v>
      </c>
      <c r="K49" s="122">
        <v>73.476785131956277</v>
      </c>
      <c r="L49" s="122">
        <v>77.283086869519281</v>
      </c>
      <c r="M49" s="122">
        <v>83.003855238699956</v>
      </c>
      <c r="N49" s="122">
        <v>96.866811156693075</v>
      </c>
      <c r="O49" s="122">
        <v>101.78705901210317</v>
      </c>
      <c r="P49" s="122">
        <v>74.265057849468988</v>
      </c>
      <c r="Q49" s="122">
        <v>47.873646226431553</v>
      </c>
      <c r="R49" s="122">
        <v>30.462720853220077</v>
      </c>
      <c r="S49" s="122">
        <v>52.926381461261485</v>
      </c>
      <c r="T49" s="122">
        <v>53.625966975526048</v>
      </c>
      <c r="U49" s="122">
        <v>62.876632013395636</v>
      </c>
      <c r="V49" s="122">
        <v>59.136775480927078</v>
      </c>
      <c r="W49" s="122">
        <v>27.546759739562564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43.769306458116446</v>
      </c>
      <c r="D50" s="98">
        <v>35.318386665099446</v>
      </c>
      <c r="E50" s="98">
        <v>37.942587599055429</v>
      </c>
      <c r="F50" s="98">
        <v>29.116417913738477</v>
      </c>
      <c r="G50" s="98">
        <v>32.661194960835545</v>
      </c>
      <c r="H50" s="98">
        <v>37.510623074409743</v>
      </c>
      <c r="I50" s="98">
        <v>30.731514416823352</v>
      </c>
      <c r="J50" s="98">
        <v>60.82630353352819</v>
      </c>
      <c r="K50" s="98">
        <v>43.243031242679692</v>
      </c>
      <c r="L50" s="98">
        <v>48.534781928341594</v>
      </c>
      <c r="M50" s="98">
        <v>41.749551924271223</v>
      </c>
      <c r="N50" s="98">
        <v>49.145143882778463</v>
      </c>
      <c r="O50" s="98">
        <v>33.622684319368084</v>
      </c>
      <c r="P50" s="98">
        <v>14.378536710969756</v>
      </c>
      <c r="Q50" s="98">
        <v>14.660348979017265</v>
      </c>
      <c r="R50" s="98">
        <v>14.699086775629821</v>
      </c>
      <c r="S50" s="98">
        <v>37.969270611479189</v>
      </c>
      <c r="T50" s="98">
        <v>40.40808665333951</v>
      </c>
      <c r="U50" s="98">
        <v>45.681849898779781</v>
      </c>
      <c r="V50" s="98">
        <v>31.746986325525853</v>
      </c>
      <c r="W50" s="98">
        <v>12.079618046205759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0.35735536806835311</v>
      </c>
      <c r="D51" s="98">
        <v>0.13207563709501813</v>
      </c>
      <c r="E51" s="98">
        <v>0.45101400582938156</v>
      </c>
      <c r="F51" s="98">
        <v>9.1953516516059125E-3</v>
      </c>
      <c r="G51" s="98">
        <v>0.35116925705013913</v>
      </c>
      <c r="H51" s="98">
        <v>0.62240911549284283</v>
      </c>
      <c r="I51" s="98">
        <v>5.9787820173330078E-2</v>
      </c>
      <c r="J51" s="98">
        <v>0.67106444590282455</v>
      </c>
      <c r="K51" s="98">
        <v>0.40447597282715569</v>
      </c>
      <c r="L51" s="98">
        <v>0.18462777902869612</v>
      </c>
      <c r="M51" s="98">
        <v>0.30382422108139512</v>
      </c>
      <c r="N51" s="98">
        <v>0.4639915550841347</v>
      </c>
      <c r="O51" s="98">
        <v>0.11571829154418629</v>
      </c>
      <c r="P51" s="98">
        <v>0.99920157694558065</v>
      </c>
      <c r="Q51" s="98">
        <v>0.12202476099123091</v>
      </c>
      <c r="R51" s="98">
        <v>0.1676910727387122</v>
      </c>
      <c r="S51" s="98">
        <v>0.38265779449371518</v>
      </c>
      <c r="T51" s="98">
        <v>0.26123255249626653</v>
      </c>
      <c r="U51" s="98">
        <v>1.2481160853944244</v>
      </c>
      <c r="V51" s="98">
        <v>0.69273447694199741</v>
      </c>
      <c r="W51" s="98">
        <v>3.5438714206789429E-2</v>
      </c>
      <c r="DA51" s="63" t="s">
        <v>3465</v>
      </c>
    </row>
    <row r="52" spans="1:105" ht="12" customHeight="1" x14ac:dyDescent="0.25">
      <c r="A52" s="100" t="s">
        <v>217</v>
      </c>
      <c r="B52" s="101"/>
      <c r="C52" s="101">
        <v>0.14708833262168466</v>
      </c>
      <c r="D52" s="101">
        <v>5.6449451497850404E-2</v>
      </c>
      <c r="E52" s="101">
        <v>0.19076468742797187</v>
      </c>
      <c r="F52" s="101">
        <v>3.7943626963514894E-3</v>
      </c>
      <c r="G52" s="101">
        <v>0.15814880998079978</v>
      </c>
      <c r="H52" s="101">
        <v>0.27510163201921084</v>
      </c>
      <c r="I52" s="101">
        <v>3.0978265421340773E-2</v>
      </c>
      <c r="J52" s="101">
        <v>0.30092544506404295</v>
      </c>
      <c r="K52" s="101">
        <v>0.19718907257704985</v>
      </c>
      <c r="L52" s="101">
        <v>7.7159417020000509E-2</v>
      </c>
      <c r="M52" s="101">
        <v>0.11326173741472163</v>
      </c>
      <c r="N52" s="101">
        <v>0.21261438028287519</v>
      </c>
      <c r="O52" s="101">
        <v>2.2749454623950269E-2</v>
      </c>
      <c r="P52" s="101">
        <v>0.43498979759867223</v>
      </c>
      <c r="Q52" s="101">
        <v>5.6799518753131717E-2</v>
      </c>
      <c r="R52" s="101">
        <v>8.9107805062062548E-2</v>
      </c>
      <c r="S52" s="101">
        <v>0.19153157604555412</v>
      </c>
      <c r="T52" s="101">
        <v>0.12213820873153113</v>
      </c>
      <c r="U52" s="101">
        <v>0.54780573012280664</v>
      </c>
      <c r="V52" s="101">
        <v>0.30832096008578896</v>
      </c>
      <c r="W52" s="101">
        <v>1.4478756329864379E-2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0.21026703544666844</v>
      </c>
      <c r="D53" s="104">
        <v>7.562618559716773E-2</v>
      </c>
      <c r="E53" s="104">
        <v>0.26024931840140969</v>
      </c>
      <c r="F53" s="104">
        <v>5.4009889552544231E-3</v>
      </c>
      <c r="G53" s="104">
        <v>0.19302044706933932</v>
      </c>
      <c r="H53" s="104">
        <v>0.34730748347363199</v>
      </c>
      <c r="I53" s="104">
        <v>2.8809554751989305E-2</v>
      </c>
      <c r="J53" s="104">
        <v>0.37013900083878143</v>
      </c>
      <c r="K53" s="104">
        <v>0.20728690025010579</v>
      </c>
      <c r="L53" s="104">
        <v>0.1074683620086956</v>
      </c>
      <c r="M53" s="104">
        <v>0.19056248366667347</v>
      </c>
      <c r="N53" s="104">
        <v>0.25137717480125943</v>
      </c>
      <c r="O53" s="104">
        <v>9.2968836920236039E-2</v>
      </c>
      <c r="P53" s="104">
        <v>0.56421177934690836</v>
      </c>
      <c r="Q53" s="104">
        <v>6.5225242238099196E-2</v>
      </c>
      <c r="R53" s="104">
        <v>7.8583267676649637E-2</v>
      </c>
      <c r="S53" s="104">
        <v>0.19112621844816102</v>
      </c>
      <c r="T53" s="104">
        <v>0.13909434376473545</v>
      </c>
      <c r="U53" s="104">
        <v>0.70031035527161778</v>
      </c>
      <c r="V53" s="104">
        <v>0.38441351685620845</v>
      </c>
      <c r="W53" s="104">
        <v>2.0959957876925048E-2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31.220018054668714</v>
      </c>
      <c r="D54" s="101">
        <v>28.595689232234708</v>
      </c>
      <c r="E54" s="101">
        <v>28.465476779973191</v>
      </c>
      <c r="F54" s="101">
        <v>30.496552402528767</v>
      </c>
      <c r="G54" s="101">
        <v>21.08928955598499</v>
      </c>
      <c r="H54" s="101">
        <v>18.947205104581084</v>
      </c>
      <c r="I54" s="101">
        <v>9.7726203000509333</v>
      </c>
      <c r="J54" s="101">
        <v>12.189931813682966</v>
      </c>
      <c r="K54" s="101">
        <v>12.923831611905674</v>
      </c>
      <c r="L54" s="101">
        <v>16.262444199714604</v>
      </c>
      <c r="M54" s="101">
        <v>22.922887272156515</v>
      </c>
      <c r="N54" s="101">
        <v>26.838515517179783</v>
      </c>
      <c r="O54" s="101">
        <v>29.694534960411637</v>
      </c>
      <c r="P54" s="101">
        <v>18.033395690118024</v>
      </c>
      <c r="Q54" s="101">
        <v>12.702229406404502</v>
      </c>
      <c r="R54" s="101">
        <v>7.7104784086481581</v>
      </c>
      <c r="S54" s="101">
        <v>6.782713573374866</v>
      </c>
      <c r="T54" s="101">
        <v>7.3595522382932979</v>
      </c>
      <c r="U54" s="101">
        <v>9.1515398343952423</v>
      </c>
      <c r="V54" s="101">
        <v>11.605080838154773</v>
      </c>
      <c r="W54" s="101">
        <v>8.7937801081958948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12.25476329317099</v>
      </c>
      <c r="D55" s="104">
        <v>10.64743139313256</v>
      </c>
      <c r="E55" s="104">
        <v>14.863869322376985</v>
      </c>
      <c r="F55" s="104">
        <v>11.577253851796293</v>
      </c>
      <c r="G55" s="104">
        <v>9.536462893853404</v>
      </c>
      <c r="H55" s="104">
        <v>9.8383354496423632</v>
      </c>
      <c r="I55" s="104">
        <v>10.023509372937751</v>
      </c>
      <c r="J55" s="104">
        <v>16.162082245932162</v>
      </c>
      <c r="K55" s="104">
        <v>16.905446304543737</v>
      </c>
      <c r="L55" s="104">
        <v>12.301232962434389</v>
      </c>
      <c r="M55" s="104">
        <v>18.027591821190796</v>
      </c>
      <c r="N55" s="104">
        <v>20.419160201650712</v>
      </c>
      <c r="O55" s="104">
        <v>38.354121440779267</v>
      </c>
      <c r="P55" s="104">
        <v>40.853923871435647</v>
      </c>
      <c r="Q55" s="104">
        <v>20.389043080018567</v>
      </c>
      <c r="R55" s="104">
        <v>7.8854645962033887</v>
      </c>
      <c r="S55" s="104">
        <v>7.7917394819137362</v>
      </c>
      <c r="T55" s="104">
        <v>5.5970955313969881</v>
      </c>
      <c r="U55" s="104">
        <v>6.7951261948261701</v>
      </c>
      <c r="V55" s="104">
        <v>15.091973840304449</v>
      </c>
      <c r="W55" s="104">
        <v>6.6379228709541191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3.3200004788306066</v>
      </c>
      <c r="D56" s="98">
        <v>2.86273222859257</v>
      </c>
      <c r="E56" s="98">
        <v>4.1231911488413635</v>
      </c>
      <c r="F56" s="98">
        <v>2.8279631590237879</v>
      </c>
      <c r="G56" s="98">
        <v>3.1741724792320167</v>
      </c>
      <c r="H56" s="98">
        <v>3.4432217332765029</v>
      </c>
      <c r="I56" s="98">
        <v>3.0426117304955382</v>
      </c>
      <c r="J56" s="98">
        <v>4.7188693270137936</v>
      </c>
      <c r="K56" s="98">
        <v>5.2926875028152711</v>
      </c>
      <c r="L56" s="98">
        <v>3.4480176704939263</v>
      </c>
      <c r="M56" s="98">
        <v>6.6996486547095957</v>
      </c>
      <c r="N56" s="98">
        <v>7.0553728285699551</v>
      </c>
      <c r="O56" s="98">
        <v>14.676558571654301</v>
      </c>
      <c r="P56" s="98">
        <v>13.584435046578463</v>
      </c>
      <c r="Q56" s="98">
        <v>5.606694225554917</v>
      </c>
      <c r="R56" s="98">
        <v>1.4687853608313595</v>
      </c>
      <c r="S56" s="98">
        <v>1.8828817024617388</v>
      </c>
      <c r="T56" s="98">
        <v>1.3988217174355666</v>
      </c>
      <c r="U56" s="98">
        <v>1.3872562437236615</v>
      </c>
      <c r="V56" s="98">
        <v>4.1671531452319517</v>
      </c>
      <c r="W56" s="98">
        <v>1.12595083094659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8.9347628143403863</v>
      </c>
      <c r="D57" s="98">
        <v>7.7846991645399886</v>
      </c>
      <c r="E57" s="98">
        <v>10.74067817353562</v>
      </c>
      <c r="F57" s="98">
        <v>8.7492906927725045</v>
      </c>
      <c r="G57" s="98">
        <v>6.3622904146213859</v>
      </c>
      <c r="H57" s="98">
        <v>6.395113716365862</v>
      </c>
      <c r="I57" s="98">
        <v>6.9808976424422129</v>
      </c>
      <c r="J57" s="98">
        <v>11.443212918918366</v>
      </c>
      <c r="K57" s="98">
        <v>11.612758801728466</v>
      </c>
      <c r="L57" s="98">
        <v>8.8532152919404599</v>
      </c>
      <c r="M57" s="98">
        <v>11.327943166481198</v>
      </c>
      <c r="N57" s="98">
        <v>13.363787373080756</v>
      </c>
      <c r="O57" s="98">
        <v>23.677562869124952</v>
      </c>
      <c r="P57" s="98">
        <v>27.269488824857181</v>
      </c>
      <c r="Q57" s="98">
        <v>14.782348854463649</v>
      </c>
      <c r="R57" s="98">
        <v>6.4166792353720288</v>
      </c>
      <c r="S57" s="98">
        <v>5.9088577794519956</v>
      </c>
      <c r="T57" s="98">
        <v>4.1982738139614204</v>
      </c>
      <c r="U57" s="98">
        <v>5.4078699511025086</v>
      </c>
      <c r="V57" s="98">
        <v>10.924820695072496</v>
      </c>
      <c r="W57" s="98">
        <v>5.5119720400075289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35.734873776595265</v>
      </c>
      <c r="D58" s="122">
        <v>30.714592311684296</v>
      </c>
      <c r="E58" s="122">
        <v>34.138487643269713</v>
      </c>
      <c r="F58" s="122">
        <v>31.299173105958182</v>
      </c>
      <c r="G58" s="122">
        <v>26.074014822919576</v>
      </c>
      <c r="H58" s="122">
        <v>26.598735625842039</v>
      </c>
      <c r="I58" s="122">
        <v>22.469524314324712</v>
      </c>
      <c r="J58" s="122">
        <v>34.598507385332432</v>
      </c>
      <c r="K58" s="122">
        <v>28.400494463901477</v>
      </c>
      <c r="L58" s="122">
        <v>30.524742218478167</v>
      </c>
      <c r="M58" s="122">
        <v>29.838459958473607</v>
      </c>
      <c r="N58" s="122">
        <v>35.715259138371088</v>
      </c>
      <c r="O58" s="122">
        <v>39.872381226112374</v>
      </c>
      <c r="P58" s="122">
        <v>28.685220432159056</v>
      </c>
      <c r="Q58" s="122">
        <v>18.625991513035586</v>
      </c>
      <c r="R58" s="122">
        <v>9.8366886186578721</v>
      </c>
      <c r="S58" s="122">
        <v>17.068446888786617</v>
      </c>
      <c r="T58" s="122">
        <v>17.311652867071086</v>
      </c>
      <c r="U58" s="122">
        <v>20.037021699399311</v>
      </c>
      <c r="V58" s="122">
        <v>19.82991596407874</v>
      </c>
      <c r="W58" s="122">
        <v>10.347979711967719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5.3415272127421751</v>
      </c>
      <c r="D59" s="98">
        <v>4.790149064030981</v>
      </c>
      <c r="E59" s="98">
        <v>5.7362274120074179</v>
      </c>
      <c r="F59" s="98">
        <v>5.3839650818027902</v>
      </c>
      <c r="G59" s="98">
        <v>4.1136157881837301</v>
      </c>
      <c r="H59" s="98">
        <v>3.0348586558572768</v>
      </c>
      <c r="I59" s="98">
        <v>3.404408768709887</v>
      </c>
      <c r="J59" s="98">
        <v>4.5180385306870958</v>
      </c>
      <c r="K59" s="98">
        <v>4.8793174403795048</v>
      </c>
      <c r="L59" s="98">
        <v>4.6417428937511733</v>
      </c>
      <c r="M59" s="98">
        <v>4.9178635489547853</v>
      </c>
      <c r="N59" s="98">
        <v>4.8155235764475544</v>
      </c>
      <c r="O59" s="98">
        <v>5.8596338859442003</v>
      </c>
      <c r="P59" s="98">
        <v>3.5412475979317053</v>
      </c>
      <c r="Q59" s="98">
        <v>2.4112691640397963</v>
      </c>
      <c r="R59" s="98">
        <v>1.1640145300541018</v>
      </c>
      <c r="S59" s="98">
        <v>1.6841104373060842</v>
      </c>
      <c r="T59" s="98">
        <v>1.7460527305065665</v>
      </c>
      <c r="U59" s="98">
        <v>2.318446479522887</v>
      </c>
      <c r="V59" s="98">
        <v>2.8354966236381407</v>
      </c>
      <c r="W59" s="98">
        <v>1.8569252235053042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30.39334656385309</v>
      </c>
      <c r="D60" s="33">
        <v>25.924443247653318</v>
      </c>
      <c r="E60" s="33">
        <v>28.402260231262296</v>
      </c>
      <c r="F60" s="33">
        <v>25.91520802415539</v>
      </c>
      <c r="G60" s="33">
        <v>21.96039903473585</v>
      </c>
      <c r="H60" s="33">
        <v>23.563876969984758</v>
      </c>
      <c r="I60" s="33">
        <v>19.06511554561482</v>
      </c>
      <c r="J60" s="33">
        <v>30.080468854645339</v>
      </c>
      <c r="K60" s="33">
        <v>23.521177023521965</v>
      </c>
      <c r="L60" s="33">
        <v>25.88299932472701</v>
      </c>
      <c r="M60" s="33">
        <v>24.920596409518822</v>
      </c>
      <c r="N60" s="33">
        <v>30.899735561923528</v>
      </c>
      <c r="O60" s="33">
        <v>34.012747340168183</v>
      </c>
      <c r="P60" s="33">
        <v>25.143972834227348</v>
      </c>
      <c r="Q60" s="33">
        <v>16.214722348995785</v>
      </c>
      <c r="R60" s="33">
        <v>8.6726740886037685</v>
      </c>
      <c r="S60" s="33">
        <v>15.384336451480541</v>
      </c>
      <c r="T60" s="33">
        <v>15.56560013656452</v>
      </c>
      <c r="U60" s="33">
        <v>17.718575219876428</v>
      </c>
      <c r="V60" s="33">
        <v>16.994419340440597</v>
      </c>
      <c r="W60" s="33">
        <v>8.4910544884624137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1751.27359250167</v>
      </c>
      <c r="D62" s="117">
        <f t="shared" si="21"/>
        <v>1720.4561449836347</v>
      </c>
      <c r="E62" s="117">
        <f t="shared" si="21"/>
        <v>1822.1755171453681</v>
      </c>
      <c r="F62" s="117">
        <f t="shared" si="21"/>
        <v>1771.8706251739118</v>
      </c>
      <c r="G62" s="117">
        <f t="shared" si="21"/>
        <v>1491.0053642580187</v>
      </c>
      <c r="H62" s="117">
        <f t="shared" si="21"/>
        <v>1572.3853257560954</v>
      </c>
      <c r="I62" s="117">
        <f t="shared" si="21"/>
        <v>1286.1240068810052</v>
      </c>
      <c r="J62" s="117">
        <f t="shared" si="21"/>
        <v>1763.8722661508805</v>
      </c>
      <c r="K62" s="117">
        <f t="shared" si="21"/>
        <v>1573.4431496157067</v>
      </c>
      <c r="L62" s="117">
        <f t="shared" si="21"/>
        <v>1767.7477431376954</v>
      </c>
      <c r="M62" s="117">
        <f t="shared" si="21"/>
        <v>1388.4051299109497</v>
      </c>
      <c r="N62" s="117">
        <f t="shared" si="21"/>
        <v>1602.3583076965799</v>
      </c>
      <c r="O62" s="117">
        <f t="shared" si="21"/>
        <v>1444.924783455557</v>
      </c>
      <c r="P62" s="117">
        <f t="shared" si="21"/>
        <v>1378.0870951968789</v>
      </c>
      <c r="Q62" s="117">
        <f t="shared" si="21"/>
        <v>1832.1340031943348</v>
      </c>
      <c r="R62" s="117">
        <f t="shared" ref="R62:V62" si="22">R63+R66+R68+R77</f>
        <v>1725.2567616101737</v>
      </c>
      <c r="S62" s="117">
        <f t="shared" si="22"/>
        <v>1474.270386159227</v>
      </c>
      <c r="T62" s="117">
        <f t="shared" si="22"/>
        <v>1414.2141560116015</v>
      </c>
      <c r="U62" s="117">
        <f t="shared" si="22"/>
        <v>1170.0520629423177</v>
      </c>
      <c r="V62" s="117">
        <f t="shared" si="22"/>
        <v>1165.5674807006048</v>
      </c>
      <c r="W62" s="117">
        <f t="shared" ref="W62" si="23">W63+W66+W68+W77</f>
        <v>1194.88755884476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1443.614357084052</v>
      </c>
      <c r="D63" s="122">
        <f t="shared" si="24"/>
        <v>1390.6950022921446</v>
      </c>
      <c r="E63" s="122">
        <f t="shared" si="24"/>
        <v>1436.8811691363264</v>
      </c>
      <c r="F63" s="122">
        <f t="shared" si="24"/>
        <v>1431.1223852050696</v>
      </c>
      <c r="G63" s="122">
        <f t="shared" si="24"/>
        <v>1196.7165095623702</v>
      </c>
      <c r="H63" s="122">
        <f t="shared" si="24"/>
        <v>1249.9304183644253</v>
      </c>
      <c r="I63" s="122">
        <f t="shared" si="24"/>
        <v>999.78952895700604</v>
      </c>
      <c r="J63" s="122">
        <f t="shared" si="24"/>
        <v>1368.2680339824692</v>
      </c>
      <c r="K63" s="122">
        <f t="shared" si="24"/>
        <v>1241.3024763950723</v>
      </c>
      <c r="L63" s="122">
        <f t="shared" si="24"/>
        <v>1420.4398824577306</v>
      </c>
      <c r="M63" s="122">
        <f t="shared" si="24"/>
        <v>1100.6528469969262</v>
      </c>
      <c r="N63" s="122">
        <f t="shared" si="24"/>
        <v>1268.6733894654001</v>
      </c>
      <c r="O63" s="122">
        <f t="shared" si="24"/>
        <v>1167.6192365532088</v>
      </c>
      <c r="P63" s="122">
        <f t="shared" si="24"/>
        <v>1069.8971430357556</v>
      </c>
      <c r="Q63" s="122">
        <f t="shared" si="24"/>
        <v>1427.8048089122929</v>
      </c>
      <c r="R63" s="122">
        <f t="shared" ref="R63:V63" si="25">SUM(R64:R65)</f>
        <v>1313.3426890319836</v>
      </c>
      <c r="S63" s="122">
        <f t="shared" si="25"/>
        <v>1091.5376450710628</v>
      </c>
      <c r="T63" s="122">
        <f t="shared" si="25"/>
        <v>1026.7457950752425</v>
      </c>
      <c r="U63" s="122">
        <f t="shared" si="25"/>
        <v>853.30070592070524</v>
      </c>
      <c r="V63" s="122">
        <f t="shared" si="25"/>
        <v>851.14311787505358</v>
      </c>
      <c r="W63" s="122">
        <f t="shared" ref="W63" si="26">SUM(W64:W65)</f>
        <v>860.70659517542015</v>
      </c>
      <c r="DA63" s="130" t="s">
        <v>3476</v>
      </c>
    </row>
    <row r="64" spans="1:105" ht="12" customHeight="1" x14ac:dyDescent="0.25">
      <c r="A64" s="97" t="s">
        <v>218</v>
      </c>
      <c r="B64" s="98"/>
      <c r="C64" s="98">
        <v>1410.535475339824</v>
      </c>
      <c r="D64" s="98">
        <v>1359.698071211961</v>
      </c>
      <c r="E64" s="98">
        <v>1405.9298494274599</v>
      </c>
      <c r="F64" s="98">
        <v>1400.0601103184256</v>
      </c>
      <c r="G64" s="98">
        <v>1171.1532675704593</v>
      </c>
      <c r="H64" s="98">
        <v>1224.1710051062605</v>
      </c>
      <c r="I64" s="98">
        <v>979.23795740098399</v>
      </c>
      <c r="J64" s="98">
        <v>1340.5907729265357</v>
      </c>
      <c r="K64" s="98">
        <v>1216.7168683063117</v>
      </c>
      <c r="L64" s="98">
        <v>1392.5754794692823</v>
      </c>
      <c r="M64" s="98">
        <v>1079.729295264493</v>
      </c>
      <c r="N64" s="98">
        <v>1244.8949541278689</v>
      </c>
      <c r="O64" s="98">
        <v>1145.4136301096207</v>
      </c>
      <c r="P64" s="98">
        <v>1049.4217321897413</v>
      </c>
      <c r="Q64" s="98">
        <v>1401.1222674766375</v>
      </c>
      <c r="R64" s="98">
        <v>1289.1629503930924</v>
      </c>
      <c r="S64" s="98">
        <v>1071.803322193314</v>
      </c>
      <c r="T64" s="98">
        <v>1008.2863792491402</v>
      </c>
      <c r="U64" s="98">
        <v>838.13739625412882</v>
      </c>
      <c r="V64" s="98">
        <v>836.27390554242766</v>
      </c>
      <c r="W64" s="98">
        <v>845.82488361355615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33.078881744228035</v>
      </c>
      <c r="D65" s="98">
        <v>30.996931080183618</v>
      </c>
      <c r="E65" s="98">
        <v>30.951319708866453</v>
      </c>
      <c r="F65" s="98">
        <v>31.062274886644019</v>
      </c>
      <c r="G65" s="98">
        <v>25.563241991910925</v>
      </c>
      <c r="H65" s="98">
        <v>25.759413258164845</v>
      </c>
      <c r="I65" s="98">
        <v>20.551571556022051</v>
      </c>
      <c r="J65" s="98">
        <v>27.677261055933627</v>
      </c>
      <c r="K65" s="98">
        <v>24.58560808876063</v>
      </c>
      <c r="L65" s="98">
        <v>27.864402988448361</v>
      </c>
      <c r="M65" s="98">
        <v>20.923551732433175</v>
      </c>
      <c r="N65" s="98">
        <v>23.778435337531072</v>
      </c>
      <c r="O65" s="98">
        <v>22.205606443587975</v>
      </c>
      <c r="P65" s="98">
        <v>20.475410846014352</v>
      </c>
      <c r="Q65" s="98">
        <v>26.682541435655473</v>
      </c>
      <c r="R65" s="98">
        <v>24.179738638891187</v>
      </c>
      <c r="S65" s="98">
        <v>19.73432287774877</v>
      </c>
      <c r="T65" s="98">
        <v>18.459415826102454</v>
      </c>
      <c r="U65" s="98">
        <v>15.163309666576438</v>
      </c>
      <c r="V65" s="98">
        <v>14.869212332625942</v>
      </c>
      <c r="W65" s="98">
        <v>14.881711561863968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10.518507624446885</v>
      </c>
      <c r="D66" s="122">
        <f t="shared" si="27"/>
        <v>16.02293891870589</v>
      </c>
      <c r="E66" s="122">
        <f t="shared" si="27"/>
        <v>56.550349379676781</v>
      </c>
      <c r="F66" s="122">
        <f t="shared" si="27"/>
        <v>20.992346956155288</v>
      </c>
      <c r="G66" s="122">
        <f t="shared" si="27"/>
        <v>20.334300424296941</v>
      </c>
      <c r="H66" s="122">
        <f t="shared" si="27"/>
        <v>23.840796058195995</v>
      </c>
      <c r="I66" s="122">
        <f t="shared" si="27"/>
        <v>20.445947233108974</v>
      </c>
      <c r="J66" s="122">
        <f t="shared" si="27"/>
        <v>39.291226542834536</v>
      </c>
      <c r="K66" s="122">
        <f t="shared" si="27"/>
        <v>32.670430835624465</v>
      </c>
      <c r="L66" s="122">
        <f t="shared" si="27"/>
        <v>22.95557998853003</v>
      </c>
      <c r="M66" s="122">
        <f t="shared" si="27"/>
        <v>20.942124482766527</v>
      </c>
      <c r="N66" s="122">
        <f t="shared" si="27"/>
        <v>38.500859214114215</v>
      </c>
      <c r="O66" s="122">
        <f t="shared" si="27"/>
        <v>23.353653183355046</v>
      </c>
      <c r="P66" s="122">
        <f t="shared" si="27"/>
        <v>12.443736519295362</v>
      </c>
      <c r="Q66" s="122">
        <f t="shared" si="27"/>
        <v>18.939400636043327</v>
      </c>
      <c r="R66" s="122">
        <f t="shared" si="27"/>
        <v>25.152463198976843</v>
      </c>
      <c r="S66" s="122">
        <f t="shared" si="27"/>
        <v>27.618488582552267</v>
      </c>
      <c r="T66" s="122">
        <f t="shared" si="27"/>
        <v>34.996996131585803</v>
      </c>
      <c r="U66" s="122">
        <f t="shared" si="27"/>
        <v>26.726819155101914</v>
      </c>
      <c r="V66" s="122">
        <f t="shared" si="27"/>
        <v>22.404718375653932</v>
      </c>
      <c r="W66" s="122">
        <f t="shared" si="27"/>
        <v>23.828596267396279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10.518507624446885</v>
      </c>
      <c r="D67" s="98">
        <v>16.02293891870589</v>
      </c>
      <c r="E67" s="98">
        <v>56.550349379676781</v>
      </c>
      <c r="F67" s="98">
        <v>20.992346956155288</v>
      </c>
      <c r="G67" s="98">
        <v>20.334300424296941</v>
      </c>
      <c r="H67" s="98">
        <v>23.840796058195995</v>
      </c>
      <c r="I67" s="98">
        <v>20.445947233108974</v>
      </c>
      <c r="J67" s="98">
        <v>39.291226542834536</v>
      </c>
      <c r="K67" s="98">
        <v>32.670430835624465</v>
      </c>
      <c r="L67" s="98">
        <v>22.95557998853003</v>
      </c>
      <c r="M67" s="98">
        <v>20.942124482766527</v>
      </c>
      <c r="N67" s="98">
        <v>38.500859214114215</v>
      </c>
      <c r="O67" s="98">
        <v>23.353653183355046</v>
      </c>
      <c r="P67" s="98">
        <v>12.443736519295362</v>
      </c>
      <c r="Q67" s="98">
        <v>18.939400636043327</v>
      </c>
      <c r="R67" s="98">
        <v>25.152463198976843</v>
      </c>
      <c r="S67" s="98">
        <v>27.618488582552267</v>
      </c>
      <c r="T67" s="98">
        <v>34.996996131585803</v>
      </c>
      <c r="U67" s="98">
        <v>26.726819155101914</v>
      </c>
      <c r="V67" s="98">
        <v>22.404718375653932</v>
      </c>
      <c r="W67" s="98">
        <v>23.828596267396279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204.70142466183745</v>
      </c>
      <c r="D68" s="122">
        <v>216.7875097489416</v>
      </c>
      <c r="E68" s="122">
        <v>226.4683194668481</v>
      </c>
      <c r="F68" s="122">
        <v>219.00614662834539</v>
      </c>
      <c r="G68" s="122">
        <v>189.19165302764733</v>
      </c>
      <c r="H68" s="122">
        <v>203.56366857342911</v>
      </c>
      <c r="I68" s="122">
        <v>185.26366564807498</v>
      </c>
      <c r="J68" s="122">
        <v>246.94798235213176</v>
      </c>
      <c r="K68" s="122">
        <v>211.7447802880869</v>
      </c>
      <c r="L68" s="122">
        <v>229.02618950324722</v>
      </c>
      <c r="M68" s="122">
        <v>189.10013249371849</v>
      </c>
      <c r="N68" s="122">
        <v>213.09349387217094</v>
      </c>
      <c r="O68" s="122">
        <v>184.49635965293245</v>
      </c>
      <c r="P68" s="122">
        <v>213.13969160964805</v>
      </c>
      <c r="Q68" s="122">
        <v>280.92198150208395</v>
      </c>
      <c r="R68" s="122">
        <v>283.24292324787274</v>
      </c>
      <c r="S68" s="122">
        <v>257.05992600015207</v>
      </c>
      <c r="T68" s="122">
        <v>257.15579729829091</v>
      </c>
      <c r="U68" s="122">
        <v>209.71496767192792</v>
      </c>
      <c r="V68" s="122">
        <v>208.77987985318475</v>
      </c>
      <c r="W68" s="122">
        <v>224.98023893773018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156.33402642935241</v>
      </c>
      <c r="D69" s="98">
        <v>184.71133647161341</v>
      </c>
      <c r="E69" s="98">
        <v>183.03077560018681</v>
      </c>
      <c r="F69" s="98">
        <v>164.29264073158868</v>
      </c>
      <c r="G69" s="98">
        <v>165.87534426275332</v>
      </c>
      <c r="H69" s="98">
        <v>173.82304672461052</v>
      </c>
      <c r="I69" s="98">
        <v>175.85406330130056</v>
      </c>
      <c r="J69" s="98">
        <v>199.11187625060262</v>
      </c>
      <c r="K69" s="98">
        <v>181.93472531052285</v>
      </c>
      <c r="L69" s="98">
        <v>193.97054612291967</v>
      </c>
      <c r="M69" s="98">
        <v>157.74608221362371</v>
      </c>
      <c r="N69" s="98">
        <v>182.40374434221712</v>
      </c>
      <c r="O69" s="98">
        <v>169.55648471598636</v>
      </c>
      <c r="P69" s="98">
        <v>189.16978821240133</v>
      </c>
      <c r="Q69" s="98">
        <v>245.39312790236897</v>
      </c>
      <c r="R69" s="98">
        <v>239.70349002681738</v>
      </c>
      <c r="S69" s="98">
        <v>222.31287280521272</v>
      </c>
      <c r="T69" s="98">
        <v>214.041464963328</v>
      </c>
      <c r="U69" s="98">
        <v>185.33560661830919</v>
      </c>
      <c r="V69" s="98">
        <v>174.32310485301497</v>
      </c>
      <c r="W69" s="98">
        <v>198.93559114349475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0.75083321776414247</v>
      </c>
      <c r="D70" s="98">
        <v>0.53295338126050384</v>
      </c>
      <c r="E70" s="98">
        <v>1.1735131866555839</v>
      </c>
      <c r="F70" s="98">
        <v>0.44828961428775538</v>
      </c>
      <c r="G70" s="98">
        <v>0.84176533421752431</v>
      </c>
      <c r="H70" s="98">
        <v>0.98047382952704709</v>
      </c>
      <c r="I70" s="98">
        <v>0.93428883290287557</v>
      </c>
      <c r="J70" s="98">
        <v>1.5101124775367203</v>
      </c>
      <c r="K70" s="98">
        <v>1.7528371577240309</v>
      </c>
      <c r="L70" s="98">
        <v>1.4455566587776829</v>
      </c>
      <c r="M70" s="98">
        <v>0.23997276758442665</v>
      </c>
      <c r="N70" s="98">
        <v>1.3346866710620067</v>
      </c>
      <c r="O70" s="98">
        <v>1.3280446094912897</v>
      </c>
      <c r="P70" s="98">
        <v>3.4591888000757685</v>
      </c>
      <c r="Q70" s="98">
        <v>3.2625552227215069</v>
      </c>
      <c r="R70" s="98">
        <v>3.0393229073337977</v>
      </c>
      <c r="S70" s="98">
        <v>0.80479963833140722</v>
      </c>
      <c r="T70" s="98">
        <v>3.0504533115335066</v>
      </c>
      <c r="U70" s="98">
        <v>1.6506211364851111</v>
      </c>
      <c r="V70" s="98">
        <v>1.7618312911770748</v>
      </c>
      <c r="W70" s="98">
        <v>2.8305566179672539</v>
      </c>
      <c r="DA70" s="63" t="s">
        <v>3483</v>
      </c>
    </row>
    <row r="71" spans="1:105" ht="12" customHeight="1" x14ac:dyDescent="0.25">
      <c r="A71" s="100" t="s">
        <v>218</v>
      </c>
      <c r="B71" s="101"/>
      <c r="C71" s="101">
        <v>0.32576222663313703</v>
      </c>
      <c r="D71" s="101">
        <v>0.2144892759809616</v>
      </c>
      <c r="E71" s="101">
        <v>0.47824408853812589</v>
      </c>
      <c r="F71" s="101">
        <v>0.19616421283863528</v>
      </c>
      <c r="G71" s="101">
        <v>0.35150645912474099</v>
      </c>
      <c r="H71" s="101">
        <v>0.40093962384864645</v>
      </c>
      <c r="I71" s="101">
        <v>0.38174394719669075</v>
      </c>
      <c r="J71" s="101">
        <v>0.58846982640394818</v>
      </c>
      <c r="K71" s="101">
        <v>0.6734353275329138</v>
      </c>
      <c r="L71" s="101">
        <v>0.48312289006435721</v>
      </c>
      <c r="M71" s="101">
        <v>6.5179500080660188E-2</v>
      </c>
      <c r="N71" s="101">
        <v>0.52757127978139529</v>
      </c>
      <c r="O71" s="101">
        <v>0.51934549095475724</v>
      </c>
      <c r="P71" s="101">
        <v>1.4121591922808141</v>
      </c>
      <c r="Q71" s="101">
        <v>1.2321695674160269</v>
      </c>
      <c r="R71" s="101">
        <v>1.2020416189402807</v>
      </c>
      <c r="S71" s="101">
        <v>0.30098804307741384</v>
      </c>
      <c r="T71" s="101">
        <v>1.2336068008644578</v>
      </c>
      <c r="U71" s="101">
        <v>0.63235023516366506</v>
      </c>
      <c r="V71" s="101">
        <v>0.62202571522298278</v>
      </c>
      <c r="W71" s="101">
        <v>1.1516602464074177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0.42507099113100555</v>
      </c>
      <c r="D72" s="104">
        <v>0.31846410527954222</v>
      </c>
      <c r="E72" s="104">
        <v>0.6952690981174583</v>
      </c>
      <c r="F72" s="104">
        <v>0.2521254014491201</v>
      </c>
      <c r="G72" s="104">
        <v>0.49025887509278315</v>
      </c>
      <c r="H72" s="104">
        <v>0.57953420567840042</v>
      </c>
      <c r="I72" s="104">
        <v>0.55254488570618465</v>
      </c>
      <c r="J72" s="104">
        <v>0.92164265113277155</v>
      </c>
      <c r="K72" s="104">
        <v>1.0794018301911168</v>
      </c>
      <c r="L72" s="104">
        <v>0.96243376871332542</v>
      </c>
      <c r="M72" s="104">
        <v>0.17479326750376645</v>
      </c>
      <c r="N72" s="104">
        <v>0.80711539128061127</v>
      </c>
      <c r="O72" s="104">
        <v>0.80869911853653242</v>
      </c>
      <c r="P72" s="104">
        <v>2.047029607794955</v>
      </c>
      <c r="Q72" s="104">
        <v>2.03038565530548</v>
      </c>
      <c r="R72" s="104">
        <v>1.8372812883935177</v>
      </c>
      <c r="S72" s="104">
        <v>0.50381159525399333</v>
      </c>
      <c r="T72" s="104">
        <v>1.8168465106690497</v>
      </c>
      <c r="U72" s="104">
        <v>1.0182709013214457</v>
      </c>
      <c r="V72" s="104">
        <v>1.1398055759540922</v>
      </c>
      <c r="W72" s="104">
        <v>1.678896371559836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40.512075630445267</v>
      </c>
      <c r="D73" s="101">
        <v>29.638388013260226</v>
      </c>
      <c r="E73" s="101">
        <v>35.945169767554084</v>
      </c>
      <c r="F73" s="101">
        <v>48.96414581522302</v>
      </c>
      <c r="G73" s="101">
        <v>15.306896236676145</v>
      </c>
      <c r="H73" s="101">
        <v>20.372045861711953</v>
      </c>
      <c r="I73" s="101">
        <v>5.4530109299487437</v>
      </c>
      <c r="J73" s="101">
        <v>26.374981643470548</v>
      </c>
      <c r="K73" s="101">
        <v>9.6463660501717392</v>
      </c>
      <c r="L73" s="101">
        <v>20.22489472348089</v>
      </c>
      <c r="M73" s="101">
        <v>21.927873659267377</v>
      </c>
      <c r="N73" s="101">
        <v>20.377430385687624</v>
      </c>
      <c r="O73" s="101">
        <v>10.263591320229128</v>
      </c>
      <c r="P73" s="101">
        <v>14.322062864106186</v>
      </c>
      <c r="Q73" s="101">
        <v>23.528306264340074</v>
      </c>
      <c r="R73" s="101">
        <v>21.888912636615668</v>
      </c>
      <c r="S73" s="101">
        <v>16.656661460599651</v>
      </c>
      <c r="T73" s="101">
        <v>20.301257122809069</v>
      </c>
      <c r="U73" s="101">
        <v>12.460319527176315</v>
      </c>
      <c r="V73" s="101">
        <v>16.456950585400435</v>
      </c>
      <c r="W73" s="101">
        <v>16.601059038529524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7.1044893842756149</v>
      </c>
      <c r="D74" s="104">
        <v>1.9048318828074364</v>
      </c>
      <c r="E74" s="104">
        <v>6.3188609124515773</v>
      </c>
      <c r="F74" s="104">
        <v>5.3010704672458759</v>
      </c>
      <c r="G74" s="104">
        <v>7.167647194000379</v>
      </c>
      <c r="H74" s="104">
        <v>8.3881021575795227</v>
      </c>
      <c r="I74" s="104">
        <v>3.0223025839227575</v>
      </c>
      <c r="J74" s="104">
        <v>19.951011980521859</v>
      </c>
      <c r="K74" s="104">
        <v>18.410851769668241</v>
      </c>
      <c r="L74" s="104">
        <v>13.385191998068942</v>
      </c>
      <c r="M74" s="104">
        <v>9.1862038532429793</v>
      </c>
      <c r="N74" s="104">
        <v>8.9776324732041335</v>
      </c>
      <c r="O74" s="104">
        <v>3.3482390072256982</v>
      </c>
      <c r="P74" s="104">
        <v>6.1886517330648516</v>
      </c>
      <c r="Q74" s="104">
        <v>8.7379921126533624</v>
      </c>
      <c r="R74" s="104">
        <v>18.611197677106013</v>
      </c>
      <c r="S74" s="104">
        <v>17.285592096008322</v>
      </c>
      <c r="T74" s="104">
        <v>19.762621900620321</v>
      </c>
      <c r="U74" s="104">
        <v>10.26842038995728</v>
      </c>
      <c r="V74" s="104">
        <v>16.237993123592265</v>
      </c>
      <c r="W74" s="104">
        <v>6.6130321377386805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2.709051385311021</v>
      </c>
      <c r="D75" s="98">
        <v>0.63468773980293336</v>
      </c>
      <c r="E75" s="98">
        <v>2.2480646605079069</v>
      </c>
      <c r="F75" s="98">
        <v>1.8127369485668676</v>
      </c>
      <c r="G75" s="98">
        <v>2.8259309065679097</v>
      </c>
      <c r="H75" s="98">
        <v>3.0041483913738118</v>
      </c>
      <c r="I75" s="98">
        <v>0.87811243346963008</v>
      </c>
      <c r="J75" s="98">
        <v>7.1573191103294196</v>
      </c>
      <c r="K75" s="98">
        <v>7.541888968442505</v>
      </c>
      <c r="L75" s="98">
        <v>5.1486862648255176</v>
      </c>
      <c r="M75" s="98">
        <v>3.3833414435703419</v>
      </c>
      <c r="N75" s="98">
        <v>3.3539213984426257</v>
      </c>
      <c r="O75" s="98">
        <v>0.95579814278510522</v>
      </c>
      <c r="P75" s="98">
        <v>1.590599037172219</v>
      </c>
      <c r="Q75" s="98">
        <v>2.2350336139460478</v>
      </c>
      <c r="R75" s="98">
        <v>6.6446083189645142</v>
      </c>
      <c r="S75" s="98">
        <v>6.7631761982879457</v>
      </c>
      <c r="T75" s="98">
        <v>6.5539544826767706</v>
      </c>
      <c r="U75" s="98">
        <v>3.3661087933602394</v>
      </c>
      <c r="V75" s="98">
        <v>5.7000991799215983</v>
      </c>
      <c r="W75" s="98">
        <v>1.7604200523024833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4.3954379989645957</v>
      </c>
      <c r="D76" s="98">
        <v>1.2701441430045024</v>
      </c>
      <c r="E76" s="98">
        <v>4.0707962519436682</v>
      </c>
      <c r="F76" s="98">
        <v>3.4883335186790068</v>
      </c>
      <c r="G76" s="98">
        <v>4.341716287432468</v>
      </c>
      <c r="H76" s="98">
        <v>5.3839537662057104</v>
      </c>
      <c r="I76" s="98">
        <v>2.1441901504531273</v>
      </c>
      <c r="J76" s="98">
        <v>12.793692870192443</v>
      </c>
      <c r="K76" s="98">
        <v>10.868962801225736</v>
      </c>
      <c r="L76" s="98">
        <v>8.2365057332434208</v>
      </c>
      <c r="M76" s="98">
        <v>5.8028624096726373</v>
      </c>
      <c r="N76" s="98">
        <v>5.6237110747615073</v>
      </c>
      <c r="O76" s="98">
        <v>2.3924408644405935</v>
      </c>
      <c r="P76" s="98">
        <v>4.5980526958926324</v>
      </c>
      <c r="Q76" s="98">
        <v>6.5029584987073141</v>
      </c>
      <c r="R76" s="98">
        <v>11.966589358141498</v>
      </c>
      <c r="S76" s="98">
        <v>10.522415897720375</v>
      </c>
      <c r="T76" s="98">
        <v>13.208667417943548</v>
      </c>
      <c r="U76" s="98">
        <v>6.9023115965970394</v>
      </c>
      <c r="V76" s="98">
        <v>10.537893943670669</v>
      </c>
      <c r="W76" s="98">
        <v>4.8526120854361983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92.439303131333858</v>
      </c>
      <c r="D77" s="122">
        <v>96.950694023842459</v>
      </c>
      <c r="E77" s="122">
        <v>102.27567916251679</v>
      </c>
      <c r="F77" s="122">
        <v>100.74974638434149</v>
      </c>
      <c r="G77" s="122">
        <v>84.762901243704249</v>
      </c>
      <c r="H77" s="122">
        <v>95.050442760044874</v>
      </c>
      <c r="I77" s="122">
        <v>80.624865042815173</v>
      </c>
      <c r="J77" s="122">
        <v>109.365023273445</v>
      </c>
      <c r="K77" s="122">
        <v>87.725462096922996</v>
      </c>
      <c r="L77" s="122">
        <v>95.326091188187647</v>
      </c>
      <c r="M77" s="122">
        <v>77.710025937538489</v>
      </c>
      <c r="N77" s="122">
        <v>82.090565144894796</v>
      </c>
      <c r="O77" s="122">
        <v>69.455534066060949</v>
      </c>
      <c r="P77" s="122">
        <v>82.60652403218009</v>
      </c>
      <c r="Q77" s="122">
        <v>104.46781214391459</v>
      </c>
      <c r="R77" s="122">
        <v>103.51868613134056</v>
      </c>
      <c r="S77" s="122">
        <v>98.054326505459741</v>
      </c>
      <c r="T77" s="122">
        <v>95.315567506482225</v>
      </c>
      <c r="U77" s="122">
        <v>80.309570194582562</v>
      </c>
      <c r="V77" s="122">
        <v>83.239764596712476</v>
      </c>
      <c r="W77" s="122">
        <v>85.372128464213347</v>
      </c>
      <c r="DA77" s="130" t="s">
        <v>3490</v>
      </c>
    </row>
    <row r="78" spans="1:105" ht="12" customHeight="1" x14ac:dyDescent="0.25">
      <c r="A78" s="97" t="s">
        <v>193</v>
      </c>
      <c r="B78" s="98"/>
      <c r="C78" s="98">
        <v>45.508506190404262</v>
      </c>
      <c r="D78" s="98">
        <v>53.420698993132078</v>
      </c>
      <c r="E78" s="98">
        <v>55.106532505548778</v>
      </c>
      <c r="F78" s="98">
        <v>53.008400862389493</v>
      </c>
      <c r="G78" s="98">
        <v>47.58817771907831</v>
      </c>
      <c r="H78" s="98">
        <v>47.796895262459969</v>
      </c>
      <c r="I78" s="98">
        <v>43.138416074704878</v>
      </c>
      <c r="J78" s="98">
        <v>56.911570715870674</v>
      </c>
      <c r="K78" s="98">
        <v>55.023997714295703</v>
      </c>
      <c r="L78" s="98">
        <v>55.20012878614542</v>
      </c>
      <c r="M78" s="98">
        <v>50.346062525728797</v>
      </c>
      <c r="N78" s="98">
        <v>47.007622604228196</v>
      </c>
      <c r="O78" s="98">
        <v>42.099504533421104</v>
      </c>
      <c r="P78" s="98">
        <v>45.179146786066482</v>
      </c>
      <c r="Q78" s="98">
        <v>49.041833000757613</v>
      </c>
      <c r="R78" s="98">
        <v>52.605338872027126</v>
      </c>
      <c r="S78" s="98">
        <v>49.479551034485965</v>
      </c>
      <c r="T78" s="98">
        <v>49.910011654115436</v>
      </c>
      <c r="U78" s="98">
        <v>45.421429959825751</v>
      </c>
      <c r="V78" s="98">
        <v>48.704259351383165</v>
      </c>
      <c r="W78" s="98">
        <v>44.321176945558825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46.930796940929611</v>
      </c>
      <c r="D79" s="33">
        <v>43.529995030710381</v>
      </c>
      <c r="E79" s="33">
        <v>47.169146656968003</v>
      </c>
      <c r="F79" s="33">
        <v>47.741345521951999</v>
      </c>
      <c r="G79" s="33">
        <v>37.174723524625968</v>
      </c>
      <c r="H79" s="33">
        <v>47.253547497584911</v>
      </c>
      <c r="I79" s="33">
        <v>37.486448968110295</v>
      </c>
      <c r="J79" s="33">
        <v>52.453452557574337</v>
      </c>
      <c r="K79" s="33">
        <v>32.701464382627286</v>
      </c>
      <c r="L79" s="33">
        <v>40.125962402042219</v>
      </c>
      <c r="M79" s="33">
        <v>27.363963411809699</v>
      </c>
      <c r="N79" s="33">
        <v>35.0829425406666</v>
      </c>
      <c r="O79" s="33">
        <v>27.356029532639852</v>
      </c>
      <c r="P79" s="33">
        <v>37.427377246113615</v>
      </c>
      <c r="Q79" s="33">
        <v>55.425979143156972</v>
      </c>
      <c r="R79" s="33">
        <v>50.913347259313404</v>
      </c>
      <c r="S79" s="33">
        <v>48.574775470973805</v>
      </c>
      <c r="T79" s="33">
        <v>45.40555585236676</v>
      </c>
      <c r="U79" s="33">
        <v>34.888140234756818</v>
      </c>
      <c r="V79" s="33">
        <v>34.535505245329325</v>
      </c>
      <c r="W79" s="33">
        <v>41.050951518654522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7">
        <f t="shared" ref="C81:Q81" si="28">C82+C85+C87+C100</f>
        <v>487.49080599600984</v>
      </c>
      <c r="D81" s="117">
        <f t="shared" si="28"/>
        <v>717.44759145874639</v>
      </c>
      <c r="E81" s="117">
        <f t="shared" si="28"/>
        <v>823.61718293691911</v>
      </c>
      <c r="F81" s="117">
        <f t="shared" si="28"/>
        <v>766.12012739643967</v>
      </c>
      <c r="G81" s="117">
        <f t="shared" si="28"/>
        <v>1061.2511942994413</v>
      </c>
      <c r="H81" s="117">
        <f t="shared" si="28"/>
        <v>1195.125603168759</v>
      </c>
      <c r="I81" s="117">
        <f t="shared" si="28"/>
        <v>1315.1686557152036</v>
      </c>
      <c r="J81" s="117">
        <f t="shared" si="28"/>
        <v>1007.0516907020456</v>
      </c>
      <c r="K81" s="117">
        <f t="shared" si="28"/>
        <v>870.41217128799644</v>
      </c>
      <c r="L81" s="117">
        <f t="shared" si="28"/>
        <v>985.2056038074486</v>
      </c>
      <c r="M81" s="117">
        <f t="shared" si="28"/>
        <v>843.39562441827479</v>
      </c>
      <c r="N81" s="117">
        <f t="shared" si="28"/>
        <v>911.10642620200974</v>
      </c>
      <c r="O81" s="117">
        <f t="shared" si="28"/>
        <v>837.47646379203763</v>
      </c>
      <c r="P81" s="117">
        <f t="shared" si="28"/>
        <v>895.94923565114505</v>
      </c>
      <c r="Q81" s="117">
        <f t="shared" si="28"/>
        <v>641.60946834713309</v>
      </c>
      <c r="R81" s="117">
        <f t="shared" ref="R81:V81" si="29">R82+R85+R87+R100</f>
        <v>628.01666101719491</v>
      </c>
      <c r="S81" s="117">
        <f t="shared" si="29"/>
        <v>694.68046626837008</v>
      </c>
      <c r="T81" s="117">
        <f t="shared" si="29"/>
        <v>923.24887680685322</v>
      </c>
      <c r="U81" s="117">
        <f t="shared" si="29"/>
        <v>772.43760183285849</v>
      </c>
      <c r="V81" s="117">
        <f t="shared" si="29"/>
        <v>672.57107605562965</v>
      </c>
      <c r="W81" s="117">
        <f t="shared" ref="W81" si="30">W82+W85+W87+W100</f>
        <v>791.50882402244986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384.13133841056947</v>
      </c>
      <c r="D82" s="122">
        <f t="shared" si="31"/>
        <v>565.08507448735088</v>
      </c>
      <c r="E82" s="122">
        <f t="shared" si="31"/>
        <v>650.77466838829866</v>
      </c>
      <c r="F82" s="122">
        <f t="shared" si="31"/>
        <v>610.15655164054567</v>
      </c>
      <c r="G82" s="122">
        <f t="shared" si="31"/>
        <v>830.67911411903935</v>
      </c>
      <c r="H82" s="122">
        <f t="shared" si="31"/>
        <v>916.06662524295302</v>
      </c>
      <c r="I82" s="122">
        <f t="shared" si="31"/>
        <v>1013.5326056758191</v>
      </c>
      <c r="J82" s="122">
        <f t="shared" si="31"/>
        <v>793.81189286423785</v>
      </c>
      <c r="K82" s="122">
        <f t="shared" si="31"/>
        <v>693.33490952349655</v>
      </c>
      <c r="L82" s="122">
        <f t="shared" si="31"/>
        <v>799.01872931572723</v>
      </c>
      <c r="M82" s="122">
        <f t="shared" si="31"/>
        <v>657.9603071602902</v>
      </c>
      <c r="N82" s="122">
        <f t="shared" si="31"/>
        <v>712.23820495039001</v>
      </c>
      <c r="O82" s="122">
        <f t="shared" si="31"/>
        <v>667.52542716955884</v>
      </c>
      <c r="P82" s="122">
        <f t="shared" si="31"/>
        <v>700.40107522187282</v>
      </c>
      <c r="Q82" s="122">
        <f t="shared" si="31"/>
        <v>493.75174167473875</v>
      </c>
      <c r="R82" s="122">
        <f t="shared" ref="R82:V82" si="32">SUM(R83:R84)</f>
        <v>481.49528175342192</v>
      </c>
      <c r="S82" s="122">
        <f t="shared" si="32"/>
        <v>516.25268226741548</v>
      </c>
      <c r="T82" s="122">
        <f t="shared" si="32"/>
        <v>691.18571695179196</v>
      </c>
      <c r="U82" s="122">
        <f t="shared" si="32"/>
        <v>569.85844046429702</v>
      </c>
      <c r="V82" s="122">
        <f t="shared" si="32"/>
        <v>488.21463952001341</v>
      </c>
      <c r="W82" s="122">
        <f t="shared" ref="W82" si="33">SUM(W83:W84)</f>
        <v>569.28387738375807</v>
      </c>
      <c r="DA82" s="130" t="s">
        <v>3494</v>
      </c>
    </row>
    <row r="83" spans="1:105" ht="12" customHeight="1" x14ac:dyDescent="0.25">
      <c r="A83" s="97" t="s">
        <v>205</v>
      </c>
      <c r="B83" s="98"/>
      <c r="C83" s="98">
        <v>380.55629970921228</v>
      </c>
      <c r="D83" s="98">
        <v>560.11408195292802</v>
      </c>
      <c r="E83" s="98">
        <v>645.41974258173923</v>
      </c>
      <c r="F83" s="98">
        <v>605.35764788548738</v>
      </c>
      <c r="G83" s="98">
        <v>824.04066104185483</v>
      </c>
      <c r="H83" s="98">
        <v>908.60137344283373</v>
      </c>
      <c r="I83" s="98">
        <v>1005.4639970237932</v>
      </c>
      <c r="J83" s="98">
        <v>787.76782775093113</v>
      </c>
      <c r="K83" s="98">
        <v>688.16210121448933</v>
      </c>
      <c r="L83" s="98">
        <v>792.82858860480496</v>
      </c>
      <c r="M83" s="98">
        <v>653.00754677767236</v>
      </c>
      <c r="N83" s="98">
        <v>706.97421235003378</v>
      </c>
      <c r="O83" s="98">
        <v>662.63351866890071</v>
      </c>
      <c r="P83" s="98">
        <v>695.34473470096987</v>
      </c>
      <c r="Q83" s="98">
        <v>490.25905750725877</v>
      </c>
      <c r="R83" s="98">
        <v>478.14003737880199</v>
      </c>
      <c r="S83" s="98">
        <v>512.65950095256949</v>
      </c>
      <c r="T83" s="98">
        <v>686.49549963705101</v>
      </c>
      <c r="U83" s="98">
        <v>565.96902909572725</v>
      </c>
      <c r="V83" s="98">
        <v>484.96037416622852</v>
      </c>
      <c r="W83" s="98">
        <v>565.39471103811979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3.5750387013571681</v>
      </c>
      <c r="D84" s="98">
        <v>4.9709925344228854</v>
      </c>
      <c r="E84" s="98">
        <v>5.354925806559387</v>
      </c>
      <c r="F84" s="98">
        <v>4.7989037550583289</v>
      </c>
      <c r="G84" s="98">
        <v>6.6384530771844767</v>
      </c>
      <c r="H84" s="98">
        <v>7.4652518001193195</v>
      </c>
      <c r="I84" s="98">
        <v>8.0686086520258797</v>
      </c>
      <c r="J84" s="98">
        <v>6.0440651133066901</v>
      </c>
      <c r="K84" s="98">
        <v>5.1728083090071673</v>
      </c>
      <c r="L84" s="98">
        <v>6.1901407109222868</v>
      </c>
      <c r="M84" s="98">
        <v>4.9527603826178259</v>
      </c>
      <c r="N84" s="98">
        <v>5.2639926003562598</v>
      </c>
      <c r="O84" s="98">
        <v>4.8919085006581229</v>
      </c>
      <c r="P84" s="98">
        <v>5.0563405209029755</v>
      </c>
      <c r="Q84" s="98">
        <v>3.4926841674799989</v>
      </c>
      <c r="R84" s="98">
        <v>3.355244374619903</v>
      </c>
      <c r="S84" s="98">
        <v>3.5931813148459852</v>
      </c>
      <c r="T84" s="98">
        <v>4.690217314740913</v>
      </c>
      <c r="U84" s="98">
        <v>3.8894113685697689</v>
      </c>
      <c r="V84" s="98">
        <v>3.2542653537848611</v>
      </c>
      <c r="W84" s="98">
        <v>3.8891663456382348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4.8316119171507639</v>
      </c>
      <c r="D85" s="122">
        <f t="shared" si="34"/>
        <v>10.417860728280212</v>
      </c>
      <c r="E85" s="122">
        <f t="shared" si="34"/>
        <v>25.899851722543506</v>
      </c>
      <c r="F85" s="122">
        <f t="shared" si="34"/>
        <v>9.1299596722573693</v>
      </c>
      <c r="G85" s="122">
        <f t="shared" si="34"/>
        <v>18.357043271989752</v>
      </c>
      <c r="H85" s="122">
        <f t="shared" si="34"/>
        <v>27.602561788285449</v>
      </c>
      <c r="I85" s="122">
        <f t="shared" si="34"/>
        <v>32.895211888901741</v>
      </c>
      <c r="J85" s="122">
        <f t="shared" si="34"/>
        <v>16.309898275761014</v>
      </c>
      <c r="K85" s="122">
        <f t="shared" si="34"/>
        <v>14.69242044339458</v>
      </c>
      <c r="L85" s="122">
        <f t="shared" si="34"/>
        <v>14.490089380104036</v>
      </c>
      <c r="M85" s="122">
        <f t="shared" si="34"/>
        <v>14.08101983251761</v>
      </c>
      <c r="N85" s="122">
        <f t="shared" si="34"/>
        <v>24.883112021561811</v>
      </c>
      <c r="O85" s="122">
        <f t="shared" si="34"/>
        <v>10.521272298270871</v>
      </c>
      <c r="P85" s="122">
        <f t="shared" si="34"/>
        <v>8.9520751160000795</v>
      </c>
      <c r="Q85" s="122">
        <f t="shared" si="34"/>
        <v>10.579838562543229</v>
      </c>
      <c r="R85" s="122">
        <f t="shared" si="34"/>
        <v>13.225767792885126</v>
      </c>
      <c r="S85" s="122">
        <f t="shared" si="34"/>
        <v>16.307545676529617</v>
      </c>
      <c r="T85" s="122">
        <f t="shared" si="34"/>
        <v>19.511964789905011</v>
      </c>
      <c r="U85" s="122">
        <f t="shared" si="34"/>
        <v>16.539640587942991</v>
      </c>
      <c r="V85" s="122">
        <f t="shared" si="34"/>
        <v>12.58640636723921</v>
      </c>
      <c r="W85" s="122">
        <f t="shared" si="34"/>
        <v>17.449650579996035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4.8316119171507639</v>
      </c>
      <c r="D86" s="98">
        <v>10.417860728280212</v>
      </c>
      <c r="E86" s="98">
        <v>25.899851722543506</v>
      </c>
      <c r="F86" s="98">
        <v>9.1299596722573693</v>
      </c>
      <c r="G86" s="98">
        <v>18.357043271989752</v>
      </c>
      <c r="H86" s="98">
        <v>27.602561788285449</v>
      </c>
      <c r="I86" s="98">
        <v>32.895211888901741</v>
      </c>
      <c r="J86" s="98">
        <v>16.309898275761014</v>
      </c>
      <c r="K86" s="98">
        <v>14.69242044339458</v>
      </c>
      <c r="L86" s="98">
        <v>14.490089380104036</v>
      </c>
      <c r="M86" s="98">
        <v>14.08101983251761</v>
      </c>
      <c r="N86" s="98">
        <v>24.883112021561811</v>
      </c>
      <c r="O86" s="98">
        <v>10.521272298270871</v>
      </c>
      <c r="P86" s="98">
        <v>8.9520751160000795</v>
      </c>
      <c r="Q86" s="98">
        <v>10.579838562543229</v>
      </c>
      <c r="R86" s="98">
        <v>13.225767792885126</v>
      </c>
      <c r="S86" s="98">
        <v>16.307545676529617</v>
      </c>
      <c r="T86" s="98">
        <v>19.511964789905011</v>
      </c>
      <c r="U86" s="98">
        <v>16.539640587942991</v>
      </c>
      <c r="V86" s="98">
        <v>12.58640636723921</v>
      </c>
      <c r="W86" s="98">
        <v>17.449650579996035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61.320888588020601</v>
      </c>
      <c r="D87" s="122">
        <v>92.642636156485835</v>
      </c>
      <c r="E87" s="122">
        <v>95.818283220728489</v>
      </c>
      <c r="F87" s="122">
        <v>96.289531863486658</v>
      </c>
      <c r="G87" s="122">
        <v>138.26137465913772</v>
      </c>
      <c r="H87" s="122">
        <v>164.43311999082445</v>
      </c>
      <c r="I87" s="122">
        <v>179.21250530171665</v>
      </c>
      <c r="J87" s="122">
        <v>131.92253130597385</v>
      </c>
      <c r="K87" s="122">
        <v>109.49954348444844</v>
      </c>
      <c r="L87" s="122">
        <v>115.88330373425821</v>
      </c>
      <c r="M87" s="122">
        <v>114.1455788527899</v>
      </c>
      <c r="N87" s="122">
        <v>116.46321928238532</v>
      </c>
      <c r="O87" s="122">
        <v>108.41914824338689</v>
      </c>
      <c r="P87" s="122">
        <v>129.38687646233583</v>
      </c>
      <c r="Q87" s="122">
        <v>93.536337126688494</v>
      </c>
      <c r="R87" s="122">
        <v>91.861244440813181</v>
      </c>
      <c r="S87" s="122">
        <v>111.00487675294563</v>
      </c>
      <c r="T87" s="122">
        <v>148.66067519826851</v>
      </c>
      <c r="U87" s="122">
        <v>128.60136467856324</v>
      </c>
      <c r="V87" s="122">
        <v>118.68982024244463</v>
      </c>
      <c r="W87" s="122">
        <v>142.31906088821083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6.9969243013330935</v>
      </c>
      <c r="D88" s="98">
        <v>14.120074816772535</v>
      </c>
      <c r="E88" s="98">
        <v>17.49605751668868</v>
      </c>
      <c r="F88" s="98">
        <v>20.758969289053624</v>
      </c>
      <c r="G88" s="98">
        <v>23.244649798211828</v>
      </c>
      <c r="H88" s="98">
        <v>27.869626942429552</v>
      </c>
      <c r="I88" s="98">
        <v>42.339706335868186</v>
      </c>
      <c r="J88" s="98">
        <v>39.680151778612689</v>
      </c>
      <c r="K88" s="98">
        <v>25.963960237662757</v>
      </c>
      <c r="L88" s="98">
        <v>24.294712646087369</v>
      </c>
      <c r="M88" s="98">
        <v>25.822114430037498</v>
      </c>
      <c r="N88" s="98">
        <v>27.417422582073513</v>
      </c>
      <c r="O88" s="98">
        <v>28.820643627364117</v>
      </c>
      <c r="P88" s="98">
        <v>17.19607991889746</v>
      </c>
      <c r="Q88" s="98">
        <v>13.879745839874854</v>
      </c>
      <c r="R88" s="98">
        <v>25.37317594897177</v>
      </c>
      <c r="S88" s="98">
        <v>32.00653520891111</v>
      </c>
      <c r="T88" s="98">
        <v>61.746224242198387</v>
      </c>
      <c r="U88" s="98">
        <v>41.889575971602198</v>
      </c>
      <c r="V88" s="98">
        <v>41.242163569548026</v>
      </c>
      <c r="W88" s="98">
        <v>45.883183848484663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9.7636426858828083E-3</v>
      </c>
      <c r="D89" s="98">
        <v>1.340833525699555E-2</v>
      </c>
      <c r="E89" s="98">
        <v>3.9945233368862222E-2</v>
      </c>
      <c r="F89" s="98">
        <v>2.14585859254647E-2</v>
      </c>
      <c r="G89" s="98">
        <v>5.5760179297699455E-2</v>
      </c>
      <c r="H89" s="98">
        <v>0.11372394317848128</v>
      </c>
      <c r="I89" s="98">
        <v>0.18100789695611438</v>
      </c>
      <c r="J89" s="98">
        <v>0.21837617109613153</v>
      </c>
      <c r="K89" s="98">
        <v>0.16527795689730743</v>
      </c>
      <c r="L89" s="98">
        <v>0.13209623051458946</v>
      </c>
      <c r="M89" s="98">
        <v>0.18545048642194145</v>
      </c>
      <c r="N89" s="98">
        <v>0.14863834122399722</v>
      </c>
      <c r="O89" s="98">
        <v>0.25319882378891539</v>
      </c>
      <c r="P89" s="98">
        <v>0.20697792101139434</v>
      </c>
      <c r="Q89" s="98">
        <v>0.1364052883664503</v>
      </c>
      <c r="R89" s="98">
        <v>7.5599033290930248E-2</v>
      </c>
      <c r="S89" s="98">
        <v>8.8524313008421049E-2</v>
      </c>
      <c r="T89" s="98">
        <v>1.4408552785020565</v>
      </c>
      <c r="U89" s="98">
        <v>0.13590244137458543</v>
      </c>
      <c r="V89" s="98">
        <v>0.37001628213779031</v>
      </c>
      <c r="W89" s="98">
        <v>0.58434234713550981</v>
      </c>
      <c r="DA89" s="63" t="s">
        <v>3501</v>
      </c>
    </row>
    <row r="90" spans="1:105" ht="12" customHeight="1" x14ac:dyDescent="0.25">
      <c r="A90" s="100" t="s">
        <v>205</v>
      </c>
      <c r="B90" s="101"/>
      <c r="C90" s="101">
        <v>3.6312727660113993E-3</v>
      </c>
      <c r="D90" s="101">
        <v>5.6256803419797276E-3</v>
      </c>
      <c r="E90" s="101">
        <v>1.64542688462904E-2</v>
      </c>
      <c r="F90" s="101">
        <v>9.1104696520705655E-3</v>
      </c>
      <c r="G90" s="101">
        <v>2.3210424273552212E-2</v>
      </c>
      <c r="H90" s="101">
        <v>4.5633384439180254E-2</v>
      </c>
      <c r="I90" s="101">
        <v>8.3148220093153702E-2</v>
      </c>
      <c r="J90" s="101">
        <v>8.6809336291330877E-2</v>
      </c>
      <c r="K90" s="101">
        <v>6.6366831476296545E-2</v>
      </c>
      <c r="L90" s="101">
        <v>4.941830971519378E-2</v>
      </c>
      <c r="M90" s="101">
        <v>6.3569688932827911E-2</v>
      </c>
      <c r="N90" s="101">
        <v>4.3637572821693997E-2</v>
      </c>
      <c r="O90" s="101">
        <v>0.10573478253566004</v>
      </c>
      <c r="P90" s="101">
        <v>7.7707898162802824E-2</v>
      </c>
      <c r="Q90" s="101">
        <v>5.5121029706208781E-2</v>
      </c>
      <c r="R90" s="101">
        <v>3.4028524306535045E-2</v>
      </c>
      <c r="S90" s="101">
        <v>2.1882200511392041E-2</v>
      </c>
      <c r="T90" s="101">
        <v>0.72264675123213162</v>
      </c>
      <c r="U90" s="101">
        <v>5.0482157760507011E-2</v>
      </c>
      <c r="V90" s="101">
        <v>0.14410516184865704</v>
      </c>
      <c r="W90" s="101">
        <v>0.23879231750497909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6.1323699198714086E-3</v>
      </c>
      <c r="D91" s="104">
        <v>7.7826549150158226E-3</v>
      </c>
      <c r="E91" s="104">
        <v>2.3490964522571826E-2</v>
      </c>
      <c r="F91" s="104">
        <v>1.2348116273394135E-2</v>
      </c>
      <c r="G91" s="104">
        <v>3.2549755024147246E-2</v>
      </c>
      <c r="H91" s="104">
        <v>6.8090558739301005E-2</v>
      </c>
      <c r="I91" s="104">
        <v>9.7859676862960696E-2</v>
      </c>
      <c r="J91" s="104">
        <v>0.13156683480480069</v>
      </c>
      <c r="K91" s="104">
        <v>9.8911125421010895E-2</v>
      </c>
      <c r="L91" s="104">
        <v>8.2677920799395649E-2</v>
      </c>
      <c r="M91" s="104">
        <v>0.12188079748911353</v>
      </c>
      <c r="N91" s="104">
        <v>0.10500076840230323</v>
      </c>
      <c r="O91" s="104">
        <v>0.1474640412532553</v>
      </c>
      <c r="P91" s="104">
        <v>0.12927002284859151</v>
      </c>
      <c r="Q91" s="104">
        <v>8.128425866024154E-2</v>
      </c>
      <c r="R91" s="104">
        <v>4.157050898439521E-2</v>
      </c>
      <c r="S91" s="104">
        <v>6.6642112497029005E-2</v>
      </c>
      <c r="T91" s="104">
        <v>0.71820852726992479</v>
      </c>
      <c r="U91" s="104">
        <v>8.5420283614078413E-2</v>
      </c>
      <c r="V91" s="104">
        <v>0.22591112028913332</v>
      </c>
      <c r="W91" s="104">
        <v>0.34555002963053066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15.154741502263972</v>
      </c>
      <c r="D92" s="101">
        <v>16.063492270630839</v>
      </c>
      <c r="E92" s="101">
        <v>18.038492220340636</v>
      </c>
      <c r="F92" s="101">
        <v>18.436249099602524</v>
      </c>
      <c r="G92" s="101">
        <v>28.238253461435249</v>
      </c>
      <c r="H92" s="101">
        <v>24.638149779171155</v>
      </c>
      <c r="I92" s="101">
        <v>16.50398814694783</v>
      </c>
      <c r="J92" s="101">
        <v>13.884466238493452</v>
      </c>
      <c r="K92" s="101">
        <v>13.892834861325918</v>
      </c>
      <c r="L92" s="101">
        <v>13.552549650788853</v>
      </c>
      <c r="M92" s="101">
        <v>17.726228652645563</v>
      </c>
      <c r="N92" s="101">
        <v>14.18731770537428</v>
      </c>
      <c r="O92" s="101">
        <v>13.564565250288858</v>
      </c>
      <c r="P92" s="101">
        <v>12.093585585745975</v>
      </c>
      <c r="Q92" s="101">
        <v>8.7988476940450902</v>
      </c>
      <c r="R92" s="101">
        <v>10.26605612209385</v>
      </c>
      <c r="S92" s="101">
        <v>12.497279676774887</v>
      </c>
      <c r="T92" s="101">
        <v>13.411825093222804</v>
      </c>
      <c r="U92" s="101">
        <v>12.877279468865398</v>
      </c>
      <c r="V92" s="101">
        <v>11.234364791613508</v>
      </c>
      <c r="W92" s="101">
        <v>13.924236690914444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6.3922332477788862E-2</v>
      </c>
      <c r="D93" s="104">
        <v>4.6708149941734403E-2</v>
      </c>
      <c r="E93" s="104">
        <v>0.11840890506950105</v>
      </c>
      <c r="F93" s="104">
        <v>8.3055153131335241E-2</v>
      </c>
      <c r="G93" s="104">
        <v>4.5637809473178262E-2</v>
      </c>
      <c r="H93" s="104">
        <v>0.1250238955941507</v>
      </c>
      <c r="I93" s="104">
        <v>8.0486240874780179E-2</v>
      </c>
      <c r="J93" s="104">
        <v>0.16228513253635213</v>
      </c>
      <c r="K93" s="104">
        <v>0.11526723317638954</v>
      </c>
      <c r="L93" s="104">
        <v>0.13088101971848437</v>
      </c>
      <c r="M93" s="104">
        <v>0.20682077809219213</v>
      </c>
      <c r="N93" s="104">
        <v>0.18865393073194425</v>
      </c>
      <c r="O93" s="104">
        <v>0.15223021622962088</v>
      </c>
      <c r="P93" s="104">
        <v>0.13203435587466689</v>
      </c>
      <c r="Q93" s="104">
        <v>8.8881550484499999E-2</v>
      </c>
      <c r="R93" s="104">
        <v>0.10841333779135334</v>
      </c>
      <c r="S93" s="104">
        <v>0.21182183406578761</v>
      </c>
      <c r="T93" s="104">
        <v>0.22930017096231081</v>
      </c>
      <c r="U93" s="104">
        <v>0.1664247962626548</v>
      </c>
      <c r="V93" s="104">
        <v>0.23864978259257269</v>
      </c>
      <c r="W93" s="104">
        <v>0.12136253628764952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1.3517793729301043E-2</v>
      </c>
      <c r="D94" s="98">
        <v>1.0494626549384677E-2</v>
      </c>
      <c r="E94" s="98">
        <v>2.1421504167263926E-2</v>
      </c>
      <c r="F94" s="98">
        <v>2.0056198233529637E-2</v>
      </c>
      <c r="G94" s="98">
        <v>1.0484999980367306E-2</v>
      </c>
      <c r="H94" s="98">
        <v>2.9633081984330081E-2</v>
      </c>
      <c r="I94" s="98">
        <v>1.1493981983841639E-2</v>
      </c>
      <c r="J94" s="98">
        <v>2.9428945643440122E-2</v>
      </c>
      <c r="K94" s="98">
        <v>1.7848569080961968E-2</v>
      </c>
      <c r="L94" s="98">
        <v>2.2944332490819494E-2</v>
      </c>
      <c r="M94" s="98">
        <v>2.9202090874980016E-2</v>
      </c>
      <c r="N94" s="98">
        <v>2.2867169206584711E-2</v>
      </c>
      <c r="O94" s="98">
        <v>1.3765211174366847E-2</v>
      </c>
      <c r="P94" s="98">
        <v>1.7883620111719237E-2</v>
      </c>
      <c r="Q94" s="98">
        <v>1.3581932068216737E-2</v>
      </c>
      <c r="R94" s="98">
        <v>2.089815337798159E-2</v>
      </c>
      <c r="S94" s="98">
        <v>2.9632190600717551E-2</v>
      </c>
      <c r="T94" s="98">
        <v>5.8943039001147182E-2</v>
      </c>
      <c r="U94" s="98">
        <v>2.7784183380131007E-2</v>
      </c>
      <c r="V94" s="98">
        <v>4.285390921766076E-2</v>
      </c>
      <c r="W94" s="98">
        <v>1.6732869726070618E-2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5.0404538748487812E-2</v>
      </c>
      <c r="D95" s="98">
        <v>3.6213523392349727E-2</v>
      </c>
      <c r="E95" s="98">
        <v>9.698740090223712E-2</v>
      </c>
      <c r="F95" s="98">
        <v>6.2998954897805604E-2</v>
      </c>
      <c r="G95" s="98">
        <v>3.5152809492810959E-2</v>
      </c>
      <c r="H95" s="98">
        <v>9.5390813609820602E-2</v>
      </c>
      <c r="I95" s="98">
        <v>6.8992258890938532E-2</v>
      </c>
      <c r="J95" s="98">
        <v>0.13285618689291201</v>
      </c>
      <c r="K95" s="98">
        <v>9.7418664095427557E-2</v>
      </c>
      <c r="L95" s="98">
        <v>0.10793668722766488</v>
      </c>
      <c r="M95" s="98">
        <v>0.17761868721721213</v>
      </c>
      <c r="N95" s="98">
        <v>0.16578676152535954</v>
      </c>
      <c r="O95" s="98">
        <v>0.138465005055254</v>
      </c>
      <c r="P95" s="98">
        <v>0.11415073576294765</v>
      </c>
      <c r="Q95" s="98">
        <v>7.529961841628327E-2</v>
      </c>
      <c r="R95" s="98">
        <v>8.7515184413371763E-2</v>
      </c>
      <c r="S95" s="98">
        <v>0.18218964346507008</v>
      </c>
      <c r="T95" s="98">
        <v>0.17035713196116367</v>
      </c>
      <c r="U95" s="98">
        <v>0.1386406128825238</v>
      </c>
      <c r="V95" s="98">
        <v>0.19579587337491194</v>
      </c>
      <c r="W95" s="98">
        <v>0.10462966656157892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32.605216151446633</v>
      </c>
      <c r="D96" s="101">
        <v>52.530299959939327</v>
      </c>
      <c r="E96" s="101">
        <v>45.905612047962308</v>
      </c>
      <c r="F96" s="101">
        <v>48.00854056372664</v>
      </c>
      <c r="G96" s="101">
        <v>69.594102505885587</v>
      </c>
      <c r="H96" s="101">
        <v>88.186454412251862</v>
      </c>
      <c r="I96" s="101">
        <v>85.597715111160596</v>
      </c>
      <c r="J96" s="101">
        <v>53.696863942275677</v>
      </c>
      <c r="K96" s="101">
        <v>45.525449460240459</v>
      </c>
      <c r="L96" s="101">
        <v>53.413041157830044</v>
      </c>
      <c r="M96" s="101">
        <v>47.99795961823957</v>
      </c>
      <c r="N96" s="101">
        <v>54.768503487630532</v>
      </c>
      <c r="O96" s="101">
        <v>48.913087454333819</v>
      </c>
      <c r="P96" s="101">
        <v>70.9816489529926</v>
      </c>
      <c r="Q96" s="101">
        <v>54.080232787309249</v>
      </c>
      <c r="R96" s="101">
        <v>36.320740962816039</v>
      </c>
      <c r="S96" s="101">
        <v>37.694971478103518</v>
      </c>
      <c r="T96" s="101">
        <v>40.542225825461152</v>
      </c>
      <c r="U96" s="101">
        <v>43.310303242946048</v>
      </c>
      <c r="V96" s="101">
        <v>42.903777413330978</v>
      </c>
      <c r="W96" s="101">
        <v>42.01861998464117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6.4903206578132258</v>
      </c>
      <c r="D97" s="104">
        <v>9.8686526239444134</v>
      </c>
      <c r="E97" s="104">
        <v>14.219767297298512</v>
      </c>
      <c r="F97" s="104">
        <v>8.9812591720470785</v>
      </c>
      <c r="G97" s="104">
        <v>17.082970904834166</v>
      </c>
      <c r="H97" s="104">
        <v>23.500141018199262</v>
      </c>
      <c r="I97" s="104">
        <v>34.509601569909186</v>
      </c>
      <c r="J97" s="104">
        <v>24.280388042959522</v>
      </c>
      <c r="K97" s="104">
        <v>23.836753735145553</v>
      </c>
      <c r="L97" s="104">
        <v>24.360023029318839</v>
      </c>
      <c r="M97" s="104">
        <v>22.207004887353133</v>
      </c>
      <c r="N97" s="104">
        <v>19.752683235351082</v>
      </c>
      <c r="O97" s="104">
        <v>16.715422871381552</v>
      </c>
      <c r="P97" s="104">
        <v>28.77654972781378</v>
      </c>
      <c r="Q97" s="104">
        <v>16.552223966608356</v>
      </c>
      <c r="R97" s="104">
        <v>19.717259035849249</v>
      </c>
      <c r="S97" s="104">
        <v>28.505744242081903</v>
      </c>
      <c r="T97" s="104">
        <v>31.290244587921784</v>
      </c>
      <c r="U97" s="104">
        <v>30.221878757512378</v>
      </c>
      <c r="V97" s="104">
        <v>22.700848403221752</v>
      </c>
      <c r="W97" s="104">
        <v>39.787315480747395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2.3209086513728705</v>
      </c>
      <c r="D98" s="98">
        <v>3.9393747988239043</v>
      </c>
      <c r="E98" s="98">
        <v>5.7612380045819496</v>
      </c>
      <c r="F98" s="98">
        <v>3.4168030134919101</v>
      </c>
      <c r="G98" s="98">
        <v>6.1713808710969831</v>
      </c>
      <c r="H98" s="98">
        <v>8.4782452151526648</v>
      </c>
      <c r="I98" s="98">
        <v>11.842562555126428</v>
      </c>
      <c r="J98" s="98">
        <v>7.0385662905917377</v>
      </c>
      <c r="K98" s="98">
        <v>7.2140268011084654</v>
      </c>
      <c r="L98" s="98">
        <v>8.0091665590982117</v>
      </c>
      <c r="M98" s="98">
        <v>7.2765890434286158</v>
      </c>
      <c r="N98" s="98">
        <v>5.6326567362548277</v>
      </c>
      <c r="O98" s="98">
        <v>4.0116396863541528</v>
      </c>
      <c r="P98" s="98">
        <v>7.8229767857357162</v>
      </c>
      <c r="Q98" s="98">
        <v>4.4418238869348077</v>
      </c>
      <c r="R98" s="98">
        <v>5.5078939390469319</v>
      </c>
      <c r="S98" s="98">
        <v>10.158093763969234</v>
      </c>
      <c r="T98" s="98">
        <v>11.198453192877674</v>
      </c>
      <c r="U98" s="98">
        <v>10.340585620606589</v>
      </c>
      <c r="V98" s="98">
        <v>6.3333154444658097</v>
      </c>
      <c r="W98" s="98">
        <v>12.813651389335748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4.1694120064403526</v>
      </c>
      <c r="D99" s="98">
        <v>5.9292778251205078</v>
      </c>
      <c r="E99" s="98">
        <v>8.4585292927165643</v>
      </c>
      <c r="F99" s="98">
        <v>5.5644561585551671</v>
      </c>
      <c r="G99" s="98">
        <v>10.911590033737186</v>
      </c>
      <c r="H99" s="98">
        <v>15.021895803046588</v>
      </c>
      <c r="I99" s="98">
        <v>22.667039014782752</v>
      </c>
      <c r="J99" s="98">
        <v>17.241821752367787</v>
      </c>
      <c r="K99" s="98">
        <v>16.62272693403709</v>
      </c>
      <c r="L99" s="98">
        <v>16.350856470220631</v>
      </c>
      <c r="M99" s="98">
        <v>14.930415843924523</v>
      </c>
      <c r="N99" s="98">
        <v>14.120026499096246</v>
      </c>
      <c r="O99" s="98">
        <v>12.703783185027392</v>
      </c>
      <c r="P99" s="98">
        <v>20.953572942078058</v>
      </c>
      <c r="Q99" s="98">
        <v>12.110400079673546</v>
      </c>
      <c r="R99" s="98">
        <v>14.209365096802317</v>
      </c>
      <c r="S99" s="98">
        <v>18.347650478112669</v>
      </c>
      <c r="T99" s="98">
        <v>20.091791395044108</v>
      </c>
      <c r="U99" s="98">
        <v>19.881293136905793</v>
      </c>
      <c r="V99" s="98">
        <v>16.367532958755941</v>
      </c>
      <c r="W99" s="98">
        <v>26.973664091411642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37.20696708026901</v>
      </c>
      <c r="D100" s="122">
        <v>49.302020086629454</v>
      </c>
      <c r="E100" s="122">
        <v>51.124379605348388</v>
      </c>
      <c r="F100" s="122">
        <v>50.544084220149998</v>
      </c>
      <c r="G100" s="122">
        <v>73.953662249274558</v>
      </c>
      <c r="H100" s="122">
        <v>87.023296146696197</v>
      </c>
      <c r="I100" s="122">
        <v>89.52833284876607</v>
      </c>
      <c r="J100" s="122">
        <v>65.007368256072766</v>
      </c>
      <c r="K100" s="122">
        <v>52.885297836656889</v>
      </c>
      <c r="L100" s="122">
        <v>55.813481377359111</v>
      </c>
      <c r="M100" s="122">
        <v>57.208718572677043</v>
      </c>
      <c r="N100" s="122">
        <v>57.52188994767252</v>
      </c>
      <c r="O100" s="122">
        <v>51.010616080820988</v>
      </c>
      <c r="P100" s="122">
        <v>57.209208850936349</v>
      </c>
      <c r="Q100" s="122">
        <v>43.741550983162576</v>
      </c>
      <c r="R100" s="122">
        <v>41.434367030074668</v>
      </c>
      <c r="S100" s="122">
        <v>51.115361571479397</v>
      </c>
      <c r="T100" s="122">
        <v>63.890519866887786</v>
      </c>
      <c r="U100" s="122">
        <v>57.438156102055274</v>
      </c>
      <c r="V100" s="122">
        <v>53.080209925932422</v>
      </c>
      <c r="W100" s="122">
        <v>62.456235170484867</v>
      </c>
      <c r="DA100" s="130" t="s">
        <v>3512</v>
      </c>
    </row>
    <row r="101" spans="1:105" ht="12" customHeight="1" x14ac:dyDescent="0.25">
      <c r="A101" s="97" t="s">
        <v>208</v>
      </c>
      <c r="B101" s="98"/>
      <c r="C101" s="98">
        <v>1.5515146052595956</v>
      </c>
      <c r="D101" s="98">
        <v>2.2835554463926244</v>
      </c>
      <c r="E101" s="98">
        <v>2.7389268291926099</v>
      </c>
      <c r="F101" s="98">
        <v>3.1082169858017679</v>
      </c>
      <c r="G101" s="98">
        <v>4.3039323584614433</v>
      </c>
      <c r="H101" s="98">
        <v>5.3810875489214522</v>
      </c>
      <c r="I101" s="98">
        <v>6.2132983951341947</v>
      </c>
      <c r="J101" s="98">
        <v>7.6791262814787391</v>
      </c>
      <c r="K101" s="98">
        <v>4.704259263279619</v>
      </c>
      <c r="L101" s="98">
        <v>3.6609742281253808</v>
      </c>
      <c r="M101" s="98">
        <v>6.1751248691310758</v>
      </c>
      <c r="N101" s="98">
        <v>7.6295198377955931</v>
      </c>
      <c r="O101" s="98">
        <v>5.7926781246584635</v>
      </c>
      <c r="P101" s="98">
        <v>5.3773266548994849</v>
      </c>
      <c r="Q101" s="98">
        <v>4.7673311131139764</v>
      </c>
      <c r="R101" s="98">
        <v>4.443111138573129</v>
      </c>
      <c r="S101" s="98">
        <v>5.1758779964292572</v>
      </c>
      <c r="T101" s="98">
        <v>8.310874270087071</v>
      </c>
      <c r="U101" s="98">
        <v>5.6750476732104502</v>
      </c>
      <c r="V101" s="98">
        <v>5.1693265355701499</v>
      </c>
      <c r="W101" s="98">
        <v>5.6896782507574946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12.403417198672587</v>
      </c>
      <c r="D102" s="98">
        <v>16.005504794040501</v>
      </c>
      <c r="E102" s="98">
        <v>18.278784991055907</v>
      </c>
      <c r="F102" s="98">
        <v>16.926797938093415</v>
      </c>
      <c r="G102" s="98">
        <v>25.09682985632335</v>
      </c>
      <c r="H102" s="98">
        <v>20.470836378795408</v>
      </c>
      <c r="I102" s="98">
        <v>23.201592087565807</v>
      </c>
      <c r="J102" s="98">
        <v>15.352131199538343</v>
      </c>
      <c r="K102" s="98">
        <v>15.75036545883907</v>
      </c>
      <c r="L102" s="98">
        <v>14.567319751711885</v>
      </c>
      <c r="M102" s="98">
        <v>15.749827569574073</v>
      </c>
      <c r="N102" s="98">
        <v>13.145241987889532</v>
      </c>
      <c r="O102" s="98">
        <v>12.138812203913929</v>
      </c>
      <c r="P102" s="98">
        <v>17.734633949216644</v>
      </c>
      <c r="Q102" s="98">
        <v>11.315342001296548</v>
      </c>
      <c r="R102" s="98">
        <v>10.997795832494699</v>
      </c>
      <c r="S102" s="98">
        <v>12.453990369713715</v>
      </c>
      <c r="T102" s="98">
        <v>17.317949155017491</v>
      </c>
      <c r="U102" s="98">
        <v>13.302210239475874</v>
      </c>
      <c r="V102" s="98">
        <v>11.79055174179307</v>
      </c>
      <c r="W102" s="98">
        <v>12.582025173066423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23.252035276336827</v>
      </c>
      <c r="D103" s="33">
        <v>31.012959846196342</v>
      </c>
      <c r="E103" s="33">
        <v>30.106667785099866</v>
      </c>
      <c r="F103" s="33">
        <v>30.509069296254829</v>
      </c>
      <c r="G103" s="33">
        <v>44.55290003448976</v>
      </c>
      <c r="H103" s="33">
        <v>61.171372218979329</v>
      </c>
      <c r="I103" s="33">
        <v>60.113442366066067</v>
      </c>
      <c r="J103" s="33">
        <v>41.97611077505568</v>
      </c>
      <c r="K103" s="33">
        <v>32.430673114538209</v>
      </c>
      <c r="L103" s="33">
        <v>37.585187397521828</v>
      </c>
      <c r="M103" s="33">
        <v>35.283766133971888</v>
      </c>
      <c r="N103" s="33">
        <v>36.747128121987387</v>
      </c>
      <c r="O103" s="33">
        <v>33.079125752248586</v>
      </c>
      <c r="P103" s="33">
        <v>34.097248246820236</v>
      </c>
      <c r="Q103" s="33">
        <v>27.658877868752047</v>
      </c>
      <c r="R103" s="33">
        <v>25.993460059006832</v>
      </c>
      <c r="S103" s="33">
        <v>33.485493205336411</v>
      </c>
      <c r="T103" s="33">
        <v>38.261696441783222</v>
      </c>
      <c r="U103" s="33">
        <v>38.460898189368947</v>
      </c>
      <c r="V103" s="33">
        <v>36.120331648569206</v>
      </c>
      <c r="W103" s="33">
        <v>44.184531746660959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7">
        <f t="shared" ref="C105:Q105" si="35">C106+C109+C111+C120</f>
        <v>0.46752599160987707</v>
      </c>
      <c r="D105" s="117">
        <f t="shared" si="35"/>
        <v>1.1700901970151927</v>
      </c>
      <c r="E105" s="117">
        <f t="shared" si="35"/>
        <v>1.2035746171144799</v>
      </c>
      <c r="F105" s="117">
        <f t="shared" si="35"/>
        <v>1.0700626297586202</v>
      </c>
      <c r="G105" s="117">
        <f t="shared" si="35"/>
        <v>0.8867333468014752</v>
      </c>
      <c r="H105" s="117">
        <f t="shared" si="35"/>
        <v>0.74150247017605397</v>
      </c>
      <c r="I105" s="117">
        <f t="shared" si="35"/>
        <v>0.72698317028283754</v>
      </c>
      <c r="J105" s="117">
        <f t="shared" si="35"/>
        <v>0.99388969236625335</v>
      </c>
      <c r="K105" s="117">
        <f t="shared" si="35"/>
        <v>1.4183688391996043</v>
      </c>
      <c r="L105" s="117">
        <f t="shared" si="35"/>
        <v>1.9239114815017677</v>
      </c>
      <c r="M105" s="117">
        <f t="shared" si="35"/>
        <v>1.2671451878773881</v>
      </c>
      <c r="N105" s="117">
        <f t="shared" si="35"/>
        <v>1.2628612676005972</v>
      </c>
      <c r="O105" s="117">
        <f t="shared" si="35"/>
        <v>0.8716099848804385</v>
      </c>
      <c r="P105" s="117">
        <f t="shared" si="35"/>
        <v>2.2535235858409295</v>
      </c>
      <c r="Q105" s="117">
        <f t="shared" si="35"/>
        <v>1.9888232028536927</v>
      </c>
      <c r="R105" s="117">
        <f t="shared" ref="R105:V105" si="36">R106+R109+R111+R120</f>
        <v>1.0504374209519556</v>
      </c>
      <c r="S105" s="117">
        <f t="shared" si="36"/>
        <v>0.59001137200173082</v>
      </c>
      <c r="T105" s="117">
        <f t="shared" si="36"/>
        <v>0.73345610220678426</v>
      </c>
      <c r="U105" s="117">
        <f t="shared" si="36"/>
        <v>0.80601579697075898</v>
      </c>
      <c r="V105" s="117">
        <f t="shared" si="36"/>
        <v>0.96530412292910861</v>
      </c>
      <c r="W105" s="117">
        <f t="shared" ref="W105" si="37">W106+W109+W111+W120</f>
        <v>1.4156934123604281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0.37795417622895039</v>
      </c>
      <c r="D106" s="122">
        <f t="shared" si="38"/>
        <v>0.98696388086016495</v>
      </c>
      <c r="E106" s="122">
        <f t="shared" si="38"/>
        <v>0.96007961719703672</v>
      </c>
      <c r="F106" s="122">
        <f t="shared" si="38"/>
        <v>0.87568355660916075</v>
      </c>
      <c r="G106" s="122">
        <f t="shared" si="38"/>
        <v>0.72518396630286575</v>
      </c>
      <c r="H106" s="122">
        <f t="shared" si="38"/>
        <v>0.59234044096952487</v>
      </c>
      <c r="I106" s="122">
        <f t="shared" si="38"/>
        <v>0.54412589200224892</v>
      </c>
      <c r="J106" s="122">
        <f t="shared" si="38"/>
        <v>0.77499586944467336</v>
      </c>
      <c r="K106" s="122">
        <f t="shared" si="38"/>
        <v>1.1179924762518945</v>
      </c>
      <c r="L106" s="122">
        <f t="shared" si="38"/>
        <v>1.5505528183608499</v>
      </c>
      <c r="M106" s="122">
        <f t="shared" si="38"/>
        <v>0.9919447992869086</v>
      </c>
      <c r="N106" s="122">
        <f t="shared" si="38"/>
        <v>1.0114067616043163</v>
      </c>
      <c r="O106" s="122">
        <f t="shared" si="38"/>
        <v>0.70435004308783544</v>
      </c>
      <c r="P106" s="122">
        <f t="shared" si="38"/>
        <v>1.7805236187616278</v>
      </c>
      <c r="Q106" s="122">
        <f t="shared" si="38"/>
        <v>1.5571072734056601</v>
      </c>
      <c r="R106" s="122">
        <f t="shared" ref="R106:V106" si="39">SUM(R107:R108)</f>
        <v>0.80919848032345243</v>
      </c>
      <c r="S106" s="122">
        <f t="shared" si="39"/>
        <v>0.44426352448595563</v>
      </c>
      <c r="T106" s="122">
        <f t="shared" si="39"/>
        <v>0.53142812233958403</v>
      </c>
      <c r="U106" s="122">
        <f t="shared" si="39"/>
        <v>0.59223452947947341</v>
      </c>
      <c r="V106" s="122">
        <f t="shared" si="39"/>
        <v>0.70013084425736549</v>
      </c>
      <c r="W106" s="122">
        <f t="shared" ref="W106" si="40">SUM(W107:W108)</f>
        <v>1.0233777455829773</v>
      </c>
      <c r="DA106" s="130" t="s">
        <v>3517</v>
      </c>
    </row>
    <row r="107" spans="1:105" ht="12" customHeight="1" x14ac:dyDescent="0.25">
      <c r="A107" s="97" t="s">
        <v>203</v>
      </c>
      <c r="B107" s="98"/>
      <c r="C107" s="98">
        <v>0.3770255591018753</v>
      </c>
      <c r="D107" s="98">
        <v>0.98461677342640497</v>
      </c>
      <c r="E107" s="98">
        <v>0.95661055963342478</v>
      </c>
      <c r="F107" s="98">
        <v>0.87214861683720102</v>
      </c>
      <c r="G107" s="98">
        <v>0.72236680619893778</v>
      </c>
      <c r="H107" s="98">
        <v>0.590475287019533</v>
      </c>
      <c r="I107" s="98">
        <v>0.54277802058718172</v>
      </c>
      <c r="J107" s="98">
        <v>0.7729433275480857</v>
      </c>
      <c r="K107" s="98">
        <v>1.1149689000960461</v>
      </c>
      <c r="L107" s="98">
        <v>1.5458844233658555</v>
      </c>
      <c r="M107" s="98">
        <v>0.98811099971902117</v>
      </c>
      <c r="N107" s="98">
        <v>1.0074851730540575</v>
      </c>
      <c r="O107" s="98">
        <v>0.70171015190106234</v>
      </c>
      <c r="P107" s="98">
        <v>1.7738952574685409</v>
      </c>
      <c r="Q107" s="98">
        <v>1.5512711383154785</v>
      </c>
      <c r="R107" s="98">
        <v>0.80621019840083008</v>
      </c>
      <c r="S107" s="98">
        <v>0.44279531597190658</v>
      </c>
      <c r="T107" s="98">
        <v>0.52955639206062577</v>
      </c>
      <c r="U107" s="98">
        <v>0.59013837300788952</v>
      </c>
      <c r="V107" s="98">
        <v>0.69763713748895562</v>
      </c>
      <c r="W107" s="98">
        <v>1.0199664520779304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9.2861712707507644E-4</v>
      </c>
      <c r="D108" s="98">
        <v>2.3471074337600255E-3</v>
      </c>
      <c r="E108" s="98">
        <v>3.4690575636119772E-3</v>
      </c>
      <c r="F108" s="98">
        <v>3.5349397719597279E-3</v>
      </c>
      <c r="G108" s="98">
        <v>2.8171601039279491E-3</v>
      </c>
      <c r="H108" s="98">
        <v>1.8651539499918875E-3</v>
      </c>
      <c r="I108" s="98">
        <v>1.3478714150671697E-3</v>
      </c>
      <c r="J108" s="98">
        <v>2.0525418965876155E-3</v>
      </c>
      <c r="K108" s="98">
        <v>3.0235761558483941E-3</v>
      </c>
      <c r="L108" s="98">
        <v>4.6683949949943892E-3</v>
      </c>
      <c r="M108" s="98">
        <v>3.8337995678874091E-3</v>
      </c>
      <c r="N108" s="98">
        <v>3.9215885502588465E-3</v>
      </c>
      <c r="O108" s="98">
        <v>2.6398911867731171E-3</v>
      </c>
      <c r="P108" s="98">
        <v>6.6283612930868457E-3</v>
      </c>
      <c r="Q108" s="98">
        <v>5.836135090181647E-3</v>
      </c>
      <c r="R108" s="98">
        <v>2.9882819226223923E-3</v>
      </c>
      <c r="S108" s="98">
        <v>1.4682085140490428E-3</v>
      </c>
      <c r="T108" s="98">
        <v>1.8717302789582574E-3</v>
      </c>
      <c r="U108" s="98">
        <v>2.0961564715838862E-3</v>
      </c>
      <c r="V108" s="98">
        <v>2.4937067684098957E-3</v>
      </c>
      <c r="W108" s="98">
        <v>3.4112935050468916E-3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6.2486951590922709E-3</v>
      </c>
      <c r="D109" s="122">
        <f t="shared" si="41"/>
        <v>9.7673493104851478E-3</v>
      </c>
      <c r="E109" s="122">
        <f t="shared" si="41"/>
        <v>9.7174278577893333E-3</v>
      </c>
      <c r="F109" s="122">
        <f t="shared" si="41"/>
        <v>6.3229717585202173E-3</v>
      </c>
      <c r="G109" s="122">
        <f t="shared" si="41"/>
        <v>4.9480716560451003E-3</v>
      </c>
      <c r="H109" s="122">
        <f t="shared" si="41"/>
        <v>1.001843986630338E-2</v>
      </c>
      <c r="I109" s="122">
        <f t="shared" si="41"/>
        <v>1.7053004815735982E-2</v>
      </c>
      <c r="J109" s="122">
        <f t="shared" si="41"/>
        <v>1.0892495269019364E-2</v>
      </c>
      <c r="K109" s="122">
        <f t="shared" si="41"/>
        <v>1.1828088387664734E-2</v>
      </c>
      <c r="L109" s="122">
        <f t="shared" si="41"/>
        <v>2.4310908300220972E-2</v>
      </c>
      <c r="M109" s="122">
        <f t="shared" si="41"/>
        <v>1.0407036346600004E-2</v>
      </c>
      <c r="N109" s="122">
        <f t="shared" si="41"/>
        <v>8.8803899659200686E-3</v>
      </c>
      <c r="O109" s="122">
        <f t="shared" si="41"/>
        <v>4.5631529688081899E-3</v>
      </c>
      <c r="P109" s="122">
        <f t="shared" si="41"/>
        <v>6.6869301030856778E-3</v>
      </c>
      <c r="Q109" s="122">
        <f t="shared" si="41"/>
        <v>8.0342129601019101E-3</v>
      </c>
      <c r="R109" s="122">
        <f t="shared" si="41"/>
        <v>3.3365620466748501E-3</v>
      </c>
      <c r="S109" s="122">
        <f t="shared" si="41"/>
        <v>4.4305427619797649E-3</v>
      </c>
      <c r="T109" s="122">
        <f t="shared" si="41"/>
        <v>4.7181629453776431E-3</v>
      </c>
      <c r="U109" s="122">
        <f t="shared" si="41"/>
        <v>4.8884636433050351E-3</v>
      </c>
      <c r="V109" s="122">
        <f t="shared" si="41"/>
        <v>6.7286002885181707E-3</v>
      </c>
      <c r="W109" s="122">
        <f t="shared" si="41"/>
        <v>5.2760833422185426E-3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6.2486951590922709E-3</v>
      </c>
      <c r="D110" s="98">
        <v>9.7673493104851478E-3</v>
      </c>
      <c r="E110" s="98">
        <v>9.7174278577893333E-3</v>
      </c>
      <c r="F110" s="98">
        <v>6.3229717585202173E-3</v>
      </c>
      <c r="G110" s="98">
        <v>4.9480716560451003E-3</v>
      </c>
      <c r="H110" s="98">
        <v>1.001843986630338E-2</v>
      </c>
      <c r="I110" s="98">
        <v>1.7053004815735982E-2</v>
      </c>
      <c r="J110" s="98">
        <v>1.0892495269019364E-2</v>
      </c>
      <c r="K110" s="98">
        <v>1.1828088387664734E-2</v>
      </c>
      <c r="L110" s="98">
        <v>2.4310908300220972E-2</v>
      </c>
      <c r="M110" s="98">
        <v>1.0407036346600004E-2</v>
      </c>
      <c r="N110" s="98">
        <v>8.8803899659200686E-3</v>
      </c>
      <c r="O110" s="98">
        <v>4.5631529688081899E-3</v>
      </c>
      <c r="P110" s="98">
        <v>6.6869301030856778E-3</v>
      </c>
      <c r="Q110" s="98">
        <v>8.0342129601019101E-3</v>
      </c>
      <c r="R110" s="98">
        <v>3.3365620466748501E-3</v>
      </c>
      <c r="S110" s="98">
        <v>4.4305427619797649E-3</v>
      </c>
      <c r="T110" s="98">
        <v>4.7181629453776431E-3</v>
      </c>
      <c r="U110" s="98">
        <v>4.8884636433050351E-3</v>
      </c>
      <c r="V110" s="98">
        <v>6.7286002885181707E-3</v>
      </c>
      <c r="W110" s="98">
        <v>5.2760833422185426E-3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4.8958346798278249E-2</v>
      </c>
      <c r="D111" s="122">
        <v>0.12287410882381701</v>
      </c>
      <c r="E111" s="122">
        <v>0.15369844357500817</v>
      </c>
      <c r="F111" s="122">
        <v>0.1253446574429006</v>
      </c>
      <c r="G111" s="122">
        <v>0.10404067282926276</v>
      </c>
      <c r="H111" s="122">
        <v>9.3570389877306967E-2</v>
      </c>
      <c r="I111" s="122">
        <v>0.11001431142826407</v>
      </c>
      <c r="J111" s="122">
        <v>0.14782664069990534</v>
      </c>
      <c r="K111" s="122">
        <v>0.2038778901292243</v>
      </c>
      <c r="L111" s="122">
        <v>0.25606438672647008</v>
      </c>
      <c r="M111" s="122">
        <v>0.19555201094518049</v>
      </c>
      <c r="N111" s="122">
        <v>0.17474761405511752</v>
      </c>
      <c r="O111" s="122">
        <v>0.11286757327833119</v>
      </c>
      <c r="P111" s="122">
        <v>0.32887914287582348</v>
      </c>
      <c r="Q111" s="122">
        <v>0.30536339915514454</v>
      </c>
      <c r="R111" s="122">
        <v>0.17301517485720824</v>
      </c>
      <c r="S111" s="122">
        <v>0.10071065590832885</v>
      </c>
      <c r="T111" s="122">
        <v>0.14292556197941017</v>
      </c>
      <c r="U111" s="122">
        <v>0.15000937279792559</v>
      </c>
      <c r="V111" s="122">
        <v>0.18685411955833314</v>
      </c>
      <c r="W111" s="122">
        <v>0.29126355773227391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4.0628892659919973E-2</v>
      </c>
      <c r="D112" s="98">
        <v>0.11874310740679964</v>
      </c>
      <c r="E112" s="98">
        <v>9.3125280534163662E-2</v>
      </c>
      <c r="F112" s="98">
        <v>7.0285639286626275E-2</v>
      </c>
      <c r="G112" s="98">
        <v>7.0457278706155826E-2</v>
      </c>
      <c r="H112" s="98">
        <v>5.914517144509359E-2</v>
      </c>
      <c r="I112" s="98">
        <v>7.1242751926655024E-2</v>
      </c>
      <c r="J112" s="98">
        <v>7.6918677356933224E-2</v>
      </c>
      <c r="K112" s="98">
        <v>0.10614282450051735</v>
      </c>
      <c r="L112" s="98">
        <v>0.12003464892044227</v>
      </c>
      <c r="M112" s="98">
        <v>7.067094763557695E-2</v>
      </c>
      <c r="N112" s="98">
        <v>8.8037055243338352E-2</v>
      </c>
      <c r="O112" s="98">
        <v>6.7244764766933141E-2</v>
      </c>
      <c r="P112" s="98">
        <v>0.16701302223555048</v>
      </c>
      <c r="Q112" s="98">
        <v>0.1257364585763408</v>
      </c>
      <c r="R112" s="98">
        <v>6.0829284385883732E-2</v>
      </c>
      <c r="S112" s="98">
        <v>4.3887979663653327E-2</v>
      </c>
      <c r="T112" s="98">
        <v>4.6236701216745335E-2</v>
      </c>
      <c r="U112" s="98">
        <v>5.099782489018384E-2</v>
      </c>
      <c r="V112" s="98">
        <v>5.6359110387991962E-2</v>
      </c>
      <c r="W112" s="98">
        <v>9.9988311569940688E-2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1.2420166170730847E-4</v>
      </c>
      <c r="F113" s="98">
        <v>1.8360501980412388E-4</v>
      </c>
      <c r="G113" s="98">
        <v>0</v>
      </c>
      <c r="H113" s="98">
        <v>1.4293797095482283E-4</v>
      </c>
      <c r="I113" s="98">
        <v>0</v>
      </c>
      <c r="J113" s="98">
        <v>2.5507960893038774E-4</v>
      </c>
      <c r="K113" s="98">
        <v>5.3983122554713972E-4</v>
      </c>
      <c r="L113" s="98">
        <v>6.1484872246810116E-4</v>
      </c>
      <c r="M113" s="98">
        <v>5.4150239873622852E-4</v>
      </c>
      <c r="N113" s="98">
        <v>9.8397097761904716E-4</v>
      </c>
      <c r="O113" s="98">
        <v>5.7998771917469225E-4</v>
      </c>
      <c r="P113" s="98">
        <v>3.2280371469137563E-3</v>
      </c>
      <c r="Q113" s="98">
        <v>1.8866124591898992E-3</v>
      </c>
      <c r="R113" s="98">
        <v>1.7873964516482172E-3</v>
      </c>
      <c r="S113" s="98">
        <v>9.4760124764651756E-5</v>
      </c>
      <c r="T113" s="98">
        <v>9.5932860565578655E-4</v>
      </c>
      <c r="U113" s="98">
        <v>6.9260427797974641E-4</v>
      </c>
      <c r="V113" s="98">
        <v>6.7912226979783695E-4</v>
      </c>
      <c r="W113" s="98">
        <v>3.6942087403330406E-3</v>
      </c>
      <c r="DA113" s="63" t="s">
        <v>3524</v>
      </c>
    </row>
    <row r="114" spans="1:105" ht="12" customHeight="1" x14ac:dyDescent="0.25">
      <c r="A114" s="100" t="s">
        <v>203</v>
      </c>
      <c r="B114" s="101"/>
      <c r="C114" s="101">
        <v>0</v>
      </c>
      <c r="D114" s="101">
        <v>0</v>
      </c>
      <c r="E114" s="101">
        <v>5.2629741269778782E-5</v>
      </c>
      <c r="F114" s="101">
        <v>8.3805495925174964E-5</v>
      </c>
      <c r="G114" s="101">
        <v>0</v>
      </c>
      <c r="H114" s="101">
        <v>6.33704709403672E-5</v>
      </c>
      <c r="I114" s="101">
        <v>0</v>
      </c>
      <c r="J114" s="101">
        <v>1.130104760453829E-4</v>
      </c>
      <c r="K114" s="101">
        <v>2.5427487634710185E-4</v>
      </c>
      <c r="L114" s="101">
        <v>2.7491120287762065E-4</v>
      </c>
      <c r="M114" s="101">
        <v>2.5422417637940863E-4</v>
      </c>
      <c r="N114" s="101">
        <v>4.6383558372001585E-4</v>
      </c>
      <c r="O114" s="101">
        <v>2.8555529438502889E-4</v>
      </c>
      <c r="P114" s="101">
        <v>1.4573279940712943E-3</v>
      </c>
      <c r="Q114" s="101">
        <v>8.9482862612533655E-4</v>
      </c>
      <c r="R114" s="101">
        <v>7.928149686547201E-4</v>
      </c>
      <c r="S114" s="101">
        <v>4.5100898945441908E-5</v>
      </c>
      <c r="T114" s="101">
        <v>5.3460980264557405E-4</v>
      </c>
      <c r="U114" s="101">
        <v>3.4996193198161269E-4</v>
      </c>
      <c r="V114" s="101">
        <v>3.3692661688506016E-4</v>
      </c>
      <c r="W114" s="101">
        <v>1.6823609870539745E-3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7.1571920437529698E-5</v>
      </c>
      <c r="F115" s="104">
        <v>9.97995238789489E-5</v>
      </c>
      <c r="G115" s="104">
        <v>0</v>
      </c>
      <c r="H115" s="104">
        <v>7.9567500014455627E-5</v>
      </c>
      <c r="I115" s="104">
        <v>0</v>
      </c>
      <c r="J115" s="104">
        <v>1.4206913288500485E-4</v>
      </c>
      <c r="K115" s="104">
        <v>2.8555634920003777E-4</v>
      </c>
      <c r="L115" s="104">
        <v>3.3993751959048051E-4</v>
      </c>
      <c r="M115" s="104">
        <v>2.8727822235681999E-4</v>
      </c>
      <c r="N115" s="104">
        <v>5.2013539389903125E-4</v>
      </c>
      <c r="O115" s="104">
        <v>2.9443242478966337E-4</v>
      </c>
      <c r="P115" s="104">
        <v>1.7707091528424623E-3</v>
      </c>
      <c r="Q115" s="104">
        <v>9.9178383306456263E-4</v>
      </c>
      <c r="R115" s="104">
        <v>9.9458148299349722E-4</v>
      </c>
      <c r="S115" s="104">
        <v>4.9659225819209842E-5</v>
      </c>
      <c r="T115" s="104">
        <v>4.2471880301021256E-4</v>
      </c>
      <c r="U115" s="104">
        <v>3.4264234599813373E-4</v>
      </c>
      <c r="V115" s="104">
        <v>3.4219565291277679E-4</v>
      </c>
      <c r="W115" s="104">
        <v>2.0118477532790665E-3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8.1295057214913879E-3</v>
      </c>
      <c r="D116" s="101">
        <v>4.1310014170173725E-3</v>
      </c>
      <c r="E116" s="101">
        <v>2.9238948470502697E-2</v>
      </c>
      <c r="F116" s="101">
        <v>4.0767688267480583E-2</v>
      </c>
      <c r="G116" s="101">
        <v>2.1324232707875004E-2</v>
      </c>
      <c r="H116" s="101">
        <v>2.2540641316337835E-2</v>
      </c>
      <c r="I116" s="101">
        <v>1.6964873337556117E-2</v>
      </c>
      <c r="J116" s="101">
        <v>3.2560195358032222E-2</v>
      </c>
      <c r="K116" s="101">
        <v>2.6314886635443815E-2</v>
      </c>
      <c r="L116" s="101">
        <v>7.6729033879621128E-2</v>
      </c>
      <c r="M116" s="101">
        <v>3.45735032212851E-2</v>
      </c>
      <c r="N116" s="101">
        <v>3.9581903696419042E-2</v>
      </c>
      <c r="O116" s="101">
        <v>1.0376280977776669E-2</v>
      </c>
      <c r="P116" s="101">
        <v>1.4795728277888109E-2</v>
      </c>
      <c r="Q116" s="101">
        <v>1.0688052229314279E-2</v>
      </c>
      <c r="R116" s="101">
        <v>2.0675765929191216E-2</v>
      </c>
      <c r="S116" s="101">
        <v>1.9624531433123971E-2</v>
      </c>
      <c r="T116" s="101">
        <v>2.3488572606704533E-2</v>
      </c>
      <c r="U116" s="101">
        <v>1.7406827067161137E-2</v>
      </c>
      <c r="V116" s="101">
        <v>3.4229713463846997E-2</v>
      </c>
      <c r="W116" s="101">
        <v>2.1381637061159598E-3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1.9994841686688512E-4</v>
      </c>
      <c r="D117" s="104">
        <v>0</v>
      </c>
      <c r="E117" s="104">
        <v>3.12100129086345E-2</v>
      </c>
      <c r="F117" s="104">
        <v>1.4107724868989596E-2</v>
      </c>
      <c r="G117" s="104">
        <v>1.2259161415231933E-2</v>
      </c>
      <c r="H117" s="104">
        <v>1.1741639144920723E-2</v>
      </c>
      <c r="I117" s="104">
        <v>2.1806686164052916E-2</v>
      </c>
      <c r="J117" s="104">
        <v>3.8092688376009529E-2</v>
      </c>
      <c r="K117" s="104">
        <v>7.0880347767715998E-2</v>
      </c>
      <c r="L117" s="104">
        <v>5.868585520393859E-2</v>
      </c>
      <c r="M117" s="104">
        <v>8.9766057689582193E-2</v>
      </c>
      <c r="N117" s="104">
        <v>4.6144684137741074E-2</v>
      </c>
      <c r="O117" s="104">
        <v>3.4666539814446701E-2</v>
      </c>
      <c r="P117" s="104">
        <v>0.14384235521547115</v>
      </c>
      <c r="Q117" s="104">
        <v>0.16705227589029953</v>
      </c>
      <c r="R117" s="104">
        <v>8.9722728090485065E-2</v>
      </c>
      <c r="S117" s="104">
        <v>3.7103384686786901E-2</v>
      </c>
      <c r="T117" s="104">
        <v>7.224095955030449E-2</v>
      </c>
      <c r="U117" s="104">
        <v>8.0912116562600861E-2</v>
      </c>
      <c r="V117" s="104">
        <v>9.5586173436696384E-2</v>
      </c>
      <c r="W117" s="104">
        <v>0.18544287371588428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3.1255197886312356E-5</v>
      </c>
      <c r="D118" s="98">
        <v>0</v>
      </c>
      <c r="E118" s="98">
        <v>1.3254877483932592E-2</v>
      </c>
      <c r="F118" s="98">
        <v>5.1961183282248635E-3</v>
      </c>
      <c r="G118" s="98">
        <v>5.0984847712612523E-3</v>
      </c>
      <c r="H118" s="98">
        <v>4.8352957918524784E-3</v>
      </c>
      <c r="I118" s="98">
        <v>1.040904513832612E-2</v>
      </c>
      <c r="J118" s="98">
        <v>1.675076377160141E-2</v>
      </c>
      <c r="K118" s="98">
        <v>3.1902692139312176E-2</v>
      </c>
      <c r="L118" s="98">
        <v>2.6232305425303162E-2</v>
      </c>
      <c r="M118" s="98">
        <v>4.1928830220834441E-2</v>
      </c>
      <c r="N118" s="98">
        <v>2.1521006904423715E-2</v>
      </c>
      <c r="O118" s="98">
        <v>1.6894221908652755E-2</v>
      </c>
      <c r="P118" s="98">
        <v>6.2883201601173638E-2</v>
      </c>
      <c r="Q118" s="98">
        <v>7.2546509631876532E-2</v>
      </c>
      <c r="R118" s="98">
        <v>3.9214359631468583E-2</v>
      </c>
      <c r="S118" s="98">
        <v>1.7177548727225812E-2</v>
      </c>
      <c r="T118" s="98">
        <v>3.2474679935714255E-2</v>
      </c>
      <c r="U118" s="98">
        <v>3.5971271167739835E-2</v>
      </c>
      <c r="V118" s="98">
        <v>4.0678787509004832E-2</v>
      </c>
      <c r="W118" s="98">
        <v>8.343641160948953E-2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1.6869321898057275E-4</v>
      </c>
      <c r="D119" s="98">
        <v>0</v>
      </c>
      <c r="E119" s="98">
        <v>1.7955135424701906E-2</v>
      </c>
      <c r="F119" s="98">
        <v>8.9116065407647323E-3</v>
      </c>
      <c r="G119" s="98">
        <v>7.160676643970681E-3</v>
      </c>
      <c r="H119" s="98">
        <v>6.9063433530682445E-3</v>
      </c>
      <c r="I119" s="98">
        <v>1.1397641025726794E-2</v>
      </c>
      <c r="J119" s="98">
        <v>2.1341924604408116E-2</v>
      </c>
      <c r="K119" s="98">
        <v>3.8977655628403808E-2</v>
      </c>
      <c r="L119" s="98">
        <v>3.2453549778635425E-2</v>
      </c>
      <c r="M119" s="98">
        <v>4.7837227468747738E-2</v>
      </c>
      <c r="N119" s="98">
        <v>2.4623677233317352E-2</v>
      </c>
      <c r="O119" s="98">
        <v>1.7772317905793946E-2</v>
      </c>
      <c r="P119" s="98">
        <v>8.095915361429748E-2</v>
      </c>
      <c r="Q119" s="98">
        <v>9.4505766258422996E-2</v>
      </c>
      <c r="R119" s="98">
        <v>5.0508368459016489E-2</v>
      </c>
      <c r="S119" s="98">
        <v>1.9925835959561093E-2</v>
      </c>
      <c r="T119" s="98">
        <v>3.9766279614590234E-2</v>
      </c>
      <c r="U119" s="98">
        <v>4.4940845394861026E-2</v>
      </c>
      <c r="V119" s="98">
        <v>5.4907385927691565E-2</v>
      </c>
      <c r="W119" s="98">
        <v>0.10200646210639475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3.4364773423556171E-2</v>
      </c>
      <c r="D120" s="122">
        <v>5.0484858020725554E-2</v>
      </c>
      <c r="E120" s="122">
        <v>8.0079128484645823E-2</v>
      </c>
      <c r="F120" s="122">
        <v>6.2711443948038556E-2</v>
      </c>
      <c r="G120" s="122">
        <v>5.2560636013301645E-2</v>
      </c>
      <c r="H120" s="122">
        <v>4.5573199462918872E-2</v>
      </c>
      <c r="I120" s="122">
        <v>5.5789962036588522E-2</v>
      </c>
      <c r="J120" s="122">
        <v>6.0174686952655237E-2</v>
      </c>
      <c r="K120" s="122">
        <v>8.4670384430820769E-2</v>
      </c>
      <c r="L120" s="122">
        <v>9.298336811422693E-2</v>
      </c>
      <c r="M120" s="122">
        <v>6.9241341298699008E-2</v>
      </c>
      <c r="N120" s="122">
        <v>6.7826501975243328E-2</v>
      </c>
      <c r="O120" s="122">
        <v>4.9829215545463705E-2</v>
      </c>
      <c r="P120" s="122">
        <v>0.13743389410039272</v>
      </c>
      <c r="Q120" s="122">
        <v>0.11831831733278617</v>
      </c>
      <c r="R120" s="122">
        <v>6.4887203724620035E-2</v>
      </c>
      <c r="S120" s="122">
        <v>4.0606648845466664E-2</v>
      </c>
      <c r="T120" s="122">
        <v>5.4384254942412356E-2</v>
      </c>
      <c r="U120" s="122">
        <v>5.8883431050054884E-2</v>
      </c>
      <c r="V120" s="122">
        <v>7.1590558824891792E-2</v>
      </c>
      <c r="W120" s="122">
        <v>9.5776025702958192E-2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2.8583721886168673E-2</v>
      </c>
      <c r="D121" s="98">
        <v>4.2953902445865159E-2</v>
      </c>
      <c r="E121" s="98">
        <v>2.3872269772098505E-2</v>
      </c>
      <c r="F121" s="98">
        <v>1.910332454508765E-2</v>
      </c>
      <c r="G121" s="98">
        <v>2.7114767649323523E-2</v>
      </c>
      <c r="H121" s="98">
        <v>2.269393294187973E-2</v>
      </c>
      <c r="I121" s="98">
        <v>3.4072230497578168E-2</v>
      </c>
      <c r="J121" s="98">
        <v>2.1325257935542061E-2</v>
      </c>
      <c r="K121" s="98">
        <v>3.4171630856078654E-2</v>
      </c>
      <c r="L121" s="98">
        <v>2.1035380155540323E-2</v>
      </c>
      <c r="M121" s="98">
        <v>8.3549899927863897E-3</v>
      </c>
      <c r="N121" s="98">
        <v>1.6219660849444113E-2</v>
      </c>
      <c r="O121" s="98">
        <v>1.9210684443684425E-2</v>
      </c>
      <c r="P121" s="98">
        <v>4.4897561884945258E-2</v>
      </c>
      <c r="Q121" s="98">
        <v>2.9495346036841723E-2</v>
      </c>
      <c r="R121" s="98">
        <v>1.5128704602411379E-2</v>
      </c>
      <c r="S121" s="98">
        <v>1.4702953899433867E-2</v>
      </c>
      <c r="T121" s="98">
        <v>1.6750219874031209E-2</v>
      </c>
      <c r="U121" s="98">
        <v>1.8587473716543641E-2</v>
      </c>
      <c r="V121" s="98">
        <v>2.0511678848507405E-2</v>
      </c>
      <c r="W121" s="98">
        <v>2.4598968932182622E-2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5.7810515373874962E-3</v>
      </c>
      <c r="D122" s="33">
        <v>7.5309555748603943E-3</v>
      </c>
      <c r="E122" s="33">
        <v>5.6206858712547311E-2</v>
      </c>
      <c r="F122" s="33">
        <v>4.3608119402950909E-2</v>
      </c>
      <c r="G122" s="33">
        <v>2.5445868363978118E-2</v>
      </c>
      <c r="H122" s="33">
        <v>2.2879266521039141E-2</v>
      </c>
      <c r="I122" s="33">
        <v>2.1717731539010358E-2</v>
      </c>
      <c r="J122" s="33">
        <v>3.8849429017113191E-2</v>
      </c>
      <c r="K122" s="33">
        <v>5.0498753574742115E-2</v>
      </c>
      <c r="L122" s="33">
        <v>7.1947987958686607E-2</v>
      </c>
      <c r="M122" s="33">
        <v>6.088635130591262E-2</v>
      </c>
      <c r="N122" s="33">
        <v>5.1606841125799219E-2</v>
      </c>
      <c r="O122" s="33">
        <v>3.0618531101779284E-2</v>
      </c>
      <c r="P122" s="33">
        <v>9.2536332215447464E-2</v>
      </c>
      <c r="Q122" s="33">
        <v>8.882297129594445E-2</v>
      </c>
      <c r="R122" s="33">
        <v>4.9758499122208665E-2</v>
      </c>
      <c r="S122" s="33">
        <v>2.5903694946032799E-2</v>
      </c>
      <c r="T122" s="33">
        <v>3.7634035068381151E-2</v>
      </c>
      <c r="U122" s="33">
        <v>4.029595733351124E-2</v>
      </c>
      <c r="V122" s="33">
        <v>5.1078879976384377E-2</v>
      </c>
      <c r="W122" s="33">
        <v>7.1177056770775571E-2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7">
        <f t="shared" ref="C124:Q124" si="42">C125+C128+C130+C139</f>
        <v>636.10108190727908</v>
      </c>
      <c r="D124" s="117">
        <f t="shared" si="42"/>
        <v>451.63355036853295</v>
      </c>
      <c r="E124" s="117">
        <f t="shared" si="42"/>
        <v>452.58406354811024</v>
      </c>
      <c r="F124" s="117">
        <f t="shared" si="42"/>
        <v>561.73446270522174</v>
      </c>
      <c r="G124" s="117">
        <f t="shared" si="42"/>
        <v>392.31333941008791</v>
      </c>
      <c r="H124" s="117">
        <f t="shared" si="42"/>
        <v>316.88880358837559</v>
      </c>
      <c r="I124" s="117">
        <f t="shared" si="42"/>
        <v>412.46030088517091</v>
      </c>
      <c r="J124" s="117">
        <f t="shared" si="42"/>
        <v>451.78136525638496</v>
      </c>
      <c r="K124" s="117">
        <f t="shared" si="42"/>
        <v>474.96923362318347</v>
      </c>
      <c r="L124" s="117">
        <f t="shared" si="42"/>
        <v>472.57389049481935</v>
      </c>
      <c r="M124" s="117">
        <f t="shared" si="42"/>
        <v>545.38798401166764</v>
      </c>
      <c r="N124" s="117">
        <f t="shared" si="42"/>
        <v>598.20849211924599</v>
      </c>
      <c r="O124" s="117">
        <f t="shared" si="42"/>
        <v>614.99948993165935</v>
      </c>
      <c r="P124" s="117">
        <f t="shared" si="42"/>
        <v>460.71925408499914</v>
      </c>
      <c r="Q124" s="117">
        <f t="shared" si="42"/>
        <v>523.75682110769151</v>
      </c>
      <c r="R124" s="117">
        <f t="shared" ref="R124:V124" si="43">R125+R128+R130+R139</f>
        <v>365.19004217274238</v>
      </c>
      <c r="S124" s="117">
        <f t="shared" si="43"/>
        <v>343.14585494018337</v>
      </c>
      <c r="T124" s="117">
        <f t="shared" si="43"/>
        <v>238.01496093425996</v>
      </c>
      <c r="U124" s="117">
        <f t="shared" si="43"/>
        <v>308.07237981339131</v>
      </c>
      <c r="V124" s="117">
        <f t="shared" si="43"/>
        <v>264.14772419647232</v>
      </c>
      <c r="W124" s="117">
        <f t="shared" ref="W124" si="44">W125+W128+W130+W139</f>
        <v>347.92742655721509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548.77811901355471</v>
      </c>
      <c r="D125" s="122">
        <f t="shared" si="45"/>
        <v>388.83849015777105</v>
      </c>
      <c r="E125" s="122">
        <f t="shared" si="45"/>
        <v>385.80968160324028</v>
      </c>
      <c r="F125" s="122">
        <f t="shared" si="45"/>
        <v>469.52122080879218</v>
      </c>
      <c r="G125" s="122">
        <f t="shared" si="45"/>
        <v>327.40413067639054</v>
      </c>
      <c r="H125" s="122">
        <f t="shared" si="45"/>
        <v>261.3124013203269</v>
      </c>
      <c r="I125" s="122">
        <f t="shared" si="45"/>
        <v>336.92119038101157</v>
      </c>
      <c r="J125" s="122">
        <f t="shared" si="45"/>
        <v>381.80066581226527</v>
      </c>
      <c r="K125" s="122">
        <f t="shared" si="45"/>
        <v>394.47652977019362</v>
      </c>
      <c r="L125" s="122">
        <f t="shared" si="45"/>
        <v>394.37957585280441</v>
      </c>
      <c r="M125" s="122">
        <f t="shared" si="45"/>
        <v>445.00349040562298</v>
      </c>
      <c r="N125" s="122">
        <f t="shared" si="45"/>
        <v>487.61242871790739</v>
      </c>
      <c r="O125" s="122">
        <f t="shared" si="45"/>
        <v>511.40676155915162</v>
      </c>
      <c r="P125" s="122">
        <f t="shared" si="45"/>
        <v>371.09585729851574</v>
      </c>
      <c r="Q125" s="122">
        <f t="shared" si="45"/>
        <v>420.42073227228997</v>
      </c>
      <c r="R125" s="122">
        <f t="shared" ref="R125:V125" si="46">SUM(R126:R127)</f>
        <v>292.01162839952491</v>
      </c>
      <c r="S125" s="122">
        <f t="shared" si="46"/>
        <v>273.20203884131399</v>
      </c>
      <c r="T125" s="122">
        <f t="shared" si="46"/>
        <v>192.23419718449426</v>
      </c>
      <c r="U125" s="122">
        <f t="shared" si="46"/>
        <v>242.4735230242556</v>
      </c>
      <c r="V125" s="122">
        <f t="shared" si="46"/>
        <v>204.23201012675781</v>
      </c>
      <c r="W125" s="122">
        <f t="shared" ref="W125" si="47">SUM(W126:W127)</f>
        <v>265.95583221789911</v>
      </c>
      <c r="DA125" s="130" t="s">
        <v>3535</v>
      </c>
    </row>
    <row r="126" spans="1:105" ht="12" customHeight="1" x14ac:dyDescent="0.25">
      <c r="A126" s="97" t="s">
        <v>204</v>
      </c>
      <c r="B126" s="98"/>
      <c r="C126" s="98">
        <v>546.45424535183486</v>
      </c>
      <c r="D126" s="98">
        <v>387.09882572540675</v>
      </c>
      <c r="E126" s="98">
        <v>384.12629105812312</v>
      </c>
      <c r="F126" s="98">
        <v>467.46940866181853</v>
      </c>
      <c r="G126" s="98">
        <v>326.02363328270923</v>
      </c>
      <c r="H126" s="98">
        <v>260.23904755307325</v>
      </c>
      <c r="I126" s="98">
        <v>335.627491288898</v>
      </c>
      <c r="J126" s="98">
        <v>380.36285949599215</v>
      </c>
      <c r="K126" s="98">
        <v>393.04324795358559</v>
      </c>
      <c r="L126" s="98">
        <v>392.93773291621278</v>
      </c>
      <c r="M126" s="98">
        <v>443.39465118856526</v>
      </c>
      <c r="N126" s="98">
        <v>485.82902455349307</v>
      </c>
      <c r="O126" s="98">
        <v>509.54588428489876</v>
      </c>
      <c r="P126" s="98">
        <v>369.67182640667858</v>
      </c>
      <c r="Q126" s="98">
        <v>418.83820903252979</v>
      </c>
      <c r="R126" s="98">
        <v>290.94442199370553</v>
      </c>
      <c r="S126" s="98">
        <v>272.22537905045692</v>
      </c>
      <c r="T126" s="98">
        <v>191.54051368526487</v>
      </c>
      <c r="U126" s="98">
        <v>241.61885220554686</v>
      </c>
      <c r="V126" s="98">
        <v>203.51075911298355</v>
      </c>
      <c r="W126" s="98">
        <v>265.0492998702814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2.3238736617198179</v>
      </c>
      <c r="D127" s="98">
        <v>1.7396644323642867</v>
      </c>
      <c r="E127" s="98">
        <v>1.6833905451171853</v>
      </c>
      <c r="F127" s="98">
        <v>2.0518121469736217</v>
      </c>
      <c r="G127" s="98">
        <v>1.3804973936813338</v>
      </c>
      <c r="H127" s="98">
        <v>1.0733537672536653</v>
      </c>
      <c r="I127" s="98">
        <v>1.2936990921135807</v>
      </c>
      <c r="J127" s="98">
        <v>1.4378063162730863</v>
      </c>
      <c r="K127" s="98">
        <v>1.433281816608007</v>
      </c>
      <c r="L127" s="98">
        <v>1.4418429365916143</v>
      </c>
      <c r="M127" s="98">
        <v>1.6088392170577339</v>
      </c>
      <c r="N127" s="98">
        <v>1.7834041644143317</v>
      </c>
      <c r="O127" s="98">
        <v>1.8608772742528517</v>
      </c>
      <c r="P127" s="98">
        <v>1.4240308918371685</v>
      </c>
      <c r="Q127" s="98">
        <v>1.5825232397601909</v>
      </c>
      <c r="R127" s="98">
        <v>1.067206405819386</v>
      </c>
      <c r="S127" s="98">
        <v>0.97665979085707244</v>
      </c>
      <c r="T127" s="98">
        <v>0.69368349922939476</v>
      </c>
      <c r="U127" s="98">
        <v>0.85467081870875461</v>
      </c>
      <c r="V127" s="98">
        <v>0.72125101377427669</v>
      </c>
      <c r="W127" s="98">
        <v>0.90653234761770485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1.1348816198468783</v>
      </c>
      <c r="D128" s="122">
        <f t="shared" si="48"/>
        <v>0.38387596829772025</v>
      </c>
      <c r="E128" s="122">
        <f t="shared" si="48"/>
        <v>1.3512667402620875</v>
      </c>
      <c r="F128" s="122">
        <f t="shared" si="48"/>
        <v>2.817371789177356</v>
      </c>
      <c r="G128" s="122">
        <f t="shared" si="48"/>
        <v>1.6540156880879613</v>
      </c>
      <c r="H128" s="122">
        <f t="shared" si="48"/>
        <v>2.4552480001453922</v>
      </c>
      <c r="I128" s="122">
        <f t="shared" si="48"/>
        <v>2.9900151264282653</v>
      </c>
      <c r="J128" s="122">
        <f t="shared" si="48"/>
        <v>1.8771423882340348</v>
      </c>
      <c r="K128" s="122">
        <f t="shared" si="48"/>
        <v>2.7229573949328958</v>
      </c>
      <c r="L128" s="122">
        <f t="shared" si="48"/>
        <v>3.2245443829189124</v>
      </c>
      <c r="M128" s="122">
        <f t="shared" si="48"/>
        <v>4.2173989294181311</v>
      </c>
      <c r="N128" s="122">
        <f t="shared" si="48"/>
        <v>7.1028258171288803</v>
      </c>
      <c r="O128" s="122">
        <f t="shared" si="48"/>
        <v>4.2611560184188573</v>
      </c>
      <c r="P128" s="122">
        <f t="shared" si="48"/>
        <v>2.0829149441094645</v>
      </c>
      <c r="Q128" s="122">
        <f t="shared" si="48"/>
        <v>2.6388585828518001</v>
      </c>
      <c r="R128" s="122">
        <f t="shared" si="48"/>
        <v>2.5974651902559529</v>
      </c>
      <c r="S128" s="122">
        <f t="shared" si="48"/>
        <v>2.516088449201388</v>
      </c>
      <c r="T128" s="122">
        <f t="shared" si="48"/>
        <v>2.2463954059568043</v>
      </c>
      <c r="U128" s="122">
        <f t="shared" si="48"/>
        <v>2.6720549861857776</v>
      </c>
      <c r="V128" s="122">
        <f t="shared" si="48"/>
        <v>2.073885430918347</v>
      </c>
      <c r="W128" s="122">
        <f t="shared" si="48"/>
        <v>3.2293790865280512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1.1348816198468783</v>
      </c>
      <c r="D129" s="98">
        <v>0.38387596829772025</v>
      </c>
      <c r="E129" s="98">
        <v>1.3512667402620875</v>
      </c>
      <c r="F129" s="98">
        <v>2.817371789177356</v>
      </c>
      <c r="G129" s="98">
        <v>1.6540156880879613</v>
      </c>
      <c r="H129" s="98">
        <v>2.4552480001453922</v>
      </c>
      <c r="I129" s="98">
        <v>2.9900151264282653</v>
      </c>
      <c r="J129" s="98">
        <v>1.8771423882340348</v>
      </c>
      <c r="K129" s="98">
        <v>2.7229573949328958</v>
      </c>
      <c r="L129" s="98">
        <v>3.2245443829189124</v>
      </c>
      <c r="M129" s="98">
        <v>4.2173989294181311</v>
      </c>
      <c r="N129" s="98">
        <v>7.1028258171288803</v>
      </c>
      <c r="O129" s="98">
        <v>4.2611560184188573</v>
      </c>
      <c r="P129" s="98">
        <v>2.0829149441094645</v>
      </c>
      <c r="Q129" s="98">
        <v>2.6388585828518001</v>
      </c>
      <c r="R129" s="98">
        <v>2.5974651902559529</v>
      </c>
      <c r="S129" s="98">
        <v>2.516088449201388</v>
      </c>
      <c r="T129" s="98">
        <v>2.2463954059568043</v>
      </c>
      <c r="U129" s="98">
        <v>2.6720549861857776</v>
      </c>
      <c r="V129" s="98">
        <v>2.073885430918347</v>
      </c>
      <c r="W129" s="98">
        <v>3.2293790865280512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61.266620541109113</v>
      </c>
      <c r="D130" s="122">
        <v>45.524068975959636</v>
      </c>
      <c r="E130" s="122">
        <v>46.087822047138836</v>
      </c>
      <c r="F130" s="122">
        <v>63.565617489221722</v>
      </c>
      <c r="G130" s="122">
        <v>44.195990807922755</v>
      </c>
      <c r="H130" s="122">
        <v>37.628550406089424</v>
      </c>
      <c r="I130" s="122">
        <v>51.896977063765085</v>
      </c>
      <c r="J130" s="122">
        <v>49.1188893000284</v>
      </c>
      <c r="K130" s="122">
        <v>55.915799437680967</v>
      </c>
      <c r="L130" s="122">
        <v>52.782009686794446</v>
      </c>
      <c r="M130" s="122">
        <v>69.665491199145265</v>
      </c>
      <c r="N130" s="122">
        <v>74.153331582902524</v>
      </c>
      <c r="O130" s="122">
        <v>71.677034765791376</v>
      </c>
      <c r="P130" s="122">
        <v>64.397841183420653</v>
      </c>
      <c r="Q130" s="122">
        <v>74.248597502025063</v>
      </c>
      <c r="R130" s="122">
        <v>52.334619566551567</v>
      </c>
      <c r="S130" s="122">
        <v>49.898495079005556</v>
      </c>
      <c r="T130" s="122">
        <v>32.52044290645032</v>
      </c>
      <c r="U130" s="122">
        <v>46.234372853948862</v>
      </c>
      <c r="V130" s="122">
        <v>41.628270934537873</v>
      </c>
      <c r="W130" s="122">
        <v>57.251196606493068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40.455462223075024</v>
      </c>
      <c r="D131" s="98">
        <v>29.43495689356071</v>
      </c>
      <c r="E131" s="98">
        <v>30.514577051884878</v>
      </c>
      <c r="F131" s="98">
        <v>37.068471941932849</v>
      </c>
      <c r="G131" s="98">
        <v>24.857859829119196</v>
      </c>
      <c r="H131" s="98">
        <v>20.439708914936226</v>
      </c>
      <c r="I131" s="98">
        <v>37.225713039882919</v>
      </c>
      <c r="J131" s="98">
        <v>39.437479997838658</v>
      </c>
      <c r="K131" s="98">
        <v>40.570682809569078</v>
      </c>
      <c r="L131" s="98">
        <v>40.507206625417538</v>
      </c>
      <c r="M131" s="98">
        <v>55.180719319497456</v>
      </c>
      <c r="N131" s="98">
        <v>54.390745974199383</v>
      </c>
      <c r="O131" s="98">
        <v>55.166049782017438</v>
      </c>
      <c r="P131" s="98">
        <v>35.574356966087265</v>
      </c>
      <c r="Q131" s="98">
        <v>39.186747439270782</v>
      </c>
      <c r="R131" s="98">
        <v>33.118759787359124</v>
      </c>
      <c r="S131" s="98">
        <v>33.314777958826944</v>
      </c>
      <c r="T131" s="98">
        <v>24.673338403545102</v>
      </c>
      <c r="U131" s="98">
        <v>34.291273224186348</v>
      </c>
      <c r="V131" s="98">
        <v>31.455904192330763</v>
      </c>
      <c r="W131" s="98">
        <v>44.848162673638981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6.5232619794249352E-2</v>
      </c>
      <c r="D132" s="98">
        <v>3.9148396016525012E-2</v>
      </c>
      <c r="E132" s="98">
        <v>6.7774371061777694E-2</v>
      </c>
      <c r="F132" s="98">
        <v>6.9387687557069311E-2</v>
      </c>
      <c r="G132" s="98">
        <v>4.6335970663893992E-2</v>
      </c>
      <c r="H132" s="98">
        <v>4.1090770298828135E-2</v>
      </c>
      <c r="I132" s="98">
        <v>0.14284704774384499</v>
      </c>
      <c r="J132" s="98">
        <v>0.12886596723380295</v>
      </c>
      <c r="K132" s="98">
        <v>0.31189663737243878</v>
      </c>
      <c r="L132" s="98">
        <v>0.122606948468164</v>
      </c>
      <c r="M132" s="98">
        <v>0.16885676719047862</v>
      </c>
      <c r="N132" s="98">
        <v>0.10557143891672915</v>
      </c>
      <c r="O132" s="98">
        <v>0.26079802664633156</v>
      </c>
      <c r="P132" s="98">
        <v>0.57468341275588486</v>
      </c>
      <c r="Q132" s="98">
        <v>0.40989115842385326</v>
      </c>
      <c r="R132" s="98">
        <v>0.27109428465369656</v>
      </c>
      <c r="S132" s="98">
        <v>0.12229715224095375</v>
      </c>
      <c r="T132" s="98">
        <v>0.16645467693305618</v>
      </c>
      <c r="U132" s="98">
        <v>0.25330309720266436</v>
      </c>
      <c r="V132" s="98">
        <v>0.25223445618245471</v>
      </c>
      <c r="W132" s="98">
        <v>0.50817483393909679</v>
      </c>
      <c r="DA132" s="63" t="s">
        <v>3542</v>
      </c>
    </row>
    <row r="133" spans="1:105" ht="12" customHeight="1" x14ac:dyDescent="0.25">
      <c r="A133" s="100" t="s">
        <v>204</v>
      </c>
      <c r="B133" s="101"/>
      <c r="C133" s="101">
        <v>3.1899285153642189E-2</v>
      </c>
      <c r="D133" s="101">
        <v>1.9317293128551048E-2</v>
      </c>
      <c r="E133" s="101">
        <v>3.2352891971591351E-2</v>
      </c>
      <c r="F133" s="101">
        <v>3.1601208899078796E-2</v>
      </c>
      <c r="G133" s="101">
        <v>2.1815784836781905E-2</v>
      </c>
      <c r="H133" s="101">
        <v>2.0258680292771621E-2</v>
      </c>
      <c r="I133" s="101">
        <v>7.1360292744750004E-2</v>
      </c>
      <c r="J133" s="101">
        <v>6.2005770484341992E-2</v>
      </c>
      <c r="K133" s="101">
        <v>0.14419068468665952</v>
      </c>
      <c r="L133" s="101">
        <v>5.3978382345263483E-2</v>
      </c>
      <c r="M133" s="101">
        <v>6.6249308547962155E-2</v>
      </c>
      <c r="N133" s="101">
        <v>4.3257165480332156E-2</v>
      </c>
      <c r="O133" s="101">
        <v>0.11218372798517175</v>
      </c>
      <c r="P133" s="101">
        <v>0.24704959788008451</v>
      </c>
      <c r="Q133" s="101">
        <v>0.18358452937450809</v>
      </c>
      <c r="R133" s="101">
        <v>0.11914157843149061</v>
      </c>
      <c r="S133" s="101">
        <v>6.0847914764098759E-2</v>
      </c>
      <c r="T133" s="101">
        <v>8.1774419154416023E-2</v>
      </c>
      <c r="U133" s="101">
        <v>0.12320150625946262</v>
      </c>
      <c r="V133" s="101">
        <v>0.11932814435609634</v>
      </c>
      <c r="W133" s="101">
        <v>0.23992007610046084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3.3333334640607171E-2</v>
      </c>
      <c r="D134" s="104">
        <v>1.9831102887973972E-2</v>
      </c>
      <c r="E134" s="104">
        <v>3.5421479090186343E-2</v>
      </c>
      <c r="F134" s="104">
        <v>3.7786478657990522E-2</v>
      </c>
      <c r="G134" s="104">
        <v>2.4520185827112084E-2</v>
      </c>
      <c r="H134" s="104">
        <v>2.0832090006056507E-2</v>
      </c>
      <c r="I134" s="104">
        <v>7.1486754999095001E-2</v>
      </c>
      <c r="J134" s="104">
        <v>6.686019674946099E-2</v>
      </c>
      <c r="K134" s="104">
        <v>0.16770595268577926</v>
      </c>
      <c r="L134" s="104">
        <v>6.8628566122900511E-2</v>
      </c>
      <c r="M134" s="104">
        <v>0.10260745864251646</v>
      </c>
      <c r="N134" s="104">
        <v>6.2314273436397005E-2</v>
      </c>
      <c r="O134" s="104">
        <v>0.14861429866115983</v>
      </c>
      <c r="P134" s="104">
        <v>0.32763381487580046</v>
      </c>
      <c r="Q134" s="104">
        <v>0.22630662904934515</v>
      </c>
      <c r="R134" s="104">
        <v>0.15195270622220594</v>
      </c>
      <c r="S134" s="104">
        <v>6.1449237476854997E-2</v>
      </c>
      <c r="T134" s="104">
        <v>8.4680257778640147E-2</v>
      </c>
      <c r="U134" s="104">
        <v>0.13010159094320173</v>
      </c>
      <c r="V134" s="104">
        <v>0.13290631182635837</v>
      </c>
      <c r="W134" s="104">
        <v>0.26825475783863584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14.674356957128007</v>
      </c>
      <c r="D135" s="101">
        <v>10.503907713962475</v>
      </c>
      <c r="E135" s="101">
        <v>7.9951571364381158</v>
      </c>
      <c r="F135" s="101">
        <v>20.701754804912515</v>
      </c>
      <c r="G135" s="101">
        <v>11.684145982717796</v>
      </c>
      <c r="H135" s="101">
        <v>10.203080215088466</v>
      </c>
      <c r="I135" s="101">
        <v>6.241764581852971</v>
      </c>
      <c r="J135" s="101">
        <v>5.6942541541379192</v>
      </c>
      <c r="K135" s="101">
        <v>6.1738128881558705</v>
      </c>
      <c r="L135" s="101">
        <v>7.0836834416797743</v>
      </c>
      <c r="M135" s="101">
        <v>4.9625092248260101</v>
      </c>
      <c r="N135" s="101">
        <v>9.3758781335582988</v>
      </c>
      <c r="O135" s="101">
        <v>5.4479488038197337</v>
      </c>
      <c r="P135" s="101">
        <v>4.9795885357463963</v>
      </c>
      <c r="Q135" s="101">
        <v>4.5914926165641532</v>
      </c>
      <c r="R135" s="101">
        <v>5.4656539594145546</v>
      </c>
      <c r="S135" s="101">
        <v>6.2171079578543162</v>
      </c>
      <c r="T135" s="101">
        <v>4.1783925110317943</v>
      </c>
      <c r="U135" s="101">
        <v>4.7593018506545928</v>
      </c>
      <c r="V135" s="101">
        <v>4.4176562326984721</v>
      </c>
      <c r="W135" s="101">
        <v>3.0633016035828882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6.0715687411118386</v>
      </c>
      <c r="D136" s="104">
        <v>5.5460559724199161</v>
      </c>
      <c r="E136" s="104">
        <v>7.5103134877540629</v>
      </c>
      <c r="F136" s="104">
        <v>5.7260030548192997</v>
      </c>
      <c r="G136" s="104">
        <v>7.6076490254218667</v>
      </c>
      <c r="H136" s="104">
        <v>6.9446705057659068</v>
      </c>
      <c r="I136" s="104">
        <v>8.2866523942853334</v>
      </c>
      <c r="J136" s="104">
        <v>3.8582891808180135</v>
      </c>
      <c r="K136" s="104">
        <v>8.8594071025835834</v>
      </c>
      <c r="L136" s="104">
        <v>5.0685126712289712</v>
      </c>
      <c r="M136" s="104">
        <v>9.3534058876313129</v>
      </c>
      <c r="N136" s="104">
        <v>10.281136036228094</v>
      </c>
      <c r="O136" s="104">
        <v>10.80223815330784</v>
      </c>
      <c r="P136" s="104">
        <v>23.269212268831094</v>
      </c>
      <c r="Q136" s="104">
        <v>30.060466287766275</v>
      </c>
      <c r="R136" s="104">
        <v>13.479111535124197</v>
      </c>
      <c r="S136" s="104">
        <v>10.244312010083334</v>
      </c>
      <c r="T136" s="104">
        <v>3.5022573149403655</v>
      </c>
      <c r="U136" s="104">
        <v>6.9304946819052766</v>
      </c>
      <c r="V136" s="104">
        <v>5.5024760533261947</v>
      </c>
      <c r="W136" s="104">
        <v>8.8315574953321132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2.4965285369214341</v>
      </c>
      <c r="D137" s="98">
        <v>2.3300546543747633</v>
      </c>
      <c r="E137" s="98">
        <v>3.1380446484796529</v>
      </c>
      <c r="F137" s="98">
        <v>2.5388589659478069</v>
      </c>
      <c r="G137" s="98">
        <v>3.3711337387930009</v>
      </c>
      <c r="H137" s="98">
        <v>3.0207063542408394</v>
      </c>
      <c r="I137" s="98">
        <v>3.9983043560241103</v>
      </c>
      <c r="J137" s="98">
        <v>1.71806926116881</v>
      </c>
      <c r="K137" s="98">
        <v>3.8229417023362515</v>
      </c>
      <c r="L137" s="98">
        <v>2.0097645147887637</v>
      </c>
      <c r="M137" s="98">
        <v>4.2659757201638877</v>
      </c>
      <c r="N137" s="98">
        <v>4.68263540496151</v>
      </c>
      <c r="O137" s="98">
        <v>5.0863141089884287</v>
      </c>
      <c r="P137" s="98">
        <v>9.9959311024790409</v>
      </c>
      <c r="Q137" s="98">
        <v>12.850987448574545</v>
      </c>
      <c r="R137" s="98">
        <v>5.6917565762729874</v>
      </c>
      <c r="S137" s="98">
        <v>4.4721293252494014</v>
      </c>
      <c r="T137" s="98">
        <v>1.2644618680416779</v>
      </c>
      <c r="U137" s="98">
        <v>2.9126828904984197</v>
      </c>
      <c r="V137" s="98">
        <v>2.2243985717283339</v>
      </c>
      <c r="W137" s="98">
        <v>4.0821833836627937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3.5750402041904055</v>
      </c>
      <c r="D138" s="98">
        <v>3.2160013180451532</v>
      </c>
      <c r="E138" s="98">
        <v>4.3722688392744109</v>
      </c>
      <c r="F138" s="98">
        <v>3.1871440888714919</v>
      </c>
      <c r="G138" s="98">
        <v>4.236515286628868</v>
      </c>
      <c r="H138" s="98">
        <v>3.9239641515250683</v>
      </c>
      <c r="I138" s="98">
        <v>4.2883480382612245</v>
      </c>
      <c r="J138" s="98">
        <v>2.1402199196492031</v>
      </c>
      <c r="K138" s="98">
        <v>5.036465400247331</v>
      </c>
      <c r="L138" s="98">
        <v>3.0587481564402088</v>
      </c>
      <c r="M138" s="98">
        <v>5.0874301674674252</v>
      </c>
      <c r="N138" s="98">
        <v>5.598500631266587</v>
      </c>
      <c r="O138" s="98">
        <v>5.7159240443194097</v>
      </c>
      <c r="P138" s="98">
        <v>13.273281166352055</v>
      </c>
      <c r="Q138" s="98">
        <v>17.209478839191728</v>
      </c>
      <c r="R138" s="98">
        <v>7.7873549588512088</v>
      </c>
      <c r="S138" s="98">
        <v>5.772182684833929</v>
      </c>
      <c r="T138" s="98">
        <v>2.2377954468986876</v>
      </c>
      <c r="U138" s="98">
        <v>4.0178117914068556</v>
      </c>
      <c r="V138" s="98">
        <v>3.2780774815978617</v>
      </c>
      <c r="W138" s="98">
        <v>4.7493741116693204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24.92146073276847</v>
      </c>
      <c r="D139" s="122">
        <v>16.887115266504548</v>
      </c>
      <c r="E139" s="122">
        <v>19.335293157469021</v>
      </c>
      <c r="F139" s="122">
        <v>25.830252618030467</v>
      </c>
      <c r="G139" s="122">
        <v>19.059202237686694</v>
      </c>
      <c r="H139" s="122">
        <v>15.492603861813926</v>
      </c>
      <c r="I139" s="122">
        <v>20.65211831396601</v>
      </c>
      <c r="J139" s="122">
        <v>18.984667755857242</v>
      </c>
      <c r="K139" s="122">
        <v>21.853947020375983</v>
      </c>
      <c r="L139" s="122">
        <v>22.187760572301599</v>
      </c>
      <c r="M139" s="122">
        <v>26.501603477481254</v>
      </c>
      <c r="N139" s="122">
        <v>29.339906001307266</v>
      </c>
      <c r="O139" s="122">
        <v>27.654537588297405</v>
      </c>
      <c r="P139" s="122">
        <v>23.142640658953262</v>
      </c>
      <c r="Q139" s="122">
        <v>26.448632750524705</v>
      </c>
      <c r="R139" s="122">
        <v>18.246329016409955</v>
      </c>
      <c r="S139" s="122">
        <v>17.529232570662444</v>
      </c>
      <c r="T139" s="122">
        <v>11.013925437358573</v>
      </c>
      <c r="U139" s="122">
        <v>16.692428949001066</v>
      </c>
      <c r="V139" s="122">
        <v>16.213557704258257</v>
      </c>
      <c r="W139" s="122">
        <v>21.491018646294823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9.2073536090259314</v>
      </c>
      <c r="D140" s="98">
        <v>3.8204473879427372</v>
      </c>
      <c r="E140" s="98">
        <v>4.3030964065899058</v>
      </c>
      <c r="F140" s="98">
        <v>6.1563200764092834</v>
      </c>
      <c r="G140" s="98">
        <v>4.4882680973765696</v>
      </c>
      <c r="H140" s="98">
        <v>3.6140483445428178</v>
      </c>
      <c r="I140" s="98">
        <v>6.3840419196315432</v>
      </c>
      <c r="J140" s="98">
        <v>4.7666576126760738</v>
      </c>
      <c r="K140" s="98">
        <v>6.8607048798286474</v>
      </c>
      <c r="L140" s="98">
        <v>6.6450657695675845</v>
      </c>
      <c r="M140" s="98">
        <v>8.1688657624303005</v>
      </c>
      <c r="N140" s="98">
        <v>8.5413667055130738</v>
      </c>
      <c r="O140" s="98">
        <v>8.015758373452476</v>
      </c>
      <c r="P140" s="98">
        <v>4.4413945691577243</v>
      </c>
      <c r="Q140" s="98">
        <v>4.1784603760284469</v>
      </c>
      <c r="R140" s="98">
        <v>3.0806681633131374</v>
      </c>
      <c r="S140" s="98">
        <v>3.262200560863918</v>
      </c>
      <c r="T140" s="98">
        <v>1.9325094383336641</v>
      </c>
      <c r="U140" s="98">
        <v>3.9632336129213623</v>
      </c>
      <c r="V140" s="98">
        <v>4.1907159359127037</v>
      </c>
      <c r="W140" s="98">
        <v>6.8711446239052032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15.714107123742531</v>
      </c>
      <c r="D141" s="33">
        <v>13.066667878561812</v>
      </c>
      <c r="E141" s="33">
        <v>15.032196750879116</v>
      </c>
      <c r="F141" s="33">
        <v>19.673932541621177</v>
      </c>
      <c r="G141" s="33">
        <v>14.57093414031012</v>
      </c>
      <c r="H141" s="33">
        <v>11.878555517271113</v>
      </c>
      <c r="I141" s="33">
        <v>14.268076394334466</v>
      </c>
      <c r="J141" s="33">
        <v>14.218010143181161</v>
      </c>
      <c r="K141" s="33">
        <v>14.993242140547332</v>
      </c>
      <c r="L141" s="33">
        <v>15.542694802734012</v>
      </c>
      <c r="M141" s="33">
        <v>18.332737715050961</v>
      </c>
      <c r="N141" s="33">
        <v>20.798539295794196</v>
      </c>
      <c r="O141" s="33">
        <v>19.638779214844931</v>
      </c>
      <c r="P141" s="33">
        <v>18.701246089795539</v>
      </c>
      <c r="Q141" s="33">
        <v>22.270172374496255</v>
      </c>
      <c r="R141" s="33">
        <v>15.165660853096821</v>
      </c>
      <c r="S141" s="33">
        <v>14.267032009798527</v>
      </c>
      <c r="T141" s="33">
        <v>9.0814159990249053</v>
      </c>
      <c r="U141" s="33">
        <v>12.7291953360797</v>
      </c>
      <c r="V141" s="33">
        <v>12.022841768345554</v>
      </c>
      <c r="W141" s="33">
        <v>14.61987402238962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119.84470285141053</v>
      </c>
      <c r="D143" s="117">
        <f t="shared" si="49"/>
        <v>179.46839293703306</v>
      </c>
      <c r="E143" s="117">
        <f t="shared" si="49"/>
        <v>198.18790070262003</v>
      </c>
      <c r="F143" s="117">
        <f t="shared" si="49"/>
        <v>186.97331931854177</v>
      </c>
      <c r="G143" s="117">
        <f t="shared" si="49"/>
        <v>207.20667868503352</v>
      </c>
      <c r="H143" s="117">
        <f t="shared" si="49"/>
        <v>263.73939281422423</v>
      </c>
      <c r="I143" s="117">
        <f t="shared" si="49"/>
        <v>284.6328760250077</v>
      </c>
      <c r="J143" s="117">
        <f t="shared" si="49"/>
        <v>352.82472268048764</v>
      </c>
      <c r="K143" s="117">
        <f t="shared" si="49"/>
        <v>339.18715848632496</v>
      </c>
      <c r="L143" s="117">
        <f t="shared" si="49"/>
        <v>302.48760172328298</v>
      </c>
      <c r="M143" s="117">
        <f t="shared" si="49"/>
        <v>222.39558104543141</v>
      </c>
      <c r="N143" s="117">
        <f t="shared" si="49"/>
        <v>223.62621248514097</v>
      </c>
      <c r="O143" s="117">
        <f t="shared" si="49"/>
        <v>280.28892942081723</v>
      </c>
      <c r="P143" s="117">
        <f t="shared" si="49"/>
        <v>537.46518083501803</v>
      </c>
      <c r="Q143" s="117">
        <f t="shared" si="49"/>
        <v>453.3355003208215</v>
      </c>
      <c r="R143" s="117">
        <f t="shared" ref="R143:V143" si="50">R144+R146+R148+R157</f>
        <v>389.02517271679147</v>
      </c>
      <c r="S143" s="117">
        <f t="shared" si="50"/>
        <v>331.20674930359547</v>
      </c>
      <c r="T143" s="117">
        <f t="shared" si="50"/>
        <v>419.83261074972108</v>
      </c>
      <c r="U143" s="117">
        <f t="shared" si="50"/>
        <v>446.55936186759027</v>
      </c>
      <c r="V143" s="117">
        <f t="shared" si="50"/>
        <v>463.73611163974033</v>
      </c>
      <c r="W143" s="117">
        <f t="shared" ref="W143" si="51">W144+W146+W148+W157</f>
        <v>516.35127640220821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100.06611090103739</v>
      </c>
      <c r="D144" s="122">
        <f t="shared" si="52"/>
        <v>146.12555197459568</v>
      </c>
      <c r="E144" s="122">
        <f t="shared" si="52"/>
        <v>159.99452818882753</v>
      </c>
      <c r="F144" s="122">
        <f t="shared" si="52"/>
        <v>151.34565206612217</v>
      </c>
      <c r="G144" s="122">
        <f t="shared" si="52"/>
        <v>168.84911407017202</v>
      </c>
      <c r="H144" s="122">
        <f t="shared" si="52"/>
        <v>212.64146614368656</v>
      </c>
      <c r="I144" s="122">
        <f t="shared" si="52"/>
        <v>227.3098697061823</v>
      </c>
      <c r="J144" s="122">
        <f t="shared" si="52"/>
        <v>287.10694355923079</v>
      </c>
      <c r="K144" s="122">
        <f t="shared" si="52"/>
        <v>269.04656689913833</v>
      </c>
      <c r="L144" s="122">
        <f t="shared" si="52"/>
        <v>240.20349561037389</v>
      </c>
      <c r="M144" s="122">
        <f t="shared" si="52"/>
        <v>167.87150471287723</v>
      </c>
      <c r="N144" s="122">
        <f t="shared" si="52"/>
        <v>169.86461948959843</v>
      </c>
      <c r="O144" s="122">
        <f t="shared" si="52"/>
        <v>219.30728793142936</v>
      </c>
      <c r="P144" s="122">
        <f t="shared" si="52"/>
        <v>415.57205627745287</v>
      </c>
      <c r="Q144" s="122">
        <f t="shared" si="52"/>
        <v>346.23722944732765</v>
      </c>
      <c r="R144" s="122">
        <f t="shared" si="52"/>
        <v>289.19238971694875</v>
      </c>
      <c r="S144" s="122">
        <f t="shared" si="52"/>
        <v>237.0839678220992</v>
      </c>
      <c r="T144" s="122">
        <f t="shared" si="52"/>
        <v>301.11151674714142</v>
      </c>
      <c r="U144" s="122">
        <f t="shared" si="52"/>
        <v>312.45589011820823</v>
      </c>
      <c r="V144" s="122">
        <f t="shared" si="52"/>
        <v>317.57425598009064</v>
      </c>
      <c r="W144" s="122">
        <f t="shared" si="52"/>
        <v>363.05040205239601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100.06611090103739</v>
      </c>
      <c r="D145" s="98">
        <v>146.12555197459568</v>
      </c>
      <c r="E145" s="98">
        <v>159.99452818882753</v>
      </c>
      <c r="F145" s="98">
        <v>151.34565206612217</v>
      </c>
      <c r="G145" s="98">
        <v>168.84911407017202</v>
      </c>
      <c r="H145" s="98">
        <v>212.64146614368656</v>
      </c>
      <c r="I145" s="98">
        <v>227.3098697061823</v>
      </c>
      <c r="J145" s="98">
        <v>287.10694355923079</v>
      </c>
      <c r="K145" s="98">
        <v>269.04656689913833</v>
      </c>
      <c r="L145" s="98">
        <v>240.20349561037389</v>
      </c>
      <c r="M145" s="98">
        <v>167.87150471287723</v>
      </c>
      <c r="N145" s="98">
        <v>169.86461948959843</v>
      </c>
      <c r="O145" s="98">
        <v>219.30728793142936</v>
      </c>
      <c r="P145" s="98">
        <v>415.57205627745287</v>
      </c>
      <c r="Q145" s="98">
        <v>346.23722944732765</v>
      </c>
      <c r="R145" s="98">
        <v>289.19238971694875</v>
      </c>
      <c r="S145" s="98">
        <v>237.0839678220992</v>
      </c>
      <c r="T145" s="98">
        <v>301.11151674714142</v>
      </c>
      <c r="U145" s="98">
        <v>312.45589011820823</v>
      </c>
      <c r="V145" s="98">
        <v>317.57425598009064</v>
      </c>
      <c r="W145" s="98">
        <v>363.05040205239601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2.0857287266816429</v>
      </c>
      <c r="D146" s="122">
        <f t="shared" si="53"/>
        <v>2.9209109013228614</v>
      </c>
      <c r="E146" s="122">
        <f t="shared" si="53"/>
        <v>6.4873155072577244</v>
      </c>
      <c r="F146" s="122">
        <f t="shared" si="53"/>
        <v>4.9795249954533567</v>
      </c>
      <c r="G146" s="122">
        <f t="shared" si="53"/>
        <v>5.4125452215957832</v>
      </c>
      <c r="H146" s="122">
        <f t="shared" si="53"/>
        <v>7.9993850478463315</v>
      </c>
      <c r="I146" s="122">
        <f t="shared" si="53"/>
        <v>6.4151485564744597</v>
      </c>
      <c r="J146" s="122">
        <f t="shared" si="53"/>
        <v>7.8788466802310282</v>
      </c>
      <c r="K146" s="122">
        <f t="shared" si="53"/>
        <v>14.505321264176144</v>
      </c>
      <c r="L146" s="122">
        <f t="shared" si="53"/>
        <v>13.395431680733562</v>
      </c>
      <c r="M146" s="122">
        <f t="shared" si="53"/>
        <v>12.404862919000877</v>
      </c>
      <c r="N146" s="122">
        <f t="shared" si="53"/>
        <v>13.804811478890679</v>
      </c>
      <c r="O146" s="122">
        <f t="shared" si="53"/>
        <v>14.580277270670633</v>
      </c>
      <c r="P146" s="122">
        <f t="shared" si="53"/>
        <v>19.097784338193211</v>
      </c>
      <c r="Q146" s="122">
        <f t="shared" si="53"/>
        <v>21.542510077535351</v>
      </c>
      <c r="R146" s="122">
        <f t="shared" si="53"/>
        <v>26.696871349930696</v>
      </c>
      <c r="S146" s="122">
        <f t="shared" si="53"/>
        <v>26.800457987122797</v>
      </c>
      <c r="T146" s="122">
        <f t="shared" si="53"/>
        <v>32.367350149804786</v>
      </c>
      <c r="U146" s="122">
        <f t="shared" si="53"/>
        <v>39.49269875784465</v>
      </c>
      <c r="V146" s="122">
        <f t="shared" si="53"/>
        <v>42.912206387014223</v>
      </c>
      <c r="W146" s="122">
        <f t="shared" si="53"/>
        <v>48.032459858184893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2.0857287266816429</v>
      </c>
      <c r="D147" s="98">
        <v>2.9209109013228614</v>
      </c>
      <c r="E147" s="98">
        <v>6.4873155072577244</v>
      </c>
      <c r="F147" s="98">
        <v>4.9795249954533567</v>
      </c>
      <c r="G147" s="98">
        <v>5.4125452215957832</v>
      </c>
      <c r="H147" s="98">
        <v>7.9993850478463315</v>
      </c>
      <c r="I147" s="98">
        <v>6.4151485564744597</v>
      </c>
      <c r="J147" s="98">
        <v>7.8788466802310282</v>
      </c>
      <c r="K147" s="98">
        <v>14.505321264176144</v>
      </c>
      <c r="L147" s="98">
        <v>13.395431680733562</v>
      </c>
      <c r="M147" s="98">
        <v>12.404862919000877</v>
      </c>
      <c r="N147" s="98">
        <v>13.804811478890679</v>
      </c>
      <c r="O147" s="98">
        <v>14.580277270670633</v>
      </c>
      <c r="P147" s="98">
        <v>19.097784338193211</v>
      </c>
      <c r="Q147" s="98">
        <v>21.542510077535351</v>
      </c>
      <c r="R147" s="98">
        <v>26.696871349930696</v>
      </c>
      <c r="S147" s="98">
        <v>26.800457987122797</v>
      </c>
      <c r="T147" s="98">
        <v>32.367350149804786</v>
      </c>
      <c r="U147" s="98">
        <v>39.49269875784465</v>
      </c>
      <c r="V147" s="98">
        <v>42.912206387014223</v>
      </c>
      <c r="W147" s="98">
        <v>48.032459858184893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12.027161597941168</v>
      </c>
      <c r="D148" s="122">
        <v>19.495519533188769</v>
      </c>
      <c r="E148" s="122">
        <v>20.108206179198163</v>
      </c>
      <c r="F148" s="122">
        <v>19.824444592620285</v>
      </c>
      <c r="G148" s="122">
        <v>21.32577719632409</v>
      </c>
      <c r="H148" s="122">
        <v>27.912470904525282</v>
      </c>
      <c r="I148" s="122">
        <v>32.708528898250435</v>
      </c>
      <c r="J148" s="122">
        <v>36.990791415429307</v>
      </c>
      <c r="K148" s="122">
        <v>35.213610810671007</v>
      </c>
      <c r="L148" s="122">
        <v>30.586215976515611</v>
      </c>
      <c r="M148" s="122">
        <v>27.50821034392763</v>
      </c>
      <c r="N148" s="122">
        <v>26.269703076267565</v>
      </c>
      <c r="O148" s="122">
        <v>31.692617971532144</v>
      </c>
      <c r="P148" s="122">
        <v>70.086565389490275</v>
      </c>
      <c r="Q148" s="122">
        <v>59.281926089995537</v>
      </c>
      <c r="R148" s="122">
        <v>50.794583705288758</v>
      </c>
      <c r="S148" s="122">
        <v>46.80888593185059</v>
      </c>
      <c r="T148" s="122">
        <v>60.75718536956424</v>
      </c>
      <c r="U148" s="122">
        <v>65.599967158928337</v>
      </c>
      <c r="V148" s="122">
        <v>71.272174995545626</v>
      </c>
      <c r="W148" s="122">
        <v>71.845422214131972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2.163846485162479</v>
      </c>
      <c r="D149" s="98">
        <v>4.0747372866162062</v>
      </c>
      <c r="E149" s="98">
        <v>4.6645064782863939</v>
      </c>
      <c r="F149" s="98">
        <v>4.2311991440130114</v>
      </c>
      <c r="G149" s="98">
        <v>3.7360806240616178</v>
      </c>
      <c r="H149" s="98">
        <v>4.0967008505726223</v>
      </c>
      <c r="I149" s="98">
        <v>4.2106567819086722</v>
      </c>
      <c r="J149" s="98">
        <v>4.7347307450876404</v>
      </c>
      <c r="K149" s="98">
        <v>6.6655341900418286</v>
      </c>
      <c r="L149" s="98">
        <v>4.5933799910130224</v>
      </c>
      <c r="M149" s="98">
        <v>4.5892157277382868</v>
      </c>
      <c r="N149" s="98">
        <v>3.88337284211278</v>
      </c>
      <c r="O149" s="98">
        <v>4.0318604514935119</v>
      </c>
      <c r="P149" s="98">
        <v>9.7358367759650264</v>
      </c>
      <c r="Q149" s="98">
        <v>6.4835123825132985</v>
      </c>
      <c r="R149" s="98">
        <v>5.2929704518964114</v>
      </c>
      <c r="S149" s="98">
        <v>4.9536036759558257</v>
      </c>
      <c r="T149" s="98">
        <v>5.8905587673144941</v>
      </c>
      <c r="U149" s="98">
        <v>6.1864782790311041</v>
      </c>
      <c r="V149" s="98">
        <v>6.3540817316789102</v>
      </c>
      <c r="W149" s="98">
        <v>7.410699930025384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1.5015764178025321E-2</v>
      </c>
      <c r="D150" s="98">
        <v>3.637834123631286E-2</v>
      </c>
      <c r="E150" s="98">
        <v>0.10773258904776022</v>
      </c>
      <c r="F150" s="98">
        <v>3.9025706320569772E-2</v>
      </c>
      <c r="G150" s="98">
        <v>1.4332248710667702E-2</v>
      </c>
      <c r="H150" s="98">
        <v>3.3348164133405508E-2</v>
      </c>
      <c r="I150" s="98">
        <v>2.2515094752793844E-2</v>
      </c>
      <c r="J150" s="98">
        <v>0.10932985773151269</v>
      </c>
      <c r="K150" s="98">
        <v>0.10588060962805645</v>
      </c>
      <c r="L150" s="98">
        <v>0.238444339627988</v>
      </c>
      <c r="M150" s="98">
        <v>0.13707330212274718</v>
      </c>
      <c r="N150" s="98">
        <v>0.13749200495656824</v>
      </c>
      <c r="O150" s="98">
        <v>0.11865923526400783</v>
      </c>
      <c r="P150" s="98">
        <v>0.30271514791403981</v>
      </c>
      <c r="Q150" s="98">
        <v>0.11106110411270355</v>
      </c>
      <c r="R150" s="98">
        <v>0.11932994084869754</v>
      </c>
      <c r="S150" s="98">
        <v>0.13667762301663658</v>
      </c>
      <c r="T150" s="98">
        <v>0.14926823190953348</v>
      </c>
      <c r="U150" s="98">
        <v>0.12738509004277482</v>
      </c>
      <c r="V150" s="98">
        <v>0.22661999012994402</v>
      </c>
      <c r="W150" s="98">
        <v>6.1631947780258774E-2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3.3083930796720925E-3</v>
      </c>
      <c r="D151" s="101">
        <v>7.4675159583602688E-3</v>
      </c>
      <c r="E151" s="101">
        <v>1.8707902537589458E-2</v>
      </c>
      <c r="F151" s="101">
        <v>7.6770141139470057E-3</v>
      </c>
      <c r="G151" s="101">
        <v>3.15547175903147E-3</v>
      </c>
      <c r="H151" s="101">
        <v>7.4096045262140656E-3</v>
      </c>
      <c r="I151" s="101">
        <v>4.2183212101471867E-3</v>
      </c>
      <c r="J151" s="101">
        <v>2.2384019405080367E-2</v>
      </c>
      <c r="K151" s="101">
        <v>2.2345202374004267E-2</v>
      </c>
      <c r="L151" s="101">
        <v>4.0646906249398332E-2</v>
      </c>
      <c r="M151" s="101">
        <v>1.928815467105522E-2</v>
      </c>
      <c r="N151" s="101">
        <v>1.7373005687961629E-2</v>
      </c>
      <c r="O151" s="101">
        <v>1.3929863536780966E-2</v>
      </c>
      <c r="P151" s="101">
        <v>6.2887059377619195E-2</v>
      </c>
      <c r="Q151" s="101">
        <v>1.2799460512097419E-2</v>
      </c>
      <c r="R151" s="101">
        <v>2.7632069653748162E-2</v>
      </c>
      <c r="S151" s="101">
        <v>1.8423648042588465E-2</v>
      </c>
      <c r="T151" s="101">
        <v>3.2941104923989876E-2</v>
      </c>
      <c r="U151" s="101">
        <v>2.0016372313631289E-2</v>
      </c>
      <c r="V151" s="101">
        <v>4.3002755610745541E-2</v>
      </c>
      <c r="W151" s="101">
        <v>1.2332261196188597E-2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1.1707371098353229E-2</v>
      </c>
      <c r="D152" s="104">
        <v>2.8910825277952589E-2</v>
      </c>
      <c r="E152" s="104">
        <v>8.9024686510170772E-2</v>
      </c>
      <c r="F152" s="104">
        <v>3.1348692206622772E-2</v>
      </c>
      <c r="G152" s="104">
        <v>1.1176776951636233E-2</v>
      </c>
      <c r="H152" s="104">
        <v>2.5938559607191439E-2</v>
      </c>
      <c r="I152" s="104">
        <v>1.8296773542646656E-2</v>
      </c>
      <c r="J152" s="104">
        <v>8.6945838326432309E-2</v>
      </c>
      <c r="K152" s="104">
        <v>8.3535407254052202E-2</v>
      </c>
      <c r="L152" s="104">
        <v>0.19779743337858965</v>
      </c>
      <c r="M152" s="104">
        <v>0.11778514745169195</v>
      </c>
      <c r="N152" s="104">
        <v>0.12011899926860661</v>
      </c>
      <c r="O152" s="104">
        <v>0.10472937172722686</v>
      </c>
      <c r="P152" s="104">
        <v>0.23982808853642065</v>
      </c>
      <c r="Q152" s="104">
        <v>9.826164360060613E-2</v>
      </c>
      <c r="R152" s="104">
        <v>9.1697871194949376E-2</v>
      </c>
      <c r="S152" s="104">
        <v>0.11825397497404812</v>
      </c>
      <c r="T152" s="104">
        <v>0.11632712698554361</v>
      </c>
      <c r="U152" s="104">
        <v>0.10736871772914353</v>
      </c>
      <c r="V152" s="104">
        <v>0.18361723451919848</v>
      </c>
      <c r="W152" s="104">
        <v>4.9299686584070163E-2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7.9517684904993002</v>
      </c>
      <c r="D153" s="101">
        <v>12.134443119896357</v>
      </c>
      <c r="E153" s="101">
        <v>11.535444059050951</v>
      </c>
      <c r="F153" s="101">
        <v>13.284982194043842</v>
      </c>
      <c r="G153" s="101">
        <v>14.135454786263328</v>
      </c>
      <c r="H153" s="101">
        <v>19.172276018256365</v>
      </c>
      <c r="I153" s="101">
        <v>19.072490172001981</v>
      </c>
      <c r="J153" s="101">
        <v>23.951391091345879</v>
      </c>
      <c r="K153" s="101">
        <v>18.222502864022488</v>
      </c>
      <c r="L153" s="101">
        <v>17.962319982566857</v>
      </c>
      <c r="M153" s="101">
        <v>13.269785516520242</v>
      </c>
      <c r="N153" s="101">
        <v>15.152895482489598</v>
      </c>
      <c r="O153" s="101">
        <v>18.292023818060549</v>
      </c>
      <c r="P153" s="101">
        <v>33.584843767847026</v>
      </c>
      <c r="Q153" s="101">
        <v>29.739492209163604</v>
      </c>
      <c r="R153" s="101">
        <v>27.567122513838324</v>
      </c>
      <c r="S153" s="101">
        <v>25.662810504497021</v>
      </c>
      <c r="T153" s="101">
        <v>33.646922621781776</v>
      </c>
      <c r="U153" s="101">
        <v>38.319514748169652</v>
      </c>
      <c r="V153" s="101">
        <v>43.541316039738199</v>
      </c>
      <c r="W153" s="101">
        <v>37.426218069262397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1.8965308581013631</v>
      </c>
      <c r="D154" s="104">
        <v>3.2499607854398969</v>
      </c>
      <c r="E154" s="104">
        <v>3.8005230528130598</v>
      </c>
      <c r="F154" s="104">
        <v>2.2692375482428613</v>
      </c>
      <c r="G154" s="104">
        <v>3.4399095372884774</v>
      </c>
      <c r="H154" s="104">
        <v>4.6101458715628976</v>
      </c>
      <c r="I154" s="104">
        <v>9.4028668495869869</v>
      </c>
      <c r="J154" s="104">
        <v>8.195339721264272</v>
      </c>
      <c r="K154" s="104">
        <v>10.219693146978626</v>
      </c>
      <c r="L154" s="104">
        <v>7.7920716633077483</v>
      </c>
      <c r="M154" s="104">
        <v>9.5121357975463496</v>
      </c>
      <c r="N154" s="104">
        <v>7.0959427467086185</v>
      </c>
      <c r="O154" s="104">
        <v>9.2500744667140751</v>
      </c>
      <c r="P154" s="104">
        <v>26.463169697764204</v>
      </c>
      <c r="Q154" s="104">
        <v>22.947860394205922</v>
      </c>
      <c r="R154" s="104">
        <v>17.815160798705321</v>
      </c>
      <c r="S154" s="104">
        <v>16.055794128381095</v>
      </c>
      <c r="T154" s="104">
        <v>21.070435748558438</v>
      </c>
      <c r="U154" s="104">
        <v>20.966589041684806</v>
      </c>
      <c r="V154" s="104">
        <v>21.150157233998584</v>
      </c>
      <c r="W154" s="104">
        <v>26.946872267063949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0.82434552624182544</v>
      </c>
      <c r="D155" s="98">
        <v>1.4063671899321279</v>
      </c>
      <c r="E155" s="98">
        <v>1.5825865156223622</v>
      </c>
      <c r="F155" s="98">
        <v>0.91852013351093231</v>
      </c>
      <c r="G155" s="98">
        <v>1.3880270945078041</v>
      </c>
      <c r="H155" s="98">
        <v>1.7779602861246717</v>
      </c>
      <c r="I155" s="98">
        <v>4.1670336599358615</v>
      </c>
      <c r="J155" s="98">
        <v>3.228302772451499</v>
      </c>
      <c r="K155" s="98">
        <v>3.9682097320987046</v>
      </c>
      <c r="L155" s="98">
        <v>3.0218558232731669</v>
      </c>
      <c r="M155" s="98">
        <v>3.73612290904097</v>
      </c>
      <c r="N155" s="98">
        <v>2.6181997785142386</v>
      </c>
      <c r="O155" s="98">
        <v>3.8607921766470299</v>
      </c>
      <c r="P155" s="98">
        <v>9.8400192307316896</v>
      </c>
      <c r="Q155" s="98">
        <v>8.3530866439056641</v>
      </c>
      <c r="R155" s="98">
        <v>6.3727096909081071</v>
      </c>
      <c r="S155" s="98">
        <v>5.951801600457852</v>
      </c>
      <c r="T155" s="98">
        <v>7.3222548692493543</v>
      </c>
      <c r="U155" s="98">
        <v>7.4917557229986436</v>
      </c>
      <c r="V155" s="98">
        <v>7.5021895360907846</v>
      </c>
      <c r="W155" s="98">
        <v>9.2198871886699241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1.0721853318595373</v>
      </c>
      <c r="D156" s="98">
        <v>1.843593595507768</v>
      </c>
      <c r="E156" s="98">
        <v>2.2179365371906972</v>
      </c>
      <c r="F156" s="98">
        <v>1.3507174147319292</v>
      </c>
      <c r="G156" s="98">
        <v>2.0518824427806739</v>
      </c>
      <c r="H156" s="98">
        <v>2.8321855854382254</v>
      </c>
      <c r="I156" s="98">
        <v>5.2358331896511254</v>
      </c>
      <c r="J156" s="98">
        <v>4.9670369488127744</v>
      </c>
      <c r="K156" s="98">
        <v>6.2514834148799183</v>
      </c>
      <c r="L156" s="98">
        <v>4.7702158400345818</v>
      </c>
      <c r="M156" s="98">
        <v>5.7760128885053792</v>
      </c>
      <c r="N156" s="98">
        <v>4.4777429681943808</v>
      </c>
      <c r="O156" s="98">
        <v>5.3892822900670465</v>
      </c>
      <c r="P156" s="98">
        <v>16.623150467032517</v>
      </c>
      <c r="Q156" s="98">
        <v>14.59477375030025</v>
      </c>
      <c r="R156" s="98">
        <v>11.442451107797217</v>
      </c>
      <c r="S156" s="98">
        <v>10.103992527923243</v>
      </c>
      <c r="T156" s="98">
        <v>13.748180879309084</v>
      </c>
      <c r="U156" s="98">
        <v>13.474833318686159</v>
      </c>
      <c r="V156" s="98">
        <v>13.647967697907804</v>
      </c>
      <c r="W156" s="98">
        <v>17.726985078394019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5.6657016257503363</v>
      </c>
      <c r="D157" s="122">
        <v>10.926410527925766</v>
      </c>
      <c r="E157" s="122">
        <v>11.597850827336602</v>
      </c>
      <c r="F157" s="122">
        <v>10.823697664345955</v>
      </c>
      <c r="G157" s="122">
        <v>11.619242196941617</v>
      </c>
      <c r="H157" s="122">
        <v>15.186070718166045</v>
      </c>
      <c r="I157" s="122">
        <v>18.199328864100469</v>
      </c>
      <c r="J157" s="122">
        <v>20.848141025596501</v>
      </c>
      <c r="K157" s="122">
        <v>20.421659512339485</v>
      </c>
      <c r="L157" s="122">
        <v>18.302458455659934</v>
      </c>
      <c r="M157" s="122">
        <v>14.611003069625683</v>
      </c>
      <c r="N157" s="122">
        <v>13.68707844038429</v>
      </c>
      <c r="O157" s="122">
        <v>14.7087462471851</v>
      </c>
      <c r="P157" s="122">
        <v>32.708774829881683</v>
      </c>
      <c r="Q157" s="122">
        <v>26.273834705962983</v>
      </c>
      <c r="R157" s="122">
        <v>22.341327944623281</v>
      </c>
      <c r="S157" s="122">
        <v>20.513437562522917</v>
      </c>
      <c r="T157" s="122">
        <v>25.596558483210625</v>
      </c>
      <c r="U157" s="122">
        <v>29.010805832609048</v>
      </c>
      <c r="V157" s="122">
        <v>31.977474277089794</v>
      </c>
      <c r="W157" s="122">
        <v>33.422992277495311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1.5423785147729372</v>
      </c>
      <c r="D158" s="98">
        <v>3.3500752135551242</v>
      </c>
      <c r="E158" s="98">
        <v>4.3715775087255446</v>
      </c>
      <c r="F158" s="98">
        <v>3.6729604655339076</v>
      </c>
      <c r="G158" s="98">
        <v>3.1327889088798972</v>
      </c>
      <c r="H158" s="98">
        <v>3.9637666770068871</v>
      </c>
      <c r="I158" s="98">
        <v>4.6385283944485343</v>
      </c>
      <c r="J158" s="98">
        <v>5.2838320899584366</v>
      </c>
      <c r="K158" s="98">
        <v>6.7008453802687056</v>
      </c>
      <c r="L158" s="98">
        <v>5.9871018437886683</v>
      </c>
      <c r="M158" s="98">
        <v>5.1605346073317646</v>
      </c>
      <c r="N158" s="98">
        <v>5.1360462664704389</v>
      </c>
      <c r="O158" s="98">
        <v>4.5783689662014639</v>
      </c>
      <c r="P158" s="98">
        <v>8.5249121162608201</v>
      </c>
      <c r="Q158" s="98">
        <v>5.4669944029300588</v>
      </c>
      <c r="R158" s="98">
        <v>3.7814201562880143</v>
      </c>
      <c r="S158" s="98">
        <v>4.3045613349791774</v>
      </c>
      <c r="T158" s="98">
        <v>5.3790496856891901</v>
      </c>
      <c r="U158" s="98">
        <v>6.630096065952011</v>
      </c>
      <c r="V158" s="98">
        <v>7.1662875098988863</v>
      </c>
      <c r="W158" s="98">
        <v>6.9784871049805091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4.1233231109773989</v>
      </c>
      <c r="D159" s="33">
        <v>7.5763353143706418</v>
      </c>
      <c r="E159" s="33">
        <v>7.2262733186110575</v>
      </c>
      <c r="F159" s="33">
        <v>7.1507371988120507</v>
      </c>
      <c r="G159" s="33">
        <v>8.4864532880617212</v>
      </c>
      <c r="H159" s="33">
        <v>11.222304041159155</v>
      </c>
      <c r="I159" s="33">
        <v>13.560800469651934</v>
      </c>
      <c r="J159" s="33">
        <v>15.564308935638064</v>
      </c>
      <c r="K159" s="33">
        <v>13.720814132070778</v>
      </c>
      <c r="L159" s="33">
        <v>12.31535661187127</v>
      </c>
      <c r="M159" s="33">
        <v>9.4504684622939177</v>
      </c>
      <c r="N159" s="33">
        <v>8.5510321739138497</v>
      </c>
      <c r="O159" s="33">
        <v>10.130377280983636</v>
      </c>
      <c r="P159" s="33">
        <v>24.183862713620869</v>
      </c>
      <c r="Q159" s="33">
        <v>20.806840303032924</v>
      </c>
      <c r="R159" s="33">
        <v>18.559907788335266</v>
      </c>
      <c r="S159" s="33">
        <v>16.20887622754374</v>
      </c>
      <c r="T159" s="33">
        <v>20.21750879752145</v>
      </c>
      <c r="U159" s="33">
        <v>22.380709766657038</v>
      </c>
      <c r="V159" s="33">
        <v>24.811186767190915</v>
      </c>
      <c r="W159" s="33">
        <v>26.444505172514813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225.65266254962026</v>
      </c>
      <c r="D161" s="117">
        <f t="shared" si="54"/>
        <v>224.15260017233601</v>
      </c>
      <c r="E161" s="117">
        <f t="shared" si="54"/>
        <v>229.005052039422</v>
      </c>
      <c r="F161" s="117">
        <f t="shared" si="54"/>
        <v>220.87802651852672</v>
      </c>
      <c r="G161" s="117">
        <f t="shared" si="54"/>
        <v>170.93414555066209</v>
      </c>
      <c r="H161" s="117">
        <f t="shared" si="54"/>
        <v>255.80559661413807</v>
      </c>
      <c r="I161" s="117">
        <f t="shared" si="54"/>
        <v>201.84941990575726</v>
      </c>
      <c r="J161" s="117">
        <f t="shared" si="54"/>
        <v>256.06790197595137</v>
      </c>
      <c r="K161" s="117">
        <f t="shared" si="54"/>
        <v>205.2447181937151</v>
      </c>
      <c r="L161" s="117">
        <f t="shared" si="54"/>
        <v>247.98995653165022</v>
      </c>
      <c r="M161" s="117">
        <f t="shared" si="54"/>
        <v>168.87090631630099</v>
      </c>
      <c r="N161" s="117">
        <f t="shared" si="54"/>
        <v>219.87170373168141</v>
      </c>
      <c r="O161" s="117">
        <f t="shared" si="54"/>
        <v>204.36892623712262</v>
      </c>
      <c r="P161" s="117">
        <f t="shared" si="54"/>
        <v>126.0609911799482</v>
      </c>
      <c r="Q161" s="117">
        <f t="shared" si="54"/>
        <v>171.0398108850251</v>
      </c>
      <c r="R161" s="117">
        <f t="shared" ref="R161:V161" si="55">R162+R164+R166+R175</f>
        <v>207.7092979002114</v>
      </c>
      <c r="S161" s="117">
        <f t="shared" si="55"/>
        <v>197.55440052419567</v>
      </c>
      <c r="T161" s="117">
        <f t="shared" si="55"/>
        <v>199.06899587483366</v>
      </c>
      <c r="U161" s="117">
        <f t="shared" si="55"/>
        <v>185.86668729883266</v>
      </c>
      <c r="V161" s="117">
        <f t="shared" si="55"/>
        <v>159.63190038943026</v>
      </c>
      <c r="W161" s="117">
        <f t="shared" ref="W161" si="56">W162+W164+W166+W175</f>
        <v>171.14009319452356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180.48231813388827</v>
      </c>
      <c r="D162" s="122">
        <f t="shared" si="57"/>
        <v>180.4325129987225</v>
      </c>
      <c r="E162" s="122">
        <f t="shared" si="57"/>
        <v>179.78341509480248</v>
      </c>
      <c r="F162" s="122">
        <f t="shared" si="57"/>
        <v>174.56606003423809</v>
      </c>
      <c r="G162" s="122">
        <f t="shared" si="57"/>
        <v>129.61179288595335</v>
      </c>
      <c r="H162" s="122">
        <f t="shared" si="57"/>
        <v>197.39938542008866</v>
      </c>
      <c r="I162" s="122">
        <f t="shared" si="57"/>
        <v>158.22529018545939</v>
      </c>
      <c r="J162" s="122">
        <f t="shared" si="57"/>
        <v>207.10982158408871</v>
      </c>
      <c r="K162" s="122">
        <f t="shared" si="57"/>
        <v>160.13093671712778</v>
      </c>
      <c r="L162" s="122">
        <f t="shared" si="57"/>
        <v>198.31239537946604</v>
      </c>
      <c r="M162" s="122">
        <f t="shared" si="57"/>
        <v>132.46737520081655</v>
      </c>
      <c r="N162" s="122">
        <f t="shared" si="57"/>
        <v>177.00735947854804</v>
      </c>
      <c r="O162" s="122">
        <f t="shared" si="57"/>
        <v>169.26907997882387</v>
      </c>
      <c r="P162" s="122">
        <f t="shared" si="57"/>
        <v>97.853381512681793</v>
      </c>
      <c r="Q162" s="122">
        <f t="shared" si="57"/>
        <v>134.37631245848917</v>
      </c>
      <c r="R162" s="122">
        <f t="shared" si="57"/>
        <v>157.62614361272796</v>
      </c>
      <c r="S162" s="122">
        <f t="shared" si="57"/>
        <v>147.12412059000667</v>
      </c>
      <c r="T162" s="122">
        <f t="shared" si="57"/>
        <v>147.41973853735266</v>
      </c>
      <c r="U162" s="122">
        <f t="shared" si="57"/>
        <v>132.77445214436273</v>
      </c>
      <c r="V162" s="122">
        <f t="shared" si="57"/>
        <v>112.29460557297899</v>
      </c>
      <c r="W162" s="122">
        <f t="shared" si="57"/>
        <v>120.52999091802248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180.48231813388827</v>
      </c>
      <c r="D163" s="33">
        <v>180.4325129987225</v>
      </c>
      <c r="E163" s="33">
        <v>179.78341509480248</v>
      </c>
      <c r="F163" s="33">
        <v>174.56606003423809</v>
      </c>
      <c r="G163" s="33">
        <v>129.61179288595335</v>
      </c>
      <c r="H163" s="33">
        <v>197.39938542008866</v>
      </c>
      <c r="I163" s="33">
        <v>158.22529018545939</v>
      </c>
      <c r="J163" s="33">
        <v>207.10982158408871</v>
      </c>
      <c r="K163" s="33">
        <v>160.13093671712778</v>
      </c>
      <c r="L163" s="33">
        <v>198.31239537946604</v>
      </c>
      <c r="M163" s="33">
        <v>132.46737520081655</v>
      </c>
      <c r="N163" s="33">
        <v>177.00735947854804</v>
      </c>
      <c r="O163" s="33">
        <v>169.26907997882387</v>
      </c>
      <c r="P163" s="33">
        <v>97.853381512681793</v>
      </c>
      <c r="Q163" s="33">
        <v>134.37631245848917</v>
      </c>
      <c r="R163" s="33">
        <v>157.62614361272796</v>
      </c>
      <c r="S163" s="33">
        <v>147.12412059000667</v>
      </c>
      <c r="T163" s="33">
        <v>147.41973853735266</v>
      </c>
      <c r="U163" s="33">
        <v>132.77445214436273</v>
      </c>
      <c r="V163" s="33">
        <v>112.29460557297899</v>
      </c>
      <c r="W163" s="33">
        <v>120.52999091802248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7.066288754437827</v>
      </c>
      <c r="D164" s="122">
        <f t="shared" si="58"/>
        <v>6.1480863225089228</v>
      </c>
      <c r="E164" s="122">
        <f t="shared" si="58"/>
        <v>11.725981867364711</v>
      </c>
      <c r="F164" s="122">
        <f t="shared" si="58"/>
        <v>9.7905524812443812</v>
      </c>
      <c r="G164" s="122">
        <f t="shared" si="58"/>
        <v>10.88479498699046</v>
      </c>
      <c r="H164" s="122">
        <f t="shared" si="58"/>
        <v>14.583931343163446</v>
      </c>
      <c r="I164" s="122">
        <f t="shared" si="58"/>
        <v>7.6523754588716999</v>
      </c>
      <c r="J164" s="122">
        <f t="shared" si="58"/>
        <v>7.5300571009568165</v>
      </c>
      <c r="K164" s="122">
        <f t="shared" si="58"/>
        <v>11.862884704819948</v>
      </c>
      <c r="L164" s="122">
        <f t="shared" si="58"/>
        <v>11.516730364370188</v>
      </c>
      <c r="M164" s="122">
        <f t="shared" si="58"/>
        <v>8.023052271248833</v>
      </c>
      <c r="N164" s="122">
        <f t="shared" si="58"/>
        <v>9.1025112601332197</v>
      </c>
      <c r="O164" s="122">
        <f t="shared" si="58"/>
        <v>6.1686392146704545</v>
      </c>
      <c r="P164" s="122">
        <f t="shared" si="58"/>
        <v>5.7869362844845416</v>
      </c>
      <c r="Q164" s="122">
        <f t="shared" si="58"/>
        <v>7.1357892252949018</v>
      </c>
      <c r="R164" s="122">
        <f t="shared" si="58"/>
        <v>12.339402901706851</v>
      </c>
      <c r="S164" s="122">
        <f t="shared" si="58"/>
        <v>12.106255696254449</v>
      </c>
      <c r="T164" s="122">
        <f t="shared" si="58"/>
        <v>11.26324108451225</v>
      </c>
      <c r="U164" s="122">
        <f t="shared" si="58"/>
        <v>12.540061415453433</v>
      </c>
      <c r="V164" s="122">
        <f t="shared" si="58"/>
        <v>9.8311879820130947</v>
      </c>
      <c r="W164" s="122">
        <f t="shared" si="58"/>
        <v>14.775789005371166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7.066288754437827</v>
      </c>
      <c r="D165" s="98">
        <v>6.1480863225089228</v>
      </c>
      <c r="E165" s="98">
        <v>11.725981867364711</v>
      </c>
      <c r="F165" s="98">
        <v>9.7905524812443812</v>
      </c>
      <c r="G165" s="98">
        <v>10.88479498699046</v>
      </c>
      <c r="H165" s="98">
        <v>14.583931343163446</v>
      </c>
      <c r="I165" s="98">
        <v>7.6523754588716999</v>
      </c>
      <c r="J165" s="98">
        <v>7.5300571009568165</v>
      </c>
      <c r="K165" s="98">
        <v>11.862884704819948</v>
      </c>
      <c r="L165" s="98">
        <v>11.516730364370188</v>
      </c>
      <c r="M165" s="98">
        <v>8.023052271248833</v>
      </c>
      <c r="N165" s="98">
        <v>9.1025112601332197</v>
      </c>
      <c r="O165" s="98">
        <v>6.1686392146704545</v>
      </c>
      <c r="P165" s="98">
        <v>5.7869362844845416</v>
      </c>
      <c r="Q165" s="98">
        <v>7.1357892252949018</v>
      </c>
      <c r="R165" s="98">
        <v>12.339402901706851</v>
      </c>
      <c r="S165" s="98">
        <v>12.106255696254449</v>
      </c>
      <c r="T165" s="98">
        <v>11.26324108451225</v>
      </c>
      <c r="U165" s="98">
        <v>12.540061415453433</v>
      </c>
      <c r="V165" s="98">
        <v>9.8311879820130947</v>
      </c>
      <c r="W165" s="98">
        <v>14.775789005371166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25.133356893453975</v>
      </c>
      <c r="D166" s="122">
        <v>24.656070727450377</v>
      </c>
      <c r="E166" s="122">
        <v>24.284195519558104</v>
      </c>
      <c r="F166" s="122">
        <v>23.963002184637304</v>
      </c>
      <c r="G166" s="122">
        <v>19.76835565974794</v>
      </c>
      <c r="H166" s="122">
        <v>27.630901672978244</v>
      </c>
      <c r="I166" s="122">
        <v>23.195493715911983</v>
      </c>
      <c r="J166" s="122">
        <v>27.348090106861786</v>
      </c>
      <c r="K166" s="122">
        <v>22.659878711025524</v>
      </c>
      <c r="L166" s="122">
        <v>25.220909385454124</v>
      </c>
      <c r="M166" s="122">
        <v>19.730653324697929</v>
      </c>
      <c r="N166" s="122">
        <v>23.285216192272912</v>
      </c>
      <c r="O166" s="122">
        <v>20.646875530588279</v>
      </c>
      <c r="P166" s="122">
        <v>15.672550288118638</v>
      </c>
      <c r="Q166" s="122">
        <v>20.980043918366849</v>
      </c>
      <c r="R166" s="122">
        <v>26.536298666171778</v>
      </c>
      <c r="S166" s="122">
        <v>27.10099611447707</v>
      </c>
      <c r="T166" s="122">
        <v>28.392140328852694</v>
      </c>
      <c r="U166" s="122">
        <v>28.560602898723751</v>
      </c>
      <c r="V166" s="122">
        <v>26.310664748607138</v>
      </c>
      <c r="W166" s="122">
        <v>25.467475453806117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6.1867477640704305</v>
      </c>
      <c r="D167" s="98">
        <v>5.0494261529101747</v>
      </c>
      <c r="E167" s="98">
        <v>6.8667266435559773</v>
      </c>
      <c r="F167" s="98">
        <v>7.2073193794070018</v>
      </c>
      <c r="G167" s="98">
        <v>5.6335057876219814</v>
      </c>
      <c r="H167" s="98">
        <v>7.3469884244635404</v>
      </c>
      <c r="I167" s="98">
        <v>3.7909592076429841</v>
      </c>
      <c r="J167" s="98">
        <v>3.2840921037108641</v>
      </c>
      <c r="K167" s="98">
        <v>3.8701647028959156</v>
      </c>
      <c r="L167" s="98">
        <v>4.764127065251782</v>
      </c>
      <c r="M167" s="98">
        <v>3.3170405885648844</v>
      </c>
      <c r="N167" s="98">
        <v>2.5613703548542484</v>
      </c>
      <c r="O167" s="98">
        <v>0.63516120452981584</v>
      </c>
      <c r="P167" s="98">
        <v>0.45800398985431134</v>
      </c>
      <c r="Q167" s="98">
        <v>0.59579007594019862</v>
      </c>
      <c r="R167" s="98">
        <v>2.8113221639806021</v>
      </c>
      <c r="S167" s="98">
        <v>3.7413814676749126</v>
      </c>
      <c r="T167" s="98">
        <v>4.8876811742139479</v>
      </c>
      <c r="U167" s="98">
        <v>4.3231581360896172</v>
      </c>
      <c r="V167" s="98">
        <v>3.8420233613418056</v>
      </c>
      <c r="W167" s="98">
        <v>3.1713314828865706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4.7409066215355813E-3</v>
      </c>
      <c r="D168" s="98">
        <v>8.1314009959153038E-3</v>
      </c>
      <c r="E168" s="98">
        <v>3.2283004827209534E-2</v>
      </c>
      <c r="F168" s="98">
        <v>1.9941559205314652E-2</v>
      </c>
      <c r="G168" s="98">
        <v>1.1610844464215253E-2</v>
      </c>
      <c r="H168" s="98">
        <v>1.4541261225101323E-2</v>
      </c>
      <c r="I168" s="98">
        <v>2.4586603630702985E-2</v>
      </c>
      <c r="J168" s="98">
        <v>3.2976148645699893E-2</v>
      </c>
      <c r="K168" s="98">
        <v>3.1757306889440194E-2</v>
      </c>
      <c r="L168" s="98">
        <v>3.1833309018617126E-2</v>
      </c>
      <c r="M168" s="98">
        <v>9.5031307882699548E-3</v>
      </c>
      <c r="N168" s="98">
        <v>1.2493315735505229E-2</v>
      </c>
      <c r="O168" s="98">
        <v>7.2616616984303752E-3</v>
      </c>
      <c r="P168" s="98">
        <v>9.9851645097795358E-3</v>
      </c>
      <c r="Q168" s="98">
        <v>1.0425085826349897E-3</v>
      </c>
      <c r="R168" s="98">
        <v>2.8201232474031883E-2</v>
      </c>
      <c r="S168" s="98">
        <v>2.7757567001414168E-2</v>
      </c>
      <c r="T168" s="98">
        <v>2.2126241357242147E-2</v>
      </c>
      <c r="U168" s="98">
        <v>1.0924995970987735E-2</v>
      </c>
      <c r="V168" s="98">
        <v>3.1611395937320368E-2</v>
      </c>
      <c r="W168" s="98">
        <v>4.0211414366554121E-2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9.4029884871704781E-4</v>
      </c>
      <c r="D169" s="101">
        <v>1.3038203755190046E-3</v>
      </c>
      <c r="E169" s="101">
        <v>3.7315652702821162E-3</v>
      </c>
      <c r="F169" s="101">
        <v>2.6095511411533562E-3</v>
      </c>
      <c r="G169" s="101">
        <v>1.2227130857815178E-3</v>
      </c>
      <c r="H169" s="101">
        <v>2.2187769426768324E-3</v>
      </c>
      <c r="I169" s="101">
        <v>2.7467131298675911E-3</v>
      </c>
      <c r="J169" s="101">
        <v>3.9923127244438144E-3</v>
      </c>
      <c r="K169" s="101">
        <v>3.828901651909565E-3</v>
      </c>
      <c r="L169" s="101">
        <v>4.3294629771133408E-3</v>
      </c>
      <c r="M169" s="101">
        <v>1.7449529539600734E-3</v>
      </c>
      <c r="N169" s="101">
        <v>1.325591217647073E-3</v>
      </c>
      <c r="O169" s="101">
        <v>9.6417429320026771E-4</v>
      </c>
      <c r="P169" s="101">
        <v>1.5840972293165987E-3</v>
      </c>
      <c r="Q169" s="101">
        <v>3.8443643152043336E-4</v>
      </c>
      <c r="R169" s="101">
        <v>3.3598154782771934E-3</v>
      </c>
      <c r="S169" s="101">
        <v>3.0872688519862929E-3</v>
      </c>
      <c r="T169" s="101">
        <v>3.5787579542614456E-3</v>
      </c>
      <c r="U169" s="101">
        <v>1.4905245165537492E-3</v>
      </c>
      <c r="V169" s="101">
        <v>3.3862615925073268E-3</v>
      </c>
      <c r="W169" s="101">
        <v>4.0278852337176521E-3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3.8006077728185337E-3</v>
      </c>
      <c r="D170" s="104">
        <v>6.8275806203963001E-3</v>
      </c>
      <c r="E170" s="104">
        <v>2.8551439556927419E-2</v>
      </c>
      <c r="F170" s="104">
        <v>1.7332008064161297E-2</v>
      </c>
      <c r="G170" s="104">
        <v>1.0388131378433736E-2</v>
      </c>
      <c r="H170" s="104">
        <v>1.2322484282424492E-2</v>
      </c>
      <c r="I170" s="104">
        <v>2.1839890500835391E-2</v>
      </c>
      <c r="J170" s="104">
        <v>2.8983835921256074E-2</v>
      </c>
      <c r="K170" s="104">
        <v>2.792840523753063E-2</v>
      </c>
      <c r="L170" s="104">
        <v>2.7503846041503785E-2</v>
      </c>
      <c r="M170" s="104">
        <v>7.7581778343098805E-3</v>
      </c>
      <c r="N170" s="104">
        <v>1.1167724517858156E-2</v>
      </c>
      <c r="O170" s="104">
        <v>6.2974874052301073E-3</v>
      </c>
      <c r="P170" s="104">
        <v>8.4010672804629392E-3</v>
      </c>
      <c r="Q170" s="104">
        <v>6.580721511145562E-4</v>
      </c>
      <c r="R170" s="104">
        <v>2.4841416995754689E-2</v>
      </c>
      <c r="S170" s="104">
        <v>2.4670298149427877E-2</v>
      </c>
      <c r="T170" s="104">
        <v>1.8547483402980697E-2</v>
      </c>
      <c r="U170" s="104">
        <v>9.4344714544339833E-3</v>
      </c>
      <c r="V170" s="104">
        <v>2.8225134344813042E-2</v>
      </c>
      <c r="W170" s="104">
        <v>3.6183529132836477E-2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16.424904235644679</v>
      </c>
      <c r="D171" s="101">
        <v>16.96131612276098</v>
      </c>
      <c r="E171" s="101">
        <v>14.760227411252133</v>
      </c>
      <c r="F171" s="101">
        <v>14.451142406582839</v>
      </c>
      <c r="G171" s="101">
        <v>11.953574652866699</v>
      </c>
      <c r="H171" s="101">
        <v>16.99484625820002</v>
      </c>
      <c r="I171" s="101">
        <v>14.260094428381011</v>
      </c>
      <c r="J171" s="101">
        <v>17.58392071325164</v>
      </c>
      <c r="K171" s="101">
        <v>12.734321646765798</v>
      </c>
      <c r="L171" s="101">
        <v>14.474211309143644</v>
      </c>
      <c r="M171" s="101">
        <v>12.602249973438399</v>
      </c>
      <c r="N171" s="101">
        <v>16.793755767422283</v>
      </c>
      <c r="O171" s="101">
        <v>15.98089171261045</v>
      </c>
      <c r="P171" s="101">
        <v>10.813732974786985</v>
      </c>
      <c r="Q171" s="101">
        <v>14.829364596709702</v>
      </c>
      <c r="R171" s="101">
        <v>16.72701354632196</v>
      </c>
      <c r="S171" s="101">
        <v>16.370195806940625</v>
      </c>
      <c r="T171" s="101">
        <v>16.440702769336049</v>
      </c>
      <c r="U171" s="101">
        <v>17.343634954685601</v>
      </c>
      <c r="V171" s="101">
        <v>15.983147531910166</v>
      </c>
      <c r="W171" s="101">
        <v>16.581508425813357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2.5169639871173324</v>
      </c>
      <c r="D172" s="104">
        <v>2.6371970507833074</v>
      </c>
      <c r="E172" s="104">
        <v>2.6249584599227882</v>
      </c>
      <c r="F172" s="104">
        <v>2.2845988394421473</v>
      </c>
      <c r="G172" s="104">
        <v>2.1696643747950377</v>
      </c>
      <c r="H172" s="104">
        <v>3.2745257290895804</v>
      </c>
      <c r="I172" s="104">
        <v>5.1198534762572887</v>
      </c>
      <c r="J172" s="104">
        <v>6.4471011412535812</v>
      </c>
      <c r="K172" s="104">
        <v>6.023635054474374</v>
      </c>
      <c r="L172" s="104">
        <v>5.9507377020400796</v>
      </c>
      <c r="M172" s="104">
        <v>3.8018596319063707</v>
      </c>
      <c r="N172" s="104">
        <v>3.9175967542608725</v>
      </c>
      <c r="O172" s="104">
        <v>4.0235609517495758</v>
      </c>
      <c r="P172" s="104">
        <v>4.3908281589675608</v>
      </c>
      <c r="Q172" s="104">
        <v>5.5538467371343119</v>
      </c>
      <c r="R172" s="104">
        <v>6.969761723395183</v>
      </c>
      <c r="S172" s="104">
        <v>6.9616612728601162</v>
      </c>
      <c r="T172" s="104">
        <v>7.0416301439454578</v>
      </c>
      <c r="U172" s="104">
        <v>6.8828848119775436</v>
      </c>
      <c r="V172" s="104">
        <v>6.4538824594178381</v>
      </c>
      <c r="W172" s="104">
        <v>5.6744241307396353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0.72644411893828242</v>
      </c>
      <c r="D173" s="98">
        <v>0.74368448291865297</v>
      </c>
      <c r="E173" s="98">
        <v>0.80388667157724047</v>
      </c>
      <c r="F173" s="98">
        <v>0.58836691483923997</v>
      </c>
      <c r="G173" s="98">
        <v>0.58338392999556576</v>
      </c>
      <c r="H173" s="98">
        <v>0.78000092820979439</v>
      </c>
      <c r="I173" s="98">
        <v>1.4426160463410911</v>
      </c>
      <c r="J173" s="98">
        <v>1.8497785985888102</v>
      </c>
      <c r="K173" s="98">
        <v>1.8294791029674164</v>
      </c>
      <c r="L173" s="98">
        <v>2.0480497430901665</v>
      </c>
      <c r="M173" s="98">
        <v>1.3224267263887515</v>
      </c>
      <c r="N173" s="98">
        <v>1.2248916993495473</v>
      </c>
      <c r="O173" s="98">
        <v>1.4539086157737862</v>
      </c>
      <c r="P173" s="98">
        <v>1.206318490492498</v>
      </c>
      <c r="Q173" s="98">
        <v>1.7069201108968142</v>
      </c>
      <c r="R173" s="98">
        <v>1.7958608230651756</v>
      </c>
      <c r="S173" s="98">
        <v>2.0767391613807282</v>
      </c>
      <c r="T173" s="98">
        <v>2.1354475934127279</v>
      </c>
      <c r="U173" s="98">
        <v>1.7543511591497214</v>
      </c>
      <c r="V173" s="98">
        <v>1.7752341256417783</v>
      </c>
      <c r="W173" s="98">
        <v>1.8611252411479979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1.7905198681790508</v>
      </c>
      <c r="D174" s="33">
        <v>1.8935125678646541</v>
      </c>
      <c r="E174" s="33">
        <v>1.8210717883455485</v>
      </c>
      <c r="F174" s="33">
        <v>1.6962319246029072</v>
      </c>
      <c r="G174" s="33">
        <v>1.5862804447994725</v>
      </c>
      <c r="H174" s="33">
        <v>2.4945248008797867</v>
      </c>
      <c r="I174" s="33">
        <v>3.6772374299161981</v>
      </c>
      <c r="J174" s="33">
        <v>4.5973225426647719</v>
      </c>
      <c r="K174" s="33">
        <v>4.1941559515069589</v>
      </c>
      <c r="L174" s="33">
        <v>3.9026879589499144</v>
      </c>
      <c r="M174" s="33">
        <v>2.4794329055176192</v>
      </c>
      <c r="N174" s="33">
        <v>2.6927050549113249</v>
      </c>
      <c r="O174" s="33">
        <v>2.5696523359757908</v>
      </c>
      <c r="P174" s="33">
        <v>3.1845096684750627</v>
      </c>
      <c r="Q174" s="33">
        <v>3.8469266262374977</v>
      </c>
      <c r="R174" s="33">
        <v>5.1739009003300085</v>
      </c>
      <c r="S174" s="33">
        <v>4.8849221114793853</v>
      </c>
      <c r="T174" s="33">
        <v>4.9061825505327334</v>
      </c>
      <c r="U174" s="33">
        <v>5.1285336528278229</v>
      </c>
      <c r="V174" s="33">
        <v>4.6786483337760618</v>
      </c>
      <c r="W174" s="33">
        <v>3.8132988895916369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12.970698767840183</v>
      </c>
      <c r="D175" s="122">
        <v>12.915930123654199</v>
      </c>
      <c r="E175" s="122">
        <v>13.211459557696706</v>
      </c>
      <c r="F175" s="122">
        <v>12.558411818406951</v>
      </c>
      <c r="G175" s="122">
        <v>10.669202017970358</v>
      </c>
      <c r="H175" s="122">
        <v>16.191378177907733</v>
      </c>
      <c r="I175" s="122">
        <v>12.77626054551418</v>
      </c>
      <c r="J175" s="122">
        <v>14.079933184044076</v>
      </c>
      <c r="K175" s="122">
        <v>10.591018060741838</v>
      </c>
      <c r="L175" s="122">
        <v>12.939921402359881</v>
      </c>
      <c r="M175" s="122">
        <v>8.649825519537675</v>
      </c>
      <c r="N175" s="122">
        <v>10.476616800727246</v>
      </c>
      <c r="O175" s="122">
        <v>8.2843315130400139</v>
      </c>
      <c r="P175" s="122">
        <v>6.7481230946632333</v>
      </c>
      <c r="Q175" s="122">
        <v>8.5476652828741813</v>
      </c>
      <c r="R175" s="122">
        <v>11.207452719604817</v>
      </c>
      <c r="S175" s="122">
        <v>11.223028123457492</v>
      </c>
      <c r="T175" s="122">
        <v>11.993875924116045</v>
      </c>
      <c r="U175" s="122">
        <v>11.991570840292749</v>
      </c>
      <c r="V175" s="122">
        <v>11.195442085831019</v>
      </c>
      <c r="W175" s="122">
        <v>10.366837817323818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3.6712534712800395</v>
      </c>
      <c r="D176" s="98">
        <v>4.4138450500427933</v>
      </c>
      <c r="E176" s="98">
        <v>4.6297141351918718</v>
      </c>
      <c r="F176" s="98">
        <v>4.3820054071269503</v>
      </c>
      <c r="G176" s="98">
        <v>2.923336774248833</v>
      </c>
      <c r="H176" s="98">
        <v>3.7988032338392177</v>
      </c>
      <c r="I176" s="98">
        <v>3.1858562586074313</v>
      </c>
      <c r="J176" s="98">
        <v>3.4414872414335722</v>
      </c>
      <c r="K176" s="98">
        <v>2.8306339107823675</v>
      </c>
      <c r="L176" s="98">
        <v>3.5260212253776109</v>
      </c>
      <c r="M176" s="98">
        <v>2.3360134802667534</v>
      </c>
      <c r="N176" s="98">
        <v>2.4897154758315265</v>
      </c>
      <c r="O176" s="98">
        <v>1.8454042078697108</v>
      </c>
      <c r="P176" s="98">
        <v>1.7365344555579245</v>
      </c>
      <c r="Q176" s="98">
        <v>1.9060699608631666</v>
      </c>
      <c r="R176" s="98">
        <v>2.1065487760542236</v>
      </c>
      <c r="S176" s="98">
        <v>2.4590103117765323</v>
      </c>
      <c r="T176" s="98">
        <v>2.4950860719171817</v>
      </c>
      <c r="U176" s="98">
        <v>2.2397248678625616</v>
      </c>
      <c r="V176" s="98">
        <v>2.0455829070309743</v>
      </c>
      <c r="W176" s="98">
        <v>1.92586768898375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9.2994452965601422</v>
      </c>
      <c r="D177" s="33">
        <v>8.5020850736114042</v>
      </c>
      <c r="E177" s="33">
        <v>8.5817454225048362</v>
      </c>
      <c r="F177" s="33">
        <v>8.1764064112799986</v>
      </c>
      <c r="G177" s="33">
        <v>7.7458652437215267</v>
      </c>
      <c r="H177" s="33">
        <v>12.392574944068521</v>
      </c>
      <c r="I177" s="33">
        <v>9.590404286906745</v>
      </c>
      <c r="J177" s="33">
        <v>10.638445942610497</v>
      </c>
      <c r="K177" s="33">
        <v>7.7603841499594681</v>
      </c>
      <c r="L177" s="33">
        <v>9.413900176982267</v>
      </c>
      <c r="M177" s="33">
        <v>6.3138120392709274</v>
      </c>
      <c r="N177" s="33">
        <v>7.9869013248957206</v>
      </c>
      <c r="O177" s="33">
        <v>6.4389273051703029</v>
      </c>
      <c r="P177" s="33">
        <v>5.0115886391053079</v>
      </c>
      <c r="Q177" s="33">
        <v>6.6415953220110175</v>
      </c>
      <c r="R177" s="33">
        <v>9.100903943550593</v>
      </c>
      <c r="S177" s="33">
        <v>8.7640178116809615</v>
      </c>
      <c r="T177" s="33">
        <v>9.4987898521988647</v>
      </c>
      <c r="U177" s="33">
        <v>9.7518459724301874</v>
      </c>
      <c r="V177" s="33">
        <v>9.1498591788000407</v>
      </c>
      <c r="W177" s="33">
        <v>8.4409701283400658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0.63032014347700838</v>
      </c>
      <c r="D3" s="119">
        <f>IF(RES_hhdet_in_tes!D3=0,"",RES_hhdet_in_tes!D3/RES_hhdet_in_fec!D3)</f>
        <v>0.62918093180220935</v>
      </c>
      <c r="E3" s="119">
        <f>IF(RES_hhdet_in_tes!E3=0,"",RES_hhdet_in_tes!E3/RES_hhdet_in_fec!E3)</f>
        <v>0.64109562869954706</v>
      </c>
      <c r="F3" s="119">
        <f>IF(RES_hhdet_in_tes!F3=0,"",RES_hhdet_in_tes!F3/RES_hhdet_in_fec!F3)</f>
        <v>0.64468116213049032</v>
      </c>
      <c r="G3" s="119">
        <f>IF(RES_hhdet_in_tes!G3=0,"",RES_hhdet_in_tes!G3/RES_hhdet_in_fec!G3)</f>
        <v>0.65083164542281247</v>
      </c>
      <c r="H3" s="119">
        <f>IF(RES_hhdet_in_tes!H3=0,"",RES_hhdet_in_tes!H3/RES_hhdet_in_fec!H3)</f>
        <v>0.66172765606186301</v>
      </c>
      <c r="I3" s="119">
        <f>IF(RES_hhdet_in_tes!I3=0,"",RES_hhdet_in_tes!I3/RES_hhdet_in_fec!I3)</f>
        <v>0.67735248525277525</v>
      </c>
      <c r="J3" s="119">
        <f>IF(RES_hhdet_in_tes!J3=0,"",RES_hhdet_in_tes!J3/RES_hhdet_in_fec!J3)</f>
        <v>0.67577586061698769</v>
      </c>
      <c r="K3" s="119">
        <f>IF(RES_hhdet_in_tes!K3=0,"",RES_hhdet_in_tes!K3/RES_hhdet_in_fec!K3)</f>
        <v>0.68451511990065383</v>
      </c>
      <c r="L3" s="119">
        <f>IF(RES_hhdet_in_tes!L3=0,"",RES_hhdet_in_tes!L3/RES_hhdet_in_fec!L3)</f>
        <v>0.68553405518932775</v>
      </c>
      <c r="M3" s="119">
        <f>IF(RES_hhdet_in_tes!M3=0,"",RES_hhdet_in_tes!M3/RES_hhdet_in_fec!M3)</f>
        <v>0.68829156108031209</v>
      </c>
      <c r="N3" s="119">
        <f>IF(RES_hhdet_in_tes!N3=0,"",RES_hhdet_in_tes!N3/RES_hhdet_in_fec!N3)</f>
        <v>0.68654506297400408</v>
      </c>
      <c r="O3" s="119">
        <f>IF(RES_hhdet_in_tes!O3=0,"",RES_hhdet_in_tes!O3/RES_hhdet_in_fec!O3)</f>
        <v>0.6881475165223595</v>
      </c>
      <c r="P3" s="119">
        <f>IF(RES_hhdet_in_tes!P3=0,"",RES_hhdet_in_tes!P3/RES_hhdet_in_fec!P3)</f>
        <v>0.69736703349357199</v>
      </c>
      <c r="Q3" s="119">
        <f>IF(RES_hhdet_in_tes!Q3=0,"",RES_hhdet_in_tes!Q3/RES_hhdet_in_fec!Q3)</f>
        <v>0.70928124835899009</v>
      </c>
      <c r="R3" s="119">
        <f>IF(RES_hhdet_in_tes!R3=0,"",RES_hhdet_in_tes!R3/RES_hhdet_in_fec!R3)</f>
        <v>0.72152447476970638</v>
      </c>
      <c r="S3" s="119">
        <f>IF(RES_hhdet_in_tes!S3=0,"",RES_hhdet_in_tes!S3/RES_hhdet_in_fec!S3)</f>
        <v>0.73636230245993117</v>
      </c>
      <c r="T3" s="119">
        <f>IF(RES_hhdet_in_tes!T3=0,"",RES_hhdet_in_tes!T3/RES_hhdet_in_fec!T3)</f>
        <v>0.7554958324483334</v>
      </c>
      <c r="U3" s="119">
        <f>IF(RES_hhdet_in_tes!U3=0,"",RES_hhdet_in_tes!U3/RES_hhdet_in_fec!U3)</f>
        <v>0.77466595114316394</v>
      </c>
      <c r="V3" s="119">
        <f>IF(RES_hhdet_in_tes!V3=0,"",RES_hhdet_in_tes!V3/RES_hhdet_in_fec!V3)</f>
        <v>0.78651880015302988</v>
      </c>
      <c r="W3" s="119">
        <f>IF(RES_hhdet_in_tes!W3=0,"",RES_hhdet_in_tes!W3/RES_hhdet_in_fec!W3)</f>
        <v>0.81512697931011024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0.62685856530697448</v>
      </c>
      <c r="D4" s="124">
        <f>IF(RES_hhdet_in_tes!D4=0,"",RES_hhdet_in_tes!D4/RES_hhdet_in_fec!D4)</f>
        <v>0.62611833445156551</v>
      </c>
      <c r="E4" s="124">
        <f>IF(RES_hhdet_in_tes!E4=0,"",RES_hhdet_in_tes!E4/RES_hhdet_in_fec!E4)</f>
        <v>0.63422639385479473</v>
      </c>
      <c r="F4" s="124">
        <f>IF(RES_hhdet_in_tes!F4=0,"",RES_hhdet_in_tes!F4/RES_hhdet_in_fec!F4)</f>
        <v>0.63910502477286479</v>
      </c>
      <c r="G4" s="124">
        <f>IF(RES_hhdet_in_tes!G4=0,"",RES_hhdet_in_tes!G4/RES_hhdet_in_fec!G4)</f>
        <v>0.64705638446094194</v>
      </c>
      <c r="H4" s="124">
        <f>IF(RES_hhdet_in_tes!H4=0,"",RES_hhdet_in_tes!H4/RES_hhdet_in_fec!H4)</f>
        <v>0.65681500426739836</v>
      </c>
      <c r="I4" s="124">
        <f>IF(RES_hhdet_in_tes!I4=0,"",RES_hhdet_in_tes!I4/RES_hhdet_in_fec!I4)</f>
        <v>0.67184582668687964</v>
      </c>
      <c r="J4" s="124">
        <f>IF(RES_hhdet_in_tes!J4=0,"",RES_hhdet_in_tes!J4/RES_hhdet_in_fec!J4)</f>
        <v>0.66937493949351401</v>
      </c>
      <c r="K4" s="124">
        <f>IF(RES_hhdet_in_tes!K4=0,"",RES_hhdet_in_tes!K4/RES_hhdet_in_fec!K4)</f>
        <v>0.67711415329034763</v>
      </c>
      <c r="L4" s="124">
        <f>IF(RES_hhdet_in_tes!L4=0,"",RES_hhdet_in_tes!L4/RES_hhdet_in_fec!L4)</f>
        <v>0.68016539193002745</v>
      </c>
      <c r="M4" s="124">
        <f>IF(RES_hhdet_in_tes!M4=0,"",RES_hhdet_in_tes!M4/RES_hhdet_in_fec!M4)</f>
        <v>0.68309558241531543</v>
      </c>
      <c r="N4" s="124">
        <f>IF(RES_hhdet_in_tes!N4=0,"",RES_hhdet_in_tes!N4/RES_hhdet_in_fec!N4)</f>
        <v>0.68199637214071973</v>
      </c>
      <c r="O4" s="124">
        <f>IF(RES_hhdet_in_tes!O4=0,"",RES_hhdet_in_tes!O4/RES_hhdet_in_fec!O4)</f>
        <v>0.68295900216454897</v>
      </c>
      <c r="P4" s="124">
        <f>IF(RES_hhdet_in_tes!P4=0,"",RES_hhdet_in_tes!P4/RES_hhdet_in_fec!P4)</f>
        <v>0.69172250709380179</v>
      </c>
      <c r="Q4" s="124">
        <f>IF(RES_hhdet_in_tes!Q4=0,"",RES_hhdet_in_tes!Q4/RES_hhdet_in_fec!Q4)</f>
        <v>0.70088924477475956</v>
      </c>
      <c r="R4" s="124">
        <f>IF(RES_hhdet_in_tes!R4=0,"",RES_hhdet_in_tes!R4/RES_hhdet_in_fec!R4)</f>
        <v>0.71276397218807641</v>
      </c>
      <c r="S4" s="124">
        <f>IF(RES_hhdet_in_tes!S4=0,"",RES_hhdet_in_tes!S4/RES_hhdet_in_fec!S4)</f>
        <v>0.72986872960175564</v>
      </c>
      <c r="T4" s="124">
        <f>IF(RES_hhdet_in_tes!T4=0,"",RES_hhdet_in_tes!T4/RES_hhdet_in_fec!T4)</f>
        <v>0.74361790332015332</v>
      </c>
      <c r="U4" s="124">
        <f>IF(RES_hhdet_in_tes!U4=0,"",RES_hhdet_in_tes!U4/RES_hhdet_in_fec!U4)</f>
        <v>0.77605911381444803</v>
      </c>
      <c r="V4" s="124">
        <f>IF(RES_hhdet_in_tes!V4=0,"",RES_hhdet_in_tes!V4/RES_hhdet_in_fec!V4)</f>
        <v>0.7900141658228419</v>
      </c>
      <c r="W4" s="124">
        <f>IF(RES_hhdet_in_tes!W4=0,"",RES_hhdet_in_tes!W4/RES_hhdet_in_fec!W4)</f>
        <v>0.81131827671619006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0.62490650700839179</v>
      </c>
      <c r="D5" s="111">
        <f>IF(RES_hhdet_in_tes!D5=0,"",RES_hhdet_in_tes!D5/RES_hhdet_in_fec!D5)</f>
        <v>0.62421416418951003</v>
      </c>
      <c r="E5" s="111">
        <f>IF(RES_hhdet_in_tes!E5=0,"",RES_hhdet_in_tes!E5/RES_hhdet_in_fec!E5)</f>
        <v>0.63232903493100612</v>
      </c>
      <c r="F5" s="111">
        <f>IF(RES_hhdet_in_tes!F5=0,"",RES_hhdet_in_tes!F5/RES_hhdet_in_fec!F5)</f>
        <v>0.63726057374768208</v>
      </c>
      <c r="G5" s="111">
        <f>IF(RES_hhdet_in_tes!G5=0,"",RES_hhdet_in_tes!G5/RES_hhdet_in_fec!G5)</f>
        <v>0.64525360395311004</v>
      </c>
      <c r="H5" s="111">
        <f>IF(RES_hhdet_in_tes!H5=0,"",RES_hhdet_in_tes!H5/RES_hhdet_in_fec!H5)</f>
        <v>0.65503450890508008</v>
      </c>
      <c r="I5" s="111">
        <f>IF(RES_hhdet_in_tes!I5=0,"",RES_hhdet_in_tes!I5/RES_hhdet_in_fec!I5)</f>
        <v>0.67011026184110145</v>
      </c>
      <c r="J5" s="111">
        <f>IF(RES_hhdet_in_tes!J5=0,"",RES_hhdet_in_tes!J5/RES_hhdet_in_fec!J5)</f>
        <v>0.66768673157144243</v>
      </c>
      <c r="K5" s="111">
        <f>IF(RES_hhdet_in_tes!K5=0,"",RES_hhdet_in_tes!K5/RES_hhdet_in_fec!K5)</f>
        <v>0.67543487661976731</v>
      </c>
      <c r="L5" s="111">
        <f>IF(RES_hhdet_in_tes!L5=0,"",RES_hhdet_in_tes!L5/RES_hhdet_in_fec!L5)</f>
        <v>0.67850618176059097</v>
      </c>
      <c r="M5" s="111">
        <f>IF(RES_hhdet_in_tes!M5=0,"",RES_hhdet_in_tes!M5/RES_hhdet_in_fec!M5)</f>
        <v>0.68149013180352402</v>
      </c>
      <c r="N5" s="111">
        <f>IF(RES_hhdet_in_tes!N5=0,"",RES_hhdet_in_tes!N5/RES_hhdet_in_fec!N5)</f>
        <v>0.68043278735145019</v>
      </c>
      <c r="O5" s="111">
        <f>IF(RES_hhdet_in_tes!O5=0,"",RES_hhdet_in_tes!O5/RES_hhdet_in_fec!O5)</f>
        <v>0.68142697430702515</v>
      </c>
      <c r="P5" s="111">
        <f>IF(RES_hhdet_in_tes!P5=0,"",RES_hhdet_in_tes!P5/RES_hhdet_in_fec!P5)</f>
        <v>0.69036342129609318</v>
      </c>
      <c r="Q5" s="111">
        <f>IF(RES_hhdet_in_tes!Q5=0,"",RES_hhdet_in_tes!Q5/RES_hhdet_in_fec!Q5)</f>
        <v>0.69952712100972836</v>
      </c>
      <c r="R5" s="111">
        <f>IF(RES_hhdet_in_tes!R5=0,"",RES_hhdet_in_tes!R5/RES_hhdet_in_fec!R5)</f>
        <v>0.71140035251524381</v>
      </c>
      <c r="S5" s="111">
        <f>IF(RES_hhdet_in_tes!S5=0,"",RES_hhdet_in_tes!S5/RES_hhdet_in_fec!S5)</f>
        <v>0.72856140610687736</v>
      </c>
      <c r="T5" s="111">
        <f>IF(RES_hhdet_in_tes!T5=0,"",RES_hhdet_in_tes!T5/RES_hhdet_in_fec!T5)</f>
        <v>0.74230637186968629</v>
      </c>
      <c r="U5" s="111">
        <f>IF(RES_hhdet_in_tes!U5=0,"",RES_hhdet_in_tes!U5/RES_hhdet_in_fec!U5)</f>
        <v>0.7749293974186553</v>
      </c>
      <c r="V5" s="111">
        <f>IF(RES_hhdet_in_tes!V5=0,"",RES_hhdet_in_tes!V5/RES_hhdet_in_fec!V5)</f>
        <v>0.78893338254774659</v>
      </c>
      <c r="W5" s="111">
        <f>IF(RES_hhdet_in_tes!W5=0,"",RES_hhdet_in_tes!W5/RES_hhdet_in_fec!W5)</f>
        <v>0.81024753585518128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2.1604372465040185</v>
      </c>
      <c r="D7" s="124">
        <f>IF(RES_hhdet_in_tes!D7=0,"",RES_hhdet_in_tes!D7/RES_hhdet_in_fec!D7)</f>
        <v>2.2141841155214697</v>
      </c>
      <c r="E7" s="124">
        <f>IF(RES_hhdet_in_tes!E7=0,"",RES_hhdet_in_tes!E7/RES_hhdet_in_fec!E7)</f>
        <v>2.3391058968778822</v>
      </c>
      <c r="F7" s="124">
        <f>IF(RES_hhdet_in_tes!F7=0,"",RES_hhdet_in_tes!F7/RES_hhdet_in_fec!F7)</f>
        <v>2.4208414826206712</v>
      </c>
      <c r="G7" s="124">
        <f>IF(RES_hhdet_in_tes!G7=0,"",RES_hhdet_in_tes!G7/RES_hhdet_in_fec!G7)</f>
        <v>2.4965296536539268</v>
      </c>
      <c r="H7" s="124">
        <f>IF(RES_hhdet_in_tes!H7=0,"",RES_hhdet_in_tes!H7/RES_hhdet_in_fec!H7)</f>
        <v>2.7319915259264578</v>
      </c>
      <c r="I7" s="124">
        <f>IF(RES_hhdet_in_tes!I7=0,"",RES_hhdet_in_tes!I7/RES_hhdet_in_fec!I7)</f>
        <v>2.8090496337090114</v>
      </c>
      <c r="J7" s="124">
        <f>IF(RES_hhdet_in_tes!J7=0,"",RES_hhdet_in_tes!J7/RES_hhdet_in_fec!J7)</f>
        <v>2.8652536226127561</v>
      </c>
      <c r="K7" s="124">
        <f>IF(RES_hhdet_in_tes!K7=0,"",RES_hhdet_in_tes!K7/RES_hhdet_in_fec!K7)</f>
        <v>2.9119993158814288</v>
      </c>
      <c r="L7" s="124">
        <f>IF(RES_hhdet_in_tes!L7=0,"",RES_hhdet_in_tes!L7/RES_hhdet_in_fec!L7)</f>
        <v>2.982466840530543</v>
      </c>
      <c r="M7" s="124">
        <f>IF(RES_hhdet_in_tes!M7=0,"",RES_hhdet_in_tes!M7/RES_hhdet_in_fec!M7)</f>
        <v>3.0495466467617911</v>
      </c>
      <c r="N7" s="124">
        <f>IF(RES_hhdet_in_tes!N7=0,"",RES_hhdet_in_tes!N7/RES_hhdet_in_fec!N7)</f>
        <v>3.0045954282831477</v>
      </c>
      <c r="O7" s="124">
        <f>IF(RES_hhdet_in_tes!O7=0,"",RES_hhdet_in_tes!O7/RES_hhdet_in_fec!O7)</f>
        <v>3.2271241322558439</v>
      </c>
      <c r="P7" s="124">
        <f>IF(RES_hhdet_in_tes!P7=0,"",RES_hhdet_in_tes!P7/RES_hhdet_in_fec!P7)</f>
        <v>3.3582915436446816</v>
      </c>
      <c r="Q7" s="124">
        <f>IF(RES_hhdet_in_tes!Q7=0,"",RES_hhdet_in_tes!Q7/RES_hhdet_in_fec!Q7)</f>
        <v>3.535108088953784</v>
      </c>
      <c r="R7" s="124">
        <f>IF(RES_hhdet_in_tes!R7=0,"",RES_hhdet_in_tes!R7/RES_hhdet_in_fec!R7)</f>
        <v>3.5209944182651491</v>
      </c>
      <c r="S7" s="124">
        <f>IF(RES_hhdet_in_tes!S7=0,"",RES_hhdet_in_tes!S7/RES_hhdet_in_fec!S7)</f>
        <v>3.5855598547654619</v>
      </c>
      <c r="T7" s="124">
        <f>IF(RES_hhdet_in_tes!T7=0,"",RES_hhdet_in_tes!T7/RES_hhdet_in_fec!T7)</f>
        <v>3.6469387295771716</v>
      </c>
      <c r="U7" s="124">
        <f>IF(RES_hhdet_in_tes!U7=0,"",RES_hhdet_in_tes!U7/RES_hhdet_in_fec!U7)</f>
        <v>3.8271667478616718</v>
      </c>
      <c r="V7" s="124">
        <f>IF(RES_hhdet_in_tes!V7=0,"",RES_hhdet_in_tes!V7/RES_hhdet_in_fec!V7)</f>
        <v>3.8042998344083334</v>
      </c>
      <c r="W7" s="124">
        <f>IF(RES_hhdet_in_tes!W7=0,"",RES_hhdet_in_tes!W7/RES_hhdet_in_fec!W7)</f>
        <v>3.8839787115828712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2.1604372465040185</v>
      </c>
      <c r="D8" s="111">
        <f>IF(RES_hhdet_in_tes!D8=0,"",RES_hhdet_in_tes!D8/RES_hhdet_in_fec!D8)</f>
        <v>2.2141841155214697</v>
      </c>
      <c r="E8" s="111">
        <f>IF(RES_hhdet_in_tes!E8=0,"",RES_hhdet_in_tes!E8/RES_hhdet_in_fec!E8)</f>
        <v>2.3391058968778822</v>
      </c>
      <c r="F8" s="111">
        <f>IF(RES_hhdet_in_tes!F8=0,"",RES_hhdet_in_tes!F8/RES_hhdet_in_fec!F8)</f>
        <v>2.4208414826206712</v>
      </c>
      <c r="G8" s="111">
        <f>IF(RES_hhdet_in_tes!G8=0,"",RES_hhdet_in_tes!G8/RES_hhdet_in_fec!G8)</f>
        <v>2.4965296536539268</v>
      </c>
      <c r="H8" s="111">
        <f>IF(RES_hhdet_in_tes!H8=0,"",RES_hhdet_in_tes!H8/RES_hhdet_in_fec!H8)</f>
        <v>2.7319915259264578</v>
      </c>
      <c r="I8" s="111">
        <f>IF(RES_hhdet_in_tes!I8=0,"",RES_hhdet_in_tes!I8/RES_hhdet_in_fec!I8)</f>
        <v>2.8090496337090114</v>
      </c>
      <c r="J8" s="111">
        <f>IF(RES_hhdet_in_tes!J8=0,"",RES_hhdet_in_tes!J8/RES_hhdet_in_fec!J8)</f>
        <v>2.8652536226127561</v>
      </c>
      <c r="K8" s="111">
        <f>IF(RES_hhdet_in_tes!K8=0,"",RES_hhdet_in_tes!K8/RES_hhdet_in_fec!K8)</f>
        <v>2.9119993158814288</v>
      </c>
      <c r="L8" s="111">
        <f>IF(RES_hhdet_in_tes!L8=0,"",RES_hhdet_in_tes!L8/RES_hhdet_in_fec!L8)</f>
        <v>2.982466840530543</v>
      </c>
      <c r="M8" s="111">
        <f>IF(RES_hhdet_in_tes!M8=0,"",RES_hhdet_in_tes!M8/RES_hhdet_in_fec!M8)</f>
        <v>3.0495466467617911</v>
      </c>
      <c r="N8" s="111">
        <f>IF(RES_hhdet_in_tes!N8=0,"",RES_hhdet_in_tes!N8/RES_hhdet_in_fec!N8)</f>
        <v>3.0045954282831477</v>
      </c>
      <c r="O8" s="111">
        <f>IF(RES_hhdet_in_tes!O8=0,"",RES_hhdet_in_tes!O8/RES_hhdet_in_fec!O8)</f>
        <v>3.2271241322558439</v>
      </c>
      <c r="P8" s="111">
        <f>IF(RES_hhdet_in_tes!P8=0,"",RES_hhdet_in_tes!P8/RES_hhdet_in_fec!P8)</f>
        <v>3.3582915436446816</v>
      </c>
      <c r="Q8" s="111">
        <f>IF(RES_hhdet_in_tes!Q8=0,"",RES_hhdet_in_tes!Q8/RES_hhdet_in_fec!Q8)</f>
        <v>3.535108088953784</v>
      </c>
      <c r="R8" s="111">
        <f>IF(RES_hhdet_in_tes!R8=0,"",RES_hhdet_in_tes!R8/RES_hhdet_in_fec!R8)</f>
        <v>3.5209944182651491</v>
      </c>
      <c r="S8" s="111">
        <f>IF(RES_hhdet_in_tes!S8=0,"",RES_hhdet_in_tes!S8/RES_hhdet_in_fec!S8)</f>
        <v>3.5855598547654619</v>
      </c>
      <c r="T8" s="111">
        <f>IF(RES_hhdet_in_tes!T8=0,"",RES_hhdet_in_tes!T8/RES_hhdet_in_fec!T8)</f>
        <v>3.6469387295771716</v>
      </c>
      <c r="U8" s="111">
        <f>IF(RES_hhdet_in_tes!U8=0,"",RES_hhdet_in_tes!U8/RES_hhdet_in_fec!U8)</f>
        <v>3.8271667478616718</v>
      </c>
      <c r="V8" s="111">
        <f>IF(RES_hhdet_in_tes!V8=0,"",RES_hhdet_in_tes!V8/RES_hhdet_in_fec!V8)</f>
        <v>3.8042998344083334</v>
      </c>
      <c r="W8" s="111">
        <f>IF(RES_hhdet_in_tes!W8=0,"",RES_hhdet_in_tes!W8/RES_hhdet_in_fec!W8)</f>
        <v>3.8839787115828712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0.64730198062233801</v>
      </c>
      <c r="D9" s="124">
        <f>IF(RES_hhdet_in_tes!D9=0,"",RES_hhdet_in_tes!D9/RES_hhdet_in_fec!D9)</f>
        <v>0.64736809128242301</v>
      </c>
      <c r="E9" s="124">
        <f>IF(RES_hhdet_in_tes!E9=0,"",RES_hhdet_in_tes!E9/RES_hhdet_in_fec!E9)</f>
        <v>0.65422145925681274</v>
      </c>
      <c r="F9" s="124">
        <f>IF(RES_hhdet_in_tes!F9=0,"",RES_hhdet_in_tes!F9/RES_hhdet_in_fec!F9)</f>
        <v>0.65817436503989002</v>
      </c>
      <c r="G9" s="124">
        <f>IF(RES_hhdet_in_tes!G9=0,"",RES_hhdet_in_tes!G9/RES_hhdet_in_fec!G9)</f>
        <v>0.66840323948654701</v>
      </c>
      <c r="H9" s="124">
        <f>IF(RES_hhdet_in_tes!H9=0,"",RES_hhdet_in_tes!H9/RES_hhdet_in_fec!H9)</f>
        <v>0.68476000315500196</v>
      </c>
      <c r="I9" s="124">
        <f>IF(RES_hhdet_in_tes!I9=0,"",RES_hhdet_in_tes!I9/RES_hhdet_in_fec!I9)</f>
        <v>0.70568940794537394</v>
      </c>
      <c r="J9" s="124">
        <f>IF(RES_hhdet_in_tes!J9=0,"",RES_hhdet_in_tes!J9/RES_hhdet_in_fec!J9)</f>
        <v>0.70278296132295393</v>
      </c>
      <c r="K9" s="124">
        <f>IF(RES_hhdet_in_tes!K9=0,"",RES_hhdet_in_tes!K9/RES_hhdet_in_fec!K9)</f>
        <v>0.71624245397400188</v>
      </c>
      <c r="L9" s="124">
        <f>IF(RES_hhdet_in_tes!L9=0,"",RES_hhdet_in_tes!L9/RES_hhdet_in_fec!L9)</f>
        <v>0.70159901851680362</v>
      </c>
      <c r="M9" s="124">
        <f>IF(RES_hhdet_in_tes!M9=0,"",RES_hhdet_in_tes!M9/RES_hhdet_in_fec!M9)</f>
        <v>0.70261900972241065</v>
      </c>
      <c r="N9" s="124">
        <f>IF(RES_hhdet_in_tes!N9=0,"",RES_hhdet_in_tes!N9/RES_hhdet_in_fec!N9)</f>
        <v>0.70279862656699066</v>
      </c>
      <c r="O9" s="124">
        <f>IF(RES_hhdet_in_tes!O9=0,"",RES_hhdet_in_tes!O9/RES_hhdet_in_fec!O9)</f>
        <v>0.71848158563331022</v>
      </c>
      <c r="P9" s="124">
        <f>IF(RES_hhdet_in_tes!P9=0,"",RES_hhdet_in_tes!P9/RES_hhdet_in_fec!P9)</f>
        <v>0.750095197951132</v>
      </c>
      <c r="Q9" s="124">
        <f>IF(RES_hhdet_in_tes!Q9=0,"",RES_hhdet_in_tes!Q9/RES_hhdet_in_fec!Q9)</f>
        <v>0.76025930312978884</v>
      </c>
      <c r="R9" s="124">
        <f>IF(RES_hhdet_in_tes!R9=0,"",RES_hhdet_in_tes!R9/RES_hhdet_in_fec!R9)</f>
        <v>0.76105263436968373</v>
      </c>
      <c r="S9" s="124">
        <f>IF(RES_hhdet_in_tes!S9=0,"",RES_hhdet_in_tes!S9/RES_hhdet_in_fec!S9)</f>
        <v>0.76541651395426835</v>
      </c>
      <c r="T9" s="124">
        <f>IF(RES_hhdet_in_tes!T9=0,"",RES_hhdet_in_tes!T9/RES_hhdet_in_fec!T9)</f>
        <v>0.77483246823954266</v>
      </c>
      <c r="U9" s="124">
        <f>IF(RES_hhdet_in_tes!U9=0,"",RES_hhdet_in_tes!U9/RES_hhdet_in_fec!U9)</f>
        <v>0.8143585825277132</v>
      </c>
      <c r="V9" s="124">
        <f>IF(RES_hhdet_in_tes!V9=0,"",RES_hhdet_in_tes!V9/RES_hhdet_in_fec!V9)</f>
        <v>0.81729880794109688</v>
      </c>
      <c r="W9" s="124">
        <f>IF(RES_hhdet_in_tes!W9=0,"",RES_hhdet_in_tes!W9/RES_hhdet_in_fec!W9)</f>
        <v>0.82726548753611018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0.65466494906155182</v>
      </c>
      <c r="D10" s="111">
        <f>IF(RES_hhdet_in_tes!D10=0,"",RES_hhdet_in_tes!D10/RES_hhdet_in_fec!D10)</f>
        <v>0.65874516396470684</v>
      </c>
      <c r="E10" s="111">
        <f>IF(RES_hhdet_in_tes!E10=0,"",RES_hhdet_in_tes!E10/RES_hhdet_in_fec!E10)</f>
        <v>0.66338710521259214</v>
      </c>
      <c r="F10" s="111">
        <f>IF(RES_hhdet_in_tes!F10=0,"",RES_hhdet_in_tes!F10/RES_hhdet_in_fec!F10)</f>
        <v>0.66819242044733318</v>
      </c>
      <c r="G10" s="111">
        <f>IF(RES_hhdet_in_tes!G10=0,"",RES_hhdet_in_tes!G10/RES_hhdet_in_fec!G10)</f>
        <v>0.67427135362296919</v>
      </c>
      <c r="H10" s="111">
        <f>IF(RES_hhdet_in_tes!H10=0,"",RES_hhdet_in_tes!H10/RES_hhdet_in_fec!H10)</f>
        <v>0.67939984067839143</v>
      </c>
      <c r="I10" s="111">
        <f>IF(RES_hhdet_in_tes!I10=0,"",RES_hhdet_in_tes!I10/RES_hhdet_in_fec!I10)</f>
        <v>0.68709370078063436</v>
      </c>
      <c r="J10" s="111">
        <f>IF(RES_hhdet_in_tes!J10=0,"",RES_hhdet_in_tes!J10/RES_hhdet_in_fec!J10)</f>
        <v>0.68826196838358611</v>
      </c>
      <c r="K10" s="111">
        <f>IF(RES_hhdet_in_tes!K10=0,"",RES_hhdet_in_tes!K10/RES_hhdet_in_fec!K10)</f>
        <v>0.6965196030582268</v>
      </c>
      <c r="L10" s="111">
        <f>IF(RES_hhdet_in_tes!L10=0,"",RES_hhdet_in_tes!L10/RES_hhdet_in_fec!L10)</f>
        <v>0.70160518391435378</v>
      </c>
      <c r="M10" s="111">
        <f>IF(RES_hhdet_in_tes!M10=0,"",RES_hhdet_in_tes!M10/RES_hhdet_in_fec!M10)</f>
        <v>0.70543060783562972</v>
      </c>
      <c r="N10" s="111">
        <f>IF(RES_hhdet_in_tes!N10=0,"",RES_hhdet_in_tes!N10/RES_hhdet_in_fec!N10)</f>
        <v>0.71269775702014859</v>
      </c>
      <c r="O10" s="111">
        <f>IF(RES_hhdet_in_tes!O10=0,"",RES_hhdet_in_tes!O10/RES_hhdet_in_fec!O10)</f>
        <v>0.71889632524380009</v>
      </c>
      <c r="P10" s="111">
        <f>IF(RES_hhdet_in_tes!P10=0,"",RES_hhdet_in_tes!P10/RES_hhdet_in_fec!P10)</f>
        <v>0.71955904789045588</v>
      </c>
      <c r="Q10" s="111">
        <f>IF(RES_hhdet_in_tes!Q10=0,"",RES_hhdet_in_tes!Q10/RES_hhdet_in_fec!Q10)</f>
        <v>0.73176306781321721</v>
      </c>
      <c r="R10" s="111">
        <f>IF(RES_hhdet_in_tes!R10=0,"",RES_hhdet_in_tes!R10/RES_hhdet_in_fec!R10)</f>
        <v>0.74675498388345762</v>
      </c>
      <c r="S10" s="111">
        <f>IF(RES_hhdet_in_tes!S10=0,"",RES_hhdet_in_tes!S10/RES_hhdet_in_fec!S10)</f>
        <v>0.76465578138814272</v>
      </c>
      <c r="T10" s="111">
        <f>IF(RES_hhdet_in_tes!T10=0,"",RES_hhdet_in_tes!T10/RES_hhdet_in_fec!T10)</f>
        <v>0.7599081523048048</v>
      </c>
      <c r="U10" s="111">
        <f>IF(RES_hhdet_in_tes!U10=0,"",RES_hhdet_in_tes!U10/RES_hhdet_in_fec!U10)</f>
        <v>0.80442693849833979</v>
      </c>
      <c r="V10" s="111">
        <f>IF(RES_hhdet_in_tes!V10=0,"",RES_hhdet_in_tes!V10/RES_hhdet_in_fec!V10)</f>
        <v>0.81786716263172354</v>
      </c>
      <c r="W10" s="111">
        <f>IF(RES_hhdet_in_tes!W10=0,"",RES_hhdet_in_tes!W10/RES_hhdet_in_fec!W10)</f>
        <v>0.83287607116406115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0.57393118126245046</v>
      </c>
      <c r="D11" s="111">
        <f>IF(RES_hhdet_in_tes!D11=0,"",RES_hhdet_in_tes!D11/RES_hhdet_in_fec!D11)</f>
        <v>0.56711430356115933</v>
      </c>
      <c r="E11" s="111">
        <f>IF(RES_hhdet_in_tes!E11=0,"",RES_hhdet_in_tes!E11/RES_hhdet_in_fec!E11)</f>
        <v>0.58005587034401151</v>
      </c>
      <c r="F11" s="111">
        <f>IF(RES_hhdet_in_tes!F11=0,"",RES_hhdet_in_tes!F11/RES_hhdet_in_fec!F11)</f>
        <v>0.5863477226031143</v>
      </c>
      <c r="G11" s="111">
        <f>IF(RES_hhdet_in_tes!G11=0,"",RES_hhdet_in_tes!G11/RES_hhdet_in_fec!G11)</f>
        <v>0.59328600421564714</v>
      </c>
      <c r="H11" s="111">
        <f>IF(RES_hhdet_in_tes!H11=0,"",RES_hhdet_in_tes!H11/RES_hhdet_in_fec!H11)</f>
        <v>0.60564526048776157</v>
      </c>
      <c r="I11" s="111">
        <f>IF(RES_hhdet_in_tes!I11=0,"",RES_hhdet_in_tes!I11/RES_hhdet_in_fec!I11)</f>
        <v>0.6102542592680209</v>
      </c>
      <c r="J11" s="111">
        <f>IF(RES_hhdet_in_tes!J11=0,"",RES_hhdet_in_tes!J11/RES_hhdet_in_fec!J11)</f>
        <v>0.62272931957923827</v>
      </c>
      <c r="K11" s="111">
        <f>IF(RES_hhdet_in_tes!K11=0,"",RES_hhdet_in_tes!K11/RES_hhdet_in_fec!K11)</f>
        <v>0.62996529837304582</v>
      </c>
      <c r="L11" s="111">
        <f>IF(RES_hhdet_in_tes!L11=0,"",RES_hhdet_in_tes!L11/RES_hhdet_in_fec!L11)</f>
        <v>0.64456920257969941</v>
      </c>
      <c r="M11" s="111">
        <f>IF(RES_hhdet_in_tes!M11=0,"",RES_hhdet_in_tes!M11/RES_hhdet_in_fec!M11)</f>
        <v>0.65249842659215673</v>
      </c>
      <c r="N11" s="111">
        <f>IF(RES_hhdet_in_tes!N11=0,"",RES_hhdet_in_tes!N11/RES_hhdet_in_fec!N11)</f>
        <v>0.64888683442329453</v>
      </c>
      <c r="O11" s="111">
        <f>IF(RES_hhdet_in_tes!O11=0,"",RES_hhdet_in_tes!O11/RES_hhdet_in_fec!O11)</f>
        <v>0.65998579308551264</v>
      </c>
      <c r="P11" s="111">
        <f>IF(RES_hhdet_in_tes!P11=0,"",RES_hhdet_in_tes!P11/RES_hhdet_in_fec!P11)</f>
        <v>0.69113684889751603</v>
      </c>
      <c r="Q11" s="111">
        <f>IF(RES_hhdet_in_tes!Q11=0,"",RES_hhdet_in_tes!Q11/RES_hhdet_in_fec!Q11)</f>
        <v>0.71279951703111466</v>
      </c>
      <c r="R11" s="111">
        <f>IF(RES_hhdet_in_tes!R11=0,"",RES_hhdet_in_tes!R11/RES_hhdet_in_fec!R11)</f>
        <v>0.72936773269313881</v>
      </c>
      <c r="S11" s="111">
        <f>IF(RES_hhdet_in_tes!S11=0,"",RES_hhdet_in_tes!S11/RES_hhdet_in_fec!S11)</f>
        <v>0.74675458276871631</v>
      </c>
      <c r="T11" s="111">
        <f>IF(RES_hhdet_in_tes!T11=0,"",RES_hhdet_in_tes!T11/RES_hhdet_in_fec!T11)</f>
        <v>0.7638389014178808</v>
      </c>
      <c r="U11" s="111">
        <f>IF(RES_hhdet_in_tes!U11=0,"",RES_hhdet_in_tes!U11/RES_hhdet_in_fec!U11)</f>
        <v>0.78905595402093331</v>
      </c>
      <c r="V11" s="111">
        <f>IF(RES_hhdet_in_tes!V11=0,"",RES_hhdet_in_tes!V11/RES_hhdet_in_fec!V11)</f>
        <v>0.81380445659248934</v>
      </c>
      <c r="W11" s="111">
        <f>IF(RES_hhdet_in_tes!W11=0,"",RES_hhdet_in_tes!W11/RES_hhdet_in_fec!W11)</f>
        <v>0.86109635778228255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>
        <f>IF(RES_hhdet_in_tes!C12=0,"",RES_hhdet_in_tes!C12/RES_hhdet_in_fec!C12)</f>
        <v>0.8424487051984263</v>
      </c>
      <c r="D12" s="111">
        <f>IF(RES_hhdet_in_tes!D12=0,"",RES_hhdet_in_tes!D12/RES_hhdet_in_fec!D12)</f>
        <v>0.89914761261254794</v>
      </c>
      <c r="E12" s="111">
        <f>IF(RES_hhdet_in_tes!E12=0,"",RES_hhdet_in_tes!E12/RES_hhdet_in_fec!E12)</f>
        <v>0.92084681082506992</v>
      </c>
      <c r="F12" s="111">
        <f>IF(RES_hhdet_in_tes!F12=0,"",RES_hhdet_in_tes!F12/RES_hhdet_in_fec!F12)</f>
        <v>0.87374324659216895</v>
      </c>
      <c r="G12" s="111">
        <f>IF(RES_hhdet_in_tes!G12=0,"",RES_hhdet_in_tes!G12/RES_hhdet_in_fec!G12)</f>
        <v>0.87188480953514869</v>
      </c>
      <c r="H12" s="111">
        <f>IF(RES_hhdet_in_tes!H12=0,"",RES_hhdet_in_tes!H12/RES_hhdet_in_fec!H12)</f>
        <v>0.84722571091700671</v>
      </c>
      <c r="I12" s="111">
        <f>IF(RES_hhdet_in_tes!I12=0,"",RES_hhdet_in_tes!I12/RES_hhdet_in_fec!I12)</f>
        <v>0.87570398170582475</v>
      </c>
      <c r="J12" s="111">
        <f>IF(RES_hhdet_in_tes!J12=0,"",RES_hhdet_in_tes!J12/RES_hhdet_in_fec!J12)</f>
        <v>0.85787926243554136</v>
      </c>
      <c r="K12" s="111">
        <f>IF(RES_hhdet_in_tes!K12=0,"",RES_hhdet_in_tes!K12/RES_hhdet_in_fec!K12)</f>
        <v>0.81302067571895287</v>
      </c>
      <c r="L12" s="111">
        <f>IF(RES_hhdet_in_tes!L12=0,"",RES_hhdet_in_tes!L12/RES_hhdet_in_fec!L12)</f>
        <v>0.80995100653612806</v>
      </c>
      <c r="M12" s="111">
        <f>IF(RES_hhdet_in_tes!M12=0,"",RES_hhdet_in_tes!M12/RES_hhdet_in_fec!M12)</f>
        <v>0.81475878433039894</v>
      </c>
      <c r="N12" s="111">
        <f>IF(RES_hhdet_in_tes!N12=0,"",RES_hhdet_in_tes!N12/RES_hhdet_in_fec!N12)</f>
        <v>0.82206122192746456</v>
      </c>
      <c r="O12" s="111">
        <f>IF(RES_hhdet_in_tes!O12=0,"",RES_hhdet_in_tes!O12/RES_hhdet_in_fec!O12)</f>
        <v>0.79449547482344818</v>
      </c>
      <c r="P12" s="111">
        <f>IF(RES_hhdet_in_tes!P12=0,"",RES_hhdet_in_tes!P12/RES_hhdet_in_fec!P12)</f>
        <v>0.81993903599325391</v>
      </c>
      <c r="Q12" s="111">
        <f>IF(RES_hhdet_in_tes!Q12=0,"",RES_hhdet_in_tes!Q12/RES_hhdet_in_fec!Q12)</f>
        <v>0.90881356893127774</v>
      </c>
      <c r="R12" s="111">
        <f>IF(RES_hhdet_in_tes!R12=0,"",RES_hhdet_in_tes!R12/RES_hhdet_in_fec!R12)</f>
        <v>0.92376587768124885</v>
      </c>
      <c r="S12" s="111">
        <f>IF(RES_hhdet_in_tes!S12=0,"",RES_hhdet_in_tes!S12/RES_hhdet_in_fec!S12)</f>
        <v>0.95238441393086337</v>
      </c>
      <c r="T12" s="111">
        <f>IF(RES_hhdet_in_tes!T12=0,"",RES_hhdet_in_tes!T12/RES_hhdet_in_fec!T12)</f>
        <v>0.95445173681009254</v>
      </c>
      <c r="U12" s="111">
        <f>IF(RES_hhdet_in_tes!U12=0,"",RES_hhdet_in_tes!U12/RES_hhdet_in_fec!U12)</f>
        <v>0.88476276580053304</v>
      </c>
      <c r="V12" s="111">
        <f>IF(RES_hhdet_in_tes!V12=0,"",RES_hhdet_in_tes!V12/RES_hhdet_in_fec!V12)</f>
        <v>0.8858133720981004</v>
      </c>
      <c r="W12" s="111">
        <f>IF(RES_hhdet_in_tes!W12=0,"",RES_hhdet_in_tes!W12/RES_hhdet_in_fec!W12)</f>
        <v>0.87494768510110887</v>
      </c>
      <c r="DA12" s="63" t="s">
        <v>3596</v>
      </c>
    </row>
    <row r="13" spans="1:105" ht="12" customHeight="1" x14ac:dyDescent="0.25">
      <c r="A13" s="100" t="s">
        <v>50</v>
      </c>
      <c r="B13" s="112"/>
      <c r="C13" s="112">
        <f>IF(RES_hhdet_in_tes!C13=0,"",RES_hhdet_in_tes!C13/RES_hhdet_in_fec!C13)</f>
        <v>0.67816052929692561</v>
      </c>
      <c r="D13" s="112">
        <f>IF(RES_hhdet_in_tes!D13=0,"",RES_hhdet_in_tes!D13/RES_hhdet_in_fec!D13)</f>
        <v>0.64652033935063891</v>
      </c>
      <c r="E13" s="112">
        <f>IF(RES_hhdet_in_tes!E13=0,"",RES_hhdet_in_tes!E13/RES_hhdet_in_fec!E13)</f>
        <v>0.65323670941230039</v>
      </c>
      <c r="F13" s="112">
        <f>IF(RES_hhdet_in_tes!F13=0,"",RES_hhdet_in_tes!F13/RES_hhdet_in_fec!F13)</f>
        <v>0.66855268597473405</v>
      </c>
      <c r="G13" s="112">
        <f>IF(RES_hhdet_in_tes!G13=0,"",RES_hhdet_in_tes!G13/RES_hhdet_in_fec!G13)</f>
        <v>0.65103968655741618</v>
      </c>
      <c r="H13" s="112">
        <f>IF(RES_hhdet_in_tes!H13=0,"",RES_hhdet_in_tes!H13/RES_hhdet_in_fec!H13)</f>
        <v>0.68577287475366311</v>
      </c>
      <c r="I13" s="112">
        <f>IF(RES_hhdet_in_tes!I13=0,"",RES_hhdet_in_tes!I13/RES_hhdet_in_fec!I13)</f>
        <v>0.59430038730542345</v>
      </c>
      <c r="J13" s="112">
        <f>IF(RES_hhdet_in_tes!J13=0,"",RES_hhdet_in_tes!J13/RES_hhdet_in_fec!J13)</f>
        <v>0.67589286892798306</v>
      </c>
      <c r="K13" s="112">
        <f>IF(RES_hhdet_in_tes!K13=0,"",RES_hhdet_in_tes!K13/RES_hhdet_in_fec!K13)</f>
        <v>0.64339985647237585</v>
      </c>
      <c r="L13" s="112">
        <f>IF(RES_hhdet_in_tes!L13=0,"",RES_hhdet_in_tes!L13/RES_hhdet_in_fec!L13)</f>
        <v>0.66909988720382274</v>
      </c>
      <c r="M13" s="112">
        <f>IF(RES_hhdet_in_tes!M13=0,"",RES_hhdet_in_tes!M13/RES_hhdet_in_fec!M13)</f>
        <v>0.6920649980068907</v>
      </c>
      <c r="N13" s="112">
        <f>IF(RES_hhdet_in_tes!N13=0,"",RES_hhdet_in_tes!N13/RES_hhdet_in_fec!N13)</f>
        <v>0.6741481202204439</v>
      </c>
      <c r="O13" s="112">
        <f>IF(RES_hhdet_in_tes!O13=0,"",RES_hhdet_in_tes!O13/RES_hhdet_in_fec!O13)</f>
        <v>0.66791735293147181</v>
      </c>
      <c r="P13" s="112">
        <f>IF(RES_hhdet_in_tes!P13=0,"",RES_hhdet_in_tes!P13/RES_hhdet_in_fec!P13)</f>
        <v>0.69338410913909876</v>
      </c>
      <c r="Q13" s="112">
        <f>IF(RES_hhdet_in_tes!Q13=0,"",RES_hhdet_in_tes!Q13/RES_hhdet_in_fec!Q13)</f>
        <v>0.71873763459295903</v>
      </c>
      <c r="R13" s="112">
        <f>IF(RES_hhdet_in_tes!R13=0,"",RES_hhdet_in_tes!R13/RES_hhdet_in_fec!R13)</f>
        <v>0.73767494508023079</v>
      </c>
      <c r="S13" s="112">
        <f>IF(RES_hhdet_in_tes!S13=0,"",RES_hhdet_in_tes!S13/RES_hhdet_in_fec!S13)</f>
        <v>0.75180625459329531</v>
      </c>
      <c r="T13" s="112">
        <f>IF(RES_hhdet_in_tes!T13=0,"",RES_hhdet_in_tes!T13/RES_hhdet_in_fec!T13)</f>
        <v>0.79200872383003018</v>
      </c>
      <c r="U13" s="112">
        <f>IF(RES_hhdet_in_tes!U13=0,"",RES_hhdet_in_tes!U13/RES_hhdet_in_fec!U13)</f>
        <v>0.7911269996082676</v>
      </c>
      <c r="V13" s="112">
        <f>IF(RES_hhdet_in_tes!V13=0,"",RES_hhdet_in_tes!V13/RES_hhdet_in_fec!V13)</f>
        <v>0.81013723910136748</v>
      </c>
      <c r="W13" s="112">
        <f>IF(RES_hhdet_in_tes!W13=0,"",RES_hhdet_in_tes!W13/RES_hhdet_in_fec!W13)</f>
        <v>0.84420199762657677</v>
      </c>
      <c r="DA13" s="131" t="s">
        <v>3597</v>
      </c>
    </row>
    <row r="14" spans="1:105" ht="12" customHeight="1" x14ac:dyDescent="0.25">
      <c r="A14" s="103" t="s">
        <v>52</v>
      </c>
      <c r="B14" s="113"/>
      <c r="C14" s="113">
        <f>IF(RES_hhdet_in_tes!C14=0,"",RES_hhdet_in_tes!C14/RES_hhdet_in_fec!C14)</f>
        <v>1</v>
      </c>
      <c r="D14" s="113">
        <f>IF(RES_hhdet_in_tes!D14=0,"",RES_hhdet_in_tes!D14/RES_hhdet_in_fec!D14)</f>
        <v>1</v>
      </c>
      <c r="E14" s="113">
        <f>IF(RES_hhdet_in_tes!E14=0,"",RES_hhdet_in_tes!E14/RES_hhdet_in_fec!E14)</f>
        <v>1</v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>
        <f>IF(RES_hhdet_in_tes!W14=0,"",RES_hhdet_in_tes!W14/RES_hhdet_in_fec!W14)</f>
        <v>1</v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0.64122385965848638</v>
      </c>
      <c r="D15" s="112">
        <f>IF(RES_hhdet_in_tes!D15=0,"",RES_hhdet_in_tes!D15/RES_hhdet_in_fec!D15)</f>
        <v>0.63126077842430461</v>
      </c>
      <c r="E15" s="112">
        <f>IF(RES_hhdet_in_tes!E15=0,"",RES_hhdet_in_tes!E15/RES_hhdet_in_fec!E15)</f>
        <v>0.63975465925356745</v>
      </c>
      <c r="F15" s="112">
        <f>IF(RES_hhdet_in_tes!F15=0,"",RES_hhdet_in_tes!F15/RES_hhdet_in_fec!F15)</f>
        <v>0.6508586812501348</v>
      </c>
      <c r="G15" s="112">
        <f>IF(RES_hhdet_in_tes!G15=0,"",RES_hhdet_in_tes!G15/RES_hhdet_in_fec!G15)</f>
        <v>0.65370879814715832</v>
      </c>
      <c r="H15" s="112">
        <f>IF(RES_hhdet_in_tes!H15=0,"",RES_hhdet_in_tes!H15/RES_hhdet_in_fec!H15)</f>
        <v>0.67144197402164651</v>
      </c>
      <c r="I15" s="112">
        <f>IF(RES_hhdet_in_tes!I15=0,"",RES_hhdet_in_tes!I15/RES_hhdet_in_fec!I15)</f>
        <v>0.68245479921914975</v>
      </c>
      <c r="J15" s="112">
        <f>IF(RES_hhdet_in_tes!J15=0,"",RES_hhdet_in_tes!J15/RES_hhdet_in_fec!J15)</f>
        <v>0.67620951977607591</v>
      </c>
      <c r="K15" s="112">
        <f>IF(RES_hhdet_in_tes!K15=0,"",RES_hhdet_in_tes!K15/RES_hhdet_in_fec!K15)</f>
        <v>0.65919957541450069</v>
      </c>
      <c r="L15" s="112">
        <f>IF(RES_hhdet_in_tes!L15=0,"",RES_hhdet_in_tes!L15/RES_hhdet_in_fec!L15)</f>
        <v>0.66703126870314566</v>
      </c>
      <c r="M15" s="112">
        <f>IF(RES_hhdet_in_tes!M15=0,"",RES_hhdet_in_tes!M15/RES_hhdet_in_fec!M15)</f>
        <v>0.65402864082090895</v>
      </c>
      <c r="N15" s="112">
        <f>IF(RES_hhdet_in_tes!N15=0,"",RES_hhdet_in_tes!N15/RES_hhdet_in_fec!N15)</f>
        <v>0.66236694184024802</v>
      </c>
      <c r="O15" s="112">
        <f>IF(RES_hhdet_in_tes!O15=0,"",RES_hhdet_in_tes!O15/RES_hhdet_in_fec!O15)</f>
        <v>0.65961173618512803</v>
      </c>
      <c r="P15" s="112">
        <f>IF(RES_hhdet_in_tes!P15=0,"",RES_hhdet_in_tes!P15/RES_hhdet_in_fec!P15)</f>
        <v>0.7053243189065086</v>
      </c>
      <c r="Q15" s="112">
        <f>IF(RES_hhdet_in_tes!Q15=0,"",RES_hhdet_in_tes!Q15/RES_hhdet_in_fec!Q15)</f>
        <v>0.70218429448626773</v>
      </c>
      <c r="R15" s="112">
        <f>IF(RES_hhdet_in_tes!R15=0,"",RES_hhdet_in_tes!R15/RES_hhdet_in_fec!R15)</f>
        <v>0.70565654091984087</v>
      </c>
      <c r="S15" s="112">
        <f>IF(RES_hhdet_in_tes!S15=0,"",RES_hhdet_in_tes!S15/RES_hhdet_in_fec!S15)</f>
        <v>0.71932064149034325</v>
      </c>
      <c r="T15" s="112">
        <f>IF(RES_hhdet_in_tes!T15=0,"",RES_hhdet_in_tes!T15/RES_hhdet_in_fec!T15)</f>
        <v>0.72854995663066746</v>
      </c>
      <c r="U15" s="112">
        <f>IF(RES_hhdet_in_tes!U15=0,"",RES_hhdet_in_tes!U15/RES_hhdet_in_fec!U15)</f>
        <v>0.75884832922884604</v>
      </c>
      <c r="V15" s="112">
        <f>IF(RES_hhdet_in_tes!V15=0,"",RES_hhdet_in_tes!V15/RES_hhdet_in_fec!V15)</f>
        <v>0.73341470120169849</v>
      </c>
      <c r="W15" s="112">
        <f>IF(RES_hhdet_in_tes!W15=0,"",RES_hhdet_in_tes!W15/RES_hhdet_in_fec!W15)</f>
        <v>0.74541492777390972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0.88364611324570974</v>
      </c>
      <c r="D16" s="113">
        <f>IF(RES_hhdet_in_tes!D16=0,"",RES_hhdet_in_tes!D16/RES_hhdet_in_fec!D16)</f>
        <v>0.87257145468360342</v>
      </c>
      <c r="E16" s="113">
        <f>IF(RES_hhdet_in_tes!E16=0,"",RES_hhdet_in_tes!E16/RES_hhdet_in_fec!E16)</f>
        <v>0.87197250536101323</v>
      </c>
      <c r="F16" s="113">
        <f>IF(RES_hhdet_in_tes!F16=0,"",RES_hhdet_in_tes!F16/RES_hhdet_in_fec!F16)</f>
        <v>0.87579038414342858</v>
      </c>
      <c r="G16" s="113">
        <f>IF(RES_hhdet_in_tes!G16=0,"",RES_hhdet_in_tes!G16/RES_hhdet_in_fec!G16)</f>
        <v>0.86588831385590115</v>
      </c>
      <c r="H16" s="113">
        <f>IF(RES_hhdet_in_tes!H16=0,"",RES_hhdet_in_tes!H16/RES_hhdet_in_fec!H16)</f>
        <v>0.87697384120503963</v>
      </c>
      <c r="I16" s="113">
        <f>IF(RES_hhdet_in_tes!I16=0,"",RES_hhdet_in_tes!I16/RES_hhdet_in_fec!I16)</f>
        <v>0.8488975354702184</v>
      </c>
      <c r="J16" s="113">
        <f>IF(RES_hhdet_in_tes!J16=0,"",RES_hhdet_in_tes!J16/RES_hhdet_in_fec!J16)</f>
        <v>0.8399599480122546</v>
      </c>
      <c r="K16" s="113">
        <f>IF(RES_hhdet_in_tes!K16=0,"",RES_hhdet_in_tes!K16/RES_hhdet_in_fec!K16)</f>
        <v>0.81896824395120726</v>
      </c>
      <c r="L16" s="113">
        <f>IF(RES_hhdet_in_tes!L16=0,"",RES_hhdet_in_tes!L16/RES_hhdet_in_fec!L16)</f>
        <v>0.81558034841795102</v>
      </c>
      <c r="M16" s="113">
        <f>IF(RES_hhdet_in_tes!M16=0,"",RES_hhdet_in_tes!M16/RES_hhdet_in_fec!M16)</f>
        <v>0.84151789981635583</v>
      </c>
      <c r="N16" s="113">
        <f>IF(RES_hhdet_in_tes!N16=0,"",RES_hhdet_in_tes!N16/RES_hhdet_in_fec!N16)</f>
        <v>0.82968984809898405</v>
      </c>
      <c r="O16" s="113">
        <f>IF(RES_hhdet_in_tes!O16=0,"",RES_hhdet_in_tes!O16/RES_hhdet_in_fec!O16)</f>
        <v>0.80356353994922392</v>
      </c>
      <c r="P16" s="113">
        <f>IF(RES_hhdet_in_tes!P16=0,"",RES_hhdet_in_tes!P16/RES_hhdet_in_fec!P16)</f>
        <v>0.82068732302883551</v>
      </c>
      <c r="Q16" s="113">
        <f>IF(RES_hhdet_in_tes!Q16=0,"",RES_hhdet_in_tes!Q16/RES_hhdet_in_fec!Q16)</f>
        <v>0.84590738569988067</v>
      </c>
      <c r="R16" s="113">
        <f>IF(RES_hhdet_in_tes!R16=0,"",RES_hhdet_in_tes!R16/RES_hhdet_in_fec!R16)</f>
        <v>0.86800392690749706</v>
      </c>
      <c r="S16" s="113">
        <f>IF(RES_hhdet_in_tes!S16=0,"",RES_hhdet_in_tes!S16/RES_hhdet_in_fec!S16)</f>
        <v>0.90104270227406036</v>
      </c>
      <c r="T16" s="113">
        <f>IF(RES_hhdet_in_tes!T16=0,"",RES_hhdet_in_tes!T16/RES_hhdet_in_fec!T16)</f>
        <v>0.89618860445959148</v>
      </c>
      <c r="U16" s="113">
        <f>IF(RES_hhdet_in_tes!U16=0,"",RES_hhdet_in_tes!U16/RES_hhdet_in_fec!U16)</f>
        <v>0.87198541099142568</v>
      </c>
      <c r="V16" s="113">
        <f>IF(RES_hhdet_in_tes!V16=0,"",RES_hhdet_in_tes!V16/RES_hhdet_in_fec!V16)</f>
        <v>0.86471433963803623</v>
      </c>
      <c r="W16" s="113">
        <f>IF(RES_hhdet_in_tes!W16=0,"",RES_hhdet_in_tes!W16/RES_hhdet_in_fec!W16)</f>
        <v>0.89193809470003849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0.74836511118356386</v>
      </c>
      <c r="D17" s="111">
        <f>IF(RES_hhdet_in_tes!D17=0,"",RES_hhdet_in_tes!D17/RES_hhdet_in_fec!D17)</f>
        <v>0.7472996180879492</v>
      </c>
      <c r="E17" s="111">
        <f>IF(RES_hhdet_in_tes!E17=0,"",RES_hhdet_in_tes!E17/RES_hhdet_in_fec!E17)</f>
        <v>0.74640020147271413</v>
      </c>
      <c r="F17" s="111">
        <f>IF(RES_hhdet_in_tes!F17=0,"",RES_hhdet_in_tes!F17/RES_hhdet_in_fec!F17)</f>
        <v>0.75192606871473344</v>
      </c>
      <c r="G17" s="111">
        <f>IF(RES_hhdet_in_tes!G17=0,"",RES_hhdet_in_tes!G17/RES_hhdet_in_fec!G17)</f>
        <v>0.74911086417058703</v>
      </c>
      <c r="H17" s="111">
        <f>IF(RES_hhdet_in_tes!H17=0,"",RES_hhdet_in_tes!H17/RES_hhdet_in_fec!H17)</f>
        <v>0.75981003006225034</v>
      </c>
      <c r="I17" s="111">
        <f>IF(RES_hhdet_in_tes!I17=0,"",RES_hhdet_in_tes!I17/RES_hhdet_in_fec!I17)</f>
        <v>0.74383382101140283</v>
      </c>
      <c r="J17" s="111">
        <f>IF(RES_hhdet_in_tes!J17=0,"",RES_hhdet_in_tes!J17/RES_hhdet_in_fec!J17)</f>
        <v>0.72485706740921563</v>
      </c>
      <c r="K17" s="111">
        <f>IF(RES_hhdet_in_tes!K17=0,"",RES_hhdet_in_tes!K17/RES_hhdet_in_fec!K17)</f>
        <v>0.70503870913181987</v>
      </c>
      <c r="L17" s="111">
        <f>IF(RES_hhdet_in_tes!L17=0,"",RES_hhdet_in_tes!L17/RES_hhdet_in_fec!L17)</f>
        <v>0.69885358142019283</v>
      </c>
      <c r="M17" s="111">
        <f>IF(RES_hhdet_in_tes!M17=0,"",RES_hhdet_in_tes!M17/RES_hhdet_in_fec!M17)</f>
        <v>0.73050936162394264</v>
      </c>
      <c r="N17" s="111">
        <f>IF(RES_hhdet_in_tes!N17=0,"",RES_hhdet_in_tes!N17/RES_hhdet_in_fec!N17)</f>
        <v>0.71698074620922048</v>
      </c>
      <c r="O17" s="111">
        <f>IF(RES_hhdet_in_tes!O17=0,"",RES_hhdet_in_tes!O17/RES_hhdet_in_fec!O17)</f>
        <v>0.69375645852429013</v>
      </c>
      <c r="P17" s="111">
        <f>IF(RES_hhdet_in_tes!P17=0,"",RES_hhdet_in_tes!P17/RES_hhdet_in_fec!P17)</f>
        <v>0.71144686154491854</v>
      </c>
      <c r="Q17" s="111">
        <f>IF(RES_hhdet_in_tes!Q17=0,"",RES_hhdet_in_tes!Q17/RES_hhdet_in_fec!Q17)</f>
        <v>0.72767374697124876</v>
      </c>
      <c r="R17" s="111">
        <f>IF(RES_hhdet_in_tes!R17=0,"",RES_hhdet_in_tes!R17/RES_hhdet_in_fec!R17)</f>
        <v>0.73765051380433833</v>
      </c>
      <c r="S17" s="111">
        <f>IF(RES_hhdet_in_tes!S17=0,"",RES_hhdet_in_tes!S17/RES_hhdet_in_fec!S17)</f>
        <v>0.74112283905128062</v>
      </c>
      <c r="T17" s="111">
        <f>IF(RES_hhdet_in_tes!T17=0,"",RES_hhdet_in_tes!T17/RES_hhdet_in_fec!T17)</f>
        <v>0.74807385201913823</v>
      </c>
      <c r="U17" s="111">
        <f>IF(RES_hhdet_in_tes!U17=0,"",RES_hhdet_in_tes!U17/RES_hhdet_in_fec!U17)</f>
        <v>0.77646896545157018</v>
      </c>
      <c r="V17" s="111">
        <f>IF(RES_hhdet_in_tes!V17=0,"",RES_hhdet_in_tes!V17/RES_hhdet_in_fec!V17)</f>
        <v>0.78393703025437023</v>
      </c>
      <c r="W17" s="111">
        <f>IF(RES_hhdet_in_tes!W17=0,"",RES_hhdet_in_tes!W17/RES_hhdet_in_fec!W17)</f>
        <v>0.81996915811493765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0.64534361997145406</v>
      </c>
      <c r="D19" s="124">
        <f>IF(RES_hhdet_in_tes!D19=0,"",RES_hhdet_in_tes!D19/RES_hhdet_in_fec!D19)</f>
        <v>0.64234681183145992</v>
      </c>
      <c r="E19" s="124">
        <f>IF(RES_hhdet_in_tes!E19=0,"",RES_hhdet_in_tes!E19/RES_hhdet_in_fec!E19)</f>
        <v>0.69175760851104384</v>
      </c>
      <c r="F19" s="124">
        <f>IF(RES_hhdet_in_tes!F19=0,"",RES_hhdet_in_tes!F19/RES_hhdet_in_fec!F19)</f>
        <v>0.66866825803479413</v>
      </c>
      <c r="G19" s="124">
        <f>IF(RES_hhdet_in_tes!G19=0,"",RES_hhdet_in_tes!G19/RES_hhdet_in_fec!G19)</f>
        <v>0.64490363419303431</v>
      </c>
      <c r="H19" s="124">
        <f>IF(RES_hhdet_in_tes!H19=0,"",RES_hhdet_in_tes!H19/RES_hhdet_in_fec!H19)</f>
        <v>0.66183594398040824</v>
      </c>
      <c r="I19" s="124">
        <f>IF(RES_hhdet_in_tes!I19=0,"",RES_hhdet_in_tes!I19/RES_hhdet_in_fec!I19)</f>
        <v>0.66883094128511644</v>
      </c>
      <c r="J19" s="124">
        <f>IF(RES_hhdet_in_tes!J19=0,"",RES_hhdet_in_tes!J19/RES_hhdet_in_fec!J19)</f>
        <v>0.68493409017847484</v>
      </c>
      <c r="K19" s="124">
        <f>IF(RES_hhdet_in_tes!K19=0,"",RES_hhdet_in_tes!K19/RES_hhdet_in_fec!K19)</f>
        <v>0.69359582133998787</v>
      </c>
      <c r="L19" s="124">
        <f>IF(RES_hhdet_in_tes!L19=0,"",RES_hhdet_in_tes!L19/RES_hhdet_in_fec!L19)</f>
        <v>0.70278149119392708</v>
      </c>
      <c r="M19" s="124">
        <f>IF(RES_hhdet_in_tes!M19=0,"",RES_hhdet_in_tes!M19/RES_hhdet_in_fec!M19)</f>
        <v>0.69735943773393028</v>
      </c>
      <c r="N19" s="124">
        <f>IF(RES_hhdet_in_tes!N19=0,"",RES_hhdet_in_tes!N19/RES_hhdet_in_fec!N19)</f>
        <v>0.67153643666059171</v>
      </c>
      <c r="O19" s="124">
        <f>IF(RES_hhdet_in_tes!O19=0,"",RES_hhdet_in_tes!O19/RES_hhdet_in_fec!O19)</f>
        <v>0.67075812728097317</v>
      </c>
      <c r="P19" s="124">
        <f>IF(RES_hhdet_in_tes!P19=0,"",RES_hhdet_in_tes!P19/RES_hhdet_in_fec!P19)</f>
        <v>0.63721491494993832</v>
      </c>
      <c r="Q19" s="124">
        <f>IF(RES_hhdet_in_tes!Q19=0,"",RES_hhdet_in_tes!Q19/RES_hhdet_in_fec!Q19)</f>
        <v>0.65244304812890408</v>
      </c>
      <c r="R19" s="124">
        <f>IF(RES_hhdet_in_tes!R19=0,"",RES_hhdet_in_tes!R19/RES_hhdet_in_fec!R19)</f>
        <v>0.67598902375338399</v>
      </c>
      <c r="S19" s="124">
        <f>IF(RES_hhdet_in_tes!S19=0,"",RES_hhdet_in_tes!S19/RES_hhdet_in_fec!S19)</f>
        <v>0.68318042188493966</v>
      </c>
      <c r="T19" s="124">
        <f>IF(RES_hhdet_in_tes!T19=0,"",RES_hhdet_in_tes!T19/RES_hhdet_in_fec!T19)</f>
        <v>0.72376771471067292</v>
      </c>
      <c r="U19" s="124">
        <f>IF(RES_hhdet_in_tes!U19=0,"",RES_hhdet_in_tes!U19/RES_hhdet_in_fec!U19)</f>
        <v>0.66535113960171866</v>
      </c>
      <c r="V19" s="124">
        <f>IF(RES_hhdet_in_tes!V19=0,"",RES_hhdet_in_tes!V19/RES_hhdet_in_fec!V19)</f>
        <v>0.67500810242272524</v>
      </c>
      <c r="W19" s="124">
        <f>IF(RES_hhdet_in_tes!W19=0,"",RES_hhdet_in_tes!W19/RES_hhdet_in_fec!W19)</f>
        <v>0.76855047916652441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0.58542067872878778</v>
      </c>
      <c r="D20" s="111">
        <f>IF(RES_hhdet_in_tes!D20=0,"",RES_hhdet_in_tes!D20/RES_hhdet_in_fec!D20)</f>
        <v>0.58432544688516264</v>
      </c>
      <c r="E20" s="111">
        <f>IF(RES_hhdet_in_tes!E20=0,"",RES_hhdet_in_tes!E20/RES_hhdet_in_fec!E20)</f>
        <v>0.58487224157492268</v>
      </c>
      <c r="F20" s="111">
        <f>IF(RES_hhdet_in_tes!F20=0,"",RES_hhdet_in_tes!F20/RES_hhdet_in_fec!F20)</f>
        <v>0.58562186631910973</v>
      </c>
      <c r="G20" s="111">
        <f>IF(RES_hhdet_in_tes!G20=0,"",RES_hhdet_in_tes!G20/RES_hhdet_in_fec!G20)</f>
        <v>0.58660837931638043</v>
      </c>
      <c r="H20" s="111">
        <f>IF(RES_hhdet_in_tes!H20=0,"",RES_hhdet_in_tes!H20/RES_hhdet_in_fec!H20)</f>
        <v>0.58674708484285387</v>
      </c>
      <c r="I20" s="111">
        <f>IF(RES_hhdet_in_tes!I20=0,"",RES_hhdet_in_tes!I20/RES_hhdet_in_fec!I20)</f>
        <v>0.58575068722055912</v>
      </c>
      <c r="J20" s="111">
        <f>IF(RES_hhdet_in_tes!J20=0,"",RES_hhdet_in_tes!J20/RES_hhdet_in_fec!J20)</f>
        <v>0.58608421026979107</v>
      </c>
      <c r="K20" s="111">
        <f>IF(RES_hhdet_in_tes!K20=0,"",RES_hhdet_in_tes!K20/RES_hhdet_in_fec!K20)</f>
        <v>0.58638115085447262</v>
      </c>
      <c r="L20" s="111">
        <f>IF(RES_hhdet_in_tes!L20=0,"",RES_hhdet_in_tes!L20/RES_hhdet_in_fec!L20)</f>
        <v>0.58629325045885028</v>
      </c>
      <c r="M20" s="111">
        <f>IF(RES_hhdet_in_tes!M20=0,"",RES_hhdet_in_tes!M20/RES_hhdet_in_fec!M20)</f>
        <v>0.5861244547507295</v>
      </c>
      <c r="N20" s="111">
        <f>IF(RES_hhdet_in_tes!N20=0,"",RES_hhdet_in_tes!N20/RES_hhdet_in_fec!N20)</f>
        <v>0.58707995218458364</v>
      </c>
      <c r="O20" s="111">
        <f>IF(RES_hhdet_in_tes!O20=0,"",RES_hhdet_in_tes!O20/RES_hhdet_in_fec!O20)</f>
        <v>0.58815017254026425</v>
      </c>
      <c r="P20" s="111">
        <f>IF(RES_hhdet_in_tes!P20=0,"",RES_hhdet_in_tes!P20/RES_hhdet_in_fec!P20)</f>
        <v>0.58780862965466729</v>
      </c>
      <c r="Q20" s="111">
        <f>IF(RES_hhdet_in_tes!Q20=0,"",RES_hhdet_in_tes!Q20/RES_hhdet_in_fec!Q20)</f>
        <v>0.58808225692893934</v>
      </c>
      <c r="R20" s="111">
        <f>IF(RES_hhdet_in_tes!R20=0,"",RES_hhdet_in_tes!R20/RES_hhdet_in_fec!R20)</f>
        <v>0.58853269756616944</v>
      </c>
      <c r="S20" s="111">
        <f>IF(RES_hhdet_in_tes!S20=0,"",RES_hhdet_in_tes!S20/RES_hhdet_in_fec!S20)</f>
        <v>0.58868772280278081</v>
      </c>
      <c r="T20" s="111">
        <f>IF(RES_hhdet_in_tes!T20=0,"",RES_hhdet_in_tes!T20/RES_hhdet_in_fec!T20)</f>
        <v>0.58827230731665991</v>
      </c>
      <c r="U20" s="111">
        <f>IF(RES_hhdet_in_tes!U20=0,"",RES_hhdet_in_tes!U20/RES_hhdet_in_fec!U20)</f>
        <v>0.59191353540230929</v>
      </c>
      <c r="V20" s="111">
        <f>IF(RES_hhdet_in_tes!V20=0,"",RES_hhdet_in_tes!V20/RES_hhdet_in_fec!V20)</f>
        <v>0.59332964237967578</v>
      </c>
      <c r="W20" s="111">
        <f>IF(RES_hhdet_in_tes!W20=0,"",RES_hhdet_in_tes!W20/RES_hhdet_in_fec!W20)</f>
        <v>0.59441756968866111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0.59125225353407851</v>
      </c>
      <c r="D21" s="111">
        <f>IF(RES_hhdet_in_tes!D21=0,"",RES_hhdet_in_tes!D21/RES_hhdet_in_fec!D21)</f>
        <v>0.59161898859757311</v>
      </c>
      <c r="E21" s="111">
        <f>IF(RES_hhdet_in_tes!E21=0,"",RES_hhdet_in_tes!E21/RES_hhdet_in_fec!E21)</f>
        <v>0.59169999697571463</v>
      </c>
      <c r="F21" s="111">
        <f>IF(RES_hhdet_in_tes!F21=0,"",RES_hhdet_in_tes!F21/RES_hhdet_in_fec!F21)</f>
        <v>0.592805706428297</v>
      </c>
      <c r="G21" s="111">
        <f>IF(RES_hhdet_in_tes!G21=0,"",RES_hhdet_in_tes!G21/RES_hhdet_in_fec!G21)</f>
        <v>0.5940190664984113</v>
      </c>
      <c r="H21" s="111">
        <f>IF(RES_hhdet_in_tes!H21=0,"",RES_hhdet_in_tes!H21/RES_hhdet_in_fec!H21)</f>
        <v>0.5947015419713706</v>
      </c>
      <c r="I21" s="111">
        <f>IF(RES_hhdet_in_tes!I21=0,"",RES_hhdet_in_tes!I21/RES_hhdet_in_fec!I21)</f>
        <v>0.59608386033145144</v>
      </c>
      <c r="J21" s="111">
        <f>IF(RES_hhdet_in_tes!J21=0,"",RES_hhdet_in_tes!J21/RES_hhdet_in_fec!J21)</f>
        <v>0.59633349714353689</v>
      </c>
      <c r="K21" s="111">
        <f>IF(RES_hhdet_in_tes!K21=0,"",RES_hhdet_in_tes!K21/RES_hhdet_in_fec!K21)</f>
        <v>0.59641859635948458</v>
      </c>
      <c r="L21" s="111">
        <f>IF(RES_hhdet_in_tes!L21=0,"",RES_hhdet_in_tes!L21/RES_hhdet_in_fec!L21)</f>
        <v>0.59552268473510628</v>
      </c>
      <c r="M21" s="111">
        <f>IF(RES_hhdet_in_tes!M21=0,"",RES_hhdet_in_tes!M21/RES_hhdet_in_fec!M21)</f>
        <v>0.59491907209630324</v>
      </c>
      <c r="N21" s="111">
        <f>IF(RES_hhdet_in_tes!N21=0,"",RES_hhdet_in_tes!N21/RES_hhdet_in_fec!N21)</f>
        <v>0.59617623175139267</v>
      </c>
      <c r="O21" s="111">
        <f>IF(RES_hhdet_in_tes!O21=0,"",RES_hhdet_in_tes!O21/RES_hhdet_in_fec!O21)</f>
        <v>0.59623898243586093</v>
      </c>
      <c r="P21" s="111">
        <f>IF(RES_hhdet_in_tes!P21=0,"",RES_hhdet_in_tes!P21/RES_hhdet_in_fec!P21)</f>
        <v>0.59687062016750414</v>
      </c>
      <c r="Q21" s="111">
        <f>IF(RES_hhdet_in_tes!Q21=0,"",RES_hhdet_in_tes!Q21/RES_hhdet_in_fec!Q21)</f>
        <v>0.59658321699822303</v>
      </c>
      <c r="R21" s="111">
        <f>IF(RES_hhdet_in_tes!R21=0,"",RES_hhdet_in_tes!R21/RES_hhdet_in_fec!R21)</f>
        <v>0.59758628882382259</v>
      </c>
      <c r="S21" s="111">
        <f>IF(RES_hhdet_in_tes!S21=0,"",RES_hhdet_in_tes!S21/RES_hhdet_in_fec!S21)</f>
        <v>0.59987902384140579</v>
      </c>
      <c r="T21" s="111">
        <f>IF(RES_hhdet_in_tes!T21=0,"",RES_hhdet_in_tes!T21/RES_hhdet_in_fec!T21)</f>
        <v>0.59985905035645282</v>
      </c>
      <c r="U21" s="111">
        <f>IF(RES_hhdet_in_tes!U21=0,"",RES_hhdet_in_tes!U21/RES_hhdet_in_fec!U21)</f>
        <v>0.60687859252953358</v>
      </c>
      <c r="V21" s="111">
        <f>IF(RES_hhdet_in_tes!V21=0,"",RES_hhdet_in_tes!V21/RES_hhdet_in_fec!V21)</f>
        <v>0.60957886360069269</v>
      </c>
      <c r="W21" s="111">
        <f>IF(RES_hhdet_in_tes!W21=0,"",RES_hhdet_in_tes!W21/RES_hhdet_in_fec!W21)</f>
        <v>0.61200796230784049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0.75261776698276184</v>
      </c>
      <c r="D22" s="45">
        <f>IF(RES_hhdet_in_tes!D22=0,"",RES_hhdet_in_tes!D22/RES_hhdet_in_fec!D22)</f>
        <v>0.752459998798921</v>
      </c>
      <c r="E22" s="45">
        <f>IF(RES_hhdet_in_tes!E22=0,"",RES_hhdet_in_tes!E22/RES_hhdet_in_fec!E22)</f>
        <v>0.75619289124843592</v>
      </c>
      <c r="F22" s="45">
        <f>IF(RES_hhdet_in_tes!F22=0,"",RES_hhdet_in_tes!F22/RES_hhdet_in_fec!F22)</f>
        <v>0.75752875044822032</v>
      </c>
      <c r="G22" s="45">
        <f>IF(RES_hhdet_in_tes!G22=0,"",RES_hhdet_in_tes!G22/RES_hhdet_in_fec!G22)</f>
        <v>0.76009722161679816</v>
      </c>
      <c r="H22" s="45">
        <f>IF(RES_hhdet_in_tes!H22=0,"",RES_hhdet_in_tes!H22/RES_hhdet_in_fec!H22)</f>
        <v>0.76413876862007879</v>
      </c>
      <c r="I22" s="45">
        <f>IF(RES_hhdet_in_tes!I22=0,"",RES_hhdet_in_tes!I22/RES_hhdet_in_fec!I22)</f>
        <v>0.76924146954930595</v>
      </c>
      <c r="J22" s="45">
        <f>IF(RES_hhdet_in_tes!J22=0,"",RES_hhdet_in_tes!J22/RES_hhdet_in_fec!J22)</f>
        <v>0.76756591647221828</v>
      </c>
      <c r="K22" s="45">
        <f>IF(RES_hhdet_in_tes!K22=0,"",RES_hhdet_in_tes!K22/RES_hhdet_in_fec!K22)</f>
        <v>0.76838897395547745</v>
      </c>
      <c r="L22" s="45">
        <f>IF(RES_hhdet_in_tes!L22=0,"",RES_hhdet_in_tes!L22/RES_hhdet_in_fec!L22)</f>
        <v>0.76841865684756594</v>
      </c>
      <c r="M22" s="45">
        <f>IF(RES_hhdet_in_tes!M22=0,"",RES_hhdet_in_tes!M22/RES_hhdet_in_fec!M22)</f>
        <v>0.77028780785405304</v>
      </c>
      <c r="N22" s="45">
        <f>IF(RES_hhdet_in_tes!N22=0,"",RES_hhdet_in_tes!N22/RES_hhdet_in_fec!N22)</f>
        <v>0.77202689161222482</v>
      </c>
      <c r="O22" s="45">
        <f>IF(RES_hhdet_in_tes!O22=0,"",RES_hhdet_in_tes!O22/RES_hhdet_in_fec!O22)</f>
        <v>0.7742647112891986</v>
      </c>
      <c r="P22" s="45">
        <f>IF(RES_hhdet_in_tes!P22=0,"",RES_hhdet_in_tes!P22/RES_hhdet_in_fec!P22)</f>
        <v>0.7847506839431635</v>
      </c>
      <c r="Q22" s="45">
        <f>IF(RES_hhdet_in_tes!Q22=0,"",RES_hhdet_in_tes!Q22/RES_hhdet_in_fec!Q22)</f>
        <v>0.79095772816703858</v>
      </c>
      <c r="R22" s="45">
        <f>IF(RES_hhdet_in_tes!R22=0,"",RES_hhdet_in_tes!R22/RES_hhdet_in_fec!R22)</f>
        <v>0.8008190307706915</v>
      </c>
      <c r="S22" s="45">
        <f>IF(RES_hhdet_in_tes!S22=0,"",RES_hhdet_in_tes!S22/RES_hhdet_in_fec!S22)</f>
        <v>0.81441598168582363</v>
      </c>
      <c r="T22" s="45">
        <f>IF(RES_hhdet_in_tes!T22=0,"",RES_hhdet_in_tes!T22/RES_hhdet_in_fec!T22)</f>
        <v>0.82906889390680172</v>
      </c>
      <c r="U22" s="45">
        <f>IF(RES_hhdet_in_tes!U22=0,"",RES_hhdet_in_tes!U22/RES_hhdet_in_fec!U22)</f>
        <v>0.84619944087896981</v>
      </c>
      <c r="V22" s="45">
        <f>IF(RES_hhdet_in_tes!V22=0,"",RES_hhdet_in_tes!V22/RES_hhdet_in_fec!V22)</f>
        <v>0.85829118030008478</v>
      </c>
      <c r="W22" s="45">
        <f>IF(RES_hhdet_in_tes!W22=0,"",RES_hhdet_in_tes!W22/RES_hhdet_in_fec!W22)</f>
        <v>0.86985341207391209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0.60319543008143495</v>
      </c>
      <c r="D24" s="119">
        <f>IF(RES_hhdet_in_tes!D24=0,"",RES_hhdet_in_tes!D24/RES_hhdet_in_fec!D24)</f>
        <v>0.60306103943939293</v>
      </c>
      <c r="E24" s="119">
        <f>IF(RES_hhdet_in_tes!E24=0,"",RES_hhdet_in_tes!E24/RES_hhdet_in_fec!E24)</f>
        <v>0.61610801542880367</v>
      </c>
      <c r="F24" s="119">
        <f>IF(RES_hhdet_in_tes!F24=0,"",RES_hhdet_in_tes!F24/RES_hhdet_in_fec!F24)</f>
        <v>0.61223445723107772</v>
      </c>
      <c r="G24" s="119">
        <f>IF(RES_hhdet_in_tes!G24=0,"",RES_hhdet_in_tes!G24/RES_hhdet_in_fec!G24)</f>
        <v>0.61872899156094474</v>
      </c>
      <c r="H24" s="119">
        <f>IF(RES_hhdet_in_tes!H24=0,"",RES_hhdet_in_tes!H24/RES_hhdet_in_fec!H24)</f>
        <v>0.6211072940651956</v>
      </c>
      <c r="I24" s="119">
        <f>IF(RES_hhdet_in_tes!I24=0,"",RES_hhdet_in_tes!I24/RES_hhdet_in_fec!I24)</f>
        <v>0.62344906553138235</v>
      </c>
      <c r="J24" s="119">
        <f>IF(RES_hhdet_in_tes!J24=0,"",RES_hhdet_in_tes!J24/RES_hhdet_in_fec!J24)</f>
        <v>0.63510943336221726</v>
      </c>
      <c r="K24" s="119">
        <f>IF(RES_hhdet_in_tes!K24=0,"",RES_hhdet_in_tes!K24/RES_hhdet_in_fec!K24)</f>
        <v>0.64886345784584676</v>
      </c>
      <c r="L24" s="119">
        <f>IF(RES_hhdet_in_tes!L24=0,"",RES_hhdet_in_tes!L24/RES_hhdet_in_fec!L24)</f>
        <v>0.66285455987040265</v>
      </c>
      <c r="M24" s="119">
        <f>IF(RES_hhdet_in_tes!M24=0,"",RES_hhdet_in_tes!M24/RES_hhdet_in_fec!M24)</f>
        <v>0.6677738294291895</v>
      </c>
      <c r="N24" s="119">
        <f>IF(RES_hhdet_in_tes!N24=0,"",RES_hhdet_in_tes!N24/RES_hhdet_in_fec!N24)</f>
        <v>0.68754464885175015</v>
      </c>
      <c r="O24" s="119">
        <f>IF(RES_hhdet_in_tes!O24=0,"",RES_hhdet_in_tes!O24/RES_hhdet_in_fec!O24)</f>
        <v>0.70038004963257294</v>
      </c>
      <c r="P24" s="119">
        <f>IF(RES_hhdet_in_tes!P24=0,"",RES_hhdet_in_tes!P24/RES_hhdet_in_fec!P24)</f>
        <v>0.73320537930442775</v>
      </c>
      <c r="Q24" s="119">
        <f>IF(RES_hhdet_in_tes!Q24=0,"",RES_hhdet_in_tes!Q24/RES_hhdet_in_fec!Q24)</f>
        <v>0.75275078747567592</v>
      </c>
      <c r="R24" s="119">
        <f>IF(RES_hhdet_in_tes!R24=0,"",RES_hhdet_in_tes!R24/RES_hhdet_in_fec!R24)</f>
        <v>0.76783238021385403</v>
      </c>
      <c r="S24" s="119">
        <f>IF(RES_hhdet_in_tes!S24=0,"",RES_hhdet_in_tes!S24/RES_hhdet_in_fec!S24)</f>
        <v>0.77858607643191358</v>
      </c>
      <c r="T24" s="119">
        <f>IF(RES_hhdet_in_tes!T24=0,"",RES_hhdet_in_tes!T24/RES_hhdet_in_fec!T24)</f>
        <v>0.7938491002387098</v>
      </c>
      <c r="U24" s="119">
        <f>IF(RES_hhdet_in_tes!U24=0,"",RES_hhdet_in_tes!U24/RES_hhdet_in_fec!U24)</f>
        <v>0.80304154585577137</v>
      </c>
      <c r="V24" s="119">
        <f>IF(RES_hhdet_in_tes!V24=0,"",RES_hhdet_in_tes!V24/RES_hhdet_in_fec!V24)</f>
        <v>0.80123003647824265</v>
      </c>
      <c r="W24" s="119">
        <f>IF(RES_hhdet_in_tes!W24=0,"",RES_hhdet_in_tes!W24/RES_hhdet_in_fec!W24)</f>
        <v>0.79935940826215934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0.57816892375412654</v>
      </c>
      <c r="D25" s="124">
        <f>IF(RES_hhdet_in_tes!D25=0,"",RES_hhdet_in_tes!D25/RES_hhdet_in_fec!D25)</f>
        <v>0.5707505158203463</v>
      </c>
      <c r="E25" s="124">
        <f>IF(RES_hhdet_in_tes!E25=0,"",RES_hhdet_in_tes!E25/RES_hhdet_in_fec!E25)</f>
        <v>0.56977756318097517</v>
      </c>
      <c r="F25" s="124">
        <f>IF(RES_hhdet_in_tes!F25=0,"",RES_hhdet_in_tes!F25/RES_hhdet_in_fec!F25)</f>
        <v>0.57724287319229628</v>
      </c>
      <c r="G25" s="124">
        <f>IF(RES_hhdet_in_tes!G25=0,"",RES_hhdet_in_tes!G25/RES_hhdet_in_fec!G25)</f>
        <v>0.58214080584913075</v>
      </c>
      <c r="H25" s="124">
        <f>IF(RES_hhdet_in_tes!H25=0,"",RES_hhdet_in_tes!H25/RES_hhdet_in_fec!H25)</f>
        <v>0.58884241558191486</v>
      </c>
      <c r="I25" s="124">
        <f>IF(RES_hhdet_in_tes!I25=0,"",RES_hhdet_in_tes!I25/RES_hhdet_in_fec!I25)</f>
        <v>0.58500002664749606</v>
      </c>
      <c r="J25" s="124">
        <f>IF(RES_hhdet_in_tes!J25=0,"",RES_hhdet_in_tes!J25/RES_hhdet_in_fec!J25)</f>
        <v>0.59245163321787642</v>
      </c>
      <c r="K25" s="124">
        <f>IF(RES_hhdet_in_tes!K25=0,"",RES_hhdet_in_tes!K25/RES_hhdet_in_fec!K25)</f>
        <v>0.60713908018439444</v>
      </c>
      <c r="L25" s="124">
        <f>IF(RES_hhdet_in_tes!L25=0,"",RES_hhdet_in_tes!L25/RES_hhdet_in_fec!L25)</f>
        <v>0.62271420487820928</v>
      </c>
      <c r="M25" s="124">
        <f>IF(RES_hhdet_in_tes!M25=0,"",RES_hhdet_in_tes!M25/RES_hhdet_in_fec!M25)</f>
        <v>0.62920001904803902</v>
      </c>
      <c r="N25" s="124">
        <f>IF(RES_hhdet_in_tes!N25=0,"",RES_hhdet_in_tes!N25/RES_hhdet_in_fec!N25)</f>
        <v>0.64164600254449855</v>
      </c>
      <c r="O25" s="124">
        <f>IF(RES_hhdet_in_tes!O25=0,"",RES_hhdet_in_tes!O25/RES_hhdet_in_fec!O25)</f>
        <v>0.67131921309269293</v>
      </c>
      <c r="P25" s="124">
        <f>IF(RES_hhdet_in_tes!P25=0,"",RES_hhdet_in_tes!P25/RES_hhdet_in_fec!P25)</f>
        <v>0.70903881179882533</v>
      </c>
      <c r="Q25" s="124">
        <f>IF(RES_hhdet_in_tes!Q25=0,"",RES_hhdet_in_tes!Q25/RES_hhdet_in_fec!Q25)</f>
        <v>0.73225903764404687</v>
      </c>
      <c r="R25" s="124">
        <f>IF(RES_hhdet_in_tes!R25=0,"",RES_hhdet_in_tes!R25/RES_hhdet_in_fec!R25)</f>
        <v>0.74665253685109412</v>
      </c>
      <c r="S25" s="124">
        <f>IF(RES_hhdet_in_tes!S25=0,"",RES_hhdet_in_tes!S25/RES_hhdet_in_fec!S25)</f>
        <v>0.74916243872297938</v>
      </c>
      <c r="T25" s="124">
        <f>IF(RES_hhdet_in_tes!T25=0,"",RES_hhdet_in_tes!T25/RES_hhdet_in_fec!T25)</f>
        <v>0.76191605016410646</v>
      </c>
      <c r="U25" s="124">
        <f>IF(RES_hhdet_in_tes!U25=0,"",RES_hhdet_in_tes!U25/RES_hhdet_in_fec!U25)</f>
        <v>0.7675675786887064</v>
      </c>
      <c r="V25" s="124">
        <f>IF(RES_hhdet_in_tes!V25=0,"",RES_hhdet_in_tes!V25/RES_hhdet_in_fec!V25)</f>
        <v>0.7664120769987911</v>
      </c>
      <c r="W25" s="124">
        <f>IF(RES_hhdet_in_tes!W25=0,"",RES_hhdet_in_tes!W25/RES_hhdet_in_fec!W25)</f>
        <v>0.75991419333417209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0.57239161417783024</v>
      </c>
      <c r="D26" s="111">
        <f>IF(RES_hhdet_in_tes!D26=0,"",RES_hhdet_in_tes!D26/RES_hhdet_in_fec!D26)</f>
        <v>0.56516225437722234</v>
      </c>
      <c r="E26" s="111">
        <f>IF(RES_hhdet_in_tes!E26=0,"",RES_hhdet_in_tes!E26/RES_hhdet_in_fec!E26)</f>
        <v>0.56453850626557611</v>
      </c>
      <c r="F26" s="111">
        <f>IF(RES_hhdet_in_tes!F26=0,"",RES_hhdet_in_tes!F26/RES_hhdet_in_fec!F26)</f>
        <v>0.57195891828142209</v>
      </c>
      <c r="G26" s="111">
        <f>IF(RES_hhdet_in_tes!G26=0,"",RES_hhdet_in_tes!G26/RES_hhdet_in_fec!G26)</f>
        <v>0.57686812162660916</v>
      </c>
      <c r="H26" s="111">
        <f>IF(RES_hhdet_in_tes!H26=0,"",RES_hhdet_in_tes!H26/RES_hhdet_in_fec!H26)</f>
        <v>0.58370888525470255</v>
      </c>
      <c r="I26" s="111">
        <f>IF(RES_hhdet_in_tes!I26=0,"",RES_hhdet_in_tes!I26/RES_hhdet_in_fec!I26)</f>
        <v>0.57999474652479321</v>
      </c>
      <c r="J26" s="111">
        <f>IF(RES_hhdet_in_tes!J26=0,"",RES_hhdet_in_tes!J26/RES_hhdet_in_fec!J26)</f>
        <v>0.58760438887252753</v>
      </c>
      <c r="K26" s="111">
        <f>IF(RES_hhdet_in_tes!K26=0,"",RES_hhdet_in_tes!K26/RES_hhdet_in_fec!K26)</f>
        <v>0.60236857602136695</v>
      </c>
      <c r="L26" s="111">
        <f>IF(RES_hhdet_in_tes!L26=0,"",RES_hhdet_in_tes!L26/RES_hhdet_in_fec!L26)</f>
        <v>0.61803308443844218</v>
      </c>
      <c r="M26" s="111">
        <f>IF(RES_hhdet_in_tes!M26=0,"",RES_hhdet_in_tes!M26/RES_hhdet_in_fec!M26)</f>
        <v>0.62467059963927918</v>
      </c>
      <c r="N26" s="111">
        <f>IF(RES_hhdet_in_tes!N26=0,"",RES_hhdet_in_tes!N26/RES_hhdet_in_fec!N26)</f>
        <v>0.63733140372060548</v>
      </c>
      <c r="O26" s="111">
        <f>IF(RES_hhdet_in_tes!O26=0,"",RES_hhdet_in_tes!O26/RES_hhdet_in_fec!O26)</f>
        <v>0.66698811858502516</v>
      </c>
      <c r="P26" s="111">
        <f>IF(RES_hhdet_in_tes!P26=0,"",RES_hhdet_in_tes!P26/RES_hhdet_in_fec!P26)</f>
        <v>0.70485192733990787</v>
      </c>
      <c r="Q26" s="111">
        <f>IF(RES_hhdet_in_tes!Q26=0,"",RES_hhdet_in_tes!Q26/RES_hhdet_in_fec!Q26)</f>
        <v>0.72848331202851546</v>
      </c>
      <c r="R26" s="111">
        <f>IF(RES_hhdet_in_tes!R26=0,"",RES_hhdet_in_tes!R26/RES_hhdet_in_fec!R26)</f>
        <v>0.74299644027156353</v>
      </c>
      <c r="S26" s="111">
        <f>IF(RES_hhdet_in_tes!S26=0,"",RES_hhdet_in_tes!S26/RES_hhdet_in_fec!S26)</f>
        <v>0.74561566667297874</v>
      </c>
      <c r="T26" s="111">
        <f>IF(RES_hhdet_in_tes!T26=0,"",RES_hhdet_in_tes!T26/RES_hhdet_in_fec!T26)</f>
        <v>0.7584898971154076</v>
      </c>
      <c r="U26" s="111">
        <f>IF(RES_hhdet_in_tes!U26=0,"",RES_hhdet_in_tes!U26/RES_hhdet_in_fec!U26)</f>
        <v>0.76419472261322086</v>
      </c>
      <c r="V26" s="111">
        <f>IF(RES_hhdet_in_tes!V26=0,"",RES_hhdet_in_tes!V26/RES_hhdet_in_fec!V26)</f>
        <v>0.76305641545174729</v>
      </c>
      <c r="W26" s="111">
        <f>IF(RES_hhdet_in_tes!W26=0,"",RES_hhdet_in_tes!W26/RES_hhdet_in_fec!W26)</f>
        <v>0.75657275200274732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2.3292362879306308</v>
      </c>
      <c r="D28" s="124">
        <f>IF(RES_hhdet_in_tes!D28=0,"",RES_hhdet_in_tes!D28/RES_hhdet_in_fec!D28)</f>
        <v>2.3971893611516801</v>
      </c>
      <c r="E28" s="124">
        <f>IF(RES_hhdet_in_tes!E28=0,"",RES_hhdet_in_tes!E28/RES_hhdet_in_fec!E28)</f>
        <v>2.4846658275423583</v>
      </c>
      <c r="F28" s="124">
        <f>IF(RES_hhdet_in_tes!F28=0,"",RES_hhdet_in_tes!F28/RES_hhdet_in_fec!F28)</f>
        <v>2.5307734011786742</v>
      </c>
      <c r="G28" s="124">
        <f>IF(RES_hhdet_in_tes!G28=0,"",RES_hhdet_in_tes!G28/RES_hhdet_in_fec!G28)</f>
        <v>2.5731065223543044</v>
      </c>
      <c r="H28" s="124">
        <f>IF(RES_hhdet_in_tes!H28=0,"",RES_hhdet_in_tes!H28/RES_hhdet_in_fec!H28)</f>
        <v>2.6668992587006293</v>
      </c>
      <c r="I28" s="124">
        <f>IF(RES_hhdet_in_tes!I28=0,"",RES_hhdet_in_tes!I28/RES_hhdet_in_fec!I28)</f>
        <v>2.715110191722907</v>
      </c>
      <c r="J28" s="124">
        <f>IF(RES_hhdet_in_tes!J28=0,"",RES_hhdet_in_tes!J28/RES_hhdet_in_fec!J28)</f>
        <v>2.8622029298264966</v>
      </c>
      <c r="K28" s="124">
        <f>IF(RES_hhdet_in_tes!K28=0,"",RES_hhdet_in_tes!K28/RES_hhdet_in_fec!K28)</f>
        <v>2.9643414350538269</v>
      </c>
      <c r="L28" s="124">
        <f>IF(RES_hhdet_in_tes!L28=0,"",RES_hhdet_in_tes!L28/RES_hhdet_in_fec!L28)</f>
        <v>3.1162550712495727</v>
      </c>
      <c r="M28" s="124">
        <f>IF(RES_hhdet_in_tes!M28=0,"",RES_hhdet_in_tes!M28/RES_hhdet_in_fec!M28)</f>
        <v>3.2047922728225764</v>
      </c>
      <c r="N28" s="124">
        <f>IF(RES_hhdet_in_tes!N28=0,"",RES_hhdet_in_tes!N28/RES_hhdet_in_fec!N28)</f>
        <v>3.2556747623114406</v>
      </c>
      <c r="O28" s="124">
        <f>IF(RES_hhdet_in_tes!O28=0,"",RES_hhdet_in_tes!O28/RES_hhdet_in_fec!O28)</f>
        <v>3.443225538993675</v>
      </c>
      <c r="P28" s="124">
        <f>IF(RES_hhdet_in_tes!P28=0,"",RES_hhdet_in_tes!P28/RES_hhdet_in_fec!P28)</f>
        <v>3.6286717956071857</v>
      </c>
      <c r="Q28" s="124">
        <f>IF(RES_hhdet_in_tes!Q28=0,"",RES_hhdet_in_tes!Q28/RES_hhdet_in_fec!Q28)</f>
        <v>3.6915176980965421</v>
      </c>
      <c r="R28" s="124">
        <f>IF(RES_hhdet_in_tes!R28=0,"",RES_hhdet_in_tes!R28/RES_hhdet_in_fec!R28)</f>
        <v>3.7576730290739948</v>
      </c>
      <c r="S28" s="124">
        <f>IF(RES_hhdet_in_tes!S28=0,"",RES_hhdet_in_tes!S28/RES_hhdet_in_fec!S28)</f>
        <v>3.7944330908407893</v>
      </c>
      <c r="T28" s="124">
        <f>IF(RES_hhdet_in_tes!T28=0,"",RES_hhdet_in_tes!T28/RES_hhdet_in_fec!T28)</f>
        <v>3.8765401540790956</v>
      </c>
      <c r="U28" s="124">
        <f>IF(RES_hhdet_in_tes!U28=0,"",RES_hhdet_in_tes!U28/RES_hhdet_in_fec!U28)</f>
        <v>3.9773264312242516</v>
      </c>
      <c r="V28" s="124">
        <f>IF(RES_hhdet_in_tes!V28=0,"",RES_hhdet_in_tes!V28/RES_hhdet_in_fec!V28)</f>
        <v>4.1041143845122825</v>
      </c>
      <c r="W28" s="124">
        <f>IF(RES_hhdet_in_tes!W28=0,"",RES_hhdet_in_tes!W28/RES_hhdet_in_fec!W28)</f>
        <v>4.1261990881419264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2.3292362879306308</v>
      </c>
      <c r="D29" s="111">
        <f>IF(RES_hhdet_in_tes!D29=0,"",RES_hhdet_in_tes!D29/RES_hhdet_in_fec!D29)</f>
        <v>2.3971893611516801</v>
      </c>
      <c r="E29" s="111">
        <f>IF(RES_hhdet_in_tes!E29=0,"",RES_hhdet_in_tes!E29/RES_hhdet_in_fec!E29)</f>
        <v>2.4846658275423583</v>
      </c>
      <c r="F29" s="111">
        <f>IF(RES_hhdet_in_tes!F29=0,"",RES_hhdet_in_tes!F29/RES_hhdet_in_fec!F29)</f>
        <v>2.5307734011786742</v>
      </c>
      <c r="G29" s="111">
        <f>IF(RES_hhdet_in_tes!G29=0,"",RES_hhdet_in_tes!G29/RES_hhdet_in_fec!G29)</f>
        <v>2.5731065223543044</v>
      </c>
      <c r="H29" s="111">
        <f>IF(RES_hhdet_in_tes!H29=0,"",RES_hhdet_in_tes!H29/RES_hhdet_in_fec!H29)</f>
        <v>2.6668992587006293</v>
      </c>
      <c r="I29" s="111">
        <f>IF(RES_hhdet_in_tes!I29=0,"",RES_hhdet_in_tes!I29/RES_hhdet_in_fec!I29)</f>
        <v>2.715110191722907</v>
      </c>
      <c r="J29" s="111">
        <f>IF(RES_hhdet_in_tes!J29=0,"",RES_hhdet_in_tes!J29/RES_hhdet_in_fec!J29)</f>
        <v>2.8622029298264966</v>
      </c>
      <c r="K29" s="111">
        <f>IF(RES_hhdet_in_tes!K29=0,"",RES_hhdet_in_tes!K29/RES_hhdet_in_fec!K29)</f>
        <v>2.9643414350538269</v>
      </c>
      <c r="L29" s="111">
        <f>IF(RES_hhdet_in_tes!L29=0,"",RES_hhdet_in_tes!L29/RES_hhdet_in_fec!L29)</f>
        <v>3.1162550712495727</v>
      </c>
      <c r="M29" s="111">
        <f>IF(RES_hhdet_in_tes!M29=0,"",RES_hhdet_in_tes!M29/RES_hhdet_in_fec!M29)</f>
        <v>3.2047922728225764</v>
      </c>
      <c r="N29" s="111">
        <f>IF(RES_hhdet_in_tes!N29=0,"",RES_hhdet_in_tes!N29/RES_hhdet_in_fec!N29)</f>
        <v>3.2556747623114406</v>
      </c>
      <c r="O29" s="111">
        <f>IF(RES_hhdet_in_tes!O29=0,"",RES_hhdet_in_tes!O29/RES_hhdet_in_fec!O29)</f>
        <v>3.443225538993675</v>
      </c>
      <c r="P29" s="111">
        <f>IF(RES_hhdet_in_tes!P29=0,"",RES_hhdet_in_tes!P29/RES_hhdet_in_fec!P29)</f>
        <v>3.6286717956071857</v>
      </c>
      <c r="Q29" s="111">
        <f>IF(RES_hhdet_in_tes!Q29=0,"",RES_hhdet_in_tes!Q29/RES_hhdet_in_fec!Q29)</f>
        <v>3.6915176980965421</v>
      </c>
      <c r="R29" s="111">
        <f>IF(RES_hhdet_in_tes!R29=0,"",RES_hhdet_in_tes!R29/RES_hhdet_in_fec!R29)</f>
        <v>3.7576730290739948</v>
      </c>
      <c r="S29" s="111">
        <f>IF(RES_hhdet_in_tes!S29=0,"",RES_hhdet_in_tes!S29/RES_hhdet_in_fec!S29)</f>
        <v>3.7944330908407893</v>
      </c>
      <c r="T29" s="111">
        <f>IF(RES_hhdet_in_tes!T29=0,"",RES_hhdet_in_tes!T29/RES_hhdet_in_fec!T29)</f>
        <v>3.8765401540790956</v>
      </c>
      <c r="U29" s="111">
        <f>IF(RES_hhdet_in_tes!U29=0,"",RES_hhdet_in_tes!U29/RES_hhdet_in_fec!U29)</f>
        <v>3.9773264312242516</v>
      </c>
      <c r="V29" s="111">
        <f>IF(RES_hhdet_in_tes!V29=0,"",RES_hhdet_in_tes!V29/RES_hhdet_in_fec!V29)</f>
        <v>4.1041143845122825</v>
      </c>
      <c r="W29" s="111">
        <f>IF(RES_hhdet_in_tes!W29=0,"",RES_hhdet_in_tes!W29/RES_hhdet_in_fec!W29)</f>
        <v>4.1261990881419264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0.69119274213989079</v>
      </c>
      <c r="D30" s="124">
        <f>IF(RES_hhdet_in_tes!D30=0,"",RES_hhdet_in_tes!D30/RES_hhdet_in_fec!D30)</f>
        <v>0.67940099935279796</v>
      </c>
      <c r="E30" s="124">
        <f>IF(RES_hhdet_in_tes!E30=0,"",RES_hhdet_in_tes!E30/RES_hhdet_in_fec!E30)</f>
        <v>0.67330912933895182</v>
      </c>
      <c r="F30" s="124">
        <f>IF(RES_hhdet_in_tes!F30=0,"",RES_hhdet_in_tes!F30/RES_hhdet_in_fec!F30)</f>
        <v>0.66613121914015438</v>
      </c>
      <c r="G30" s="124">
        <f>IF(RES_hhdet_in_tes!G30=0,"",RES_hhdet_in_tes!G30/RES_hhdet_in_fec!G30)</f>
        <v>0.68778299643786855</v>
      </c>
      <c r="H30" s="124">
        <f>IF(RES_hhdet_in_tes!H30=0,"",RES_hhdet_in_tes!H30/RES_hhdet_in_fec!H30)</f>
        <v>0.68864222861580715</v>
      </c>
      <c r="I30" s="124">
        <f>IF(RES_hhdet_in_tes!I30=0,"",RES_hhdet_in_tes!I30/RES_hhdet_in_fec!I30)</f>
        <v>0.70620373822005</v>
      </c>
      <c r="J30" s="124">
        <f>IF(RES_hhdet_in_tes!J30=0,"",RES_hhdet_in_tes!J30/RES_hhdet_in_fec!J30)</f>
        <v>0.72314146466192863</v>
      </c>
      <c r="K30" s="124">
        <f>IF(RES_hhdet_in_tes!K30=0,"",RES_hhdet_in_tes!K30/RES_hhdet_in_fec!K30)</f>
        <v>0.73179217256478835</v>
      </c>
      <c r="L30" s="124">
        <f>IF(RES_hhdet_in_tes!L30=0,"",RES_hhdet_in_tes!L30/RES_hhdet_in_fec!L30)</f>
        <v>0.74368103549921183</v>
      </c>
      <c r="M30" s="124">
        <f>IF(RES_hhdet_in_tes!M30=0,"",RES_hhdet_in_tes!M30/RES_hhdet_in_fec!M30)</f>
        <v>0.72153606760128586</v>
      </c>
      <c r="N30" s="124">
        <f>IF(RES_hhdet_in_tes!N30=0,"",RES_hhdet_in_tes!N30/RES_hhdet_in_fec!N30)</f>
        <v>0.73200095936378551</v>
      </c>
      <c r="O30" s="124">
        <f>IF(RES_hhdet_in_tes!O30=0,"",RES_hhdet_in_tes!O30/RES_hhdet_in_fec!O30)</f>
        <v>0.75054021456497555</v>
      </c>
      <c r="P30" s="124">
        <f>IF(RES_hhdet_in_tes!P30=0,"",RES_hhdet_in_tes!P30/RES_hhdet_in_fec!P30)</f>
        <v>0.79742399631092653</v>
      </c>
      <c r="Q30" s="124">
        <f>IF(RES_hhdet_in_tes!Q30=0,"",RES_hhdet_in_tes!Q30/RES_hhdet_in_fec!Q30)</f>
        <v>0.80525383059001243</v>
      </c>
      <c r="R30" s="124">
        <f>IF(RES_hhdet_in_tes!R30=0,"",RES_hhdet_in_tes!R30/RES_hhdet_in_fec!R30)</f>
        <v>0.81720071590543142</v>
      </c>
      <c r="S30" s="124">
        <f>IF(RES_hhdet_in_tes!S30=0,"",RES_hhdet_in_tes!S30/RES_hhdet_in_fec!S30)</f>
        <v>0.82247126319612684</v>
      </c>
      <c r="T30" s="124">
        <f>IF(RES_hhdet_in_tes!T30=0,"",RES_hhdet_in_tes!T30/RES_hhdet_in_fec!T30)</f>
        <v>0.83632768996157336</v>
      </c>
      <c r="U30" s="124">
        <f>IF(RES_hhdet_in_tes!U30=0,"",RES_hhdet_in_tes!U30/RES_hhdet_in_fec!U30)</f>
        <v>0.84920994669051741</v>
      </c>
      <c r="V30" s="124">
        <f>IF(RES_hhdet_in_tes!V30=0,"",RES_hhdet_in_tes!V30/RES_hhdet_in_fec!V30)</f>
        <v>0.84435006105418908</v>
      </c>
      <c r="W30" s="124">
        <f>IF(RES_hhdet_in_tes!W30=0,"",RES_hhdet_in_tes!W30/RES_hhdet_in_fec!W30)</f>
        <v>0.85541611124358863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0.5958239864604099</v>
      </c>
      <c r="D31" s="111">
        <f>IF(RES_hhdet_in_tes!D31=0,"",RES_hhdet_in_tes!D31/RES_hhdet_in_fec!D31)</f>
        <v>0.57625446280570658</v>
      </c>
      <c r="E31" s="111">
        <f>IF(RES_hhdet_in_tes!E31=0,"",RES_hhdet_in_tes!E31/RES_hhdet_in_fec!E31)</f>
        <v>0.57717580748053043</v>
      </c>
      <c r="F31" s="111">
        <f>IF(RES_hhdet_in_tes!F31=0,"",RES_hhdet_in_tes!F31/RES_hhdet_in_fec!F31)</f>
        <v>0.58151989884885236</v>
      </c>
      <c r="G31" s="111">
        <f>IF(RES_hhdet_in_tes!G31=0,"",RES_hhdet_in_tes!G31/RES_hhdet_in_fec!G31)</f>
        <v>0.58910685744558322</v>
      </c>
      <c r="H31" s="111">
        <f>IF(RES_hhdet_in_tes!H31=0,"",RES_hhdet_in_tes!H31/RES_hhdet_in_fec!H31)</f>
        <v>0.58888267506898273</v>
      </c>
      <c r="I31" s="111">
        <f>IF(RES_hhdet_in_tes!I31=0,"",RES_hhdet_in_tes!I31/RES_hhdet_in_fec!I31)</f>
        <v>0.58440907908052697</v>
      </c>
      <c r="J31" s="111">
        <f>IF(RES_hhdet_in_tes!J31=0,"",RES_hhdet_in_tes!J31/RES_hhdet_in_fec!J31)</f>
        <v>0.59211724022694001</v>
      </c>
      <c r="K31" s="111">
        <f>IF(RES_hhdet_in_tes!K31=0,"",RES_hhdet_in_tes!K31/RES_hhdet_in_fec!K31)</f>
        <v>0.60296822703003394</v>
      </c>
      <c r="L31" s="111">
        <f>IF(RES_hhdet_in_tes!L31=0,"",RES_hhdet_in_tes!L31/RES_hhdet_in_fec!L31)</f>
        <v>0.60950801789771369</v>
      </c>
      <c r="M31" s="111">
        <f>IF(RES_hhdet_in_tes!M31=0,"",RES_hhdet_in_tes!M31/RES_hhdet_in_fec!M31)</f>
        <v>0.61643953822002384</v>
      </c>
      <c r="N31" s="111">
        <f>IF(RES_hhdet_in_tes!N31=0,"",RES_hhdet_in_tes!N31/RES_hhdet_in_fec!N31)</f>
        <v>0.62714847181167799</v>
      </c>
      <c r="O31" s="111">
        <f>IF(RES_hhdet_in_tes!O31=0,"",RES_hhdet_in_tes!O31/RES_hhdet_in_fec!O31)</f>
        <v>0.65636288349900351</v>
      </c>
      <c r="P31" s="111">
        <f>IF(RES_hhdet_in_tes!P31=0,"",RES_hhdet_in_tes!P31/RES_hhdet_in_fec!P31)</f>
        <v>0.73084065798776543</v>
      </c>
      <c r="Q31" s="111">
        <f>IF(RES_hhdet_in_tes!Q31=0,"",RES_hhdet_in_tes!Q31/RES_hhdet_in_fec!Q31)</f>
        <v>0.7305294310415833</v>
      </c>
      <c r="R31" s="111">
        <f>IF(RES_hhdet_in_tes!R31=0,"",RES_hhdet_in_tes!R31/RES_hhdet_in_fec!R31)</f>
        <v>0.74744566342767782</v>
      </c>
      <c r="S31" s="111">
        <f>IF(RES_hhdet_in_tes!S31=0,"",RES_hhdet_in_tes!S31/RES_hhdet_in_fec!S31)</f>
        <v>0.75801748874012065</v>
      </c>
      <c r="T31" s="111">
        <f>IF(RES_hhdet_in_tes!T31=0,"",RES_hhdet_in_tes!T31/RES_hhdet_in_fec!T31)</f>
        <v>0.79277088479520708</v>
      </c>
      <c r="U31" s="111">
        <f>IF(RES_hhdet_in_tes!U31=0,"",RES_hhdet_in_tes!U31/RES_hhdet_in_fec!U31)</f>
        <v>0.80178565254243994</v>
      </c>
      <c r="V31" s="111">
        <f>IF(RES_hhdet_in_tes!V31=0,"",RES_hhdet_in_tes!V31/RES_hhdet_in_fec!V31)</f>
        <v>0.80568484789425043</v>
      </c>
      <c r="W31" s="111">
        <f>IF(RES_hhdet_in_tes!W31=0,"",RES_hhdet_in_tes!W31/RES_hhdet_in_fec!W31)</f>
        <v>0.79813089884680288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0.86900982707772012</v>
      </c>
      <c r="D32" s="111">
        <f>IF(RES_hhdet_in_tes!D32=0,"",RES_hhdet_in_tes!D32/RES_hhdet_in_fec!D32)</f>
        <v>0.8802990195920336</v>
      </c>
      <c r="E32" s="111">
        <f>IF(RES_hhdet_in_tes!E32=0,"",RES_hhdet_in_tes!E32/RES_hhdet_in_fec!E32)</f>
        <v>0.90071919705196635</v>
      </c>
      <c r="F32" s="111">
        <f>IF(RES_hhdet_in_tes!F32=0,"",RES_hhdet_in_tes!F32/RES_hhdet_in_fec!F32)</f>
        <v>0.89732179995074146</v>
      </c>
      <c r="G32" s="111">
        <f>IF(RES_hhdet_in_tes!G32=0,"",RES_hhdet_in_tes!G32/RES_hhdet_in_fec!G32)</f>
        <v>0.90741683598952971</v>
      </c>
      <c r="H32" s="111">
        <f>IF(RES_hhdet_in_tes!H32=0,"",RES_hhdet_in_tes!H32/RES_hhdet_in_fec!H32)</f>
        <v>0.88057417125604187</v>
      </c>
      <c r="I32" s="111">
        <f>IF(RES_hhdet_in_tes!I32=0,"",RES_hhdet_in_tes!I32/RES_hhdet_in_fec!I32)</f>
        <v>0.93310403624461669</v>
      </c>
      <c r="J32" s="111">
        <f>IF(RES_hhdet_in_tes!J32=0,"",RES_hhdet_in_tes!J32/RES_hhdet_in_fec!J32)</f>
        <v>0.90744539783701594</v>
      </c>
      <c r="K32" s="111">
        <f>IF(RES_hhdet_in_tes!K32=0,"",RES_hhdet_in_tes!K32/RES_hhdet_in_fec!K32)</f>
        <v>0.89413619367582309</v>
      </c>
      <c r="L32" s="111">
        <f>IF(RES_hhdet_in_tes!L32=0,"",RES_hhdet_in_tes!L32/RES_hhdet_in_fec!L32)</f>
        <v>0.89596909821320614</v>
      </c>
      <c r="M32" s="111">
        <f>IF(RES_hhdet_in_tes!M32=0,"",RES_hhdet_in_tes!M32/RES_hhdet_in_fec!M32)</f>
        <v>0.90955604964755088</v>
      </c>
      <c r="N32" s="111">
        <f>IF(RES_hhdet_in_tes!N32=0,"",RES_hhdet_in_tes!N32/RES_hhdet_in_fec!N32)</f>
        <v>0.92961840849123234</v>
      </c>
      <c r="O32" s="111">
        <f>IF(RES_hhdet_in_tes!O32=0,"",RES_hhdet_in_tes!O32/RES_hhdet_in_fec!O32)</f>
        <v>0.94229142422678747</v>
      </c>
      <c r="P32" s="111">
        <f>IF(RES_hhdet_in_tes!P32=0,"",RES_hhdet_in_tes!P32/RES_hhdet_in_fec!P32)</f>
        <v>0.90467972166523092</v>
      </c>
      <c r="Q32" s="111">
        <f>IF(RES_hhdet_in_tes!Q32=0,"",RES_hhdet_in_tes!Q32/RES_hhdet_in_fec!Q32)</f>
        <v>0.97467977200677303</v>
      </c>
      <c r="R32" s="111">
        <f>IF(RES_hhdet_in_tes!R32=0,"",RES_hhdet_in_tes!R32/RES_hhdet_in_fec!R32)</f>
        <v>0.92976725960871243</v>
      </c>
      <c r="S32" s="111">
        <f>IF(RES_hhdet_in_tes!S32=0,"",RES_hhdet_in_tes!S32/RES_hhdet_in_fec!S32)</f>
        <v>0.95970741717142816</v>
      </c>
      <c r="T32" s="111">
        <f>IF(RES_hhdet_in_tes!T32=0,"",RES_hhdet_in_tes!T32/RES_hhdet_in_fec!T32)</f>
        <v>0.94280403684267122</v>
      </c>
      <c r="U32" s="111">
        <f>IF(RES_hhdet_in_tes!U32=0,"",RES_hhdet_in_tes!U32/RES_hhdet_in_fec!U32)</f>
        <v>0.95423754998747667</v>
      </c>
      <c r="V32" s="111">
        <f>IF(RES_hhdet_in_tes!V32=0,"",RES_hhdet_in_tes!V32/RES_hhdet_in_fec!V32)</f>
        <v>0.95665572320250281</v>
      </c>
      <c r="W32" s="111">
        <f>IF(RES_hhdet_in_tes!W32=0,"",RES_hhdet_in_tes!W32/RES_hhdet_in_fec!W32)</f>
        <v>0.95802586082123053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0.569009920701948</v>
      </c>
      <c r="D33" s="112">
        <f>IF(RES_hhdet_in_tes!D33=0,"",RES_hhdet_in_tes!D33/RES_hhdet_in_fec!D33)</f>
        <v>0.59625911435262502</v>
      </c>
      <c r="E33" s="112">
        <f>IF(RES_hhdet_in_tes!E33=0,"",RES_hhdet_in_tes!E33/RES_hhdet_in_fec!E33)</f>
        <v>0.59155093227064814</v>
      </c>
      <c r="F33" s="112">
        <f>IF(RES_hhdet_in_tes!F33=0,"",RES_hhdet_in_tes!F33/RES_hhdet_in_fec!F33)</f>
        <v>0.62872621160621234</v>
      </c>
      <c r="G33" s="112">
        <f>IF(RES_hhdet_in_tes!G33=0,"",RES_hhdet_in_tes!G33/RES_hhdet_in_fec!G33)</f>
        <v>0.63501993643417343</v>
      </c>
      <c r="H33" s="112">
        <f>IF(RES_hhdet_in_tes!H33=0,"",RES_hhdet_in_tes!H33/RES_hhdet_in_fec!H33)</f>
        <v>0.66774550315408443</v>
      </c>
      <c r="I33" s="112">
        <f>IF(RES_hhdet_in_tes!I33=0,"",RES_hhdet_in_tes!I33/RES_hhdet_in_fec!I33)</f>
        <v>0.57411217657002001</v>
      </c>
      <c r="J33" s="112">
        <f>IF(RES_hhdet_in_tes!J33=0,"",RES_hhdet_in_tes!J33/RES_hhdet_in_fec!J33)</f>
        <v>0.61997798332992704</v>
      </c>
      <c r="K33" s="112">
        <f>IF(RES_hhdet_in_tes!K33=0,"",RES_hhdet_in_tes!K33/RES_hhdet_in_fec!K33)</f>
        <v>0.62371923862174694</v>
      </c>
      <c r="L33" s="112">
        <f>IF(RES_hhdet_in_tes!L33=0,"",RES_hhdet_in_tes!L33/RES_hhdet_in_fec!L33)</f>
        <v>0.61988316200216709</v>
      </c>
      <c r="M33" s="112">
        <f>IF(RES_hhdet_in_tes!M33=0,"",RES_hhdet_in_tes!M33/RES_hhdet_in_fec!M33)</f>
        <v>0.65483688196281176</v>
      </c>
      <c r="N33" s="112">
        <f>IF(RES_hhdet_in_tes!N33=0,"",RES_hhdet_in_tes!N33/RES_hhdet_in_fec!N33)</f>
        <v>0.62094199957107032</v>
      </c>
      <c r="O33" s="112">
        <f>IF(RES_hhdet_in_tes!O33=0,"",RES_hhdet_in_tes!O33/RES_hhdet_in_fec!O33)</f>
        <v>0.60288992237653372</v>
      </c>
      <c r="P33" s="112">
        <f>IF(RES_hhdet_in_tes!P33=0,"",RES_hhdet_in_tes!P33/RES_hhdet_in_fec!P33)</f>
        <v>0.73495193284854365</v>
      </c>
      <c r="Q33" s="112">
        <f>IF(RES_hhdet_in_tes!Q33=0,"",RES_hhdet_in_tes!Q33/RES_hhdet_in_fec!Q33)</f>
        <v>0.71549788037958906</v>
      </c>
      <c r="R33" s="112">
        <f>IF(RES_hhdet_in_tes!R33=0,"",RES_hhdet_in_tes!R33/RES_hhdet_in_fec!R33)</f>
        <v>0.80394371559657729</v>
      </c>
      <c r="S33" s="112">
        <f>IF(RES_hhdet_in_tes!S33=0,"",RES_hhdet_in_tes!S33/RES_hhdet_in_fec!S33)</f>
        <v>0.75316378074519674</v>
      </c>
      <c r="T33" s="112">
        <f>IF(RES_hhdet_in_tes!T33=0,"",RES_hhdet_in_tes!T33/RES_hhdet_in_fec!T33)</f>
        <v>0.83565195285742777</v>
      </c>
      <c r="U33" s="112">
        <f>IF(RES_hhdet_in_tes!U33=0,"",RES_hhdet_in_tes!U33/RES_hhdet_in_fec!U33)</f>
        <v>0.82728737351443016</v>
      </c>
      <c r="V33" s="112">
        <f>IF(RES_hhdet_in_tes!V33=0,"",RES_hhdet_in_tes!V33/RES_hhdet_in_fec!V33)</f>
        <v>0.83460556965113297</v>
      </c>
      <c r="W33" s="112">
        <f>IF(RES_hhdet_in_tes!W33=0,"",RES_hhdet_in_tes!W33/RES_hhdet_in_fec!W33)</f>
        <v>0.73885385023768924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0.69772806554015865</v>
      </c>
      <c r="D35" s="112">
        <f>IF(RES_hhdet_in_tes!D35=0,"",RES_hhdet_in_tes!D35/RES_hhdet_in_fec!D35)</f>
        <v>0.69901637828263263</v>
      </c>
      <c r="E35" s="112">
        <f>IF(RES_hhdet_in_tes!E35=0,"",RES_hhdet_in_tes!E35/RES_hhdet_in_fec!E35)</f>
        <v>0.70108137591765363</v>
      </c>
      <c r="F35" s="112">
        <f>IF(RES_hhdet_in_tes!F35=0,"",RES_hhdet_in_tes!F35/RES_hhdet_in_fec!F35)</f>
        <v>0.70377317137401219</v>
      </c>
      <c r="G35" s="112">
        <f>IF(RES_hhdet_in_tes!G35=0,"",RES_hhdet_in_tes!G35/RES_hhdet_in_fec!G35)</f>
        <v>0.68590301852784963</v>
      </c>
      <c r="H35" s="112">
        <f>IF(RES_hhdet_in_tes!H35=0,"",RES_hhdet_in_tes!H35/RES_hhdet_in_fec!H35)</f>
        <v>0.68443787106184384</v>
      </c>
      <c r="I35" s="112">
        <f>IF(RES_hhdet_in_tes!I35=0,"",RES_hhdet_in_tes!I35/RES_hhdet_in_fec!I35)</f>
        <v>0.67748118348466613</v>
      </c>
      <c r="J35" s="112">
        <f>IF(RES_hhdet_in_tes!J35=0,"",RES_hhdet_in_tes!J35/RES_hhdet_in_fec!J35)</f>
        <v>0.68564632206890641</v>
      </c>
      <c r="K35" s="112">
        <f>IF(RES_hhdet_in_tes!K35=0,"",RES_hhdet_in_tes!K35/RES_hhdet_in_fec!K35)</f>
        <v>0.68605019400452172</v>
      </c>
      <c r="L35" s="112">
        <f>IF(RES_hhdet_in_tes!L35=0,"",RES_hhdet_in_tes!L35/RES_hhdet_in_fec!L35)</f>
        <v>0.71525431258784677</v>
      </c>
      <c r="M35" s="112">
        <f>IF(RES_hhdet_in_tes!M35=0,"",RES_hhdet_in_tes!M35/RES_hhdet_in_fec!M35)</f>
        <v>0.68093858404422025</v>
      </c>
      <c r="N35" s="112">
        <f>IF(RES_hhdet_in_tes!N35=0,"",RES_hhdet_in_tes!N35/RES_hhdet_in_fec!N35)</f>
        <v>0.69358172977708643</v>
      </c>
      <c r="O35" s="112">
        <f>IF(RES_hhdet_in_tes!O35=0,"",RES_hhdet_in_tes!O35/RES_hhdet_in_fec!O35)</f>
        <v>0.69060801058881638</v>
      </c>
      <c r="P35" s="112">
        <f>IF(RES_hhdet_in_tes!P35=0,"",RES_hhdet_in_tes!P35/RES_hhdet_in_fec!P35)</f>
        <v>0.70218613211507541</v>
      </c>
      <c r="Q35" s="112">
        <f>IF(RES_hhdet_in_tes!Q35=0,"",RES_hhdet_in_tes!Q35/RES_hhdet_in_fec!Q35)</f>
        <v>0.72611397311557246</v>
      </c>
      <c r="R35" s="112">
        <f>IF(RES_hhdet_in_tes!R35=0,"",RES_hhdet_in_tes!R35/RES_hhdet_in_fec!R35)</f>
        <v>0.75538708611347505</v>
      </c>
      <c r="S35" s="112">
        <f>IF(RES_hhdet_in_tes!S35=0,"",RES_hhdet_in_tes!S35/RES_hhdet_in_fec!S35)</f>
        <v>0.76751563396677724</v>
      </c>
      <c r="T35" s="112">
        <f>IF(RES_hhdet_in_tes!T35=0,"",RES_hhdet_in_tes!T35/RES_hhdet_in_fec!T35)</f>
        <v>0.77774230749218987</v>
      </c>
      <c r="U35" s="112">
        <f>IF(RES_hhdet_in_tes!U35=0,"",RES_hhdet_in_tes!U35/RES_hhdet_in_fec!U35)</f>
        <v>0.77857133168200066</v>
      </c>
      <c r="V35" s="112">
        <f>IF(RES_hhdet_in_tes!V35=0,"",RES_hhdet_in_tes!V35/RES_hhdet_in_fec!V35)</f>
        <v>0.78730250313205841</v>
      </c>
      <c r="W35" s="112">
        <f>IF(RES_hhdet_in_tes!W35=0,"",RES_hhdet_in_tes!W35/RES_hhdet_in_fec!W35)</f>
        <v>0.77616131284516954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0.88848200269126543</v>
      </c>
      <c r="D36" s="113">
        <f>IF(RES_hhdet_in_tes!D36=0,"",RES_hhdet_in_tes!D36/RES_hhdet_in_fec!D36)</f>
        <v>0.86940961148046247</v>
      </c>
      <c r="E36" s="113">
        <f>IF(RES_hhdet_in_tes!E36=0,"",RES_hhdet_in_tes!E36/RES_hhdet_in_fec!E36)</f>
        <v>0.86570889091574021</v>
      </c>
      <c r="F36" s="113">
        <f>IF(RES_hhdet_in_tes!F36=0,"",RES_hhdet_in_tes!F36/RES_hhdet_in_fec!F36)</f>
        <v>0.86169052629487497</v>
      </c>
      <c r="G36" s="113">
        <f>IF(RES_hhdet_in_tes!G36=0,"",RES_hhdet_in_tes!G36/RES_hhdet_in_fec!G36)</f>
        <v>0.87323222612284523</v>
      </c>
      <c r="H36" s="113">
        <f>IF(RES_hhdet_in_tes!H36=0,"",RES_hhdet_in_tes!H36/RES_hhdet_in_fec!H36)</f>
        <v>0.89766917754532538</v>
      </c>
      <c r="I36" s="113">
        <f>IF(RES_hhdet_in_tes!I36=0,"",RES_hhdet_in_tes!I36/RES_hhdet_in_fec!I36)</f>
        <v>0.90226788057438889</v>
      </c>
      <c r="J36" s="113">
        <f>IF(RES_hhdet_in_tes!J36=0,"",RES_hhdet_in_tes!J36/RES_hhdet_in_fec!J36)</f>
        <v>0.89940566168389391</v>
      </c>
      <c r="K36" s="113">
        <f>IF(RES_hhdet_in_tes!K36=0,"",RES_hhdet_in_tes!K36/RES_hhdet_in_fec!K36)</f>
        <v>0.8807439985929868</v>
      </c>
      <c r="L36" s="113">
        <f>IF(RES_hhdet_in_tes!L36=0,"",RES_hhdet_in_tes!L36/RES_hhdet_in_fec!L36)</f>
        <v>0.88043427853421485</v>
      </c>
      <c r="M36" s="113">
        <f>IF(RES_hhdet_in_tes!M36=0,"",RES_hhdet_in_tes!M36/RES_hhdet_in_fec!M36)</f>
        <v>0.87957674284447995</v>
      </c>
      <c r="N36" s="113">
        <f>IF(RES_hhdet_in_tes!N36=0,"",RES_hhdet_in_tes!N36/RES_hhdet_in_fec!N36)</f>
        <v>0.90342971982552445</v>
      </c>
      <c r="O36" s="113">
        <f>IF(RES_hhdet_in_tes!O36=0,"",RES_hhdet_in_tes!O36/RES_hhdet_in_fec!O36)</f>
        <v>0.91254605229859842</v>
      </c>
      <c r="P36" s="113">
        <f>IF(RES_hhdet_in_tes!P36=0,"",RES_hhdet_in_tes!P36/RES_hhdet_in_fec!P36)</f>
        <v>0.90329916707154023</v>
      </c>
      <c r="Q36" s="113">
        <f>IF(RES_hhdet_in_tes!Q36=0,"",RES_hhdet_in_tes!Q36/RES_hhdet_in_fec!Q36)</f>
        <v>0.91375365160282418</v>
      </c>
      <c r="R36" s="113">
        <f>IF(RES_hhdet_in_tes!R36=0,"",RES_hhdet_in_tes!R36/RES_hhdet_in_fec!R36)</f>
        <v>0.91564500843755181</v>
      </c>
      <c r="S36" s="113">
        <f>IF(RES_hhdet_in_tes!S36=0,"",RES_hhdet_in_tes!S36/RES_hhdet_in_fec!S36)</f>
        <v>0.92128474274308803</v>
      </c>
      <c r="T36" s="113">
        <f>IF(RES_hhdet_in_tes!T36=0,"",RES_hhdet_in_tes!T36/RES_hhdet_in_fec!T36)</f>
        <v>0.92758014605312011</v>
      </c>
      <c r="U36" s="113">
        <f>IF(RES_hhdet_in_tes!U36=0,"",RES_hhdet_in_tes!U36/RES_hhdet_in_fec!U36)</f>
        <v>0.93364390445505796</v>
      </c>
      <c r="V36" s="113">
        <f>IF(RES_hhdet_in_tes!V36=0,"",RES_hhdet_in_tes!V36/RES_hhdet_in_fec!V36)</f>
        <v>0.94276733840128402</v>
      </c>
      <c r="W36" s="113">
        <f>IF(RES_hhdet_in_tes!W36=0,"",RES_hhdet_in_tes!W36/RES_hhdet_in_fec!W36)</f>
        <v>0.9436843771340222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0.7116701855170614</v>
      </c>
      <c r="D37" s="111">
        <f>IF(RES_hhdet_in_tes!D37=0,"",RES_hhdet_in_tes!D37/RES_hhdet_in_fec!D37)</f>
        <v>0.67586496499073356</v>
      </c>
      <c r="E37" s="111">
        <f>IF(RES_hhdet_in_tes!E37=0,"",RES_hhdet_in_tes!E37/RES_hhdet_in_fec!E37)</f>
        <v>0.69534952166943009</v>
      </c>
      <c r="F37" s="111">
        <f>IF(RES_hhdet_in_tes!F37=0,"",RES_hhdet_in_tes!F37/RES_hhdet_in_fec!F37)</f>
        <v>0.66280181335227517</v>
      </c>
      <c r="G37" s="111">
        <f>IF(RES_hhdet_in_tes!G37=0,"",RES_hhdet_in_tes!G37/RES_hhdet_in_fec!G37)</f>
        <v>0.70746583485181058</v>
      </c>
      <c r="H37" s="111">
        <f>IF(RES_hhdet_in_tes!H37=0,"",RES_hhdet_in_tes!H37/RES_hhdet_in_fec!H37)</f>
        <v>0.75278625791315656</v>
      </c>
      <c r="I37" s="111">
        <f>IF(RES_hhdet_in_tes!I37=0,"",RES_hhdet_in_tes!I37/RES_hhdet_in_fec!I37)</f>
        <v>0.74156019612592661</v>
      </c>
      <c r="J37" s="111">
        <f>IF(RES_hhdet_in_tes!J37=0,"",RES_hhdet_in_tes!J37/RES_hhdet_in_fec!J37)</f>
        <v>0.70402843441758467</v>
      </c>
      <c r="K37" s="111">
        <f>IF(RES_hhdet_in_tes!K37=0,"",RES_hhdet_in_tes!K37/RES_hhdet_in_fec!K37)</f>
        <v>0.70567679856567345</v>
      </c>
      <c r="L37" s="111">
        <f>IF(RES_hhdet_in_tes!L37=0,"",RES_hhdet_in_tes!L37/RES_hhdet_in_fec!L37)</f>
        <v>0.6937549174854728</v>
      </c>
      <c r="M37" s="111">
        <f>IF(RES_hhdet_in_tes!M37=0,"",RES_hhdet_in_tes!M37/RES_hhdet_in_fec!M37)</f>
        <v>0.71623658588584038</v>
      </c>
      <c r="N37" s="111">
        <f>IF(RES_hhdet_in_tes!N37=0,"",RES_hhdet_in_tes!N37/RES_hhdet_in_fec!N37)</f>
        <v>0.71935172407287939</v>
      </c>
      <c r="O37" s="111">
        <f>IF(RES_hhdet_in_tes!O37=0,"",RES_hhdet_in_tes!O37/RES_hhdet_in_fec!O37)</f>
        <v>0.75971238443441658</v>
      </c>
      <c r="P37" s="111">
        <f>IF(RES_hhdet_in_tes!P37=0,"",RES_hhdet_in_tes!P37/RES_hhdet_in_fec!P37)</f>
        <v>0.75998106347128858</v>
      </c>
      <c r="Q37" s="111">
        <f>IF(RES_hhdet_in_tes!Q37=0,"",RES_hhdet_in_tes!Q37/RES_hhdet_in_fec!Q37)</f>
        <v>0.7961709211499014</v>
      </c>
      <c r="R37" s="111">
        <f>IF(RES_hhdet_in_tes!R37=0,"",RES_hhdet_in_tes!R37/RES_hhdet_in_fec!R37)</f>
        <v>0.80408926107882517</v>
      </c>
      <c r="S37" s="111">
        <f>IF(RES_hhdet_in_tes!S37=0,"",RES_hhdet_in_tes!S37/RES_hhdet_in_fec!S37)</f>
        <v>0.81324973598879191</v>
      </c>
      <c r="T37" s="111">
        <f>IF(RES_hhdet_in_tes!T37=0,"",RES_hhdet_in_tes!T37/RES_hhdet_in_fec!T37)</f>
        <v>0.82641525545680738</v>
      </c>
      <c r="U37" s="111">
        <f>IF(RES_hhdet_in_tes!U37=0,"",RES_hhdet_in_tes!U37/RES_hhdet_in_fec!U37)</f>
        <v>0.84031166536356205</v>
      </c>
      <c r="V37" s="111">
        <f>IF(RES_hhdet_in_tes!V37=0,"",RES_hhdet_in_tes!V37/RES_hhdet_in_fec!V37)</f>
        <v>0.82815351403570714</v>
      </c>
      <c r="W37" s="111">
        <f>IF(RES_hhdet_in_tes!W37=0,"",RES_hhdet_in_tes!W37/RES_hhdet_in_fec!W37)</f>
        <v>0.8299148088014292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0.69264138545802123</v>
      </c>
      <c r="D39" s="124">
        <f>IF(RES_hhdet_in_tes!D39=0,"",RES_hhdet_in_tes!D39/RES_hhdet_in_fec!D39)</f>
        <v>0.68763512835484075</v>
      </c>
      <c r="E39" s="124">
        <f>IF(RES_hhdet_in_tes!E39=0,"",RES_hhdet_in_tes!E39/RES_hhdet_in_fec!E39)</f>
        <v>0.68068675285791636</v>
      </c>
      <c r="F39" s="124">
        <f>IF(RES_hhdet_in_tes!F39=0,"",RES_hhdet_in_tes!F39/RES_hhdet_in_fec!F39)</f>
        <v>0.69844349897901514</v>
      </c>
      <c r="G39" s="124">
        <f>IF(RES_hhdet_in_tes!G39=0,"",RES_hhdet_in_tes!G39/RES_hhdet_in_fec!G39)</f>
        <v>0.72361470072389045</v>
      </c>
      <c r="H39" s="124">
        <f>IF(RES_hhdet_in_tes!H39=0,"",RES_hhdet_in_tes!H39/RES_hhdet_in_fec!H39)</f>
        <v>0.73182526639001655</v>
      </c>
      <c r="I39" s="124">
        <f>IF(RES_hhdet_in_tes!I39=0,"",RES_hhdet_in_tes!I39/RES_hhdet_in_fec!I39)</f>
        <v>0.72684499961974447</v>
      </c>
      <c r="J39" s="124">
        <f>IF(RES_hhdet_in_tes!J39=0,"",RES_hhdet_in_tes!J39/RES_hhdet_in_fec!J39)</f>
        <v>0.7137585419230944</v>
      </c>
      <c r="K39" s="124">
        <f>IF(RES_hhdet_in_tes!K39=0,"",RES_hhdet_in_tes!K39/RES_hhdet_in_fec!K39)</f>
        <v>0.72009705375105126</v>
      </c>
      <c r="L39" s="124">
        <f>IF(RES_hhdet_in_tes!L39=0,"",RES_hhdet_in_tes!L39/RES_hhdet_in_fec!L39)</f>
        <v>0.72584399762333018</v>
      </c>
      <c r="M39" s="124">
        <f>IF(RES_hhdet_in_tes!M39=0,"",RES_hhdet_in_tes!M39/RES_hhdet_in_fec!M39)</f>
        <v>0.71095480712641479</v>
      </c>
      <c r="N39" s="124">
        <f>IF(RES_hhdet_in_tes!N39=0,"",RES_hhdet_in_tes!N39/RES_hhdet_in_fec!N39)</f>
        <v>0.70963779616462319</v>
      </c>
      <c r="O39" s="124">
        <f>IF(RES_hhdet_in_tes!O39=0,"",RES_hhdet_in_tes!O39/RES_hhdet_in_fec!O39)</f>
        <v>0.7267944130817513</v>
      </c>
      <c r="P39" s="124">
        <f>IF(RES_hhdet_in_tes!P39=0,"",RES_hhdet_in_tes!P39/RES_hhdet_in_fec!P39)</f>
        <v>0.74863860361591916</v>
      </c>
      <c r="Q39" s="124">
        <f>IF(RES_hhdet_in_tes!Q39=0,"",RES_hhdet_in_tes!Q39/RES_hhdet_in_fec!Q39)</f>
        <v>0.76393805443037222</v>
      </c>
      <c r="R39" s="124">
        <f>IF(RES_hhdet_in_tes!R39=0,"",RES_hhdet_in_tes!R39/RES_hhdet_in_fec!R39)</f>
        <v>0.77330479358641924</v>
      </c>
      <c r="S39" s="124">
        <f>IF(RES_hhdet_in_tes!S39=0,"",RES_hhdet_in_tes!S39/RES_hhdet_in_fec!S39)</f>
        <v>0.77986708015946404</v>
      </c>
      <c r="T39" s="124">
        <f>IF(RES_hhdet_in_tes!T39=0,"",RES_hhdet_in_tes!T39/RES_hhdet_in_fec!T39)</f>
        <v>0.79543068635771608</v>
      </c>
      <c r="U39" s="124">
        <f>IF(RES_hhdet_in_tes!U39=0,"",RES_hhdet_in_tes!U39/RES_hhdet_in_fec!U39)</f>
        <v>0.80862872205955527</v>
      </c>
      <c r="V39" s="124">
        <f>IF(RES_hhdet_in_tes!V39=0,"",RES_hhdet_in_tes!V39/RES_hhdet_in_fec!V39)</f>
        <v>0.8102126114543714</v>
      </c>
      <c r="W39" s="124">
        <f>IF(RES_hhdet_in_tes!W39=0,"",RES_hhdet_in_tes!W39/RES_hhdet_in_fec!W39)</f>
        <v>0.81221609104241865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0.58826203674123445</v>
      </c>
      <c r="D40" s="111">
        <f>IF(RES_hhdet_in_tes!D40=0,"",RES_hhdet_in_tes!D40/RES_hhdet_in_fec!D40)</f>
        <v>0.58292470127810547</v>
      </c>
      <c r="E40" s="111">
        <f>IF(RES_hhdet_in_tes!E40=0,"",RES_hhdet_in_tes!E40/RES_hhdet_in_fec!E40)</f>
        <v>0.58002368340534338</v>
      </c>
      <c r="F40" s="111">
        <f>IF(RES_hhdet_in_tes!F40=0,"",RES_hhdet_in_tes!F40/RES_hhdet_in_fec!F40)</f>
        <v>0.58944076527809908</v>
      </c>
      <c r="G40" s="111">
        <f>IF(RES_hhdet_in_tes!G40=0,"",RES_hhdet_in_tes!G40/RES_hhdet_in_fec!G40)</f>
        <v>0.60315850960193196</v>
      </c>
      <c r="H40" s="111">
        <f>IF(RES_hhdet_in_tes!H40=0,"",RES_hhdet_in_tes!H40/RES_hhdet_in_fec!H40)</f>
        <v>0.60737540606950768</v>
      </c>
      <c r="I40" s="111">
        <f>IF(RES_hhdet_in_tes!I40=0,"",RES_hhdet_in_tes!I40/RES_hhdet_in_fec!I40)</f>
        <v>0.60524406940881492</v>
      </c>
      <c r="J40" s="111">
        <f>IF(RES_hhdet_in_tes!J40=0,"",RES_hhdet_in_tes!J40/RES_hhdet_in_fec!J40)</f>
        <v>0.60840376672136476</v>
      </c>
      <c r="K40" s="111">
        <f>IF(RES_hhdet_in_tes!K40=0,"",RES_hhdet_in_tes!K40/RES_hhdet_in_fec!K40)</f>
        <v>0.60543623395691692</v>
      </c>
      <c r="L40" s="111">
        <f>IF(RES_hhdet_in_tes!L40=0,"",RES_hhdet_in_tes!L40/RES_hhdet_in_fec!L40)</f>
        <v>0.59956707568444567</v>
      </c>
      <c r="M40" s="111">
        <f>IF(RES_hhdet_in_tes!M40=0,"",RES_hhdet_in_tes!M40/RES_hhdet_in_fec!M40)</f>
        <v>0.59291512897376519</v>
      </c>
      <c r="N40" s="111">
        <f>IF(RES_hhdet_in_tes!N40=0,"",RES_hhdet_in_tes!N40/RES_hhdet_in_fec!N40)</f>
        <v>0.59299938612819358</v>
      </c>
      <c r="O40" s="111">
        <f>IF(RES_hhdet_in_tes!O40=0,"",RES_hhdet_in_tes!O40/RES_hhdet_in_fec!O40)</f>
        <v>0.59939584845532856</v>
      </c>
      <c r="P40" s="111">
        <f>IF(RES_hhdet_in_tes!P40=0,"",RES_hhdet_in_tes!P40/RES_hhdet_in_fec!P40)</f>
        <v>0.61473789249963973</v>
      </c>
      <c r="Q40" s="111">
        <f>IF(RES_hhdet_in_tes!Q40=0,"",RES_hhdet_in_tes!Q40/RES_hhdet_in_fec!Q40)</f>
        <v>0.61015956109946801</v>
      </c>
      <c r="R40" s="111">
        <f>IF(RES_hhdet_in_tes!R40=0,"",RES_hhdet_in_tes!R40/RES_hhdet_in_fec!R40)</f>
        <v>0.61546548447218952</v>
      </c>
      <c r="S40" s="111">
        <f>IF(RES_hhdet_in_tes!S40=0,"",RES_hhdet_in_tes!S40/RES_hhdet_in_fec!S40)</f>
        <v>0.60817625560321598</v>
      </c>
      <c r="T40" s="111">
        <f>IF(RES_hhdet_in_tes!T40=0,"",RES_hhdet_in_tes!T40/RES_hhdet_in_fec!T40)</f>
        <v>0.6145387549208815</v>
      </c>
      <c r="U40" s="111">
        <f>IF(RES_hhdet_in_tes!U40=0,"",RES_hhdet_in_tes!U40/RES_hhdet_in_fec!U40)</f>
        <v>0.61847818481311734</v>
      </c>
      <c r="V40" s="111">
        <f>IF(RES_hhdet_in_tes!V40=0,"",RES_hhdet_in_tes!V40/RES_hhdet_in_fec!V40)</f>
        <v>0.6206690657856071</v>
      </c>
      <c r="W40" s="111">
        <f>IF(RES_hhdet_in_tes!W40=0,"",RES_hhdet_in_tes!W40/RES_hhdet_in_fec!W40)</f>
        <v>0.62069925707184914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0.76244846552467793</v>
      </c>
      <c r="D41" s="45">
        <f>IF(RES_hhdet_in_tes!D41=0,"",RES_hhdet_in_tes!D41/RES_hhdet_in_fec!D41)</f>
        <v>0.75733438352422011</v>
      </c>
      <c r="E41" s="45">
        <f>IF(RES_hhdet_in_tes!E41=0,"",RES_hhdet_in_tes!E41/RES_hhdet_in_fec!E41)</f>
        <v>0.7576310085496849</v>
      </c>
      <c r="F41" s="45">
        <f>IF(RES_hhdet_in_tes!F41=0,"",RES_hhdet_in_tes!F41/RES_hhdet_in_fec!F41)</f>
        <v>0.76101489338709749</v>
      </c>
      <c r="G41" s="45">
        <f>IF(RES_hhdet_in_tes!G41=0,"",RES_hhdet_in_tes!G41/RES_hhdet_in_fec!G41)</f>
        <v>0.76965535453685952</v>
      </c>
      <c r="H41" s="45">
        <f>IF(RES_hhdet_in_tes!H41=0,"",RES_hhdet_in_tes!H41/RES_hhdet_in_fec!H41)</f>
        <v>0.77038328164509751</v>
      </c>
      <c r="I41" s="45">
        <f>IF(RES_hhdet_in_tes!I41=0,"",RES_hhdet_in_tes!I41/RES_hhdet_in_fec!I41)</f>
        <v>0.7698421254940736</v>
      </c>
      <c r="J41" s="45">
        <f>IF(RES_hhdet_in_tes!J41=0,"",RES_hhdet_in_tes!J41/RES_hhdet_in_fec!J41)</f>
        <v>0.76979433541181141</v>
      </c>
      <c r="K41" s="45">
        <f>IF(RES_hhdet_in_tes!K41=0,"",RES_hhdet_in_tes!K41/RES_hhdet_in_fec!K41)</f>
        <v>0.77536477209755827</v>
      </c>
      <c r="L41" s="45">
        <f>IF(RES_hhdet_in_tes!L41=0,"",RES_hhdet_in_tes!L41/RES_hhdet_in_fec!L41)</f>
        <v>0.7772841265127135</v>
      </c>
      <c r="M41" s="45">
        <f>IF(RES_hhdet_in_tes!M41=0,"",RES_hhdet_in_tes!M41/RES_hhdet_in_fec!M41)</f>
        <v>0.77649551675604578</v>
      </c>
      <c r="N41" s="45">
        <f>IF(RES_hhdet_in_tes!N41=0,"",RES_hhdet_in_tes!N41/RES_hhdet_in_fec!N41)</f>
        <v>0.77894898959327641</v>
      </c>
      <c r="O41" s="45">
        <f>IF(RES_hhdet_in_tes!O41=0,"",RES_hhdet_in_tes!O41/RES_hhdet_in_fec!O41)</f>
        <v>0.78748626518979747</v>
      </c>
      <c r="P41" s="45">
        <f>IF(RES_hhdet_in_tes!P41=0,"",RES_hhdet_in_tes!P41/RES_hhdet_in_fec!P41)</f>
        <v>0.79905255579651591</v>
      </c>
      <c r="Q41" s="45">
        <f>IF(RES_hhdet_in_tes!Q41=0,"",RES_hhdet_in_tes!Q41/RES_hhdet_in_fec!Q41)</f>
        <v>0.80500580356178442</v>
      </c>
      <c r="R41" s="45">
        <f>IF(RES_hhdet_in_tes!R41=0,"",RES_hhdet_in_tes!R41/RES_hhdet_in_fec!R41)</f>
        <v>0.81773311300673768</v>
      </c>
      <c r="S41" s="45">
        <f>IF(RES_hhdet_in_tes!S41=0,"",RES_hhdet_in_tes!S41/RES_hhdet_in_fec!S41)</f>
        <v>0.82858488409429287</v>
      </c>
      <c r="T41" s="45">
        <f>IF(RES_hhdet_in_tes!T41=0,"",RES_hhdet_in_tes!T41/RES_hhdet_in_fec!T41)</f>
        <v>0.84389568150383132</v>
      </c>
      <c r="U41" s="45">
        <f>IF(RES_hhdet_in_tes!U41=0,"",RES_hhdet_in_tes!U41/RES_hhdet_in_fec!U41)</f>
        <v>0.85942870365189417</v>
      </c>
      <c r="V41" s="45">
        <f>IF(RES_hhdet_in_tes!V41=0,"",RES_hhdet_in_tes!V41/RES_hhdet_in_fec!V41)</f>
        <v>0.87005848625466287</v>
      </c>
      <c r="W41" s="45">
        <f>IF(RES_hhdet_in_tes!W41=0,"",RES_hhdet_in_tes!W41/RES_hhdet_in_fec!W41)</f>
        <v>0.8770927747388193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0.57588502499550709</v>
      </c>
      <c r="D43" s="119">
        <f>IF(RES_hhdet_in_tes!D43=0,"",RES_hhdet_in_tes!D43/RES_hhdet_in_fec!D43)</f>
        <v>0.57512968611849324</v>
      </c>
      <c r="E43" s="119">
        <f>IF(RES_hhdet_in_tes!E43=0,"",RES_hhdet_in_tes!E43/RES_hhdet_in_fec!E43)</f>
        <v>0.5813682478595541</v>
      </c>
      <c r="F43" s="119">
        <f>IF(RES_hhdet_in_tes!F43=0,"",RES_hhdet_in_tes!F43/RES_hhdet_in_fec!F43)</f>
        <v>0.58063446165158838</v>
      </c>
      <c r="G43" s="119">
        <f>IF(RES_hhdet_in_tes!G43=0,"",RES_hhdet_in_tes!G43/RES_hhdet_in_fec!G43)</f>
        <v>0.59759413446008625</v>
      </c>
      <c r="H43" s="119">
        <f>IF(RES_hhdet_in_tes!H43=0,"",RES_hhdet_in_tes!H43/RES_hhdet_in_fec!H43)</f>
        <v>0.61664534631778334</v>
      </c>
      <c r="I43" s="119">
        <f>IF(RES_hhdet_in_tes!I43=0,"",RES_hhdet_in_tes!I43/RES_hhdet_in_fec!I43)</f>
        <v>0.60974885811559909</v>
      </c>
      <c r="J43" s="119">
        <f>IF(RES_hhdet_in_tes!J43=0,"",RES_hhdet_in_tes!J43/RES_hhdet_in_fec!J43)</f>
        <v>0.6138520013751696</v>
      </c>
      <c r="K43" s="119">
        <f>IF(RES_hhdet_in_tes!K43=0,"",RES_hhdet_in_tes!K43/RES_hhdet_in_fec!K43)</f>
        <v>0.6194236970920769</v>
      </c>
      <c r="L43" s="119">
        <f>IF(RES_hhdet_in_tes!L43=0,"",RES_hhdet_in_tes!L43/RES_hhdet_in_fec!L43)</f>
        <v>0.63366275275664707</v>
      </c>
      <c r="M43" s="119">
        <f>IF(RES_hhdet_in_tes!M43=0,"",RES_hhdet_in_tes!M43/RES_hhdet_in_fec!M43)</f>
        <v>0.64492319846511259</v>
      </c>
      <c r="N43" s="119">
        <f>IF(RES_hhdet_in_tes!N43=0,"",RES_hhdet_in_tes!N43/RES_hhdet_in_fec!N43)</f>
        <v>0.67216100315869731</v>
      </c>
      <c r="O43" s="119">
        <f>IF(RES_hhdet_in_tes!O43=0,"",RES_hhdet_in_tes!O43/RES_hhdet_in_fec!O43)</f>
        <v>0.68970768826977802</v>
      </c>
      <c r="P43" s="119">
        <f>IF(RES_hhdet_in_tes!P43=0,"",RES_hhdet_in_tes!P43/RES_hhdet_in_fec!P43)</f>
        <v>0.72252290790686124</v>
      </c>
      <c r="Q43" s="119">
        <f>IF(RES_hhdet_in_tes!Q43=0,"",RES_hhdet_in_tes!Q43/RES_hhdet_in_fec!Q43)</f>
        <v>0.7279780637502703</v>
      </c>
      <c r="R43" s="119">
        <f>IF(RES_hhdet_in_tes!R43=0,"",RES_hhdet_in_tes!R43/RES_hhdet_in_fec!R43)</f>
        <v>0.7425370333135114</v>
      </c>
      <c r="S43" s="119">
        <f>IF(RES_hhdet_in_tes!S43=0,"",RES_hhdet_in_tes!S43/RES_hhdet_in_fec!S43)</f>
        <v>0.76504640599304474</v>
      </c>
      <c r="T43" s="119">
        <f>IF(RES_hhdet_in_tes!T43=0,"",RES_hhdet_in_tes!T43/RES_hhdet_in_fec!T43)</f>
        <v>0.76819103386437992</v>
      </c>
      <c r="U43" s="119">
        <f>IF(RES_hhdet_in_tes!U43=0,"",RES_hhdet_in_tes!U43/RES_hhdet_in_fec!U43)</f>
        <v>0.78120805617770461</v>
      </c>
      <c r="V43" s="119">
        <f>IF(RES_hhdet_in_tes!V43=0,"",RES_hhdet_in_tes!V43/RES_hhdet_in_fec!V43)</f>
        <v>0.78571714885715405</v>
      </c>
      <c r="W43" s="119">
        <f>IF(RES_hhdet_in_tes!W43=0,"",RES_hhdet_in_tes!W43/RES_hhdet_in_fec!W43)</f>
        <v>0.7800426504161978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0.55457466764446672</v>
      </c>
      <c r="D44" s="124">
        <f>IF(RES_hhdet_in_tes!D44=0,"",RES_hhdet_in_tes!D44/RES_hhdet_in_fec!D44)</f>
        <v>0.55261535180901278</v>
      </c>
      <c r="E44" s="124">
        <f>IF(RES_hhdet_in_tes!E44=0,"",RES_hhdet_in_tes!E44/RES_hhdet_in_fec!E44)</f>
        <v>0.55472953799252689</v>
      </c>
      <c r="F44" s="124">
        <f>IF(RES_hhdet_in_tes!F44=0,"",RES_hhdet_in_tes!F44/RES_hhdet_in_fec!F44)</f>
        <v>0.55288351510160039</v>
      </c>
      <c r="G44" s="124">
        <f>IF(RES_hhdet_in_tes!G44=0,"",RES_hhdet_in_tes!G44/RES_hhdet_in_fec!G44)</f>
        <v>0.57187023766055067</v>
      </c>
      <c r="H44" s="124">
        <f>IF(RES_hhdet_in_tes!H44=0,"",RES_hhdet_in_tes!H44/RES_hhdet_in_fec!H44)</f>
        <v>0.58944361890530717</v>
      </c>
      <c r="I44" s="124">
        <f>IF(RES_hhdet_in_tes!I44=0,"",RES_hhdet_in_tes!I44/RES_hhdet_in_fec!I44)</f>
        <v>0.57887746107895122</v>
      </c>
      <c r="J44" s="124">
        <f>IF(RES_hhdet_in_tes!J44=0,"",RES_hhdet_in_tes!J44/RES_hhdet_in_fec!J44)</f>
        <v>0.58995459442009535</v>
      </c>
      <c r="K44" s="124">
        <f>IF(RES_hhdet_in_tes!K44=0,"",RES_hhdet_in_tes!K44/RES_hhdet_in_fec!K44)</f>
        <v>0.59325555205897584</v>
      </c>
      <c r="L44" s="124">
        <f>IF(RES_hhdet_in_tes!L44=0,"",RES_hhdet_in_tes!L44/RES_hhdet_in_fec!L44)</f>
        <v>0.60951222943006811</v>
      </c>
      <c r="M44" s="124">
        <f>IF(RES_hhdet_in_tes!M44=0,"",RES_hhdet_in_tes!M44/RES_hhdet_in_fec!M44)</f>
        <v>0.61918829902702688</v>
      </c>
      <c r="N44" s="124">
        <f>IF(RES_hhdet_in_tes!N44=0,"",RES_hhdet_in_tes!N44/RES_hhdet_in_fec!N44)</f>
        <v>0.6422855438669568</v>
      </c>
      <c r="O44" s="124">
        <f>IF(RES_hhdet_in_tes!O44=0,"",RES_hhdet_in_tes!O44/RES_hhdet_in_fec!O44)</f>
        <v>0.66606276591167635</v>
      </c>
      <c r="P44" s="124">
        <f>IF(RES_hhdet_in_tes!P44=0,"",RES_hhdet_in_tes!P44/RES_hhdet_in_fec!P44)</f>
        <v>0.69644474223224684</v>
      </c>
      <c r="Q44" s="124">
        <f>IF(RES_hhdet_in_tes!Q44=0,"",RES_hhdet_in_tes!Q44/RES_hhdet_in_fec!Q44)</f>
        <v>0.70832219928370466</v>
      </c>
      <c r="R44" s="124">
        <f>IF(RES_hhdet_in_tes!R44=0,"",RES_hhdet_in_tes!R44/RES_hhdet_in_fec!R44)</f>
        <v>0.71470821745450386</v>
      </c>
      <c r="S44" s="124">
        <f>IF(RES_hhdet_in_tes!S44=0,"",RES_hhdet_in_tes!S44/RES_hhdet_in_fec!S44)</f>
        <v>0.73422630811485412</v>
      </c>
      <c r="T44" s="124">
        <f>IF(RES_hhdet_in_tes!T44=0,"",RES_hhdet_in_tes!T44/RES_hhdet_in_fec!T44)</f>
        <v>0.7428169195305141</v>
      </c>
      <c r="U44" s="124">
        <f>IF(RES_hhdet_in_tes!U44=0,"",RES_hhdet_in_tes!U44/RES_hhdet_in_fec!U44)</f>
        <v>0.7476950625121197</v>
      </c>
      <c r="V44" s="124">
        <f>IF(RES_hhdet_in_tes!V44=0,"",RES_hhdet_in_tes!V44/RES_hhdet_in_fec!V44)</f>
        <v>0.74594383224501004</v>
      </c>
      <c r="W44" s="124">
        <f>IF(RES_hhdet_in_tes!W44=0,"",RES_hhdet_in_tes!W44/RES_hhdet_in_fec!W44)</f>
        <v>0.73405598239188141</v>
      </c>
      <c r="DA44" s="130" t="s">
        <v>3626</v>
      </c>
    </row>
    <row r="45" spans="1:105" ht="12" customHeight="1" x14ac:dyDescent="0.25">
      <c r="A45" s="97" t="s">
        <v>217</v>
      </c>
      <c r="B45" s="111"/>
      <c r="C45" s="111">
        <f>IF(RES_hhdet_in_tes!C45=0,"",RES_hhdet_in_tes!C45/RES_hhdet_in_fec!C45)</f>
        <v>0.54871717683817534</v>
      </c>
      <c r="D45" s="111">
        <f>IF(RES_hhdet_in_tes!D45=0,"",RES_hhdet_in_tes!D45/RES_hhdet_in_fec!D45)</f>
        <v>0.54686152871455618</v>
      </c>
      <c r="E45" s="111">
        <f>IF(RES_hhdet_in_tes!E45=0,"",RES_hhdet_in_tes!E45/RES_hhdet_in_fec!E45)</f>
        <v>0.54920497357286757</v>
      </c>
      <c r="F45" s="111">
        <f>IF(RES_hhdet_in_tes!F45=0,"",RES_hhdet_in_tes!F45/RES_hhdet_in_fec!F45)</f>
        <v>0.54754895251262381</v>
      </c>
      <c r="G45" s="111">
        <f>IF(RES_hhdet_in_tes!G45=0,"",RES_hhdet_in_tes!G45/RES_hhdet_in_fec!G45)</f>
        <v>0.56654248665227969</v>
      </c>
      <c r="H45" s="111">
        <f>IF(RES_hhdet_in_tes!H45=0,"",RES_hhdet_in_tes!H45/RES_hhdet_in_fec!H45)</f>
        <v>0.58421630736244834</v>
      </c>
      <c r="I45" s="111">
        <f>IF(RES_hhdet_in_tes!I45=0,"",RES_hhdet_in_tes!I45/RES_hhdet_in_fec!I45)</f>
        <v>0.57372611599484846</v>
      </c>
      <c r="J45" s="111">
        <f>IF(RES_hhdet_in_tes!J45=0,"",RES_hhdet_in_tes!J45/RES_hhdet_in_fec!J45)</f>
        <v>0.58487509300703844</v>
      </c>
      <c r="K45" s="111">
        <f>IF(RES_hhdet_in_tes!K45=0,"",RES_hhdet_in_tes!K45/RES_hhdet_in_fec!K45)</f>
        <v>0.58827799988133156</v>
      </c>
      <c r="L45" s="111">
        <f>IF(RES_hhdet_in_tes!L45=0,"",RES_hhdet_in_tes!L45/RES_hhdet_in_fec!L45)</f>
        <v>0.60465949521851348</v>
      </c>
      <c r="M45" s="111">
        <f>IF(RES_hhdet_in_tes!M45=0,"",RES_hhdet_in_tes!M45/RES_hhdet_in_fec!M45)</f>
        <v>0.61444541665750174</v>
      </c>
      <c r="N45" s="111">
        <f>IF(RES_hhdet_in_tes!N45=0,"",RES_hhdet_in_tes!N45/RES_hhdet_in_fec!N45)</f>
        <v>0.63774537483784888</v>
      </c>
      <c r="O45" s="111">
        <f>IF(RES_hhdet_in_tes!O45=0,"",RES_hhdet_in_tes!O45/RES_hhdet_in_fec!O45)</f>
        <v>0.66165401032418214</v>
      </c>
      <c r="P45" s="111">
        <f>IF(RES_hhdet_in_tes!P45=0,"",RES_hhdet_in_tes!P45/RES_hhdet_in_fec!P45)</f>
        <v>0.69228484713767036</v>
      </c>
      <c r="Q45" s="111">
        <f>IF(RES_hhdet_in_tes!Q45=0,"",RES_hhdet_in_tes!Q45/RES_hhdet_in_fec!Q45)</f>
        <v>0.70440631007484555</v>
      </c>
      <c r="R45" s="111">
        <f>IF(RES_hhdet_in_tes!R45=0,"",RES_hhdet_in_tes!R45/RES_hhdet_in_fec!R45)</f>
        <v>0.71081698601103238</v>
      </c>
      <c r="S45" s="111">
        <f>IF(RES_hhdet_in_tes!S45=0,"",RES_hhdet_in_tes!S45/RES_hhdet_in_fec!S45)</f>
        <v>0.73046545589868739</v>
      </c>
      <c r="T45" s="111">
        <f>IF(RES_hhdet_in_tes!T45=0,"",RES_hhdet_in_tes!T45/RES_hhdet_in_fec!T45)</f>
        <v>0.73914020741139175</v>
      </c>
      <c r="U45" s="111">
        <f>IF(RES_hhdet_in_tes!U45=0,"",RES_hhdet_in_tes!U45/RES_hhdet_in_fec!U45)</f>
        <v>0.74410996309884703</v>
      </c>
      <c r="V45" s="111">
        <f>IF(RES_hhdet_in_tes!V45=0,"",RES_hhdet_in_tes!V45/RES_hhdet_in_fec!V45)</f>
        <v>0.74238743489884829</v>
      </c>
      <c r="W45" s="111">
        <f>IF(RES_hhdet_in_tes!W45=0,"",RES_hhdet_in_tes!W45/RES_hhdet_in_fec!W45)</f>
        <v>0.73040528829305185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2.2309070205487518</v>
      </c>
      <c r="D47" s="124">
        <f>IF(RES_hhdet_in_tes!D47=0,"",RES_hhdet_in_tes!D47/RES_hhdet_in_fec!D47)</f>
        <v>2.315565696365931</v>
      </c>
      <c r="E47" s="124">
        <f>IF(RES_hhdet_in_tes!E47=0,"",RES_hhdet_in_tes!E47/RES_hhdet_in_fec!E47)</f>
        <v>2.4221241611457947</v>
      </c>
      <c r="F47" s="124">
        <f>IF(RES_hhdet_in_tes!F47=0,"",RES_hhdet_in_tes!F47/RES_hhdet_in_fec!F47)</f>
        <v>2.5122077495558748</v>
      </c>
      <c r="G47" s="124">
        <f>IF(RES_hhdet_in_tes!G47=0,"",RES_hhdet_in_tes!G47/RES_hhdet_in_fec!G47)</f>
        <v>2.6382432486369565</v>
      </c>
      <c r="H47" s="124">
        <f>IF(RES_hhdet_in_tes!H47=0,"",RES_hhdet_in_tes!H47/RES_hhdet_in_fec!H47)</f>
        <v>2.8091148097254308</v>
      </c>
      <c r="I47" s="124">
        <f>IF(RES_hhdet_in_tes!I47=0,"",RES_hhdet_in_tes!I47/RES_hhdet_in_fec!I47)</f>
        <v>2.906497834939787</v>
      </c>
      <c r="J47" s="124">
        <f>IF(RES_hhdet_in_tes!J47=0,"",RES_hhdet_in_tes!J47/RES_hhdet_in_fec!J47)</f>
        <v>3.0053744781381639</v>
      </c>
      <c r="K47" s="124">
        <f>IF(RES_hhdet_in_tes!K47=0,"",RES_hhdet_in_tes!K47/RES_hhdet_in_fec!K47)</f>
        <v>2.9454813755760525</v>
      </c>
      <c r="L47" s="124">
        <f>IF(RES_hhdet_in_tes!L47=0,"",RES_hhdet_in_tes!L47/RES_hhdet_in_fec!L47)</f>
        <v>3.0617016377615482</v>
      </c>
      <c r="M47" s="124">
        <f>IF(RES_hhdet_in_tes!M47=0,"",RES_hhdet_in_tes!M47/RES_hhdet_in_fec!M47)</f>
        <v>3.1594696843181138</v>
      </c>
      <c r="N47" s="124">
        <f>IF(RES_hhdet_in_tes!N47=0,"",RES_hhdet_in_tes!N47/RES_hhdet_in_fec!N47)</f>
        <v>3.2154795482685836</v>
      </c>
      <c r="O47" s="124">
        <f>IF(RES_hhdet_in_tes!O47=0,"",RES_hhdet_in_tes!O47/RES_hhdet_in_fec!O47)</f>
        <v>3.3940688226977689</v>
      </c>
      <c r="P47" s="124">
        <f>IF(RES_hhdet_in_tes!P47=0,"",RES_hhdet_in_tes!P47/RES_hhdet_in_fec!P47)</f>
        <v>3.5429111161559641</v>
      </c>
      <c r="Q47" s="124">
        <f>IF(RES_hhdet_in_tes!Q47=0,"",RES_hhdet_in_tes!Q47/RES_hhdet_in_fec!Q47)</f>
        <v>3.7828733437368154</v>
      </c>
      <c r="R47" s="124">
        <f>IF(RES_hhdet_in_tes!R47=0,"",RES_hhdet_in_tes!R47/RES_hhdet_in_fec!R47)</f>
        <v>3.6633504335428806</v>
      </c>
      <c r="S47" s="124">
        <f>IF(RES_hhdet_in_tes!S47=0,"",RES_hhdet_in_tes!S47/RES_hhdet_in_fec!S47)</f>
        <v>3.7111641369913149</v>
      </c>
      <c r="T47" s="124">
        <f>IF(RES_hhdet_in_tes!T47=0,"",RES_hhdet_in_tes!T47/RES_hhdet_in_fec!T47)</f>
        <v>3.8033938712313655</v>
      </c>
      <c r="U47" s="124">
        <f>IF(RES_hhdet_in_tes!U47=0,"",RES_hhdet_in_tes!U47/RES_hhdet_in_fec!U47)</f>
        <v>3.8851600440405329</v>
      </c>
      <c r="V47" s="124">
        <f>IF(RES_hhdet_in_tes!V47=0,"",RES_hhdet_in_tes!V47/RES_hhdet_in_fec!V47)</f>
        <v>3.9676136419013188</v>
      </c>
      <c r="W47" s="124">
        <f>IF(RES_hhdet_in_tes!W47=0,"",RES_hhdet_in_tes!W47/RES_hhdet_in_fec!W47)</f>
        <v>4.1045911740979681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2.2309070205487518</v>
      </c>
      <c r="D48" s="111">
        <f>IF(RES_hhdet_in_tes!D48=0,"",RES_hhdet_in_tes!D48/RES_hhdet_in_fec!D48)</f>
        <v>2.315565696365931</v>
      </c>
      <c r="E48" s="111">
        <f>IF(RES_hhdet_in_tes!E48=0,"",RES_hhdet_in_tes!E48/RES_hhdet_in_fec!E48)</f>
        <v>2.4221241611457947</v>
      </c>
      <c r="F48" s="111">
        <f>IF(RES_hhdet_in_tes!F48=0,"",RES_hhdet_in_tes!F48/RES_hhdet_in_fec!F48)</f>
        <v>2.5122077495558748</v>
      </c>
      <c r="G48" s="111">
        <f>IF(RES_hhdet_in_tes!G48=0,"",RES_hhdet_in_tes!G48/RES_hhdet_in_fec!G48)</f>
        <v>2.6382432486369565</v>
      </c>
      <c r="H48" s="111">
        <f>IF(RES_hhdet_in_tes!H48=0,"",RES_hhdet_in_tes!H48/RES_hhdet_in_fec!H48)</f>
        <v>2.8091148097254308</v>
      </c>
      <c r="I48" s="111">
        <f>IF(RES_hhdet_in_tes!I48=0,"",RES_hhdet_in_tes!I48/RES_hhdet_in_fec!I48)</f>
        <v>2.906497834939787</v>
      </c>
      <c r="J48" s="111">
        <f>IF(RES_hhdet_in_tes!J48=0,"",RES_hhdet_in_tes!J48/RES_hhdet_in_fec!J48)</f>
        <v>3.0053744781381639</v>
      </c>
      <c r="K48" s="111">
        <f>IF(RES_hhdet_in_tes!K48=0,"",RES_hhdet_in_tes!K48/RES_hhdet_in_fec!K48)</f>
        <v>2.9454813755760525</v>
      </c>
      <c r="L48" s="111">
        <f>IF(RES_hhdet_in_tes!L48=0,"",RES_hhdet_in_tes!L48/RES_hhdet_in_fec!L48)</f>
        <v>3.0617016377615482</v>
      </c>
      <c r="M48" s="111">
        <f>IF(RES_hhdet_in_tes!M48=0,"",RES_hhdet_in_tes!M48/RES_hhdet_in_fec!M48)</f>
        <v>3.1594696843181138</v>
      </c>
      <c r="N48" s="111">
        <f>IF(RES_hhdet_in_tes!N48=0,"",RES_hhdet_in_tes!N48/RES_hhdet_in_fec!N48)</f>
        <v>3.2154795482685836</v>
      </c>
      <c r="O48" s="111">
        <f>IF(RES_hhdet_in_tes!O48=0,"",RES_hhdet_in_tes!O48/RES_hhdet_in_fec!O48)</f>
        <v>3.3940688226977689</v>
      </c>
      <c r="P48" s="111">
        <f>IF(RES_hhdet_in_tes!P48=0,"",RES_hhdet_in_tes!P48/RES_hhdet_in_fec!P48)</f>
        <v>3.5429111161559641</v>
      </c>
      <c r="Q48" s="111">
        <f>IF(RES_hhdet_in_tes!Q48=0,"",RES_hhdet_in_tes!Q48/RES_hhdet_in_fec!Q48)</f>
        <v>3.7828733437368154</v>
      </c>
      <c r="R48" s="111">
        <f>IF(RES_hhdet_in_tes!R48=0,"",RES_hhdet_in_tes!R48/RES_hhdet_in_fec!R48)</f>
        <v>3.6633504335428806</v>
      </c>
      <c r="S48" s="111">
        <f>IF(RES_hhdet_in_tes!S48=0,"",RES_hhdet_in_tes!S48/RES_hhdet_in_fec!S48)</f>
        <v>3.7111641369913149</v>
      </c>
      <c r="T48" s="111">
        <f>IF(RES_hhdet_in_tes!T48=0,"",RES_hhdet_in_tes!T48/RES_hhdet_in_fec!T48)</f>
        <v>3.8033938712313655</v>
      </c>
      <c r="U48" s="111">
        <f>IF(RES_hhdet_in_tes!U48=0,"",RES_hhdet_in_tes!U48/RES_hhdet_in_fec!U48)</f>
        <v>3.8851600440405329</v>
      </c>
      <c r="V48" s="111">
        <f>IF(RES_hhdet_in_tes!V48=0,"",RES_hhdet_in_tes!V48/RES_hhdet_in_fec!V48)</f>
        <v>3.9676136419013188</v>
      </c>
      <c r="W48" s="111">
        <f>IF(RES_hhdet_in_tes!W48=0,"",RES_hhdet_in_tes!W48/RES_hhdet_in_fec!W48)</f>
        <v>4.1045911740979681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0.65636451907763171</v>
      </c>
      <c r="D49" s="124">
        <f>IF(RES_hhdet_in_tes!D49=0,"",RES_hhdet_in_tes!D49/RES_hhdet_in_fec!D49)</f>
        <v>0.65542372041230856</v>
      </c>
      <c r="E49" s="124">
        <f>IF(RES_hhdet_in_tes!E49=0,"",RES_hhdet_in_tes!E49/RES_hhdet_in_fec!E49)</f>
        <v>0.66201433797733955</v>
      </c>
      <c r="F49" s="124">
        <f>IF(RES_hhdet_in_tes!F49=0,"",RES_hhdet_in_tes!F49/RES_hhdet_in_fec!F49)</f>
        <v>0.66668907183435233</v>
      </c>
      <c r="G49" s="124">
        <f>IF(RES_hhdet_in_tes!G49=0,"",RES_hhdet_in_tes!G49/RES_hhdet_in_fec!G49)</f>
        <v>0.66134190631799528</v>
      </c>
      <c r="H49" s="124">
        <f>IF(RES_hhdet_in_tes!H49=0,"",RES_hhdet_in_tes!H49/RES_hhdet_in_fec!H49)</f>
        <v>0.67241477712348341</v>
      </c>
      <c r="I49" s="124">
        <f>IF(RES_hhdet_in_tes!I49=0,"",RES_hhdet_in_tes!I49/RES_hhdet_in_fec!I49)</f>
        <v>0.65688136445285628</v>
      </c>
      <c r="J49" s="124">
        <f>IF(RES_hhdet_in_tes!J49=0,"",RES_hhdet_in_tes!J49/RES_hhdet_in_fec!J49)</f>
        <v>0.65531909296579416</v>
      </c>
      <c r="K49" s="124">
        <f>IF(RES_hhdet_in_tes!K49=0,"",RES_hhdet_in_tes!K49/RES_hhdet_in_fec!K49)</f>
        <v>0.66505713849318038</v>
      </c>
      <c r="L49" s="124">
        <f>IF(RES_hhdet_in_tes!L49=0,"",RES_hhdet_in_tes!L49/RES_hhdet_in_fec!L49)</f>
        <v>0.66672994137800556</v>
      </c>
      <c r="M49" s="124">
        <f>IF(RES_hhdet_in_tes!M49=0,"",RES_hhdet_in_tes!M49/RES_hhdet_in_fec!M49)</f>
        <v>0.68774589669241826</v>
      </c>
      <c r="N49" s="124">
        <f>IF(RES_hhdet_in_tes!N49=0,"",RES_hhdet_in_tes!N49/RES_hhdet_in_fec!N49)</f>
        <v>0.70901215213882007</v>
      </c>
      <c r="O49" s="124">
        <f>IF(RES_hhdet_in_tes!O49=0,"",RES_hhdet_in_tes!O49/RES_hhdet_in_fec!O49)</f>
        <v>0.7517015888619103</v>
      </c>
      <c r="P49" s="124">
        <f>IF(RES_hhdet_in_tes!P49=0,"",RES_hhdet_in_tes!P49/RES_hhdet_in_fec!P49)</f>
        <v>0.81326876662099612</v>
      </c>
      <c r="Q49" s="124">
        <f>IF(RES_hhdet_in_tes!Q49=0,"",RES_hhdet_in_tes!Q49/RES_hhdet_in_fec!Q49)</f>
        <v>0.79880299032955626</v>
      </c>
      <c r="R49" s="124">
        <f>IF(RES_hhdet_in_tes!R49=0,"",RES_hhdet_in_tes!R49/RES_hhdet_in_fec!R49)</f>
        <v>0.78487483393357926</v>
      </c>
      <c r="S49" s="124">
        <f>IF(RES_hhdet_in_tes!S49=0,"",RES_hhdet_in_tes!S49/RES_hhdet_in_fec!S49)</f>
        <v>0.79237395830176405</v>
      </c>
      <c r="T49" s="124">
        <f>IF(RES_hhdet_in_tes!T49=0,"",RES_hhdet_in_tes!T49/RES_hhdet_in_fec!T49)</f>
        <v>0.80198967086590534</v>
      </c>
      <c r="U49" s="124">
        <f>IF(RES_hhdet_in_tes!U49=0,"",RES_hhdet_in_tes!U49/RES_hhdet_in_fec!U49)</f>
        <v>0.81995698338089551</v>
      </c>
      <c r="V49" s="124">
        <f>IF(RES_hhdet_in_tes!V49=0,"",RES_hhdet_in_tes!V49/RES_hhdet_in_fec!V49)</f>
        <v>0.83489522291347595</v>
      </c>
      <c r="W49" s="124">
        <f>IF(RES_hhdet_in_tes!W49=0,"",RES_hhdet_in_tes!W49/RES_hhdet_in_fec!W49)</f>
        <v>0.81811098998862586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0.60003223205633283</v>
      </c>
      <c r="D50" s="111">
        <f>IF(RES_hhdet_in_tes!D50=0,"",RES_hhdet_in_tes!D50/RES_hhdet_in_fec!D50)</f>
        <v>0.59672712266284877</v>
      </c>
      <c r="E50" s="111">
        <f>IF(RES_hhdet_in_tes!E50=0,"",RES_hhdet_in_tes!E50/RES_hhdet_in_fec!E50)</f>
        <v>0.59807125105285597</v>
      </c>
      <c r="F50" s="111">
        <f>IF(RES_hhdet_in_tes!F50=0,"",RES_hhdet_in_tes!F50/RES_hhdet_in_fec!F50)</f>
        <v>0.60501842996968436</v>
      </c>
      <c r="G50" s="111">
        <f>IF(RES_hhdet_in_tes!G50=0,"",RES_hhdet_in_tes!G50/RES_hhdet_in_fec!G50)</f>
        <v>0.60520122059212744</v>
      </c>
      <c r="H50" s="111">
        <f>IF(RES_hhdet_in_tes!H50=0,"",RES_hhdet_in_tes!H50/RES_hhdet_in_fec!H50)</f>
        <v>0.61885081805319619</v>
      </c>
      <c r="I50" s="111">
        <f>IF(RES_hhdet_in_tes!I50=0,"",RES_hhdet_in_tes!I50/RES_hhdet_in_fec!I50)</f>
        <v>0.60004590065895413</v>
      </c>
      <c r="J50" s="111">
        <f>IF(RES_hhdet_in_tes!J50=0,"",RES_hhdet_in_tes!J50/RES_hhdet_in_fec!J50)</f>
        <v>0.60739933755243747</v>
      </c>
      <c r="K50" s="111">
        <f>IF(RES_hhdet_in_tes!K50=0,"",RES_hhdet_in_tes!K50/RES_hhdet_in_fec!K50)</f>
        <v>0.60438697586698553</v>
      </c>
      <c r="L50" s="111">
        <f>IF(RES_hhdet_in_tes!L50=0,"",RES_hhdet_in_tes!L50/RES_hhdet_in_fec!L50)</f>
        <v>0.61990539322898508</v>
      </c>
      <c r="M50" s="111">
        <f>IF(RES_hhdet_in_tes!M50=0,"",RES_hhdet_in_tes!M50/RES_hhdet_in_fec!M50)</f>
        <v>0.62392664811159315</v>
      </c>
      <c r="N50" s="111">
        <f>IF(RES_hhdet_in_tes!N50=0,"",RES_hhdet_in_tes!N50/RES_hhdet_in_fec!N50)</f>
        <v>0.64534972409377378</v>
      </c>
      <c r="O50" s="111">
        <f>IF(RES_hhdet_in_tes!O50=0,"",RES_hhdet_in_tes!O50/RES_hhdet_in_fec!O50)</f>
        <v>0.64902701456898249</v>
      </c>
      <c r="P50" s="111">
        <f>IF(RES_hhdet_in_tes!P50=0,"",RES_hhdet_in_tes!P50/RES_hhdet_in_fec!P50)</f>
        <v>0.69188621344168366</v>
      </c>
      <c r="Q50" s="111">
        <f>IF(RES_hhdet_in_tes!Q50=0,"",RES_hhdet_in_tes!Q50/RES_hhdet_in_fec!Q50)</f>
        <v>0.72039265471022351</v>
      </c>
      <c r="R50" s="111">
        <f>IF(RES_hhdet_in_tes!R50=0,"",RES_hhdet_in_tes!R50/RES_hhdet_in_fec!R50)</f>
        <v>0.74978937129195089</v>
      </c>
      <c r="S50" s="111">
        <f>IF(RES_hhdet_in_tes!S50=0,"",RES_hhdet_in_tes!S50/RES_hhdet_in_fec!S50)</f>
        <v>0.77966536294472233</v>
      </c>
      <c r="T50" s="111">
        <f>IF(RES_hhdet_in_tes!T50=0,"",RES_hhdet_in_tes!T50/RES_hhdet_in_fec!T50)</f>
        <v>0.79692881405172078</v>
      </c>
      <c r="U50" s="111">
        <f>IF(RES_hhdet_in_tes!U50=0,"",RES_hhdet_in_tes!U50/RES_hhdet_in_fec!U50)</f>
        <v>0.81656182279349077</v>
      </c>
      <c r="V50" s="111">
        <f>IF(RES_hhdet_in_tes!V50=0,"",RES_hhdet_in_tes!V50/RES_hhdet_in_fec!V50)</f>
        <v>0.80790814335849348</v>
      </c>
      <c r="W50" s="111">
        <f>IF(RES_hhdet_in_tes!W50=0,"",RES_hhdet_in_tes!W50/RES_hhdet_in_fec!W50)</f>
        <v>0.79108139717629755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0.79983160605298864</v>
      </c>
      <c r="D51" s="111">
        <f>IF(RES_hhdet_in_tes!D51=0,"",RES_hhdet_in_tes!D51/RES_hhdet_in_fec!D51)</f>
        <v>0.79115726804067121</v>
      </c>
      <c r="E51" s="111">
        <f>IF(RES_hhdet_in_tes!E51=0,"",RES_hhdet_in_tes!E51/RES_hhdet_in_fec!E51)</f>
        <v>0.79778897503921464</v>
      </c>
      <c r="F51" s="111">
        <f>IF(RES_hhdet_in_tes!F51=0,"",RES_hhdet_in_tes!F51/RES_hhdet_in_fec!F51)</f>
        <v>0.75795932322307502</v>
      </c>
      <c r="G51" s="111">
        <f>IF(RES_hhdet_in_tes!G51=0,"",RES_hhdet_in_tes!G51/RES_hhdet_in_fec!G51)</f>
        <v>0.78883513534294913</v>
      </c>
      <c r="H51" s="111">
        <f>IF(RES_hhdet_in_tes!H51=0,"",RES_hhdet_in_tes!H51/RES_hhdet_in_fec!H51)</f>
        <v>0.79601966123269619</v>
      </c>
      <c r="I51" s="111">
        <f>IF(RES_hhdet_in_tes!I51=0,"",RES_hhdet_in_tes!I51/RES_hhdet_in_fec!I51)</f>
        <v>0.70383136312150862</v>
      </c>
      <c r="J51" s="111">
        <f>IF(RES_hhdet_in_tes!J51=0,"",RES_hhdet_in_tes!J51/RES_hhdet_in_fec!J51)</f>
        <v>0.78206402282562071</v>
      </c>
      <c r="K51" s="111">
        <f>IF(RES_hhdet_in_tes!K51=0,"",RES_hhdet_in_tes!K51/RES_hhdet_in_fec!K51)</f>
        <v>0.75740225616127865</v>
      </c>
      <c r="L51" s="111">
        <f>IF(RES_hhdet_in_tes!L51=0,"",RES_hhdet_in_tes!L51/RES_hhdet_in_fec!L51)</f>
        <v>0.75665757932024313</v>
      </c>
      <c r="M51" s="111">
        <f>IF(RES_hhdet_in_tes!M51=0,"",RES_hhdet_in_tes!M51/RES_hhdet_in_fec!M51)</f>
        <v>0.82175565413877683</v>
      </c>
      <c r="N51" s="111">
        <f>IF(RES_hhdet_in_tes!N51=0,"",RES_hhdet_in_tes!N51/RES_hhdet_in_fec!N51)</f>
        <v>0.81722438502091299</v>
      </c>
      <c r="O51" s="111">
        <f>IF(RES_hhdet_in_tes!O51=0,"",RES_hhdet_in_tes!O51/RES_hhdet_in_fec!O51)</f>
        <v>0.89085715219215933</v>
      </c>
      <c r="P51" s="111">
        <f>IF(RES_hhdet_in_tes!P51=0,"",RES_hhdet_in_tes!P51/RES_hhdet_in_fec!P51)</f>
        <v>0.86434051571279102</v>
      </c>
      <c r="Q51" s="111">
        <f>IF(RES_hhdet_in_tes!Q51=0,"",RES_hhdet_in_tes!Q51/RES_hhdet_in_fec!Q51)</f>
        <v>0.83538333054236324</v>
      </c>
      <c r="R51" s="111">
        <f>IF(RES_hhdet_in_tes!R51=0,"",RES_hhdet_in_tes!R51/RES_hhdet_in_fec!R51)</f>
        <v>0.85259541451738274</v>
      </c>
      <c r="S51" s="111">
        <f>IF(RES_hhdet_in_tes!S51=0,"",RES_hhdet_in_tes!S51/RES_hhdet_in_fec!S51)</f>
        <v>0.88169495240989026</v>
      </c>
      <c r="T51" s="111">
        <f>IF(RES_hhdet_in_tes!T51=0,"",RES_hhdet_in_tes!T51/RES_hhdet_in_fec!T51)</f>
        <v>0.89146272225724743</v>
      </c>
      <c r="U51" s="111">
        <f>IF(RES_hhdet_in_tes!U51=0,"",RES_hhdet_in_tes!U51/RES_hhdet_in_fec!U51)</f>
        <v>0.91882296328504542</v>
      </c>
      <c r="V51" s="111">
        <f>IF(RES_hhdet_in_tes!V51=0,"",RES_hhdet_in_tes!V51/RES_hhdet_in_fec!V51)</f>
        <v>0.91684454023700479</v>
      </c>
      <c r="W51" s="111">
        <f>IF(RES_hhdet_in_tes!W51=0,"",RES_hhdet_in_tes!W51/RES_hhdet_in_fec!W51)</f>
        <v>0.9032278373262016</v>
      </c>
      <c r="DA51" s="63" t="s">
        <v>3633</v>
      </c>
    </row>
    <row r="52" spans="1:105" ht="12" customHeight="1" x14ac:dyDescent="0.25">
      <c r="A52" s="100" t="s">
        <v>217</v>
      </c>
      <c r="B52" s="112"/>
      <c r="C52" s="112">
        <f>IF(RES_hhdet_in_tes!C52=0,"",RES_hhdet_in_tes!C52/RES_hhdet_in_fec!C52)</f>
        <v>0.62188218252030769</v>
      </c>
      <c r="D52" s="112">
        <f>IF(RES_hhdet_in_tes!D52=0,"",RES_hhdet_in_tes!D52/RES_hhdet_in_fec!D52)</f>
        <v>0.61819314771212364</v>
      </c>
      <c r="E52" s="112">
        <f>IF(RES_hhdet_in_tes!E52=0,"",RES_hhdet_in_tes!E52/RES_hhdet_in_fec!E52)</f>
        <v>0.62529267404747002</v>
      </c>
      <c r="F52" s="112">
        <f>IF(RES_hhdet_in_tes!F52=0,"",RES_hhdet_in_tes!F52/RES_hhdet_in_fec!F52)</f>
        <v>0.56373693311033979</v>
      </c>
      <c r="G52" s="112">
        <f>IF(RES_hhdet_in_tes!G52=0,"",RES_hhdet_in_tes!G52/RES_hhdet_in_fec!G52)</f>
        <v>0.62719132182330339</v>
      </c>
      <c r="H52" s="112">
        <f>IF(RES_hhdet_in_tes!H52=0,"",RES_hhdet_in_tes!H52/RES_hhdet_in_fec!H52)</f>
        <v>0.63300805715466957</v>
      </c>
      <c r="I52" s="112">
        <f>IF(RES_hhdet_in_tes!I52=0,"",RES_hhdet_in_tes!I52/RES_hhdet_in_fec!I52)</f>
        <v>0.5518364922275828</v>
      </c>
      <c r="J52" s="112">
        <f>IF(RES_hhdet_in_tes!J52=0,"",RES_hhdet_in_tes!J52/RES_hhdet_in_fec!J52)</f>
        <v>0.61673969412543639</v>
      </c>
      <c r="K52" s="112">
        <f>IF(RES_hhdet_in_tes!K52=0,"",RES_hhdet_in_tes!K52/RES_hhdet_in_fec!K52)</f>
        <v>0.6034977246033445</v>
      </c>
      <c r="L52" s="112">
        <f>IF(RES_hhdet_in_tes!L52=0,"",RES_hhdet_in_tes!L52/RES_hhdet_in_fec!L52)</f>
        <v>0.56512125201848706</v>
      </c>
      <c r="M52" s="112">
        <f>IF(RES_hhdet_in_tes!M52=0,"",RES_hhdet_in_tes!M52/RES_hhdet_in_fec!M52)</f>
        <v>0.63217055128050559</v>
      </c>
      <c r="N52" s="112">
        <f>IF(RES_hhdet_in_tes!N52=0,"",RES_hhdet_in_tes!N52/RES_hhdet_in_fec!N52)</f>
        <v>0.67200517295033091</v>
      </c>
      <c r="O52" s="112">
        <f>IF(RES_hhdet_in_tes!O52=0,"",RES_hhdet_in_tes!O52/RES_hhdet_in_fec!O52)</f>
        <v>0.61607204457317277</v>
      </c>
      <c r="P52" s="112">
        <f>IF(RES_hhdet_in_tes!P52=0,"",RES_hhdet_in_tes!P52/RES_hhdet_in_fec!P52)</f>
        <v>0.73500861273259965</v>
      </c>
      <c r="Q52" s="112">
        <f>IF(RES_hhdet_in_tes!Q52=0,"",RES_hhdet_in_tes!Q52/RES_hhdet_in_fec!Q52)</f>
        <v>0.70257185458980709</v>
      </c>
      <c r="R52" s="112">
        <f>IF(RES_hhdet_in_tes!R52=0,"",RES_hhdet_in_tes!R52/RES_hhdet_in_fec!R52)</f>
        <v>0.75451281811335269</v>
      </c>
      <c r="S52" s="112">
        <f>IF(RES_hhdet_in_tes!S52=0,"",RES_hhdet_in_tes!S52/RES_hhdet_in_fec!S52)</f>
        <v>0.78859735456950397</v>
      </c>
      <c r="T52" s="112">
        <f>IF(RES_hhdet_in_tes!T52=0,"",RES_hhdet_in_tes!T52/RES_hhdet_in_fec!T52)</f>
        <v>0.79339495598474186</v>
      </c>
      <c r="U52" s="112">
        <f>IF(RES_hhdet_in_tes!U52=0,"",RES_hhdet_in_tes!U52/RES_hhdet_in_fec!U52)</f>
        <v>0.83243603294523372</v>
      </c>
      <c r="V52" s="112">
        <f>IF(RES_hhdet_in_tes!V52=0,"",RES_hhdet_in_tes!V52/RES_hhdet_in_fec!V52)</f>
        <v>0.83071746297899129</v>
      </c>
      <c r="W52" s="112">
        <f>IF(RES_hhdet_in_tes!W52=0,"",RES_hhdet_in_tes!W52/RES_hhdet_in_fec!W52)</f>
        <v>0.79224202406888111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0.67574306104155291</v>
      </c>
      <c r="D54" s="112">
        <f>IF(RES_hhdet_in_tes!D54=0,"",RES_hhdet_in_tes!D54/RES_hhdet_in_fec!D54)</f>
        <v>0.67235458371139423</v>
      </c>
      <c r="E54" s="112">
        <f>IF(RES_hhdet_in_tes!E54=0,"",RES_hhdet_in_tes!E54/RES_hhdet_in_fec!E54)</f>
        <v>0.6677216134531565</v>
      </c>
      <c r="F54" s="112">
        <f>IF(RES_hhdet_in_tes!F54=0,"",RES_hhdet_in_tes!F54/RES_hhdet_in_fec!F54)</f>
        <v>0.66983418547082096</v>
      </c>
      <c r="G54" s="112">
        <f>IF(RES_hhdet_in_tes!G54=0,"",RES_hhdet_in_tes!G54/RES_hhdet_in_fec!G54)</f>
        <v>0.6861005942089784</v>
      </c>
      <c r="H54" s="112">
        <f>IF(RES_hhdet_in_tes!H54=0,"",RES_hhdet_in_tes!H54/RES_hhdet_in_fec!H54)</f>
        <v>0.70554006159082994</v>
      </c>
      <c r="I54" s="112">
        <f>IF(RES_hhdet_in_tes!I54=0,"",RES_hhdet_in_tes!I54/RES_hhdet_in_fec!I54)</f>
        <v>0.69194754565795524</v>
      </c>
      <c r="J54" s="112">
        <f>IF(RES_hhdet_in_tes!J54=0,"",RES_hhdet_in_tes!J54/RES_hhdet_in_fec!J54)</f>
        <v>0.69765035448496659</v>
      </c>
      <c r="K54" s="112">
        <f>IF(RES_hhdet_in_tes!K54=0,"",RES_hhdet_in_tes!K54/RES_hhdet_in_fec!K54)</f>
        <v>0.67820450537490018</v>
      </c>
      <c r="L54" s="112">
        <f>IF(RES_hhdet_in_tes!L54=0,"",RES_hhdet_in_tes!L54/RES_hhdet_in_fec!L54)</f>
        <v>0.69377080473798258</v>
      </c>
      <c r="M54" s="112">
        <f>IF(RES_hhdet_in_tes!M54=0,"",RES_hhdet_in_tes!M54/RES_hhdet_in_fec!M54)</f>
        <v>0.6923698858141254</v>
      </c>
      <c r="N54" s="112">
        <f>IF(RES_hhdet_in_tes!N54=0,"",RES_hhdet_in_tes!N54/RES_hhdet_in_fec!N54)</f>
        <v>0.7199446926304951</v>
      </c>
      <c r="O54" s="112">
        <f>IF(RES_hhdet_in_tes!O54=0,"",RES_hhdet_in_tes!O54/RES_hhdet_in_fec!O54)</f>
        <v>0.72192713743116033</v>
      </c>
      <c r="P54" s="112">
        <f>IF(RES_hhdet_in_tes!P54=0,"",RES_hhdet_in_tes!P54/RES_hhdet_in_fec!P54)</f>
        <v>0.72170172302677571</v>
      </c>
      <c r="Q54" s="112">
        <f>IF(RES_hhdet_in_tes!Q54=0,"",RES_hhdet_in_tes!Q54/RES_hhdet_in_fec!Q54)</f>
        <v>0.71755781089064452</v>
      </c>
      <c r="R54" s="112">
        <f>IF(RES_hhdet_in_tes!R54=0,"",RES_hhdet_in_tes!R54/RES_hhdet_in_fec!R54)</f>
        <v>0.72900944250717969</v>
      </c>
      <c r="S54" s="112">
        <f>IF(RES_hhdet_in_tes!S54=0,"",RES_hhdet_in_tes!S54/RES_hhdet_in_fec!S54)</f>
        <v>0.73824133176851225</v>
      </c>
      <c r="T54" s="112">
        <f>IF(RES_hhdet_in_tes!T54=0,"",RES_hhdet_in_tes!T54/RES_hhdet_in_fec!T54)</f>
        <v>0.75105457972486234</v>
      </c>
      <c r="U54" s="112">
        <f>IF(RES_hhdet_in_tes!U54=0,"",RES_hhdet_in_tes!U54/RES_hhdet_in_fec!U54)</f>
        <v>0.75491109767034181</v>
      </c>
      <c r="V54" s="112">
        <f>IF(RES_hhdet_in_tes!V54=0,"",RES_hhdet_in_tes!V54/RES_hhdet_in_fec!V54)</f>
        <v>0.78491899717247071</v>
      </c>
      <c r="W54" s="112">
        <f>IF(RES_hhdet_in_tes!W54=0,"",RES_hhdet_in_tes!W54/RES_hhdet_in_fec!W54)</f>
        <v>0.77327922427100482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0.88342417807719842</v>
      </c>
      <c r="D55" s="113">
        <f>IF(RES_hhdet_in_tes!D55=0,"",RES_hhdet_in_tes!D55/RES_hhdet_in_fec!D55)</f>
        <v>0.88156715045883627</v>
      </c>
      <c r="E55" s="113">
        <f>IF(RES_hhdet_in_tes!E55=0,"",RES_hhdet_in_tes!E55/RES_hhdet_in_fec!E55)</f>
        <v>0.88432152860585644</v>
      </c>
      <c r="F55" s="113">
        <f>IF(RES_hhdet_in_tes!F55=0,"",RES_hhdet_in_tes!F55/RES_hhdet_in_fec!F55)</f>
        <v>0.8817369680119741</v>
      </c>
      <c r="G55" s="113">
        <f>IF(RES_hhdet_in_tes!G55=0,"",RES_hhdet_in_tes!G55/RES_hhdet_in_fec!G55)</f>
        <v>0.86106656491305777</v>
      </c>
      <c r="H55" s="113">
        <f>IF(RES_hhdet_in_tes!H55=0,"",RES_hhdet_in_tes!H55/RES_hhdet_in_fec!H55)</f>
        <v>0.872995255007605</v>
      </c>
      <c r="I55" s="113">
        <f>IF(RES_hhdet_in_tes!I55=0,"",RES_hhdet_in_tes!I55/RES_hhdet_in_fec!I55)</f>
        <v>0.86499446804951807</v>
      </c>
      <c r="J55" s="113">
        <f>IF(RES_hhdet_in_tes!J55=0,"",RES_hhdet_in_tes!J55/RES_hhdet_in_fec!J55)</f>
        <v>0.86730960539364998</v>
      </c>
      <c r="K55" s="113">
        <f>IF(RES_hhdet_in_tes!K55=0,"",RES_hhdet_in_tes!K55/RES_hhdet_in_fec!K55)</f>
        <v>0.87396683953180598</v>
      </c>
      <c r="L55" s="113">
        <f>IF(RES_hhdet_in_tes!L55=0,"",RES_hhdet_in_tes!L55/RES_hhdet_in_fec!L55)</f>
        <v>0.88275086263973801</v>
      </c>
      <c r="M55" s="113">
        <f>IF(RES_hhdet_in_tes!M55=0,"",RES_hhdet_in_tes!M55/RES_hhdet_in_fec!M55)</f>
        <v>0.8881494595677073</v>
      </c>
      <c r="N55" s="113">
        <f>IF(RES_hhdet_in_tes!N55=0,"",RES_hhdet_in_tes!N55/RES_hhdet_in_fec!N55)</f>
        <v>0.90257851983770909</v>
      </c>
      <c r="O55" s="113">
        <f>IF(RES_hhdet_in_tes!O55=0,"",RES_hhdet_in_tes!O55/RES_hhdet_in_fec!O55)</f>
        <v>0.90581955109014645</v>
      </c>
      <c r="P55" s="113">
        <f>IF(RES_hhdet_in_tes!P55=0,"",RES_hhdet_in_tes!P55/RES_hhdet_in_fec!P55)</f>
        <v>0.92030454302088516</v>
      </c>
      <c r="Q55" s="113">
        <f>IF(RES_hhdet_in_tes!Q55=0,"",RES_hhdet_in_tes!Q55/RES_hhdet_in_fec!Q55)</f>
        <v>0.93815475519762126</v>
      </c>
      <c r="R55" s="113">
        <f>IF(RES_hhdet_in_tes!R55=0,"",RES_hhdet_in_tes!R55/RES_hhdet_in_fec!R55)</f>
        <v>0.93489708999285592</v>
      </c>
      <c r="S55" s="113">
        <f>IF(RES_hhdet_in_tes!S55=0,"",RES_hhdet_in_tes!S55/RES_hhdet_in_fec!S55)</f>
        <v>0.91953240841109829</v>
      </c>
      <c r="T55" s="113">
        <f>IF(RES_hhdet_in_tes!T55=0,"",RES_hhdet_in_tes!T55/RES_hhdet_in_fec!T55)</f>
        <v>0.92218304016049268</v>
      </c>
      <c r="U55" s="113">
        <f>IF(RES_hhdet_in_tes!U55=0,"",RES_hhdet_in_tes!U55/RES_hhdet_in_fec!U55)</f>
        <v>0.93627176436892778</v>
      </c>
      <c r="V55" s="113">
        <f>IF(RES_hhdet_in_tes!V55=0,"",RES_hhdet_in_tes!V55/RES_hhdet_in_fec!V55)</f>
        <v>0.94351668407454004</v>
      </c>
      <c r="W55" s="113">
        <f>IF(RES_hhdet_in_tes!W55=0,"",RES_hhdet_in_tes!W55/RES_hhdet_in_fec!W55)</f>
        <v>0.94961441176080685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0.67245589333344591</v>
      </c>
      <c r="D56" s="111">
        <f>IF(RES_hhdet_in_tes!D56=0,"",RES_hhdet_in_tes!D56/RES_hhdet_in_fec!D56)</f>
        <v>0.66681457927519949</v>
      </c>
      <c r="E56" s="111">
        <f>IF(RES_hhdet_in_tes!E56=0,"",RES_hhdet_in_tes!E56/RES_hhdet_in_fec!E56)</f>
        <v>0.67954905049798575</v>
      </c>
      <c r="F56" s="111">
        <f>IF(RES_hhdet_in_tes!F56=0,"",RES_hhdet_in_tes!F56/RES_hhdet_in_fec!F56)</f>
        <v>0.64554121553178001</v>
      </c>
      <c r="G56" s="111">
        <f>IF(RES_hhdet_in_tes!G56=0,"",RES_hhdet_in_tes!G56/RES_hhdet_in_fec!G56)</f>
        <v>0.67350948683526779</v>
      </c>
      <c r="H56" s="111">
        <f>IF(RES_hhdet_in_tes!H56=0,"",RES_hhdet_in_tes!H56/RES_hhdet_in_fec!H56)</f>
        <v>0.7063716619447975</v>
      </c>
      <c r="I56" s="111">
        <f>IF(RES_hhdet_in_tes!I56=0,"",RES_hhdet_in_tes!I56/RES_hhdet_in_fec!I56)</f>
        <v>0.66042536384926986</v>
      </c>
      <c r="J56" s="111">
        <f>IF(RES_hhdet_in_tes!J56=0,"",RES_hhdet_in_tes!J56/RES_hhdet_in_fec!J56)</f>
        <v>0.65617140569019383</v>
      </c>
      <c r="K56" s="111">
        <f>IF(RES_hhdet_in_tes!K56=0,"",RES_hhdet_in_tes!K56/RES_hhdet_in_fec!K56)</f>
        <v>0.68464202712648847</v>
      </c>
      <c r="L56" s="111">
        <f>IF(RES_hhdet_in_tes!L56=0,"",RES_hhdet_in_tes!L56/RES_hhdet_in_fec!L56)</f>
        <v>0.67849018499574587</v>
      </c>
      <c r="M56" s="111">
        <f>IF(RES_hhdet_in_tes!M56=0,"",RES_hhdet_in_tes!M56/RES_hhdet_in_fec!M56)</f>
        <v>0.74689650309458511</v>
      </c>
      <c r="N56" s="111">
        <f>IF(RES_hhdet_in_tes!N56=0,"",RES_hhdet_in_tes!N56/RES_hhdet_in_fec!N56)</f>
        <v>0.76197258321984485</v>
      </c>
      <c r="O56" s="111">
        <f>IF(RES_hhdet_in_tes!O56=0,"",RES_hhdet_in_tes!O56/RES_hhdet_in_fec!O56)</f>
        <v>0.78634231455153136</v>
      </c>
      <c r="P56" s="111">
        <f>IF(RES_hhdet_in_tes!P56=0,"",RES_hhdet_in_tes!P56/RES_hhdet_in_fec!P56)</f>
        <v>0.79337883584767632</v>
      </c>
      <c r="Q56" s="111">
        <f>IF(RES_hhdet_in_tes!Q56=0,"",RES_hhdet_in_tes!Q56/RES_hhdet_in_fec!Q56)</f>
        <v>0.8066274594544639</v>
      </c>
      <c r="R56" s="111">
        <f>IF(RES_hhdet_in_tes!R56=0,"",RES_hhdet_in_tes!R56/RES_hhdet_in_fec!R56)</f>
        <v>0.7278777796567476</v>
      </c>
      <c r="S56" s="111">
        <f>IF(RES_hhdet_in_tes!S56=0,"",RES_hhdet_in_tes!S56/RES_hhdet_in_fec!S56)</f>
        <v>0.73414393771051045</v>
      </c>
      <c r="T56" s="111">
        <f>IF(RES_hhdet_in_tes!T56=0,"",RES_hhdet_in_tes!T56/RES_hhdet_in_fec!T56)</f>
        <v>0.74758373941725575</v>
      </c>
      <c r="U56" s="111">
        <f>IF(RES_hhdet_in_tes!U56=0,"",RES_hhdet_in_tes!U56/RES_hhdet_in_fec!U56)</f>
        <v>0.74996025167925306</v>
      </c>
      <c r="V56" s="111">
        <f>IF(RES_hhdet_in_tes!V56=0,"",RES_hhdet_in_tes!V56/RES_hhdet_in_fec!V56)</f>
        <v>0.82182170795788156</v>
      </c>
      <c r="W56" s="111">
        <f>IF(RES_hhdet_in_tes!W56=0,"",RES_hhdet_in_tes!W56/RES_hhdet_in_fec!W56)</f>
        <v>0.76172853411416319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0.73932716352301164</v>
      </c>
      <c r="D58" s="124">
        <f>IF(RES_hhdet_in_tes!D58=0,"",RES_hhdet_in_tes!D58/RES_hhdet_in_fec!D58)</f>
        <v>0.73487177727366526</v>
      </c>
      <c r="E58" s="124">
        <f>IF(RES_hhdet_in_tes!E58=0,"",RES_hhdet_in_tes!E58/RES_hhdet_in_fec!E58)</f>
        <v>0.73288476344474762</v>
      </c>
      <c r="F58" s="124">
        <f>IF(RES_hhdet_in_tes!F58=0,"",RES_hhdet_in_tes!F58/RES_hhdet_in_fec!F58)</f>
        <v>0.73168716111254251</v>
      </c>
      <c r="G58" s="124">
        <f>IF(RES_hhdet_in_tes!G58=0,"",RES_hhdet_in_tes!G58/RES_hhdet_in_fec!G58)</f>
        <v>0.73940397806207214</v>
      </c>
      <c r="H58" s="124">
        <f>IF(RES_hhdet_in_tes!H58=0,"",RES_hhdet_in_tes!H58/RES_hhdet_in_fec!H58)</f>
        <v>0.75365949956753098</v>
      </c>
      <c r="I58" s="124">
        <f>IF(RES_hhdet_in_tes!I58=0,"",RES_hhdet_in_tes!I58/RES_hhdet_in_fec!I58)</f>
        <v>0.74300954474755565</v>
      </c>
      <c r="J58" s="124">
        <f>IF(RES_hhdet_in_tes!J58=0,"",RES_hhdet_in_tes!J58/RES_hhdet_in_fec!J58)</f>
        <v>0.74840457767337454</v>
      </c>
      <c r="K58" s="124">
        <f>IF(RES_hhdet_in_tes!K58=0,"",RES_hhdet_in_tes!K58/RES_hhdet_in_fec!K58)</f>
        <v>0.74093917247347652</v>
      </c>
      <c r="L58" s="124">
        <f>IF(RES_hhdet_in_tes!L58=0,"",RES_hhdet_in_tes!L58/RES_hhdet_in_fec!L58)</f>
        <v>0.74793379711951979</v>
      </c>
      <c r="M58" s="124">
        <f>IF(RES_hhdet_in_tes!M58=0,"",RES_hhdet_in_tes!M58/RES_hhdet_in_fec!M58)</f>
        <v>0.7487876917682732</v>
      </c>
      <c r="N58" s="124">
        <f>IF(RES_hhdet_in_tes!N58=0,"",RES_hhdet_in_tes!N58/RES_hhdet_in_fec!N58)</f>
        <v>0.75807331315032378</v>
      </c>
      <c r="O58" s="124">
        <f>IF(RES_hhdet_in_tes!O58=0,"",RES_hhdet_in_tes!O58/RES_hhdet_in_fec!O58)</f>
        <v>0.75828664525838263</v>
      </c>
      <c r="P58" s="124">
        <f>IF(RES_hhdet_in_tes!P58=0,"",RES_hhdet_in_tes!P58/RES_hhdet_in_fec!P58)</f>
        <v>0.76542029763736263</v>
      </c>
      <c r="Q58" s="124">
        <f>IF(RES_hhdet_in_tes!Q58=0,"",RES_hhdet_in_tes!Q58/RES_hhdet_in_fec!Q58)</f>
        <v>0.76534247411669276</v>
      </c>
      <c r="R58" s="124">
        <f>IF(RES_hhdet_in_tes!R58=0,"",RES_hhdet_in_tes!R58/RES_hhdet_in_fec!R58)</f>
        <v>0.77680406177618289</v>
      </c>
      <c r="S58" s="124">
        <f>IF(RES_hhdet_in_tes!S58=0,"",RES_hhdet_in_tes!S58/RES_hhdet_in_fec!S58)</f>
        <v>0.80134640655302503</v>
      </c>
      <c r="T58" s="124">
        <f>IF(RES_hhdet_in_tes!T58=0,"",RES_hhdet_in_tes!T58/RES_hhdet_in_fec!T58)</f>
        <v>0.81477659677525194</v>
      </c>
      <c r="U58" s="124">
        <f>IF(RES_hhdet_in_tes!U58=0,"",RES_hhdet_in_tes!U58/RES_hhdet_in_fec!U58)</f>
        <v>0.82155570972683789</v>
      </c>
      <c r="V58" s="124">
        <f>IF(RES_hhdet_in_tes!V58=0,"",RES_hhdet_in_tes!V58/RES_hhdet_in_fec!V58)</f>
        <v>0.82101346055226299</v>
      </c>
      <c r="W58" s="124">
        <f>IF(RES_hhdet_in_tes!W58=0,"",RES_hhdet_in_tes!W58/RES_hhdet_in_fec!W58)</f>
        <v>0.81452227130829058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0.60914522124270842</v>
      </c>
      <c r="D59" s="111">
        <f>IF(RES_hhdet_in_tes!D59=0,"",RES_hhdet_in_tes!D59/RES_hhdet_in_fec!D59)</f>
        <v>0.60099178507358619</v>
      </c>
      <c r="E59" s="111">
        <f>IF(RES_hhdet_in_tes!E59=0,"",RES_hhdet_in_tes!E59/RES_hhdet_in_fec!E59)</f>
        <v>0.59906345629400304</v>
      </c>
      <c r="F59" s="111">
        <f>IF(RES_hhdet_in_tes!F59=0,"",RES_hhdet_in_tes!F59/RES_hhdet_in_fec!F59)</f>
        <v>0.59633365701767937</v>
      </c>
      <c r="G59" s="111">
        <f>IF(RES_hhdet_in_tes!G59=0,"",RES_hhdet_in_tes!G59/RES_hhdet_in_fec!G59)</f>
        <v>0.59863535950563773</v>
      </c>
      <c r="H59" s="111">
        <f>IF(RES_hhdet_in_tes!H59=0,"",RES_hhdet_in_tes!H59/RES_hhdet_in_fec!H59)</f>
        <v>0.60631733525844256</v>
      </c>
      <c r="I59" s="111">
        <f>IF(RES_hhdet_in_tes!I59=0,"",RES_hhdet_in_tes!I59/RES_hhdet_in_fec!I59)</f>
        <v>0.60330920021421264</v>
      </c>
      <c r="J59" s="111">
        <f>IF(RES_hhdet_in_tes!J59=0,"",RES_hhdet_in_tes!J59/RES_hhdet_in_fec!J59)</f>
        <v>0.60101455932874959</v>
      </c>
      <c r="K59" s="111">
        <f>IF(RES_hhdet_in_tes!K59=0,"",RES_hhdet_in_tes!K59/RES_hhdet_in_fec!K59)</f>
        <v>0.6042198693670584</v>
      </c>
      <c r="L59" s="111">
        <f>IF(RES_hhdet_in_tes!L59=0,"",RES_hhdet_in_tes!L59/RES_hhdet_in_fec!L59)</f>
        <v>0.60231055747630458</v>
      </c>
      <c r="M59" s="111">
        <f>IF(RES_hhdet_in_tes!M59=0,"",RES_hhdet_in_tes!M59/RES_hhdet_in_fec!M59)</f>
        <v>0.60635102289582665</v>
      </c>
      <c r="N59" s="111">
        <f>IF(RES_hhdet_in_tes!N59=0,"",RES_hhdet_in_tes!N59/RES_hhdet_in_fec!N59)</f>
        <v>0.60705298094611848</v>
      </c>
      <c r="O59" s="111">
        <f>IF(RES_hhdet_in_tes!O59=0,"",RES_hhdet_in_tes!O59/RES_hhdet_in_fec!O59)</f>
        <v>0.60689472755494811</v>
      </c>
      <c r="P59" s="111">
        <f>IF(RES_hhdet_in_tes!P59=0,"",RES_hhdet_in_tes!P59/RES_hhdet_in_fec!P59)</f>
        <v>0.60012838396887247</v>
      </c>
      <c r="Q59" s="111">
        <f>IF(RES_hhdet_in_tes!Q59=0,"",RES_hhdet_in_tes!Q59/RES_hhdet_in_fec!Q59)</f>
        <v>0.59377086746357033</v>
      </c>
      <c r="R59" s="111">
        <f>IF(RES_hhdet_in_tes!R59=0,"",RES_hhdet_in_tes!R59/RES_hhdet_in_fec!R59)</f>
        <v>0.59123320852197725</v>
      </c>
      <c r="S59" s="111">
        <f>IF(RES_hhdet_in_tes!S59=0,"",RES_hhdet_in_tes!S59/RES_hhdet_in_fec!S59)</f>
        <v>0.60568950834744428</v>
      </c>
      <c r="T59" s="111">
        <f>IF(RES_hhdet_in_tes!T59=0,"",RES_hhdet_in_tes!T59/RES_hhdet_in_fec!T59)</f>
        <v>0.61166486555016553</v>
      </c>
      <c r="U59" s="111">
        <f>IF(RES_hhdet_in_tes!U59=0,"",RES_hhdet_in_tes!U59/RES_hhdet_in_fec!U59)</f>
        <v>0.61315937612708249</v>
      </c>
      <c r="V59" s="111">
        <f>IF(RES_hhdet_in_tes!V59=0,"",RES_hhdet_in_tes!V59/RES_hhdet_in_fec!V59)</f>
        <v>0.61471061526263227</v>
      </c>
      <c r="W59" s="111">
        <f>IF(RES_hhdet_in_tes!W59=0,"",RES_hhdet_in_tes!W59/RES_hhdet_in_fec!W59)</f>
        <v>0.61677851152062646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0.76817940013602826</v>
      </c>
      <c r="D60" s="45">
        <f>IF(RES_hhdet_in_tes!D60=0,"",RES_hhdet_in_tes!D60/RES_hhdet_in_fec!D60)</f>
        <v>0.76641838359507009</v>
      </c>
      <c r="E60" s="45">
        <f>IF(RES_hhdet_in_tes!E60=0,"",RES_hhdet_in_tes!E60/RES_hhdet_in_fec!E60)</f>
        <v>0.76751143544034139</v>
      </c>
      <c r="F60" s="45">
        <f>IF(RES_hhdet_in_tes!F60=0,"",RES_hhdet_in_tes!F60/RES_hhdet_in_fec!F60)</f>
        <v>0.76789735837472539</v>
      </c>
      <c r="G60" s="45">
        <f>IF(RES_hhdet_in_tes!G60=0,"",RES_hhdet_in_tes!G60/RES_hhdet_in_fec!G60)</f>
        <v>0.77347402365886864</v>
      </c>
      <c r="H60" s="45">
        <f>IF(RES_hhdet_in_tes!H60=0,"",RES_hhdet_in_tes!H60/RES_hhdet_in_fec!H60)</f>
        <v>0.77800977255715242</v>
      </c>
      <c r="I60" s="45">
        <f>IF(RES_hhdet_in_tes!I60=0,"",RES_hhdet_in_tes!I60/RES_hhdet_in_fec!I60)</f>
        <v>0.77505699083632229</v>
      </c>
      <c r="J60" s="45">
        <f>IF(RES_hhdet_in_tes!J60=0,"",RES_hhdet_in_tes!J60/RES_hhdet_in_fec!J60)</f>
        <v>0.77702550381522217</v>
      </c>
      <c r="K60" s="45">
        <f>IF(RES_hhdet_in_tes!K60=0,"",RES_hhdet_in_tes!K60/RES_hhdet_in_fec!K60)</f>
        <v>0.77743109670869659</v>
      </c>
      <c r="L60" s="45">
        <f>IF(RES_hhdet_in_tes!L60=0,"",RES_hhdet_in_tes!L60/RES_hhdet_in_fec!L60)</f>
        <v>0.78183309825835534</v>
      </c>
      <c r="M60" s="45">
        <f>IF(RES_hhdet_in_tes!M60=0,"",RES_hhdet_in_tes!M60/RES_hhdet_in_fec!M60)</f>
        <v>0.78518662272702999</v>
      </c>
      <c r="N60" s="45">
        <f>IF(RES_hhdet_in_tes!N60=0,"",RES_hhdet_in_tes!N60/RES_hhdet_in_fec!N60)</f>
        <v>0.78864937435328952</v>
      </c>
      <c r="O60" s="45">
        <f>IF(RES_hhdet_in_tes!O60=0,"",RES_hhdet_in_tes!O60/RES_hhdet_in_fec!O60)</f>
        <v>0.79233752354844922</v>
      </c>
      <c r="P60" s="45">
        <f>IF(RES_hhdet_in_tes!P60=0,"",RES_hhdet_in_tes!P60/RES_hhdet_in_fec!P60)</f>
        <v>0.79630987272243348</v>
      </c>
      <c r="Q60" s="45">
        <f>IF(RES_hhdet_in_tes!Q60=0,"",RES_hhdet_in_tes!Q60/RES_hhdet_in_fec!Q60)</f>
        <v>0.7997056150792019</v>
      </c>
      <c r="R60" s="45">
        <f>IF(RES_hhdet_in_tes!R60=0,"",RES_hhdet_in_tes!R60/RES_hhdet_in_fec!R60)</f>
        <v>0.8109673520444276</v>
      </c>
      <c r="S60" s="45">
        <f>IF(RES_hhdet_in_tes!S60=0,"",RES_hhdet_in_tes!S60/RES_hhdet_in_fec!S60)</f>
        <v>0.83072241893240406</v>
      </c>
      <c r="T60" s="45">
        <f>IF(RES_hhdet_in_tes!T60=0,"",RES_hhdet_in_tes!T60/RES_hhdet_in_fec!T60)</f>
        <v>0.8463003168064257</v>
      </c>
      <c r="U60" s="45">
        <f>IF(RES_hhdet_in_tes!U60=0,"",RES_hhdet_in_tes!U60/RES_hhdet_in_fec!U60)</f>
        <v>0.85979224218821459</v>
      </c>
      <c r="V60" s="45">
        <f>IF(RES_hhdet_in_tes!V60=0,"",RES_hhdet_in_tes!V60/RES_hhdet_in_fec!V60)</f>
        <v>0.86971399978575048</v>
      </c>
      <c r="W60" s="45">
        <f>IF(RES_hhdet_in_tes!W60=0,"",RES_hhdet_in_tes!W60/RES_hhdet_in_fec!W60)</f>
        <v>0.87593801501226565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0.6395931961103497</v>
      </c>
      <c r="D62" s="119">
        <f>IF(RES_hhdet_in_tes!D62=0,"",RES_hhdet_in_tes!D62/RES_hhdet_in_fec!D62)</f>
        <v>0.64456167764819139</v>
      </c>
      <c r="E62" s="119">
        <f>IF(RES_hhdet_in_tes!E62=0,"",RES_hhdet_in_tes!E62/RES_hhdet_in_fec!E62)</f>
        <v>0.66004597114914865</v>
      </c>
      <c r="F62" s="119">
        <f>IF(RES_hhdet_in_tes!F62=0,"",RES_hhdet_in_tes!F62/RES_hhdet_in_fec!F62)</f>
        <v>0.65760998303119522</v>
      </c>
      <c r="G62" s="119">
        <f>IF(RES_hhdet_in_tes!G62=0,"",RES_hhdet_in_tes!G62/RES_hhdet_in_fec!G62)</f>
        <v>0.66619881744792164</v>
      </c>
      <c r="H62" s="119">
        <f>IF(RES_hhdet_in_tes!H62=0,"",RES_hhdet_in_tes!H62/RES_hhdet_in_fec!H62)</f>
        <v>0.67630637619431577</v>
      </c>
      <c r="I62" s="119">
        <f>IF(RES_hhdet_in_tes!I62=0,"",RES_hhdet_in_tes!I62/RES_hhdet_in_fec!I62)</f>
        <v>0.68398539218012477</v>
      </c>
      <c r="J62" s="119">
        <f>IF(RES_hhdet_in_tes!J62=0,"",RES_hhdet_in_tes!J62/RES_hhdet_in_fec!J62)</f>
        <v>0.69552167081688498</v>
      </c>
      <c r="K62" s="119">
        <f>IF(RES_hhdet_in_tes!K62=0,"",RES_hhdet_in_tes!K62/RES_hhdet_in_fec!K62)</f>
        <v>0.70061224411575629</v>
      </c>
      <c r="L62" s="119">
        <f>IF(RES_hhdet_in_tes!L62=0,"",RES_hhdet_in_tes!L62/RES_hhdet_in_fec!L62)</f>
        <v>0.70901693912341057</v>
      </c>
      <c r="M62" s="119">
        <f>IF(RES_hhdet_in_tes!M62=0,"",RES_hhdet_in_tes!M62/RES_hhdet_in_fec!M62)</f>
        <v>0.71083815564905273</v>
      </c>
      <c r="N62" s="119">
        <f>IF(RES_hhdet_in_tes!N62=0,"",RES_hhdet_in_tes!N62/RES_hhdet_in_fec!N62)</f>
        <v>0.73671584496231213</v>
      </c>
      <c r="O62" s="119">
        <f>IF(RES_hhdet_in_tes!O62=0,"",RES_hhdet_in_tes!O62/RES_hhdet_in_fec!O62)</f>
        <v>0.74681888893040771</v>
      </c>
      <c r="P62" s="119">
        <f>IF(RES_hhdet_in_tes!P62=0,"",RES_hhdet_in_tes!P62/RES_hhdet_in_fec!P62)</f>
        <v>0.76497794833221322</v>
      </c>
      <c r="Q62" s="119">
        <f>IF(RES_hhdet_in_tes!Q62=0,"",RES_hhdet_in_tes!Q62/RES_hhdet_in_fec!Q62)</f>
        <v>0.79101109517843748</v>
      </c>
      <c r="R62" s="119">
        <f>IF(RES_hhdet_in_tes!R62=0,"",RES_hhdet_in_tes!R62/RES_hhdet_in_fec!R62)</f>
        <v>0.79896927817818608</v>
      </c>
      <c r="S62" s="119">
        <f>IF(RES_hhdet_in_tes!S62=0,"",RES_hhdet_in_tes!S62/RES_hhdet_in_fec!S62)</f>
        <v>0.80800641672663276</v>
      </c>
      <c r="T62" s="119">
        <f>IF(RES_hhdet_in_tes!T62=0,"",RES_hhdet_in_tes!T62/RES_hhdet_in_fec!T62)</f>
        <v>0.81875384146758212</v>
      </c>
      <c r="U62" s="119">
        <f>IF(RES_hhdet_in_tes!U62=0,"",RES_hhdet_in_tes!U62/RES_hhdet_in_fec!U62)</f>
        <v>0.82118236252231491</v>
      </c>
      <c r="V62" s="119">
        <f>IF(RES_hhdet_in_tes!V62=0,"",RES_hhdet_in_tes!V62/RES_hhdet_in_fec!V62)</f>
        <v>0.82396156020173039</v>
      </c>
      <c r="W62" s="119">
        <f>IF(RES_hhdet_in_tes!W62=0,"",RES_hhdet_in_tes!W62/RES_hhdet_in_fec!W62)</f>
        <v>0.83116355786463858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0.63390656162738779</v>
      </c>
      <c r="D63" s="124">
        <f>IF(RES_hhdet_in_tes!D63=0,"",RES_hhdet_in_tes!D63/RES_hhdet_in_fec!D63)</f>
        <v>0.63888649740655135</v>
      </c>
      <c r="E63" s="124">
        <f>IF(RES_hhdet_in_tes!E63=0,"",RES_hhdet_in_tes!E63/RES_hhdet_in_fec!E63)</f>
        <v>0.64348049703254073</v>
      </c>
      <c r="F63" s="124">
        <f>IF(RES_hhdet_in_tes!F63=0,"",RES_hhdet_in_tes!F63/RES_hhdet_in_fec!F63)</f>
        <v>0.65036144586391165</v>
      </c>
      <c r="G63" s="124">
        <f>IF(RES_hhdet_in_tes!G63=0,"",RES_hhdet_in_tes!G63/RES_hhdet_in_fec!G63)</f>
        <v>0.65966681185344267</v>
      </c>
      <c r="H63" s="124">
        <f>IF(RES_hhdet_in_tes!H63=0,"",RES_hhdet_in_tes!H63/RES_hhdet_in_fec!H63)</f>
        <v>0.66865583960668928</v>
      </c>
      <c r="I63" s="124">
        <f>IF(RES_hhdet_in_tes!I63=0,"",RES_hhdet_in_tes!I63/RES_hhdet_in_fec!I63)</f>
        <v>0.67748175378248554</v>
      </c>
      <c r="J63" s="124">
        <f>IF(RES_hhdet_in_tes!J63=0,"",RES_hhdet_in_tes!J63/RES_hhdet_in_fec!J63)</f>
        <v>0.68383132950739478</v>
      </c>
      <c r="K63" s="124">
        <f>IF(RES_hhdet_in_tes!K63=0,"",RES_hhdet_in_tes!K63/RES_hhdet_in_fec!K63)</f>
        <v>0.69206355943048115</v>
      </c>
      <c r="L63" s="124">
        <f>IF(RES_hhdet_in_tes!L63=0,"",RES_hhdet_in_tes!L63/RES_hhdet_in_fec!L63)</f>
        <v>0.70499078176360797</v>
      </c>
      <c r="M63" s="124">
        <f>IF(RES_hhdet_in_tes!M63=0,"",RES_hhdet_in_tes!M63/RES_hhdet_in_fec!M63)</f>
        <v>0.70662232855706431</v>
      </c>
      <c r="N63" s="124">
        <f>IF(RES_hhdet_in_tes!N63=0,"",RES_hhdet_in_tes!N63/RES_hhdet_in_fec!N63)</f>
        <v>0.72694358784099578</v>
      </c>
      <c r="O63" s="124">
        <f>IF(RES_hhdet_in_tes!O63=0,"",RES_hhdet_in_tes!O63/RES_hhdet_in_fec!O63)</f>
        <v>0.74200452580989085</v>
      </c>
      <c r="P63" s="124">
        <f>IF(RES_hhdet_in_tes!P63=0,"",RES_hhdet_in_tes!P63/RES_hhdet_in_fec!P63)</f>
        <v>0.76444031446989569</v>
      </c>
      <c r="Q63" s="124">
        <f>IF(RES_hhdet_in_tes!Q63=0,"",RES_hhdet_in_tes!Q63/RES_hhdet_in_fec!Q63)</f>
        <v>0.78794733539517769</v>
      </c>
      <c r="R63" s="124">
        <f>IF(RES_hhdet_in_tes!R63=0,"",RES_hhdet_in_tes!R63/RES_hhdet_in_fec!R63)</f>
        <v>0.79252148166853731</v>
      </c>
      <c r="S63" s="124">
        <f>IF(RES_hhdet_in_tes!S63=0,"",RES_hhdet_in_tes!S63/RES_hhdet_in_fec!S63)</f>
        <v>0.79755507101959655</v>
      </c>
      <c r="T63" s="124">
        <f>IF(RES_hhdet_in_tes!T63=0,"",RES_hhdet_in_tes!T63/RES_hhdet_in_fec!T63)</f>
        <v>0.80303556907833884</v>
      </c>
      <c r="U63" s="124">
        <f>IF(RES_hhdet_in_tes!U63=0,"",RES_hhdet_in_tes!U63/RES_hhdet_in_fec!U63)</f>
        <v>0.80752957498449041</v>
      </c>
      <c r="V63" s="124">
        <f>IF(RES_hhdet_in_tes!V63=0,"",RES_hhdet_in_tes!V63/RES_hhdet_in_fec!V63)</f>
        <v>0.81270730047169604</v>
      </c>
      <c r="W63" s="124">
        <f>IF(RES_hhdet_in_tes!W63=0,"",RES_hhdet_in_tes!W63/RES_hhdet_in_fec!W63)</f>
        <v>0.81637331027443261</v>
      </c>
      <c r="DA63" s="130" t="s">
        <v>3644</v>
      </c>
    </row>
    <row r="64" spans="1:105" ht="12" customHeight="1" x14ac:dyDescent="0.25">
      <c r="A64" s="97" t="s">
        <v>218</v>
      </c>
      <c r="B64" s="111"/>
      <c r="C64" s="111">
        <f>IF(RES_hhdet_in_tes!C64=0,"",RES_hhdet_in_tes!C64/RES_hhdet_in_fec!C64)</f>
        <v>0.62851056913913128</v>
      </c>
      <c r="D64" s="111">
        <f>IF(RES_hhdet_in_tes!D64=0,"",RES_hhdet_in_tes!D64/RES_hhdet_in_fec!D64)</f>
        <v>0.63366995121744429</v>
      </c>
      <c r="E64" s="111">
        <f>IF(RES_hhdet_in_tes!E64=0,"",RES_hhdet_in_tes!E64/RES_hhdet_in_fec!E64)</f>
        <v>0.63846933030693964</v>
      </c>
      <c r="F64" s="111">
        <f>IF(RES_hhdet_in_tes!F64=0,"",RES_hhdet_in_tes!F64/RES_hhdet_in_fec!F64)</f>
        <v>0.64535528543013032</v>
      </c>
      <c r="G64" s="111">
        <f>IF(RES_hhdet_in_tes!G64=0,"",RES_hhdet_in_tes!G64/RES_hhdet_in_fec!G64)</f>
        <v>0.65480255094454098</v>
      </c>
      <c r="H64" s="111">
        <f>IF(RES_hhdet_in_tes!H64=0,"",RES_hhdet_in_tes!H64/RES_hhdet_in_fec!H64)</f>
        <v>0.66402608112209538</v>
      </c>
      <c r="I64" s="111">
        <f>IF(RES_hhdet_in_tes!I64=0,"",RES_hhdet_in_tes!I64/RES_hhdet_in_fec!I64)</f>
        <v>0.67292685273509101</v>
      </c>
      <c r="J64" s="111">
        <f>IF(RES_hhdet_in_tes!J64=0,"",RES_hhdet_in_tes!J64/RES_hhdet_in_fec!J64)</f>
        <v>0.67939658020888305</v>
      </c>
      <c r="K64" s="111">
        <f>IF(RES_hhdet_in_tes!K64=0,"",RES_hhdet_in_tes!K64/RES_hhdet_in_fec!K64)</f>
        <v>0.68778394596584891</v>
      </c>
      <c r="L64" s="111">
        <f>IF(RES_hhdet_in_tes!L64=0,"",RES_hhdet_in_tes!L64/RES_hhdet_in_fec!L64)</f>
        <v>0.70085370140538739</v>
      </c>
      <c r="M64" s="111">
        <f>IF(RES_hhdet_in_tes!M64=0,"",RES_hhdet_in_tes!M64/RES_hhdet_in_fec!M64)</f>
        <v>0.70262773252037314</v>
      </c>
      <c r="N64" s="111">
        <f>IF(RES_hhdet_in_tes!N64=0,"",RES_hhdet_in_tes!N64/RES_hhdet_in_fec!N64)</f>
        <v>0.72317182442360595</v>
      </c>
      <c r="O64" s="111">
        <f>IF(RES_hhdet_in_tes!O64=0,"",RES_hhdet_in_tes!O64/RES_hhdet_in_fec!O64)</f>
        <v>0.73831175662401316</v>
      </c>
      <c r="P64" s="111">
        <f>IF(RES_hhdet_in_tes!P64=0,"",RES_hhdet_in_tes!P64/RES_hhdet_in_fec!P64)</f>
        <v>0.76094299215610783</v>
      </c>
      <c r="Q64" s="111">
        <f>IF(RES_hhdet_in_tes!Q64=0,"",RES_hhdet_in_tes!Q64/RES_hhdet_in_fec!Q64)</f>
        <v>0.78477819252943914</v>
      </c>
      <c r="R64" s="111">
        <f>IF(RES_hhdet_in_tes!R64=0,"",RES_hhdet_in_tes!R64/RES_hhdet_in_fec!R64)</f>
        <v>0.7894493403413847</v>
      </c>
      <c r="S64" s="111">
        <f>IF(RES_hhdet_in_tes!S64=0,"",RES_hhdet_in_tes!S64/RES_hhdet_in_fec!S64)</f>
        <v>0.79459324936251741</v>
      </c>
      <c r="T64" s="111">
        <f>IF(RES_hhdet_in_tes!T64=0,"",RES_hhdet_in_tes!T64/RES_hhdet_in_fec!T64)</f>
        <v>0.8001502529385629</v>
      </c>
      <c r="U64" s="111">
        <f>IF(RES_hhdet_in_tes!U64=0,"",RES_hhdet_in_tes!U64/RES_hhdet_in_fec!U64)</f>
        <v>0.804727423609777</v>
      </c>
      <c r="V64" s="111">
        <f>IF(RES_hhdet_in_tes!V64=0,"",RES_hhdet_in_tes!V64/RES_hhdet_in_fec!V64)</f>
        <v>0.81000986802790409</v>
      </c>
      <c r="W64" s="111">
        <f>IF(RES_hhdet_in_tes!W64=0,"",RES_hhdet_in_tes!W64/RES_hhdet_in_fec!W64)</f>
        <v>0.81374427642851144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2.2651377217357243</v>
      </c>
      <c r="D66" s="124">
        <f>IF(RES_hhdet_in_tes!D66=0,"",RES_hhdet_in_tes!D66/RES_hhdet_in_fec!D66)</f>
        <v>2.343710912135891</v>
      </c>
      <c r="E66" s="124">
        <f>IF(RES_hhdet_in_tes!E66=0,"",RES_hhdet_in_tes!E66/RES_hhdet_in_fec!E66)</f>
        <v>2.443230744243158</v>
      </c>
      <c r="F66" s="124">
        <f>IF(RES_hhdet_in_tes!F66=0,"",RES_hhdet_in_tes!F66/RES_hhdet_in_fec!F66)</f>
        <v>2.5139239441234973</v>
      </c>
      <c r="G66" s="124">
        <f>IF(RES_hhdet_in_tes!G66=0,"",RES_hhdet_in_tes!G66/RES_hhdet_in_fec!G66)</f>
        <v>2.5909494295444531</v>
      </c>
      <c r="H66" s="124">
        <f>IF(RES_hhdet_in_tes!H66=0,"",RES_hhdet_in_tes!H66/RES_hhdet_in_fec!H66)</f>
        <v>2.7223084333903089</v>
      </c>
      <c r="I66" s="124">
        <f>IF(RES_hhdet_in_tes!I66=0,"",RES_hhdet_in_tes!I66/RES_hhdet_in_fec!I66)</f>
        <v>2.7605795820583148</v>
      </c>
      <c r="J66" s="124">
        <f>IF(RES_hhdet_in_tes!J66=0,"",RES_hhdet_in_tes!J66/RES_hhdet_in_fec!J66)</f>
        <v>2.8563714989120315</v>
      </c>
      <c r="K66" s="124">
        <f>IF(RES_hhdet_in_tes!K66=0,"",RES_hhdet_in_tes!K66/RES_hhdet_in_fec!K66)</f>
        <v>2.9388397648163851</v>
      </c>
      <c r="L66" s="124">
        <f>IF(RES_hhdet_in_tes!L66=0,"",RES_hhdet_in_tes!L66/RES_hhdet_in_fec!L66)</f>
        <v>3.0278852953771813</v>
      </c>
      <c r="M66" s="124">
        <f>IF(RES_hhdet_in_tes!M66=0,"",RES_hhdet_in_tes!M66/RES_hhdet_in_fec!M66)</f>
        <v>3.1822575793848844</v>
      </c>
      <c r="N66" s="124">
        <f>IF(RES_hhdet_in_tes!N66=0,"",RES_hhdet_in_tes!N66/RES_hhdet_in_fec!N66)</f>
        <v>3.2572590733314013</v>
      </c>
      <c r="O66" s="124">
        <f>IF(RES_hhdet_in_tes!O66=0,"",RES_hhdet_in_tes!O66/RES_hhdet_in_fec!O66)</f>
        <v>3.4604926329894781</v>
      </c>
      <c r="P66" s="124">
        <f>IF(RES_hhdet_in_tes!P66=0,"",RES_hhdet_in_tes!P66/RES_hhdet_in_fec!P66)</f>
        <v>3.6440654410415263</v>
      </c>
      <c r="Q66" s="124">
        <f>IF(RES_hhdet_in_tes!Q66=0,"",RES_hhdet_in_tes!Q66/RES_hhdet_in_fec!Q66)</f>
        <v>3.6904502647359174</v>
      </c>
      <c r="R66" s="124">
        <f>IF(RES_hhdet_in_tes!R66=0,"",RES_hhdet_in_tes!R66/RES_hhdet_in_fec!R66)</f>
        <v>3.8012599129166822</v>
      </c>
      <c r="S66" s="124">
        <f>IF(RES_hhdet_in_tes!S66=0,"",RES_hhdet_in_tes!S66/RES_hhdet_in_fec!S66)</f>
        <v>3.8091793542157468</v>
      </c>
      <c r="T66" s="124">
        <f>IF(RES_hhdet_in_tes!T66=0,"",RES_hhdet_in_tes!T66/RES_hhdet_in_fec!T66)</f>
        <v>3.85077286179544</v>
      </c>
      <c r="U66" s="124">
        <f>IF(RES_hhdet_in_tes!U66=0,"",RES_hhdet_in_tes!U66/RES_hhdet_in_fec!U66)</f>
        <v>3.9235977918408831</v>
      </c>
      <c r="V66" s="124">
        <f>IF(RES_hhdet_in_tes!V66=0,"",RES_hhdet_in_tes!V66/RES_hhdet_in_fec!V66)</f>
        <v>4.0165473369311062</v>
      </c>
      <c r="W66" s="124">
        <f>IF(RES_hhdet_in_tes!W66=0,"",RES_hhdet_in_tes!W66/RES_hhdet_in_fec!W66)</f>
        <v>4.0633913882487391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2.2651377217357243</v>
      </c>
      <c r="D67" s="111">
        <f>IF(RES_hhdet_in_tes!D67=0,"",RES_hhdet_in_tes!D67/RES_hhdet_in_fec!D67)</f>
        <v>2.343710912135891</v>
      </c>
      <c r="E67" s="111">
        <f>IF(RES_hhdet_in_tes!E67=0,"",RES_hhdet_in_tes!E67/RES_hhdet_in_fec!E67)</f>
        <v>2.443230744243158</v>
      </c>
      <c r="F67" s="111">
        <f>IF(RES_hhdet_in_tes!F67=0,"",RES_hhdet_in_tes!F67/RES_hhdet_in_fec!F67)</f>
        <v>2.5139239441234973</v>
      </c>
      <c r="G67" s="111">
        <f>IF(RES_hhdet_in_tes!G67=0,"",RES_hhdet_in_tes!G67/RES_hhdet_in_fec!G67)</f>
        <v>2.5909494295444531</v>
      </c>
      <c r="H67" s="111">
        <f>IF(RES_hhdet_in_tes!H67=0,"",RES_hhdet_in_tes!H67/RES_hhdet_in_fec!H67)</f>
        <v>2.7223084333903089</v>
      </c>
      <c r="I67" s="111">
        <f>IF(RES_hhdet_in_tes!I67=0,"",RES_hhdet_in_tes!I67/RES_hhdet_in_fec!I67)</f>
        <v>2.7605795820583148</v>
      </c>
      <c r="J67" s="111">
        <f>IF(RES_hhdet_in_tes!J67=0,"",RES_hhdet_in_tes!J67/RES_hhdet_in_fec!J67)</f>
        <v>2.8563714989120315</v>
      </c>
      <c r="K67" s="111">
        <f>IF(RES_hhdet_in_tes!K67=0,"",RES_hhdet_in_tes!K67/RES_hhdet_in_fec!K67)</f>
        <v>2.9388397648163851</v>
      </c>
      <c r="L67" s="111">
        <f>IF(RES_hhdet_in_tes!L67=0,"",RES_hhdet_in_tes!L67/RES_hhdet_in_fec!L67)</f>
        <v>3.0278852953771813</v>
      </c>
      <c r="M67" s="111">
        <f>IF(RES_hhdet_in_tes!M67=0,"",RES_hhdet_in_tes!M67/RES_hhdet_in_fec!M67)</f>
        <v>3.1822575793848844</v>
      </c>
      <c r="N67" s="111">
        <f>IF(RES_hhdet_in_tes!N67=0,"",RES_hhdet_in_tes!N67/RES_hhdet_in_fec!N67)</f>
        <v>3.2572590733314013</v>
      </c>
      <c r="O67" s="111">
        <f>IF(RES_hhdet_in_tes!O67=0,"",RES_hhdet_in_tes!O67/RES_hhdet_in_fec!O67)</f>
        <v>3.4604926329894781</v>
      </c>
      <c r="P67" s="111">
        <f>IF(RES_hhdet_in_tes!P67=0,"",RES_hhdet_in_tes!P67/RES_hhdet_in_fec!P67)</f>
        <v>3.6440654410415263</v>
      </c>
      <c r="Q67" s="111">
        <f>IF(RES_hhdet_in_tes!Q67=0,"",RES_hhdet_in_tes!Q67/RES_hhdet_in_fec!Q67)</f>
        <v>3.6904502647359174</v>
      </c>
      <c r="R67" s="111">
        <f>IF(RES_hhdet_in_tes!R67=0,"",RES_hhdet_in_tes!R67/RES_hhdet_in_fec!R67)</f>
        <v>3.8012599129166822</v>
      </c>
      <c r="S67" s="111">
        <f>IF(RES_hhdet_in_tes!S67=0,"",RES_hhdet_in_tes!S67/RES_hhdet_in_fec!S67)</f>
        <v>3.8091793542157468</v>
      </c>
      <c r="T67" s="111">
        <f>IF(RES_hhdet_in_tes!T67=0,"",RES_hhdet_in_tes!T67/RES_hhdet_in_fec!T67)</f>
        <v>3.85077286179544</v>
      </c>
      <c r="U67" s="111">
        <f>IF(RES_hhdet_in_tes!U67=0,"",RES_hhdet_in_tes!U67/RES_hhdet_in_fec!U67)</f>
        <v>3.9235977918408831</v>
      </c>
      <c r="V67" s="111">
        <f>IF(RES_hhdet_in_tes!V67=0,"",RES_hhdet_in_tes!V67/RES_hhdet_in_fec!V67)</f>
        <v>4.0165473369311062</v>
      </c>
      <c r="W67" s="111">
        <f>IF(RES_hhdet_in_tes!W67=0,"",RES_hhdet_in_tes!W67/RES_hhdet_in_fec!W67)</f>
        <v>4.0633913882487391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0.63944034844925668</v>
      </c>
      <c r="D68" s="124">
        <f>IF(RES_hhdet_in_tes!D68=0,"",RES_hhdet_in_tes!D68/RES_hhdet_in_fec!D68)</f>
        <v>0.63622795231320239</v>
      </c>
      <c r="E68" s="124">
        <f>IF(RES_hhdet_in_tes!E68=0,"",RES_hhdet_in_tes!E68/RES_hhdet_in_fec!E68)</f>
        <v>0.64302132743995344</v>
      </c>
      <c r="F68" s="124">
        <f>IF(RES_hhdet_in_tes!F68=0,"",RES_hhdet_in_tes!F68/RES_hhdet_in_fec!F68)</f>
        <v>0.65072010719096052</v>
      </c>
      <c r="G68" s="124">
        <f>IF(RES_hhdet_in_tes!G68=0,"",RES_hhdet_in_tes!G68/RES_hhdet_in_fec!G68)</f>
        <v>0.65275016302606048</v>
      </c>
      <c r="H68" s="124">
        <f>IF(RES_hhdet_in_tes!H68=0,"",RES_hhdet_in_tes!H68/RES_hhdet_in_fec!H68)</f>
        <v>0.66342833785567057</v>
      </c>
      <c r="I68" s="124">
        <f>IF(RES_hhdet_in_tes!I68=0,"",RES_hhdet_in_tes!I68/RES_hhdet_in_fec!I68)</f>
        <v>0.66694863660570958</v>
      </c>
      <c r="J68" s="124">
        <f>IF(RES_hhdet_in_tes!J68=0,"",RES_hhdet_in_tes!J68/RES_hhdet_in_fec!J68)</f>
        <v>0.68455577830106185</v>
      </c>
      <c r="K68" s="124">
        <f>IF(RES_hhdet_in_tes!K68=0,"",RES_hhdet_in_tes!K68/RES_hhdet_in_fec!K68)</f>
        <v>0.68461688841655755</v>
      </c>
      <c r="L68" s="124">
        <f>IF(RES_hhdet_in_tes!L68=0,"",RES_hhdet_in_tes!L68/RES_hhdet_in_fec!L68)</f>
        <v>0.69568811191641289</v>
      </c>
      <c r="M68" s="124">
        <f>IF(RES_hhdet_in_tes!M68=0,"",RES_hhdet_in_tes!M68/RES_hhdet_in_fec!M68)</f>
        <v>0.69509583934182961</v>
      </c>
      <c r="N68" s="124">
        <f>IF(RES_hhdet_in_tes!N68=0,"",RES_hhdet_in_tes!N68/RES_hhdet_in_fec!N68)</f>
        <v>0.7181082772370796</v>
      </c>
      <c r="O68" s="124">
        <f>IF(RES_hhdet_in_tes!O68=0,"",RES_hhdet_in_tes!O68/RES_hhdet_in_fec!O68)</f>
        <v>0.7342944623857881</v>
      </c>
      <c r="P68" s="124">
        <f>IF(RES_hhdet_in_tes!P68=0,"",RES_hhdet_in_tes!P68/RES_hhdet_in_fec!P68)</f>
        <v>0.76703121453082268</v>
      </c>
      <c r="Q68" s="124">
        <f>IF(RES_hhdet_in_tes!Q68=0,"",RES_hhdet_in_tes!Q68/RES_hhdet_in_fec!Q68)</f>
        <v>0.80304486499881989</v>
      </c>
      <c r="R68" s="124">
        <f>IF(RES_hhdet_in_tes!R68=0,"",RES_hhdet_in_tes!R68/RES_hhdet_in_fec!R68)</f>
        <v>0.81657312427872031</v>
      </c>
      <c r="S68" s="124">
        <f>IF(RES_hhdet_in_tes!S68=0,"",RES_hhdet_in_tes!S68/RES_hhdet_in_fec!S68)</f>
        <v>0.83094146911453171</v>
      </c>
      <c r="T68" s="124">
        <f>IF(RES_hhdet_in_tes!T68=0,"",RES_hhdet_in_tes!T68/RES_hhdet_in_fec!T68)</f>
        <v>0.84405058154898804</v>
      </c>
      <c r="U68" s="124">
        <f>IF(RES_hhdet_in_tes!U68=0,"",RES_hhdet_in_tes!U68/RES_hhdet_in_fec!U68)</f>
        <v>0.8489063496768402</v>
      </c>
      <c r="V68" s="124">
        <f>IF(RES_hhdet_in_tes!V68=0,"",RES_hhdet_in_tes!V68/RES_hhdet_in_fec!V68)</f>
        <v>0.85756233131739601</v>
      </c>
      <c r="W68" s="124">
        <f>IF(RES_hhdet_in_tes!W68=0,"",RES_hhdet_in_tes!W68/RES_hhdet_in_fec!W68)</f>
        <v>0.86720134516228653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0.62151258283851141</v>
      </c>
      <c r="D69" s="111">
        <f>IF(RES_hhdet_in_tes!D69=0,"",RES_hhdet_in_tes!D69/RES_hhdet_in_fec!D69)</f>
        <v>0.63364866789519148</v>
      </c>
      <c r="E69" s="111">
        <f>IF(RES_hhdet_in_tes!E69=0,"",RES_hhdet_in_tes!E69/RES_hhdet_in_fec!E69)</f>
        <v>0.63518098911368615</v>
      </c>
      <c r="F69" s="111">
        <f>IF(RES_hhdet_in_tes!F69=0,"",RES_hhdet_in_tes!F69/RES_hhdet_in_fec!F69)</f>
        <v>0.64159059596978185</v>
      </c>
      <c r="G69" s="111">
        <f>IF(RES_hhdet_in_tes!G69=0,"",RES_hhdet_in_tes!G69/RES_hhdet_in_fec!G69)</f>
        <v>0.64264159480219696</v>
      </c>
      <c r="H69" s="111">
        <f>IF(RES_hhdet_in_tes!H69=0,"",RES_hhdet_in_tes!H69/RES_hhdet_in_fec!H69)</f>
        <v>0.65344793287390557</v>
      </c>
      <c r="I69" s="111">
        <f>IF(RES_hhdet_in_tes!I69=0,"",RES_hhdet_in_tes!I69/RES_hhdet_in_fec!I69)</f>
        <v>0.66445064823727262</v>
      </c>
      <c r="J69" s="111">
        <f>IF(RES_hhdet_in_tes!J69=0,"",RES_hhdet_in_tes!J69/RES_hhdet_in_fec!J69)</f>
        <v>0.66474353461101665</v>
      </c>
      <c r="K69" s="111">
        <f>IF(RES_hhdet_in_tes!K69=0,"",RES_hhdet_in_tes!K69/RES_hhdet_in_fec!K69)</f>
        <v>0.66652257416808147</v>
      </c>
      <c r="L69" s="111">
        <f>IF(RES_hhdet_in_tes!L69=0,"",RES_hhdet_in_tes!L69/RES_hhdet_in_fec!L69)</f>
        <v>0.68115319834420862</v>
      </c>
      <c r="M69" s="111">
        <f>IF(RES_hhdet_in_tes!M69=0,"",RES_hhdet_in_tes!M69/RES_hhdet_in_fec!M69)</f>
        <v>0.6874398449657152</v>
      </c>
      <c r="N69" s="111">
        <f>IF(RES_hhdet_in_tes!N69=0,"",RES_hhdet_in_tes!N69/RES_hhdet_in_fec!N69)</f>
        <v>0.70998212176284914</v>
      </c>
      <c r="O69" s="111">
        <f>IF(RES_hhdet_in_tes!O69=0,"",RES_hhdet_in_tes!O69/RES_hhdet_in_fec!O69)</f>
        <v>0.73169588893719906</v>
      </c>
      <c r="P69" s="111">
        <f>IF(RES_hhdet_in_tes!P69=0,"",RES_hhdet_in_tes!P69/RES_hhdet_in_fec!P69)</f>
        <v>0.76510401983724985</v>
      </c>
      <c r="Q69" s="111">
        <f>IF(RES_hhdet_in_tes!Q69=0,"",RES_hhdet_in_tes!Q69/RES_hhdet_in_fec!Q69)</f>
        <v>0.80745070961392806</v>
      </c>
      <c r="R69" s="111">
        <f>IF(RES_hhdet_in_tes!R69=0,"",RES_hhdet_in_tes!R69/RES_hhdet_in_fec!R69)</f>
        <v>0.81583534093707788</v>
      </c>
      <c r="S69" s="111">
        <f>IF(RES_hhdet_in_tes!S69=0,"",RES_hhdet_in_tes!S69/RES_hhdet_in_fec!S69)</f>
        <v>0.83028160486408198</v>
      </c>
      <c r="T69" s="111">
        <f>IF(RES_hhdet_in_tes!T69=0,"",RES_hhdet_in_tes!T69/RES_hhdet_in_fec!T69)</f>
        <v>0.84442345709738653</v>
      </c>
      <c r="U69" s="111">
        <f>IF(RES_hhdet_in_tes!U69=0,"",RES_hhdet_in_tes!U69/RES_hhdet_in_fec!U69)</f>
        <v>0.85213563805225168</v>
      </c>
      <c r="V69" s="111">
        <f>IF(RES_hhdet_in_tes!V69=0,"",RES_hhdet_in_tes!V69/RES_hhdet_in_fec!V69)</f>
        <v>0.85741220440862054</v>
      </c>
      <c r="W69" s="111">
        <f>IF(RES_hhdet_in_tes!W69=0,"",RES_hhdet_in_tes!W69/RES_hhdet_in_fec!W69)</f>
        <v>0.87357297962618174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0.81966684648261978</v>
      </c>
      <c r="D70" s="111">
        <f>IF(RES_hhdet_in_tes!D70=0,"",RES_hhdet_in_tes!D70/RES_hhdet_in_fec!D70)</f>
        <v>0.84241627206027969</v>
      </c>
      <c r="E70" s="111">
        <f>IF(RES_hhdet_in_tes!E70=0,"",RES_hhdet_in_tes!E70/RES_hhdet_in_fec!E70)</f>
        <v>0.84201325675031391</v>
      </c>
      <c r="F70" s="111">
        <f>IF(RES_hhdet_in_tes!F70=0,"",RES_hhdet_in_tes!F70/RES_hhdet_in_fec!F70)</f>
        <v>0.82692804922179075</v>
      </c>
      <c r="G70" s="111">
        <f>IF(RES_hhdet_in_tes!G70=0,"",RES_hhdet_in_tes!G70/RES_hhdet_in_fec!G70)</f>
        <v>0.84471020238767469</v>
      </c>
      <c r="H70" s="111">
        <f>IF(RES_hhdet_in_tes!H70=0,"",RES_hhdet_in_tes!H70/RES_hhdet_in_fec!H70)</f>
        <v>0.85212125562921559</v>
      </c>
      <c r="I70" s="111">
        <f>IF(RES_hhdet_in_tes!I70=0,"",RES_hhdet_in_tes!I70/RES_hhdet_in_fec!I70)</f>
        <v>0.85352256279796546</v>
      </c>
      <c r="J70" s="111">
        <f>IF(RES_hhdet_in_tes!J70=0,"",RES_hhdet_in_tes!J70/RES_hhdet_in_fec!J70)</f>
        <v>0.8576648634546904</v>
      </c>
      <c r="K70" s="111">
        <f>IF(RES_hhdet_in_tes!K70=0,"",RES_hhdet_in_tes!K70/RES_hhdet_in_fec!K70)</f>
        <v>0.86199173564800002</v>
      </c>
      <c r="L70" s="111">
        <f>IF(RES_hhdet_in_tes!L70=0,"",RES_hhdet_in_tes!L70/RES_hhdet_in_fec!L70)</f>
        <v>0.87077321119157269</v>
      </c>
      <c r="M70" s="111">
        <f>IF(RES_hhdet_in_tes!M70=0,"",RES_hhdet_in_tes!M70/RES_hhdet_in_fec!M70)</f>
        <v>0.88810980006067453</v>
      </c>
      <c r="N70" s="111">
        <f>IF(RES_hhdet_in_tes!N70=0,"",RES_hhdet_in_tes!N70/RES_hhdet_in_fec!N70)</f>
        <v>0.88413229364057888</v>
      </c>
      <c r="O70" s="111">
        <f>IF(RES_hhdet_in_tes!O70=0,"",RES_hhdet_in_tes!O70/RES_hhdet_in_fec!O70)</f>
        <v>0.89536896554917456</v>
      </c>
      <c r="P70" s="111">
        <f>IF(RES_hhdet_in_tes!P70=0,"",RES_hhdet_in_tes!P70/RES_hhdet_in_fec!P70)</f>
        <v>0.91564391455018324</v>
      </c>
      <c r="Q70" s="111">
        <f>IF(RES_hhdet_in_tes!Q70=0,"",RES_hhdet_in_tes!Q70/RES_hhdet_in_fec!Q70)</f>
        <v>0.9292231265180495</v>
      </c>
      <c r="R70" s="111">
        <f>IF(RES_hhdet_in_tes!R70=0,"",RES_hhdet_in_tes!R70/RES_hhdet_in_fec!R70)</f>
        <v>0.93569288809248996</v>
      </c>
      <c r="S70" s="111">
        <f>IF(RES_hhdet_in_tes!S70=0,"",RES_hhdet_in_tes!S70/RES_hhdet_in_fec!S70)</f>
        <v>0.93539633904385966</v>
      </c>
      <c r="T70" s="111">
        <f>IF(RES_hhdet_in_tes!T70=0,"",RES_hhdet_in_tes!T70/RES_hhdet_in_fec!T70)</f>
        <v>0.94992584116876877</v>
      </c>
      <c r="U70" s="111">
        <f>IF(RES_hhdet_in_tes!U70=0,"",RES_hhdet_in_tes!U70/RES_hhdet_in_fec!U70)</f>
        <v>0.95261263741007418</v>
      </c>
      <c r="V70" s="111">
        <f>IF(RES_hhdet_in_tes!V70=0,"",RES_hhdet_in_tes!V70/RES_hhdet_in_fec!V70)</f>
        <v>0.95191446399719015</v>
      </c>
      <c r="W70" s="111">
        <f>IF(RES_hhdet_in_tes!W70=0,"",RES_hhdet_in_tes!W70/RES_hhdet_in_fec!W70)</f>
        <v>0.95509161092545691</v>
      </c>
      <c r="DA70" s="63" t="s">
        <v>3651</v>
      </c>
    </row>
    <row r="71" spans="1:105" ht="12" customHeight="1" x14ac:dyDescent="0.25">
      <c r="A71" s="100" t="s">
        <v>218</v>
      </c>
      <c r="B71" s="112"/>
      <c r="C71" s="112">
        <f>IF(RES_hhdet_in_tes!C71=0,"",RES_hhdet_in_tes!C71/RES_hhdet_in_fec!C71)</f>
        <v>0.66353247963721784</v>
      </c>
      <c r="D71" s="112">
        <f>IF(RES_hhdet_in_tes!D71=0,"",RES_hhdet_in_tes!D71/RES_hhdet_in_fec!D71)</f>
        <v>0.68268598756829035</v>
      </c>
      <c r="E71" s="112">
        <f>IF(RES_hhdet_in_tes!E71=0,"",RES_hhdet_in_tes!E71/RES_hhdet_in_fec!E71)</f>
        <v>0.68474153675443672</v>
      </c>
      <c r="F71" s="112">
        <f>IF(RES_hhdet_in_tes!F71=0,"",RES_hhdet_in_tes!F71/RES_hhdet_in_fec!F71)</f>
        <v>0.67645395096792116</v>
      </c>
      <c r="G71" s="112">
        <f>IF(RES_hhdet_in_tes!G71=0,"",RES_hhdet_in_tes!G71/RES_hhdet_in_fec!G71)</f>
        <v>0.69432705593185817</v>
      </c>
      <c r="H71" s="112">
        <f>IF(RES_hhdet_in_tes!H71=0,"",RES_hhdet_in_tes!H71/RES_hhdet_in_fec!H71)</f>
        <v>0.70205672509430139</v>
      </c>
      <c r="I71" s="112">
        <f>IF(RES_hhdet_in_tes!I71=0,"",RES_hhdet_in_tes!I71/RES_hhdet_in_fec!I71)</f>
        <v>0.70421794950159045</v>
      </c>
      <c r="J71" s="112">
        <f>IF(RES_hhdet_in_tes!J71=0,"",RES_hhdet_in_tes!J71/RES_hhdet_in_fec!J71)</f>
        <v>0.70132497660679616</v>
      </c>
      <c r="K71" s="112">
        <f>IF(RES_hhdet_in_tes!K71=0,"",RES_hhdet_in_tes!K71/RES_hhdet_in_fec!K71)</f>
        <v>0.70585419067562938</v>
      </c>
      <c r="L71" s="112">
        <f>IF(RES_hhdet_in_tes!L71=0,"",RES_hhdet_in_tes!L71/RES_hhdet_in_fec!L71)</f>
        <v>0.69250016945334925</v>
      </c>
      <c r="M71" s="112">
        <f>IF(RES_hhdet_in_tes!M71=0,"",RES_hhdet_in_tes!M71/RES_hhdet_in_fec!M71)</f>
        <v>0.68313071936941505</v>
      </c>
      <c r="N71" s="112">
        <f>IF(RES_hhdet_in_tes!N71=0,"",RES_hhdet_in_tes!N71/RES_hhdet_in_fec!N71)</f>
        <v>0.75100692180119299</v>
      </c>
      <c r="O71" s="112">
        <f>IF(RES_hhdet_in_tes!O71=0,"",RES_hhdet_in_tes!O71/RES_hhdet_in_fec!O71)</f>
        <v>0.76992754072361702</v>
      </c>
      <c r="P71" s="112">
        <f>IF(RES_hhdet_in_tes!P71=0,"",RES_hhdet_in_tes!P71/RES_hhdet_in_fec!P71)</f>
        <v>0.81587801647657654</v>
      </c>
      <c r="Q71" s="112">
        <f>IF(RES_hhdet_in_tes!Q71=0,"",RES_hhdet_in_tes!Q71/RES_hhdet_in_fec!Q71)</f>
        <v>0.83216960832610565</v>
      </c>
      <c r="R71" s="112">
        <f>IF(RES_hhdet_in_tes!R71=0,"",RES_hhdet_in_tes!R71/RES_hhdet_in_fec!R71)</f>
        <v>0.8519532785974564</v>
      </c>
      <c r="S71" s="112">
        <f>IF(RES_hhdet_in_tes!S71=0,"",RES_hhdet_in_tes!S71/RES_hhdet_in_fec!S71)</f>
        <v>0.84411582317332157</v>
      </c>
      <c r="T71" s="112">
        <f>IF(RES_hhdet_in_tes!T71=0,"",RES_hhdet_in_tes!T71/RES_hhdet_in_fec!T71)</f>
        <v>0.88468160600784562</v>
      </c>
      <c r="U71" s="112">
        <f>IF(RES_hhdet_in_tes!U71=0,"",RES_hhdet_in_tes!U71/RES_hhdet_in_fec!U71)</f>
        <v>0.88507465372321736</v>
      </c>
      <c r="V71" s="112">
        <f>IF(RES_hhdet_in_tes!V71=0,"",RES_hhdet_in_tes!V71/RES_hhdet_in_fec!V71)</f>
        <v>0.87483102600742269</v>
      </c>
      <c r="W71" s="112">
        <f>IF(RES_hhdet_in_tes!W71=0,"",RES_hhdet_in_tes!W71/RES_hhdet_in_fec!W71)</f>
        <v>0.896405985290184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0.67925224200983436</v>
      </c>
      <c r="D73" s="112">
        <f>IF(RES_hhdet_in_tes!D73=0,"",RES_hhdet_in_tes!D73/RES_hhdet_in_fec!D73)</f>
        <v>0.63850523720414476</v>
      </c>
      <c r="E73" s="112">
        <f>IF(RES_hhdet_in_tes!E73=0,"",RES_hhdet_in_tes!E73/RES_hhdet_in_fec!E73)</f>
        <v>0.64730682822243713</v>
      </c>
      <c r="F73" s="112">
        <f>IF(RES_hhdet_in_tes!F73=0,"",RES_hhdet_in_tes!F73/RES_hhdet_in_fec!F73)</f>
        <v>0.66216345454185266</v>
      </c>
      <c r="G73" s="112">
        <f>IF(RES_hhdet_in_tes!G73=0,"",RES_hhdet_in_tes!G73/RES_hhdet_in_fec!G73)</f>
        <v>0.67893646941209018</v>
      </c>
      <c r="H73" s="112">
        <f>IF(RES_hhdet_in_tes!H73=0,"",RES_hhdet_in_tes!H73/RES_hhdet_in_fec!H73)</f>
        <v>0.67334452976338366</v>
      </c>
      <c r="I73" s="112">
        <f>IF(RES_hhdet_in_tes!I73=0,"",RES_hhdet_in_tes!I73/RES_hhdet_in_fec!I73)</f>
        <v>0.63620215785842871</v>
      </c>
      <c r="J73" s="112">
        <f>IF(RES_hhdet_in_tes!J73=0,"",RES_hhdet_in_tes!J73/RES_hhdet_in_fec!J73)</f>
        <v>0.70930728317290292</v>
      </c>
      <c r="K73" s="112">
        <f>IF(RES_hhdet_in_tes!K73=0,"",RES_hhdet_in_tes!K73/RES_hhdet_in_fec!K73)</f>
        <v>0.71058787520549693</v>
      </c>
      <c r="L73" s="112">
        <f>IF(RES_hhdet_in_tes!L73=0,"",RES_hhdet_in_tes!L73/RES_hhdet_in_fec!L73)</f>
        <v>0.72957803952556977</v>
      </c>
      <c r="M73" s="112">
        <f>IF(RES_hhdet_in_tes!M73=0,"",RES_hhdet_in_tes!M73/RES_hhdet_in_fec!M73)</f>
        <v>0.68395733542206771</v>
      </c>
      <c r="N73" s="112">
        <f>IF(RES_hhdet_in_tes!N73=0,"",RES_hhdet_in_tes!N73/RES_hhdet_in_fec!N73)</f>
        <v>0.71934014219605102</v>
      </c>
      <c r="O73" s="112">
        <f>IF(RES_hhdet_in_tes!O73=0,"",RES_hhdet_in_tes!O73/RES_hhdet_in_fec!O73)</f>
        <v>0.71776365138026021</v>
      </c>
      <c r="P73" s="112">
        <f>IF(RES_hhdet_in_tes!P73=0,"",RES_hhdet_in_tes!P73/RES_hhdet_in_fec!P73)</f>
        <v>0.71496408168658432</v>
      </c>
      <c r="Q73" s="112">
        <f>IF(RES_hhdet_in_tes!Q73=0,"",RES_hhdet_in_tes!Q73/RES_hhdet_in_fec!Q73)</f>
        <v>0.7164657012219986</v>
      </c>
      <c r="R73" s="112">
        <f>IF(RES_hhdet_in_tes!R73=0,"",RES_hhdet_in_tes!R73/RES_hhdet_in_fec!R73)</f>
        <v>0.73830065003693213</v>
      </c>
      <c r="S73" s="112">
        <f>IF(RES_hhdet_in_tes!S73=0,"",RES_hhdet_in_tes!S73/RES_hhdet_in_fec!S73)</f>
        <v>0.75710648029022742</v>
      </c>
      <c r="T73" s="112">
        <f>IF(RES_hhdet_in_tes!T73=0,"",RES_hhdet_in_tes!T73/RES_hhdet_in_fec!T73)</f>
        <v>0.75964662010436512</v>
      </c>
      <c r="U73" s="112">
        <f>IF(RES_hhdet_in_tes!U73=0,"",RES_hhdet_in_tes!U73/RES_hhdet_in_fec!U73)</f>
        <v>0.74291030248474321</v>
      </c>
      <c r="V73" s="112">
        <f>IF(RES_hhdet_in_tes!V73=0,"",RES_hhdet_in_tes!V73/RES_hhdet_in_fec!V73)</f>
        <v>0.78619813333062827</v>
      </c>
      <c r="W73" s="112">
        <f>IF(RES_hhdet_in_tes!W73=0,"",RES_hhdet_in_tes!W73/RES_hhdet_in_fec!W73)</f>
        <v>0.76741676533254199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0.88477296094118485</v>
      </c>
      <c r="D74" s="113">
        <f>IF(RES_hhdet_in_tes!D74=0,"",RES_hhdet_in_tes!D74/RES_hhdet_in_fec!D74)</f>
        <v>0.87243315061553195</v>
      </c>
      <c r="E74" s="113">
        <f>IF(RES_hhdet_in_tes!E74=0,"",RES_hhdet_in_tes!E74/RES_hhdet_in_fec!E74)</f>
        <v>0.88813533893390129</v>
      </c>
      <c r="F74" s="113">
        <f>IF(RES_hhdet_in_tes!F74=0,"",RES_hhdet_in_tes!F74/RES_hhdet_in_fec!F74)</f>
        <v>0.88336252192123865</v>
      </c>
      <c r="G74" s="113">
        <f>IF(RES_hhdet_in_tes!G74=0,"",RES_hhdet_in_tes!G74/RES_hhdet_in_fec!G74)</f>
        <v>0.87613369303256017</v>
      </c>
      <c r="H74" s="113">
        <f>IF(RES_hhdet_in_tes!H74=0,"",RES_hhdet_in_tes!H74/RES_hhdet_in_fec!H74)</f>
        <v>0.8903343116750454</v>
      </c>
      <c r="I74" s="113">
        <f>IF(RES_hhdet_in_tes!I74=0,"",RES_hhdet_in_tes!I74/RES_hhdet_in_fec!I74)</f>
        <v>0.87568532506427155</v>
      </c>
      <c r="J74" s="113">
        <f>IF(RES_hhdet_in_tes!J74=0,"",RES_hhdet_in_tes!J74/RES_hhdet_in_fec!J74)</f>
        <v>0.89606236439862985</v>
      </c>
      <c r="K74" s="113">
        <f>IF(RES_hhdet_in_tes!K74=0,"",RES_hhdet_in_tes!K74/RES_hhdet_in_fec!K74)</f>
        <v>0.88856750723684597</v>
      </c>
      <c r="L74" s="113">
        <f>IF(RES_hhdet_in_tes!L74=0,"",RES_hhdet_in_tes!L74/RES_hhdet_in_fec!L74)</f>
        <v>0.88886024381731044</v>
      </c>
      <c r="M74" s="113">
        <f>IF(RES_hhdet_in_tes!M74=0,"",RES_hhdet_in_tes!M74/RES_hhdet_in_fec!M74)</f>
        <v>0.8962516726936417</v>
      </c>
      <c r="N74" s="113">
        <f>IF(RES_hhdet_in_tes!N74=0,"",RES_hhdet_in_tes!N74/RES_hhdet_in_fec!N74)</f>
        <v>0.89846894500323216</v>
      </c>
      <c r="O74" s="113">
        <f>IF(RES_hhdet_in_tes!O74=0,"",RES_hhdet_in_tes!O74/RES_hhdet_in_fec!O74)</f>
        <v>0.89448918001710254</v>
      </c>
      <c r="P74" s="113">
        <f>IF(RES_hhdet_in_tes!P74=0,"",RES_hhdet_in_tes!P74/RES_hhdet_in_fec!P74)</f>
        <v>0.90752338869310178</v>
      </c>
      <c r="Q74" s="113">
        <f>IF(RES_hhdet_in_tes!Q74=0,"",RES_hhdet_in_tes!Q74/RES_hhdet_in_fec!Q74)</f>
        <v>0.91405417016749457</v>
      </c>
      <c r="R74" s="113">
        <f>IF(RES_hhdet_in_tes!R74=0,"",RES_hhdet_in_tes!R74/RES_hhdet_in_fec!R74)</f>
        <v>0.92325077441943326</v>
      </c>
      <c r="S74" s="113">
        <f>IF(RES_hhdet_in_tes!S74=0,"",RES_hhdet_in_tes!S74/RES_hhdet_in_fec!S74)</f>
        <v>0.92223994737943182</v>
      </c>
      <c r="T74" s="113">
        <f>IF(RES_hhdet_in_tes!T74=0,"",RES_hhdet_in_tes!T74/RES_hhdet_in_fec!T74)</f>
        <v>0.92972624373591561</v>
      </c>
      <c r="U74" s="113">
        <f>IF(RES_hhdet_in_tes!U74=0,"",RES_hhdet_in_tes!U74/RES_hhdet_in_fec!U74)</f>
        <v>0.93003645332802887</v>
      </c>
      <c r="V74" s="113">
        <f>IF(RES_hhdet_in_tes!V74=0,"",RES_hhdet_in_tes!V74/RES_hhdet_in_fec!V74)</f>
        <v>0.93530545469208637</v>
      </c>
      <c r="W74" s="113">
        <f>IF(RES_hhdet_in_tes!W74=0,"",RES_hhdet_in_tes!W74/RES_hhdet_in_fec!W74)</f>
        <v>0.9300853820711279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0.7454134692262836</v>
      </c>
      <c r="D75" s="111">
        <f>IF(RES_hhdet_in_tes!D75=0,"",RES_hhdet_in_tes!D75/RES_hhdet_in_fec!D75)</f>
        <v>0.69500625838065566</v>
      </c>
      <c r="E75" s="111">
        <f>IF(RES_hhdet_in_tes!E75=0,"",RES_hhdet_in_tes!E75/RES_hhdet_in_fec!E75)</f>
        <v>0.73853443200894064</v>
      </c>
      <c r="F75" s="111">
        <f>IF(RES_hhdet_in_tes!F75=0,"",RES_hhdet_in_tes!F75/RES_hhdet_in_fec!F75)</f>
        <v>0.72143564759644652</v>
      </c>
      <c r="G75" s="111">
        <f>IF(RES_hhdet_in_tes!G75=0,"",RES_hhdet_in_tes!G75/RES_hhdet_in_fec!G75)</f>
        <v>0.73605736365100316</v>
      </c>
      <c r="H75" s="111">
        <f>IF(RES_hhdet_in_tes!H75=0,"",RES_hhdet_in_tes!H75/RES_hhdet_in_fec!H75)</f>
        <v>0.74409078944617912</v>
      </c>
      <c r="I75" s="111">
        <f>IF(RES_hhdet_in_tes!I75=0,"",RES_hhdet_in_tes!I75/RES_hhdet_in_fec!I75)</f>
        <v>0.67176772786183647</v>
      </c>
      <c r="J75" s="111">
        <f>IF(RES_hhdet_in_tes!J75=0,"",RES_hhdet_in_tes!J75/RES_hhdet_in_fec!J75)</f>
        <v>0.75566807367074984</v>
      </c>
      <c r="K75" s="111">
        <f>IF(RES_hhdet_in_tes!K75=0,"",RES_hhdet_in_tes!K75/RES_hhdet_in_fec!K75)</f>
        <v>0.76561674213303432</v>
      </c>
      <c r="L75" s="111">
        <f>IF(RES_hhdet_in_tes!L75=0,"",RES_hhdet_in_tes!L75/RES_hhdet_in_fec!L75)</f>
        <v>0.75468254975658566</v>
      </c>
      <c r="M75" s="111">
        <f>IF(RES_hhdet_in_tes!M75=0,"",RES_hhdet_in_tes!M75/RES_hhdet_in_fec!M75)</f>
        <v>0.76086255462734365</v>
      </c>
      <c r="N75" s="111">
        <f>IF(RES_hhdet_in_tes!N75=0,"",RES_hhdet_in_tes!N75/RES_hhdet_in_fec!N75)</f>
        <v>0.76776277983601982</v>
      </c>
      <c r="O75" s="111">
        <f>IF(RES_hhdet_in_tes!O75=0,"",RES_hhdet_in_tes!O75/RES_hhdet_in_fec!O75)</f>
        <v>0.70760827426748873</v>
      </c>
      <c r="P75" s="111">
        <f>IF(RES_hhdet_in_tes!P75=0,"",RES_hhdet_in_tes!P75/RES_hhdet_in_fec!P75)</f>
        <v>0.71609171889519374</v>
      </c>
      <c r="Q75" s="111">
        <f>IF(RES_hhdet_in_tes!Q75=0,"",RES_hhdet_in_tes!Q75/RES_hhdet_in_fec!Q75)</f>
        <v>0.73120571024741721</v>
      </c>
      <c r="R75" s="111">
        <f>IF(RES_hhdet_in_tes!R75=0,"",RES_hhdet_in_tes!R75/RES_hhdet_in_fec!R75)</f>
        <v>0.81113467682712925</v>
      </c>
      <c r="S75" s="111">
        <f>IF(RES_hhdet_in_tes!S75=0,"",RES_hhdet_in_tes!S75/RES_hhdet_in_fec!S75)</f>
        <v>0.8227070746483971</v>
      </c>
      <c r="T75" s="111">
        <f>IF(RES_hhdet_in_tes!T75=0,"",RES_hhdet_in_tes!T75/RES_hhdet_in_fec!T75)</f>
        <v>0.81438642184329191</v>
      </c>
      <c r="U75" s="111">
        <f>IF(RES_hhdet_in_tes!U75=0,"",RES_hhdet_in_tes!U75/RES_hhdet_in_fec!U75)</f>
        <v>0.81335111348458788</v>
      </c>
      <c r="V75" s="111">
        <f>IF(RES_hhdet_in_tes!V75=0,"",RES_hhdet_in_tes!V75/RES_hhdet_in_fec!V75)</f>
        <v>0.83539088788435056</v>
      </c>
      <c r="W75" s="111">
        <f>IF(RES_hhdet_in_tes!W75=0,"",RES_hhdet_in_tes!W75/RES_hhdet_in_fec!W75)</f>
        <v>0.77980181376417079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0.6796709432325877</v>
      </c>
      <c r="D77" s="124">
        <f>IF(RES_hhdet_in_tes!D77=0,"",RES_hhdet_in_tes!D77/RES_hhdet_in_fec!D77)</f>
        <v>0.66925176157741617</v>
      </c>
      <c r="E77" s="124">
        <f>IF(RES_hhdet_in_tes!E77=0,"",RES_hhdet_in_tes!E77/RES_hhdet_in_fec!E77)</f>
        <v>0.67129129142470267</v>
      </c>
      <c r="F77" s="124">
        <f>IF(RES_hhdet_in_tes!F77=0,"",RES_hhdet_in_tes!F77/RES_hhdet_in_fec!F77)</f>
        <v>0.67618938103265169</v>
      </c>
      <c r="G77" s="124">
        <f>IF(RES_hhdet_in_tes!G77=0,"",RES_hhdet_in_tes!G77/RES_hhdet_in_fec!G77)</f>
        <v>0.67128277390152113</v>
      </c>
      <c r="H77" s="124">
        <f>IF(RES_hhdet_in_tes!H77=0,"",RES_hhdet_in_tes!H77/RES_hhdet_in_fec!H77)</f>
        <v>0.67869649740359617</v>
      </c>
      <c r="I77" s="124">
        <f>IF(RES_hhdet_in_tes!I77=0,"",RES_hhdet_in_tes!I77/RES_hhdet_in_fec!I77)</f>
        <v>0.67519267524621696</v>
      </c>
      <c r="J77" s="124">
        <f>IF(RES_hhdet_in_tes!J77=0,"",RES_hhdet_in_tes!J77/RES_hhdet_in_fec!J77)</f>
        <v>0.68072644947997263</v>
      </c>
      <c r="K77" s="124">
        <f>IF(RES_hhdet_in_tes!K77=0,"",RES_hhdet_in_tes!K77/RES_hhdet_in_fec!K77)</f>
        <v>0.66569393968795831</v>
      </c>
      <c r="L77" s="124">
        <f>IF(RES_hhdet_in_tes!L77=0,"",RES_hhdet_in_tes!L77/RES_hhdet_in_fec!L77)</f>
        <v>0.6731429041991227</v>
      </c>
      <c r="M77" s="124">
        <f>IF(RES_hhdet_in_tes!M77=0,"",RES_hhdet_in_tes!M77/RES_hhdet_in_fec!M77)</f>
        <v>0.66453367830275556</v>
      </c>
      <c r="N77" s="124">
        <f>IF(RES_hhdet_in_tes!N77=0,"",RES_hhdet_in_tes!N77/RES_hhdet_in_fec!N77)</f>
        <v>0.67718512779370876</v>
      </c>
      <c r="O77" s="124">
        <f>IF(RES_hhdet_in_tes!O77=0,"",RES_hhdet_in_tes!O77/RES_hhdet_in_fec!O77)</f>
        <v>0.67323951851130381</v>
      </c>
      <c r="P77" s="124">
        <f>IF(RES_hhdet_in_tes!P77=0,"",RES_hhdet_in_tes!P77/RES_hhdet_in_fec!P77)</f>
        <v>0.68496460845057583</v>
      </c>
      <c r="Q77" s="124">
        <f>IF(RES_hhdet_in_tes!Q77=0,"",RES_hhdet_in_tes!Q77/RES_hhdet_in_fec!Q77)</f>
        <v>0.70026444975120195</v>
      </c>
      <c r="R77" s="124">
        <f>IF(RES_hhdet_in_tes!R77=0,"",RES_hhdet_in_tes!R77/RES_hhdet_in_fec!R77)</f>
        <v>0.69616467560237971</v>
      </c>
      <c r="S77" s="124">
        <f>IF(RES_hhdet_in_tes!S77=0,"",RES_hhdet_in_tes!S77/RES_hhdet_in_fec!S77)</f>
        <v>0.70359198822575109</v>
      </c>
      <c r="T77" s="124">
        <f>IF(RES_hhdet_in_tes!T77=0,"",RES_hhdet_in_tes!T77/RES_hhdet_in_fec!T77)</f>
        <v>0.70636232994044457</v>
      </c>
      <c r="U77" s="124">
        <f>IF(RES_hhdet_in_tes!U77=0,"",RES_hhdet_in_tes!U77/RES_hhdet_in_fec!U77)</f>
        <v>0.70259215835121769</v>
      </c>
      <c r="V77" s="124">
        <f>IF(RES_hhdet_in_tes!V77=0,"",RES_hhdet_in_tes!V77/RES_hhdet_in_fec!V77)</f>
        <v>0.70386730881219306</v>
      </c>
      <c r="W77" s="124">
        <f>IF(RES_hhdet_in_tes!W77=0,"",RES_hhdet_in_tes!W77/RES_hhdet_in_fec!W77)</f>
        <v>0.72345393272349201</v>
      </c>
      <c r="DA77" s="130" t="s">
        <v>3658</v>
      </c>
    </row>
    <row r="78" spans="1:105" ht="12" customHeight="1" x14ac:dyDescent="0.25">
      <c r="A78" s="97" t="s">
        <v>193</v>
      </c>
      <c r="B78" s="111"/>
      <c r="C78" s="111">
        <f>IF(RES_hhdet_in_tes!C78=0,"",RES_hhdet_in_tes!C78/RES_hhdet_in_fec!C78)</f>
        <v>0.60524187756707426</v>
      </c>
      <c r="D78" s="111">
        <f>IF(RES_hhdet_in_tes!D78=0,"",RES_hhdet_in_tes!D78/RES_hhdet_in_fec!D78)</f>
        <v>0.60316464377724455</v>
      </c>
      <c r="E78" s="111">
        <f>IF(RES_hhdet_in_tes!E78=0,"",RES_hhdet_in_tes!E78/RES_hhdet_in_fec!E78)</f>
        <v>0.60336639292313077</v>
      </c>
      <c r="F78" s="111">
        <f>IF(RES_hhdet_in_tes!F78=0,"",RES_hhdet_in_tes!F78/RES_hhdet_in_fec!F78)</f>
        <v>0.60623051409094308</v>
      </c>
      <c r="G78" s="111">
        <f>IF(RES_hhdet_in_tes!G78=0,"",RES_hhdet_in_tes!G78/RES_hhdet_in_fec!G78)</f>
        <v>0.60680425932225879</v>
      </c>
      <c r="H78" s="111">
        <f>IF(RES_hhdet_in_tes!H78=0,"",RES_hhdet_in_tes!H78/RES_hhdet_in_fec!H78)</f>
        <v>0.6033018204243773</v>
      </c>
      <c r="I78" s="111">
        <f>IF(RES_hhdet_in_tes!I78=0,"",RES_hhdet_in_tes!I78/RES_hhdet_in_fec!I78)</f>
        <v>0.60508348190030925</v>
      </c>
      <c r="J78" s="111">
        <f>IF(RES_hhdet_in_tes!J78=0,"",RES_hhdet_in_tes!J78/RES_hhdet_in_fec!J78)</f>
        <v>0.60873871465285334</v>
      </c>
      <c r="K78" s="111">
        <f>IF(RES_hhdet_in_tes!K78=0,"",RES_hhdet_in_tes!K78/RES_hhdet_in_fec!K78)</f>
        <v>0.61146535615683273</v>
      </c>
      <c r="L78" s="111">
        <f>IF(RES_hhdet_in_tes!L78=0,"",RES_hhdet_in_tes!L78/RES_hhdet_in_fec!L78)</f>
        <v>0.61055488314656114</v>
      </c>
      <c r="M78" s="111">
        <f>IF(RES_hhdet_in_tes!M78=0,"",RES_hhdet_in_tes!M78/RES_hhdet_in_fec!M78)</f>
        <v>0.61279772986710812</v>
      </c>
      <c r="N78" s="111">
        <f>IF(RES_hhdet_in_tes!N78=0,"",RES_hhdet_in_tes!N78/RES_hhdet_in_fec!N78)</f>
        <v>0.61118246017242228</v>
      </c>
      <c r="O78" s="111">
        <f>IF(RES_hhdet_in_tes!O78=0,"",RES_hhdet_in_tes!O78/RES_hhdet_in_fec!O78)</f>
        <v>0.61176280047382425</v>
      </c>
      <c r="P78" s="111">
        <f>IF(RES_hhdet_in_tes!P78=0,"",RES_hhdet_in_tes!P78/RES_hhdet_in_fec!P78)</f>
        <v>0.6114388781265242</v>
      </c>
      <c r="Q78" s="111">
        <f>IF(RES_hhdet_in_tes!Q78=0,"",RES_hhdet_in_tes!Q78/RES_hhdet_in_fec!Q78)</f>
        <v>0.60672753272759039</v>
      </c>
      <c r="R78" s="111">
        <f>IF(RES_hhdet_in_tes!R78=0,"",RES_hhdet_in_tes!R78/RES_hhdet_in_fec!R78)</f>
        <v>0.60734099390438712</v>
      </c>
      <c r="S78" s="111">
        <f>IF(RES_hhdet_in_tes!S78=0,"",RES_hhdet_in_tes!S78/RES_hhdet_in_fec!S78)</f>
        <v>0.61069075964149022</v>
      </c>
      <c r="T78" s="111">
        <f>IF(RES_hhdet_in_tes!T78=0,"",RES_hhdet_in_tes!T78/RES_hhdet_in_fec!T78)</f>
        <v>0.61405054213551302</v>
      </c>
      <c r="U78" s="111">
        <f>IF(RES_hhdet_in_tes!U78=0,"",RES_hhdet_in_tes!U78/RES_hhdet_in_fec!U78)</f>
        <v>0.61608453590927903</v>
      </c>
      <c r="V78" s="111">
        <f>IF(RES_hhdet_in_tes!V78=0,"",RES_hhdet_in_tes!V78/RES_hhdet_in_fec!V78)</f>
        <v>0.61950053804188465</v>
      </c>
      <c r="W78" s="111">
        <f>IF(RES_hhdet_in_tes!W78=0,"",RES_hhdet_in_tes!W78/RES_hhdet_in_fec!W78)</f>
        <v>0.6210671101163332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0.77169321007677383</v>
      </c>
      <c r="D79" s="45">
        <f>IF(RES_hhdet_in_tes!D79=0,"",RES_hhdet_in_tes!D79/RES_hhdet_in_fec!D79)</f>
        <v>0.77322118314096133</v>
      </c>
      <c r="E79" s="45">
        <f>IF(RES_hhdet_in_tes!E79=0,"",RES_hhdet_in_tes!E79/RES_hhdet_in_fec!E79)</f>
        <v>0.77294993526843747</v>
      </c>
      <c r="F79" s="45">
        <f>IF(RES_hhdet_in_tes!F79=0,"",RES_hhdet_in_tes!F79/RES_hhdet_in_fec!F79)</f>
        <v>0.7755632619968631</v>
      </c>
      <c r="G79" s="45">
        <f>IF(RES_hhdet_in_tes!G79=0,"",RES_hhdet_in_tes!G79/RES_hhdet_in_fec!G79)</f>
        <v>0.77696985403308794</v>
      </c>
      <c r="H79" s="45">
        <f>IF(RES_hhdet_in_tes!H79=0,"",RES_hhdet_in_tes!H79/RES_hhdet_in_fec!H79)</f>
        <v>0.7769024490717229</v>
      </c>
      <c r="I79" s="45">
        <f>IF(RES_hhdet_in_tes!I79=0,"",RES_hhdet_in_tes!I79/RES_hhdet_in_fec!I79)</f>
        <v>0.77907146006013039</v>
      </c>
      <c r="J79" s="45">
        <f>IF(RES_hhdet_in_tes!J79=0,"",RES_hhdet_in_tes!J79/RES_hhdet_in_fec!J79)</f>
        <v>0.78092552012562411</v>
      </c>
      <c r="K79" s="45">
        <f>IF(RES_hhdet_in_tes!K79=0,"",RES_hhdet_in_tes!K79/RES_hhdet_in_fec!K79)</f>
        <v>0.782455848125864</v>
      </c>
      <c r="L79" s="45">
        <f>IF(RES_hhdet_in_tes!L79=0,"",RES_hhdet_in_tes!L79/RES_hhdet_in_fec!L79)</f>
        <v>0.78365388430392313</v>
      </c>
      <c r="M79" s="45">
        <f>IF(RES_hhdet_in_tes!M79=0,"",RES_hhdet_in_tes!M79/RES_hhdet_in_fec!M79)</f>
        <v>0.78673977883690183</v>
      </c>
      <c r="N79" s="45">
        <f>IF(RES_hhdet_in_tes!N79=0,"",RES_hhdet_in_tes!N79/RES_hhdet_in_fec!N79)</f>
        <v>0.79174983923617315</v>
      </c>
      <c r="O79" s="45">
        <f>IF(RES_hhdet_in_tes!O79=0,"",RES_hhdet_in_tes!O79/RES_hhdet_in_fec!O79)</f>
        <v>0.796403825462624</v>
      </c>
      <c r="P79" s="45">
        <f>IF(RES_hhdet_in_tes!P79=0,"",RES_hhdet_in_tes!P79/RES_hhdet_in_fec!P79)</f>
        <v>0.80127437426254033</v>
      </c>
      <c r="Q79" s="45">
        <f>IF(RES_hhdet_in_tes!Q79=0,"",RES_hhdet_in_tes!Q79/RES_hhdet_in_fec!Q79)</f>
        <v>0.81087500780236565</v>
      </c>
      <c r="R79" s="45">
        <f>IF(RES_hhdet_in_tes!R79=0,"",RES_hhdet_in_tes!R79/RES_hhdet_in_fec!R79)</f>
        <v>0.8200885877734323</v>
      </c>
      <c r="S79" s="45">
        <f>IF(RES_hhdet_in_tes!S79=0,"",RES_hhdet_in_tes!S79/RES_hhdet_in_fec!S79)</f>
        <v>0.8326122270388967</v>
      </c>
      <c r="T79" s="45">
        <f>IF(RES_hhdet_in_tes!T79=0,"",RES_hhdet_in_tes!T79/RES_hhdet_in_fec!T79)</f>
        <v>0.84619250133191859</v>
      </c>
      <c r="U79" s="45">
        <f>IF(RES_hhdet_in_tes!U79=0,"",RES_hhdet_in_tes!U79/RES_hhdet_in_fec!U79)</f>
        <v>0.85976469346537998</v>
      </c>
      <c r="V79" s="45">
        <f>IF(RES_hhdet_in_tes!V79=0,"",RES_hhdet_in_tes!V79/RES_hhdet_in_fec!V79)</f>
        <v>0.87118471095973382</v>
      </c>
      <c r="W79" s="45">
        <f>IF(RES_hhdet_in_tes!W79=0,"",RES_hhdet_in_tes!W79/RES_hhdet_in_fec!W79)</f>
        <v>0.88010268373353739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9"/>
      <c r="C81" s="119">
        <f>IF(RES_hhdet_in_tes!C81=0,"",RES_hhdet_in_tes!C81/RES_hhdet_in_fec!C81)</f>
        <v>0.60263395586827984</v>
      </c>
      <c r="D81" s="119">
        <f>IF(RES_hhdet_in_tes!D81=0,"",RES_hhdet_in_tes!D81/RES_hhdet_in_fec!D81)</f>
        <v>0.61511644212090821</v>
      </c>
      <c r="E81" s="119">
        <f>IF(RES_hhdet_in_tes!E81=0,"",RES_hhdet_in_tes!E81/RES_hhdet_in_fec!E81)</f>
        <v>0.629303222974395</v>
      </c>
      <c r="F81" s="119">
        <f>IF(RES_hhdet_in_tes!F81=0,"",RES_hhdet_in_tes!F81/RES_hhdet_in_fec!F81)</f>
        <v>0.62545234193138088</v>
      </c>
      <c r="G81" s="119">
        <f>IF(RES_hhdet_in_tes!G81=0,"",RES_hhdet_in_tes!G81/RES_hhdet_in_fec!G81)</f>
        <v>0.63424787083658996</v>
      </c>
      <c r="H81" s="119">
        <f>IF(RES_hhdet_in_tes!H81=0,"",RES_hhdet_in_tes!H81/RES_hhdet_in_fec!H81)</f>
        <v>0.65873494013139933</v>
      </c>
      <c r="I81" s="119">
        <f>IF(RES_hhdet_in_tes!I81=0,"",RES_hhdet_in_tes!I81/RES_hhdet_in_fec!I81)</f>
        <v>0.66800817702985194</v>
      </c>
      <c r="J81" s="119">
        <f>IF(RES_hhdet_in_tes!J81=0,"",RES_hhdet_in_tes!J81/RES_hhdet_in_fec!J81)</f>
        <v>0.67209788523869507</v>
      </c>
      <c r="K81" s="119">
        <f>IF(RES_hhdet_in_tes!K81=0,"",RES_hhdet_in_tes!K81/RES_hhdet_in_fec!K81)</f>
        <v>0.67436819364867384</v>
      </c>
      <c r="L81" s="119">
        <f>IF(RES_hhdet_in_tes!L81=0,"",RES_hhdet_in_tes!L81/RES_hhdet_in_fec!L81)</f>
        <v>0.69160837530902552</v>
      </c>
      <c r="M81" s="119">
        <f>IF(RES_hhdet_in_tes!M81=0,"",RES_hhdet_in_tes!M81/RES_hhdet_in_fec!M81)</f>
        <v>0.69437164218291003</v>
      </c>
      <c r="N81" s="119">
        <f>IF(RES_hhdet_in_tes!N81=0,"",RES_hhdet_in_tes!N81/RES_hhdet_in_fec!N81)</f>
        <v>0.7129689775805419</v>
      </c>
      <c r="O81" s="119">
        <f>IF(RES_hhdet_in_tes!O81=0,"",RES_hhdet_in_tes!O81/RES_hhdet_in_fec!O81)</f>
        <v>0.71424089294065896</v>
      </c>
      <c r="P81" s="119">
        <f>IF(RES_hhdet_in_tes!P81=0,"",RES_hhdet_in_tes!P81/RES_hhdet_in_fec!P81)</f>
        <v>0.71194560649455318</v>
      </c>
      <c r="Q81" s="119">
        <f>IF(RES_hhdet_in_tes!Q81=0,"",RES_hhdet_in_tes!Q81/RES_hhdet_in_fec!Q81)</f>
        <v>0.72362942775293182</v>
      </c>
      <c r="R81" s="119">
        <f>IF(RES_hhdet_in_tes!R81=0,"",RES_hhdet_in_tes!R81/RES_hhdet_in_fec!R81)</f>
        <v>0.74714370101485783</v>
      </c>
      <c r="S81" s="119">
        <f>IF(RES_hhdet_in_tes!S81=0,"",RES_hhdet_in_tes!S81/RES_hhdet_in_fec!S81)</f>
        <v>0.7708608230260493</v>
      </c>
      <c r="T81" s="119">
        <f>IF(RES_hhdet_in_tes!T81=0,"",RES_hhdet_in_tes!T81/RES_hhdet_in_fec!T81)</f>
        <v>0.77614894411192004</v>
      </c>
      <c r="U81" s="119">
        <f>IF(RES_hhdet_in_tes!U81=0,"",RES_hhdet_in_tes!U81/RES_hhdet_in_fec!U81)</f>
        <v>0.79310480812669815</v>
      </c>
      <c r="V81" s="119">
        <f>IF(RES_hhdet_in_tes!V81=0,"",RES_hhdet_in_tes!V81/RES_hhdet_in_fec!V81)</f>
        <v>0.7972413427056424</v>
      </c>
      <c r="W81" s="119">
        <f>IF(RES_hhdet_in_tes!W81=0,"",RES_hhdet_in_tes!W81/RES_hhdet_in_fec!W81)</f>
        <v>0.81542565011484858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0.58296425783807049</v>
      </c>
      <c r="D82" s="124">
        <f>IF(RES_hhdet_in_tes!D82=0,"",RES_hhdet_in_tes!D82/RES_hhdet_in_fec!D82)</f>
        <v>0.59397368941393891</v>
      </c>
      <c r="E82" s="124">
        <f>IF(RES_hhdet_in_tes!E82=0,"",RES_hhdet_in_tes!E82/RES_hhdet_in_fec!E82)</f>
        <v>0.60267966462302458</v>
      </c>
      <c r="F82" s="124">
        <f>IF(RES_hhdet_in_tes!F82=0,"",RES_hhdet_in_tes!F82/RES_hhdet_in_fec!F82)</f>
        <v>0.60849883535361304</v>
      </c>
      <c r="G82" s="124">
        <f>IF(RES_hhdet_in_tes!G82=0,"",RES_hhdet_in_tes!G82/RES_hhdet_in_fec!G82)</f>
        <v>0.61505039844820941</v>
      </c>
      <c r="H82" s="124">
        <f>IF(RES_hhdet_in_tes!H82=0,"",RES_hhdet_in_tes!H82/RES_hhdet_in_fec!H82)</f>
        <v>0.63536540564392519</v>
      </c>
      <c r="I82" s="124">
        <f>IF(RES_hhdet_in_tes!I82=0,"",RES_hhdet_in_tes!I82/RES_hhdet_in_fec!I82)</f>
        <v>0.64365420243403448</v>
      </c>
      <c r="J82" s="124">
        <f>IF(RES_hhdet_in_tes!J82=0,"",RES_hhdet_in_tes!J82/RES_hhdet_in_fec!J82)</f>
        <v>0.65422233609422453</v>
      </c>
      <c r="K82" s="124">
        <f>IF(RES_hhdet_in_tes!K82=0,"",RES_hhdet_in_tes!K82/RES_hhdet_in_fec!K82)</f>
        <v>0.65832914254562269</v>
      </c>
      <c r="L82" s="124">
        <f>IF(RES_hhdet_in_tes!L82=0,"",RES_hhdet_in_tes!L82/RES_hhdet_in_fec!L82)</f>
        <v>0.67743913844398584</v>
      </c>
      <c r="M82" s="124">
        <f>IF(RES_hhdet_in_tes!M82=0,"",RES_hhdet_in_tes!M82/RES_hhdet_in_fec!M82)</f>
        <v>0.6804805545609105</v>
      </c>
      <c r="N82" s="124">
        <f>IF(RES_hhdet_in_tes!N82=0,"",RES_hhdet_in_tes!N82/RES_hhdet_in_fec!N82)</f>
        <v>0.69394698654604892</v>
      </c>
      <c r="O82" s="124">
        <f>IF(RES_hhdet_in_tes!O82=0,"",RES_hhdet_in_tes!O82/RES_hhdet_in_fec!O82)</f>
        <v>0.70293082534940943</v>
      </c>
      <c r="P82" s="124">
        <f>IF(RES_hhdet_in_tes!P82=0,"",RES_hhdet_in_tes!P82/RES_hhdet_in_fec!P82)</f>
        <v>0.69966926504647886</v>
      </c>
      <c r="Q82" s="124">
        <f>IF(RES_hhdet_in_tes!Q82=0,"",RES_hhdet_in_tes!Q82/RES_hhdet_in_fec!Q82)</f>
        <v>0.70769117344443788</v>
      </c>
      <c r="R82" s="124">
        <f>IF(RES_hhdet_in_tes!R82=0,"",RES_hhdet_in_tes!R82/RES_hhdet_in_fec!R82)</f>
        <v>0.7271033422451334</v>
      </c>
      <c r="S82" s="124">
        <f>IF(RES_hhdet_in_tes!S82=0,"",RES_hhdet_in_tes!S82/RES_hhdet_in_fec!S82)</f>
        <v>0.74840435094464997</v>
      </c>
      <c r="T82" s="124">
        <f>IF(RES_hhdet_in_tes!T82=0,"",RES_hhdet_in_tes!T82/RES_hhdet_in_fec!T82)</f>
        <v>0.75523836456689286</v>
      </c>
      <c r="U82" s="124">
        <f>IF(RES_hhdet_in_tes!U82=0,"",RES_hhdet_in_tes!U82/RES_hhdet_in_fec!U82)</f>
        <v>0.77246802199133424</v>
      </c>
      <c r="V82" s="124">
        <f>IF(RES_hhdet_in_tes!V82=0,"",RES_hhdet_in_tes!V82/RES_hhdet_in_fec!V82)</f>
        <v>0.77809524272179287</v>
      </c>
      <c r="W82" s="124">
        <f>IF(RES_hhdet_in_tes!W82=0,"",RES_hhdet_in_tes!W82/RES_hhdet_in_fec!W82)</f>
        <v>0.79323044577146884</v>
      </c>
      <c r="DA82" s="130" t="s">
        <v>3662</v>
      </c>
    </row>
    <row r="83" spans="1:105" ht="12" customHeight="1" x14ac:dyDescent="0.25">
      <c r="A83" s="97" t="s">
        <v>205</v>
      </c>
      <c r="B83" s="111"/>
      <c r="C83" s="111">
        <f>IF(RES_hhdet_in_tes!C83=0,"",RES_hhdet_in_tes!C83/RES_hhdet_in_fec!C83)</f>
        <v>0.58068927087782751</v>
      </c>
      <c r="D83" s="111">
        <f>IF(RES_hhdet_in_tes!D83=0,"",RES_hhdet_in_tes!D83/RES_hhdet_in_fec!D83)</f>
        <v>0.591841008656812</v>
      </c>
      <c r="E83" s="111">
        <f>IF(RES_hhdet_in_tes!E83=0,"",RES_hhdet_in_tes!E83/RES_hhdet_in_fec!E83)</f>
        <v>0.60069946374010663</v>
      </c>
      <c r="F83" s="111">
        <f>IF(RES_hhdet_in_tes!F83=0,"",RES_hhdet_in_tes!F83/RES_hhdet_in_fec!F83)</f>
        <v>0.60661615307187378</v>
      </c>
      <c r="G83" s="111">
        <f>IF(RES_hhdet_in_tes!G83=0,"",RES_hhdet_in_tes!G83/RES_hhdet_in_fec!G83)</f>
        <v>0.61314893447912233</v>
      </c>
      <c r="H83" s="111">
        <f>IF(RES_hhdet_in_tes!H83=0,"",RES_hhdet_in_tes!H83/RES_hhdet_in_fec!H83)</f>
        <v>0.63346759296579991</v>
      </c>
      <c r="I83" s="111">
        <f>IF(RES_hhdet_in_tes!I83=0,"",RES_hhdet_in_tes!I83/RES_hhdet_in_fec!I83)</f>
        <v>0.6418188636335399</v>
      </c>
      <c r="J83" s="111">
        <f>IF(RES_hhdet_in_tes!J83=0,"",RES_hhdet_in_tes!J83/RES_hhdet_in_fec!J83)</f>
        <v>0.65249131418493189</v>
      </c>
      <c r="K83" s="111">
        <f>IF(RES_hhdet_in_tes!K83=0,"",RES_hhdet_in_tes!K83/RES_hhdet_in_fec!K83)</f>
        <v>0.65664269557827548</v>
      </c>
      <c r="L83" s="111">
        <f>IF(RES_hhdet_in_tes!L83=0,"",RES_hhdet_in_tes!L83/RES_hhdet_in_fec!L83)</f>
        <v>0.67573732950359788</v>
      </c>
      <c r="M83" s="111">
        <f>IF(RES_hhdet_in_tes!M83=0,"",RES_hhdet_in_tes!M83/RES_hhdet_in_fec!M83)</f>
        <v>0.67883545975740156</v>
      </c>
      <c r="N83" s="111">
        <f>IF(RES_hhdet_in_tes!N83=0,"",RES_hhdet_in_tes!N83/RES_hhdet_in_fec!N83)</f>
        <v>0.69236920779679068</v>
      </c>
      <c r="O83" s="111">
        <f>IF(RES_hhdet_in_tes!O83=0,"",RES_hhdet_in_tes!O83/RES_hhdet_in_fec!O83)</f>
        <v>0.7013925868178168</v>
      </c>
      <c r="P83" s="111">
        <f>IF(RES_hhdet_in_tes!P83=0,"",RES_hhdet_in_tes!P83/RES_hhdet_in_fec!P83)</f>
        <v>0.69814457596363777</v>
      </c>
      <c r="Q83" s="111">
        <f>IF(RES_hhdet_in_tes!Q83=0,"",RES_hhdet_in_tes!Q83/RES_hhdet_in_fec!Q83)</f>
        <v>0.70622050105263534</v>
      </c>
      <c r="R83" s="111">
        <f>IF(RES_hhdet_in_tes!R83=0,"",RES_hhdet_in_tes!R83/RES_hhdet_in_fec!R83)</f>
        <v>0.72571360554105213</v>
      </c>
      <c r="S83" s="111">
        <f>IF(RES_hhdet_in_tes!S83=0,"",RES_hhdet_in_tes!S83/RES_hhdet_in_fec!S83)</f>
        <v>0.74708693053420849</v>
      </c>
      <c r="T83" s="111">
        <f>IF(RES_hhdet_in_tes!T83=0,"",RES_hhdet_in_tes!T83/RES_hhdet_in_fec!T83)</f>
        <v>0.75397753314810823</v>
      </c>
      <c r="U83" s="111">
        <f>IF(RES_hhdet_in_tes!U83=0,"",RES_hhdet_in_tes!U83/RES_hhdet_in_fec!U83)</f>
        <v>0.77126205444676443</v>
      </c>
      <c r="V83" s="111">
        <f>IF(RES_hhdet_in_tes!V83=0,"",RES_hhdet_in_tes!V83/RES_hhdet_in_fec!V83)</f>
        <v>0.77693833193546968</v>
      </c>
      <c r="W83" s="111">
        <f>IF(RES_hhdet_in_tes!W83=0,"",RES_hhdet_in_tes!W83/RES_hhdet_in_fec!W83)</f>
        <v>0.79210383607339674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2.2498777127840843</v>
      </c>
      <c r="D85" s="124">
        <f>IF(RES_hhdet_in_tes!D85=0,"",RES_hhdet_in_tes!D85/RES_hhdet_in_fec!D85)</f>
        <v>2.3426509875625849</v>
      </c>
      <c r="E85" s="124">
        <f>IF(RES_hhdet_in_tes!E85=0,"",RES_hhdet_in_tes!E85/RES_hhdet_in_fec!E85)</f>
        <v>2.4276025639613299</v>
      </c>
      <c r="F85" s="124">
        <f>IF(RES_hhdet_in_tes!F85=0,"",RES_hhdet_in_tes!F85/RES_hhdet_in_fec!F85)</f>
        <v>2.4845812080086187</v>
      </c>
      <c r="G85" s="124">
        <f>IF(RES_hhdet_in_tes!G85=0,"",RES_hhdet_in_tes!G85/RES_hhdet_in_fec!G85)</f>
        <v>2.559677739130259</v>
      </c>
      <c r="H85" s="124">
        <f>IF(RES_hhdet_in_tes!H85=0,"",RES_hhdet_in_tes!H85/RES_hhdet_in_fec!H85)</f>
        <v>2.6739371906261109</v>
      </c>
      <c r="I85" s="124">
        <f>IF(RES_hhdet_in_tes!I85=0,"",RES_hhdet_in_tes!I85/RES_hhdet_in_fec!I85)</f>
        <v>2.7251140178694024</v>
      </c>
      <c r="J85" s="124">
        <f>IF(RES_hhdet_in_tes!J85=0,"",RES_hhdet_in_tes!J85/RES_hhdet_in_fec!J85)</f>
        <v>2.8116136796861046</v>
      </c>
      <c r="K85" s="124">
        <f>IF(RES_hhdet_in_tes!K85=0,"",RES_hhdet_in_tes!K85/RES_hhdet_in_fec!K85)</f>
        <v>2.8324232955945075</v>
      </c>
      <c r="L85" s="124">
        <f>IF(RES_hhdet_in_tes!L85=0,"",RES_hhdet_in_tes!L85/RES_hhdet_in_fec!L85)</f>
        <v>2.9093353293513324</v>
      </c>
      <c r="M85" s="124">
        <f>IF(RES_hhdet_in_tes!M85=0,"",RES_hhdet_in_tes!M85/RES_hhdet_in_fec!M85)</f>
        <v>3.0113006400776436</v>
      </c>
      <c r="N85" s="124">
        <f>IF(RES_hhdet_in_tes!N85=0,"",RES_hhdet_in_tes!N85/RES_hhdet_in_fec!N85)</f>
        <v>3.0919203058196918</v>
      </c>
      <c r="O85" s="124">
        <f>IF(RES_hhdet_in_tes!O85=0,"",RES_hhdet_in_tes!O85/RES_hhdet_in_fec!O85)</f>
        <v>3.3174964226021593</v>
      </c>
      <c r="P85" s="124">
        <f>IF(RES_hhdet_in_tes!P85=0,"",RES_hhdet_in_tes!P85/RES_hhdet_in_fec!P85)</f>
        <v>3.4354722849078381</v>
      </c>
      <c r="Q85" s="124">
        <f>IF(RES_hhdet_in_tes!Q85=0,"",RES_hhdet_in_tes!Q85/RES_hhdet_in_fec!Q85)</f>
        <v>3.524999183188585</v>
      </c>
      <c r="R85" s="124">
        <f>IF(RES_hhdet_in_tes!R85=0,"",RES_hhdet_in_tes!R85/RES_hhdet_in_fec!R85)</f>
        <v>3.6680867567391653</v>
      </c>
      <c r="S85" s="124">
        <f>IF(RES_hhdet_in_tes!S85=0,"",RES_hhdet_in_tes!S85/RES_hhdet_in_fec!S85)</f>
        <v>3.7495519272403586</v>
      </c>
      <c r="T85" s="124">
        <f>IF(RES_hhdet_in_tes!T85=0,"",RES_hhdet_in_tes!T85/RES_hhdet_in_fec!T85)</f>
        <v>3.8117511610126886</v>
      </c>
      <c r="U85" s="124">
        <f>IF(RES_hhdet_in_tes!U85=0,"",RES_hhdet_in_tes!U85/RES_hhdet_in_fec!U85)</f>
        <v>3.8853320217243663</v>
      </c>
      <c r="V85" s="124">
        <f>IF(RES_hhdet_in_tes!V85=0,"",RES_hhdet_in_tes!V85/RES_hhdet_in_fec!V85)</f>
        <v>3.9480066673004135</v>
      </c>
      <c r="W85" s="124">
        <f>IF(RES_hhdet_in_tes!W85=0,"",RES_hhdet_in_tes!W85/RES_hhdet_in_fec!W85)</f>
        <v>3.954505810679275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2.2498777127840843</v>
      </c>
      <c r="D86" s="111">
        <f>IF(RES_hhdet_in_tes!D86=0,"",RES_hhdet_in_tes!D86/RES_hhdet_in_fec!D86)</f>
        <v>2.3426509875625849</v>
      </c>
      <c r="E86" s="111">
        <f>IF(RES_hhdet_in_tes!E86=0,"",RES_hhdet_in_tes!E86/RES_hhdet_in_fec!E86)</f>
        <v>2.4276025639613299</v>
      </c>
      <c r="F86" s="111">
        <f>IF(RES_hhdet_in_tes!F86=0,"",RES_hhdet_in_tes!F86/RES_hhdet_in_fec!F86)</f>
        <v>2.4845812080086187</v>
      </c>
      <c r="G86" s="111">
        <f>IF(RES_hhdet_in_tes!G86=0,"",RES_hhdet_in_tes!G86/RES_hhdet_in_fec!G86)</f>
        <v>2.559677739130259</v>
      </c>
      <c r="H86" s="111">
        <f>IF(RES_hhdet_in_tes!H86=0,"",RES_hhdet_in_tes!H86/RES_hhdet_in_fec!H86)</f>
        <v>2.6739371906261109</v>
      </c>
      <c r="I86" s="111">
        <f>IF(RES_hhdet_in_tes!I86=0,"",RES_hhdet_in_tes!I86/RES_hhdet_in_fec!I86)</f>
        <v>2.7251140178694024</v>
      </c>
      <c r="J86" s="111">
        <f>IF(RES_hhdet_in_tes!J86=0,"",RES_hhdet_in_tes!J86/RES_hhdet_in_fec!J86)</f>
        <v>2.8116136796861046</v>
      </c>
      <c r="K86" s="111">
        <f>IF(RES_hhdet_in_tes!K86=0,"",RES_hhdet_in_tes!K86/RES_hhdet_in_fec!K86)</f>
        <v>2.8324232955945075</v>
      </c>
      <c r="L86" s="111">
        <f>IF(RES_hhdet_in_tes!L86=0,"",RES_hhdet_in_tes!L86/RES_hhdet_in_fec!L86)</f>
        <v>2.9093353293513324</v>
      </c>
      <c r="M86" s="111">
        <f>IF(RES_hhdet_in_tes!M86=0,"",RES_hhdet_in_tes!M86/RES_hhdet_in_fec!M86)</f>
        <v>3.0113006400776436</v>
      </c>
      <c r="N86" s="111">
        <f>IF(RES_hhdet_in_tes!N86=0,"",RES_hhdet_in_tes!N86/RES_hhdet_in_fec!N86)</f>
        <v>3.0919203058196918</v>
      </c>
      <c r="O86" s="111">
        <f>IF(RES_hhdet_in_tes!O86=0,"",RES_hhdet_in_tes!O86/RES_hhdet_in_fec!O86)</f>
        <v>3.3174964226021593</v>
      </c>
      <c r="P86" s="111">
        <f>IF(RES_hhdet_in_tes!P86=0,"",RES_hhdet_in_tes!P86/RES_hhdet_in_fec!P86)</f>
        <v>3.4354722849078381</v>
      </c>
      <c r="Q86" s="111">
        <f>IF(RES_hhdet_in_tes!Q86=0,"",RES_hhdet_in_tes!Q86/RES_hhdet_in_fec!Q86)</f>
        <v>3.524999183188585</v>
      </c>
      <c r="R86" s="111">
        <f>IF(RES_hhdet_in_tes!R86=0,"",RES_hhdet_in_tes!R86/RES_hhdet_in_fec!R86)</f>
        <v>3.6680867567391653</v>
      </c>
      <c r="S86" s="111">
        <f>IF(RES_hhdet_in_tes!S86=0,"",RES_hhdet_in_tes!S86/RES_hhdet_in_fec!S86)</f>
        <v>3.7495519272403586</v>
      </c>
      <c r="T86" s="111">
        <f>IF(RES_hhdet_in_tes!T86=0,"",RES_hhdet_in_tes!T86/RES_hhdet_in_fec!T86)</f>
        <v>3.8117511610126886</v>
      </c>
      <c r="U86" s="111">
        <f>IF(RES_hhdet_in_tes!U86=0,"",RES_hhdet_in_tes!U86/RES_hhdet_in_fec!U86)</f>
        <v>3.8853320217243663</v>
      </c>
      <c r="V86" s="111">
        <f>IF(RES_hhdet_in_tes!V86=0,"",RES_hhdet_in_tes!V86/RES_hhdet_in_fec!V86)</f>
        <v>3.9480066673004135</v>
      </c>
      <c r="W86" s="111">
        <f>IF(RES_hhdet_in_tes!W86=0,"",RES_hhdet_in_tes!W86/RES_hhdet_in_fec!W86)</f>
        <v>3.954505810679275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0.6565518664545239</v>
      </c>
      <c r="D87" s="124">
        <f>IF(RES_hhdet_in_tes!D87=0,"",RES_hhdet_in_tes!D87/RES_hhdet_in_fec!D87)</f>
        <v>0.665166925496122</v>
      </c>
      <c r="E87" s="124">
        <f>IF(RES_hhdet_in_tes!E87=0,"",RES_hhdet_in_tes!E87/RES_hhdet_in_fec!E87)</f>
        <v>0.66762892769438853</v>
      </c>
      <c r="F87" s="124">
        <f>IF(RES_hhdet_in_tes!F87=0,"",RES_hhdet_in_tes!F87/RES_hhdet_in_fec!F87)</f>
        <v>0.66519205990006336</v>
      </c>
      <c r="G87" s="124">
        <f>IF(RES_hhdet_in_tes!G87=0,"",RES_hhdet_in_tes!G87/RES_hhdet_in_fec!G87)</f>
        <v>0.66499597475770833</v>
      </c>
      <c r="H87" s="124">
        <f>IF(RES_hhdet_in_tes!H87=0,"",RES_hhdet_in_tes!H87/RES_hhdet_in_fec!H87)</f>
        <v>0.68683850465813345</v>
      </c>
      <c r="I87" s="124">
        <f>IF(RES_hhdet_in_tes!I87=0,"",RES_hhdet_in_tes!I87/RES_hhdet_in_fec!I87)</f>
        <v>0.70293838163998035</v>
      </c>
      <c r="J87" s="124">
        <f>IF(RES_hhdet_in_tes!J87=0,"",RES_hhdet_in_tes!J87/RES_hhdet_in_fec!J87)</f>
        <v>0.7097678926764166</v>
      </c>
      <c r="K87" s="124">
        <f>IF(RES_hhdet_in_tes!K87=0,"",RES_hhdet_in_tes!K87/RES_hhdet_in_fec!K87)</f>
        <v>0.7032440039361364</v>
      </c>
      <c r="L87" s="124">
        <f>IF(RES_hhdet_in_tes!L87=0,"",RES_hhdet_in_tes!L87/RES_hhdet_in_fec!L87)</f>
        <v>0.71941812411124151</v>
      </c>
      <c r="M87" s="124">
        <f>IF(RES_hhdet_in_tes!M87=0,"",RES_hhdet_in_tes!M87/RES_hhdet_in_fec!M87)</f>
        <v>0.71257003561658838</v>
      </c>
      <c r="N87" s="124">
        <f>IF(RES_hhdet_in_tes!N87=0,"",RES_hhdet_in_tes!N87/RES_hhdet_in_fec!N87)</f>
        <v>0.72307156072005851</v>
      </c>
      <c r="O87" s="124">
        <f>IF(RES_hhdet_in_tes!O87=0,"",RES_hhdet_in_tes!O87/RES_hhdet_in_fec!O87)</f>
        <v>0.73582753391131206</v>
      </c>
      <c r="P87" s="124">
        <f>IF(RES_hhdet_in_tes!P87=0,"",RES_hhdet_in_tes!P87/RES_hhdet_in_fec!P87)</f>
        <v>0.74644589033108577</v>
      </c>
      <c r="Q87" s="124">
        <f>IF(RES_hhdet_in_tes!Q87=0,"",RES_hhdet_in_tes!Q87/RES_hhdet_in_fec!Q87)</f>
        <v>0.75204214311136874</v>
      </c>
      <c r="R87" s="124">
        <f>IF(RES_hhdet_in_tes!R87=0,"",RES_hhdet_in_tes!R87/RES_hhdet_in_fec!R87)</f>
        <v>0.78587025034330049</v>
      </c>
      <c r="S87" s="124">
        <f>IF(RES_hhdet_in_tes!S87=0,"",RES_hhdet_in_tes!S87/RES_hhdet_in_fec!S87)</f>
        <v>0.81001333590276792</v>
      </c>
      <c r="T87" s="124">
        <f>IF(RES_hhdet_in_tes!T87=0,"",RES_hhdet_in_tes!T87/RES_hhdet_in_fec!T87)</f>
        <v>0.82167167823081133</v>
      </c>
      <c r="U87" s="124">
        <f>IF(RES_hhdet_in_tes!U87=0,"",RES_hhdet_in_tes!U87/RES_hhdet_in_fec!U87)</f>
        <v>0.82736382140057207</v>
      </c>
      <c r="V87" s="124">
        <f>IF(RES_hhdet_in_tes!V87=0,"",RES_hhdet_in_tes!V87/RES_hhdet_in_fec!V87)</f>
        <v>0.8289114700017467</v>
      </c>
      <c r="W87" s="124">
        <f>IF(RES_hhdet_in_tes!W87=0,"",RES_hhdet_in_tes!W87/RES_hhdet_in_fec!W87)</f>
        <v>0.84729656989577073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0.59852772583263358</v>
      </c>
      <c r="D88" s="111">
        <f>IF(RES_hhdet_in_tes!D88=0,"",RES_hhdet_in_tes!D88/RES_hhdet_in_fec!D88)</f>
        <v>0.60717389269666655</v>
      </c>
      <c r="E88" s="111">
        <f>IF(RES_hhdet_in_tes!E88=0,"",RES_hhdet_in_tes!E88/RES_hhdet_in_fec!E88)</f>
        <v>0.61795530814739341</v>
      </c>
      <c r="F88" s="111">
        <f>IF(RES_hhdet_in_tes!F88=0,"",RES_hhdet_in_tes!F88/RES_hhdet_in_fec!F88)</f>
        <v>0.62812930231316011</v>
      </c>
      <c r="G88" s="111">
        <f>IF(RES_hhdet_in_tes!G88=0,"",RES_hhdet_in_tes!G88/RES_hhdet_in_fec!G88)</f>
        <v>0.65204794067636873</v>
      </c>
      <c r="H88" s="111">
        <f>IF(RES_hhdet_in_tes!H88=0,"",RES_hhdet_in_tes!H88/RES_hhdet_in_fec!H88)</f>
        <v>0.67965034762149323</v>
      </c>
      <c r="I88" s="111">
        <f>IF(RES_hhdet_in_tes!I88=0,"",RES_hhdet_in_tes!I88/RES_hhdet_in_fec!I88)</f>
        <v>0.70000495908567684</v>
      </c>
      <c r="J88" s="111">
        <f>IF(RES_hhdet_in_tes!J88=0,"",RES_hhdet_in_tes!J88/RES_hhdet_in_fec!J88)</f>
        <v>0.71670874471947832</v>
      </c>
      <c r="K88" s="111">
        <f>IF(RES_hhdet_in_tes!K88=0,"",RES_hhdet_in_tes!K88/RES_hhdet_in_fec!K88)</f>
        <v>0.71317938853730278</v>
      </c>
      <c r="L88" s="111">
        <f>IF(RES_hhdet_in_tes!L88=0,"",RES_hhdet_in_tes!L88/RES_hhdet_in_fec!L88)</f>
        <v>0.73879359992628268</v>
      </c>
      <c r="M88" s="111">
        <f>IF(RES_hhdet_in_tes!M88=0,"",RES_hhdet_in_tes!M88/RES_hhdet_in_fec!M88)</f>
        <v>0.75513560185610629</v>
      </c>
      <c r="N88" s="111">
        <f>IF(RES_hhdet_in_tes!N88=0,"",RES_hhdet_in_tes!N88/RES_hhdet_in_fec!N88)</f>
        <v>0.76510479341970605</v>
      </c>
      <c r="O88" s="111">
        <f>IF(RES_hhdet_in_tes!O88=0,"",RES_hhdet_in_tes!O88/RES_hhdet_in_fec!O88)</f>
        <v>0.77819414228341655</v>
      </c>
      <c r="P88" s="111">
        <f>IF(RES_hhdet_in_tes!P88=0,"",RES_hhdet_in_tes!P88/RES_hhdet_in_fec!P88)</f>
        <v>0.74564551823513736</v>
      </c>
      <c r="Q88" s="111">
        <f>IF(RES_hhdet_in_tes!Q88=0,"",RES_hhdet_in_tes!Q88/RES_hhdet_in_fec!Q88)</f>
        <v>0.77431506819742035</v>
      </c>
      <c r="R88" s="111">
        <f>IF(RES_hhdet_in_tes!R88=0,"",RES_hhdet_in_tes!R88/RES_hhdet_in_fec!R88)</f>
        <v>0.79260808687750284</v>
      </c>
      <c r="S88" s="111">
        <f>IF(RES_hhdet_in_tes!S88=0,"",RES_hhdet_in_tes!S88/RES_hhdet_in_fec!S88)</f>
        <v>0.80898730193633961</v>
      </c>
      <c r="T88" s="111">
        <f>IF(RES_hhdet_in_tes!T88=0,"",RES_hhdet_in_tes!T88/RES_hhdet_in_fec!T88)</f>
        <v>0.82294137439398607</v>
      </c>
      <c r="U88" s="111">
        <f>IF(RES_hhdet_in_tes!U88=0,"",RES_hhdet_in_tes!U88/RES_hhdet_in_fec!U88)</f>
        <v>0.83843767348729203</v>
      </c>
      <c r="V88" s="111">
        <f>IF(RES_hhdet_in_tes!V88=0,"",RES_hhdet_in_tes!V88/RES_hhdet_in_fec!V88)</f>
        <v>0.84881097045230713</v>
      </c>
      <c r="W88" s="111">
        <f>IF(RES_hhdet_in_tes!W88=0,"",RES_hhdet_in_tes!W88/RES_hhdet_in_fec!W88)</f>
        <v>0.86369138653214816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0.83419469923159439</v>
      </c>
      <c r="D89" s="111">
        <f>IF(RES_hhdet_in_tes!D89=0,"",RES_hhdet_in_tes!D89/RES_hhdet_in_fec!D89)</f>
        <v>0.83937846351081602</v>
      </c>
      <c r="E89" s="111">
        <f>IF(RES_hhdet_in_tes!E89=0,"",RES_hhdet_in_tes!E89/RES_hhdet_in_fec!E89)</f>
        <v>0.85716894086502138</v>
      </c>
      <c r="F89" s="111">
        <f>IF(RES_hhdet_in_tes!F89=0,"",RES_hhdet_in_tes!F89/RES_hhdet_in_fec!F89)</f>
        <v>0.85276832574329975</v>
      </c>
      <c r="G89" s="111">
        <f>IF(RES_hhdet_in_tes!G89=0,"",RES_hhdet_in_tes!G89/RES_hhdet_in_fec!G89)</f>
        <v>0.86183705213111572</v>
      </c>
      <c r="H89" s="111">
        <f>IF(RES_hhdet_in_tes!H89=0,"",RES_hhdet_in_tes!H89/RES_hhdet_in_fec!H89)</f>
        <v>0.88020226734721385</v>
      </c>
      <c r="I89" s="111">
        <f>IF(RES_hhdet_in_tes!I89=0,"",RES_hhdet_in_tes!I89/RES_hhdet_in_fec!I89)</f>
        <v>0.87213045863787497</v>
      </c>
      <c r="J89" s="111">
        <f>IF(RES_hhdet_in_tes!J89=0,"",RES_hhdet_in_tes!J89/RES_hhdet_in_fec!J89)</f>
        <v>0.89290674944284842</v>
      </c>
      <c r="K89" s="111">
        <f>IF(RES_hhdet_in_tes!K89=0,"",RES_hhdet_in_tes!K89/RES_hhdet_in_fec!K89)</f>
        <v>0.88322635134534533</v>
      </c>
      <c r="L89" s="111">
        <f>IF(RES_hhdet_in_tes!L89=0,"",RES_hhdet_in_tes!L89/RES_hhdet_in_fec!L89)</f>
        <v>0.90627099464958139</v>
      </c>
      <c r="M89" s="111">
        <f>IF(RES_hhdet_in_tes!M89=0,"",RES_hhdet_in_tes!M89/RES_hhdet_in_fec!M89)</f>
        <v>0.91187143787067637</v>
      </c>
      <c r="N89" s="111">
        <f>IF(RES_hhdet_in_tes!N89=0,"",RES_hhdet_in_tes!N89/RES_hhdet_in_fec!N89)</f>
        <v>0.926732131361515</v>
      </c>
      <c r="O89" s="111">
        <f>IF(RES_hhdet_in_tes!O89=0,"",RES_hhdet_in_tes!O89/RES_hhdet_in_fec!O89)</f>
        <v>0.90842505084224212</v>
      </c>
      <c r="P89" s="111">
        <f>IF(RES_hhdet_in_tes!P89=0,"",RES_hhdet_in_tes!P89/RES_hhdet_in_fec!P89)</f>
        <v>0.90595456107005146</v>
      </c>
      <c r="Q89" s="111">
        <f>IF(RES_hhdet_in_tes!Q89=0,"",RES_hhdet_in_tes!Q89/RES_hhdet_in_fec!Q89)</f>
        <v>0.90087600037390558</v>
      </c>
      <c r="R89" s="111">
        <f>IF(RES_hhdet_in_tes!R89=0,"",RES_hhdet_in_tes!R89/RES_hhdet_in_fec!R89)</f>
        <v>0.89660147297518544</v>
      </c>
      <c r="S89" s="111">
        <f>IF(RES_hhdet_in_tes!S89=0,"",RES_hhdet_in_tes!S89/RES_hhdet_in_fec!S89)</f>
        <v>0.94820346785549803</v>
      </c>
      <c r="T89" s="111">
        <f>IF(RES_hhdet_in_tes!T89=0,"",RES_hhdet_in_tes!T89/RES_hhdet_in_fec!T89)</f>
        <v>0.91107258853494288</v>
      </c>
      <c r="U89" s="111">
        <f>IF(RES_hhdet_in_tes!U89=0,"",RES_hhdet_in_tes!U89/RES_hhdet_in_fec!U89)</f>
        <v>0.94002458679137435</v>
      </c>
      <c r="V89" s="111">
        <f>IF(RES_hhdet_in_tes!V89=0,"",RES_hhdet_in_tes!V89/RES_hhdet_in_fec!V89)</f>
        <v>0.95182953935496406</v>
      </c>
      <c r="W89" s="111">
        <f>IF(RES_hhdet_in_tes!W89=0,"",RES_hhdet_in_tes!W89/RES_hhdet_in_fec!W89)</f>
        <v>0.95449256568459884</v>
      </c>
      <c r="DA89" s="63" t="s">
        <v>3669</v>
      </c>
    </row>
    <row r="90" spans="1:105" ht="12" customHeight="1" x14ac:dyDescent="0.25">
      <c r="A90" s="100" t="s">
        <v>205</v>
      </c>
      <c r="B90" s="112"/>
      <c r="C90" s="112">
        <f>IF(RES_hhdet_in_tes!C90=0,"",RES_hhdet_in_tes!C90/RES_hhdet_in_fec!C90)</f>
        <v>0.65171137484492603</v>
      </c>
      <c r="D90" s="112">
        <f>IF(RES_hhdet_in_tes!D90=0,"",RES_hhdet_in_tes!D90/RES_hhdet_in_fec!D90)</f>
        <v>0.68677310657878476</v>
      </c>
      <c r="E90" s="112">
        <f>IF(RES_hhdet_in_tes!E90=0,"",RES_hhdet_in_tes!E90/RES_hhdet_in_fec!E90)</f>
        <v>0.71198578303963134</v>
      </c>
      <c r="F90" s="112">
        <f>IF(RES_hhdet_in_tes!F90=0,"",RES_hhdet_in_tes!F90/RES_hhdet_in_fec!F90)</f>
        <v>0.7109042846216459</v>
      </c>
      <c r="G90" s="112">
        <f>IF(RES_hhdet_in_tes!G90=0,"",RES_hhdet_in_tes!G90/RES_hhdet_in_fec!G90)</f>
        <v>0.72195382104332906</v>
      </c>
      <c r="H90" s="112">
        <f>IF(RES_hhdet_in_tes!H90=0,"",RES_hhdet_in_tes!H90/RES_hhdet_in_fec!H90)</f>
        <v>0.74672338308527264</v>
      </c>
      <c r="I90" s="112">
        <f>IF(RES_hhdet_in_tes!I90=0,"",RES_hhdet_in_tes!I90/RES_hhdet_in_fec!I90)</f>
        <v>0.75804896766014518</v>
      </c>
      <c r="J90" s="112">
        <f>IF(RES_hhdet_in_tes!J90=0,"",RES_hhdet_in_tes!J90/RES_hhdet_in_fec!J90)</f>
        <v>0.76821817260693726</v>
      </c>
      <c r="K90" s="112">
        <f>IF(RES_hhdet_in_tes!K90=0,"",RES_hhdet_in_tes!K90/RES_hhdet_in_fec!K90)</f>
        <v>0.75229925368912642</v>
      </c>
      <c r="L90" s="112">
        <f>IF(RES_hhdet_in_tes!L90=0,"",RES_hhdet_in_tes!L90/RES_hhdet_in_fec!L90)</f>
        <v>0.78342204296240137</v>
      </c>
      <c r="M90" s="112">
        <f>IF(RES_hhdet_in_tes!M90=0,"",RES_hhdet_in_tes!M90/RES_hhdet_in_fec!M90)</f>
        <v>0.78006602434121186</v>
      </c>
      <c r="N90" s="112">
        <f>IF(RES_hhdet_in_tes!N90=0,"",RES_hhdet_in_tes!N90/RES_hhdet_in_fec!N90)</f>
        <v>0.78783841402942201</v>
      </c>
      <c r="O90" s="112">
        <f>IF(RES_hhdet_in_tes!O90=0,"",RES_hhdet_in_tes!O90/RES_hhdet_in_fec!O90)</f>
        <v>0.80554424849781203</v>
      </c>
      <c r="P90" s="112">
        <f>IF(RES_hhdet_in_tes!P90=0,"",RES_hhdet_in_tes!P90/RES_hhdet_in_fec!P90)</f>
        <v>0.78339402404459901</v>
      </c>
      <c r="Q90" s="112">
        <f>IF(RES_hhdet_in_tes!Q90=0,"",RES_hhdet_in_tes!Q90/RES_hhdet_in_fec!Q90)</f>
        <v>0.78598587901156713</v>
      </c>
      <c r="R90" s="112">
        <f>IF(RES_hhdet_in_tes!R90=0,"",RES_hhdet_in_tes!R90/RES_hhdet_in_fec!R90)</f>
        <v>0.79604825516552058</v>
      </c>
      <c r="S90" s="112">
        <f>IF(RES_hhdet_in_tes!S90=0,"",RES_hhdet_in_tes!S90/RES_hhdet_in_fec!S90)</f>
        <v>0.81900817700736905</v>
      </c>
      <c r="T90" s="112">
        <f>IF(RES_hhdet_in_tes!T90=0,"",RES_hhdet_in_tes!T90/RES_hhdet_in_fec!T90)</f>
        <v>0.83708956413203495</v>
      </c>
      <c r="U90" s="112">
        <f>IF(RES_hhdet_in_tes!U90=0,"",RES_hhdet_in_tes!U90/RES_hhdet_in_fec!U90)</f>
        <v>0.8534166921929206</v>
      </c>
      <c r="V90" s="112">
        <f>IF(RES_hhdet_in_tes!V90=0,"",RES_hhdet_in_tes!V90/RES_hhdet_in_fec!V90)</f>
        <v>0.88499804351655342</v>
      </c>
      <c r="W90" s="112">
        <f>IF(RES_hhdet_in_tes!W90=0,"",RES_hhdet_in_tes!W90/RES_hhdet_in_fec!W90)</f>
        <v>0.89552022908998485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0.58635295215700467</v>
      </c>
      <c r="D92" s="112">
        <f>IF(RES_hhdet_in_tes!D92=0,"",RES_hhdet_in_tes!D92/RES_hhdet_in_fec!D92)</f>
        <v>0.58202412026915029</v>
      </c>
      <c r="E92" s="112">
        <f>IF(RES_hhdet_in_tes!E92=0,"",RES_hhdet_in_tes!E92/RES_hhdet_in_fec!E92)</f>
        <v>0.58074859387758737</v>
      </c>
      <c r="F92" s="112">
        <f>IF(RES_hhdet_in_tes!F92=0,"",RES_hhdet_in_tes!F92/RES_hhdet_in_fec!F92)</f>
        <v>0.59193990987549794</v>
      </c>
      <c r="G92" s="112">
        <f>IF(RES_hhdet_in_tes!G92=0,"",RES_hhdet_in_tes!G92/RES_hhdet_in_fec!G92)</f>
        <v>0.57391419832654622</v>
      </c>
      <c r="H92" s="112">
        <f>IF(RES_hhdet_in_tes!H92=0,"",RES_hhdet_in_tes!H92/RES_hhdet_in_fec!H92)</f>
        <v>0.59665477005179923</v>
      </c>
      <c r="I92" s="112">
        <f>IF(RES_hhdet_in_tes!I92=0,"",RES_hhdet_in_tes!I92/RES_hhdet_in_fec!I92)</f>
        <v>0.59266563955603058</v>
      </c>
      <c r="J92" s="112">
        <f>IF(RES_hhdet_in_tes!J92=0,"",RES_hhdet_in_tes!J92/RES_hhdet_in_fec!J92)</f>
        <v>0.59361967015588846</v>
      </c>
      <c r="K92" s="112">
        <f>IF(RES_hhdet_in_tes!K92=0,"",RES_hhdet_in_tes!K92/RES_hhdet_in_fec!K92)</f>
        <v>0.5956872362442972</v>
      </c>
      <c r="L92" s="112">
        <f>IF(RES_hhdet_in_tes!L92=0,"",RES_hhdet_in_tes!L92/RES_hhdet_in_fec!L92)</f>
        <v>0.60575997985993935</v>
      </c>
      <c r="M92" s="112">
        <f>IF(RES_hhdet_in_tes!M92=0,"",RES_hhdet_in_tes!M92/RES_hhdet_in_fec!M92)</f>
        <v>0.61019328456716471</v>
      </c>
      <c r="N92" s="112">
        <f>IF(RES_hhdet_in_tes!N92=0,"",RES_hhdet_in_tes!N92/RES_hhdet_in_fec!N92)</f>
        <v>0.62708230903132234</v>
      </c>
      <c r="O92" s="112">
        <f>IF(RES_hhdet_in_tes!O92=0,"",RES_hhdet_in_tes!O92/RES_hhdet_in_fec!O92)</f>
        <v>0.64970223324227494</v>
      </c>
      <c r="P92" s="112">
        <f>IF(RES_hhdet_in_tes!P92=0,"",RES_hhdet_in_tes!P92/RES_hhdet_in_fec!P92)</f>
        <v>0.69178024427110696</v>
      </c>
      <c r="Q92" s="112">
        <f>IF(RES_hhdet_in_tes!Q92=0,"",RES_hhdet_in_tes!Q92/RES_hhdet_in_fec!Q92)</f>
        <v>0.72951582832593465</v>
      </c>
      <c r="R92" s="112">
        <f>IF(RES_hhdet_in_tes!R92=0,"",RES_hhdet_in_tes!R92/RES_hhdet_in_fec!R92)</f>
        <v>0.74675768947766497</v>
      </c>
      <c r="S92" s="112">
        <f>IF(RES_hhdet_in_tes!S92=0,"",RES_hhdet_in_tes!S92/RES_hhdet_in_fec!S92)</f>
        <v>0.76913435144661746</v>
      </c>
      <c r="T92" s="112">
        <f>IF(RES_hhdet_in_tes!T92=0,"",RES_hhdet_in_tes!T92/RES_hhdet_in_fec!T92)</f>
        <v>0.79653232003590402</v>
      </c>
      <c r="U92" s="112">
        <f>IF(RES_hhdet_in_tes!U92=0,"",RES_hhdet_in_tes!U92/RES_hhdet_in_fec!U92)</f>
        <v>0.80281533842697739</v>
      </c>
      <c r="V92" s="112">
        <f>IF(RES_hhdet_in_tes!V92=0,"",RES_hhdet_in_tes!V92/RES_hhdet_in_fec!V92)</f>
        <v>0.80658974490424118</v>
      </c>
      <c r="W92" s="112">
        <f>IF(RES_hhdet_in_tes!W92=0,"",RES_hhdet_in_tes!W92/RES_hhdet_in_fec!W92)</f>
        <v>0.81306290362096545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0.87652945796382842</v>
      </c>
      <c r="D93" s="113">
        <f>IF(RES_hhdet_in_tes!D93=0,"",RES_hhdet_in_tes!D93/RES_hhdet_in_fec!D93)</f>
        <v>0.87421285936701465</v>
      </c>
      <c r="E93" s="113">
        <f>IF(RES_hhdet_in_tes!E93=0,"",RES_hhdet_in_tes!E93/RES_hhdet_in_fec!E93)</f>
        <v>0.89310916539802943</v>
      </c>
      <c r="F93" s="113">
        <f>IF(RES_hhdet_in_tes!F93=0,"",RES_hhdet_in_tes!F93/RES_hhdet_in_fec!F93)</f>
        <v>0.87988298203562021</v>
      </c>
      <c r="G93" s="113">
        <f>IF(RES_hhdet_in_tes!G93=0,"",RES_hhdet_in_tes!G93/RES_hhdet_in_fec!G93)</f>
        <v>0.87836206594503186</v>
      </c>
      <c r="H93" s="113">
        <f>IF(RES_hhdet_in_tes!H93=0,"",RES_hhdet_in_tes!H93/RES_hhdet_in_fec!H93)</f>
        <v>0.87820556271099171</v>
      </c>
      <c r="I93" s="113">
        <f>IF(RES_hhdet_in_tes!I93=0,"",RES_hhdet_in_tes!I93/RES_hhdet_in_fec!I93)</f>
        <v>0.90800482485786294</v>
      </c>
      <c r="J93" s="113">
        <f>IF(RES_hhdet_in_tes!J93=0,"",RES_hhdet_in_tes!J93/RES_hhdet_in_fec!J93)</f>
        <v>0.90160330662355803</v>
      </c>
      <c r="K93" s="113">
        <f>IF(RES_hhdet_in_tes!K93=0,"",RES_hhdet_in_tes!K93/RES_hhdet_in_fec!K93)</f>
        <v>0.91288664218156734</v>
      </c>
      <c r="L93" s="113">
        <f>IF(RES_hhdet_in_tes!L93=0,"",RES_hhdet_in_tes!L93/RES_hhdet_in_fec!L93)</f>
        <v>0.90490096557553013</v>
      </c>
      <c r="M93" s="113">
        <f>IF(RES_hhdet_in_tes!M93=0,"",RES_hhdet_in_tes!M93/RES_hhdet_in_fec!M93)</f>
        <v>0.92672785639512556</v>
      </c>
      <c r="N93" s="113">
        <f>IF(RES_hhdet_in_tes!N93=0,"",RES_hhdet_in_tes!N93/RES_hhdet_in_fec!N93)</f>
        <v>0.93571372228543281</v>
      </c>
      <c r="O93" s="113">
        <f>IF(RES_hhdet_in_tes!O93=0,"",RES_hhdet_in_tes!O93/RES_hhdet_in_fec!O93)</f>
        <v>0.95224115215311445</v>
      </c>
      <c r="P93" s="113">
        <f>IF(RES_hhdet_in_tes!P93=0,"",RES_hhdet_in_tes!P93/RES_hhdet_in_fec!P93)</f>
        <v>0.94019079536443795</v>
      </c>
      <c r="Q93" s="113">
        <f>IF(RES_hhdet_in_tes!Q93=0,"",RES_hhdet_in_tes!Q93/RES_hhdet_in_fec!Q93)</f>
        <v>0.94354940817604538</v>
      </c>
      <c r="R93" s="113">
        <f>IF(RES_hhdet_in_tes!R93=0,"",RES_hhdet_in_tes!R93/RES_hhdet_in_fec!R93)</f>
        <v>0.94177460778891298</v>
      </c>
      <c r="S93" s="113">
        <f>IF(RES_hhdet_in_tes!S93=0,"",RES_hhdet_in_tes!S93/RES_hhdet_in_fec!S93)</f>
        <v>0.95456640368072154</v>
      </c>
      <c r="T93" s="113">
        <f>IF(RES_hhdet_in_tes!T93=0,"",RES_hhdet_in_tes!T93/RES_hhdet_in_fec!T93)</f>
        <v>0.94655705133498491</v>
      </c>
      <c r="U93" s="113">
        <f>IF(RES_hhdet_in_tes!U93=0,"",RES_hhdet_in_tes!U93/RES_hhdet_in_fec!U93)</f>
        <v>0.96117215845149906</v>
      </c>
      <c r="V93" s="113">
        <f>IF(RES_hhdet_in_tes!V93=0,"",RES_hhdet_in_tes!V93/RES_hhdet_in_fec!V93)</f>
        <v>0.95875972173796875</v>
      </c>
      <c r="W93" s="113">
        <f>IF(RES_hhdet_in_tes!W93=0,"",RES_hhdet_in_tes!W93/RES_hhdet_in_fec!W93)</f>
        <v>0.96358911497872435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0.60020174693553552</v>
      </c>
      <c r="D94" s="111">
        <f>IF(RES_hhdet_in_tes!D94=0,"",RES_hhdet_in_tes!D94/RES_hhdet_in_fec!D94)</f>
        <v>0.60961102511279108</v>
      </c>
      <c r="E94" s="111">
        <f>IF(RES_hhdet_in_tes!E94=0,"",RES_hhdet_in_tes!E94/RES_hhdet_in_fec!E94)</f>
        <v>0.60184345108965831</v>
      </c>
      <c r="F94" s="111">
        <f>IF(RES_hhdet_in_tes!F94=0,"",RES_hhdet_in_tes!F94/RES_hhdet_in_fec!F94)</f>
        <v>0.63884528588505773</v>
      </c>
      <c r="G94" s="111">
        <f>IF(RES_hhdet_in_tes!G94=0,"",RES_hhdet_in_tes!G94/RES_hhdet_in_fec!G94)</f>
        <v>0.62391973531029055</v>
      </c>
      <c r="H94" s="111">
        <f>IF(RES_hhdet_in_tes!H94=0,"",RES_hhdet_in_tes!H94/RES_hhdet_in_fec!H94)</f>
        <v>0.63086570660421537</v>
      </c>
      <c r="I94" s="111">
        <f>IF(RES_hhdet_in_tes!I94=0,"",RES_hhdet_in_tes!I94/RES_hhdet_in_fec!I94)</f>
        <v>0.58497998970773735</v>
      </c>
      <c r="J94" s="111">
        <f>IF(RES_hhdet_in_tes!J94=0,"",RES_hhdet_in_tes!J94/RES_hhdet_in_fec!J94)</f>
        <v>0.62428856126490129</v>
      </c>
      <c r="K94" s="111">
        <f>IF(RES_hhdet_in_tes!K94=0,"",RES_hhdet_in_tes!K94/RES_hhdet_in_fec!K94)</f>
        <v>0.61870886680794068</v>
      </c>
      <c r="L94" s="111">
        <f>IF(RES_hhdet_in_tes!L94=0,"",RES_hhdet_in_tes!L94/RES_hhdet_in_fec!L94)</f>
        <v>0.62520232793068697</v>
      </c>
      <c r="M94" s="111">
        <f>IF(RES_hhdet_in_tes!M94=0,"",RES_hhdet_in_tes!M94/RES_hhdet_in_fec!M94)</f>
        <v>0.64103683560471925</v>
      </c>
      <c r="N94" s="111">
        <f>IF(RES_hhdet_in_tes!N94=0,"",RES_hhdet_in_tes!N94/RES_hhdet_in_fec!N94)</f>
        <v>0.63824414219107672</v>
      </c>
      <c r="O94" s="111">
        <f>IF(RES_hhdet_in_tes!O94=0,"",RES_hhdet_in_tes!O94/RES_hhdet_in_fec!O94)</f>
        <v>0.64322849712135</v>
      </c>
      <c r="P94" s="111">
        <f>IF(RES_hhdet_in_tes!P94=0,"",RES_hhdet_in_tes!P94/RES_hhdet_in_fec!P94)</f>
        <v>0.68042950040223027</v>
      </c>
      <c r="Q94" s="111">
        <f>IF(RES_hhdet_in_tes!Q94=0,"",RES_hhdet_in_tes!Q94/RES_hhdet_in_fec!Q94)</f>
        <v>0.71863862550838886</v>
      </c>
      <c r="R94" s="111">
        <f>IF(RES_hhdet_in_tes!R94=0,"",RES_hhdet_in_tes!R94/RES_hhdet_in_fec!R94)</f>
        <v>0.75715674530378052</v>
      </c>
      <c r="S94" s="111">
        <f>IF(RES_hhdet_in_tes!S94=0,"",RES_hhdet_in_tes!S94/RES_hhdet_in_fec!S94)</f>
        <v>0.74613826304682584</v>
      </c>
      <c r="T94" s="111">
        <f>IF(RES_hhdet_in_tes!T94=0,"",RES_hhdet_in_tes!T94/RES_hhdet_in_fec!T94)</f>
        <v>0.81991270054932219</v>
      </c>
      <c r="U94" s="111">
        <f>IF(RES_hhdet_in_tes!U94=0,"",RES_hhdet_in_tes!U94/RES_hhdet_in_fec!U94)</f>
        <v>0.8051720885130671</v>
      </c>
      <c r="V94" s="111">
        <f>IF(RES_hhdet_in_tes!V94=0,"",RES_hhdet_in_tes!V94/RES_hhdet_in_fec!V94)</f>
        <v>0.80674932670623878</v>
      </c>
      <c r="W94" s="111">
        <f>IF(RES_hhdet_in_tes!W94=0,"",RES_hhdet_in_tes!W94/RES_hhdet_in_fec!W94)</f>
        <v>0.78488931594404054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0.67347510402266597</v>
      </c>
      <c r="D96" s="112">
        <f>IF(RES_hhdet_in_tes!D96=0,"",RES_hhdet_in_tes!D96/RES_hhdet_in_fec!D96)</f>
        <v>0.68054174004728052</v>
      </c>
      <c r="E96" s="112">
        <f>IF(RES_hhdet_in_tes!E96=0,"",RES_hhdet_in_tes!E96/RES_hhdet_in_fec!E96)</f>
        <v>0.67662905761706149</v>
      </c>
      <c r="F96" s="112">
        <f>IF(RES_hhdet_in_tes!F96=0,"",RES_hhdet_in_tes!F96/RES_hhdet_in_fec!F96)</f>
        <v>0.6839471345783148</v>
      </c>
      <c r="G96" s="112">
        <f>IF(RES_hhdet_in_tes!G96=0,"",RES_hhdet_in_tes!G96/RES_hhdet_in_fec!G96)</f>
        <v>0.67159565986248093</v>
      </c>
      <c r="H96" s="112">
        <f>IF(RES_hhdet_in_tes!H96=0,"",RES_hhdet_in_tes!H96/RES_hhdet_in_fec!H96)</f>
        <v>0.6761639612132252</v>
      </c>
      <c r="I96" s="112">
        <f>IF(RES_hhdet_in_tes!I96=0,"",RES_hhdet_in_tes!I96/RES_hhdet_in_fec!I96)</f>
        <v>0.67097266557577151</v>
      </c>
      <c r="J96" s="112">
        <f>IF(RES_hhdet_in_tes!J96=0,"",RES_hhdet_in_tes!J96/RES_hhdet_in_fec!J96)</f>
        <v>0.67414343110284913</v>
      </c>
      <c r="K96" s="112">
        <f>IF(RES_hhdet_in_tes!K96=0,"",RES_hhdet_in_tes!K96/RES_hhdet_in_fec!K96)</f>
        <v>0.66042017329205061</v>
      </c>
      <c r="L96" s="112">
        <f>IF(RES_hhdet_in_tes!L96=0,"",RES_hhdet_in_tes!L96/RES_hhdet_in_fec!L96)</f>
        <v>0.68611752582855645</v>
      </c>
      <c r="M96" s="112">
        <f>IF(RES_hhdet_in_tes!M96=0,"",RES_hhdet_in_tes!M96/RES_hhdet_in_fec!M96)</f>
        <v>0.66997502061642167</v>
      </c>
      <c r="N96" s="112">
        <f>IF(RES_hhdet_in_tes!N96=0,"",RES_hhdet_in_tes!N96/RES_hhdet_in_fec!N96)</f>
        <v>0.68107973796015475</v>
      </c>
      <c r="O96" s="112">
        <f>IF(RES_hhdet_in_tes!O96=0,"",RES_hhdet_in_tes!O96/RES_hhdet_in_fec!O96)</f>
        <v>0.6925389960529893</v>
      </c>
      <c r="P96" s="112">
        <f>IF(RES_hhdet_in_tes!P96=0,"",RES_hhdet_in_tes!P96/RES_hhdet_in_fec!P96)</f>
        <v>0.7058079424630026</v>
      </c>
      <c r="Q96" s="112">
        <f>IF(RES_hhdet_in_tes!Q96=0,"",RES_hhdet_in_tes!Q96/RES_hhdet_in_fec!Q96)</f>
        <v>0.71181178694456015</v>
      </c>
      <c r="R96" s="112">
        <f>IF(RES_hhdet_in_tes!R96=0,"",RES_hhdet_in_tes!R96/RES_hhdet_in_fec!R96)</f>
        <v>0.73404407105863034</v>
      </c>
      <c r="S96" s="112">
        <f>IF(RES_hhdet_in_tes!S96=0,"",RES_hhdet_in_tes!S96/RES_hhdet_in_fec!S96)</f>
        <v>0.75452587343887256</v>
      </c>
      <c r="T96" s="112">
        <f>IF(RES_hhdet_in_tes!T96=0,"",RES_hhdet_in_tes!T96/RES_hhdet_in_fec!T96)</f>
        <v>0.76195896490445569</v>
      </c>
      <c r="U96" s="112">
        <f>IF(RES_hhdet_in_tes!U96=0,"",RES_hhdet_in_tes!U96/RES_hhdet_in_fec!U96)</f>
        <v>0.76430273350513445</v>
      </c>
      <c r="V96" s="112">
        <f>IF(RES_hhdet_in_tes!V96=0,"",RES_hhdet_in_tes!V96/RES_hhdet_in_fec!V96)</f>
        <v>0.76840575826226243</v>
      </c>
      <c r="W96" s="112">
        <f>IF(RES_hhdet_in_tes!W96=0,"",RES_hhdet_in_tes!W96/RES_hhdet_in_fec!W96)</f>
        <v>0.77075307834941309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0.88131330719290402</v>
      </c>
      <c r="D97" s="113">
        <f>IF(RES_hhdet_in_tes!D97=0,"",RES_hhdet_in_tes!D97/RES_hhdet_in_fec!D97)</f>
        <v>0.88395827188417453</v>
      </c>
      <c r="E97" s="113">
        <f>IF(RES_hhdet_in_tes!E97=0,"",RES_hhdet_in_tes!E97/RES_hhdet_in_fec!E97)</f>
        <v>0.88195920645214376</v>
      </c>
      <c r="F97" s="113">
        <f>IF(RES_hhdet_in_tes!F97=0,"",RES_hhdet_in_tes!F97/RES_hhdet_in_fec!F97)</f>
        <v>0.87645795791525882</v>
      </c>
      <c r="G97" s="113">
        <f>IF(RES_hhdet_in_tes!G97=0,"",RES_hhdet_in_tes!G97/RES_hhdet_in_fec!G97)</f>
        <v>0.88421910813457916</v>
      </c>
      <c r="H97" s="113">
        <f>IF(RES_hhdet_in_tes!H97=0,"",RES_hhdet_in_tes!H97/RES_hhdet_in_fec!H97)</f>
        <v>0.88972248813141663</v>
      </c>
      <c r="I97" s="113">
        <f>IF(RES_hhdet_in_tes!I97=0,"",RES_hhdet_in_tes!I97/RES_hhdet_in_fec!I97)</f>
        <v>0.89063952005716951</v>
      </c>
      <c r="J97" s="113">
        <f>IF(RES_hhdet_in_tes!J97=0,"",RES_hhdet_in_tes!J97/RES_hhdet_in_fec!J97)</f>
        <v>0.89805321236866997</v>
      </c>
      <c r="K97" s="113">
        <f>IF(RES_hhdet_in_tes!K97=0,"",RES_hhdet_in_tes!K97/RES_hhdet_in_fec!K97)</f>
        <v>0.89174134066019139</v>
      </c>
      <c r="L97" s="113">
        <f>IF(RES_hhdet_in_tes!L97=0,"",RES_hhdet_in_tes!L97/RES_hhdet_in_fec!L97)</f>
        <v>0.87994830847653627</v>
      </c>
      <c r="M97" s="113">
        <f>IF(RES_hhdet_in_tes!M97=0,"",RES_hhdet_in_tes!M97/RES_hhdet_in_fec!M97)</f>
        <v>0.89274064105805095</v>
      </c>
      <c r="N97" s="113">
        <f>IF(RES_hhdet_in_tes!N97=0,"",RES_hhdet_in_tes!N97/RES_hhdet_in_fec!N97)</f>
        <v>0.90476150647322273</v>
      </c>
      <c r="O97" s="113">
        <f>IF(RES_hhdet_in_tes!O97=0,"",RES_hhdet_in_tes!O97/RES_hhdet_in_fec!O97)</f>
        <v>0.91030161093118345</v>
      </c>
      <c r="P97" s="113">
        <f>IF(RES_hhdet_in_tes!P97=0,"",RES_hhdet_in_tes!P97/RES_hhdet_in_fec!P97)</f>
        <v>0.90331578856504913</v>
      </c>
      <c r="Q97" s="113">
        <f>IF(RES_hhdet_in_tes!Q97=0,"",RES_hhdet_in_tes!Q97/RES_hhdet_in_fec!Q97)</f>
        <v>0.91101610059579063</v>
      </c>
      <c r="R97" s="113">
        <f>IF(RES_hhdet_in_tes!R97=0,"",RES_hhdet_in_tes!R97/RES_hhdet_in_fec!R97)</f>
        <v>0.91915177586917396</v>
      </c>
      <c r="S97" s="113">
        <f>IF(RES_hhdet_in_tes!S97=0,"",RES_hhdet_in_tes!S97/RES_hhdet_in_fec!S97)</f>
        <v>0.92088151637033122</v>
      </c>
      <c r="T97" s="113">
        <f>IF(RES_hhdet_in_tes!T97=0,"",RES_hhdet_in_tes!T97/RES_hhdet_in_fec!T97)</f>
        <v>0.91964832076602243</v>
      </c>
      <c r="U97" s="113">
        <f>IF(RES_hhdet_in_tes!U97=0,"",RES_hhdet_in_tes!U97/RES_hhdet_in_fec!U97)</f>
        <v>0.93135631007371966</v>
      </c>
      <c r="V97" s="113">
        <f>IF(RES_hhdet_in_tes!V97=0,"",RES_hhdet_in_tes!V97/RES_hhdet_in_fec!V97)</f>
        <v>0.93810071105776338</v>
      </c>
      <c r="W97" s="113">
        <f>IF(RES_hhdet_in_tes!W97=0,"",RES_hhdet_in_tes!W97/RES_hhdet_in_fec!W97)</f>
        <v>0.93697075027370536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0.72642766256863445</v>
      </c>
      <c r="D98" s="111">
        <f>IF(RES_hhdet_in_tes!D98=0,"",RES_hhdet_in_tes!D98/RES_hhdet_in_fec!D98)</f>
        <v>0.75252389242860962</v>
      </c>
      <c r="E98" s="111">
        <f>IF(RES_hhdet_in_tes!E98=0,"",RES_hhdet_in_tes!E98/RES_hhdet_in_fec!E98)</f>
        <v>0.75168791225868925</v>
      </c>
      <c r="F98" s="111">
        <f>IF(RES_hhdet_in_tes!F98=0,"",RES_hhdet_in_tes!F98/RES_hhdet_in_fec!F98)</f>
        <v>0.72965491109675784</v>
      </c>
      <c r="G98" s="111">
        <f>IF(RES_hhdet_in_tes!G98=0,"",RES_hhdet_in_tes!G98/RES_hhdet_in_fec!G98)</f>
        <v>0.73396741902422491</v>
      </c>
      <c r="H98" s="111">
        <f>IF(RES_hhdet_in_tes!H98=0,"",RES_hhdet_in_tes!H98/RES_hhdet_in_fec!H98)</f>
        <v>0.74429378728265261</v>
      </c>
      <c r="I98" s="111">
        <f>IF(RES_hhdet_in_tes!I98=0,"",RES_hhdet_in_tes!I98/RES_hhdet_in_fec!I98)</f>
        <v>0.73647996472008348</v>
      </c>
      <c r="J98" s="111">
        <f>IF(RES_hhdet_in_tes!J98=0,"",RES_hhdet_in_tes!J98/RES_hhdet_in_fec!J98)</f>
        <v>0.71859720039412467</v>
      </c>
      <c r="K98" s="111">
        <f>IF(RES_hhdet_in_tes!K98=0,"",RES_hhdet_in_tes!K98/RES_hhdet_in_fec!K98)</f>
        <v>0.71370590430133363</v>
      </c>
      <c r="L98" s="111">
        <f>IF(RES_hhdet_in_tes!L98=0,"",RES_hhdet_in_tes!L98/RES_hhdet_in_fec!L98)</f>
        <v>0.70673602277606529</v>
      </c>
      <c r="M98" s="111">
        <f>IF(RES_hhdet_in_tes!M98=0,"",RES_hhdet_in_tes!M98/RES_hhdet_in_fec!M98)</f>
        <v>0.73170704562618794</v>
      </c>
      <c r="N98" s="111">
        <f>IF(RES_hhdet_in_tes!N98=0,"",RES_hhdet_in_tes!N98/RES_hhdet_in_fec!N98)</f>
        <v>0.73038544846882592</v>
      </c>
      <c r="O98" s="111">
        <f>IF(RES_hhdet_in_tes!O98=0,"",RES_hhdet_in_tes!O98/RES_hhdet_in_fec!O98)</f>
        <v>0.70892967211470925</v>
      </c>
      <c r="P98" s="111">
        <f>IF(RES_hhdet_in_tes!P98=0,"",RES_hhdet_in_tes!P98/RES_hhdet_in_fec!P98)</f>
        <v>0.71750649134970623</v>
      </c>
      <c r="Q98" s="111">
        <f>IF(RES_hhdet_in_tes!Q98=0,"",RES_hhdet_in_tes!Q98/RES_hhdet_in_fec!Q98)</f>
        <v>0.73314728296783238</v>
      </c>
      <c r="R98" s="111">
        <f>IF(RES_hhdet_in_tes!R98=0,"",RES_hhdet_in_tes!R98/RES_hhdet_in_fec!R98)</f>
        <v>0.76052603150974918</v>
      </c>
      <c r="S98" s="111">
        <f>IF(RES_hhdet_in_tes!S98=0,"",RES_hhdet_in_tes!S98/RES_hhdet_in_fec!S98)</f>
        <v>0.80573787148136022</v>
      </c>
      <c r="T98" s="111">
        <f>IF(RES_hhdet_in_tes!T98=0,"",RES_hhdet_in_tes!T98/RES_hhdet_in_fec!T98)</f>
        <v>0.80377345642050879</v>
      </c>
      <c r="U98" s="111">
        <f>IF(RES_hhdet_in_tes!U98=0,"",RES_hhdet_in_tes!U98/RES_hhdet_in_fec!U98)</f>
        <v>0.82276922973730349</v>
      </c>
      <c r="V98" s="111">
        <f>IF(RES_hhdet_in_tes!V98=0,"",RES_hhdet_in_tes!V98/RES_hhdet_in_fec!V98)</f>
        <v>0.80872862525026823</v>
      </c>
      <c r="W98" s="111">
        <f>IF(RES_hhdet_in_tes!W98=0,"",RES_hhdet_in_tes!W98/RES_hhdet_in_fec!W98)</f>
        <v>0.82721493393596846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0.68319987712504715</v>
      </c>
      <c r="D100" s="124">
        <f>IF(RES_hhdet_in_tes!D100=0,"",RES_hhdet_in_tes!D100/RES_hhdet_in_fec!D100)</f>
        <v>0.69173985382097369</v>
      </c>
      <c r="E100" s="124">
        <f>IF(RES_hhdet_in_tes!E100=0,"",RES_hhdet_in_tes!E100/RES_hhdet_in_fec!E100)</f>
        <v>0.68361575344101988</v>
      </c>
      <c r="F100" s="124">
        <f>IF(RES_hhdet_in_tes!F100=0,"",RES_hhdet_in_tes!F100/RES_hhdet_in_fec!F100)</f>
        <v>0.68532231886068162</v>
      </c>
      <c r="G100" s="124">
        <f>IF(RES_hhdet_in_tes!G100=0,"",RES_hhdet_in_tes!G100/RES_hhdet_in_fec!G100)</f>
        <v>0.6874817737432648</v>
      </c>
      <c r="H100" s="124">
        <f>IF(RES_hhdet_in_tes!H100=0,"",RES_hhdet_in_tes!H100/RES_hhdet_in_fec!H100)</f>
        <v>0.70894545728419534</v>
      </c>
      <c r="I100" s="124">
        <f>IF(RES_hhdet_in_tes!I100=0,"",RES_hhdet_in_tes!I100/RES_hhdet_in_fec!I100)</f>
        <v>0.70429013994997958</v>
      </c>
      <c r="J100" s="124">
        <f>IF(RES_hhdet_in_tes!J100=0,"",RES_hhdet_in_tes!J100/RES_hhdet_in_fec!J100)</f>
        <v>0.69649232263245875</v>
      </c>
      <c r="K100" s="124">
        <f>IF(RES_hhdet_in_tes!K100=0,"",RES_hhdet_in_tes!K100/RES_hhdet_in_fec!K100)</f>
        <v>0.69004451217106288</v>
      </c>
      <c r="L100" s="124">
        <f>IF(RES_hhdet_in_tes!L100=0,"",RES_hhdet_in_tes!L100/RES_hhdet_in_fec!L100)</f>
        <v>0.70663801657032066</v>
      </c>
      <c r="M100" s="124">
        <f>IF(RES_hhdet_in_tes!M100=0,"",RES_hhdet_in_tes!M100/RES_hhdet_in_fec!M100)</f>
        <v>0.69053439644342629</v>
      </c>
      <c r="N100" s="124">
        <f>IF(RES_hhdet_in_tes!N100=0,"",RES_hhdet_in_tes!N100/RES_hhdet_in_fec!N100)</f>
        <v>0.69781564683995001</v>
      </c>
      <c r="O100" s="124">
        <f>IF(RES_hhdet_in_tes!O100=0,"",RES_hhdet_in_tes!O100/RES_hhdet_in_fec!O100)</f>
        <v>0.70462220629166206</v>
      </c>
      <c r="P100" s="124">
        <f>IF(RES_hhdet_in_tes!P100=0,"",RES_hhdet_in_tes!P100/RES_hhdet_in_fec!P100)</f>
        <v>0.70227363815419108</v>
      </c>
      <c r="Q100" s="124">
        <f>IF(RES_hhdet_in_tes!Q100=0,"",RES_hhdet_in_tes!Q100/RES_hhdet_in_fec!Q100)</f>
        <v>0.71028472921112773</v>
      </c>
      <c r="R100" s="124">
        <f>IF(RES_hhdet_in_tes!R100=0,"",RES_hhdet_in_tes!R100/RES_hhdet_in_fec!R100)</f>
        <v>0.71624120068053843</v>
      </c>
      <c r="S100" s="124">
        <f>IF(RES_hhdet_in_tes!S100=0,"",RES_hhdet_in_tes!S100/RES_hhdet_in_fec!S100)</f>
        <v>0.73042331690518647</v>
      </c>
      <c r="T100" s="124">
        <f>IF(RES_hhdet_in_tes!T100=0,"",RES_hhdet_in_tes!T100/RES_hhdet_in_fec!T100)</f>
        <v>0.72361935962153778</v>
      </c>
      <c r="U100" s="124">
        <f>IF(RES_hhdet_in_tes!U100=0,"",RES_hhdet_in_tes!U100/RES_hhdet_in_fec!U100)</f>
        <v>0.75045280762728173</v>
      </c>
      <c r="V100" s="124">
        <f>IF(RES_hhdet_in_tes!V100=0,"",RES_hhdet_in_tes!V100/RES_hhdet_in_fec!V100)</f>
        <v>0.76047361135308045</v>
      </c>
      <c r="W100" s="124">
        <f>IF(RES_hhdet_in_tes!W100=0,"",RES_hhdet_in_tes!W100/RES_hhdet_in_fec!W100)</f>
        <v>0.77478829305233343</v>
      </c>
      <c r="DA100" s="130" t="s">
        <v>3680</v>
      </c>
    </row>
    <row r="101" spans="1:105" ht="12" customHeight="1" x14ac:dyDescent="0.25">
      <c r="A101" s="97" t="s">
        <v>208</v>
      </c>
      <c r="B101" s="111"/>
      <c r="C101" s="111">
        <f>IF(RES_hhdet_in_tes!C101=0,"",RES_hhdet_in_tes!C101/RES_hhdet_in_fec!C101)</f>
        <v>0.57189559725926775</v>
      </c>
      <c r="D101" s="111">
        <f>IF(RES_hhdet_in_tes!D101=0,"",RES_hhdet_in_tes!D101/RES_hhdet_in_fec!D101)</f>
        <v>0.57453500107664901</v>
      </c>
      <c r="E101" s="111">
        <f>IF(RES_hhdet_in_tes!E101=0,"",RES_hhdet_in_tes!E101/RES_hhdet_in_fec!E101)</f>
        <v>0.57426706900973745</v>
      </c>
      <c r="F101" s="111">
        <f>IF(RES_hhdet_in_tes!F101=0,"",RES_hhdet_in_tes!F101/RES_hhdet_in_fec!F101)</f>
        <v>0.57476471540567875</v>
      </c>
      <c r="G101" s="111">
        <f>IF(RES_hhdet_in_tes!G101=0,"",RES_hhdet_in_tes!G101/RES_hhdet_in_fec!G101)</f>
        <v>0.57484563559029567</v>
      </c>
      <c r="H101" s="111">
        <f>IF(RES_hhdet_in_tes!H101=0,"",RES_hhdet_in_tes!H101/RES_hhdet_in_fec!H101)</f>
        <v>0.5747524245629706</v>
      </c>
      <c r="I101" s="111">
        <f>IF(RES_hhdet_in_tes!I101=0,"",RES_hhdet_in_tes!I101/RES_hhdet_in_fec!I101)</f>
        <v>0.57514773045752465</v>
      </c>
      <c r="J101" s="111">
        <f>IF(RES_hhdet_in_tes!J101=0,"",RES_hhdet_in_tes!J101/RES_hhdet_in_fec!J101)</f>
        <v>0.57303511075434632</v>
      </c>
      <c r="K101" s="111">
        <f>IF(RES_hhdet_in_tes!K101=0,"",RES_hhdet_in_tes!K101/RES_hhdet_in_fec!K101)</f>
        <v>0.57409229907150827</v>
      </c>
      <c r="L101" s="111">
        <f>IF(RES_hhdet_in_tes!L101=0,"",RES_hhdet_in_tes!L101/RES_hhdet_in_fec!L101)</f>
        <v>0.57555008919707784</v>
      </c>
      <c r="M101" s="111">
        <f>IF(RES_hhdet_in_tes!M101=0,"",RES_hhdet_in_tes!M101/RES_hhdet_in_fec!M101)</f>
        <v>0.57248563567405142</v>
      </c>
      <c r="N101" s="111">
        <f>IF(RES_hhdet_in_tes!N101=0,"",RES_hhdet_in_tes!N101/RES_hhdet_in_fec!N101)</f>
        <v>0.57224014581979765</v>
      </c>
      <c r="O101" s="111">
        <f>IF(RES_hhdet_in_tes!O101=0,"",RES_hhdet_in_tes!O101/RES_hhdet_in_fec!O101)</f>
        <v>0.57329177493966954</v>
      </c>
      <c r="P101" s="111">
        <f>IF(RES_hhdet_in_tes!P101=0,"",RES_hhdet_in_tes!P101/RES_hhdet_in_fec!P101)</f>
        <v>0.57641828607584999</v>
      </c>
      <c r="Q101" s="111">
        <f>IF(RES_hhdet_in_tes!Q101=0,"",RES_hhdet_in_tes!Q101/RES_hhdet_in_fec!Q101)</f>
        <v>0.57533549540057005</v>
      </c>
      <c r="R101" s="111">
        <f>IF(RES_hhdet_in_tes!R101=0,"",RES_hhdet_in_tes!R101/RES_hhdet_in_fec!R101)</f>
        <v>0.57698546931129968</v>
      </c>
      <c r="S101" s="111">
        <f>IF(RES_hhdet_in_tes!S101=0,"",RES_hhdet_in_tes!S101/RES_hhdet_in_fec!S101)</f>
        <v>0.57758560790401348</v>
      </c>
      <c r="T101" s="111">
        <f>IF(RES_hhdet_in_tes!T101=0,"",RES_hhdet_in_tes!T101/RES_hhdet_in_fec!T101)</f>
        <v>0.58118875324409802</v>
      </c>
      <c r="U101" s="111">
        <f>IF(RES_hhdet_in_tes!U101=0,"",RES_hhdet_in_tes!U101/RES_hhdet_in_fec!U101)</f>
        <v>0.58150673380573925</v>
      </c>
      <c r="V101" s="111">
        <f>IF(RES_hhdet_in_tes!V101=0,"",RES_hhdet_in_tes!V101/RES_hhdet_in_fec!V101)</f>
        <v>0.58203729803619475</v>
      </c>
      <c r="W101" s="111">
        <f>IF(RES_hhdet_in_tes!W101=0,"",RES_hhdet_in_tes!W101/RES_hhdet_in_fec!W101)</f>
        <v>0.58415586954834664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0.58869602691386647</v>
      </c>
      <c r="D102" s="111">
        <f>IF(RES_hhdet_in_tes!D102=0,"",RES_hhdet_in_tes!D102/RES_hhdet_in_fec!D102)</f>
        <v>0.59718764452860351</v>
      </c>
      <c r="E102" s="111">
        <f>IF(RES_hhdet_in_tes!E102=0,"",RES_hhdet_in_tes!E102/RES_hhdet_in_fec!E102)</f>
        <v>0.59473834304299056</v>
      </c>
      <c r="F102" s="111">
        <f>IF(RES_hhdet_in_tes!F102=0,"",RES_hhdet_in_tes!F102/RES_hhdet_in_fec!F102)</f>
        <v>0.5938153236289665</v>
      </c>
      <c r="G102" s="111">
        <f>IF(RES_hhdet_in_tes!G102=0,"",RES_hhdet_in_tes!G102/RES_hhdet_in_fec!G102)</f>
        <v>0.59457395469212659</v>
      </c>
      <c r="H102" s="111">
        <f>IF(RES_hhdet_in_tes!H102=0,"",RES_hhdet_in_tes!H102/RES_hhdet_in_fec!H102)</f>
        <v>0.60038705689409144</v>
      </c>
      <c r="I102" s="111">
        <f>IF(RES_hhdet_in_tes!I102=0,"",RES_hhdet_in_tes!I102/RES_hhdet_in_fec!I102)</f>
        <v>0.60020349134485984</v>
      </c>
      <c r="J102" s="111">
        <f>IF(RES_hhdet_in_tes!J102=0,"",RES_hhdet_in_tes!J102/RES_hhdet_in_fec!J102)</f>
        <v>0.60151924022974668</v>
      </c>
      <c r="K102" s="111">
        <f>IF(RES_hhdet_in_tes!K102=0,"",RES_hhdet_in_tes!K102/RES_hhdet_in_fec!K102)</f>
        <v>0.59720744960585281</v>
      </c>
      <c r="L102" s="111">
        <f>IF(RES_hhdet_in_tes!L102=0,"",RES_hhdet_in_tes!L102/RES_hhdet_in_fec!L102)</f>
        <v>0.60155704180271918</v>
      </c>
      <c r="M102" s="111">
        <f>IF(RES_hhdet_in_tes!M102=0,"",RES_hhdet_in_tes!M102/RES_hhdet_in_fec!M102)</f>
        <v>0.59390077642207162</v>
      </c>
      <c r="N102" s="111">
        <f>IF(RES_hhdet_in_tes!N102=0,"",RES_hhdet_in_tes!N102/RES_hhdet_in_fec!N102)</f>
        <v>0.59852056656486263</v>
      </c>
      <c r="O102" s="111">
        <f>IF(RES_hhdet_in_tes!O102=0,"",RES_hhdet_in_tes!O102/RES_hhdet_in_fec!O102)</f>
        <v>0.60117474795017756</v>
      </c>
      <c r="P102" s="111">
        <f>IF(RES_hhdet_in_tes!P102=0,"",RES_hhdet_in_tes!P102/RES_hhdet_in_fec!P102)</f>
        <v>0.60748191377624294</v>
      </c>
      <c r="Q102" s="111">
        <f>IF(RES_hhdet_in_tes!Q102=0,"",RES_hhdet_in_tes!Q102/RES_hhdet_in_fec!Q102)</f>
        <v>0.6034708543749594</v>
      </c>
      <c r="R102" s="111">
        <f>IF(RES_hhdet_in_tes!R102=0,"",RES_hhdet_in_tes!R102/RES_hhdet_in_fec!R102)</f>
        <v>0.60473349423688028</v>
      </c>
      <c r="S102" s="111">
        <f>IF(RES_hhdet_in_tes!S102=0,"",RES_hhdet_in_tes!S102/RES_hhdet_in_fec!S102)</f>
        <v>0.60398796879371131</v>
      </c>
      <c r="T102" s="111">
        <f>IF(RES_hhdet_in_tes!T102=0,"",RES_hhdet_in_tes!T102/RES_hhdet_in_fec!T102)</f>
        <v>0.60644810803790294</v>
      </c>
      <c r="U102" s="111">
        <f>IF(RES_hhdet_in_tes!U102=0,"",RES_hhdet_in_tes!U102/RES_hhdet_in_fec!U102)</f>
        <v>0.6092136637972988</v>
      </c>
      <c r="V102" s="111">
        <f>IF(RES_hhdet_in_tes!V102=0,"",RES_hhdet_in_tes!V102/RES_hhdet_in_fec!V102)</f>
        <v>0.61193250417992695</v>
      </c>
      <c r="W102" s="111">
        <f>IF(RES_hhdet_in_tes!W102=0,"",RES_hhdet_in_tes!W102/RES_hhdet_in_fec!W102)</f>
        <v>0.61498526993220348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0.75794791781882165</v>
      </c>
      <c r="D103" s="45">
        <f>IF(RES_hhdet_in_tes!D103=0,"",RES_hhdet_in_tes!D103/RES_hhdet_in_fec!D103)</f>
        <v>0.76582005937638653</v>
      </c>
      <c r="E103" s="45">
        <f>IF(RES_hhdet_in_tes!E103=0,"",RES_hhdet_in_tes!E103/RES_hhdet_in_fec!E103)</f>
        <v>0.76643056918475616</v>
      </c>
      <c r="F103" s="45">
        <f>IF(RES_hhdet_in_tes!F103=0,"",RES_hhdet_in_tes!F103/RES_hhdet_in_fec!F103)</f>
        <v>0.76580299689604492</v>
      </c>
      <c r="G103" s="45">
        <f>IF(RES_hhdet_in_tes!G103=0,"",RES_hhdet_in_tes!G103/RES_hhdet_in_fec!G103)</f>
        <v>0.76981338699796176</v>
      </c>
      <c r="H103" s="45">
        <f>IF(RES_hhdet_in_tes!H103=0,"",RES_hhdet_in_tes!H103/RES_hhdet_in_fec!H103)</f>
        <v>0.77147130738980929</v>
      </c>
      <c r="I103" s="45">
        <f>IF(RES_hhdet_in_tes!I103=0,"",RES_hhdet_in_tes!I103/RES_hhdet_in_fec!I103)</f>
        <v>0.77406556956733163</v>
      </c>
      <c r="J103" s="45">
        <f>IF(RES_hhdet_in_tes!J103=0,"",RES_hhdet_in_tes!J103/RES_hhdet_in_fec!J103)</f>
        <v>0.77144507597683931</v>
      </c>
      <c r="K103" s="45">
        <f>IF(RES_hhdet_in_tes!K103=0,"",RES_hhdet_in_tes!K103/RES_hhdet_in_fec!K103)</f>
        <v>0.77082275838183445</v>
      </c>
      <c r="L103" s="45">
        <f>IF(RES_hhdet_in_tes!L103=0,"",RES_hhdet_in_tes!L103/RES_hhdet_in_fec!L103)</f>
        <v>0.77643004185331543</v>
      </c>
      <c r="M103" s="45">
        <f>IF(RES_hhdet_in_tes!M103=0,"",RES_hhdet_in_tes!M103/RES_hhdet_in_fec!M103)</f>
        <v>0.77476556401504071</v>
      </c>
      <c r="N103" s="45">
        <f>IF(RES_hhdet_in_tes!N103=0,"",RES_hhdet_in_tes!N103/RES_hhdet_in_fec!N103)</f>
        <v>0.77960221519386574</v>
      </c>
      <c r="O103" s="45">
        <f>IF(RES_hhdet_in_tes!O103=0,"",RES_hhdet_in_tes!O103/RES_hhdet_in_fec!O103)</f>
        <v>0.78576071832433758</v>
      </c>
      <c r="P103" s="45">
        <f>IF(RES_hhdet_in_tes!P103=0,"",RES_hhdet_in_tes!P103/RES_hhdet_in_fec!P103)</f>
        <v>0.79406169230878132</v>
      </c>
      <c r="Q103" s="45">
        <f>IF(RES_hhdet_in_tes!Q103=0,"",RES_hhdet_in_tes!Q103/RES_hhdet_in_fec!Q103)</f>
        <v>0.80062728312366005</v>
      </c>
      <c r="R103" s="45">
        <f>IF(RES_hhdet_in_tes!R103=0,"",RES_hhdet_in_tes!R103/RES_hhdet_in_fec!R103)</f>
        <v>0.81323608813850135</v>
      </c>
      <c r="S103" s="45">
        <f>IF(RES_hhdet_in_tes!S103=0,"",RES_hhdet_in_tes!S103/RES_hhdet_in_fec!S103)</f>
        <v>0.82885640058098942</v>
      </c>
      <c r="T103" s="45">
        <f>IF(RES_hhdet_in_tes!T103=0,"",RES_hhdet_in_tes!T103/RES_hhdet_in_fec!T103)</f>
        <v>0.84208512250392886</v>
      </c>
      <c r="U103" s="45">
        <f>IF(RES_hhdet_in_tes!U103=0,"",RES_hhdet_in_tes!U103/RES_hhdet_in_fec!U103)</f>
        <v>0.85575656087881768</v>
      </c>
      <c r="V103" s="45">
        <f>IF(RES_hhdet_in_tes!V103=0,"",RES_hhdet_in_tes!V103/RES_hhdet_in_fec!V103)</f>
        <v>0.86724074357403713</v>
      </c>
      <c r="W103" s="45">
        <f>IF(RES_hhdet_in_tes!W103=0,"",RES_hhdet_in_tes!W103/RES_hhdet_in_fec!W103)</f>
        <v>0.87647473565924017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9"/>
      <c r="C105" s="119">
        <f>IF(RES_hhdet_in_tes!C105=0,"",RES_hhdet_in_tes!C105/RES_hhdet_in_fec!C105)</f>
        <v>0.71823126056385667</v>
      </c>
      <c r="D105" s="119">
        <f>IF(RES_hhdet_in_tes!D105=0,"",RES_hhdet_in_tes!D105/RES_hhdet_in_fec!D105)</f>
        <v>0.72791676541671202</v>
      </c>
      <c r="E105" s="119">
        <f>IF(RES_hhdet_in_tes!E105=0,"",RES_hhdet_in_tes!E105/RES_hhdet_in_fec!E105)</f>
        <v>0.78441196880998443</v>
      </c>
      <c r="F105" s="119">
        <f>IF(RES_hhdet_in_tes!F105=0,"",RES_hhdet_in_tes!F105/RES_hhdet_in_fec!F105)</f>
        <v>0.79753364491911827</v>
      </c>
      <c r="G105" s="119">
        <f>IF(RES_hhdet_in_tes!G105=0,"",RES_hhdet_in_tes!G105/RES_hhdet_in_fec!G105)</f>
        <v>0.79132132316790837</v>
      </c>
      <c r="H105" s="119">
        <f>IF(RES_hhdet_in_tes!H105=0,"",RES_hhdet_in_tes!H105/RES_hhdet_in_fec!H105)</f>
        <v>0.78193666106359161</v>
      </c>
      <c r="I105" s="119">
        <f>IF(RES_hhdet_in_tes!I105=0,"",RES_hhdet_in_tes!I105/RES_hhdet_in_fec!I105)</f>
        <v>0.78154079603280091</v>
      </c>
      <c r="J105" s="119">
        <f>IF(RES_hhdet_in_tes!J105=0,"",RES_hhdet_in_tes!J105/RES_hhdet_in_fec!J105)</f>
        <v>0.79528314158763513</v>
      </c>
      <c r="K105" s="119">
        <f>IF(RES_hhdet_in_tes!K105=0,"",RES_hhdet_in_tes!K105/RES_hhdet_in_fec!K105)</f>
        <v>0.80376516326325831</v>
      </c>
      <c r="L105" s="119">
        <f>IF(RES_hhdet_in_tes!L105=0,"",RES_hhdet_in_tes!L105/RES_hhdet_in_fec!L105)</f>
        <v>0.82851430303160956</v>
      </c>
      <c r="M105" s="119">
        <f>IF(RES_hhdet_in_tes!M105=0,"",RES_hhdet_in_tes!M105/RES_hhdet_in_fec!M105)</f>
        <v>0.86186813769120785</v>
      </c>
      <c r="N105" s="119">
        <f>IF(RES_hhdet_in_tes!N105=0,"",RES_hhdet_in_tes!N105/RES_hhdet_in_fec!N105)</f>
        <v>0.85859370907090737</v>
      </c>
      <c r="O105" s="119">
        <f>IF(RES_hhdet_in_tes!O105=0,"",RES_hhdet_in_tes!O105/RES_hhdet_in_fec!O105)</f>
        <v>0.85041294323988614</v>
      </c>
      <c r="P105" s="119">
        <f>IF(RES_hhdet_in_tes!P105=0,"",RES_hhdet_in_tes!P105/RES_hhdet_in_fec!P105)</f>
        <v>0.86163203420156864</v>
      </c>
      <c r="Q105" s="119">
        <f>IF(RES_hhdet_in_tes!Q105=0,"",RES_hhdet_in_tes!Q105/RES_hhdet_in_fec!Q105)</f>
        <v>0.87421531426733279</v>
      </c>
      <c r="R105" s="119">
        <f>IF(RES_hhdet_in_tes!R105=0,"",RES_hhdet_in_tes!R105/RES_hhdet_in_fec!R105)</f>
        <v>0.87603332302255588</v>
      </c>
      <c r="S105" s="119">
        <f>IF(RES_hhdet_in_tes!S105=0,"",RES_hhdet_in_tes!S105/RES_hhdet_in_fec!S105)</f>
        <v>0.86087746329237846</v>
      </c>
      <c r="T105" s="119">
        <f>IF(RES_hhdet_in_tes!T105=0,"",RES_hhdet_in_tes!T105/RES_hhdet_in_fec!T105)</f>
        <v>0.87445228342324843</v>
      </c>
      <c r="U105" s="119">
        <f>IF(RES_hhdet_in_tes!U105=0,"",RES_hhdet_in_tes!U105/RES_hhdet_in_fec!U105)</f>
        <v>0.88156463471441726</v>
      </c>
      <c r="V105" s="119">
        <f>IF(RES_hhdet_in_tes!V105=0,"",RES_hhdet_in_tes!V105/RES_hhdet_in_fec!V105)</f>
        <v>0.88900856817579754</v>
      </c>
      <c r="W105" s="119">
        <f>IF(RES_hhdet_in_tes!W105=0,"",RES_hhdet_in_tes!W105/RES_hhdet_in_fec!W105)</f>
        <v>0.89459720853164371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0.71482700664294874</v>
      </c>
      <c r="D106" s="124">
        <f>IF(RES_hhdet_in_tes!D106=0,"",RES_hhdet_in_tes!D106/RES_hhdet_in_fec!D106)</f>
        <v>0.72080893454345241</v>
      </c>
      <c r="E106" s="124">
        <f>IF(RES_hhdet_in_tes!E106=0,"",RES_hhdet_in_tes!E106/RES_hhdet_in_fec!E106)</f>
        <v>0.78070289947584703</v>
      </c>
      <c r="F106" s="124">
        <f>IF(RES_hhdet_in_tes!F106=0,"",RES_hhdet_in_tes!F106/RES_hhdet_in_fec!F106)</f>
        <v>0.79995213411632482</v>
      </c>
      <c r="G106" s="124">
        <f>IF(RES_hhdet_in_tes!G106=0,"",RES_hhdet_in_tes!G106/RES_hhdet_in_fec!G106)</f>
        <v>0.79397220828494652</v>
      </c>
      <c r="H106" s="124">
        <f>IF(RES_hhdet_in_tes!H106=0,"",RES_hhdet_in_tes!H106/RES_hhdet_in_fec!H106)</f>
        <v>0.77780476055840364</v>
      </c>
      <c r="I106" s="124">
        <f>IF(RES_hhdet_in_tes!I106=0,"",RES_hhdet_in_tes!I106/RES_hhdet_in_fec!I106)</f>
        <v>0.77112199069462617</v>
      </c>
      <c r="J106" s="124">
        <f>IF(RES_hhdet_in_tes!J106=0,"",RES_hhdet_in_tes!J106/RES_hhdet_in_fec!J106)</f>
        <v>0.78762482566595071</v>
      </c>
      <c r="K106" s="124">
        <f>IF(RES_hhdet_in_tes!K106=0,"",RES_hhdet_in_tes!K106/RES_hhdet_in_fec!K106)</f>
        <v>0.79926622090093558</v>
      </c>
      <c r="L106" s="124">
        <f>IF(RES_hhdet_in_tes!L106=0,"",RES_hhdet_in_tes!L106/RES_hhdet_in_fec!L106)</f>
        <v>0.82364362065457652</v>
      </c>
      <c r="M106" s="124">
        <f>IF(RES_hhdet_in_tes!M106=0,"",RES_hhdet_in_tes!M106/RES_hhdet_in_fec!M106)</f>
        <v>0.86394271707267045</v>
      </c>
      <c r="N106" s="124">
        <f>IF(RES_hhdet_in_tes!N106=0,"",RES_hhdet_in_tes!N106/RES_hhdet_in_fec!N106)</f>
        <v>0.86348432801082819</v>
      </c>
      <c r="O106" s="124">
        <f>IF(RES_hhdet_in_tes!O106=0,"",RES_hhdet_in_tes!O106/RES_hhdet_in_fec!O106)</f>
        <v>0.85579257496258365</v>
      </c>
      <c r="P106" s="124">
        <f>IF(RES_hhdet_in_tes!P106=0,"",RES_hhdet_in_tes!P106/RES_hhdet_in_fec!P106)</f>
        <v>0.86713070404553905</v>
      </c>
      <c r="Q106" s="124">
        <f>IF(RES_hhdet_in_tes!Q106=0,"",RES_hhdet_in_tes!Q106/RES_hhdet_in_fec!Q106)</f>
        <v>0.87757408091399536</v>
      </c>
      <c r="R106" s="124">
        <f>IF(RES_hhdet_in_tes!R106=0,"",RES_hhdet_in_tes!R106/RES_hhdet_in_fec!R106)</f>
        <v>0.87987160257036345</v>
      </c>
      <c r="S106" s="124">
        <f>IF(RES_hhdet_in_tes!S106=0,"",RES_hhdet_in_tes!S106/RES_hhdet_in_fec!S106)</f>
        <v>0.86399828212528884</v>
      </c>
      <c r="T106" s="124">
        <f>IF(RES_hhdet_in_tes!T106=0,"",RES_hhdet_in_tes!T106/RES_hhdet_in_fec!T106)</f>
        <v>0.87668438833951423</v>
      </c>
      <c r="U106" s="124">
        <f>IF(RES_hhdet_in_tes!U106=0,"",RES_hhdet_in_tes!U106/RES_hhdet_in_fec!U106)</f>
        <v>0.88438869497836259</v>
      </c>
      <c r="V106" s="124">
        <f>IF(RES_hhdet_in_tes!V106=0,"",RES_hhdet_in_tes!V106/RES_hhdet_in_fec!V106)</f>
        <v>0.89088538074840773</v>
      </c>
      <c r="W106" s="124">
        <f>IF(RES_hhdet_in_tes!W106=0,"",RES_hhdet_in_tes!W106/RES_hhdet_in_fec!W106)</f>
        <v>0.89386577094169994</v>
      </c>
      <c r="DA106" s="130" t="s">
        <v>3685</v>
      </c>
    </row>
    <row r="107" spans="1:105" ht="12" customHeight="1" x14ac:dyDescent="0.25">
      <c r="A107" s="97" t="s">
        <v>203</v>
      </c>
      <c r="B107" s="111"/>
      <c r="C107" s="111">
        <f>IF(RES_hhdet_in_tes!C107=0,"",RES_hhdet_in_tes!C107/RES_hhdet_in_fec!C107)</f>
        <v>0.71432527636652732</v>
      </c>
      <c r="D107" s="111">
        <f>IF(RES_hhdet_in_tes!D107=0,"",RES_hhdet_in_tes!D107/RES_hhdet_in_fec!D107)</f>
        <v>0.72032953405008193</v>
      </c>
      <c r="E107" s="111">
        <f>IF(RES_hhdet_in_tes!E107=0,"",RES_hhdet_in_tes!E107/RES_hhdet_in_fec!E107)</f>
        <v>0.78008253091868629</v>
      </c>
      <c r="F107" s="111">
        <f>IF(RES_hhdet_in_tes!F107=0,"",RES_hhdet_in_tes!F107/RES_hhdet_in_fec!F107)</f>
        <v>0.79930404093291707</v>
      </c>
      <c r="G107" s="111">
        <f>IF(RES_hhdet_in_tes!G107=0,"",RES_hhdet_in_tes!G107/RES_hhdet_in_fec!G107)</f>
        <v>0.79333477307895706</v>
      </c>
      <c r="H107" s="111">
        <f>IF(RES_hhdet_in_tes!H107=0,"",RES_hhdet_in_tes!H107/RES_hhdet_in_fec!H107)</f>
        <v>0.77725923688714049</v>
      </c>
      <c r="I107" s="111">
        <f>IF(RES_hhdet_in_tes!I107=0,"",RES_hhdet_in_tes!I107/RES_hhdet_in_fec!I107)</f>
        <v>0.77068395792992728</v>
      </c>
      <c r="J107" s="111">
        <f>IF(RES_hhdet_in_tes!J107=0,"",RES_hhdet_in_tes!J107/RES_hhdet_in_fec!J107)</f>
        <v>0.78718088731187041</v>
      </c>
      <c r="K107" s="111">
        <f>IF(RES_hhdet_in_tes!K107=0,"",RES_hhdet_in_tes!K107/RES_hhdet_in_fec!K107)</f>
        <v>0.79883137664887338</v>
      </c>
      <c r="L107" s="111">
        <f>IF(RES_hhdet_in_tes!L107=0,"",RES_hhdet_in_tes!L107/RES_hhdet_in_fec!L107)</f>
        <v>0.82320520116373053</v>
      </c>
      <c r="M107" s="111">
        <f>IF(RES_hhdet_in_tes!M107=0,"",RES_hhdet_in_tes!M107/RES_hhdet_in_fec!M107)</f>
        <v>0.86348688884940727</v>
      </c>
      <c r="N107" s="111">
        <f>IF(RES_hhdet_in_tes!N107=0,"",RES_hhdet_in_tes!N107/RES_hhdet_in_fec!N107)</f>
        <v>0.863025732690331</v>
      </c>
      <c r="O107" s="111">
        <f>IF(RES_hhdet_in_tes!O107=0,"",RES_hhdet_in_tes!O107/RES_hhdet_in_fec!O107)</f>
        <v>0.85532854197716524</v>
      </c>
      <c r="P107" s="111">
        <f>IF(RES_hhdet_in_tes!P107=0,"",RES_hhdet_in_tes!P107/RES_hhdet_in_fec!P107)</f>
        <v>0.86670040356361255</v>
      </c>
      <c r="Q107" s="111">
        <f>IF(RES_hhdet_in_tes!Q107=0,"",RES_hhdet_in_tes!Q107/RES_hhdet_in_fec!Q107)</f>
        <v>0.87717006841556322</v>
      </c>
      <c r="R107" s="111">
        <f>IF(RES_hhdet_in_tes!R107=0,"",RES_hhdet_in_tes!R107/RES_hhdet_in_fec!R107)</f>
        <v>0.87948000054308539</v>
      </c>
      <c r="S107" s="111">
        <f>IF(RES_hhdet_in_tes!S107=0,"",RES_hhdet_in_tes!S107/RES_hhdet_in_fec!S107)</f>
        <v>0.86360883707196845</v>
      </c>
      <c r="T107" s="111">
        <f>IF(RES_hhdet_in_tes!T107=0,"",RES_hhdet_in_tes!T107/RES_hhdet_in_fec!T107)</f>
        <v>0.87630244131207702</v>
      </c>
      <c r="U107" s="111">
        <f>IF(RES_hhdet_in_tes!U107=0,"",RES_hhdet_in_tes!U107/RES_hhdet_in_fec!U107)</f>
        <v>0.88402567124108911</v>
      </c>
      <c r="V107" s="111">
        <f>IF(RES_hhdet_in_tes!V107=0,"",RES_hhdet_in_tes!V107/RES_hhdet_in_fec!V107)</f>
        <v>0.89053804361849742</v>
      </c>
      <c r="W107" s="111">
        <f>IF(RES_hhdet_in_tes!W107=0,"",RES_hhdet_in_tes!W107/RES_hhdet_in_fec!W107)</f>
        <v>0.89354859017586064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2.1180102896813344</v>
      </c>
      <c r="D109" s="124">
        <f>IF(RES_hhdet_in_tes!D109=0,"",RES_hhdet_in_tes!D109/RES_hhdet_in_fec!D109)</f>
        <v>2.1668449347946641</v>
      </c>
      <c r="E109" s="124">
        <f>IF(RES_hhdet_in_tes!E109=0,"",RES_hhdet_in_tes!E109/RES_hhdet_in_fec!E109)</f>
        <v>2.3615440581383136</v>
      </c>
      <c r="F109" s="124">
        <f>IF(RES_hhdet_in_tes!F109=0,"",RES_hhdet_in_tes!F109/RES_hhdet_in_fec!F109)</f>
        <v>2.5340411622388199</v>
      </c>
      <c r="G109" s="124">
        <f>IF(RES_hhdet_in_tes!G109=0,"",RES_hhdet_in_tes!G109/RES_hhdet_in_fec!G109)</f>
        <v>2.5981490893515979</v>
      </c>
      <c r="H109" s="124">
        <f>IF(RES_hhdet_in_tes!H109=0,"",RES_hhdet_in_tes!H109/RES_hhdet_in_fec!H109)</f>
        <v>2.6314230435449137</v>
      </c>
      <c r="I109" s="124">
        <f>IF(RES_hhdet_in_tes!I109=0,"",RES_hhdet_in_tes!I109/RES_hhdet_in_fec!I109)</f>
        <v>2.5808584343141994</v>
      </c>
      <c r="J109" s="124">
        <f>IF(RES_hhdet_in_tes!J109=0,"",RES_hhdet_in_tes!J109/RES_hhdet_in_fec!J109)</f>
        <v>2.789425776683319</v>
      </c>
      <c r="K109" s="124">
        <f>IF(RES_hhdet_in_tes!K109=0,"",RES_hhdet_in_tes!K109/RES_hhdet_in_fec!K109)</f>
        <v>2.8655328212939195</v>
      </c>
      <c r="L109" s="124">
        <f>IF(RES_hhdet_in_tes!L109=0,"",RES_hhdet_in_tes!L109/RES_hhdet_in_fec!L109)</f>
        <v>2.9172854882833175</v>
      </c>
      <c r="M109" s="124">
        <f>IF(RES_hhdet_in_tes!M109=0,"",RES_hhdet_in_tes!M109/RES_hhdet_in_fec!M109)</f>
        <v>3.2884259449194091</v>
      </c>
      <c r="N109" s="124">
        <f>IF(RES_hhdet_in_tes!N109=0,"",RES_hhdet_in_tes!N109/RES_hhdet_in_fec!N109)</f>
        <v>3.3935107674803824</v>
      </c>
      <c r="O109" s="124">
        <f>IF(RES_hhdet_in_tes!O109=0,"",RES_hhdet_in_tes!O109/RES_hhdet_in_fec!O109)</f>
        <v>3.5228501850755385</v>
      </c>
      <c r="P109" s="124">
        <f>IF(RES_hhdet_in_tes!P109=0,"",RES_hhdet_in_tes!P109/RES_hhdet_in_fec!P109)</f>
        <v>3.6707816895841607</v>
      </c>
      <c r="Q109" s="124">
        <f>IF(RES_hhdet_in_tes!Q109=0,"",RES_hhdet_in_tes!Q109/RES_hhdet_in_fec!Q109)</f>
        <v>3.7591798358710622</v>
      </c>
      <c r="R109" s="124">
        <f>IF(RES_hhdet_in_tes!R109=0,"",RES_hhdet_in_tes!R109/RES_hhdet_in_fec!R109)</f>
        <v>3.8088683616442989</v>
      </c>
      <c r="S109" s="124">
        <f>IF(RES_hhdet_in_tes!S109=0,"",RES_hhdet_in_tes!S109/RES_hhdet_in_fec!S109)</f>
        <v>3.6701079627812891</v>
      </c>
      <c r="T109" s="124">
        <f>IF(RES_hhdet_in_tes!T109=0,"",RES_hhdet_in_tes!T109/RES_hhdet_in_fec!T109)</f>
        <v>3.9129481224021356</v>
      </c>
      <c r="U109" s="124">
        <f>IF(RES_hhdet_in_tes!U109=0,"",RES_hhdet_in_tes!U109/RES_hhdet_in_fec!U109)</f>
        <v>4.0327640836512622</v>
      </c>
      <c r="V109" s="124">
        <f>IF(RES_hhdet_in_tes!V109=0,"",RES_hhdet_in_tes!V109/RES_hhdet_in_fec!V109)</f>
        <v>4.1779830768669903</v>
      </c>
      <c r="W109" s="124">
        <f>IF(RES_hhdet_in_tes!W109=0,"",RES_hhdet_in_tes!W109/RES_hhdet_in_fec!W109)</f>
        <v>4.2737317104507548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2.1180102896813344</v>
      </c>
      <c r="D110" s="111">
        <f>IF(RES_hhdet_in_tes!D110=0,"",RES_hhdet_in_tes!D110/RES_hhdet_in_fec!D110)</f>
        <v>2.1668449347946641</v>
      </c>
      <c r="E110" s="111">
        <f>IF(RES_hhdet_in_tes!E110=0,"",RES_hhdet_in_tes!E110/RES_hhdet_in_fec!E110)</f>
        <v>2.3615440581383136</v>
      </c>
      <c r="F110" s="111">
        <f>IF(RES_hhdet_in_tes!F110=0,"",RES_hhdet_in_tes!F110/RES_hhdet_in_fec!F110)</f>
        <v>2.5340411622388199</v>
      </c>
      <c r="G110" s="111">
        <f>IF(RES_hhdet_in_tes!G110=0,"",RES_hhdet_in_tes!G110/RES_hhdet_in_fec!G110)</f>
        <v>2.5981490893515979</v>
      </c>
      <c r="H110" s="111">
        <f>IF(RES_hhdet_in_tes!H110=0,"",RES_hhdet_in_tes!H110/RES_hhdet_in_fec!H110)</f>
        <v>2.6314230435449137</v>
      </c>
      <c r="I110" s="111">
        <f>IF(RES_hhdet_in_tes!I110=0,"",RES_hhdet_in_tes!I110/RES_hhdet_in_fec!I110)</f>
        <v>2.5808584343141994</v>
      </c>
      <c r="J110" s="111">
        <f>IF(RES_hhdet_in_tes!J110=0,"",RES_hhdet_in_tes!J110/RES_hhdet_in_fec!J110)</f>
        <v>2.789425776683319</v>
      </c>
      <c r="K110" s="111">
        <f>IF(RES_hhdet_in_tes!K110=0,"",RES_hhdet_in_tes!K110/RES_hhdet_in_fec!K110)</f>
        <v>2.8655328212939195</v>
      </c>
      <c r="L110" s="111">
        <f>IF(RES_hhdet_in_tes!L110=0,"",RES_hhdet_in_tes!L110/RES_hhdet_in_fec!L110)</f>
        <v>2.9172854882833175</v>
      </c>
      <c r="M110" s="111">
        <f>IF(RES_hhdet_in_tes!M110=0,"",RES_hhdet_in_tes!M110/RES_hhdet_in_fec!M110)</f>
        <v>3.2884259449194091</v>
      </c>
      <c r="N110" s="111">
        <f>IF(RES_hhdet_in_tes!N110=0,"",RES_hhdet_in_tes!N110/RES_hhdet_in_fec!N110)</f>
        <v>3.3935107674803824</v>
      </c>
      <c r="O110" s="111">
        <f>IF(RES_hhdet_in_tes!O110=0,"",RES_hhdet_in_tes!O110/RES_hhdet_in_fec!O110)</f>
        <v>3.5228501850755385</v>
      </c>
      <c r="P110" s="111">
        <f>IF(RES_hhdet_in_tes!P110=0,"",RES_hhdet_in_tes!P110/RES_hhdet_in_fec!P110)</f>
        <v>3.6707816895841607</v>
      </c>
      <c r="Q110" s="111">
        <f>IF(RES_hhdet_in_tes!Q110=0,"",RES_hhdet_in_tes!Q110/RES_hhdet_in_fec!Q110)</f>
        <v>3.7591798358710622</v>
      </c>
      <c r="R110" s="111">
        <f>IF(RES_hhdet_in_tes!R110=0,"",RES_hhdet_in_tes!R110/RES_hhdet_in_fec!R110)</f>
        <v>3.8088683616442989</v>
      </c>
      <c r="S110" s="111">
        <f>IF(RES_hhdet_in_tes!S110=0,"",RES_hhdet_in_tes!S110/RES_hhdet_in_fec!S110)</f>
        <v>3.6701079627812891</v>
      </c>
      <c r="T110" s="111">
        <f>IF(RES_hhdet_in_tes!T110=0,"",RES_hhdet_in_tes!T110/RES_hhdet_in_fec!T110)</f>
        <v>3.9129481224021356</v>
      </c>
      <c r="U110" s="111">
        <f>IF(RES_hhdet_in_tes!U110=0,"",RES_hhdet_in_tes!U110/RES_hhdet_in_fec!U110)</f>
        <v>4.0327640836512622</v>
      </c>
      <c r="V110" s="111">
        <f>IF(RES_hhdet_in_tes!V110=0,"",RES_hhdet_in_tes!V110/RES_hhdet_in_fec!V110)</f>
        <v>4.1779830768669903</v>
      </c>
      <c r="W110" s="111">
        <f>IF(RES_hhdet_in_tes!W110=0,"",RES_hhdet_in_tes!W110/RES_hhdet_in_fec!W110)</f>
        <v>4.2737317104507548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0.78257395607907632</v>
      </c>
      <c r="D111" s="124">
        <f>IF(RES_hhdet_in_tes!D111=0,"",RES_hhdet_in_tes!D111/RES_hhdet_in_fec!D111)</f>
        <v>0.8190112982172606</v>
      </c>
      <c r="E111" s="124">
        <f>IF(RES_hhdet_in_tes!E111=0,"",RES_hhdet_in_tes!E111/RES_hhdet_in_fec!E111)</f>
        <v>0.82364997109331262</v>
      </c>
      <c r="F111" s="124">
        <f>IF(RES_hhdet_in_tes!F111=0,"",RES_hhdet_in_tes!F111/RES_hhdet_in_fec!F111)</f>
        <v>0.80473760250805992</v>
      </c>
      <c r="G111" s="124">
        <f>IF(RES_hhdet_in_tes!G111=0,"",RES_hhdet_in_tes!G111/RES_hhdet_in_fec!G111)</f>
        <v>0.8213683892691902</v>
      </c>
      <c r="H111" s="124">
        <f>IF(RES_hhdet_in_tes!H111=0,"",RES_hhdet_in_tes!H111/RES_hhdet_in_fec!H111)</f>
        <v>0.81388830078410157</v>
      </c>
      <c r="I111" s="124">
        <f>IF(RES_hhdet_in_tes!I111=0,"",RES_hhdet_in_tes!I111/RES_hhdet_in_fec!I111)</f>
        <v>0.83433897737384322</v>
      </c>
      <c r="J111" s="124">
        <f>IF(RES_hhdet_in_tes!J111=0,"",RES_hhdet_in_tes!J111/RES_hhdet_in_fec!J111)</f>
        <v>0.84049338908719951</v>
      </c>
      <c r="K111" s="124">
        <f>IF(RES_hhdet_in_tes!K111=0,"",RES_hhdet_in_tes!K111/RES_hhdet_in_fec!K111)</f>
        <v>0.85325908766306713</v>
      </c>
      <c r="L111" s="124">
        <f>IF(RES_hhdet_in_tes!L111=0,"",RES_hhdet_in_tes!L111/RES_hhdet_in_fec!L111)</f>
        <v>0.84268087887364429</v>
      </c>
      <c r="M111" s="124">
        <f>IF(RES_hhdet_in_tes!M111=0,"",RES_hhdet_in_tes!M111/RES_hhdet_in_fec!M111)</f>
        <v>0.85877432462952119</v>
      </c>
      <c r="N111" s="124">
        <f>IF(RES_hhdet_in_tes!N111=0,"",RES_hhdet_in_tes!N111/RES_hhdet_in_fec!N111)</f>
        <v>0.85408206161193512</v>
      </c>
      <c r="O111" s="124">
        <f>IF(RES_hhdet_in_tes!O111=0,"",RES_hhdet_in_tes!O111/RES_hhdet_in_fec!O111)</f>
        <v>0.86918976623309574</v>
      </c>
      <c r="P111" s="124">
        <f>IF(RES_hhdet_in_tes!P111=0,"",RES_hhdet_in_tes!P111/RES_hhdet_in_fec!P111)</f>
        <v>0.88992461635082165</v>
      </c>
      <c r="Q111" s="124">
        <f>IF(RES_hhdet_in_tes!Q111=0,"",RES_hhdet_in_tes!Q111/RES_hhdet_in_fec!Q111)</f>
        <v>0.89978653691751453</v>
      </c>
      <c r="R111" s="124">
        <f>IF(RES_hhdet_in_tes!R111=0,"",RES_hhdet_in_tes!R111/RES_hhdet_in_fec!R111)</f>
        <v>0.89867157987238078</v>
      </c>
      <c r="S111" s="124">
        <f>IF(RES_hhdet_in_tes!S111=0,"",RES_hhdet_in_tes!S111/RES_hhdet_in_fec!S111)</f>
        <v>0.88158573161190679</v>
      </c>
      <c r="T111" s="124">
        <f>IF(RES_hhdet_in_tes!T111=0,"",RES_hhdet_in_tes!T111/RES_hhdet_in_fec!T111)</f>
        <v>0.89803476453081221</v>
      </c>
      <c r="U111" s="124">
        <f>IF(RES_hhdet_in_tes!U111=0,"",RES_hhdet_in_tes!U111/RES_hhdet_in_fec!U111)</f>
        <v>0.90404568408531583</v>
      </c>
      <c r="V111" s="124">
        <f>IF(RES_hhdet_in_tes!V111=0,"",RES_hhdet_in_tes!V111/RES_hhdet_in_fec!V111)</f>
        <v>0.90690237948453489</v>
      </c>
      <c r="W111" s="124">
        <f>IF(RES_hhdet_in_tes!W111=0,"",RES_hhdet_in_tes!W111/RES_hhdet_in_fec!W111)</f>
        <v>0.92382555448488324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0.82151720187258004</v>
      </c>
      <c r="D112" s="111">
        <f>IF(RES_hhdet_in_tes!D112=0,"",RES_hhdet_in_tes!D112/RES_hhdet_in_fec!D112)</f>
        <v>0.82691353803655154</v>
      </c>
      <c r="E112" s="111">
        <f>IF(RES_hhdet_in_tes!E112=0,"",RES_hhdet_in_tes!E112/RES_hhdet_in_fec!E112)</f>
        <v>0.83174601301248119</v>
      </c>
      <c r="F112" s="111">
        <f>IF(RES_hhdet_in_tes!F112=0,"",RES_hhdet_in_tes!F112/RES_hhdet_in_fec!F112)</f>
        <v>0.83584491985847686</v>
      </c>
      <c r="G112" s="111">
        <f>IF(RES_hhdet_in_tes!G112=0,"",RES_hhdet_in_tes!G112/RES_hhdet_in_fec!G112)</f>
        <v>0.84061027162761448</v>
      </c>
      <c r="H112" s="111">
        <f>IF(RES_hhdet_in_tes!H112=0,"",RES_hhdet_in_tes!H112/RES_hhdet_in_fec!H112)</f>
        <v>0.84519458274760895</v>
      </c>
      <c r="I112" s="111">
        <f>IF(RES_hhdet_in_tes!I112=0,"",RES_hhdet_in_tes!I112/RES_hhdet_in_fec!I112)</f>
        <v>0.84602755254507789</v>
      </c>
      <c r="J112" s="111">
        <f>IF(RES_hhdet_in_tes!J112=0,"",RES_hhdet_in_tes!J112/RES_hhdet_in_fec!J112)</f>
        <v>0.85256984321066731</v>
      </c>
      <c r="K112" s="111">
        <f>IF(RES_hhdet_in_tes!K112=0,"",RES_hhdet_in_tes!K112/RES_hhdet_in_fec!K112)</f>
        <v>0.86066161667958108</v>
      </c>
      <c r="L112" s="111">
        <f>IF(RES_hhdet_in_tes!L112=0,"",RES_hhdet_in_tes!L112/RES_hhdet_in_fec!L112)</f>
        <v>0.86595526450151927</v>
      </c>
      <c r="M112" s="111">
        <f>IF(RES_hhdet_in_tes!M112=0,"",RES_hhdet_in_tes!M112/RES_hhdet_in_fec!M112)</f>
        <v>0.86893333697037889</v>
      </c>
      <c r="N112" s="111">
        <f>IF(RES_hhdet_in_tes!N112=0,"",RES_hhdet_in_tes!N112/RES_hhdet_in_fec!N112)</f>
        <v>0.87265867219878934</v>
      </c>
      <c r="O112" s="111">
        <f>IF(RES_hhdet_in_tes!O112=0,"",RES_hhdet_in_tes!O112/RES_hhdet_in_fec!O112)</f>
        <v>0.87738851705569343</v>
      </c>
      <c r="P112" s="111">
        <f>IF(RES_hhdet_in_tes!P112=0,"",RES_hhdet_in_tes!P112/RES_hhdet_in_fec!P112)</f>
        <v>0.88499105291315439</v>
      </c>
      <c r="Q112" s="111">
        <f>IF(RES_hhdet_in_tes!Q112=0,"",RES_hhdet_in_tes!Q112/RES_hhdet_in_fec!Q112)</f>
        <v>0.88951430646431839</v>
      </c>
      <c r="R112" s="111">
        <f>IF(RES_hhdet_in_tes!R112=0,"",RES_hhdet_in_tes!R112/RES_hhdet_in_fec!R112)</f>
        <v>0.89158515950144135</v>
      </c>
      <c r="S112" s="111">
        <f>IF(RES_hhdet_in_tes!S112=0,"",RES_hhdet_in_tes!S112/RES_hhdet_in_fec!S112)</f>
        <v>0.89473557071396725</v>
      </c>
      <c r="T112" s="111">
        <f>IF(RES_hhdet_in_tes!T112=0,"",RES_hhdet_in_tes!T112/RES_hhdet_in_fec!T112)</f>
        <v>0.89703314316847294</v>
      </c>
      <c r="U112" s="111">
        <f>IF(RES_hhdet_in_tes!U112=0,"",RES_hhdet_in_tes!U112/RES_hhdet_in_fec!U112)</f>
        <v>0.90117997233750435</v>
      </c>
      <c r="V112" s="111">
        <f>IF(RES_hhdet_in_tes!V112=0,"",RES_hhdet_in_tes!V112/RES_hhdet_in_fec!V112)</f>
        <v>0.90439022060642871</v>
      </c>
      <c r="W112" s="111">
        <f>IF(RES_hhdet_in_tes!W112=0,"",RES_hhdet_in_tes!W112/RES_hhdet_in_fec!W112)</f>
        <v>0.90916481663315363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>
        <f>IF(RES_hhdet_in_tes!E113=0,"",RES_hhdet_in_tes!E113/RES_hhdet_in_fec!E113)</f>
        <v>0.92073836412161314</v>
      </c>
      <c r="F113" s="111">
        <f>IF(RES_hhdet_in_tes!F113=0,"",RES_hhdet_in_tes!F113/RES_hhdet_in_fec!F113)</f>
        <v>0.91780838172446777</v>
      </c>
      <c r="G113" s="111" t="str">
        <f>IF(RES_hhdet_in_tes!G113=0,"",RES_hhdet_in_tes!G113/RES_hhdet_in_fec!G113)</f>
        <v/>
      </c>
      <c r="H113" s="111">
        <f>IF(RES_hhdet_in_tes!H113=0,"",RES_hhdet_in_tes!H113/RES_hhdet_in_fec!H113)</f>
        <v>0.92514083380943091</v>
      </c>
      <c r="I113" s="111" t="str">
        <f>IF(RES_hhdet_in_tes!I113=0,"",RES_hhdet_in_tes!I113/RES_hhdet_in_fec!I113)</f>
        <v/>
      </c>
      <c r="J113" s="111">
        <f>IF(RES_hhdet_in_tes!J113=0,"",RES_hhdet_in_tes!J113/RES_hhdet_in_fec!J113)</f>
        <v>0.93028842993545291</v>
      </c>
      <c r="K113" s="111">
        <f>IF(RES_hhdet_in_tes!K113=0,"",RES_hhdet_in_tes!K113/RES_hhdet_in_fec!K113)</f>
        <v>0.92898080787870951</v>
      </c>
      <c r="L113" s="111">
        <f>IF(RES_hhdet_in_tes!L113=0,"",RES_hhdet_in_tes!L113/RES_hhdet_in_fec!L113)</f>
        <v>0.9347762563123666</v>
      </c>
      <c r="M113" s="111">
        <f>IF(RES_hhdet_in_tes!M113=0,"",RES_hhdet_in_tes!M113/RES_hhdet_in_fec!M113)</f>
        <v>0.93442760818822934</v>
      </c>
      <c r="N113" s="111">
        <f>IF(RES_hhdet_in_tes!N113=0,"",RES_hhdet_in_tes!N113/RES_hhdet_in_fec!N113)</f>
        <v>0.93687297928645363</v>
      </c>
      <c r="O113" s="111">
        <f>IF(RES_hhdet_in_tes!O113=0,"",RES_hhdet_in_tes!O113/RES_hhdet_in_fec!O113)</f>
        <v>0.93717845782218068</v>
      </c>
      <c r="P113" s="111">
        <f>IF(RES_hhdet_in_tes!P113=0,"",RES_hhdet_in_tes!P113/RES_hhdet_in_fec!P113)</f>
        <v>0.94434704123943991</v>
      </c>
      <c r="Q113" s="111">
        <f>IF(RES_hhdet_in_tes!Q113=0,"",RES_hhdet_in_tes!Q113/RES_hhdet_in_fec!Q113)</f>
        <v>0.9444761378745834</v>
      </c>
      <c r="R113" s="111">
        <f>IF(RES_hhdet_in_tes!R113=0,"",RES_hhdet_in_tes!R113/RES_hhdet_in_fec!R113)</f>
        <v>0.94921678294856637</v>
      </c>
      <c r="S113" s="111">
        <f>IF(RES_hhdet_in_tes!S113=0,"",RES_hhdet_in_tes!S113/RES_hhdet_in_fec!S113)</f>
        <v>0.94846970512481588</v>
      </c>
      <c r="T113" s="111">
        <f>IF(RES_hhdet_in_tes!T113=0,"",RES_hhdet_in_tes!T113/RES_hhdet_in_fec!T113)</f>
        <v>0.94229688018180335</v>
      </c>
      <c r="U113" s="111">
        <f>IF(RES_hhdet_in_tes!U113=0,"",RES_hhdet_in_tes!U113/RES_hhdet_in_fec!U113)</f>
        <v>0.94921574046260226</v>
      </c>
      <c r="V113" s="111">
        <f>IF(RES_hhdet_in_tes!V113=0,"",RES_hhdet_in_tes!V113/RES_hhdet_in_fec!V113)</f>
        <v>0.95180628711843973</v>
      </c>
      <c r="W113" s="111">
        <f>IF(RES_hhdet_in_tes!W113=0,"",RES_hhdet_in_tes!W113/RES_hhdet_in_fec!W113)</f>
        <v>0.95689824141510915</v>
      </c>
      <c r="DA113" s="63" t="s">
        <v>3692</v>
      </c>
    </row>
    <row r="114" spans="1:105" ht="12" customHeight="1" x14ac:dyDescent="0.25">
      <c r="A114" s="100" t="s">
        <v>203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>
        <f>IF(RES_hhdet_in_tes!E114=0,"",RES_hhdet_in_tes!E114/RES_hhdet_in_fec!E114)</f>
        <v>0.83114957735209616</v>
      </c>
      <c r="F114" s="112">
        <f>IF(RES_hhdet_in_tes!F114=0,"",RES_hhdet_in_tes!F114/RES_hhdet_in_fec!F114)</f>
        <v>0.83598421735243933</v>
      </c>
      <c r="G114" s="112" t="str">
        <f>IF(RES_hhdet_in_tes!G114=0,"",RES_hhdet_in_tes!G114/RES_hhdet_in_fec!G114)</f>
        <v/>
      </c>
      <c r="H114" s="112">
        <f>IF(RES_hhdet_in_tes!H114=0,"",RES_hhdet_in_tes!H114/RES_hhdet_in_fec!H114)</f>
        <v>0.84565546000338476</v>
      </c>
      <c r="I114" s="112" t="str">
        <f>IF(RES_hhdet_in_tes!I114=0,"",RES_hhdet_in_tes!I114/RES_hhdet_in_fec!I114)</f>
        <v/>
      </c>
      <c r="J114" s="112">
        <f>IF(RES_hhdet_in_tes!J114=0,"",RES_hhdet_in_tes!J114/RES_hhdet_in_fec!J114)</f>
        <v>0.85533014074881653</v>
      </c>
      <c r="K114" s="112">
        <f>IF(RES_hhdet_in_tes!K114=0,"",RES_hhdet_in_tes!K114/RES_hhdet_in_fec!K114)</f>
        <v>0.86036168560559823</v>
      </c>
      <c r="L114" s="112">
        <f>IF(RES_hhdet_in_tes!L114=0,"",RES_hhdet_in_tes!L114/RES_hhdet_in_fec!L114)</f>
        <v>0.86501176973308336</v>
      </c>
      <c r="M114" s="112">
        <f>IF(RES_hhdet_in_tes!M114=0,"",RES_hhdet_in_tes!M114/RES_hhdet_in_fec!M114)</f>
        <v>0.8699648910574207</v>
      </c>
      <c r="N114" s="112">
        <f>IF(RES_hhdet_in_tes!N114=0,"",RES_hhdet_in_tes!N114/RES_hhdet_in_fec!N114)</f>
        <v>0.87493681199558837</v>
      </c>
      <c r="O114" s="112">
        <f>IF(RES_hhdet_in_tes!O114=0,"",RES_hhdet_in_tes!O114/RES_hhdet_in_fec!O114)</f>
        <v>0.88016614343482868</v>
      </c>
      <c r="P114" s="112">
        <f>IF(RES_hhdet_in_tes!P114=0,"",RES_hhdet_in_tes!P114/RES_hhdet_in_fec!P114)</f>
        <v>0.88453440903809644</v>
      </c>
      <c r="Q114" s="112">
        <f>IF(RES_hhdet_in_tes!Q114=0,"",RES_hhdet_in_tes!Q114/RES_hhdet_in_fec!Q114)</f>
        <v>0.88972268801637622</v>
      </c>
      <c r="R114" s="112">
        <f>IF(RES_hhdet_in_tes!R114=0,"",RES_hhdet_in_tes!R114/RES_hhdet_in_fec!R114)</f>
        <v>0.89236657811902076</v>
      </c>
      <c r="S114" s="112">
        <f>IF(RES_hhdet_in_tes!S114=0,"",RES_hhdet_in_tes!S114/RES_hhdet_in_fec!S114)</f>
        <v>0.89754443596798583</v>
      </c>
      <c r="T114" s="112">
        <f>IF(RES_hhdet_in_tes!T114=0,"",RES_hhdet_in_tes!T114/RES_hhdet_in_fec!T114)</f>
        <v>0.90099350652060606</v>
      </c>
      <c r="U114" s="112">
        <f>IF(RES_hhdet_in_tes!U114=0,"",RES_hhdet_in_tes!U114/RES_hhdet_in_fec!U114)</f>
        <v>0.90425432760130919</v>
      </c>
      <c r="V114" s="112">
        <f>IF(RES_hhdet_in_tes!V114=0,"",RES_hhdet_in_tes!V114/RES_hhdet_in_fec!V114)</f>
        <v>0.90739182419544639</v>
      </c>
      <c r="W114" s="112">
        <f>IF(RES_hhdet_in_tes!W114=0,"",RES_hhdet_in_tes!W114/RES_hhdet_in_fec!W114)</f>
        <v>0.90999427463685201</v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>
        <f>IF(RES_hhdet_in_tes!E115=0,"",RES_hhdet_in_tes!E115/RES_hhdet_in_fec!E115)</f>
        <v>1</v>
      </c>
      <c r="F115" s="113">
        <f>IF(RES_hhdet_in_tes!F115=0,"",RES_hhdet_in_tes!F115/RES_hhdet_in_fec!F115)</f>
        <v>1</v>
      </c>
      <c r="G115" s="113" t="str">
        <f>IF(RES_hhdet_in_tes!G115=0,"",RES_hhdet_in_tes!G115/RES_hhdet_in_fec!G115)</f>
        <v/>
      </c>
      <c r="H115" s="113">
        <f>IF(RES_hhdet_in_tes!H115=0,"",RES_hhdet_in_tes!H115/RES_hhdet_in_fec!H115)</f>
        <v>1</v>
      </c>
      <c r="I115" s="113" t="str">
        <f>IF(RES_hhdet_in_tes!I115=0,"",RES_hhdet_in_tes!I115/RES_hhdet_in_fec!I115)</f>
        <v/>
      </c>
      <c r="J115" s="113">
        <f>IF(RES_hhdet_in_tes!J115=0,"",RES_hhdet_in_tes!J115/RES_hhdet_in_fec!J115)</f>
        <v>1</v>
      </c>
      <c r="K115" s="113">
        <f>IF(RES_hhdet_in_tes!K115=0,"",RES_hhdet_in_tes!K115/RES_hhdet_in_fec!K115)</f>
        <v>1</v>
      </c>
      <c r="L115" s="113">
        <f>IF(RES_hhdet_in_tes!L115=0,"",RES_hhdet_in_tes!L115/RES_hhdet_in_fec!L115)</f>
        <v>1</v>
      </c>
      <c r="M115" s="113">
        <f>IF(RES_hhdet_in_tes!M115=0,"",RES_hhdet_in_tes!M115/RES_hhdet_in_fec!M115)</f>
        <v>1</v>
      </c>
      <c r="N115" s="113">
        <f>IF(RES_hhdet_in_tes!N115=0,"",RES_hhdet_in_tes!N115/RES_hhdet_in_fec!N115)</f>
        <v>1</v>
      </c>
      <c r="O115" s="113">
        <f>IF(RES_hhdet_in_tes!O115=0,"",RES_hhdet_in_tes!O115/RES_hhdet_in_fec!O115)</f>
        <v>1</v>
      </c>
      <c r="P115" s="113">
        <f>IF(RES_hhdet_in_tes!P115=0,"",RES_hhdet_in_tes!P115/RES_hhdet_in_fec!P115)</f>
        <v>1</v>
      </c>
      <c r="Q115" s="113">
        <f>IF(RES_hhdet_in_tes!Q115=0,"",RES_hhdet_in_tes!Q115/RES_hhdet_in_fec!Q115)</f>
        <v>1</v>
      </c>
      <c r="R115" s="113">
        <f>IF(RES_hhdet_in_tes!R115=0,"",RES_hhdet_in_tes!R115/RES_hhdet_in_fec!R115)</f>
        <v>1</v>
      </c>
      <c r="S115" s="113">
        <f>IF(RES_hhdet_in_tes!S115=0,"",RES_hhdet_in_tes!S115/RES_hhdet_in_fec!S115)</f>
        <v>1</v>
      </c>
      <c r="T115" s="113">
        <f>IF(RES_hhdet_in_tes!T115=0,"",RES_hhdet_in_tes!T115/RES_hhdet_in_fec!T115)</f>
        <v>1</v>
      </c>
      <c r="U115" s="113">
        <f>IF(RES_hhdet_in_tes!U115=0,"",RES_hhdet_in_tes!U115/RES_hhdet_in_fec!U115)</f>
        <v>1</v>
      </c>
      <c r="V115" s="113">
        <f>IF(RES_hhdet_in_tes!V115=0,"",RES_hhdet_in_tes!V115/RES_hhdet_in_fec!V115)</f>
        <v>1</v>
      </c>
      <c r="W115" s="113">
        <f>IF(RES_hhdet_in_tes!W115=0,"",RES_hhdet_in_tes!W115/RES_hhdet_in_fec!W115)</f>
        <v>1</v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0.63077134184776829</v>
      </c>
      <c r="D116" s="112">
        <f>IF(RES_hhdet_in_tes!D116=0,"",RES_hhdet_in_tes!D116/RES_hhdet_in_fec!D116)</f>
        <v>0.64251792056259738</v>
      </c>
      <c r="E116" s="112">
        <f>IF(RES_hhdet_in_tes!E116=0,"",RES_hhdet_in_tes!E116/RES_hhdet_in_fec!E116)</f>
        <v>0.73978754700093652</v>
      </c>
      <c r="F116" s="112">
        <f>IF(RES_hhdet_in_tes!F116=0,"",RES_hhdet_in_tes!F116/RES_hhdet_in_fec!F116)</f>
        <v>0.73373854653816417</v>
      </c>
      <c r="G116" s="112">
        <f>IF(RES_hhdet_in_tes!G116=0,"",RES_hhdet_in_tes!G116/RES_hhdet_in_fec!G116)</f>
        <v>0.73380589531817431</v>
      </c>
      <c r="H116" s="112">
        <f>IF(RES_hhdet_in_tes!H116=0,"",RES_hhdet_in_tes!H116/RES_hhdet_in_fec!H116)</f>
        <v>0.7118148448316618</v>
      </c>
      <c r="I116" s="112">
        <f>IF(RES_hhdet_in_tes!I116=0,"",RES_hhdet_in_tes!I116/RES_hhdet_in_fec!I116)</f>
        <v>0.740551065278651</v>
      </c>
      <c r="J116" s="112">
        <f>IF(RES_hhdet_in_tes!J116=0,"",RES_hhdet_in_tes!J116/RES_hhdet_in_fec!J116)</f>
        <v>0.76317984947108175</v>
      </c>
      <c r="K116" s="112">
        <f>IF(RES_hhdet_in_tes!K116=0,"",RES_hhdet_in_tes!K116/RES_hhdet_in_fec!K116)</f>
        <v>0.74743621449713626</v>
      </c>
      <c r="L116" s="112">
        <f>IF(RES_hhdet_in_tes!L116=0,"",RES_hhdet_in_tes!L116/RES_hhdet_in_fec!L116)</f>
        <v>0.77662886846566104</v>
      </c>
      <c r="M116" s="112">
        <f>IF(RES_hhdet_in_tes!M116=0,"",RES_hhdet_in_tes!M116/RES_hhdet_in_fec!M116)</f>
        <v>0.76914961513932312</v>
      </c>
      <c r="N116" s="112">
        <f>IF(RES_hhdet_in_tes!N116=0,"",RES_hhdet_in_tes!N116/RES_hhdet_in_fec!N116)</f>
        <v>0.77678811364655842</v>
      </c>
      <c r="O116" s="112">
        <f>IF(RES_hhdet_in_tes!O116=0,"",RES_hhdet_in_tes!O116/RES_hhdet_in_fec!O116)</f>
        <v>0.7839769660039132</v>
      </c>
      <c r="P116" s="112">
        <f>IF(RES_hhdet_in_tes!P116=0,"",RES_hhdet_in_tes!P116/RES_hhdet_in_fec!P116)</f>
        <v>0.80373735376195388</v>
      </c>
      <c r="Q116" s="112">
        <f>IF(RES_hhdet_in_tes!Q116=0,"",RES_hhdet_in_tes!Q116/RES_hhdet_in_fec!Q116)</f>
        <v>0.8086768963893598</v>
      </c>
      <c r="R116" s="112">
        <f>IF(RES_hhdet_in_tes!R116=0,"",RES_hhdet_in_tes!R116/RES_hhdet_in_fec!R116)</f>
        <v>0.83042175513634209</v>
      </c>
      <c r="S116" s="112">
        <f>IF(RES_hhdet_in_tes!S116=0,"",RES_hhdet_in_tes!S116/RES_hhdet_in_fec!S116)</f>
        <v>0.79868750087662355</v>
      </c>
      <c r="T116" s="112">
        <f>IF(RES_hhdet_in_tes!T116=0,"",RES_hhdet_in_tes!T116/RES_hhdet_in_fec!T116)</f>
        <v>0.84710515705292055</v>
      </c>
      <c r="U116" s="112">
        <f>IF(RES_hhdet_in_tes!U116=0,"",RES_hhdet_in_tes!U116/RES_hhdet_in_fec!U116)</f>
        <v>0.83704609853287726</v>
      </c>
      <c r="V116" s="112">
        <f>IF(RES_hhdet_in_tes!V116=0,"",RES_hhdet_in_tes!V116/RES_hhdet_in_fec!V116)</f>
        <v>0.8617931161980189</v>
      </c>
      <c r="W116" s="112">
        <f>IF(RES_hhdet_in_tes!W116=0,"",RES_hhdet_in_tes!W116/RES_hhdet_in_fec!W116)</f>
        <v>0.78447170508427866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>
        <f>IF(RES_hhdet_in_tes!C117=0,"",RES_hhdet_in_tes!C117/RES_hhdet_in_fec!C117)</f>
        <v>0.92336788642215517</v>
      </c>
      <c r="D117" s="113" t="str">
        <f>IF(RES_hhdet_in_tes!D117=0,"",RES_hhdet_in_tes!D117/RES_hhdet_in_fec!D117)</f>
        <v/>
      </c>
      <c r="E117" s="113">
        <f>IF(RES_hhdet_in_tes!E117=0,"",RES_hhdet_in_tes!E117/RES_hhdet_in_fec!E117)</f>
        <v>0.8921079465779489</v>
      </c>
      <c r="F117" s="113">
        <f>IF(RES_hhdet_in_tes!F117=0,"",RES_hhdet_in_tes!F117/RES_hhdet_in_fec!F117)</f>
        <v>0.88686320458995416</v>
      </c>
      <c r="G117" s="113">
        <f>IF(RES_hhdet_in_tes!G117=0,"",RES_hhdet_in_tes!G117/RES_hhdet_in_fec!G117)</f>
        <v>0.88893126689761925</v>
      </c>
      <c r="H117" s="113">
        <f>IF(RES_hhdet_in_tes!H117=0,"",RES_hhdet_in_tes!H117/RES_hhdet_in_fec!H117)</f>
        <v>0.8916797257792537</v>
      </c>
      <c r="I117" s="113">
        <f>IF(RES_hhdet_in_tes!I117=0,"",RES_hhdet_in_tes!I117/RES_hhdet_in_fec!I117)</f>
        <v>0.88139667745939332</v>
      </c>
      <c r="J117" s="113">
        <f>IF(RES_hhdet_in_tes!J117=0,"",RES_hhdet_in_tes!J117/RES_hhdet_in_fec!J117)</f>
        <v>0.89162135653113594</v>
      </c>
      <c r="K117" s="113">
        <f>IF(RES_hhdet_in_tes!K117=0,"",RES_hhdet_in_tes!K117/RES_hhdet_in_fec!K117)</f>
        <v>0.88794434371591491</v>
      </c>
      <c r="L117" s="113">
        <f>IF(RES_hhdet_in_tes!L117=0,"",RES_hhdet_in_tes!L117/RES_hhdet_in_fec!L117)</f>
        <v>0.89190742572903703</v>
      </c>
      <c r="M117" s="113">
        <f>IF(RES_hhdet_in_tes!M117=0,"",RES_hhdet_in_tes!M117/RES_hhdet_in_fec!M117)</f>
        <v>0.89009384147375392</v>
      </c>
      <c r="N117" s="113">
        <f>IF(RES_hhdet_in_tes!N117=0,"",RES_hhdet_in_tes!N117/RES_hhdet_in_fec!N117)</f>
        <v>0.89232291438555755</v>
      </c>
      <c r="O117" s="113">
        <f>IF(RES_hhdet_in_tes!O117=0,"",RES_hhdet_in_tes!O117/RES_hhdet_in_fec!O117)</f>
        <v>0.8808110491356973</v>
      </c>
      <c r="P117" s="113">
        <f>IF(RES_hhdet_in_tes!P117=0,"",RES_hhdet_in_tes!P117/RES_hhdet_in_fec!P117)</f>
        <v>0.90458750783829589</v>
      </c>
      <c r="Q117" s="113">
        <f>IF(RES_hhdet_in_tes!Q117=0,"",RES_hhdet_in_tes!Q117/RES_hhdet_in_fec!Q117)</f>
        <v>0.91382841276214188</v>
      </c>
      <c r="R117" s="113">
        <f>IF(RES_hhdet_in_tes!R117=0,"",RES_hhdet_in_tes!R117/RES_hhdet_in_fec!R117)</f>
        <v>0.9200790550775948</v>
      </c>
      <c r="S117" s="113">
        <f>IF(RES_hhdet_in_tes!S117=0,"",RES_hhdet_in_tes!S117/RES_hhdet_in_fec!S117)</f>
        <v>0.91577459798447325</v>
      </c>
      <c r="T117" s="113">
        <f>IF(RES_hhdet_in_tes!T117=0,"",RES_hhdet_in_tes!T117/RES_hhdet_in_fec!T117)</f>
        <v>0.91602462106990146</v>
      </c>
      <c r="U117" s="113">
        <f>IF(RES_hhdet_in_tes!U117=0,"",RES_hhdet_in_tes!U117/RES_hhdet_in_fec!U117)</f>
        <v>0.92138313887796863</v>
      </c>
      <c r="V117" s="113">
        <f>IF(RES_hhdet_in_tes!V117=0,"",RES_hhdet_in_tes!V117/RES_hhdet_in_fec!V117)</f>
        <v>0.92545495851039372</v>
      </c>
      <c r="W117" s="113">
        <f>IF(RES_hhdet_in_tes!W117=0,"",RES_hhdet_in_tes!W117/RES_hhdet_in_fec!W117)</f>
        <v>0.93320834555103693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>
        <f>IF(RES_hhdet_in_tes!C118=0,"",RES_hhdet_in_tes!C118/RES_hhdet_in_fec!C118)</f>
        <v>0.65320060407248692</v>
      </c>
      <c r="D118" s="111" t="str">
        <f>IF(RES_hhdet_in_tes!D118=0,"",RES_hhdet_in_tes!D118/RES_hhdet_in_fec!D118)</f>
        <v/>
      </c>
      <c r="E118" s="111">
        <f>IF(RES_hhdet_in_tes!E118=0,"",RES_hhdet_in_tes!E118/RES_hhdet_in_fec!E118)</f>
        <v>0.77835100289531745</v>
      </c>
      <c r="F118" s="111">
        <f>IF(RES_hhdet_in_tes!F118=0,"",RES_hhdet_in_tes!F118/RES_hhdet_in_fec!F118)</f>
        <v>0.74274451692982801</v>
      </c>
      <c r="G118" s="111">
        <f>IF(RES_hhdet_in_tes!G118=0,"",RES_hhdet_in_tes!G118/RES_hhdet_in_fec!G118)</f>
        <v>0.76897642565602775</v>
      </c>
      <c r="H118" s="111">
        <f>IF(RES_hhdet_in_tes!H118=0,"",RES_hhdet_in_tes!H118/RES_hhdet_in_fec!H118)</f>
        <v>0.77220704004591068</v>
      </c>
      <c r="I118" s="111">
        <f>IF(RES_hhdet_in_tes!I118=0,"",RES_hhdet_in_tes!I118/RES_hhdet_in_fec!I118)</f>
        <v>0.78008843571884845</v>
      </c>
      <c r="J118" s="111">
        <f>IF(RES_hhdet_in_tes!J118=0,"",RES_hhdet_in_tes!J118/RES_hhdet_in_fec!J118)</f>
        <v>0.78344087621604053</v>
      </c>
      <c r="K118" s="111">
        <f>IF(RES_hhdet_in_tes!K118=0,"",RES_hhdet_in_tes!K118/RES_hhdet_in_fec!K118)</f>
        <v>0.78101832672738702</v>
      </c>
      <c r="L118" s="111">
        <f>IF(RES_hhdet_in_tes!L118=0,"",RES_hhdet_in_tes!L118/RES_hhdet_in_fec!L118)</f>
        <v>0.78670334125255581</v>
      </c>
      <c r="M118" s="111">
        <f>IF(RES_hhdet_in_tes!M118=0,"",RES_hhdet_in_tes!M118/RES_hhdet_in_fec!M118)</f>
        <v>0.79091782773624564</v>
      </c>
      <c r="N118" s="111">
        <f>IF(RES_hhdet_in_tes!N118=0,"",RES_hhdet_in_tes!N118/RES_hhdet_in_fec!N118)</f>
        <v>0.79444645576012674</v>
      </c>
      <c r="O118" s="111">
        <f>IF(RES_hhdet_in_tes!O118=0,"",RES_hhdet_in_tes!O118/RES_hhdet_in_fec!O118)</f>
        <v>0.78267605053877098</v>
      </c>
      <c r="P118" s="111">
        <f>IF(RES_hhdet_in_tes!P118=0,"",RES_hhdet_in_tes!P118/RES_hhdet_in_fec!P118)</f>
        <v>0.80562524429284899</v>
      </c>
      <c r="Q118" s="111">
        <f>IF(RES_hhdet_in_tes!Q118=0,"",RES_hhdet_in_tes!Q118/RES_hhdet_in_fec!Q118)</f>
        <v>0.82159969950316447</v>
      </c>
      <c r="R118" s="111">
        <f>IF(RES_hhdet_in_tes!R118=0,"",RES_hhdet_in_tes!R118/RES_hhdet_in_fec!R118)</f>
        <v>0.83420685731971367</v>
      </c>
      <c r="S118" s="111">
        <f>IF(RES_hhdet_in_tes!S118=0,"",RES_hhdet_in_tes!S118/RES_hhdet_in_fec!S118)</f>
        <v>0.8342660725580795</v>
      </c>
      <c r="T118" s="111">
        <f>IF(RES_hhdet_in_tes!T118=0,"",RES_hhdet_in_tes!T118/RES_hhdet_in_fec!T118)</f>
        <v>0.83061231983566886</v>
      </c>
      <c r="U118" s="111">
        <f>IF(RES_hhdet_in_tes!U118=0,"",RES_hhdet_in_tes!U118/RES_hhdet_in_fec!U118)</f>
        <v>0.83897844409861211</v>
      </c>
      <c r="V118" s="111">
        <f>IF(RES_hhdet_in_tes!V118=0,"",RES_hhdet_in_tes!V118/RES_hhdet_in_fec!V118)</f>
        <v>0.84084924937137506</v>
      </c>
      <c r="W118" s="111">
        <f>IF(RES_hhdet_in_tes!W118=0,"",RES_hhdet_in_tes!W118/RES_hhdet_in_fec!W118)</f>
        <v>0.8627579796231658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>
        <f>IF(RES_hhdet_in_tes!C119=0,"",RES_hhdet_in_tes!C119/RES_hhdet_in_fec!C119)</f>
        <v>1</v>
      </c>
      <c r="D119" s="111" t="str">
        <f>IF(RES_hhdet_in_tes!D119=0,"",RES_hhdet_in_tes!D119/RES_hhdet_in_fec!D119)</f>
        <v/>
      </c>
      <c r="E119" s="111">
        <f>IF(RES_hhdet_in_tes!E119=0,"",RES_hhdet_in_tes!E119/RES_hhdet_in_fec!E119)</f>
        <v>1</v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0.60613788374906541</v>
      </c>
      <c r="D120" s="124">
        <f>IF(RES_hhdet_in_tes!D120=0,"",RES_hhdet_in_tes!D120/RES_hhdet_in_fec!D120)</f>
        <v>0.60337528975162436</v>
      </c>
      <c r="E120" s="124">
        <f>IF(RES_hhdet_in_tes!E120=0,"",RES_hhdet_in_tes!E120/RES_hhdet_in_fec!E120)</f>
        <v>0.70318267788152677</v>
      </c>
      <c r="F120" s="124">
        <f>IF(RES_hhdet_in_tes!F120=0,"",RES_hhdet_in_tes!F120/RES_hhdet_in_fec!F120)</f>
        <v>0.70628039774077478</v>
      </c>
      <c r="G120" s="124">
        <f>IF(RES_hhdet_in_tes!G120=0,"",RES_hhdet_in_tes!G120/RES_hhdet_in_fec!G120)</f>
        <v>0.66837708869081214</v>
      </c>
      <c r="H120" s="124">
        <f>IF(RES_hhdet_in_tes!H120=0,"",RES_hhdet_in_tes!H120/RES_hhdet_in_fec!H120)</f>
        <v>0.6705768267588561</v>
      </c>
      <c r="I120" s="124">
        <f>IF(RES_hhdet_in_tes!I120=0,"",RES_hhdet_in_tes!I120/RES_hhdet_in_fec!I120)</f>
        <v>0.6479830737543063</v>
      </c>
      <c r="J120" s="124">
        <f>IF(RES_hhdet_in_tes!J120=0,"",RES_hhdet_in_tes!J120/RES_hhdet_in_fec!J120)</f>
        <v>0.69987547577283604</v>
      </c>
      <c r="K120" s="124">
        <f>IF(RES_hhdet_in_tes!K120=0,"",RES_hhdet_in_tes!K120/RES_hhdet_in_fec!K120)</f>
        <v>0.68941800746687587</v>
      </c>
      <c r="L120" s="124">
        <f>IF(RES_hhdet_in_tes!L120=0,"",RES_hhdet_in_tes!L120/RES_hhdet_in_fec!L120)</f>
        <v>0.73004274696975979</v>
      </c>
      <c r="M120" s="124">
        <f>IF(RES_hhdet_in_tes!M120=0,"",RES_hhdet_in_tes!M120/RES_hhdet_in_fec!M120)</f>
        <v>0.75926517898172352</v>
      </c>
      <c r="N120" s="124">
        <f>IF(RES_hhdet_in_tes!N120=0,"",RES_hhdet_in_tes!N120/RES_hhdet_in_fec!N120)</f>
        <v>0.73468897793269572</v>
      </c>
      <c r="O120" s="124">
        <f>IF(RES_hhdet_in_tes!O120=0,"",RES_hhdet_in_tes!O120/RES_hhdet_in_fec!O120)</f>
        <v>0.70441699271435665</v>
      </c>
      <c r="P120" s="124">
        <f>IF(RES_hhdet_in_tes!P120=0,"",RES_hhdet_in_tes!P120/RES_hhdet_in_fec!P120)</f>
        <v>0.72074934256944434</v>
      </c>
      <c r="Q120" s="124">
        <f>IF(RES_hhdet_in_tes!Q120=0,"",RES_hhdet_in_tes!Q120/RES_hhdet_in_fec!Q120)</f>
        <v>0.74348966186081</v>
      </c>
      <c r="R120" s="124">
        <f>IF(RES_hhdet_in_tes!R120=0,"",RES_hhdet_in_tes!R120/RES_hhdet_in_fec!R120)</f>
        <v>0.75444360592122528</v>
      </c>
      <c r="S120" s="124">
        <f>IF(RES_hhdet_in_tes!S120=0,"",RES_hhdet_in_tes!S120/RES_hhdet_in_fec!S120)</f>
        <v>0.72875900742352906</v>
      </c>
      <c r="T120" s="124">
        <f>IF(RES_hhdet_in_tes!T120=0,"",RES_hhdet_in_tes!T120/RES_hhdet_in_fec!T120)</f>
        <v>0.75301958817117498</v>
      </c>
      <c r="U120" s="124">
        <f>IF(RES_hhdet_in_tes!U120=0,"",RES_hhdet_in_tes!U120/RES_hhdet_in_fec!U120)</f>
        <v>0.7597476732615106</v>
      </c>
      <c r="V120" s="124">
        <f>IF(RES_hhdet_in_tes!V120=0,"",RES_hhdet_in_tes!V120/RES_hhdet_in_fec!V120)</f>
        <v>0.77568911553382136</v>
      </c>
      <c r="W120" s="124">
        <f>IF(RES_hhdet_in_tes!W120=0,"",RES_hhdet_in_tes!W120/RES_hhdet_in_fec!W120)</f>
        <v>0.7909592325710304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0.5822136764303546</v>
      </c>
      <c r="D121" s="111">
        <f>IF(RES_hhdet_in_tes!D121=0,"",RES_hhdet_in_tes!D121/RES_hhdet_in_fec!D121)</f>
        <v>0.58269177399600991</v>
      </c>
      <c r="E121" s="111">
        <f>IF(RES_hhdet_in_tes!E121=0,"",RES_hhdet_in_tes!E121/RES_hhdet_in_fec!E121)</f>
        <v>0.58433198270990927</v>
      </c>
      <c r="F121" s="111">
        <f>IF(RES_hhdet_in_tes!F121=0,"",RES_hhdet_in_tes!F121/RES_hhdet_in_fec!F121)</f>
        <v>0.59241016029816052</v>
      </c>
      <c r="G121" s="111">
        <f>IF(RES_hhdet_in_tes!G121=0,"",RES_hhdet_in_tes!G121/RES_hhdet_in_fec!G121)</f>
        <v>0.59185932206382097</v>
      </c>
      <c r="H121" s="111">
        <f>IF(RES_hhdet_in_tes!H121=0,"",RES_hhdet_in_tes!H121/RES_hhdet_in_fec!H121)</f>
        <v>0.58964680678160075</v>
      </c>
      <c r="I121" s="111">
        <f>IF(RES_hhdet_in_tes!I121=0,"",RES_hhdet_in_tes!I121/RES_hhdet_in_fec!I121)</f>
        <v>0.58416178852732614</v>
      </c>
      <c r="J121" s="111">
        <f>IF(RES_hhdet_in_tes!J121=0,"",RES_hhdet_in_tes!J121/RES_hhdet_in_fec!J121)</f>
        <v>0.5861287089548034</v>
      </c>
      <c r="K121" s="111">
        <f>IF(RES_hhdet_in_tes!K121=0,"",RES_hhdet_in_tes!K121/RES_hhdet_in_fec!K121)</f>
        <v>0.58392464226252683</v>
      </c>
      <c r="L121" s="111">
        <f>IF(RES_hhdet_in_tes!L121=0,"",RES_hhdet_in_tes!L121/RES_hhdet_in_fec!L121)</f>
        <v>0.58374715444225012</v>
      </c>
      <c r="M121" s="111">
        <f>IF(RES_hhdet_in_tes!M121=0,"",RES_hhdet_in_tes!M121/RES_hhdet_in_fec!M121)</f>
        <v>0.594776689844151</v>
      </c>
      <c r="N121" s="111">
        <f>IF(RES_hhdet_in_tes!N121=0,"",RES_hhdet_in_tes!N121/RES_hhdet_in_fec!N121)</f>
        <v>0.59800911907659515</v>
      </c>
      <c r="O121" s="111">
        <f>IF(RES_hhdet_in_tes!O121=0,"",RES_hhdet_in_tes!O121/RES_hhdet_in_fec!O121)</f>
        <v>0.59763046938239728</v>
      </c>
      <c r="P121" s="111">
        <f>IF(RES_hhdet_in_tes!P121=0,"",RES_hhdet_in_tes!P121/RES_hhdet_in_fec!P121)</f>
        <v>0.59713322410823433</v>
      </c>
      <c r="Q121" s="111">
        <f>IF(RES_hhdet_in_tes!Q121=0,"",RES_hhdet_in_tes!Q121/RES_hhdet_in_fec!Q121)</f>
        <v>0.59712767765759667</v>
      </c>
      <c r="R121" s="111">
        <f>IF(RES_hhdet_in_tes!R121=0,"",RES_hhdet_in_tes!R121/RES_hhdet_in_fec!R121)</f>
        <v>0.59915182798916611</v>
      </c>
      <c r="S121" s="111">
        <f>IF(RES_hhdet_in_tes!S121=0,"",RES_hhdet_in_tes!S121/RES_hhdet_in_fec!S121)</f>
        <v>0.59922813872525149</v>
      </c>
      <c r="T121" s="111">
        <f>IF(RES_hhdet_in_tes!T121=0,"",RES_hhdet_in_tes!T121/RES_hhdet_in_fec!T121)</f>
        <v>0.60391682029258997</v>
      </c>
      <c r="U121" s="111">
        <f>IF(RES_hhdet_in_tes!U121=0,"",RES_hhdet_in_tes!U121/RES_hhdet_in_fec!U121)</f>
        <v>0.60734014758010069</v>
      </c>
      <c r="V121" s="111">
        <f>IF(RES_hhdet_in_tes!V121=0,"",RES_hhdet_in_tes!V121/RES_hhdet_in_fec!V121)</f>
        <v>0.61011586622087821</v>
      </c>
      <c r="W121" s="111">
        <f>IF(RES_hhdet_in_tes!W121=0,"",RES_hhdet_in_tes!W121/RES_hhdet_in_fec!W121)</f>
        <v>0.61039738096693519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0.76068992930000867</v>
      </c>
      <c r="D122" s="45">
        <f>IF(RES_hhdet_in_tes!D122=0,"",RES_hhdet_in_tes!D122/RES_hhdet_in_fec!D122)</f>
        <v>0.75654495122696641</v>
      </c>
      <c r="E122" s="45">
        <f>IF(RES_hhdet_in_tes!E122=0,"",RES_hhdet_in_tes!E122/RES_hhdet_in_fec!E122)</f>
        <v>0.76967204200349193</v>
      </c>
      <c r="F122" s="45">
        <f>IF(RES_hhdet_in_tes!F122=0,"",RES_hhdet_in_tes!F122/RES_hhdet_in_fec!F122)</f>
        <v>0.77121967064724462</v>
      </c>
      <c r="G122" s="45">
        <f>IF(RES_hhdet_in_tes!G122=0,"",RES_hhdet_in_tes!G122/RES_hhdet_in_fec!G122)</f>
        <v>0.77516627402101512</v>
      </c>
      <c r="H122" s="45">
        <f>IF(RES_hhdet_in_tes!H122=0,"",RES_hhdet_in_tes!H122/RES_hhdet_in_fec!H122)</f>
        <v>0.77625626181168372</v>
      </c>
      <c r="I122" s="45">
        <f>IF(RES_hhdet_in_tes!I122=0,"",RES_hhdet_in_tes!I122/RES_hhdet_in_fec!I122)</f>
        <v>0.78202443451250359</v>
      </c>
      <c r="J122" s="45">
        <f>IF(RES_hhdet_in_tes!J122=0,"",RES_hhdet_in_tes!J122/RES_hhdet_in_fec!J122)</f>
        <v>0.78331937465938239</v>
      </c>
      <c r="K122" s="45">
        <f>IF(RES_hhdet_in_tes!K122=0,"",RES_hhdet_in_tes!K122/RES_hhdet_in_fec!K122)</f>
        <v>0.78543891471279215</v>
      </c>
      <c r="L122" s="45">
        <f>IF(RES_hhdet_in_tes!L122=0,"",RES_hhdet_in_tes!L122/RES_hhdet_in_fec!L122)</f>
        <v>0.78776379309125566</v>
      </c>
      <c r="M122" s="45">
        <f>IF(RES_hhdet_in_tes!M122=0,"",RES_hhdet_in_tes!M122/RES_hhdet_in_fec!M122)</f>
        <v>0.78921562052067196</v>
      </c>
      <c r="N122" s="45">
        <f>IF(RES_hhdet_in_tes!N122=0,"",RES_hhdet_in_tes!N122/RES_hhdet_in_fec!N122)</f>
        <v>0.79154928043466999</v>
      </c>
      <c r="O122" s="45">
        <f>IF(RES_hhdet_in_tes!O122=0,"",RES_hhdet_in_tes!O122/RES_hhdet_in_fec!O122)</f>
        <v>0.79336015988542552</v>
      </c>
      <c r="P122" s="45">
        <f>IF(RES_hhdet_in_tes!P122=0,"",RES_hhdet_in_tes!P122/RES_hhdet_in_fec!P122)</f>
        <v>0.80122588607044742</v>
      </c>
      <c r="Q122" s="45">
        <f>IF(RES_hhdet_in_tes!Q122=0,"",RES_hhdet_in_tes!Q122/RES_hhdet_in_fec!Q122)</f>
        <v>0.8093667912471455</v>
      </c>
      <c r="R122" s="45">
        <f>IF(RES_hhdet_in_tes!R122=0,"",RES_hhdet_in_tes!R122/RES_hhdet_in_fec!R122)</f>
        <v>0.81898236242150491</v>
      </c>
      <c r="S122" s="45">
        <f>IF(RES_hhdet_in_tes!S122=0,"",RES_hhdet_in_tes!S122/RES_hhdet_in_fec!S122)</f>
        <v>0.83067841305907186</v>
      </c>
      <c r="T122" s="45">
        <f>IF(RES_hhdet_in_tes!T122=0,"",RES_hhdet_in_tes!T122/RES_hhdet_in_fec!T122)</f>
        <v>0.84598249222820587</v>
      </c>
      <c r="U122" s="45">
        <f>IF(RES_hhdet_in_tes!U122=0,"",RES_hhdet_in_tes!U122/RES_hhdet_in_fec!U122)</f>
        <v>0.85920327126306639</v>
      </c>
      <c r="V122" s="45">
        <f>IF(RES_hhdet_in_tes!V122=0,"",RES_hhdet_in_tes!V122/RES_hhdet_in_fec!V122)</f>
        <v>0.87056084683669532</v>
      </c>
      <c r="W122" s="45">
        <f>IF(RES_hhdet_in_tes!W122=0,"",RES_hhdet_in_tes!W122/RES_hhdet_in_fec!W122)</f>
        <v>0.88102931858016331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9"/>
      <c r="C124" s="119">
        <f>IF(RES_hhdet_in_tes!C124=0,"",RES_hhdet_in_tes!C124/RES_hhdet_in_fec!C124)</f>
        <v>0.79572718097132755</v>
      </c>
      <c r="D124" s="119">
        <f>IF(RES_hhdet_in_tes!D124=0,"",RES_hhdet_in_tes!D124/RES_hhdet_in_fec!D124)</f>
        <v>0.81693287795251268</v>
      </c>
      <c r="E124" s="119">
        <f>IF(RES_hhdet_in_tes!E124=0,"",RES_hhdet_in_tes!E124/RES_hhdet_in_fec!E124)</f>
        <v>0.81303896135515574</v>
      </c>
      <c r="F124" s="119">
        <f>IF(RES_hhdet_in_tes!F124=0,"",RES_hhdet_in_tes!F124/RES_hhdet_in_fec!F124)</f>
        <v>0.81820104870218302</v>
      </c>
      <c r="G124" s="119">
        <f>IF(RES_hhdet_in_tes!G124=0,"",RES_hhdet_in_tes!G124/RES_hhdet_in_fec!G124)</f>
        <v>0.81728381564464103</v>
      </c>
      <c r="H124" s="119">
        <f>IF(RES_hhdet_in_tes!H124=0,"",RES_hhdet_in_tes!H124/RES_hhdet_in_fec!H124)</f>
        <v>0.81340466342445983</v>
      </c>
      <c r="I124" s="119">
        <f>IF(RES_hhdet_in_tes!I124=0,"",RES_hhdet_in_tes!I124/RES_hhdet_in_fec!I124)</f>
        <v>0.81140072404209507</v>
      </c>
      <c r="J124" s="119">
        <f>IF(RES_hhdet_in_tes!J124=0,"",RES_hhdet_in_tes!J124/RES_hhdet_in_fec!J124)</f>
        <v>0.80250456631076306</v>
      </c>
      <c r="K124" s="119">
        <f>IF(RES_hhdet_in_tes!K124=0,"",RES_hhdet_in_tes!K124/RES_hhdet_in_fec!K124)</f>
        <v>0.81055953634076439</v>
      </c>
      <c r="L124" s="119">
        <f>IF(RES_hhdet_in_tes!L124=0,"",RES_hhdet_in_tes!L124/RES_hhdet_in_fec!L124)</f>
        <v>0.82234665265315443</v>
      </c>
      <c r="M124" s="119">
        <f>IF(RES_hhdet_in_tes!M124=0,"",RES_hhdet_in_tes!M124/RES_hhdet_in_fec!M124)</f>
        <v>0.82000868030429153</v>
      </c>
      <c r="N124" s="119">
        <f>IF(RES_hhdet_in_tes!N124=0,"",RES_hhdet_in_tes!N124/RES_hhdet_in_fec!N124)</f>
        <v>0.82517308723342764</v>
      </c>
      <c r="O124" s="119">
        <f>IF(RES_hhdet_in_tes!O124=0,"",RES_hhdet_in_tes!O124/RES_hhdet_in_fec!O124)</f>
        <v>0.83005099612536082</v>
      </c>
      <c r="P124" s="119">
        <f>IF(RES_hhdet_in_tes!P124=0,"",RES_hhdet_in_tes!P124/RES_hhdet_in_fec!P124)</f>
        <v>0.85563386719241374</v>
      </c>
      <c r="Q124" s="119">
        <f>IF(RES_hhdet_in_tes!Q124=0,"",RES_hhdet_in_tes!Q124/RES_hhdet_in_fec!Q124)</f>
        <v>0.87077109913893391</v>
      </c>
      <c r="R124" s="119">
        <f>IF(RES_hhdet_in_tes!R124=0,"",RES_hhdet_in_tes!R124/RES_hhdet_in_fec!R124)</f>
        <v>0.86400508395633391</v>
      </c>
      <c r="S124" s="119">
        <f>IF(RES_hhdet_in_tes!S124=0,"",RES_hhdet_in_tes!S124/RES_hhdet_in_fec!S124)</f>
        <v>0.8644959375089688</v>
      </c>
      <c r="T124" s="119">
        <f>IF(RES_hhdet_in_tes!T124=0,"",RES_hhdet_in_tes!T124/RES_hhdet_in_fec!T124)</f>
        <v>0.85908387817157461</v>
      </c>
      <c r="U124" s="119">
        <f>IF(RES_hhdet_in_tes!U124=0,"",RES_hhdet_in_tes!U124/RES_hhdet_in_fec!U124)</f>
        <v>0.8648767922065429</v>
      </c>
      <c r="V124" s="119">
        <f>IF(RES_hhdet_in_tes!V124=0,"",RES_hhdet_in_tes!V124/RES_hhdet_in_fec!V124)</f>
        <v>0.86504393439212901</v>
      </c>
      <c r="W124" s="119">
        <f>IF(RES_hhdet_in_tes!W124=0,"",RES_hhdet_in_tes!W124/RES_hhdet_in_fec!W124)</f>
        <v>0.86994978912863508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0.80003069961244233</v>
      </c>
      <c r="D125" s="124">
        <f>IF(RES_hhdet_in_tes!D125=0,"",RES_hhdet_in_tes!D125/RES_hhdet_in_fec!D125)</f>
        <v>0.82063538805754377</v>
      </c>
      <c r="E125" s="124">
        <f>IF(RES_hhdet_in_tes!E125=0,"",RES_hhdet_in_tes!E125/RES_hhdet_in_fec!E125)</f>
        <v>0.81535445744047275</v>
      </c>
      <c r="F125" s="124">
        <f>IF(RES_hhdet_in_tes!F125=0,"",RES_hhdet_in_tes!F125/RES_hhdet_in_fec!F125)</f>
        <v>0.82247242064290926</v>
      </c>
      <c r="G125" s="124">
        <f>IF(RES_hhdet_in_tes!G125=0,"",RES_hhdet_in_tes!G125/RES_hhdet_in_fec!G125)</f>
        <v>0.82106929785398219</v>
      </c>
      <c r="H125" s="124">
        <f>IF(RES_hhdet_in_tes!H125=0,"",RES_hhdet_in_tes!H125/RES_hhdet_in_fec!H125)</f>
        <v>0.8147637762897848</v>
      </c>
      <c r="I125" s="124">
        <f>IF(RES_hhdet_in_tes!I125=0,"",RES_hhdet_in_tes!I125/RES_hhdet_in_fec!I125)</f>
        <v>0.81095762354677214</v>
      </c>
      <c r="J125" s="124">
        <f>IF(RES_hhdet_in_tes!J125=0,"",RES_hhdet_in_tes!J125/RES_hhdet_in_fec!J125)</f>
        <v>0.8016780127030062</v>
      </c>
      <c r="K125" s="124">
        <f>IF(RES_hhdet_in_tes!K125=0,"",RES_hhdet_in_tes!K125/RES_hhdet_in_fec!K125)</f>
        <v>0.81050310693449579</v>
      </c>
      <c r="L125" s="124">
        <f>IF(RES_hhdet_in_tes!L125=0,"",RES_hhdet_in_tes!L125/RES_hhdet_in_fec!L125)</f>
        <v>0.8228059642359572</v>
      </c>
      <c r="M125" s="124">
        <f>IF(RES_hhdet_in_tes!M125=0,"",RES_hhdet_in_tes!M125/RES_hhdet_in_fec!M125)</f>
        <v>0.81800664016607261</v>
      </c>
      <c r="N125" s="124">
        <f>IF(RES_hhdet_in_tes!N125=0,"",RES_hhdet_in_tes!N125/RES_hhdet_in_fec!N125)</f>
        <v>0.8209442594853793</v>
      </c>
      <c r="O125" s="124">
        <f>IF(RES_hhdet_in_tes!O125=0,"",RES_hhdet_in_tes!O125/RES_hhdet_in_fec!O125)</f>
        <v>0.82857229570561253</v>
      </c>
      <c r="P125" s="124">
        <f>IF(RES_hhdet_in_tes!P125=0,"",RES_hhdet_in_tes!P125/RES_hhdet_in_fec!P125)</f>
        <v>0.85643383779534832</v>
      </c>
      <c r="Q125" s="124">
        <f>IF(RES_hhdet_in_tes!Q125=0,"",RES_hhdet_in_tes!Q125/RES_hhdet_in_fec!Q125)</f>
        <v>0.87150814769421381</v>
      </c>
      <c r="R125" s="124">
        <f>IF(RES_hhdet_in_tes!R125=0,"",RES_hhdet_in_tes!R125/RES_hhdet_in_fec!R125)</f>
        <v>0.86123964888908477</v>
      </c>
      <c r="S125" s="124">
        <f>IF(RES_hhdet_in_tes!S125=0,"",RES_hhdet_in_tes!S125/RES_hhdet_in_fec!S125)</f>
        <v>0.86127524754969598</v>
      </c>
      <c r="T125" s="124">
        <f>IF(RES_hhdet_in_tes!T125=0,"",RES_hhdet_in_tes!T125/RES_hhdet_in_fec!T125)</f>
        <v>0.85250125760052464</v>
      </c>
      <c r="U125" s="124">
        <f>IF(RES_hhdet_in_tes!U125=0,"",RES_hhdet_in_tes!U125/RES_hhdet_in_fec!U125)</f>
        <v>0.85951928182896331</v>
      </c>
      <c r="V125" s="124">
        <f>IF(RES_hhdet_in_tes!V125=0,"",RES_hhdet_in_tes!V125/RES_hhdet_in_fec!V125)</f>
        <v>0.86013622536467593</v>
      </c>
      <c r="W125" s="124">
        <f>IF(RES_hhdet_in_tes!W125=0,"",RES_hhdet_in_tes!W125/RES_hhdet_in_fec!W125)</f>
        <v>0.86426909644754879</v>
      </c>
      <c r="DA125" s="130" t="s">
        <v>3703</v>
      </c>
    </row>
    <row r="126" spans="1:105" ht="12" customHeight="1" x14ac:dyDescent="0.25">
      <c r="A126" s="97" t="s">
        <v>204</v>
      </c>
      <c r="B126" s="111"/>
      <c r="C126" s="111">
        <f>IF(RES_hhdet_in_tes!C126=0,"",RES_hhdet_in_tes!C126/RES_hhdet_in_fec!C126)</f>
        <v>0.7993509334801342</v>
      </c>
      <c r="D126" s="111">
        <f>IF(RES_hhdet_in_tes!D126=0,"",RES_hhdet_in_tes!D126/RES_hhdet_in_fec!D126)</f>
        <v>0.81997441965767515</v>
      </c>
      <c r="E126" s="111">
        <f>IF(RES_hhdet_in_tes!E126=0,"",RES_hhdet_in_tes!E126/RES_hhdet_in_fec!E126)</f>
        <v>0.81469521547658497</v>
      </c>
      <c r="F126" s="111">
        <f>IF(RES_hhdet_in_tes!F126=0,"",RES_hhdet_in_tes!F126/RES_hhdet_in_fec!F126)</f>
        <v>0.821832047212122</v>
      </c>
      <c r="G126" s="111">
        <f>IF(RES_hhdet_in_tes!G126=0,"",RES_hhdet_in_tes!G126/RES_hhdet_in_fec!G126)</f>
        <v>0.82044768173658023</v>
      </c>
      <c r="H126" s="111">
        <f>IF(RES_hhdet_in_tes!H126=0,"",RES_hhdet_in_tes!H126/RES_hhdet_in_fec!H126)</f>
        <v>0.81414176770512126</v>
      </c>
      <c r="I126" s="111">
        <f>IF(RES_hhdet_in_tes!I126=0,"",RES_hhdet_in_tes!I126/RES_hhdet_in_fec!I126)</f>
        <v>0.81036712785877818</v>
      </c>
      <c r="J126" s="111">
        <f>IF(RES_hhdet_in_tes!J126=0,"",RES_hhdet_in_tes!J126/RES_hhdet_in_fec!J126)</f>
        <v>0.80107746478758135</v>
      </c>
      <c r="K126" s="111">
        <f>IF(RES_hhdet_in_tes!K126=0,"",RES_hhdet_in_tes!K126/RES_hhdet_in_fec!K126)</f>
        <v>0.8099434163195367</v>
      </c>
      <c r="L126" s="111">
        <f>IF(RES_hhdet_in_tes!L126=0,"",RES_hhdet_in_tes!L126/RES_hhdet_in_fec!L126)</f>
        <v>0.822271327907378</v>
      </c>
      <c r="M126" s="111">
        <f>IF(RES_hhdet_in_tes!M126=0,"",RES_hhdet_in_tes!M126/RES_hhdet_in_fec!M126)</f>
        <v>0.81746682153191008</v>
      </c>
      <c r="N126" s="111">
        <f>IF(RES_hhdet_in_tes!N126=0,"",RES_hhdet_in_tes!N126/RES_hhdet_in_fec!N126)</f>
        <v>0.82040501852092096</v>
      </c>
      <c r="O126" s="111">
        <f>IF(RES_hhdet_in_tes!O126=0,"",RES_hhdet_in_tes!O126/RES_hhdet_in_fec!O126)</f>
        <v>0.8280538849034379</v>
      </c>
      <c r="P126" s="111">
        <f>IF(RES_hhdet_in_tes!P126=0,"",RES_hhdet_in_tes!P126/RES_hhdet_in_fec!P126)</f>
        <v>0.85596045894409967</v>
      </c>
      <c r="Q126" s="111">
        <f>IF(RES_hhdet_in_tes!Q126=0,"",RES_hhdet_in_tes!Q126/RES_hhdet_in_fec!Q126)</f>
        <v>0.87108524539132604</v>
      </c>
      <c r="R126" s="111">
        <f>IF(RES_hhdet_in_tes!R126=0,"",RES_hhdet_in_tes!R126/RES_hhdet_in_fec!R126)</f>
        <v>0.86080151504609792</v>
      </c>
      <c r="S126" s="111">
        <f>IF(RES_hhdet_in_tes!S126=0,"",RES_hhdet_in_tes!S126/RES_hhdet_in_fec!S126)</f>
        <v>0.86084680309474693</v>
      </c>
      <c r="T126" s="111">
        <f>IF(RES_hhdet_in_tes!T126=0,"",RES_hhdet_in_tes!T126/RES_hhdet_in_fec!T126)</f>
        <v>0.85204611013184206</v>
      </c>
      <c r="U126" s="111">
        <f>IF(RES_hhdet_in_tes!U126=0,"",RES_hhdet_in_tes!U126/RES_hhdet_in_fec!U126)</f>
        <v>0.8590923833116354</v>
      </c>
      <c r="V126" s="111">
        <f>IF(RES_hhdet_in_tes!V126=0,"",RES_hhdet_in_tes!V126/RES_hhdet_in_fec!V126)</f>
        <v>0.85971008141511474</v>
      </c>
      <c r="W126" s="111">
        <f>IF(RES_hhdet_in_tes!W126=0,"",RES_hhdet_in_tes!W126/RES_hhdet_in_fec!W126)</f>
        <v>0.8638680609628463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2.165709665451454</v>
      </c>
      <c r="D128" s="124">
        <f>IF(RES_hhdet_in_tes!D128=0,"",RES_hhdet_in_tes!D128/RES_hhdet_in_fec!D128)</f>
        <v>2.4167979082984536</v>
      </c>
      <c r="E128" s="124">
        <f>IF(RES_hhdet_in_tes!E128=0,"",RES_hhdet_in_tes!E128/RES_hhdet_in_fec!E128)</f>
        <v>2.4821797442345126</v>
      </c>
      <c r="F128" s="124">
        <f>IF(RES_hhdet_in_tes!F128=0,"",RES_hhdet_in_tes!F128/RES_hhdet_in_fec!F128)</f>
        <v>2.5839691636917559</v>
      </c>
      <c r="G128" s="124">
        <f>IF(RES_hhdet_in_tes!G128=0,"",RES_hhdet_in_tes!G128/RES_hhdet_in_fec!G128)</f>
        <v>2.6780797382574422</v>
      </c>
      <c r="H128" s="124">
        <f>IF(RES_hhdet_in_tes!H128=0,"",RES_hhdet_in_tes!H128/RES_hhdet_in_fec!H128)</f>
        <v>2.7732505488004198</v>
      </c>
      <c r="I128" s="124">
        <f>IF(RES_hhdet_in_tes!I128=0,"",RES_hhdet_in_tes!I128/RES_hhdet_in_fec!I128)</f>
        <v>2.7371361423444731</v>
      </c>
      <c r="J128" s="124">
        <f>IF(RES_hhdet_in_tes!J128=0,"",RES_hhdet_in_tes!J128/RES_hhdet_in_fec!J128)</f>
        <v>2.8669820929450598</v>
      </c>
      <c r="K128" s="124">
        <f>IF(RES_hhdet_in_tes!K128=0,"",RES_hhdet_in_tes!K128/RES_hhdet_in_fec!K128)</f>
        <v>2.9181101996833352</v>
      </c>
      <c r="L128" s="124">
        <f>IF(RES_hhdet_in_tes!L128=0,"",RES_hhdet_in_tes!L128/RES_hhdet_in_fec!L128)</f>
        <v>2.9635692499139292</v>
      </c>
      <c r="M128" s="124">
        <f>IF(RES_hhdet_in_tes!M128=0,"",RES_hhdet_in_tes!M128/RES_hhdet_in_fec!M128)</f>
        <v>3.1373545849766065</v>
      </c>
      <c r="N128" s="124">
        <f>IF(RES_hhdet_in_tes!N128=0,"",RES_hhdet_in_tes!N128/RES_hhdet_in_fec!N128)</f>
        <v>3.1805734749527703</v>
      </c>
      <c r="O128" s="124">
        <f>IF(RES_hhdet_in_tes!O128=0,"",RES_hhdet_in_tes!O128/RES_hhdet_in_fec!O128)</f>
        <v>3.4068918610257968</v>
      </c>
      <c r="P128" s="124">
        <f>IF(RES_hhdet_in_tes!P128=0,"",RES_hhdet_in_tes!P128/RES_hhdet_in_fec!P128)</f>
        <v>3.6180934054264577</v>
      </c>
      <c r="Q128" s="124">
        <f>IF(RES_hhdet_in_tes!Q128=0,"",RES_hhdet_in_tes!Q128/RES_hhdet_in_fec!Q128)</f>
        <v>3.6805074512018532</v>
      </c>
      <c r="R128" s="124">
        <f>IF(RES_hhdet_in_tes!R128=0,"",RES_hhdet_in_tes!R128/RES_hhdet_in_fec!R128)</f>
        <v>3.7037213705314391</v>
      </c>
      <c r="S128" s="124">
        <f>IF(RES_hhdet_in_tes!S128=0,"",RES_hhdet_in_tes!S128/RES_hhdet_in_fec!S128)</f>
        <v>3.7636928264487359</v>
      </c>
      <c r="T128" s="124">
        <f>IF(RES_hhdet_in_tes!T128=0,"",RES_hhdet_in_tes!T128/RES_hhdet_in_fec!T128)</f>
        <v>3.8534656289599449</v>
      </c>
      <c r="U128" s="124">
        <f>IF(RES_hhdet_in_tes!U128=0,"",RES_hhdet_in_tes!U128/RES_hhdet_in_fec!U128)</f>
        <v>3.9105822084000805</v>
      </c>
      <c r="V128" s="124">
        <f>IF(RES_hhdet_in_tes!V128=0,"",RES_hhdet_in_tes!V128/RES_hhdet_in_fec!V128)</f>
        <v>4.0245871083311586</v>
      </c>
      <c r="W128" s="124">
        <f>IF(RES_hhdet_in_tes!W128=0,"",RES_hhdet_in_tes!W128/RES_hhdet_in_fec!W128)</f>
        <v>4.039517395333573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2.165709665451454</v>
      </c>
      <c r="D129" s="111">
        <f>IF(RES_hhdet_in_tes!D129=0,"",RES_hhdet_in_tes!D129/RES_hhdet_in_fec!D129)</f>
        <v>2.4167979082984536</v>
      </c>
      <c r="E129" s="111">
        <f>IF(RES_hhdet_in_tes!E129=0,"",RES_hhdet_in_tes!E129/RES_hhdet_in_fec!E129)</f>
        <v>2.4821797442345126</v>
      </c>
      <c r="F129" s="111">
        <f>IF(RES_hhdet_in_tes!F129=0,"",RES_hhdet_in_tes!F129/RES_hhdet_in_fec!F129)</f>
        <v>2.5839691636917559</v>
      </c>
      <c r="G129" s="111">
        <f>IF(RES_hhdet_in_tes!G129=0,"",RES_hhdet_in_tes!G129/RES_hhdet_in_fec!G129)</f>
        <v>2.6780797382574422</v>
      </c>
      <c r="H129" s="111">
        <f>IF(RES_hhdet_in_tes!H129=0,"",RES_hhdet_in_tes!H129/RES_hhdet_in_fec!H129)</f>
        <v>2.7732505488004198</v>
      </c>
      <c r="I129" s="111">
        <f>IF(RES_hhdet_in_tes!I129=0,"",RES_hhdet_in_tes!I129/RES_hhdet_in_fec!I129)</f>
        <v>2.7371361423444731</v>
      </c>
      <c r="J129" s="111">
        <f>IF(RES_hhdet_in_tes!J129=0,"",RES_hhdet_in_tes!J129/RES_hhdet_in_fec!J129)</f>
        <v>2.8669820929450598</v>
      </c>
      <c r="K129" s="111">
        <f>IF(RES_hhdet_in_tes!K129=0,"",RES_hhdet_in_tes!K129/RES_hhdet_in_fec!K129)</f>
        <v>2.9181101996833352</v>
      </c>
      <c r="L129" s="111">
        <f>IF(RES_hhdet_in_tes!L129=0,"",RES_hhdet_in_tes!L129/RES_hhdet_in_fec!L129)</f>
        <v>2.9635692499139292</v>
      </c>
      <c r="M129" s="111">
        <f>IF(RES_hhdet_in_tes!M129=0,"",RES_hhdet_in_tes!M129/RES_hhdet_in_fec!M129)</f>
        <v>3.1373545849766065</v>
      </c>
      <c r="N129" s="111">
        <f>IF(RES_hhdet_in_tes!N129=0,"",RES_hhdet_in_tes!N129/RES_hhdet_in_fec!N129)</f>
        <v>3.1805734749527703</v>
      </c>
      <c r="O129" s="111">
        <f>IF(RES_hhdet_in_tes!O129=0,"",RES_hhdet_in_tes!O129/RES_hhdet_in_fec!O129)</f>
        <v>3.4068918610257968</v>
      </c>
      <c r="P129" s="111">
        <f>IF(RES_hhdet_in_tes!P129=0,"",RES_hhdet_in_tes!P129/RES_hhdet_in_fec!P129)</f>
        <v>3.6180934054264577</v>
      </c>
      <c r="Q129" s="111">
        <f>IF(RES_hhdet_in_tes!Q129=0,"",RES_hhdet_in_tes!Q129/RES_hhdet_in_fec!Q129)</f>
        <v>3.6805074512018532</v>
      </c>
      <c r="R129" s="111">
        <f>IF(RES_hhdet_in_tes!R129=0,"",RES_hhdet_in_tes!R129/RES_hhdet_in_fec!R129)</f>
        <v>3.7037213705314391</v>
      </c>
      <c r="S129" s="111">
        <f>IF(RES_hhdet_in_tes!S129=0,"",RES_hhdet_in_tes!S129/RES_hhdet_in_fec!S129)</f>
        <v>3.7636928264487359</v>
      </c>
      <c r="T129" s="111">
        <f>IF(RES_hhdet_in_tes!T129=0,"",RES_hhdet_in_tes!T129/RES_hhdet_in_fec!T129)</f>
        <v>3.8534656289599449</v>
      </c>
      <c r="U129" s="111">
        <f>IF(RES_hhdet_in_tes!U129=0,"",RES_hhdet_in_tes!U129/RES_hhdet_in_fec!U129)</f>
        <v>3.9105822084000805</v>
      </c>
      <c r="V129" s="111">
        <f>IF(RES_hhdet_in_tes!V129=0,"",RES_hhdet_in_tes!V129/RES_hhdet_in_fec!V129)</f>
        <v>4.0245871083311586</v>
      </c>
      <c r="W129" s="111">
        <f>IF(RES_hhdet_in_tes!W129=0,"",RES_hhdet_in_tes!W129/RES_hhdet_in_fec!W129)</f>
        <v>4.039517395333573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0.79782830331397581</v>
      </c>
      <c r="D130" s="124">
        <f>IF(RES_hhdet_in_tes!D130=0,"",RES_hhdet_in_tes!D130/RES_hhdet_in_fec!D130)</f>
        <v>0.81998338257221515</v>
      </c>
      <c r="E130" s="124">
        <f>IF(RES_hhdet_in_tes!E130=0,"",RES_hhdet_in_tes!E130/RES_hhdet_in_fec!E130)</f>
        <v>0.82030048318157389</v>
      </c>
      <c r="F130" s="124">
        <f>IF(RES_hhdet_in_tes!F130=0,"",RES_hhdet_in_tes!F130/RES_hhdet_in_fec!F130)</f>
        <v>0.80544391406513616</v>
      </c>
      <c r="G130" s="124">
        <f>IF(RES_hhdet_in_tes!G130=0,"",RES_hhdet_in_tes!G130/RES_hhdet_in_fec!G130)</f>
        <v>0.81503905508143448</v>
      </c>
      <c r="H130" s="124">
        <f>IF(RES_hhdet_in_tes!H130=0,"",RES_hhdet_in_tes!H130/RES_hhdet_in_fec!H130)</f>
        <v>0.80911578227363856</v>
      </c>
      <c r="I130" s="124">
        <f>IF(RES_hhdet_in_tes!I130=0,"",RES_hhdet_in_tes!I130/RES_hhdet_in_fec!I130)</f>
        <v>0.82990566954845568</v>
      </c>
      <c r="J130" s="124">
        <f>IF(RES_hhdet_in_tes!J130=0,"",RES_hhdet_in_tes!J130/RES_hhdet_in_fec!J130)</f>
        <v>0.82390772651954791</v>
      </c>
      <c r="K130" s="124">
        <f>IF(RES_hhdet_in_tes!K130=0,"",RES_hhdet_in_tes!K130/RES_hhdet_in_fec!K130)</f>
        <v>0.82867056946754891</v>
      </c>
      <c r="L130" s="124">
        <f>IF(RES_hhdet_in_tes!L130=0,"",RES_hhdet_in_tes!L130/RES_hhdet_in_fec!L130)</f>
        <v>0.83571039314794338</v>
      </c>
      <c r="M130" s="124">
        <f>IF(RES_hhdet_in_tes!M130=0,"",RES_hhdet_in_tes!M130/RES_hhdet_in_fec!M130)</f>
        <v>0.8425024832522402</v>
      </c>
      <c r="N130" s="124">
        <f>IF(RES_hhdet_in_tes!N130=0,"",RES_hhdet_in_tes!N130/RES_hhdet_in_fec!N130)</f>
        <v>0.842505534870025</v>
      </c>
      <c r="O130" s="124">
        <f>IF(RES_hhdet_in_tes!O130=0,"",RES_hhdet_in_tes!O130/RES_hhdet_in_fec!O130)</f>
        <v>0.85123638158011006</v>
      </c>
      <c r="P130" s="124">
        <f>IF(RES_hhdet_in_tes!P130=0,"",RES_hhdet_in_tes!P130/RES_hhdet_in_fec!P130)</f>
        <v>0.87172077665471659</v>
      </c>
      <c r="Q130" s="124">
        <f>IF(RES_hhdet_in_tes!Q130=0,"",RES_hhdet_in_tes!Q130/RES_hhdet_in_fec!Q130)</f>
        <v>0.88569662961618301</v>
      </c>
      <c r="R130" s="124">
        <f>IF(RES_hhdet_in_tes!R130=0,"",RES_hhdet_in_tes!R130/RES_hhdet_in_fec!R130)</f>
        <v>0.88357746909729629</v>
      </c>
      <c r="S130" s="124">
        <f>IF(RES_hhdet_in_tes!S130=0,"",RES_hhdet_in_tes!S130/RES_hhdet_in_fec!S130)</f>
        <v>0.88386065220386645</v>
      </c>
      <c r="T130" s="124">
        <f>IF(RES_hhdet_in_tes!T130=0,"",RES_hhdet_in_tes!T130/RES_hhdet_in_fec!T130)</f>
        <v>0.87750531039895263</v>
      </c>
      <c r="U130" s="124">
        <f>IF(RES_hhdet_in_tes!U130=0,"",RES_hhdet_in_tes!U130/RES_hhdet_in_fec!U130)</f>
        <v>0.88800716924997014</v>
      </c>
      <c r="V130" s="124">
        <f>IF(RES_hhdet_in_tes!V130=0,"",RES_hhdet_in_tes!V130/RES_hhdet_in_fec!V130)</f>
        <v>0.89159063397365146</v>
      </c>
      <c r="W130" s="124">
        <f>IF(RES_hhdet_in_tes!W130=0,"",RES_hhdet_in_tes!W130/RES_hhdet_in_fec!W130)</f>
        <v>0.90148826473482246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0.80815555813341933</v>
      </c>
      <c r="D131" s="111">
        <f>IF(RES_hhdet_in_tes!D131=0,"",RES_hhdet_in_tes!D131/RES_hhdet_in_fec!D131)</f>
        <v>0.83140599024425177</v>
      </c>
      <c r="E131" s="111">
        <f>IF(RES_hhdet_in_tes!E131=0,"",RES_hhdet_in_tes!E131/RES_hhdet_in_fec!E131)</f>
        <v>0.82986093362892577</v>
      </c>
      <c r="F131" s="111">
        <f>IF(RES_hhdet_in_tes!F131=0,"",RES_hhdet_in_tes!F131/RES_hhdet_in_fec!F131)</f>
        <v>0.82689899415717139</v>
      </c>
      <c r="G131" s="111">
        <f>IF(RES_hhdet_in_tes!G131=0,"",RES_hhdet_in_tes!G131/RES_hhdet_in_fec!G131)</f>
        <v>0.82163832245593638</v>
      </c>
      <c r="H131" s="111">
        <f>IF(RES_hhdet_in_tes!H131=0,"",RES_hhdet_in_tes!H131/RES_hhdet_in_fec!H131)</f>
        <v>0.82330602385159846</v>
      </c>
      <c r="I131" s="111">
        <f>IF(RES_hhdet_in_tes!I131=0,"",RES_hhdet_in_tes!I131/RES_hhdet_in_fec!I131)</f>
        <v>0.83455471426830041</v>
      </c>
      <c r="J131" s="111">
        <f>IF(RES_hhdet_in_tes!J131=0,"",RES_hhdet_in_tes!J131/RES_hhdet_in_fec!J131)</f>
        <v>0.83857750359364025</v>
      </c>
      <c r="K131" s="111">
        <f>IF(RES_hhdet_in_tes!K131=0,"",RES_hhdet_in_tes!K131/RES_hhdet_in_fec!K131)</f>
        <v>0.8394539004004018</v>
      </c>
      <c r="L131" s="111">
        <f>IF(RES_hhdet_in_tes!L131=0,"",RES_hhdet_in_tes!L131/RES_hhdet_in_fec!L131)</f>
        <v>0.84645854922281927</v>
      </c>
      <c r="M131" s="111">
        <f>IF(RES_hhdet_in_tes!M131=0,"",RES_hhdet_in_tes!M131/RES_hhdet_in_fec!M131)</f>
        <v>0.84499337003333519</v>
      </c>
      <c r="N131" s="111">
        <f>IF(RES_hhdet_in_tes!N131=0,"",RES_hhdet_in_tes!N131/RES_hhdet_in_fec!N131)</f>
        <v>0.84774042301353547</v>
      </c>
      <c r="O131" s="111">
        <f>IF(RES_hhdet_in_tes!O131=0,"",RES_hhdet_in_tes!O131/RES_hhdet_in_fec!O131)</f>
        <v>0.85457911705363332</v>
      </c>
      <c r="P131" s="111">
        <f>IF(RES_hhdet_in_tes!P131=0,"",RES_hhdet_in_tes!P131/RES_hhdet_in_fec!P131)</f>
        <v>0.86695708676100991</v>
      </c>
      <c r="Q131" s="111">
        <f>IF(RES_hhdet_in_tes!Q131=0,"",RES_hhdet_in_tes!Q131/RES_hhdet_in_fec!Q131)</f>
        <v>0.87823739796243738</v>
      </c>
      <c r="R131" s="111">
        <f>IF(RES_hhdet_in_tes!R131=0,"",RES_hhdet_in_tes!R131/RES_hhdet_in_fec!R131)</f>
        <v>0.88806814322666827</v>
      </c>
      <c r="S131" s="111">
        <f>IF(RES_hhdet_in_tes!S131=0,"",RES_hhdet_in_tes!S131/RES_hhdet_in_fec!S131)</f>
        <v>0.89131548981651187</v>
      </c>
      <c r="T131" s="111">
        <f>IF(RES_hhdet_in_tes!T131=0,"",RES_hhdet_in_tes!T131/RES_hhdet_in_fec!T131)</f>
        <v>0.89230201008155885</v>
      </c>
      <c r="U131" s="111">
        <f>IF(RES_hhdet_in_tes!U131=0,"",RES_hhdet_in_tes!U131/RES_hhdet_in_fec!U131)</f>
        <v>0.89556959252010016</v>
      </c>
      <c r="V131" s="111">
        <f>IF(RES_hhdet_in_tes!V131=0,"",RES_hhdet_in_tes!V131/RES_hhdet_in_fec!V131)</f>
        <v>0.89693189384923566</v>
      </c>
      <c r="W131" s="111">
        <f>IF(RES_hhdet_in_tes!W131=0,"",RES_hhdet_in_tes!W131/RES_hhdet_in_fec!W131)</f>
        <v>0.90802006027081472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0.92559031070246023</v>
      </c>
      <c r="D132" s="111">
        <f>IF(RES_hhdet_in_tes!D132=0,"",RES_hhdet_in_tes!D132/RES_hhdet_in_fec!D132)</f>
        <v>0.9285708959678467</v>
      </c>
      <c r="E132" s="111">
        <f>IF(RES_hhdet_in_tes!E132=0,"",RES_hhdet_in_tes!E132/RES_hhdet_in_fec!E132)</f>
        <v>0.9271212598936136</v>
      </c>
      <c r="F132" s="111">
        <f>IF(RES_hhdet_in_tes!F132=0,"",RES_hhdet_in_tes!F132/RES_hhdet_in_fec!F132)</f>
        <v>0.93729749833795684</v>
      </c>
      <c r="G132" s="111">
        <f>IF(RES_hhdet_in_tes!G132=0,"",RES_hhdet_in_tes!G132/RES_hhdet_in_fec!G132)</f>
        <v>0.94311492026404364</v>
      </c>
      <c r="H132" s="111">
        <f>IF(RES_hhdet_in_tes!H132=0,"",RES_hhdet_in_tes!H132/RES_hhdet_in_fec!H132)</f>
        <v>0.93522720314266239</v>
      </c>
      <c r="I132" s="111">
        <f>IF(RES_hhdet_in_tes!I132=0,"",RES_hhdet_in_tes!I132/RES_hhdet_in_fec!I132)</f>
        <v>0.93589123621699888</v>
      </c>
      <c r="J132" s="111">
        <f>IF(RES_hhdet_in_tes!J132=0,"",RES_hhdet_in_tes!J132/RES_hhdet_in_fec!J132)</f>
        <v>0.93769578918948593</v>
      </c>
      <c r="K132" s="111">
        <f>IF(RES_hhdet_in_tes!K132=0,"",RES_hhdet_in_tes!K132/RES_hhdet_in_fec!K132)</f>
        <v>0.93025627746499651</v>
      </c>
      <c r="L132" s="111">
        <f>IF(RES_hhdet_in_tes!L132=0,"",RES_hhdet_in_tes!L132/RES_hhdet_in_fec!L132)</f>
        <v>0.93728826187073699</v>
      </c>
      <c r="M132" s="111">
        <f>IF(RES_hhdet_in_tes!M132=0,"",RES_hhdet_in_tes!M132/RES_hhdet_in_fec!M132)</f>
        <v>0.94859451869541167</v>
      </c>
      <c r="N132" s="111">
        <f>IF(RES_hhdet_in_tes!N132=0,"",RES_hhdet_in_tes!N132/RES_hhdet_in_fec!N132)</f>
        <v>0.94165722444857825</v>
      </c>
      <c r="O132" s="111">
        <f>IF(RES_hhdet_in_tes!O132=0,"",RES_hhdet_in_tes!O132/RES_hhdet_in_fec!O132)</f>
        <v>0.93653059494259627</v>
      </c>
      <c r="P132" s="111">
        <f>IF(RES_hhdet_in_tes!P132=0,"",RES_hhdet_in_tes!P132/RES_hhdet_in_fec!P132)</f>
        <v>0.93899008793484207</v>
      </c>
      <c r="Q132" s="111">
        <f>IF(RES_hhdet_in_tes!Q132=0,"",RES_hhdet_in_tes!Q132/RES_hhdet_in_fec!Q132)</f>
        <v>0.93982264775536628</v>
      </c>
      <c r="R132" s="111">
        <f>IF(RES_hhdet_in_tes!R132=0,"",RES_hhdet_in_tes!R132/RES_hhdet_in_fec!R132)</f>
        <v>0.95279506377033518</v>
      </c>
      <c r="S132" s="111">
        <f>IF(RES_hhdet_in_tes!S132=0,"",RES_hhdet_in_tes!S132/RES_hhdet_in_fec!S132)</f>
        <v>0.95436539476940463</v>
      </c>
      <c r="T132" s="111">
        <f>IF(RES_hhdet_in_tes!T132=0,"",RES_hhdet_in_tes!T132/RES_hhdet_in_fec!T132)</f>
        <v>0.9355707137281688</v>
      </c>
      <c r="U132" s="111">
        <f>IF(RES_hhdet_in_tes!U132=0,"",RES_hhdet_in_tes!U132/RES_hhdet_in_fec!U132)</f>
        <v>0.95013894721412773</v>
      </c>
      <c r="V132" s="111">
        <f>IF(RES_hhdet_in_tes!V132=0,"",RES_hhdet_in_tes!V132/RES_hhdet_in_fec!V132)</f>
        <v>0.94441619594079207</v>
      </c>
      <c r="W132" s="111">
        <f>IF(RES_hhdet_in_tes!W132=0,"",RES_hhdet_in_tes!W132/RES_hhdet_in_fec!W132)</f>
        <v>0.95046673792012271</v>
      </c>
      <c r="DA132" s="63" t="s">
        <v>3710</v>
      </c>
    </row>
    <row r="133" spans="1:105" ht="12" customHeight="1" x14ac:dyDescent="0.25">
      <c r="A133" s="100" t="s">
        <v>204</v>
      </c>
      <c r="B133" s="112"/>
      <c r="C133" s="112">
        <f>IF(RES_hhdet_in_tes!C133=0,"",RES_hhdet_in_tes!C133/RES_hhdet_in_fec!C133)</f>
        <v>0.85881342978562758</v>
      </c>
      <c r="D133" s="112">
        <f>IF(RES_hhdet_in_tes!D133=0,"",RES_hhdet_in_tes!D133/RES_hhdet_in_fec!D133)</f>
        <v>0.86513165156239769</v>
      </c>
      <c r="E133" s="112">
        <f>IF(RES_hhdet_in_tes!E133=0,"",RES_hhdet_in_tes!E133/RES_hhdet_in_fec!E133)</f>
        <v>0.85861169048897579</v>
      </c>
      <c r="F133" s="112">
        <f>IF(RES_hhdet_in_tes!F133=0,"",RES_hhdet_in_tes!F133/RES_hhdet_in_fec!F133)</f>
        <v>0.87192477027761395</v>
      </c>
      <c r="G133" s="112">
        <f>IF(RES_hhdet_in_tes!G133=0,"",RES_hhdet_in_tes!G133/RES_hhdet_in_fec!G133)</f>
        <v>0.88643880850052681</v>
      </c>
      <c r="H133" s="112">
        <f>IF(RES_hhdet_in_tes!H133=0,"",RES_hhdet_in_tes!H133/RES_hhdet_in_fec!H133)</f>
        <v>0.87682524763033476</v>
      </c>
      <c r="I133" s="112">
        <f>IF(RES_hhdet_in_tes!I133=0,"",RES_hhdet_in_tes!I133/RES_hhdet_in_fec!I133)</f>
        <v>0.87941322987595805</v>
      </c>
      <c r="J133" s="112">
        <f>IF(RES_hhdet_in_tes!J133=0,"",RES_hhdet_in_tes!J133/RES_hhdet_in_fec!J133)</f>
        <v>0.87866529559426954</v>
      </c>
      <c r="K133" s="112">
        <f>IF(RES_hhdet_in_tes!K133=0,"",RES_hhdet_in_tes!K133/RES_hhdet_in_fec!K133)</f>
        <v>0.86045779637907605</v>
      </c>
      <c r="L133" s="112">
        <f>IF(RES_hhdet_in_tes!L133=0,"",RES_hhdet_in_tes!L133/RES_hhdet_in_fec!L133)</f>
        <v>0.86807472992635881</v>
      </c>
      <c r="M133" s="112">
        <f>IF(RES_hhdet_in_tes!M133=0,"",RES_hhdet_in_tes!M133/RES_hhdet_in_fec!M133)</f>
        <v>0.87863967044210989</v>
      </c>
      <c r="N133" s="112">
        <f>IF(RES_hhdet_in_tes!N133=0,"",RES_hhdet_in_tes!N133/RES_hhdet_in_fec!N133)</f>
        <v>0.86865069010178231</v>
      </c>
      <c r="O133" s="112">
        <f>IF(RES_hhdet_in_tes!O133=0,"",RES_hhdet_in_tes!O133/RES_hhdet_in_fec!O133)</f>
        <v>0.86389397897345144</v>
      </c>
      <c r="P133" s="112">
        <f>IF(RES_hhdet_in_tes!P133=0,"",RES_hhdet_in_tes!P133/RES_hhdet_in_fec!P133)</f>
        <v>0.86870288961316389</v>
      </c>
      <c r="Q133" s="112">
        <f>IF(RES_hhdet_in_tes!Q133=0,"",RES_hhdet_in_tes!Q133/RES_hhdet_in_fec!Q133)</f>
        <v>0.87491997216513073</v>
      </c>
      <c r="R133" s="112">
        <f>IF(RES_hhdet_in_tes!R133=0,"",RES_hhdet_in_tes!R133/RES_hhdet_in_fec!R133)</f>
        <v>0.89868947111875275</v>
      </c>
      <c r="S133" s="112">
        <f>IF(RES_hhdet_in_tes!S133=0,"",RES_hhdet_in_tes!S133/RES_hhdet_in_fec!S133)</f>
        <v>0.91232056847279386</v>
      </c>
      <c r="T133" s="112">
        <f>IF(RES_hhdet_in_tes!T133=0,"",RES_hhdet_in_tes!T133/RES_hhdet_in_fec!T133)</f>
        <v>0.87705470367836202</v>
      </c>
      <c r="U133" s="112">
        <f>IF(RES_hhdet_in_tes!U133=0,"",RES_hhdet_in_tes!U133/RES_hhdet_in_fec!U133)</f>
        <v>0.90261312092054213</v>
      </c>
      <c r="V133" s="112">
        <f>IF(RES_hhdet_in_tes!V133=0,"",RES_hhdet_in_tes!V133/RES_hhdet_in_fec!V133)</f>
        <v>0.88935732855374827</v>
      </c>
      <c r="W133" s="112">
        <f>IF(RES_hhdet_in_tes!W133=0,"",RES_hhdet_in_tes!W133/RES_hhdet_in_fec!W133)</f>
        <v>0.90058925441048165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0.73965589030044743</v>
      </c>
      <c r="D135" s="112">
        <f>IF(RES_hhdet_in_tes!D135=0,"",RES_hhdet_in_tes!D135/RES_hhdet_in_fec!D135)</f>
        <v>0.75952456827470061</v>
      </c>
      <c r="E135" s="112">
        <f>IF(RES_hhdet_in_tes!E135=0,"",RES_hhdet_in_tes!E135/RES_hhdet_in_fec!E135)</f>
        <v>0.73403236566544516</v>
      </c>
      <c r="F135" s="112">
        <f>IF(RES_hhdet_in_tes!F135=0,"",RES_hhdet_in_tes!F135/RES_hhdet_in_fec!F135)</f>
        <v>0.75204965163743331</v>
      </c>
      <c r="G135" s="112">
        <f>IF(RES_hhdet_in_tes!G135=0,"",RES_hhdet_in_tes!G135/RES_hhdet_in_fec!G135)</f>
        <v>0.76123842886055859</v>
      </c>
      <c r="H135" s="112">
        <f>IF(RES_hhdet_in_tes!H135=0,"",RES_hhdet_in_tes!H135/RES_hhdet_in_fec!H135)</f>
        <v>0.73822467099203581</v>
      </c>
      <c r="I135" s="112">
        <f>IF(RES_hhdet_in_tes!I135=0,"",RES_hhdet_in_tes!I135/RES_hhdet_in_fec!I135)</f>
        <v>0.74694105598855798</v>
      </c>
      <c r="J135" s="112">
        <f>IF(RES_hhdet_in_tes!J135=0,"",RES_hhdet_in_tes!J135/RES_hhdet_in_fec!J135)</f>
        <v>0.70958522961704162</v>
      </c>
      <c r="K135" s="112">
        <f>IF(RES_hhdet_in_tes!K135=0,"",RES_hhdet_in_tes!K135/RES_hhdet_in_fec!K135)</f>
        <v>0.70024871233136576</v>
      </c>
      <c r="L135" s="112">
        <f>IF(RES_hhdet_in_tes!L135=0,"",RES_hhdet_in_tes!L135/RES_hhdet_in_fec!L135)</f>
        <v>0.74589172078067456</v>
      </c>
      <c r="M135" s="112">
        <f>IF(RES_hhdet_in_tes!M135=0,"",RES_hhdet_in_tes!M135/RES_hhdet_in_fec!M135)</f>
        <v>0.74165177754386247</v>
      </c>
      <c r="N135" s="112">
        <f>IF(RES_hhdet_in_tes!N135=0,"",RES_hhdet_in_tes!N135/RES_hhdet_in_fec!N135)</f>
        <v>0.76686863272728178</v>
      </c>
      <c r="O135" s="112">
        <f>IF(RES_hhdet_in_tes!O135=0,"",RES_hhdet_in_tes!O135/RES_hhdet_in_fec!O135)</f>
        <v>0.74893119952640597</v>
      </c>
      <c r="P135" s="112">
        <f>IF(RES_hhdet_in_tes!P135=0,"",RES_hhdet_in_tes!P135/RES_hhdet_in_fec!P135)</f>
        <v>0.7519288241443971</v>
      </c>
      <c r="Q135" s="112">
        <f>IF(RES_hhdet_in_tes!Q135=0,"",RES_hhdet_in_tes!Q135/RES_hhdet_in_fec!Q135)</f>
        <v>0.76624749037950635</v>
      </c>
      <c r="R135" s="112">
        <f>IF(RES_hhdet_in_tes!R135=0,"",RES_hhdet_in_tes!R135/RES_hhdet_in_fec!R135)</f>
        <v>0.7809077314026891</v>
      </c>
      <c r="S135" s="112">
        <f>IF(RES_hhdet_in_tes!S135=0,"",RES_hhdet_in_tes!S135/RES_hhdet_in_fec!S135)</f>
        <v>0.79511240165672847</v>
      </c>
      <c r="T135" s="112">
        <f>IF(RES_hhdet_in_tes!T135=0,"",RES_hhdet_in_tes!T135/RES_hhdet_in_fec!T135)</f>
        <v>0.76910767718742024</v>
      </c>
      <c r="U135" s="112">
        <f>IF(RES_hhdet_in_tes!U135=0,"",RES_hhdet_in_tes!U135/RES_hhdet_in_fec!U135)</f>
        <v>0.78692332122139419</v>
      </c>
      <c r="V135" s="112">
        <f>IF(RES_hhdet_in_tes!V135=0,"",RES_hhdet_in_tes!V135/RES_hhdet_in_fec!V135)</f>
        <v>0.80868695331452467</v>
      </c>
      <c r="W135" s="112">
        <f>IF(RES_hhdet_in_tes!W135=0,"",RES_hhdet_in_tes!W135/RES_hhdet_in_fec!W135)</f>
        <v>0.77598828890481786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0.88989167689550608</v>
      </c>
      <c r="D136" s="113">
        <f>IF(RES_hhdet_in_tes!D136=0,"",RES_hhdet_in_tes!D136/RES_hhdet_in_fec!D136)</f>
        <v>0.88840528744594738</v>
      </c>
      <c r="E136" s="113">
        <f>IF(RES_hhdet_in_tes!E136=0,"",RES_hhdet_in_tes!E136/RES_hhdet_in_fec!E136)</f>
        <v>0.88898861396940176</v>
      </c>
      <c r="F136" s="113">
        <f>IF(RES_hhdet_in_tes!F136=0,"",RES_hhdet_in_tes!F136/RES_hhdet_in_fec!F136)</f>
        <v>0.88220699202648234</v>
      </c>
      <c r="G136" s="113">
        <f>IF(RES_hhdet_in_tes!G136=0,"",RES_hhdet_in_tes!G136/RES_hhdet_in_fec!G136)</f>
        <v>0.88733445954310464</v>
      </c>
      <c r="H136" s="113">
        <f>IF(RES_hhdet_in_tes!H136=0,"",RES_hhdet_in_tes!H136/RES_hhdet_in_fec!H136)</f>
        <v>0.88870788431759939</v>
      </c>
      <c r="I136" s="113">
        <f>IF(RES_hhdet_in_tes!I136=0,"",RES_hhdet_in_tes!I136/RES_hhdet_in_fec!I136)</f>
        <v>0.87977686853977399</v>
      </c>
      <c r="J136" s="113">
        <f>IF(RES_hhdet_in_tes!J136=0,"",RES_hhdet_in_tes!J136/RES_hhdet_in_fec!J136)</f>
        <v>0.87177926047260346</v>
      </c>
      <c r="K136" s="113">
        <f>IF(RES_hhdet_in_tes!K136=0,"",RES_hhdet_in_tes!K136/RES_hhdet_in_fec!K136)</f>
        <v>0.88640347867178748</v>
      </c>
      <c r="L136" s="113">
        <f>IF(RES_hhdet_in_tes!L136=0,"",RES_hhdet_in_tes!L136/RES_hhdet_in_fec!L136)</f>
        <v>0.8930369866619372</v>
      </c>
      <c r="M136" s="113">
        <f>IF(RES_hhdet_in_tes!M136=0,"",RES_hhdet_in_tes!M136/RES_hhdet_in_fec!M136)</f>
        <v>0.88940609962507156</v>
      </c>
      <c r="N136" s="113">
        <f>IF(RES_hhdet_in_tes!N136=0,"",RES_hhdet_in_tes!N136/RES_hhdet_in_fec!N136)</f>
        <v>0.89267068565916174</v>
      </c>
      <c r="O136" s="113">
        <f>IF(RES_hhdet_in_tes!O136=0,"",RES_hhdet_in_tes!O136/RES_hhdet_in_fec!O136)</f>
        <v>0.89295356411694859</v>
      </c>
      <c r="P136" s="113">
        <f>IF(RES_hhdet_in_tes!P136=0,"",RES_hhdet_in_tes!P136/RES_hhdet_in_fec!P136)</f>
        <v>0.90872773238677873</v>
      </c>
      <c r="Q136" s="113">
        <f>IF(RES_hhdet_in_tes!Q136=0,"",RES_hhdet_in_tes!Q136/RES_hhdet_in_fec!Q136)</f>
        <v>0.91696266593445708</v>
      </c>
      <c r="R136" s="113">
        <f>IF(RES_hhdet_in_tes!R136=0,"",RES_hhdet_in_tes!R136/RES_hhdet_in_fec!R136)</f>
        <v>0.91984346445673892</v>
      </c>
      <c r="S136" s="113">
        <f>IF(RES_hhdet_in_tes!S136=0,"",RES_hhdet_in_tes!S136/RES_hhdet_in_fec!S136)</f>
        <v>0.92035960316554966</v>
      </c>
      <c r="T136" s="113">
        <f>IF(RES_hhdet_in_tes!T136=0,"",RES_hhdet_in_tes!T136/RES_hhdet_in_fec!T136)</f>
        <v>0.92211234850317414</v>
      </c>
      <c r="U136" s="113">
        <f>IF(RES_hhdet_in_tes!U136=0,"",RES_hhdet_in_tes!U136/RES_hhdet_in_fec!U136)</f>
        <v>0.92891753673633903</v>
      </c>
      <c r="V136" s="113">
        <f>IF(RES_hhdet_in_tes!V136=0,"",RES_hhdet_in_tes!V136/RES_hhdet_in_fec!V136)</f>
        <v>0.93428570296278435</v>
      </c>
      <c r="W136" s="113">
        <f>IF(RES_hhdet_in_tes!W136=0,"",RES_hhdet_in_tes!W136/RES_hhdet_in_fec!W136)</f>
        <v>0.91670787989992719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0.76868827713312382</v>
      </c>
      <c r="D137" s="111">
        <f>IF(RES_hhdet_in_tes!D137=0,"",RES_hhdet_in_tes!D137/RES_hhdet_in_fec!D137)</f>
        <v>0.76983133124586067</v>
      </c>
      <c r="E137" s="111">
        <f>IF(RES_hhdet_in_tes!E137=0,"",RES_hhdet_in_tes!E137/RES_hhdet_in_fec!E137)</f>
        <v>0.76990490544944012</v>
      </c>
      <c r="F137" s="111">
        <f>IF(RES_hhdet_in_tes!F137=0,"",RES_hhdet_in_tes!F137/RES_hhdet_in_fec!F137)</f>
        <v>0.76855943780645986</v>
      </c>
      <c r="G137" s="111">
        <f>IF(RES_hhdet_in_tes!G137=0,"",RES_hhdet_in_tes!G137/RES_hhdet_in_fec!G137)</f>
        <v>0.77728138785344403</v>
      </c>
      <c r="H137" s="111">
        <f>IF(RES_hhdet_in_tes!H137=0,"",RES_hhdet_in_tes!H137/RES_hhdet_in_fec!H137)</f>
        <v>0.77645506718691559</v>
      </c>
      <c r="I137" s="111">
        <f>IF(RES_hhdet_in_tes!I137=0,"",RES_hhdet_in_tes!I137/RES_hhdet_in_fec!I137)</f>
        <v>0.77929163927687839</v>
      </c>
      <c r="J137" s="111">
        <f>IF(RES_hhdet_in_tes!J137=0,"",RES_hhdet_in_tes!J137/RES_hhdet_in_fec!J137)</f>
        <v>0.75171131032009797</v>
      </c>
      <c r="K137" s="111">
        <f>IF(RES_hhdet_in_tes!K137=0,"",RES_hhdet_in_tes!K137/RES_hhdet_in_fec!K137)</f>
        <v>0.77101648105407083</v>
      </c>
      <c r="L137" s="111">
        <f>IF(RES_hhdet_in_tes!L137=0,"",RES_hhdet_in_tes!L137/RES_hhdet_in_fec!L137)</f>
        <v>0.76801116691451909</v>
      </c>
      <c r="M137" s="111">
        <f>IF(RES_hhdet_in_tes!M137=0,"",RES_hhdet_in_tes!M137/RES_hhdet_in_fec!M137)</f>
        <v>0.78577091910250496</v>
      </c>
      <c r="N137" s="111">
        <f>IF(RES_hhdet_in_tes!N137=0,"",RES_hhdet_in_tes!N137/RES_hhdet_in_fec!N137)</f>
        <v>0.79114916463865959</v>
      </c>
      <c r="O137" s="111">
        <f>IF(RES_hhdet_in_tes!O137=0,"",RES_hhdet_in_tes!O137/RES_hhdet_in_fec!O137)</f>
        <v>0.79706846699378542</v>
      </c>
      <c r="P137" s="111">
        <f>IF(RES_hhdet_in_tes!P137=0,"",RES_hhdet_in_tes!P137/RES_hhdet_in_fec!P137)</f>
        <v>0.81049742159704929</v>
      </c>
      <c r="Q137" s="111">
        <f>IF(RES_hhdet_in_tes!Q137=0,"",RES_hhdet_in_tes!Q137/RES_hhdet_in_fec!Q137)</f>
        <v>0.82520041571835634</v>
      </c>
      <c r="R137" s="111">
        <f>IF(RES_hhdet_in_tes!R137=0,"",RES_hhdet_in_tes!R137/RES_hhdet_in_fec!R137)</f>
        <v>0.82893523651363277</v>
      </c>
      <c r="S137" s="111">
        <f>IF(RES_hhdet_in_tes!S137=0,"",RES_hhdet_in_tes!S137/RES_hhdet_in_fec!S137)</f>
        <v>0.83457228571827846</v>
      </c>
      <c r="T137" s="111">
        <f>IF(RES_hhdet_in_tes!T137=0,"",RES_hhdet_in_tes!T137/RES_hhdet_in_fec!T137)</f>
        <v>0.81040418026278582</v>
      </c>
      <c r="U137" s="111">
        <f>IF(RES_hhdet_in_tes!U137=0,"",RES_hhdet_in_tes!U137/RES_hhdet_in_fec!U137)</f>
        <v>0.8459682045256659</v>
      </c>
      <c r="V137" s="111">
        <f>IF(RES_hhdet_in_tes!V137=0,"",RES_hhdet_in_tes!V137/RES_hhdet_in_fec!V137)</f>
        <v>0.8517955965184113</v>
      </c>
      <c r="W137" s="111">
        <f>IF(RES_hhdet_in_tes!W137=0,"",RES_hhdet_in_tes!W137/RES_hhdet_in_fec!W137)</f>
        <v>0.83572194619253337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0.68969826751883567</v>
      </c>
      <c r="D139" s="124">
        <f>IF(RES_hhdet_in_tes!D139=0,"",RES_hhdet_in_tes!D139/RES_hhdet_in_fec!D139)</f>
        <v>0.72361317152716365</v>
      </c>
      <c r="E139" s="124">
        <f>IF(RES_hhdet_in_tes!E139=0,"",RES_hhdet_in_tes!E139/RES_hhdet_in_fec!E139)</f>
        <v>0.72285495462107263</v>
      </c>
      <c r="F139" s="124">
        <f>IF(RES_hhdet_in_tes!F139=0,"",RES_hhdet_in_tes!F139/RES_hhdet_in_fec!F139)</f>
        <v>0.72409855039951765</v>
      </c>
      <c r="G139" s="124">
        <f>IF(RES_hhdet_in_tes!G139=0,"",RES_hhdet_in_tes!G139/RES_hhdet_in_fec!G139)</f>
        <v>0.72127388626996758</v>
      </c>
      <c r="H139" s="124">
        <f>IF(RES_hhdet_in_tes!H139=0,"",RES_hhdet_in_tes!H139/RES_hhdet_in_fec!H139)</f>
        <v>0.72157824030026618</v>
      </c>
      <c r="I139" s="124">
        <f>IF(RES_hhdet_in_tes!I139=0,"",RES_hhdet_in_tes!I139/RES_hhdet_in_fec!I139)</f>
        <v>0.70619257636537258</v>
      </c>
      <c r="J139" s="124">
        <f>IF(RES_hhdet_in_tes!J139=0,"",RES_hhdet_in_tes!J139/RES_hhdet_in_fec!J139)</f>
        <v>0.71801144504513836</v>
      </c>
      <c r="K139" s="124">
        <f>IF(RES_hhdet_in_tes!K139=0,"",RES_hhdet_in_tes!K139/RES_hhdet_in_fec!K139)</f>
        <v>0.70812768196261155</v>
      </c>
      <c r="L139" s="124">
        <f>IF(RES_hhdet_in_tes!L139=0,"",RES_hhdet_in_tes!L139/RES_hhdet_in_fec!L139)</f>
        <v>0.71324473458666249</v>
      </c>
      <c r="M139" s="124">
        <f>IF(RES_hhdet_in_tes!M139=0,"",RES_hhdet_in_tes!M139/RES_hhdet_in_fec!M139)</f>
        <v>0.71514612346600892</v>
      </c>
      <c r="N139" s="124">
        <f>IF(RES_hhdet_in_tes!N139=0,"",RES_hhdet_in_tes!N139/RES_hhdet_in_fec!N139)</f>
        <v>0.72025681789478013</v>
      </c>
      <c r="O139" s="124">
        <f>IF(RES_hhdet_in_tes!O139=0,"",RES_hhdet_in_tes!O139/RES_hhdet_in_fec!O139)</f>
        <v>0.72301113139998352</v>
      </c>
      <c r="P139" s="124">
        <f>IF(RES_hhdet_in_tes!P139=0,"",RES_hhdet_in_tes!P139/RES_hhdet_in_fec!P139)</f>
        <v>0.75383041371795489</v>
      </c>
      <c r="Q139" s="124">
        <f>IF(RES_hhdet_in_tes!Q139=0,"",RES_hhdet_in_tes!Q139/RES_hhdet_in_fec!Q139)</f>
        <v>0.7659046218874781</v>
      </c>
      <c r="R139" s="124">
        <f>IF(RES_hhdet_in_tes!R139=0,"",RES_hhdet_in_tes!R139/RES_hhdet_in_fec!R139)</f>
        <v>0.77054324616515524</v>
      </c>
      <c r="S139" s="124">
        <f>IF(RES_hhdet_in_tes!S139=0,"",RES_hhdet_in_tes!S139/RES_hhdet_in_fec!S139)</f>
        <v>0.77557425986232165</v>
      </c>
      <c r="T139" s="124">
        <f>IF(RES_hhdet_in_tes!T139=0,"",RES_hhdet_in_tes!T139/RES_hhdet_in_fec!T139)</f>
        <v>0.79126844898874948</v>
      </c>
      <c r="U139" s="124">
        <f>IF(RES_hhdet_in_tes!U139=0,"",RES_hhdet_in_tes!U139/RES_hhdet_in_fec!U139)</f>
        <v>0.78179084268639842</v>
      </c>
      <c r="V139" s="124">
        <f>IF(RES_hhdet_in_tes!V139=0,"",RES_hhdet_in_tes!V139/RES_hhdet_in_fec!V139)</f>
        <v>0.78285085842138491</v>
      </c>
      <c r="W139" s="124">
        <f>IF(RES_hhdet_in_tes!W139=0,"",RES_hhdet_in_tes!W139/RES_hhdet_in_fec!W139)</f>
        <v>0.7700283593090006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0.58987350614703449</v>
      </c>
      <c r="D140" s="111">
        <f>IF(RES_hhdet_in_tes!D140=0,"",RES_hhdet_in_tes!D140/RES_hhdet_in_fec!D140)</f>
        <v>0.60164196437802697</v>
      </c>
      <c r="E140" s="111">
        <f>IF(RES_hhdet_in_tes!E140=0,"",RES_hhdet_in_tes!E140/RES_hhdet_in_fec!E140)</f>
        <v>0.60082437333121608</v>
      </c>
      <c r="F140" s="111">
        <f>IF(RES_hhdet_in_tes!F140=0,"",RES_hhdet_in_tes!F140/RES_hhdet_in_fec!F140)</f>
        <v>0.60388203217179404</v>
      </c>
      <c r="G140" s="111">
        <f>IF(RES_hhdet_in_tes!G140=0,"",RES_hhdet_in_tes!G140/RES_hhdet_in_fec!G140)</f>
        <v>0.59592803440014241</v>
      </c>
      <c r="H140" s="111">
        <f>IF(RES_hhdet_in_tes!H140=0,"",RES_hhdet_in_tes!H140/RES_hhdet_in_fec!H140)</f>
        <v>0.59411013974234661</v>
      </c>
      <c r="I140" s="111">
        <f>IF(RES_hhdet_in_tes!I140=0,"",RES_hhdet_in_tes!I140/RES_hhdet_in_fec!I140)</f>
        <v>0.5913806343106508</v>
      </c>
      <c r="J140" s="111">
        <f>IF(RES_hhdet_in_tes!J140=0,"",RES_hhdet_in_tes!J140/RES_hhdet_in_fec!J140)</f>
        <v>0.59302754931420709</v>
      </c>
      <c r="K140" s="111">
        <f>IF(RES_hhdet_in_tes!K140=0,"",RES_hhdet_in_tes!K140/RES_hhdet_in_fec!K140)</f>
        <v>0.59268722675287211</v>
      </c>
      <c r="L140" s="111">
        <f>IF(RES_hhdet_in_tes!L140=0,"",RES_hhdet_in_tes!L140/RES_hhdet_in_fec!L140)</f>
        <v>0.59654174389270487</v>
      </c>
      <c r="M140" s="111">
        <f>IF(RES_hhdet_in_tes!M140=0,"",RES_hhdet_in_tes!M140/RES_hhdet_in_fec!M140)</f>
        <v>0.59990806193423052</v>
      </c>
      <c r="N140" s="111">
        <f>IF(RES_hhdet_in_tes!N140=0,"",RES_hhdet_in_tes!N140/RES_hhdet_in_fec!N140)</f>
        <v>0.59973151047324036</v>
      </c>
      <c r="O140" s="111">
        <f>IF(RES_hhdet_in_tes!O140=0,"",RES_hhdet_in_tes!O140/RES_hhdet_in_fec!O140)</f>
        <v>0.59843869011687523</v>
      </c>
      <c r="P140" s="111">
        <f>IF(RES_hhdet_in_tes!P140=0,"",RES_hhdet_in_tes!P140/RES_hhdet_in_fec!P140)</f>
        <v>0.60547290402448373</v>
      </c>
      <c r="Q140" s="111">
        <f>IF(RES_hhdet_in_tes!Q140=0,"",RES_hhdet_in_tes!Q140/RES_hhdet_in_fec!Q140)</f>
        <v>0.59991412979030145</v>
      </c>
      <c r="R140" s="111">
        <f>IF(RES_hhdet_in_tes!R140=0,"",RES_hhdet_in_tes!R140/RES_hhdet_in_fec!R140)</f>
        <v>0.60051809474403883</v>
      </c>
      <c r="S140" s="111">
        <f>IF(RES_hhdet_in_tes!S140=0,"",RES_hhdet_in_tes!S140/RES_hhdet_in_fec!S140)</f>
        <v>0.60256418841964987</v>
      </c>
      <c r="T140" s="111">
        <f>IF(RES_hhdet_in_tes!T140=0,"",RES_hhdet_in_tes!T140/RES_hhdet_in_fec!T140)</f>
        <v>0.61034771136838228</v>
      </c>
      <c r="U140" s="111">
        <f>IF(RES_hhdet_in_tes!U140=0,"",RES_hhdet_in_tes!U140/RES_hhdet_in_fec!U140)</f>
        <v>0.60915530864053757</v>
      </c>
      <c r="V140" s="111">
        <f>IF(RES_hhdet_in_tes!V140=0,"",RES_hhdet_in_tes!V140/RES_hhdet_in_fec!V140)</f>
        <v>0.61096589607024199</v>
      </c>
      <c r="W140" s="111">
        <f>IF(RES_hhdet_in_tes!W140=0,"",RES_hhdet_in_tes!W140/RES_hhdet_in_fec!W140)</f>
        <v>0.61221007162231789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0.76561450120966446</v>
      </c>
      <c r="D141" s="45">
        <f>IF(RES_hhdet_in_tes!D141=0,"",RES_hhdet_in_tes!D141/RES_hhdet_in_fec!D141)</f>
        <v>0.7692076404630005</v>
      </c>
      <c r="E141" s="45">
        <f>IF(RES_hhdet_in_tes!E141=0,"",RES_hhdet_in_tes!E141/RES_hhdet_in_fec!E141)</f>
        <v>0.76747652637117825</v>
      </c>
      <c r="F141" s="45">
        <f>IF(RES_hhdet_in_tes!F141=0,"",RES_hhdet_in_tes!F141/RES_hhdet_in_fec!F141)</f>
        <v>0.77220161629612505</v>
      </c>
      <c r="G141" s="45">
        <f>IF(RES_hhdet_in_tes!G141=0,"",RES_hhdet_in_tes!G141/RES_hhdet_in_fec!G141)</f>
        <v>0.77124264736888082</v>
      </c>
      <c r="H141" s="45">
        <f>IF(RES_hhdet_in_tes!H141=0,"",RES_hhdet_in_tes!H141/RES_hhdet_in_fec!H141)</f>
        <v>0.77197071682976171</v>
      </c>
      <c r="I141" s="45">
        <f>IF(RES_hhdet_in_tes!I141=0,"",RES_hhdet_in_tes!I141/RES_hhdet_in_fec!I141)</f>
        <v>0.77337241322530048</v>
      </c>
      <c r="J141" s="45">
        <f>IF(RES_hhdet_in_tes!J141=0,"",RES_hhdet_in_tes!J141/RES_hhdet_in_fec!J141)</f>
        <v>0.77260100522515029</v>
      </c>
      <c r="K141" s="45">
        <f>IF(RES_hhdet_in_tes!K141=0,"",RES_hhdet_in_tes!K141/RES_hhdet_in_fec!K141)</f>
        <v>0.77741584266390418</v>
      </c>
      <c r="L141" s="45">
        <f>IF(RES_hhdet_in_tes!L141=0,"",RES_hhdet_in_tes!L141/RES_hhdet_in_fec!L141)</f>
        <v>0.77834557112340852</v>
      </c>
      <c r="M141" s="45">
        <f>IF(RES_hhdet_in_tes!M141=0,"",RES_hhdet_in_tes!M141/RES_hhdet_in_fec!M141)</f>
        <v>0.78208857652964014</v>
      </c>
      <c r="N141" s="45">
        <f>IF(RES_hhdet_in_tes!N141=0,"",RES_hhdet_in_tes!N141/RES_hhdet_in_fec!N141)</f>
        <v>0.78504738547786179</v>
      </c>
      <c r="O141" s="45">
        <f>IF(RES_hhdet_in_tes!O141=0,"",RES_hhdet_in_tes!O141/RES_hhdet_in_fec!O141)</f>
        <v>0.79014458840902846</v>
      </c>
      <c r="P141" s="45">
        <f>IF(RES_hhdet_in_tes!P141=0,"",RES_hhdet_in_tes!P141/RES_hhdet_in_fec!P141)</f>
        <v>0.80040778090315201</v>
      </c>
      <c r="Q141" s="45">
        <f>IF(RES_hhdet_in_tes!Q141=0,"",RES_hhdet_in_tes!Q141/RES_hhdet_in_fec!Q141)</f>
        <v>0.80784322064263436</v>
      </c>
      <c r="R141" s="45">
        <f>IF(RES_hhdet_in_tes!R141=0,"",RES_hhdet_in_tes!R141/RES_hhdet_in_fec!R141)</f>
        <v>0.81756432456800632</v>
      </c>
      <c r="S141" s="45">
        <f>IF(RES_hhdet_in_tes!S141=0,"",RES_hhdet_in_tes!S141/RES_hhdet_in_fec!S141)</f>
        <v>0.83006963114894283</v>
      </c>
      <c r="T141" s="45">
        <f>IF(RES_hhdet_in_tes!T141=0,"",RES_hhdet_in_tes!T141/RES_hhdet_in_fec!T141)</f>
        <v>0.84454051912345107</v>
      </c>
      <c r="U141" s="45">
        <f>IF(RES_hhdet_in_tes!U141=0,"",RES_hhdet_in_tes!U141/RES_hhdet_in_fec!U141)</f>
        <v>0.85744965333881973</v>
      </c>
      <c r="V141" s="45">
        <f>IF(RES_hhdet_in_tes!V141=0,"",RES_hhdet_in_tes!V141/RES_hhdet_in_fec!V141)</f>
        <v>0.86796554241948176</v>
      </c>
      <c r="W141" s="45">
        <f>IF(RES_hhdet_in_tes!W141=0,"",RES_hhdet_in_tes!W141/RES_hhdet_in_fec!W141)</f>
        <v>0.87618248664105813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1.305373908271569</v>
      </c>
      <c r="D143" s="119">
        <f>IF(RES_hhdet_in_tes!D143=0,"",RES_hhdet_in_tes!D143/RES_hhdet_in_fec!D143)</f>
        <v>1.3298531474384108</v>
      </c>
      <c r="E143" s="119">
        <f>IF(RES_hhdet_in_tes!E143=0,"",RES_hhdet_in_tes!E143/RES_hhdet_in_fec!E143)</f>
        <v>1.3983753046685157</v>
      </c>
      <c r="F143" s="119">
        <f>IF(RES_hhdet_in_tes!F143=0,"",RES_hhdet_in_tes!F143/RES_hhdet_in_fec!F143)</f>
        <v>1.441174674712659</v>
      </c>
      <c r="G143" s="119">
        <f>IF(RES_hhdet_in_tes!G143=0,"",RES_hhdet_in_tes!G143/RES_hhdet_in_fec!G143)</f>
        <v>1.5299898890629271</v>
      </c>
      <c r="H143" s="119">
        <f>IF(RES_hhdet_in_tes!H143=0,"",RES_hhdet_in_tes!H143/RES_hhdet_in_fec!H143)</f>
        <v>1.6000064131480576</v>
      </c>
      <c r="I143" s="119">
        <f>IF(RES_hhdet_in_tes!I143=0,"",RES_hhdet_in_tes!I143/RES_hhdet_in_fec!I143)</f>
        <v>1.6341380425659082</v>
      </c>
      <c r="J143" s="119">
        <f>IF(RES_hhdet_in_tes!J143=0,"",RES_hhdet_in_tes!J143/RES_hhdet_in_fec!J143)</f>
        <v>1.7143363977365398</v>
      </c>
      <c r="K143" s="119">
        <f>IF(RES_hhdet_in_tes!K143=0,"",RES_hhdet_in_tes!K143/RES_hhdet_in_fec!K143)</f>
        <v>1.7726575255531631</v>
      </c>
      <c r="L143" s="119">
        <f>IF(RES_hhdet_in_tes!L143=0,"",RES_hhdet_in_tes!L143/RES_hhdet_in_fec!L143)</f>
        <v>1.8470990500484956</v>
      </c>
      <c r="M143" s="119">
        <f>IF(RES_hhdet_in_tes!M143=0,"",RES_hhdet_in_tes!M143/RES_hhdet_in_fec!M143)</f>
        <v>1.81766969326316</v>
      </c>
      <c r="N143" s="119">
        <f>IF(RES_hhdet_in_tes!N143=0,"",RES_hhdet_in_tes!N143/RES_hhdet_in_fec!N143)</f>
        <v>1.9062290550377503</v>
      </c>
      <c r="O143" s="119">
        <f>IF(RES_hhdet_in_tes!O143=0,"",RES_hhdet_in_tes!O143/RES_hhdet_in_fec!O143)</f>
        <v>2.0249983105722573</v>
      </c>
      <c r="P143" s="119">
        <f>IF(RES_hhdet_in_tes!P143=0,"",RES_hhdet_in_tes!P143/RES_hhdet_in_fec!P143)</f>
        <v>2.0135477418425767</v>
      </c>
      <c r="Q143" s="119">
        <f>IF(RES_hhdet_in_tes!Q143=0,"",RES_hhdet_in_tes!Q143/RES_hhdet_in_fec!Q143)</f>
        <v>2.0861188129138846</v>
      </c>
      <c r="R143" s="119">
        <f>IF(RES_hhdet_in_tes!R143=0,"",RES_hhdet_in_tes!R143/RES_hhdet_in_fec!R143)</f>
        <v>2.1224933591458224</v>
      </c>
      <c r="S143" s="119">
        <f>IF(RES_hhdet_in_tes!S143=0,"",RES_hhdet_in_tes!S143/RES_hhdet_in_fec!S143)</f>
        <v>2.0795861482366047</v>
      </c>
      <c r="T143" s="119">
        <f>IF(RES_hhdet_in_tes!T143=0,"",RES_hhdet_in_tes!T143/RES_hhdet_in_fec!T143)</f>
        <v>2.089606648014767</v>
      </c>
      <c r="U143" s="119">
        <f>IF(RES_hhdet_in_tes!U143=0,"",RES_hhdet_in_tes!U143/RES_hhdet_in_fec!U143)</f>
        <v>2.0755790615064971</v>
      </c>
      <c r="V143" s="119">
        <f>IF(RES_hhdet_in_tes!V143=0,"",RES_hhdet_in_tes!V143/RES_hhdet_in_fec!V143)</f>
        <v>2.0495057074480525</v>
      </c>
      <c r="W143" s="119">
        <f>IF(RES_hhdet_in_tes!W143=0,"",RES_hhdet_in_tes!W143/RES_hhdet_in_fec!W143)</f>
        <v>2.1550034124134192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1.5303079550520011</v>
      </c>
      <c r="D144" s="124">
        <f>IF(RES_hhdet_in_tes!D144=0,"",RES_hhdet_in_tes!D144/RES_hhdet_in_fec!D144)</f>
        <v>1.6308294878222842</v>
      </c>
      <c r="E144" s="124">
        <f>IF(RES_hhdet_in_tes!E144=0,"",RES_hhdet_in_tes!E144/RES_hhdet_in_fec!E144)</f>
        <v>1.7262896360396571</v>
      </c>
      <c r="F144" s="124">
        <f>IF(RES_hhdet_in_tes!F144=0,"",RES_hhdet_in_tes!F144/RES_hhdet_in_fec!F144)</f>
        <v>1.824636259083174</v>
      </c>
      <c r="G144" s="124">
        <f>IF(RES_hhdet_in_tes!G144=0,"",RES_hhdet_in_tes!G144/RES_hhdet_in_fec!G144)</f>
        <v>1.9567287103624935</v>
      </c>
      <c r="H144" s="124">
        <f>IF(RES_hhdet_in_tes!H144=0,"",RES_hhdet_in_tes!H144/RES_hhdet_in_fec!H144)</f>
        <v>2.1003005745003005</v>
      </c>
      <c r="I144" s="124">
        <f>IF(RES_hhdet_in_tes!I144=0,"",RES_hhdet_in_tes!I144/RES_hhdet_in_fec!I144)</f>
        <v>2.2353421208812279</v>
      </c>
      <c r="J144" s="124">
        <f>IF(RES_hhdet_in_tes!J144=0,"",RES_hhdet_in_tes!J144/RES_hhdet_in_fec!J144)</f>
        <v>2.3392596415597109</v>
      </c>
      <c r="K144" s="124">
        <f>IF(RES_hhdet_in_tes!K144=0,"",RES_hhdet_in_tes!K144/RES_hhdet_in_fec!K144)</f>
        <v>2.4762627643623105</v>
      </c>
      <c r="L144" s="124">
        <f>IF(RES_hhdet_in_tes!L144=0,"",RES_hhdet_in_tes!L144/RES_hhdet_in_fec!L144)</f>
        <v>2.6181326281916588</v>
      </c>
      <c r="M144" s="124">
        <f>IF(RES_hhdet_in_tes!M144=0,"",RES_hhdet_in_tes!M144/RES_hhdet_in_fec!M144)</f>
        <v>2.7629740089011992</v>
      </c>
      <c r="N144" s="124">
        <f>IF(RES_hhdet_in_tes!N144=0,"",RES_hhdet_in_tes!N144/RES_hhdet_in_fec!N144)</f>
        <v>2.9095831101451481</v>
      </c>
      <c r="O144" s="124">
        <f>IF(RES_hhdet_in_tes!O144=0,"",RES_hhdet_in_tes!O144/RES_hhdet_in_fec!O144)</f>
        <v>3.0623116711119471</v>
      </c>
      <c r="P144" s="124">
        <f>IF(RES_hhdet_in_tes!P144=0,"",RES_hhdet_in_tes!P144/RES_hhdet_in_fec!P144)</f>
        <v>3.2456767742064376</v>
      </c>
      <c r="Q144" s="124">
        <f>IF(RES_hhdet_in_tes!Q144=0,"",RES_hhdet_in_tes!Q144/RES_hhdet_in_fec!Q144)</f>
        <v>3.3789653189079707</v>
      </c>
      <c r="R144" s="124">
        <f>IF(RES_hhdet_in_tes!R144=0,"",RES_hhdet_in_tes!R144/RES_hhdet_in_fec!R144)</f>
        <v>3.4439080725603199</v>
      </c>
      <c r="S144" s="124">
        <f>IF(RES_hhdet_in_tes!S144=0,"",RES_hhdet_in_tes!S144/RES_hhdet_in_fec!S144)</f>
        <v>3.4799673685290751</v>
      </c>
      <c r="T144" s="124">
        <f>IF(RES_hhdet_in_tes!T144=0,"",RES_hhdet_in_tes!T144/RES_hhdet_in_fec!T144)</f>
        <v>3.5012167601123956</v>
      </c>
      <c r="U144" s="124">
        <f>IF(RES_hhdet_in_tes!U144=0,"",RES_hhdet_in_tes!U144/RES_hhdet_in_fec!U144)</f>
        <v>3.5313204214032354</v>
      </c>
      <c r="V144" s="124">
        <f>IF(RES_hhdet_in_tes!V144=0,"",RES_hhdet_in_tes!V144/RES_hhdet_in_fec!V144)</f>
        <v>3.5538658931047551</v>
      </c>
      <c r="W144" s="124">
        <f>IF(RES_hhdet_in_tes!W144=0,"",RES_hhdet_in_tes!W144/RES_hhdet_in_fec!W144)</f>
        <v>3.5950409839557902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1.5303079550520011</v>
      </c>
      <c r="D145" s="111">
        <f>IF(RES_hhdet_in_tes!D145=0,"",RES_hhdet_in_tes!D145/RES_hhdet_in_fec!D145)</f>
        <v>1.6308294878222842</v>
      </c>
      <c r="E145" s="111">
        <f>IF(RES_hhdet_in_tes!E145=0,"",RES_hhdet_in_tes!E145/RES_hhdet_in_fec!E145)</f>
        <v>1.7262896360396571</v>
      </c>
      <c r="F145" s="111">
        <f>IF(RES_hhdet_in_tes!F145=0,"",RES_hhdet_in_tes!F145/RES_hhdet_in_fec!F145)</f>
        <v>1.824636259083174</v>
      </c>
      <c r="G145" s="111">
        <f>IF(RES_hhdet_in_tes!G145=0,"",RES_hhdet_in_tes!G145/RES_hhdet_in_fec!G145)</f>
        <v>1.9567287103624935</v>
      </c>
      <c r="H145" s="111">
        <f>IF(RES_hhdet_in_tes!H145=0,"",RES_hhdet_in_tes!H145/RES_hhdet_in_fec!H145)</f>
        <v>2.1003005745003005</v>
      </c>
      <c r="I145" s="111">
        <f>IF(RES_hhdet_in_tes!I145=0,"",RES_hhdet_in_tes!I145/RES_hhdet_in_fec!I145)</f>
        <v>2.2353421208812279</v>
      </c>
      <c r="J145" s="111">
        <f>IF(RES_hhdet_in_tes!J145=0,"",RES_hhdet_in_tes!J145/RES_hhdet_in_fec!J145)</f>
        <v>2.3392596415597109</v>
      </c>
      <c r="K145" s="111">
        <f>IF(RES_hhdet_in_tes!K145=0,"",RES_hhdet_in_tes!K145/RES_hhdet_in_fec!K145)</f>
        <v>2.4762627643623105</v>
      </c>
      <c r="L145" s="111">
        <f>IF(RES_hhdet_in_tes!L145=0,"",RES_hhdet_in_tes!L145/RES_hhdet_in_fec!L145)</f>
        <v>2.6181326281916588</v>
      </c>
      <c r="M145" s="111">
        <f>IF(RES_hhdet_in_tes!M145=0,"",RES_hhdet_in_tes!M145/RES_hhdet_in_fec!M145)</f>
        <v>2.7629740089011992</v>
      </c>
      <c r="N145" s="111">
        <f>IF(RES_hhdet_in_tes!N145=0,"",RES_hhdet_in_tes!N145/RES_hhdet_in_fec!N145)</f>
        <v>2.9095831101451481</v>
      </c>
      <c r="O145" s="111">
        <f>IF(RES_hhdet_in_tes!O145=0,"",RES_hhdet_in_tes!O145/RES_hhdet_in_fec!O145)</f>
        <v>3.0623116711119471</v>
      </c>
      <c r="P145" s="111">
        <f>IF(RES_hhdet_in_tes!P145=0,"",RES_hhdet_in_tes!P145/RES_hhdet_in_fec!P145)</f>
        <v>3.2456767742064376</v>
      </c>
      <c r="Q145" s="111">
        <f>IF(RES_hhdet_in_tes!Q145=0,"",RES_hhdet_in_tes!Q145/RES_hhdet_in_fec!Q145)</f>
        <v>3.3789653189079707</v>
      </c>
      <c r="R145" s="111">
        <f>IF(RES_hhdet_in_tes!R145=0,"",RES_hhdet_in_tes!R145/RES_hhdet_in_fec!R145)</f>
        <v>3.4439080725603199</v>
      </c>
      <c r="S145" s="111">
        <f>IF(RES_hhdet_in_tes!S145=0,"",RES_hhdet_in_tes!S145/RES_hhdet_in_fec!S145)</f>
        <v>3.4799673685290751</v>
      </c>
      <c r="T145" s="111">
        <f>IF(RES_hhdet_in_tes!T145=0,"",RES_hhdet_in_tes!T145/RES_hhdet_in_fec!T145)</f>
        <v>3.5012167601123956</v>
      </c>
      <c r="U145" s="111">
        <f>IF(RES_hhdet_in_tes!U145=0,"",RES_hhdet_in_tes!U145/RES_hhdet_in_fec!U145)</f>
        <v>3.5313204214032354</v>
      </c>
      <c r="V145" s="111">
        <f>IF(RES_hhdet_in_tes!V145=0,"",RES_hhdet_in_tes!V145/RES_hhdet_in_fec!V145)</f>
        <v>3.5538658931047551</v>
      </c>
      <c r="W145" s="111">
        <f>IF(RES_hhdet_in_tes!W145=0,"",RES_hhdet_in_tes!W145/RES_hhdet_in_fec!W145)</f>
        <v>3.5950409839557902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2.3484800274479247</v>
      </c>
      <c r="D146" s="124">
        <f>IF(RES_hhdet_in_tes!D146=0,"",RES_hhdet_in_tes!D146/RES_hhdet_in_fec!D146)</f>
        <v>2.3860103917630262</v>
      </c>
      <c r="E146" s="124">
        <f>IF(RES_hhdet_in_tes!E146=0,"",RES_hhdet_in_tes!E146/RES_hhdet_in_fec!E146)</f>
        <v>2.4440512884685677</v>
      </c>
      <c r="F146" s="124">
        <f>IF(RES_hhdet_in_tes!F146=0,"",RES_hhdet_in_tes!F146/RES_hhdet_in_fec!F146)</f>
        <v>2.5284413796801575</v>
      </c>
      <c r="G146" s="124">
        <f>IF(RES_hhdet_in_tes!G146=0,"",RES_hhdet_in_tes!G146/RES_hhdet_in_fec!G146)</f>
        <v>2.6024344976462168</v>
      </c>
      <c r="H146" s="124">
        <f>IF(RES_hhdet_in_tes!H146=0,"",RES_hhdet_in_tes!H146/RES_hhdet_in_fec!H146)</f>
        <v>2.6848258602149064</v>
      </c>
      <c r="I146" s="124">
        <f>IF(RES_hhdet_in_tes!I146=0,"",RES_hhdet_in_tes!I146/RES_hhdet_in_fec!I146)</f>
        <v>2.7980377335260296</v>
      </c>
      <c r="J146" s="124">
        <f>IF(RES_hhdet_in_tes!J146=0,"",RES_hhdet_in_tes!J146/RES_hhdet_in_fec!J146)</f>
        <v>2.9073886947597103</v>
      </c>
      <c r="K146" s="124">
        <f>IF(RES_hhdet_in_tes!K146=0,"",RES_hhdet_in_tes!K146/RES_hhdet_in_fec!K146)</f>
        <v>2.9704515099884454</v>
      </c>
      <c r="L146" s="124">
        <f>IF(RES_hhdet_in_tes!L146=0,"",RES_hhdet_in_tes!L146/RES_hhdet_in_fec!L146)</f>
        <v>3.0498893993359402</v>
      </c>
      <c r="M146" s="124">
        <f>IF(RES_hhdet_in_tes!M146=0,"",RES_hhdet_in_tes!M146/RES_hhdet_in_fec!M146)</f>
        <v>3.1567838031331199</v>
      </c>
      <c r="N146" s="124">
        <f>IF(RES_hhdet_in_tes!N146=0,"",RES_hhdet_in_tes!N146/RES_hhdet_in_fec!N146)</f>
        <v>3.2797707783174843</v>
      </c>
      <c r="O146" s="124">
        <f>IF(RES_hhdet_in_tes!O146=0,"",RES_hhdet_in_tes!O146/RES_hhdet_in_fec!O146)</f>
        <v>3.4295156003834224</v>
      </c>
      <c r="P146" s="124">
        <f>IF(RES_hhdet_in_tes!P146=0,"",RES_hhdet_in_tes!P146/RES_hhdet_in_fec!P146)</f>
        <v>3.5877146168717444</v>
      </c>
      <c r="Q146" s="124">
        <f>IF(RES_hhdet_in_tes!Q146=0,"",RES_hhdet_in_tes!Q146/RES_hhdet_in_fec!Q146)</f>
        <v>3.7003854535959553</v>
      </c>
      <c r="R146" s="124">
        <f>IF(RES_hhdet_in_tes!R146=0,"",RES_hhdet_in_tes!R146/RES_hhdet_in_fec!R146)</f>
        <v>3.7553705240211959</v>
      </c>
      <c r="S146" s="124">
        <f>IF(RES_hhdet_in_tes!S146=0,"",RES_hhdet_in_tes!S146/RES_hhdet_in_fec!S146)</f>
        <v>3.8755019969863009</v>
      </c>
      <c r="T146" s="124">
        <f>IF(RES_hhdet_in_tes!T146=0,"",RES_hhdet_in_tes!T146/RES_hhdet_in_fec!T146)</f>
        <v>3.989789332239404</v>
      </c>
      <c r="U146" s="124">
        <f>IF(RES_hhdet_in_tes!U146=0,"",RES_hhdet_in_tes!U146/RES_hhdet_in_fec!U146)</f>
        <v>4.03127050758774</v>
      </c>
      <c r="V146" s="124">
        <f>IF(RES_hhdet_in_tes!V146=0,"",RES_hhdet_in_tes!V146/RES_hhdet_in_fec!V146)</f>
        <v>4.1073033490435726</v>
      </c>
      <c r="W146" s="124">
        <f>IF(RES_hhdet_in_tes!W146=0,"",RES_hhdet_in_tes!W146/RES_hhdet_in_fec!W146)</f>
        <v>4.1051818329664851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2.3484800274479247</v>
      </c>
      <c r="D147" s="111">
        <f>IF(RES_hhdet_in_tes!D147=0,"",RES_hhdet_in_tes!D147/RES_hhdet_in_fec!D147)</f>
        <v>2.3860103917630262</v>
      </c>
      <c r="E147" s="111">
        <f>IF(RES_hhdet_in_tes!E147=0,"",RES_hhdet_in_tes!E147/RES_hhdet_in_fec!E147)</f>
        <v>2.4440512884685677</v>
      </c>
      <c r="F147" s="111">
        <f>IF(RES_hhdet_in_tes!F147=0,"",RES_hhdet_in_tes!F147/RES_hhdet_in_fec!F147)</f>
        <v>2.5284413796801575</v>
      </c>
      <c r="G147" s="111">
        <f>IF(RES_hhdet_in_tes!G147=0,"",RES_hhdet_in_tes!G147/RES_hhdet_in_fec!G147)</f>
        <v>2.6024344976462168</v>
      </c>
      <c r="H147" s="111">
        <f>IF(RES_hhdet_in_tes!H147=0,"",RES_hhdet_in_tes!H147/RES_hhdet_in_fec!H147)</f>
        <v>2.6848258602149064</v>
      </c>
      <c r="I147" s="111">
        <f>IF(RES_hhdet_in_tes!I147=0,"",RES_hhdet_in_tes!I147/RES_hhdet_in_fec!I147)</f>
        <v>2.7980377335260296</v>
      </c>
      <c r="J147" s="111">
        <f>IF(RES_hhdet_in_tes!J147=0,"",RES_hhdet_in_tes!J147/RES_hhdet_in_fec!J147)</f>
        <v>2.9073886947597103</v>
      </c>
      <c r="K147" s="111">
        <f>IF(RES_hhdet_in_tes!K147=0,"",RES_hhdet_in_tes!K147/RES_hhdet_in_fec!K147)</f>
        <v>2.9704515099884454</v>
      </c>
      <c r="L147" s="111">
        <f>IF(RES_hhdet_in_tes!L147=0,"",RES_hhdet_in_tes!L147/RES_hhdet_in_fec!L147)</f>
        <v>3.0498893993359402</v>
      </c>
      <c r="M147" s="111">
        <f>IF(RES_hhdet_in_tes!M147=0,"",RES_hhdet_in_tes!M147/RES_hhdet_in_fec!M147)</f>
        <v>3.1567838031331199</v>
      </c>
      <c r="N147" s="111">
        <f>IF(RES_hhdet_in_tes!N147=0,"",RES_hhdet_in_tes!N147/RES_hhdet_in_fec!N147)</f>
        <v>3.2797707783174843</v>
      </c>
      <c r="O147" s="111">
        <f>IF(RES_hhdet_in_tes!O147=0,"",RES_hhdet_in_tes!O147/RES_hhdet_in_fec!O147)</f>
        <v>3.4295156003834224</v>
      </c>
      <c r="P147" s="111">
        <f>IF(RES_hhdet_in_tes!P147=0,"",RES_hhdet_in_tes!P147/RES_hhdet_in_fec!P147)</f>
        <v>3.5877146168717444</v>
      </c>
      <c r="Q147" s="111">
        <f>IF(RES_hhdet_in_tes!Q147=0,"",RES_hhdet_in_tes!Q147/RES_hhdet_in_fec!Q147)</f>
        <v>3.7003854535959553</v>
      </c>
      <c r="R147" s="111">
        <f>IF(RES_hhdet_in_tes!R147=0,"",RES_hhdet_in_tes!R147/RES_hhdet_in_fec!R147)</f>
        <v>3.7553705240211959</v>
      </c>
      <c r="S147" s="111">
        <f>IF(RES_hhdet_in_tes!S147=0,"",RES_hhdet_in_tes!S147/RES_hhdet_in_fec!S147)</f>
        <v>3.8755019969863009</v>
      </c>
      <c r="T147" s="111">
        <f>IF(RES_hhdet_in_tes!T147=0,"",RES_hhdet_in_tes!T147/RES_hhdet_in_fec!T147)</f>
        <v>3.989789332239404</v>
      </c>
      <c r="U147" s="111">
        <f>IF(RES_hhdet_in_tes!U147=0,"",RES_hhdet_in_tes!U147/RES_hhdet_in_fec!U147)</f>
        <v>4.03127050758774</v>
      </c>
      <c r="V147" s="111">
        <f>IF(RES_hhdet_in_tes!V147=0,"",RES_hhdet_in_tes!V147/RES_hhdet_in_fec!V147)</f>
        <v>4.1073033490435726</v>
      </c>
      <c r="W147" s="111">
        <f>IF(RES_hhdet_in_tes!W147=0,"",RES_hhdet_in_tes!W147/RES_hhdet_in_fec!W147)</f>
        <v>4.1051818329664851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0.69087423268800485</v>
      </c>
      <c r="D148" s="124">
        <f>IF(RES_hhdet_in_tes!D148=0,"",RES_hhdet_in_tes!D148/RES_hhdet_in_fec!D148)</f>
        <v>0.69004141756355897</v>
      </c>
      <c r="E148" s="124">
        <f>IF(RES_hhdet_in_tes!E148=0,"",RES_hhdet_in_tes!E148/RES_hhdet_in_fec!E148)</f>
        <v>0.68736186541397204</v>
      </c>
      <c r="F148" s="124">
        <f>IF(RES_hhdet_in_tes!F148=0,"",RES_hhdet_in_tes!F148/RES_hhdet_in_fec!F148)</f>
        <v>0.6808386679648688</v>
      </c>
      <c r="G148" s="124">
        <f>IF(RES_hhdet_in_tes!G148=0,"",RES_hhdet_in_tes!G148/RES_hhdet_in_fec!G148)</f>
        <v>0.69529966130622567</v>
      </c>
      <c r="H148" s="124">
        <f>IF(RES_hhdet_in_tes!H148=0,"",RES_hhdet_in_tes!H148/RES_hhdet_in_fec!H148)</f>
        <v>0.7076042475048846</v>
      </c>
      <c r="I148" s="124">
        <f>IF(RES_hhdet_in_tes!I148=0,"",RES_hhdet_in_tes!I148/RES_hhdet_in_fec!I148)</f>
        <v>0.72889266316863244</v>
      </c>
      <c r="J148" s="124">
        <f>IF(RES_hhdet_in_tes!J148=0,"",RES_hhdet_in_tes!J148/RES_hhdet_in_fec!J148)</f>
        <v>0.7193481321912184</v>
      </c>
      <c r="K148" s="124">
        <f>IF(RES_hhdet_in_tes!K148=0,"",RES_hhdet_in_tes!K148/RES_hhdet_in_fec!K148)</f>
        <v>0.72330072421192326</v>
      </c>
      <c r="L148" s="124">
        <f>IF(RES_hhdet_in_tes!L148=0,"",RES_hhdet_in_tes!L148/RES_hhdet_in_fec!L148)</f>
        <v>0.73360021801455344</v>
      </c>
      <c r="M148" s="124">
        <f>IF(RES_hhdet_in_tes!M148=0,"",RES_hhdet_in_tes!M148/RES_hhdet_in_fec!M148)</f>
        <v>0.74849581368153062</v>
      </c>
      <c r="N148" s="124">
        <f>IF(RES_hhdet_in_tes!N148=0,"",RES_hhdet_in_tes!N148/RES_hhdet_in_fec!N148)</f>
        <v>0.74871090491084513</v>
      </c>
      <c r="O148" s="124">
        <f>IF(RES_hhdet_in_tes!O148=0,"",RES_hhdet_in_tes!O148/RES_hhdet_in_fec!O148)</f>
        <v>0.75448077510174227</v>
      </c>
      <c r="P148" s="124">
        <f>IF(RES_hhdet_in_tes!P148=0,"",RES_hhdet_in_tes!P148/RES_hhdet_in_fec!P148)</f>
        <v>0.78783368926219077</v>
      </c>
      <c r="Q148" s="124">
        <f>IF(RES_hhdet_in_tes!Q148=0,"",RES_hhdet_in_tes!Q148/RES_hhdet_in_fec!Q148)</f>
        <v>0.80007886096031211</v>
      </c>
      <c r="R148" s="124">
        <f>IF(RES_hhdet_in_tes!R148=0,"",RES_hhdet_in_tes!R148/RES_hhdet_in_fec!R148)</f>
        <v>0.80429684470691176</v>
      </c>
      <c r="S148" s="124">
        <f>IF(RES_hhdet_in_tes!S148=0,"",RES_hhdet_in_tes!S148/RES_hhdet_in_fec!S148)</f>
        <v>0.81371905683559798</v>
      </c>
      <c r="T148" s="124">
        <f>IF(RES_hhdet_in_tes!T148=0,"",RES_hhdet_in_tes!T148/RES_hhdet_in_fec!T148)</f>
        <v>0.82151732324408733</v>
      </c>
      <c r="U148" s="124">
        <f>IF(RES_hhdet_in_tes!U148=0,"",RES_hhdet_in_tes!U148/RES_hhdet_in_fec!U148)</f>
        <v>0.82083162628288164</v>
      </c>
      <c r="V148" s="124">
        <f>IF(RES_hhdet_in_tes!V148=0,"",RES_hhdet_in_tes!V148/RES_hhdet_in_fec!V148)</f>
        <v>0.82598782880686117</v>
      </c>
      <c r="W148" s="124">
        <f>IF(RES_hhdet_in_tes!W148=0,"",RES_hhdet_in_tes!W148/RES_hhdet_in_fec!W148)</f>
        <v>0.83959158590404781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0.59669341454500047</v>
      </c>
      <c r="D149" s="111">
        <f>IF(RES_hhdet_in_tes!D149=0,"",RES_hhdet_in_tes!D149/RES_hhdet_in_fec!D149)</f>
        <v>0.59017985840484599</v>
      </c>
      <c r="E149" s="111">
        <f>IF(RES_hhdet_in_tes!E149=0,"",RES_hhdet_in_tes!E149/RES_hhdet_in_fec!E149)</f>
        <v>0.59199475727606954</v>
      </c>
      <c r="F149" s="111">
        <f>IF(RES_hhdet_in_tes!F149=0,"",RES_hhdet_in_tes!F149/RES_hhdet_in_fec!F149)</f>
        <v>0.59700436002513257</v>
      </c>
      <c r="G149" s="111">
        <f>IF(RES_hhdet_in_tes!G149=0,"",RES_hhdet_in_tes!G149/RES_hhdet_in_fec!G149)</f>
        <v>0.60489636538809644</v>
      </c>
      <c r="H149" s="111">
        <f>IF(RES_hhdet_in_tes!H149=0,"",RES_hhdet_in_tes!H149/RES_hhdet_in_fec!H149)</f>
        <v>0.61046599012090264</v>
      </c>
      <c r="I149" s="111">
        <f>IF(RES_hhdet_in_tes!I149=0,"",RES_hhdet_in_tes!I149/RES_hhdet_in_fec!I149)</f>
        <v>0.61295709033227164</v>
      </c>
      <c r="J149" s="111">
        <f>IF(RES_hhdet_in_tes!J149=0,"",RES_hhdet_in_tes!J149/RES_hhdet_in_fec!J149)</f>
        <v>0.6142397049367464</v>
      </c>
      <c r="K149" s="111">
        <f>IF(RES_hhdet_in_tes!K149=0,"",RES_hhdet_in_tes!K149/RES_hhdet_in_fec!K149)</f>
        <v>0.61660843490469897</v>
      </c>
      <c r="L149" s="111">
        <f>IF(RES_hhdet_in_tes!L149=0,"",RES_hhdet_in_tes!L149/RES_hhdet_in_fec!L149)</f>
        <v>0.62228724049529882</v>
      </c>
      <c r="M149" s="111">
        <f>IF(RES_hhdet_in_tes!M149=0,"",RES_hhdet_in_tes!M149/RES_hhdet_in_fec!M149)</f>
        <v>0.63605241768826881</v>
      </c>
      <c r="N149" s="111">
        <f>IF(RES_hhdet_in_tes!N149=0,"",RES_hhdet_in_tes!N149/RES_hhdet_in_fec!N149)</f>
        <v>0.64589712487266981</v>
      </c>
      <c r="O149" s="111">
        <f>IF(RES_hhdet_in_tes!O149=0,"",RES_hhdet_in_tes!O149/RES_hhdet_in_fec!O149)</f>
        <v>0.67142136529798369</v>
      </c>
      <c r="P149" s="111">
        <f>IF(RES_hhdet_in_tes!P149=0,"",RES_hhdet_in_tes!P149/RES_hhdet_in_fec!P149)</f>
        <v>0.71413445848256629</v>
      </c>
      <c r="Q149" s="111">
        <f>IF(RES_hhdet_in_tes!Q149=0,"",RES_hhdet_in_tes!Q149/RES_hhdet_in_fec!Q149)</f>
        <v>0.73636695736029623</v>
      </c>
      <c r="R149" s="111">
        <f>IF(RES_hhdet_in_tes!R149=0,"",RES_hhdet_in_tes!R149/RES_hhdet_in_fec!R149)</f>
        <v>0.74926772500961836</v>
      </c>
      <c r="S149" s="111">
        <f>IF(RES_hhdet_in_tes!S149=0,"",RES_hhdet_in_tes!S149/RES_hhdet_in_fec!S149)</f>
        <v>0.76527210229571996</v>
      </c>
      <c r="T149" s="111">
        <f>IF(RES_hhdet_in_tes!T149=0,"",RES_hhdet_in_tes!T149/RES_hhdet_in_fec!T149)</f>
        <v>0.7954661333522357</v>
      </c>
      <c r="U149" s="111">
        <f>IF(RES_hhdet_in_tes!U149=0,"",RES_hhdet_in_tes!U149/RES_hhdet_in_fec!U149)</f>
        <v>0.79543933782486764</v>
      </c>
      <c r="V149" s="111">
        <f>IF(RES_hhdet_in_tes!V149=0,"",RES_hhdet_in_tes!V149/RES_hhdet_in_fec!V149)</f>
        <v>0.80785861485840149</v>
      </c>
      <c r="W149" s="111">
        <f>IF(RES_hhdet_in_tes!W149=0,"",RES_hhdet_in_tes!W149/RES_hhdet_in_fec!W149)</f>
        <v>0.80531379527521829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0.87532807014946346</v>
      </c>
      <c r="D150" s="111">
        <f>IF(RES_hhdet_in_tes!D150=0,"",RES_hhdet_in_tes!D150/RES_hhdet_in_fec!D150)</f>
        <v>0.87694310103050965</v>
      </c>
      <c r="E150" s="111">
        <f>IF(RES_hhdet_in_tes!E150=0,"",RES_hhdet_in_tes!E150/RES_hhdet_in_fec!E150)</f>
        <v>0.89286513062061068</v>
      </c>
      <c r="F150" s="111">
        <f>IF(RES_hhdet_in_tes!F150=0,"",RES_hhdet_in_tes!F150/RES_hhdet_in_fec!F150)</f>
        <v>0.88865274834302044</v>
      </c>
      <c r="G150" s="111">
        <f>IF(RES_hhdet_in_tes!G150=0,"",RES_hhdet_in_tes!G150/RES_hhdet_in_fec!G150)</f>
        <v>0.87777767808105056</v>
      </c>
      <c r="H150" s="111">
        <f>IF(RES_hhdet_in_tes!H150=0,"",RES_hhdet_in_tes!H150/RES_hhdet_in_fec!H150)</f>
        <v>0.88104035876275388</v>
      </c>
      <c r="I150" s="111">
        <f>IF(RES_hhdet_in_tes!I150=0,"",RES_hhdet_in_tes!I150/RES_hhdet_in_fec!I150)</f>
        <v>0.8891786800362641</v>
      </c>
      <c r="J150" s="111">
        <f>IF(RES_hhdet_in_tes!J150=0,"",RES_hhdet_in_tes!J150/RES_hhdet_in_fec!J150)</f>
        <v>0.88750941804946037</v>
      </c>
      <c r="K150" s="111">
        <f>IF(RES_hhdet_in_tes!K150=0,"",RES_hhdet_in_tes!K150/RES_hhdet_in_fec!K150)</f>
        <v>0.88482761369848995</v>
      </c>
      <c r="L150" s="111">
        <f>IF(RES_hhdet_in_tes!L150=0,"",RES_hhdet_in_tes!L150/RES_hhdet_in_fec!L150)</f>
        <v>0.90267407916289355</v>
      </c>
      <c r="M150" s="111">
        <f>IF(RES_hhdet_in_tes!M150=0,"",RES_hhdet_in_tes!M150/RES_hhdet_in_fec!M150)</f>
        <v>0.92727204030591992</v>
      </c>
      <c r="N150" s="111">
        <f>IF(RES_hhdet_in_tes!N150=0,"",RES_hhdet_in_tes!N150/RES_hhdet_in_fec!N150)</f>
        <v>0.93346371911473547</v>
      </c>
      <c r="O150" s="111">
        <f>IF(RES_hhdet_in_tes!O150=0,"",RES_hhdet_in_tes!O150/RES_hhdet_in_fec!O150)</f>
        <v>0.94220007324292754</v>
      </c>
      <c r="P150" s="111">
        <f>IF(RES_hhdet_in_tes!P150=0,"",RES_hhdet_in_tes!P150/RES_hhdet_in_fec!P150)</f>
        <v>0.93089833342900896</v>
      </c>
      <c r="Q150" s="111">
        <f>IF(RES_hhdet_in_tes!Q150=0,"",RES_hhdet_in_tes!Q150/RES_hhdet_in_fec!Q150)</f>
        <v>0.95593287506133395</v>
      </c>
      <c r="R150" s="111">
        <f>IF(RES_hhdet_in_tes!R150=0,"",RES_hhdet_in_tes!R150/RES_hhdet_in_fec!R150)</f>
        <v>0.94033891131585623</v>
      </c>
      <c r="S150" s="111">
        <f>IF(RES_hhdet_in_tes!S150=0,"",RES_hhdet_in_tes!S150/RES_hhdet_in_fec!S150)</f>
        <v>0.95663497147142607</v>
      </c>
      <c r="T150" s="111">
        <f>IF(RES_hhdet_in_tes!T150=0,"",RES_hhdet_in_tes!T150/RES_hhdet_in_fec!T150)</f>
        <v>0.95295144706109702</v>
      </c>
      <c r="U150" s="111">
        <f>IF(RES_hhdet_in_tes!U150=0,"",RES_hhdet_in_tes!U150/RES_hhdet_in_fec!U150)</f>
        <v>0.96197234680403165</v>
      </c>
      <c r="V150" s="111">
        <f>IF(RES_hhdet_in_tes!V150=0,"",RES_hhdet_in_tes!V150/RES_hhdet_in_fec!V150)</f>
        <v>0.95631232835598334</v>
      </c>
      <c r="W150" s="111">
        <f>IF(RES_hhdet_in_tes!W150=0,"",RES_hhdet_in_tes!W150/RES_hhdet_in_fec!W150)</f>
        <v>0.94849697632421059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0.60737108794622041</v>
      </c>
      <c r="D151" s="112">
        <f>IF(RES_hhdet_in_tes!D151=0,"",RES_hhdet_in_tes!D151/RES_hhdet_in_fec!D151)</f>
        <v>0.59396574010585224</v>
      </c>
      <c r="E151" s="112">
        <f>IF(RES_hhdet_in_tes!E151=0,"",RES_hhdet_in_tes!E151/RES_hhdet_in_fec!E151)</f>
        <v>0.59137221367080783</v>
      </c>
      <c r="F151" s="112">
        <f>IF(RES_hhdet_in_tes!F151=0,"",RES_hhdet_in_tes!F151/RES_hhdet_in_fec!F151)</f>
        <v>0.61089193186149449</v>
      </c>
      <c r="G151" s="112">
        <f>IF(RES_hhdet_in_tes!G151=0,"",RES_hhdet_in_tes!G151/RES_hhdet_in_fec!G151)</f>
        <v>0.61258174186271974</v>
      </c>
      <c r="H151" s="112">
        <f>IF(RES_hhdet_in_tes!H151=0,"",RES_hhdet_in_tes!H151/RES_hhdet_in_fec!H151)</f>
        <v>0.62201119071590272</v>
      </c>
      <c r="I151" s="112">
        <f>IF(RES_hhdet_in_tes!I151=0,"",RES_hhdet_in_tes!I151/RES_hhdet_in_fec!I151)</f>
        <v>0.60051953341234954</v>
      </c>
      <c r="J151" s="112">
        <f>IF(RES_hhdet_in_tes!J151=0,"",RES_hhdet_in_tes!J151/RES_hhdet_in_fec!J151)</f>
        <v>0.61763626757705059</v>
      </c>
      <c r="K151" s="112">
        <f>IF(RES_hhdet_in_tes!K151=0,"",RES_hhdet_in_tes!K151/RES_hhdet_in_fec!K151)</f>
        <v>0.61851792907109993</v>
      </c>
      <c r="L151" s="112">
        <f>IF(RES_hhdet_in_tes!L151=0,"",RES_hhdet_in_tes!L151/RES_hhdet_in_fec!L151)</f>
        <v>0.61255931726732216</v>
      </c>
      <c r="M151" s="112">
        <f>IF(RES_hhdet_in_tes!M151=0,"",RES_hhdet_in_tes!M151/RES_hhdet_in_fec!M151)</f>
        <v>0.64210137266894951</v>
      </c>
      <c r="N151" s="112">
        <f>IF(RES_hhdet_in_tes!N151=0,"",RES_hhdet_in_tes!N151/RES_hhdet_in_fec!N151)</f>
        <v>0.63934134831259881</v>
      </c>
      <c r="O151" s="112">
        <f>IF(RES_hhdet_in_tes!O151=0,"",RES_hhdet_in_tes!O151/RES_hhdet_in_fec!O151)</f>
        <v>0.656787178424169</v>
      </c>
      <c r="P151" s="112">
        <f>IF(RES_hhdet_in_tes!P151=0,"",RES_hhdet_in_tes!P151/RES_hhdet_in_fec!P151)</f>
        <v>0.73674513229463112</v>
      </c>
      <c r="Q151" s="112">
        <f>IF(RES_hhdet_in_tes!Q151=0,"",RES_hhdet_in_tes!Q151/RES_hhdet_in_fec!Q151)</f>
        <v>0.71428681863612398</v>
      </c>
      <c r="R151" s="112">
        <f>IF(RES_hhdet_in_tes!R151=0,"",RES_hhdet_in_tes!R151/RES_hhdet_in_fec!R151)</f>
        <v>0.7849323828725201</v>
      </c>
      <c r="S151" s="112">
        <f>IF(RES_hhdet_in_tes!S151=0,"",RES_hhdet_in_tes!S151/RES_hhdet_in_fec!S151)</f>
        <v>0.74834002628565188</v>
      </c>
      <c r="T151" s="112">
        <f>IF(RES_hhdet_in_tes!T151=0,"",RES_hhdet_in_tes!T151/RES_hhdet_in_fec!T151)</f>
        <v>0.81718043094945547</v>
      </c>
      <c r="U151" s="112">
        <f>IF(RES_hhdet_in_tes!U151=0,"",RES_hhdet_in_tes!U151/RES_hhdet_in_fec!U151)</f>
        <v>0.79899227619493973</v>
      </c>
      <c r="V151" s="112">
        <f>IF(RES_hhdet_in_tes!V151=0,"",RES_hhdet_in_tes!V151/RES_hhdet_in_fec!V151)</f>
        <v>0.80596601450677097</v>
      </c>
      <c r="W151" s="112">
        <f>IF(RES_hhdet_in_tes!W151=0,"",RES_hhdet_in_tes!W151/RES_hhdet_in_fec!W151)</f>
        <v>0.78655381519181544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0.6888464963793024</v>
      </c>
      <c r="D153" s="112">
        <f>IF(RES_hhdet_in_tes!D153=0,"",RES_hhdet_in_tes!D153/RES_hhdet_in_fec!D153)</f>
        <v>0.69339602895321939</v>
      </c>
      <c r="E153" s="112">
        <f>IF(RES_hhdet_in_tes!E153=0,"",RES_hhdet_in_tes!E153/RES_hhdet_in_fec!E153)</f>
        <v>0.68405850451891914</v>
      </c>
      <c r="F153" s="112">
        <f>IF(RES_hhdet_in_tes!F153=0,"",RES_hhdet_in_tes!F153/RES_hhdet_in_fec!F153)</f>
        <v>0.68731035540305174</v>
      </c>
      <c r="G153" s="112">
        <f>IF(RES_hhdet_in_tes!G153=0,"",RES_hhdet_in_tes!G153/RES_hhdet_in_fec!G153)</f>
        <v>0.68962683386081169</v>
      </c>
      <c r="H153" s="112">
        <f>IF(RES_hhdet_in_tes!H153=0,"",RES_hhdet_in_tes!H153/RES_hhdet_in_fec!H153)</f>
        <v>0.69846595333964878</v>
      </c>
      <c r="I153" s="112">
        <f>IF(RES_hhdet_in_tes!I153=0,"",RES_hhdet_in_tes!I153/RES_hhdet_in_fec!I153)</f>
        <v>0.70501199081149424</v>
      </c>
      <c r="J153" s="112">
        <f>IF(RES_hhdet_in_tes!J153=0,"",RES_hhdet_in_tes!J153/RES_hhdet_in_fec!J153)</f>
        <v>0.70119154802308248</v>
      </c>
      <c r="K153" s="112">
        <f>IF(RES_hhdet_in_tes!K153=0,"",RES_hhdet_in_tes!K153/RES_hhdet_in_fec!K153)</f>
        <v>0.69850724302931333</v>
      </c>
      <c r="L153" s="112">
        <f>IF(RES_hhdet_in_tes!L153=0,"",RES_hhdet_in_tes!L153/RES_hhdet_in_fec!L153)</f>
        <v>0.71537479134674908</v>
      </c>
      <c r="M153" s="112">
        <f>IF(RES_hhdet_in_tes!M153=0,"",RES_hhdet_in_tes!M153/RES_hhdet_in_fec!M153)</f>
        <v>0.71009770671336059</v>
      </c>
      <c r="N153" s="112">
        <f>IF(RES_hhdet_in_tes!N153=0,"",RES_hhdet_in_tes!N153/RES_hhdet_in_fec!N153)</f>
        <v>0.72242441606390162</v>
      </c>
      <c r="O153" s="112">
        <f>IF(RES_hhdet_in_tes!O153=0,"",RES_hhdet_in_tes!O153/RES_hhdet_in_fec!O153)</f>
        <v>0.71987268521587344</v>
      </c>
      <c r="P153" s="112">
        <f>IF(RES_hhdet_in_tes!P153=0,"",RES_hhdet_in_tes!P153/RES_hhdet_in_fec!P153)</f>
        <v>0.73457254190853971</v>
      </c>
      <c r="Q153" s="112">
        <f>IF(RES_hhdet_in_tes!Q153=0,"",RES_hhdet_in_tes!Q153/RES_hhdet_in_fec!Q153)</f>
        <v>0.74421601340921117</v>
      </c>
      <c r="R153" s="112">
        <f>IF(RES_hhdet_in_tes!R153=0,"",RES_hhdet_in_tes!R153/RES_hhdet_in_fec!R153)</f>
        <v>0.75586618630458935</v>
      </c>
      <c r="S153" s="112">
        <f>IF(RES_hhdet_in_tes!S153=0,"",RES_hhdet_in_tes!S153/RES_hhdet_in_fec!S153)</f>
        <v>0.76915253203590961</v>
      </c>
      <c r="T153" s="112">
        <f>IF(RES_hhdet_in_tes!T153=0,"",RES_hhdet_in_tes!T153/RES_hhdet_in_fec!T153)</f>
        <v>0.77461880154275986</v>
      </c>
      <c r="U153" s="112">
        <f>IF(RES_hhdet_in_tes!U153=0,"",RES_hhdet_in_tes!U153/RES_hhdet_in_fec!U153)</f>
        <v>0.77768931346052184</v>
      </c>
      <c r="V153" s="112">
        <f>IF(RES_hhdet_in_tes!V153=0,"",RES_hhdet_in_tes!V153/RES_hhdet_in_fec!V153)</f>
        <v>0.78775922047011038</v>
      </c>
      <c r="W153" s="112">
        <f>IF(RES_hhdet_in_tes!W153=0,"",RES_hhdet_in_tes!W153/RES_hhdet_in_fec!W153)</f>
        <v>0.79076495282226744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0.85373099941107145</v>
      </c>
      <c r="D154" s="113">
        <f>IF(RES_hhdet_in_tes!D154=0,"",RES_hhdet_in_tes!D154/RES_hhdet_in_fec!D154)</f>
        <v>0.85369164460169999</v>
      </c>
      <c r="E154" s="113">
        <f>IF(RES_hhdet_in_tes!E154=0,"",RES_hhdet_in_tes!E154/RES_hhdet_in_fec!E154)</f>
        <v>0.86553101668080423</v>
      </c>
      <c r="F154" s="113">
        <f>IF(RES_hhdet_in_tes!F154=0,"",RES_hhdet_in_tes!F154/RES_hhdet_in_fec!F154)</f>
        <v>0.85391823480783713</v>
      </c>
      <c r="G154" s="113">
        <f>IF(RES_hhdet_in_tes!G154=0,"",RES_hhdet_in_tes!G154/RES_hhdet_in_fec!G154)</f>
        <v>0.8640015624832994</v>
      </c>
      <c r="H154" s="113">
        <f>IF(RES_hhdet_in_tes!H154=0,"",RES_hhdet_in_tes!H154/RES_hhdet_in_fec!H154)</f>
        <v>0.87834125172537292</v>
      </c>
      <c r="I154" s="113">
        <f>IF(RES_hhdet_in_tes!I154=0,"",RES_hhdet_in_tes!I154/RES_hhdet_in_fec!I154)</f>
        <v>0.86053096737359625</v>
      </c>
      <c r="J154" s="113">
        <f>IF(RES_hhdet_in_tes!J154=0,"",RES_hhdet_in_tes!J154/RES_hhdet_in_fec!J154)</f>
        <v>0.86878897532488664</v>
      </c>
      <c r="K154" s="113">
        <f>IF(RES_hhdet_in_tes!K154=0,"",RES_hhdet_in_tes!K154/RES_hhdet_in_fec!K154)</f>
        <v>0.87593597677075086</v>
      </c>
      <c r="L154" s="113">
        <f>IF(RES_hhdet_in_tes!L154=0,"",RES_hhdet_in_tes!L154/RES_hhdet_in_fec!L154)</f>
        <v>0.8717193632106387</v>
      </c>
      <c r="M154" s="113">
        <f>IF(RES_hhdet_in_tes!M154=0,"",RES_hhdet_in_tes!M154/RES_hhdet_in_fec!M154)</f>
        <v>0.88889519418974894</v>
      </c>
      <c r="N154" s="113">
        <f>IF(RES_hhdet_in_tes!N154=0,"",RES_hhdet_in_tes!N154/RES_hhdet_in_fec!N154)</f>
        <v>0.89236325123946358</v>
      </c>
      <c r="O154" s="113">
        <f>IF(RES_hhdet_in_tes!O154=0,"",RES_hhdet_in_tes!O154/RES_hhdet_in_fec!O154)</f>
        <v>0.88391577147681832</v>
      </c>
      <c r="P154" s="113">
        <f>IF(RES_hhdet_in_tes!P154=0,"",RES_hhdet_in_tes!P154/RES_hhdet_in_fec!P154)</f>
        <v>0.90371596751314687</v>
      </c>
      <c r="Q154" s="113">
        <f>IF(RES_hhdet_in_tes!Q154=0,"",RES_hhdet_in_tes!Q154/RES_hhdet_in_fec!Q154)</f>
        <v>0.91014689333567556</v>
      </c>
      <c r="R154" s="113">
        <f>IF(RES_hhdet_in_tes!R154=0,"",RES_hhdet_in_tes!R154/RES_hhdet_in_fec!R154)</f>
        <v>0.91397152470432208</v>
      </c>
      <c r="S154" s="113">
        <f>IF(RES_hhdet_in_tes!S154=0,"",RES_hhdet_in_tes!S154/RES_hhdet_in_fec!S154)</f>
        <v>0.91518802859140003</v>
      </c>
      <c r="T154" s="113">
        <f>IF(RES_hhdet_in_tes!T154=0,"",RES_hhdet_in_tes!T154/RES_hhdet_in_fec!T154)</f>
        <v>0.91775285567886944</v>
      </c>
      <c r="U154" s="113">
        <f>IF(RES_hhdet_in_tes!U154=0,"",RES_hhdet_in_tes!U154/RES_hhdet_in_fec!U154)</f>
        <v>0.92219609861069352</v>
      </c>
      <c r="V154" s="113">
        <f>IF(RES_hhdet_in_tes!V154=0,"",RES_hhdet_in_tes!V154/RES_hhdet_in_fec!V154)</f>
        <v>0.92308298460968308</v>
      </c>
      <c r="W154" s="113">
        <f>IF(RES_hhdet_in_tes!W154=0,"",RES_hhdet_in_tes!W154/RES_hhdet_in_fec!W154)</f>
        <v>0.92998787253797488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0.71727343465244775</v>
      </c>
      <c r="D155" s="111">
        <f>IF(RES_hhdet_in_tes!D155=0,"",RES_hhdet_in_tes!D155/RES_hhdet_in_fec!D155)</f>
        <v>0.7163079040350081</v>
      </c>
      <c r="E155" s="111">
        <f>IF(RES_hhdet_in_tes!E155=0,"",RES_hhdet_in_tes!E155/RES_hhdet_in_fec!E155)</f>
        <v>0.72828356617870282</v>
      </c>
      <c r="F155" s="111">
        <f>IF(RES_hhdet_in_tes!F155=0,"",RES_hhdet_in_tes!F155/RES_hhdet_in_fec!F155)</f>
        <v>0.70291832368077345</v>
      </c>
      <c r="G155" s="111">
        <f>IF(RES_hhdet_in_tes!G155=0,"",RES_hhdet_in_tes!G155/RES_hhdet_in_fec!G155)</f>
        <v>0.71937618462360631</v>
      </c>
      <c r="H155" s="111">
        <f>IF(RES_hhdet_in_tes!H155=0,"",RES_hhdet_in_tes!H155/RES_hhdet_in_fec!H155)</f>
        <v>0.73575539452770289</v>
      </c>
      <c r="I155" s="111">
        <f>IF(RES_hhdet_in_tes!I155=0,"",RES_hhdet_in_tes!I155/RES_hhdet_in_fec!I155)</f>
        <v>0.73221638249261278</v>
      </c>
      <c r="J155" s="111">
        <f>IF(RES_hhdet_in_tes!J155=0,"",RES_hhdet_in_tes!J155/RES_hhdet_in_fec!J155)</f>
        <v>0.72285828926455165</v>
      </c>
      <c r="K155" s="111">
        <f>IF(RES_hhdet_in_tes!K155=0,"",RES_hhdet_in_tes!K155/RES_hhdet_in_fec!K155)</f>
        <v>0.73272526789445036</v>
      </c>
      <c r="L155" s="111">
        <f>IF(RES_hhdet_in_tes!L155=0,"",RES_hhdet_in_tes!L155/RES_hhdet_in_fec!L155)</f>
        <v>0.72492244335773359</v>
      </c>
      <c r="M155" s="111">
        <f>IF(RES_hhdet_in_tes!M155=0,"",RES_hhdet_in_tes!M155/RES_hhdet_in_fec!M155)</f>
        <v>0.7585937821761416</v>
      </c>
      <c r="N155" s="111">
        <f>IF(RES_hhdet_in_tes!N155=0,"",RES_hhdet_in_tes!N155/RES_hhdet_in_fec!N155)</f>
        <v>0.75363146653723134</v>
      </c>
      <c r="O155" s="111">
        <f>IF(RES_hhdet_in_tes!O155=0,"",RES_hhdet_in_tes!O155/RES_hhdet_in_fec!O155)</f>
        <v>0.76065730312361679</v>
      </c>
      <c r="P155" s="111">
        <f>IF(RES_hhdet_in_tes!P155=0,"",RES_hhdet_in_tes!P155/RES_hhdet_in_fec!P155)</f>
        <v>0.77728537935636299</v>
      </c>
      <c r="Q155" s="111">
        <f>IF(RES_hhdet_in_tes!Q155=0,"",RES_hhdet_in_tes!Q155/RES_hhdet_in_fec!Q155)</f>
        <v>0.78664778986319994</v>
      </c>
      <c r="R155" s="111">
        <f>IF(RES_hhdet_in_tes!R155=0,"",RES_hhdet_in_tes!R155/RES_hhdet_in_fec!R155)</f>
        <v>0.7916823243085509</v>
      </c>
      <c r="S155" s="111">
        <f>IF(RES_hhdet_in_tes!S155=0,"",RES_hhdet_in_tes!S155/RES_hhdet_in_fec!S155)</f>
        <v>0.80000362366708799</v>
      </c>
      <c r="T155" s="111">
        <f>IF(RES_hhdet_in_tes!T155=0,"",RES_hhdet_in_tes!T155/RES_hhdet_in_fec!T155)</f>
        <v>0.79498610490892496</v>
      </c>
      <c r="U155" s="111">
        <f>IF(RES_hhdet_in_tes!U155=0,"",RES_hhdet_in_tes!U155/RES_hhdet_in_fec!U155)</f>
        <v>0.80898668477201452</v>
      </c>
      <c r="V155" s="111">
        <f>IF(RES_hhdet_in_tes!V155=0,"",RES_hhdet_in_tes!V155/RES_hhdet_in_fec!V155)</f>
        <v>0.80977357460800503</v>
      </c>
      <c r="W155" s="111">
        <f>IF(RES_hhdet_in_tes!W155=0,"",RES_hhdet_in_tes!W155/RES_hhdet_in_fec!W155)</f>
        <v>0.81965304884870771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0.69753517012169275</v>
      </c>
      <c r="D157" s="124">
        <f>IF(RES_hhdet_in_tes!D157=0,"",RES_hhdet_in_tes!D157/RES_hhdet_in_fec!D157)</f>
        <v>0.68829085581772964</v>
      </c>
      <c r="E157" s="124">
        <f>IF(RES_hhdet_in_tes!E157=0,"",RES_hhdet_in_tes!E157/RES_hhdet_in_fec!E157)</f>
        <v>0.67674913098793799</v>
      </c>
      <c r="F157" s="124">
        <f>IF(RES_hhdet_in_tes!F157=0,"",RES_hhdet_in_tes!F157/RES_hhdet_in_fec!F157)</f>
        <v>0.68923162321561415</v>
      </c>
      <c r="G157" s="124">
        <f>IF(RES_hhdet_in_tes!G157=0,"",RES_hhdet_in_tes!G157/RES_hhdet_in_fec!G157)</f>
        <v>0.70903430062222039</v>
      </c>
      <c r="H157" s="124">
        <f>IF(RES_hhdet_in_tes!H157=0,"",RES_hhdet_in_tes!H157/RES_hhdet_in_fec!H157)</f>
        <v>0.71743454454526767</v>
      </c>
      <c r="I157" s="124">
        <f>IF(RES_hhdet_in_tes!I157=0,"",RES_hhdet_in_tes!I157/RES_hhdet_in_fec!I157)</f>
        <v>0.71868393572618139</v>
      </c>
      <c r="J157" s="124">
        <f>IF(RES_hhdet_in_tes!J157=0,"",RES_hhdet_in_tes!J157/RES_hhdet_in_fec!J157)</f>
        <v>0.72035119486564825</v>
      </c>
      <c r="K157" s="124">
        <f>IF(RES_hhdet_in_tes!K157=0,"",RES_hhdet_in_tes!K157/RES_hhdet_in_fec!K157)</f>
        <v>0.70115324990320804</v>
      </c>
      <c r="L157" s="124">
        <f>IF(RES_hhdet_in_tes!L157=0,"",RES_hhdet_in_tes!L157/RES_hhdet_in_fec!L157)</f>
        <v>0.70578429612783888</v>
      </c>
      <c r="M157" s="124">
        <f>IF(RES_hhdet_in_tes!M157=0,"",RES_hhdet_in_tes!M157/RES_hhdet_in_fec!M157)</f>
        <v>0.69863706117291169</v>
      </c>
      <c r="N157" s="124">
        <f>IF(RES_hhdet_in_tes!N157=0,"",RES_hhdet_in_tes!N157/RES_hhdet_in_fec!N157)</f>
        <v>0.69701663180489148</v>
      </c>
      <c r="O157" s="124">
        <f>IF(RES_hhdet_in_tes!O157=0,"",RES_hhdet_in_tes!O157/RES_hhdet_in_fec!O157)</f>
        <v>0.71602658264194796</v>
      </c>
      <c r="P157" s="124">
        <f>IF(RES_hhdet_in_tes!P157=0,"",RES_hhdet_in_tes!P157/RES_hhdet_in_fec!P157)</f>
        <v>0.73335412501089214</v>
      </c>
      <c r="Q157" s="124">
        <f>IF(RES_hhdet_in_tes!Q157=0,"",RES_hhdet_in_tes!Q157/RES_hhdet_in_fec!Q157)</f>
        <v>0.75228713098039557</v>
      </c>
      <c r="R157" s="124">
        <f>IF(RES_hhdet_in_tes!R157=0,"",RES_hhdet_in_tes!R157/RES_hhdet_in_fec!R157)</f>
        <v>0.76901947416174465</v>
      </c>
      <c r="S157" s="124">
        <f>IF(RES_hhdet_in_tes!S157=0,"",RES_hhdet_in_tes!S157/RES_hhdet_in_fec!S157)</f>
        <v>0.7683652635858581</v>
      </c>
      <c r="T157" s="124">
        <f>IF(RES_hhdet_in_tes!T157=0,"",RES_hhdet_in_tes!T157/RES_hhdet_in_fec!T157)</f>
        <v>0.7793641832848478</v>
      </c>
      <c r="U157" s="124">
        <f>IF(RES_hhdet_in_tes!U157=0,"",RES_hhdet_in_tes!U157/RES_hhdet_in_fec!U157)</f>
        <v>0.78508425754973843</v>
      </c>
      <c r="V157" s="124">
        <f>IF(RES_hhdet_in_tes!V157=0,"",RES_hhdet_in_tes!V157/RES_hhdet_in_fec!V157)</f>
        <v>0.79601219721515193</v>
      </c>
      <c r="W157" s="124">
        <f>IF(RES_hhdet_in_tes!W157=0,"",RES_hhdet_in_tes!W157/RES_hhdet_in_fec!W157)</f>
        <v>0.80835308080812185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0.57340703108996283</v>
      </c>
      <c r="D158" s="111">
        <f>IF(RES_hhdet_in_tes!D158=0,"",RES_hhdet_in_tes!D158/RES_hhdet_in_fec!D158)</f>
        <v>0.57186665946152382</v>
      </c>
      <c r="E158" s="111">
        <f>IF(RES_hhdet_in_tes!E158=0,"",RES_hhdet_in_tes!E158/RES_hhdet_in_fec!E158)</f>
        <v>0.57389913816728899</v>
      </c>
      <c r="F158" s="111">
        <f>IF(RES_hhdet_in_tes!F158=0,"",RES_hhdet_in_tes!F158/RES_hhdet_in_fec!F158)</f>
        <v>0.58327918080907604</v>
      </c>
      <c r="G158" s="111">
        <f>IF(RES_hhdet_in_tes!G158=0,"",RES_hhdet_in_tes!G158/RES_hhdet_in_fec!G158)</f>
        <v>0.59417228669353328</v>
      </c>
      <c r="H158" s="111">
        <f>IF(RES_hhdet_in_tes!H158=0,"",RES_hhdet_in_tes!H158/RES_hhdet_in_fec!H158)</f>
        <v>0.6020863273832634</v>
      </c>
      <c r="I158" s="111">
        <f>IF(RES_hhdet_in_tes!I158=0,"",RES_hhdet_in_tes!I158/RES_hhdet_in_fec!I158)</f>
        <v>0.60167316671197979</v>
      </c>
      <c r="J158" s="111">
        <f>IF(RES_hhdet_in_tes!J158=0,"",RES_hhdet_in_tes!J158/RES_hhdet_in_fec!J158)</f>
        <v>0.60128064777876089</v>
      </c>
      <c r="K158" s="111">
        <f>IF(RES_hhdet_in_tes!K158=0,"",RES_hhdet_in_tes!K158/RES_hhdet_in_fec!K158)</f>
        <v>0.59201417402848178</v>
      </c>
      <c r="L158" s="111">
        <f>IF(RES_hhdet_in_tes!L158=0,"",RES_hhdet_in_tes!L158/RES_hhdet_in_fec!L158)</f>
        <v>0.5947107417644657</v>
      </c>
      <c r="M158" s="111">
        <f>IF(RES_hhdet_in_tes!M158=0,"",RES_hhdet_in_tes!M158/RES_hhdet_in_fec!M158)</f>
        <v>0.58824388623263424</v>
      </c>
      <c r="N158" s="111">
        <f>IF(RES_hhdet_in_tes!N158=0,"",RES_hhdet_in_tes!N158/RES_hhdet_in_fec!N158)</f>
        <v>0.58821465253441219</v>
      </c>
      <c r="O158" s="111">
        <f>IF(RES_hhdet_in_tes!O158=0,"",RES_hhdet_in_tes!O158/RES_hhdet_in_fec!O158)</f>
        <v>0.59280933607243547</v>
      </c>
      <c r="P158" s="111">
        <f>IF(RES_hhdet_in_tes!P158=0,"",RES_hhdet_in_tes!P158/RES_hhdet_in_fec!P158)</f>
        <v>0.60032984186140759</v>
      </c>
      <c r="Q158" s="111">
        <f>IF(RES_hhdet_in_tes!Q158=0,"",RES_hhdet_in_tes!Q158/RES_hhdet_in_fec!Q158)</f>
        <v>0.60490284278537787</v>
      </c>
      <c r="R158" s="111">
        <f>IF(RES_hhdet_in_tes!R158=0,"",RES_hhdet_in_tes!R158/RES_hhdet_in_fec!R158)</f>
        <v>0.60550007518582305</v>
      </c>
      <c r="S158" s="111">
        <f>IF(RES_hhdet_in_tes!S158=0,"",RES_hhdet_in_tes!S158/RES_hhdet_in_fec!S158)</f>
        <v>0.6037812180677925</v>
      </c>
      <c r="T158" s="111">
        <f>IF(RES_hhdet_in_tes!T158=0,"",RES_hhdet_in_tes!T158/RES_hhdet_in_fec!T158)</f>
        <v>0.60717389803017174</v>
      </c>
      <c r="U158" s="111">
        <f>IF(RES_hhdet_in_tes!U158=0,"",RES_hhdet_in_tes!U158/RES_hhdet_in_fec!U158)</f>
        <v>0.61140846379848568</v>
      </c>
      <c r="V158" s="111">
        <f>IF(RES_hhdet_in_tes!V158=0,"",RES_hhdet_in_tes!V158/RES_hhdet_in_fec!V158)</f>
        <v>0.61567351832215167</v>
      </c>
      <c r="W158" s="111">
        <f>IF(RES_hhdet_in_tes!W158=0,"",RES_hhdet_in_tes!W158/RES_hhdet_in_fec!W158)</f>
        <v>0.62106359275588086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0.75899475211938217</v>
      </c>
      <c r="D159" s="45">
        <f>IF(RES_hhdet_in_tes!D159=0,"",RES_hhdet_in_tes!D159/RES_hhdet_in_fec!D159)</f>
        <v>0.75638103424562808</v>
      </c>
      <c r="E159" s="45">
        <f>IF(RES_hhdet_in_tes!E159=0,"",RES_hhdet_in_tes!E159/RES_hhdet_in_fec!E159)</f>
        <v>0.75904117029239293</v>
      </c>
      <c r="F159" s="45">
        <f>IF(RES_hhdet_in_tes!F159=0,"",RES_hhdet_in_tes!F159/RES_hhdet_in_fec!F159)</f>
        <v>0.76015728479483335</v>
      </c>
      <c r="G159" s="45">
        <f>IF(RES_hhdet_in_tes!G159=0,"",RES_hhdet_in_tes!G159/RES_hhdet_in_fec!G159)</f>
        <v>0.7635209227801919</v>
      </c>
      <c r="H159" s="45">
        <f>IF(RES_hhdet_in_tes!H159=0,"",RES_hhdet_in_tes!H159/RES_hhdet_in_fec!H159)</f>
        <v>0.76950477400202322</v>
      </c>
      <c r="I159" s="45">
        <f>IF(RES_hhdet_in_tes!I159=0,"",RES_hhdet_in_tes!I159/RES_hhdet_in_fec!I159)</f>
        <v>0.76989850949135641</v>
      </c>
      <c r="J159" s="45">
        <f>IF(RES_hhdet_in_tes!J159=0,"",RES_hhdet_in_tes!J159/RES_hhdet_in_fec!J159)</f>
        <v>0.77226881625465937</v>
      </c>
      <c r="K159" s="45">
        <f>IF(RES_hhdet_in_tes!K159=0,"",RES_hhdet_in_tes!K159/RES_hhdet_in_fec!K159)</f>
        <v>0.77052534514416238</v>
      </c>
      <c r="L159" s="45">
        <f>IF(RES_hhdet_in_tes!L159=0,"",RES_hhdet_in_tes!L159/RES_hhdet_in_fec!L159)</f>
        <v>0.77626755484472343</v>
      </c>
      <c r="M159" s="45">
        <f>IF(RES_hhdet_in_tes!M159=0,"",RES_hhdet_in_tes!M159/RES_hhdet_in_fec!M159)</f>
        <v>0.77840569706910079</v>
      </c>
      <c r="N159" s="45">
        <f>IF(RES_hhdet_in_tes!N159=0,"",RES_hhdet_in_tes!N159/RES_hhdet_in_fec!N159)</f>
        <v>0.78413329644231222</v>
      </c>
      <c r="O159" s="45">
        <f>IF(RES_hhdet_in_tes!O159=0,"",RES_hhdet_in_tes!O159/RES_hhdet_in_fec!O159)</f>
        <v>0.79026229789563596</v>
      </c>
      <c r="P159" s="45">
        <f>IF(RES_hhdet_in_tes!P159=0,"",RES_hhdet_in_tes!P159/RES_hhdet_in_fec!P159)</f>
        <v>0.79548961866559709</v>
      </c>
      <c r="Q159" s="45">
        <f>IF(RES_hhdet_in_tes!Q159=0,"",RES_hhdet_in_tes!Q159/RES_hhdet_in_fec!Q159)</f>
        <v>0.80374177777020617</v>
      </c>
      <c r="R159" s="45">
        <f>IF(RES_hhdet_in_tes!R159=0,"",RES_hhdet_in_tes!R159/RES_hhdet_in_fec!R159)</f>
        <v>0.8137959299729588</v>
      </c>
      <c r="S159" s="45">
        <f>IF(RES_hhdet_in_tes!S159=0,"",RES_hhdet_in_tes!S159/RES_hhdet_in_fec!S159)</f>
        <v>0.82832874820180913</v>
      </c>
      <c r="T159" s="45">
        <f>IF(RES_hhdet_in_tes!T159=0,"",RES_hhdet_in_tes!T159/RES_hhdet_in_fec!T159)</f>
        <v>0.8429682183621795</v>
      </c>
      <c r="U159" s="45">
        <f>IF(RES_hhdet_in_tes!U159=0,"",RES_hhdet_in_tes!U159/RES_hhdet_in_fec!U159)</f>
        <v>0.85721920216270986</v>
      </c>
      <c r="V159" s="45">
        <f>IF(RES_hhdet_in_tes!V159=0,"",RES_hhdet_in_tes!V159/RES_hhdet_in_fec!V159)</f>
        <v>0.86958126895635302</v>
      </c>
      <c r="W159" s="45">
        <f>IF(RES_hhdet_in_tes!W159=0,"",RES_hhdet_in_tes!W159/RES_hhdet_in_fec!W159)</f>
        <v>0.87824358138984204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0.74012197004111524</v>
      </c>
      <c r="D161" s="119">
        <f>IF(RES_hhdet_in_tes!D161=0,"",RES_hhdet_in_tes!D161/RES_hhdet_in_fec!D161)</f>
        <v>0.7495614960155067</v>
      </c>
      <c r="E161" s="119">
        <f>IF(RES_hhdet_in_tes!E161=0,"",RES_hhdet_in_tes!E161/RES_hhdet_in_fec!E161)</f>
        <v>0.76358885723898717</v>
      </c>
      <c r="F161" s="119">
        <f>IF(RES_hhdet_in_tes!F161=0,"",RES_hhdet_in_tes!F161/RES_hhdet_in_fec!F161)</f>
        <v>0.75540420564337252</v>
      </c>
      <c r="G161" s="119">
        <f>IF(RES_hhdet_in_tes!G161=0,"",RES_hhdet_in_tes!G161/RES_hhdet_in_fec!G161)</f>
        <v>0.75759636580594802</v>
      </c>
      <c r="H161" s="119">
        <f>IF(RES_hhdet_in_tes!H161=0,"",RES_hhdet_in_tes!H161/RES_hhdet_in_fec!H161)</f>
        <v>0.76077535427335885</v>
      </c>
      <c r="I161" s="119">
        <f>IF(RES_hhdet_in_tes!I161=0,"",RES_hhdet_in_tes!I161/RES_hhdet_in_fec!I161)</f>
        <v>0.76044068261182562</v>
      </c>
      <c r="J161" s="119">
        <f>IF(RES_hhdet_in_tes!J161=0,"",RES_hhdet_in_tes!J161/RES_hhdet_in_fec!J161)</f>
        <v>0.76583287981164794</v>
      </c>
      <c r="K161" s="119">
        <f>IF(RES_hhdet_in_tes!K161=0,"",RES_hhdet_in_tes!K161/RES_hhdet_in_fec!K161)</f>
        <v>0.77916371170940635</v>
      </c>
      <c r="L161" s="119">
        <f>IF(RES_hhdet_in_tes!L161=0,"",RES_hhdet_in_tes!L161/RES_hhdet_in_fec!L161)</f>
        <v>0.78387729867498857</v>
      </c>
      <c r="M161" s="119">
        <f>IF(RES_hhdet_in_tes!M161=0,"",RES_hhdet_in_tes!M161/RES_hhdet_in_fec!M161)</f>
        <v>0.78560841669211756</v>
      </c>
      <c r="N161" s="119">
        <f>IF(RES_hhdet_in_tes!N161=0,"",RES_hhdet_in_tes!N161/RES_hhdet_in_fec!N161)</f>
        <v>0.79796663566043269</v>
      </c>
      <c r="O161" s="119">
        <f>IF(RES_hhdet_in_tes!O161=0,"",RES_hhdet_in_tes!O161/RES_hhdet_in_fec!O161)</f>
        <v>0.81172035783033003</v>
      </c>
      <c r="P161" s="119">
        <f>IF(RES_hhdet_in_tes!P161=0,"",RES_hhdet_in_tes!P161/RES_hhdet_in_fec!P161)</f>
        <v>0.83481623921891102</v>
      </c>
      <c r="Q161" s="119">
        <f>IF(RES_hhdet_in_tes!Q161=0,"",RES_hhdet_in_tes!Q161/RES_hhdet_in_fec!Q161)</f>
        <v>0.85156273748448519</v>
      </c>
      <c r="R161" s="119">
        <f>IF(RES_hhdet_in_tes!R161=0,"",RES_hhdet_in_tes!R161/RES_hhdet_in_fec!R161)</f>
        <v>0.87539032012396512</v>
      </c>
      <c r="S161" s="119">
        <f>IF(RES_hhdet_in_tes!S161=0,"",RES_hhdet_in_tes!S161/RES_hhdet_in_fec!S161)</f>
        <v>0.88800174931922027</v>
      </c>
      <c r="T161" s="119">
        <f>IF(RES_hhdet_in_tes!T161=0,"",RES_hhdet_in_tes!T161/RES_hhdet_in_fec!T161)</f>
        <v>0.89059681267484658</v>
      </c>
      <c r="U161" s="119">
        <f>IF(RES_hhdet_in_tes!U161=0,"",RES_hhdet_in_tes!U161/RES_hhdet_in_fec!U161)</f>
        <v>0.90774942968291272</v>
      </c>
      <c r="V161" s="119">
        <f>IF(RES_hhdet_in_tes!V161=0,"",RES_hhdet_in_tes!V161/RES_hhdet_in_fec!V161)</f>
        <v>0.91334990661903337</v>
      </c>
      <c r="W161" s="119">
        <f>IF(RES_hhdet_in_tes!W161=0,"",RES_hhdet_in_tes!W161/RES_hhdet_in_fec!W161)</f>
        <v>0.95516595700829687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0.73594986895007919</v>
      </c>
      <c r="D162" s="124">
        <f>IF(RES_hhdet_in_tes!D162=0,"",RES_hhdet_in_tes!D162/RES_hhdet_in_fec!D162)</f>
        <v>0.74710352337166919</v>
      </c>
      <c r="E162" s="124">
        <f>IF(RES_hhdet_in_tes!E162=0,"",RES_hhdet_in_tes!E162/RES_hhdet_in_fec!E162)</f>
        <v>0.75021124696072694</v>
      </c>
      <c r="F162" s="124">
        <f>IF(RES_hhdet_in_tes!F162=0,"",RES_hhdet_in_tes!F162/RES_hhdet_in_fec!F162)</f>
        <v>0.74592316204895182</v>
      </c>
      <c r="G162" s="124">
        <f>IF(RES_hhdet_in_tes!G162=0,"",RES_hhdet_in_tes!G162/RES_hhdet_in_fec!G162)</f>
        <v>0.73691450251162371</v>
      </c>
      <c r="H162" s="124">
        <f>IF(RES_hhdet_in_tes!H162=0,"",RES_hhdet_in_tes!H162/RES_hhdet_in_fec!H162)</f>
        <v>0.74180536056223623</v>
      </c>
      <c r="I162" s="124">
        <f>IF(RES_hhdet_in_tes!I162=0,"",RES_hhdet_in_tes!I162/RES_hhdet_in_fec!I162)</f>
        <v>0.7492107336514362</v>
      </c>
      <c r="J162" s="124">
        <f>IF(RES_hhdet_in_tes!J162=0,"",RES_hhdet_in_tes!J162/RES_hhdet_in_fec!J162)</f>
        <v>0.75788948876353079</v>
      </c>
      <c r="K162" s="124">
        <f>IF(RES_hhdet_in_tes!K162=0,"",RES_hhdet_in_tes!K162/RES_hhdet_in_fec!K162)</f>
        <v>0.75541837619650709</v>
      </c>
      <c r="L162" s="124">
        <f>IF(RES_hhdet_in_tes!L162=0,"",RES_hhdet_in_tes!L162/RES_hhdet_in_fec!L162)</f>
        <v>0.7673891163371156</v>
      </c>
      <c r="M162" s="124">
        <f>IF(RES_hhdet_in_tes!M162=0,"",RES_hhdet_in_tes!M162/RES_hhdet_in_fec!M162)</f>
        <v>0.76993926360786447</v>
      </c>
      <c r="N162" s="124">
        <f>IF(RES_hhdet_in_tes!N162=0,"",RES_hhdet_in_tes!N162/RES_hhdet_in_fec!N162)</f>
        <v>0.78417822077601385</v>
      </c>
      <c r="O162" s="124">
        <f>IF(RES_hhdet_in_tes!O162=0,"",RES_hhdet_in_tes!O162/RES_hhdet_in_fec!O162)</f>
        <v>0.80294107575852036</v>
      </c>
      <c r="P162" s="124">
        <f>IF(RES_hhdet_in_tes!P162=0,"",RES_hhdet_in_tes!P162/RES_hhdet_in_fec!P162)</f>
        <v>0.8162123901811712</v>
      </c>
      <c r="Q162" s="124">
        <f>IF(RES_hhdet_in_tes!Q162=0,"",RES_hhdet_in_tes!Q162/RES_hhdet_in_fec!Q162)</f>
        <v>0.83617900407148404</v>
      </c>
      <c r="R162" s="124">
        <f>IF(RES_hhdet_in_tes!R162=0,"",RES_hhdet_in_tes!R162/RES_hhdet_in_fec!R162)</f>
        <v>0.84897639031397676</v>
      </c>
      <c r="S162" s="124">
        <f>IF(RES_hhdet_in_tes!S162=0,"",RES_hhdet_in_tes!S162/RES_hhdet_in_fec!S162)</f>
        <v>0.86286451349767845</v>
      </c>
      <c r="T162" s="124">
        <f>IF(RES_hhdet_in_tes!T162=0,"",RES_hhdet_in_tes!T162/RES_hhdet_in_fec!T162)</f>
        <v>0.8690567818799394</v>
      </c>
      <c r="U162" s="124">
        <f>IF(RES_hhdet_in_tes!U162=0,"",RES_hhdet_in_tes!U162/RES_hhdet_in_fec!U162)</f>
        <v>0.87938675152644208</v>
      </c>
      <c r="V162" s="124">
        <f>IF(RES_hhdet_in_tes!V162=0,"",RES_hhdet_in_tes!V162/RES_hhdet_in_fec!V162)</f>
        <v>0.8912981478422628</v>
      </c>
      <c r="W162" s="124">
        <f>IF(RES_hhdet_in_tes!W162=0,"",RES_hhdet_in_tes!W162/RES_hhdet_in_fec!W162)</f>
        <v>0.91624501146213932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0.73594986895007919</v>
      </c>
      <c r="D163" s="45">
        <f>IF(RES_hhdet_in_tes!D163=0,"",RES_hhdet_in_tes!D163/RES_hhdet_in_fec!D163)</f>
        <v>0.74710352337166919</v>
      </c>
      <c r="E163" s="45">
        <f>IF(RES_hhdet_in_tes!E163=0,"",RES_hhdet_in_tes!E163/RES_hhdet_in_fec!E163)</f>
        <v>0.75021124696072694</v>
      </c>
      <c r="F163" s="45">
        <f>IF(RES_hhdet_in_tes!F163=0,"",RES_hhdet_in_tes!F163/RES_hhdet_in_fec!F163)</f>
        <v>0.74592316204895182</v>
      </c>
      <c r="G163" s="45">
        <f>IF(RES_hhdet_in_tes!G163=0,"",RES_hhdet_in_tes!G163/RES_hhdet_in_fec!G163)</f>
        <v>0.73691450251162371</v>
      </c>
      <c r="H163" s="45">
        <f>IF(RES_hhdet_in_tes!H163=0,"",RES_hhdet_in_tes!H163/RES_hhdet_in_fec!H163)</f>
        <v>0.74180536056223623</v>
      </c>
      <c r="I163" s="45">
        <f>IF(RES_hhdet_in_tes!I163=0,"",RES_hhdet_in_tes!I163/RES_hhdet_in_fec!I163)</f>
        <v>0.7492107336514362</v>
      </c>
      <c r="J163" s="45">
        <f>IF(RES_hhdet_in_tes!J163=0,"",RES_hhdet_in_tes!J163/RES_hhdet_in_fec!J163)</f>
        <v>0.75788948876353079</v>
      </c>
      <c r="K163" s="45">
        <f>IF(RES_hhdet_in_tes!K163=0,"",RES_hhdet_in_tes!K163/RES_hhdet_in_fec!K163)</f>
        <v>0.75541837619650709</v>
      </c>
      <c r="L163" s="45">
        <f>IF(RES_hhdet_in_tes!L163=0,"",RES_hhdet_in_tes!L163/RES_hhdet_in_fec!L163)</f>
        <v>0.7673891163371156</v>
      </c>
      <c r="M163" s="45">
        <f>IF(RES_hhdet_in_tes!M163=0,"",RES_hhdet_in_tes!M163/RES_hhdet_in_fec!M163)</f>
        <v>0.76993926360786447</v>
      </c>
      <c r="N163" s="45">
        <f>IF(RES_hhdet_in_tes!N163=0,"",RES_hhdet_in_tes!N163/RES_hhdet_in_fec!N163)</f>
        <v>0.78417822077601385</v>
      </c>
      <c r="O163" s="45">
        <f>IF(RES_hhdet_in_tes!O163=0,"",RES_hhdet_in_tes!O163/RES_hhdet_in_fec!O163)</f>
        <v>0.80294107575852036</v>
      </c>
      <c r="P163" s="45">
        <f>IF(RES_hhdet_in_tes!P163=0,"",RES_hhdet_in_tes!P163/RES_hhdet_in_fec!P163)</f>
        <v>0.8162123901811712</v>
      </c>
      <c r="Q163" s="45">
        <f>IF(RES_hhdet_in_tes!Q163=0,"",RES_hhdet_in_tes!Q163/RES_hhdet_in_fec!Q163)</f>
        <v>0.83617900407148404</v>
      </c>
      <c r="R163" s="45">
        <f>IF(RES_hhdet_in_tes!R163=0,"",RES_hhdet_in_tes!R163/RES_hhdet_in_fec!R163)</f>
        <v>0.84897639031397676</v>
      </c>
      <c r="S163" s="45">
        <f>IF(RES_hhdet_in_tes!S163=0,"",RES_hhdet_in_tes!S163/RES_hhdet_in_fec!S163)</f>
        <v>0.86286451349767845</v>
      </c>
      <c r="T163" s="45">
        <f>IF(RES_hhdet_in_tes!T163=0,"",RES_hhdet_in_tes!T163/RES_hhdet_in_fec!T163)</f>
        <v>0.8690567818799394</v>
      </c>
      <c r="U163" s="45">
        <f>IF(RES_hhdet_in_tes!U163=0,"",RES_hhdet_in_tes!U163/RES_hhdet_in_fec!U163)</f>
        <v>0.87938675152644208</v>
      </c>
      <c r="V163" s="45">
        <f>IF(RES_hhdet_in_tes!V163=0,"",RES_hhdet_in_tes!V163/RES_hhdet_in_fec!V163)</f>
        <v>0.8912981478422628</v>
      </c>
      <c r="W163" s="45">
        <f>IF(RES_hhdet_in_tes!W163=0,"",RES_hhdet_in_tes!W163/RES_hhdet_in_fec!W163)</f>
        <v>0.91624501146213932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2.2055927546650325</v>
      </c>
      <c r="D164" s="124">
        <f>IF(RES_hhdet_in_tes!D164=0,"",RES_hhdet_in_tes!D164/RES_hhdet_in_fec!D164)</f>
        <v>2.3245058417209652</v>
      </c>
      <c r="E164" s="124">
        <f>IF(RES_hhdet_in_tes!E164=0,"",RES_hhdet_in_tes!E164/RES_hhdet_in_fec!E164)</f>
        <v>2.3690210387855952</v>
      </c>
      <c r="F164" s="124">
        <f>IF(RES_hhdet_in_tes!F164=0,"",RES_hhdet_in_tes!F164/RES_hhdet_in_fec!F164)</f>
        <v>2.4337558780581792</v>
      </c>
      <c r="G164" s="124">
        <f>IF(RES_hhdet_in_tes!G164=0,"",RES_hhdet_in_tes!G164/RES_hhdet_in_fec!G164)</f>
        <v>2.4974888176416621</v>
      </c>
      <c r="H164" s="124">
        <f>IF(RES_hhdet_in_tes!H164=0,"",RES_hhdet_in_tes!H164/RES_hhdet_in_fec!H164)</f>
        <v>2.5612176250925338</v>
      </c>
      <c r="I164" s="124">
        <f>IF(RES_hhdet_in_tes!I164=0,"",RES_hhdet_in_tes!I164/RES_hhdet_in_fec!I164)</f>
        <v>2.6390395749475615</v>
      </c>
      <c r="J164" s="124">
        <f>IF(RES_hhdet_in_tes!J164=0,"",RES_hhdet_in_tes!J164/RES_hhdet_in_fec!J164)</f>
        <v>2.7458105014614795</v>
      </c>
      <c r="K164" s="124">
        <f>IF(RES_hhdet_in_tes!K164=0,"",RES_hhdet_in_tes!K164/RES_hhdet_in_fec!K164)</f>
        <v>2.818462278628961</v>
      </c>
      <c r="L164" s="124">
        <f>IF(RES_hhdet_in_tes!L164=0,"",RES_hhdet_in_tes!L164/RES_hhdet_in_fec!L164)</f>
        <v>2.8872236256740273</v>
      </c>
      <c r="M164" s="124">
        <f>IF(RES_hhdet_in_tes!M164=0,"",RES_hhdet_in_tes!M164/RES_hhdet_in_fec!M164)</f>
        <v>2.9978170293873441</v>
      </c>
      <c r="N164" s="124">
        <f>IF(RES_hhdet_in_tes!N164=0,"",RES_hhdet_in_tes!N164/RES_hhdet_in_fec!N164)</f>
        <v>3.1107856886139631</v>
      </c>
      <c r="O164" s="124">
        <f>IF(RES_hhdet_in_tes!O164=0,"",RES_hhdet_in_tes!O164/RES_hhdet_in_fec!O164)</f>
        <v>3.3420383041398209</v>
      </c>
      <c r="P164" s="124">
        <f>IF(RES_hhdet_in_tes!P164=0,"",RES_hhdet_in_tes!P164/RES_hhdet_in_fec!P164)</f>
        <v>3.4698142765986444</v>
      </c>
      <c r="Q164" s="124">
        <f>IF(RES_hhdet_in_tes!Q164=0,"",RES_hhdet_in_tes!Q164/RES_hhdet_in_fec!Q164)</f>
        <v>3.6206368956441937</v>
      </c>
      <c r="R164" s="124">
        <f>IF(RES_hhdet_in_tes!R164=0,"",RES_hhdet_in_tes!R164/RES_hhdet_in_fec!R164)</f>
        <v>3.6939380723357003</v>
      </c>
      <c r="S164" s="124">
        <f>IF(RES_hhdet_in_tes!S164=0,"",RES_hhdet_in_tes!S164/RES_hhdet_in_fec!S164)</f>
        <v>3.7761570218339493</v>
      </c>
      <c r="T164" s="124">
        <f>IF(RES_hhdet_in_tes!T164=0,"",RES_hhdet_in_tes!T164/RES_hhdet_in_fec!T164)</f>
        <v>3.7738414695390521</v>
      </c>
      <c r="U164" s="124">
        <f>IF(RES_hhdet_in_tes!U164=0,"",RES_hhdet_in_tes!U164/RES_hhdet_in_fec!U164)</f>
        <v>3.9054384219895111</v>
      </c>
      <c r="V164" s="124">
        <f>IF(RES_hhdet_in_tes!V164=0,"",RES_hhdet_in_tes!V164/RES_hhdet_in_fec!V164)</f>
        <v>3.9912597146418372</v>
      </c>
      <c r="W164" s="124">
        <f>IF(RES_hhdet_in_tes!W164=0,"",RES_hhdet_in_tes!W164/RES_hhdet_in_fec!W164)</f>
        <v>4.103445903923074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2.2055927546650325</v>
      </c>
      <c r="D165" s="111">
        <f>IF(RES_hhdet_in_tes!D165=0,"",RES_hhdet_in_tes!D165/RES_hhdet_in_fec!D165)</f>
        <v>2.3245058417209652</v>
      </c>
      <c r="E165" s="111">
        <f>IF(RES_hhdet_in_tes!E165=0,"",RES_hhdet_in_tes!E165/RES_hhdet_in_fec!E165)</f>
        <v>2.3690210387855952</v>
      </c>
      <c r="F165" s="111">
        <f>IF(RES_hhdet_in_tes!F165=0,"",RES_hhdet_in_tes!F165/RES_hhdet_in_fec!F165)</f>
        <v>2.4337558780581792</v>
      </c>
      <c r="G165" s="111">
        <f>IF(RES_hhdet_in_tes!G165=0,"",RES_hhdet_in_tes!G165/RES_hhdet_in_fec!G165)</f>
        <v>2.4974888176416621</v>
      </c>
      <c r="H165" s="111">
        <f>IF(RES_hhdet_in_tes!H165=0,"",RES_hhdet_in_tes!H165/RES_hhdet_in_fec!H165)</f>
        <v>2.5612176250925338</v>
      </c>
      <c r="I165" s="111">
        <f>IF(RES_hhdet_in_tes!I165=0,"",RES_hhdet_in_tes!I165/RES_hhdet_in_fec!I165)</f>
        <v>2.6390395749475615</v>
      </c>
      <c r="J165" s="111">
        <f>IF(RES_hhdet_in_tes!J165=0,"",RES_hhdet_in_tes!J165/RES_hhdet_in_fec!J165)</f>
        <v>2.7458105014614795</v>
      </c>
      <c r="K165" s="111">
        <f>IF(RES_hhdet_in_tes!K165=0,"",RES_hhdet_in_tes!K165/RES_hhdet_in_fec!K165)</f>
        <v>2.818462278628961</v>
      </c>
      <c r="L165" s="111">
        <f>IF(RES_hhdet_in_tes!L165=0,"",RES_hhdet_in_tes!L165/RES_hhdet_in_fec!L165)</f>
        <v>2.8872236256740273</v>
      </c>
      <c r="M165" s="111">
        <f>IF(RES_hhdet_in_tes!M165=0,"",RES_hhdet_in_tes!M165/RES_hhdet_in_fec!M165)</f>
        <v>2.9978170293873441</v>
      </c>
      <c r="N165" s="111">
        <f>IF(RES_hhdet_in_tes!N165=0,"",RES_hhdet_in_tes!N165/RES_hhdet_in_fec!N165)</f>
        <v>3.1107856886139631</v>
      </c>
      <c r="O165" s="111">
        <f>IF(RES_hhdet_in_tes!O165=0,"",RES_hhdet_in_tes!O165/RES_hhdet_in_fec!O165)</f>
        <v>3.3420383041398209</v>
      </c>
      <c r="P165" s="111">
        <f>IF(RES_hhdet_in_tes!P165=0,"",RES_hhdet_in_tes!P165/RES_hhdet_in_fec!P165)</f>
        <v>3.4698142765986444</v>
      </c>
      <c r="Q165" s="111">
        <f>IF(RES_hhdet_in_tes!Q165=0,"",RES_hhdet_in_tes!Q165/RES_hhdet_in_fec!Q165)</f>
        <v>3.6206368956441937</v>
      </c>
      <c r="R165" s="111">
        <f>IF(RES_hhdet_in_tes!R165=0,"",RES_hhdet_in_tes!R165/RES_hhdet_in_fec!R165)</f>
        <v>3.6939380723357003</v>
      </c>
      <c r="S165" s="111">
        <f>IF(RES_hhdet_in_tes!S165=0,"",RES_hhdet_in_tes!S165/RES_hhdet_in_fec!S165)</f>
        <v>3.7761570218339493</v>
      </c>
      <c r="T165" s="111">
        <f>IF(RES_hhdet_in_tes!T165=0,"",RES_hhdet_in_tes!T165/RES_hhdet_in_fec!T165)</f>
        <v>3.7738414695390521</v>
      </c>
      <c r="U165" s="111">
        <f>IF(RES_hhdet_in_tes!U165=0,"",RES_hhdet_in_tes!U165/RES_hhdet_in_fec!U165)</f>
        <v>3.9054384219895111</v>
      </c>
      <c r="V165" s="111">
        <f>IF(RES_hhdet_in_tes!V165=0,"",RES_hhdet_in_tes!V165/RES_hhdet_in_fec!V165)</f>
        <v>3.9912597146418372</v>
      </c>
      <c r="W165" s="111">
        <f>IF(RES_hhdet_in_tes!W165=0,"",RES_hhdet_in_tes!W165/RES_hhdet_in_fec!W165)</f>
        <v>4.103445903923074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0.66041611013368318</v>
      </c>
      <c r="D166" s="124">
        <f>IF(RES_hhdet_in_tes!D166=0,"",RES_hhdet_in_tes!D166/RES_hhdet_in_fec!D166)</f>
        <v>0.6762725346930476</v>
      </c>
      <c r="E166" s="124">
        <f>IF(RES_hhdet_in_tes!E166=0,"",RES_hhdet_in_tes!E166/RES_hhdet_in_fec!E166)</f>
        <v>0.66792429196483494</v>
      </c>
      <c r="F166" s="124">
        <f>IF(RES_hhdet_in_tes!F166=0,"",RES_hhdet_in_tes!F166/RES_hhdet_in_fec!F166)</f>
        <v>0.65998762721759507</v>
      </c>
      <c r="G166" s="124">
        <f>IF(RES_hhdet_in_tes!G166=0,"",RES_hhdet_in_tes!G166/RES_hhdet_in_fec!G166)</f>
        <v>0.65361280589570103</v>
      </c>
      <c r="H166" s="124">
        <f>IF(RES_hhdet_in_tes!H166=0,"",RES_hhdet_in_tes!H166/RES_hhdet_in_fec!H166)</f>
        <v>0.66115348437434429</v>
      </c>
      <c r="I166" s="124">
        <f>IF(RES_hhdet_in_tes!I166=0,"",RES_hhdet_in_tes!I166/RES_hhdet_in_fec!I166)</f>
        <v>0.6921545591404521</v>
      </c>
      <c r="J166" s="124">
        <f>IF(RES_hhdet_in_tes!J166=0,"",RES_hhdet_in_tes!J166/RES_hhdet_in_fec!J166)</f>
        <v>0.70389046285505508</v>
      </c>
      <c r="K166" s="124">
        <f>IF(RES_hhdet_in_tes!K166=0,"",RES_hhdet_in_tes!K166/RES_hhdet_in_fec!K166)</f>
        <v>0.69877033910038122</v>
      </c>
      <c r="L166" s="124">
        <f>IF(RES_hhdet_in_tes!L166=0,"",RES_hhdet_in_tes!L166/RES_hhdet_in_fec!L166)</f>
        <v>0.70152062892946043</v>
      </c>
      <c r="M166" s="124">
        <f>IF(RES_hhdet_in_tes!M166=0,"",RES_hhdet_in_tes!M166/RES_hhdet_in_fec!M166)</f>
        <v>0.69886509838702437</v>
      </c>
      <c r="N166" s="124">
        <f>IF(RES_hhdet_in_tes!N166=0,"",RES_hhdet_in_tes!N166/RES_hhdet_in_fec!N166)</f>
        <v>0.71401143684868185</v>
      </c>
      <c r="O166" s="124">
        <f>IF(RES_hhdet_in_tes!O166=0,"",RES_hhdet_in_tes!O166/RES_hhdet_in_fec!O166)</f>
        <v>0.73712714273993563</v>
      </c>
      <c r="P166" s="124">
        <f>IF(RES_hhdet_in_tes!P166=0,"",RES_hhdet_in_tes!P166/RES_hhdet_in_fec!P166)</f>
        <v>0.76984306547074344</v>
      </c>
      <c r="Q166" s="124">
        <f>IF(RES_hhdet_in_tes!Q166=0,"",RES_hhdet_in_tes!Q166/RES_hhdet_in_fec!Q166)</f>
        <v>0.78071072737584091</v>
      </c>
      <c r="R166" s="124">
        <f>IF(RES_hhdet_in_tes!R166=0,"",RES_hhdet_in_tes!R166/RES_hhdet_in_fec!R166)</f>
        <v>0.78879007593365824</v>
      </c>
      <c r="S166" s="124">
        <f>IF(RES_hhdet_in_tes!S166=0,"",RES_hhdet_in_tes!S166/RES_hhdet_in_fec!S166)</f>
        <v>0.79417849783802963</v>
      </c>
      <c r="T166" s="124">
        <f>IF(RES_hhdet_in_tes!T166=0,"",RES_hhdet_in_tes!T166/RES_hhdet_in_fec!T166)</f>
        <v>0.79996473091208253</v>
      </c>
      <c r="U166" s="124">
        <f>IF(RES_hhdet_in_tes!U166=0,"",RES_hhdet_in_tes!U166/RES_hhdet_in_fec!U166)</f>
        <v>0.80550017514034278</v>
      </c>
      <c r="V166" s="124">
        <f>IF(RES_hhdet_in_tes!V166=0,"",RES_hhdet_in_tes!V166/RES_hhdet_in_fec!V166)</f>
        <v>0.81154012404656029</v>
      </c>
      <c r="W166" s="124">
        <f>IF(RES_hhdet_in_tes!W166=0,"",RES_hhdet_in_tes!W166/RES_hhdet_in_fec!W166)</f>
        <v>0.81374591299725985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0.56832035016842297</v>
      </c>
      <c r="D167" s="111">
        <f>IF(RES_hhdet_in_tes!D167=0,"",RES_hhdet_in_tes!D167/RES_hhdet_in_fec!D167)</f>
        <v>0.57269997594295985</v>
      </c>
      <c r="E167" s="111">
        <f>IF(RES_hhdet_in_tes!E167=0,"",RES_hhdet_in_tes!E167/RES_hhdet_in_fec!E167)</f>
        <v>0.57085136576360174</v>
      </c>
      <c r="F167" s="111">
        <f>IF(RES_hhdet_in_tes!F167=0,"",RES_hhdet_in_tes!F167/RES_hhdet_in_fec!F167)</f>
        <v>0.57308249445996984</v>
      </c>
      <c r="G167" s="111">
        <f>IF(RES_hhdet_in_tes!G167=0,"",RES_hhdet_in_tes!G167/RES_hhdet_in_fec!G167)</f>
        <v>0.57091083884578808</v>
      </c>
      <c r="H167" s="111">
        <f>IF(RES_hhdet_in_tes!H167=0,"",RES_hhdet_in_tes!H167/RES_hhdet_in_fec!H167)</f>
        <v>0.57321189377748194</v>
      </c>
      <c r="I167" s="111">
        <f>IF(RES_hhdet_in_tes!I167=0,"",RES_hhdet_in_tes!I167/RES_hhdet_in_fec!I167)</f>
        <v>0.57962566219931166</v>
      </c>
      <c r="J167" s="111">
        <f>IF(RES_hhdet_in_tes!J167=0,"",RES_hhdet_in_tes!J167/RES_hhdet_in_fec!J167)</f>
        <v>0.5848420712602439</v>
      </c>
      <c r="K167" s="111">
        <f>IF(RES_hhdet_in_tes!K167=0,"",RES_hhdet_in_tes!K167/RES_hhdet_in_fec!K167)</f>
        <v>0.58887466759038531</v>
      </c>
      <c r="L167" s="111">
        <f>IF(RES_hhdet_in_tes!L167=0,"",RES_hhdet_in_tes!L167/RES_hhdet_in_fec!L167)</f>
        <v>0.59240369789311009</v>
      </c>
      <c r="M167" s="111">
        <f>IF(RES_hhdet_in_tes!M167=0,"",RES_hhdet_in_tes!M167/RES_hhdet_in_fec!M167)</f>
        <v>0.60515039289028716</v>
      </c>
      <c r="N167" s="111">
        <f>IF(RES_hhdet_in_tes!N167=0,"",RES_hhdet_in_tes!N167/RES_hhdet_in_fec!N167)</f>
        <v>0.62492226485190427</v>
      </c>
      <c r="O167" s="111">
        <f>IF(RES_hhdet_in_tes!O167=0,"",RES_hhdet_in_tes!O167/RES_hhdet_in_fec!O167)</f>
        <v>0.69202303364171092</v>
      </c>
      <c r="P167" s="111">
        <f>IF(RES_hhdet_in_tes!P167=0,"",RES_hhdet_in_tes!P167/RES_hhdet_in_fec!P167)</f>
        <v>0.72901920767519324</v>
      </c>
      <c r="Q167" s="111">
        <f>IF(RES_hhdet_in_tes!Q167=0,"",RES_hhdet_in_tes!Q167/RES_hhdet_in_fec!Q167)</f>
        <v>0.74748958474596583</v>
      </c>
      <c r="R167" s="111">
        <f>IF(RES_hhdet_in_tes!R167=0,"",RES_hhdet_in_tes!R167/RES_hhdet_in_fec!R167)</f>
        <v>0.7345031479236247</v>
      </c>
      <c r="S167" s="111">
        <f>IF(RES_hhdet_in_tes!S167=0,"",RES_hhdet_in_tes!S167/RES_hhdet_in_fec!S167)</f>
        <v>0.75525458928728495</v>
      </c>
      <c r="T167" s="111">
        <f>IF(RES_hhdet_in_tes!T167=0,"",RES_hhdet_in_tes!T167/RES_hhdet_in_fec!T167)</f>
        <v>0.77952073390607135</v>
      </c>
      <c r="U167" s="111">
        <f>IF(RES_hhdet_in_tes!U167=0,"",RES_hhdet_in_tes!U167/RES_hhdet_in_fec!U167)</f>
        <v>0.79497023430345148</v>
      </c>
      <c r="V167" s="111">
        <f>IF(RES_hhdet_in_tes!V167=0,"",RES_hhdet_in_tes!V167/RES_hhdet_in_fec!V167)</f>
        <v>0.80804870856477484</v>
      </c>
      <c r="W167" s="111">
        <f>IF(RES_hhdet_in_tes!W167=0,"",RES_hhdet_in_tes!W167/RES_hhdet_in_fec!W167)</f>
        <v>0.80417175498579385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0.86897533958780515</v>
      </c>
      <c r="D168" s="111">
        <f>IF(RES_hhdet_in_tes!D168=0,"",RES_hhdet_in_tes!D168/RES_hhdet_in_fec!D168)</f>
        <v>0.89882881946670967</v>
      </c>
      <c r="E168" s="111">
        <f>IF(RES_hhdet_in_tes!E168=0,"",RES_hhdet_in_tes!E168/RES_hhdet_in_fec!E168)</f>
        <v>0.9237170973352733</v>
      </c>
      <c r="F168" s="111">
        <f>IF(RES_hhdet_in_tes!F168=0,"",RES_hhdet_in_tes!F168/RES_hhdet_in_fec!F168)</f>
        <v>0.91888844442170403</v>
      </c>
      <c r="G168" s="111">
        <f>IF(RES_hhdet_in_tes!G168=0,"",RES_hhdet_in_tes!G168/RES_hhdet_in_fec!G168)</f>
        <v>0.93049215979947686</v>
      </c>
      <c r="H168" s="111">
        <f>IF(RES_hhdet_in_tes!H168=0,"",RES_hhdet_in_tes!H168/RES_hhdet_in_fec!H168)</f>
        <v>0.8942998302599553</v>
      </c>
      <c r="I168" s="111">
        <f>IF(RES_hhdet_in_tes!I168=0,"",RES_hhdet_in_tes!I168/RES_hhdet_in_fec!I168)</f>
        <v>0.92366546510981851</v>
      </c>
      <c r="J168" s="111">
        <f>IF(RES_hhdet_in_tes!J168=0,"",RES_hhdet_in_tes!J168/RES_hhdet_in_fec!J168)</f>
        <v>0.92128443014710448</v>
      </c>
      <c r="K168" s="111">
        <f>IF(RES_hhdet_in_tes!K168=0,"",RES_hhdet_in_tes!K168/RES_hhdet_in_fec!K168)</f>
        <v>0.92346807635308958</v>
      </c>
      <c r="L168" s="111">
        <f>IF(RES_hhdet_in_tes!L168=0,"",RES_hhdet_in_tes!L168/RES_hhdet_in_fec!L168)</f>
        <v>0.91898656593074046</v>
      </c>
      <c r="M168" s="111">
        <f>IF(RES_hhdet_in_tes!M168=0,"",RES_hhdet_in_tes!M168/RES_hhdet_in_fec!M168)</f>
        <v>0.90712216954816405</v>
      </c>
      <c r="N168" s="111">
        <f>IF(RES_hhdet_in_tes!N168=0,"",RES_hhdet_in_tes!N168/RES_hhdet_in_fec!N168)</f>
        <v>0.93954491050873024</v>
      </c>
      <c r="O168" s="111">
        <f>IF(RES_hhdet_in_tes!O168=0,"",RES_hhdet_in_tes!O168/RES_hhdet_in_fec!O168)</f>
        <v>0.91551627175797057</v>
      </c>
      <c r="P168" s="111">
        <f>IF(RES_hhdet_in_tes!P168=0,"",RES_hhdet_in_tes!P168/RES_hhdet_in_fec!P168)</f>
        <v>0.9203456190067264</v>
      </c>
      <c r="Q168" s="111">
        <f>IF(RES_hhdet_in_tes!Q168=0,"",RES_hhdet_in_tes!Q168/RES_hhdet_in_fec!Q168)</f>
        <v>0.88886647047936496</v>
      </c>
      <c r="R168" s="111">
        <f>IF(RES_hhdet_in_tes!R168=0,"",RES_hhdet_in_tes!R168/RES_hhdet_in_fec!R168)</f>
        <v>0.96471371830518771</v>
      </c>
      <c r="S168" s="111">
        <f>IF(RES_hhdet_in_tes!S168=0,"",RES_hhdet_in_tes!S168/RES_hhdet_in_fec!S168)</f>
        <v>0.96632462492713711</v>
      </c>
      <c r="T168" s="111">
        <f>IF(RES_hhdet_in_tes!T168=0,"",RES_hhdet_in_tes!T168/RES_hhdet_in_fec!T168)</f>
        <v>0.96062736351609068</v>
      </c>
      <c r="U168" s="111">
        <f>IF(RES_hhdet_in_tes!U168=0,"",RES_hhdet_in_tes!U168/RES_hhdet_in_fec!U168)</f>
        <v>0.96487951274753803</v>
      </c>
      <c r="V168" s="111">
        <f>IF(RES_hhdet_in_tes!V168=0,"",RES_hhdet_in_tes!V168/RES_hhdet_in_fec!V168)</f>
        <v>0.97300995553369563</v>
      </c>
      <c r="W168" s="111">
        <f>IF(RES_hhdet_in_tes!W168=0,"",RES_hhdet_in_tes!W168/RES_hhdet_in_fec!W168)</f>
        <v>0.96904483561180887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0.56810978909337295</v>
      </c>
      <c r="D169" s="112">
        <f>IF(RES_hhdet_in_tes!D169=0,"",RES_hhdet_in_tes!D169/RES_hhdet_in_fec!D169)</f>
        <v>0.58754946080336234</v>
      </c>
      <c r="E169" s="112">
        <f>IF(RES_hhdet_in_tes!E169=0,"",RES_hhdet_in_tes!E169/RES_hhdet_in_fec!E169)</f>
        <v>0.58327782990385812</v>
      </c>
      <c r="F169" s="112">
        <f>IF(RES_hhdet_in_tes!F169=0,"",RES_hhdet_in_tes!F169/RES_hhdet_in_fec!F169)</f>
        <v>0.59717586258884992</v>
      </c>
      <c r="G169" s="112">
        <f>IF(RES_hhdet_in_tes!G169=0,"",RES_hhdet_in_tes!G169/RES_hhdet_in_fec!G169)</f>
        <v>0.58501783653838824</v>
      </c>
      <c r="H169" s="112">
        <f>IF(RES_hhdet_in_tes!H169=0,"",RES_hhdet_in_tes!H169/RES_hhdet_in_fec!H169)</f>
        <v>0.56350530056272941</v>
      </c>
      <c r="I169" s="112">
        <f>IF(RES_hhdet_in_tes!I169=0,"",RES_hhdet_in_tes!I169/RES_hhdet_in_fec!I169)</f>
        <v>0.57479150360465048</v>
      </c>
      <c r="J169" s="112">
        <f>IF(RES_hhdet_in_tes!J169=0,"",RES_hhdet_in_tes!J169/RES_hhdet_in_fec!J169)</f>
        <v>0.58625718232766189</v>
      </c>
      <c r="K169" s="112">
        <f>IF(RES_hhdet_in_tes!K169=0,"",RES_hhdet_in_tes!K169/RES_hhdet_in_fec!K169)</f>
        <v>0.59263845683733407</v>
      </c>
      <c r="L169" s="112">
        <f>IF(RES_hhdet_in_tes!L169=0,"",RES_hhdet_in_tes!L169/RES_hhdet_in_fec!L169)</f>
        <v>0.60672984331969437</v>
      </c>
      <c r="M169" s="112">
        <f>IF(RES_hhdet_in_tes!M169=0,"",RES_hhdet_in_tes!M169/RES_hhdet_in_fec!M169)</f>
        <v>0.64200991400541929</v>
      </c>
      <c r="N169" s="112">
        <f>IF(RES_hhdet_in_tes!N169=0,"",RES_hhdet_in_tes!N169/RES_hhdet_in_fec!N169)</f>
        <v>0.62249685002068544</v>
      </c>
      <c r="O169" s="112">
        <f>IF(RES_hhdet_in_tes!O169=0,"",RES_hhdet_in_tes!O169/RES_hhdet_in_fec!O169)</f>
        <v>0.58996901815055991</v>
      </c>
      <c r="P169" s="112">
        <f>IF(RES_hhdet_in_tes!P169=0,"",RES_hhdet_in_tes!P169/RES_hhdet_in_fec!P169)</f>
        <v>0.64702015024103177</v>
      </c>
      <c r="Q169" s="112">
        <f>IF(RES_hhdet_in_tes!Q169=0,"",RES_hhdet_in_tes!Q169/RES_hhdet_in_fec!Q169)</f>
        <v>0.74679813087525437</v>
      </c>
      <c r="R169" s="112">
        <f>IF(RES_hhdet_in_tes!R169=0,"",RES_hhdet_in_tes!R169/RES_hhdet_in_fec!R169)</f>
        <v>0.7651019491631591</v>
      </c>
      <c r="S169" s="112">
        <f>IF(RES_hhdet_in_tes!S169=0,"",RES_hhdet_in_tes!S169/RES_hhdet_in_fec!S169)</f>
        <v>0.76142561080953786</v>
      </c>
      <c r="T169" s="112">
        <f>IF(RES_hhdet_in_tes!T169=0,"",RES_hhdet_in_tes!T169/RES_hhdet_in_fec!T169)</f>
        <v>0.79782683771591645</v>
      </c>
      <c r="U169" s="112">
        <f>IF(RES_hhdet_in_tes!U169=0,"",RES_hhdet_in_tes!U169/RES_hhdet_in_fec!U169)</f>
        <v>0.78939679813693553</v>
      </c>
      <c r="V169" s="112">
        <f>IF(RES_hhdet_in_tes!V169=0,"",RES_hhdet_in_tes!V169/RES_hhdet_in_fec!V169)</f>
        <v>0.79431513968070855</v>
      </c>
      <c r="W169" s="112">
        <f>IF(RES_hhdet_in_tes!W169=0,"",RES_hhdet_in_tes!W169/RES_hhdet_in_fec!W169)</f>
        <v>0.75820464854138581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0.67619996977055397</v>
      </c>
      <c r="D171" s="112">
        <f>IF(RES_hhdet_in_tes!D171=0,"",RES_hhdet_in_tes!D171/RES_hhdet_in_fec!D171)</f>
        <v>0.68863040069386949</v>
      </c>
      <c r="E171" s="112">
        <f>IF(RES_hhdet_in_tes!E171=0,"",RES_hhdet_in_tes!E171/RES_hhdet_in_fec!E171)</f>
        <v>0.69311925945144182</v>
      </c>
      <c r="F171" s="112">
        <f>IF(RES_hhdet_in_tes!F171=0,"",RES_hhdet_in_tes!F171/RES_hhdet_in_fec!F171)</f>
        <v>0.68445730401216509</v>
      </c>
      <c r="G171" s="112">
        <f>IF(RES_hhdet_in_tes!G171=0,"",RES_hhdet_in_tes!G171/RES_hhdet_in_fec!G171)</f>
        <v>0.66838602496131716</v>
      </c>
      <c r="H171" s="112">
        <f>IF(RES_hhdet_in_tes!H171=0,"",RES_hhdet_in_tes!H171/RES_hhdet_in_fec!H171)</f>
        <v>0.6721224415283078</v>
      </c>
      <c r="I171" s="112">
        <f>IF(RES_hhdet_in_tes!I171=0,"",RES_hhdet_in_tes!I171/RES_hhdet_in_fec!I171)</f>
        <v>0.67516971260281433</v>
      </c>
      <c r="J171" s="112">
        <f>IF(RES_hhdet_in_tes!J171=0,"",RES_hhdet_in_tes!J171/RES_hhdet_in_fec!J171)</f>
        <v>0.68068161926732706</v>
      </c>
      <c r="K171" s="112">
        <f>IF(RES_hhdet_in_tes!K171=0,"",RES_hhdet_in_tes!K171/RES_hhdet_in_fec!K171)</f>
        <v>0.67243090300911357</v>
      </c>
      <c r="L171" s="112">
        <f>IF(RES_hhdet_in_tes!L171=0,"",RES_hhdet_in_tes!L171/RES_hhdet_in_fec!L171)</f>
        <v>0.68975780115309115</v>
      </c>
      <c r="M171" s="112">
        <f>IF(RES_hhdet_in_tes!M171=0,"",RES_hhdet_in_tes!M171/RES_hhdet_in_fec!M171)</f>
        <v>0.68600263666866546</v>
      </c>
      <c r="N171" s="112">
        <f>IF(RES_hhdet_in_tes!N171=0,"",RES_hhdet_in_tes!N171/RES_hhdet_in_fec!N171)</f>
        <v>0.69780903686813378</v>
      </c>
      <c r="O171" s="112">
        <f>IF(RES_hhdet_in_tes!O171=0,"",RES_hhdet_in_tes!O171/RES_hhdet_in_fec!O171)</f>
        <v>0.71117793789376782</v>
      </c>
      <c r="P171" s="112">
        <f>IF(RES_hhdet_in_tes!P171=0,"",RES_hhdet_in_tes!P171/RES_hhdet_in_fec!P171)</f>
        <v>0.72847288692627254</v>
      </c>
      <c r="Q171" s="112">
        <f>IF(RES_hhdet_in_tes!Q171=0,"",RES_hhdet_in_tes!Q171/RES_hhdet_in_fec!Q171)</f>
        <v>0.74484920668009091</v>
      </c>
      <c r="R171" s="112">
        <f>IF(RES_hhdet_in_tes!R171=0,"",RES_hhdet_in_tes!R171/RES_hhdet_in_fec!R171)</f>
        <v>0.75317675147864072</v>
      </c>
      <c r="S171" s="112">
        <f>IF(RES_hhdet_in_tes!S171=0,"",RES_hhdet_in_tes!S171/RES_hhdet_in_fec!S171)</f>
        <v>0.7607276371023971</v>
      </c>
      <c r="T171" s="112">
        <f>IF(RES_hhdet_in_tes!T171=0,"",RES_hhdet_in_tes!T171/RES_hhdet_in_fec!T171)</f>
        <v>0.76477450498912181</v>
      </c>
      <c r="U171" s="112">
        <f>IF(RES_hhdet_in_tes!U171=0,"",RES_hhdet_in_tes!U171/RES_hhdet_in_fec!U171)</f>
        <v>0.76752365451680005</v>
      </c>
      <c r="V171" s="112">
        <f>IF(RES_hhdet_in_tes!V171=0,"",RES_hhdet_in_tes!V171/RES_hhdet_in_fec!V171)</f>
        <v>0.77356593829060105</v>
      </c>
      <c r="W171" s="112">
        <f>IF(RES_hhdet_in_tes!W171=0,"",RES_hhdet_in_tes!W171/RES_hhdet_in_fec!W171)</f>
        <v>0.78438313584013264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0.87535546932199437</v>
      </c>
      <c r="D172" s="113">
        <f>IF(RES_hhdet_in_tes!D172=0,"",RES_hhdet_in_tes!D172/RES_hhdet_in_fec!D172)</f>
        <v>0.87837873221403029</v>
      </c>
      <c r="E172" s="113">
        <f>IF(RES_hhdet_in_tes!E172=0,"",RES_hhdet_in_tes!E172/RES_hhdet_in_fec!E172)</f>
        <v>0.8754323776140136</v>
      </c>
      <c r="F172" s="113">
        <f>IF(RES_hhdet_in_tes!F172=0,"",RES_hhdet_in_tes!F172/RES_hhdet_in_fec!F172)</f>
        <v>0.87975287758715548</v>
      </c>
      <c r="G172" s="113">
        <f>IF(RES_hhdet_in_tes!G172=0,"",RES_hhdet_in_tes!G172/RES_hhdet_in_fec!G172)</f>
        <v>0.87470308983687062</v>
      </c>
      <c r="H172" s="113">
        <f>IF(RES_hhdet_in_tes!H172=0,"",RES_hhdet_in_tes!H172/RES_hhdet_in_fec!H172)</f>
        <v>0.89148093702515008</v>
      </c>
      <c r="I172" s="113">
        <f>IF(RES_hhdet_in_tes!I172=0,"",RES_hhdet_in_tes!I172/RES_hhdet_in_fec!I172)</f>
        <v>0.87905303097083942</v>
      </c>
      <c r="J172" s="113">
        <f>IF(RES_hhdet_in_tes!J172=0,"",RES_hhdet_in_tes!J172/RES_hhdet_in_fec!J172)</f>
        <v>0.87491763403003364</v>
      </c>
      <c r="K172" s="113">
        <f>IF(RES_hhdet_in_tes!K172=0,"",RES_hhdet_in_tes!K172/RES_hhdet_in_fec!K172)</f>
        <v>0.87502535565559214</v>
      </c>
      <c r="L172" s="113">
        <f>IF(RES_hhdet_in_tes!L172=0,"",RES_hhdet_in_tes!L172/RES_hhdet_in_fec!L172)</f>
        <v>0.86359969821745797</v>
      </c>
      <c r="M172" s="113">
        <f>IF(RES_hhdet_in_tes!M172=0,"",RES_hhdet_in_tes!M172/RES_hhdet_in_fec!M172)</f>
        <v>0.8699829902622368</v>
      </c>
      <c r="N172" s="113">
        <f>IF(RES_hhdet_in_tes!N172=0,"",RES_hhdet_in_tes!N172/RES_hhdet_in_fec!N172)</f>
        <v>0.8836512795675554</v>
      </c>
      <c r="O172" s="113">
        <f>IF(RES_hhdet_in_tes!O172=0,"",RES_hhdet_in_tes!O172/RES_hhdet_in_fec!O172)</f>
        <v>0.87219516845350686</v>
      </c>
      <c r="P172" s="113">
        <f>IF(RES_hhdet_in_tes!P172=0,"",RES_hhdet_in_tes!P172/RES_hhdet_in_fec!P172)</f>
        <v>0.90075141394939917</v>
      </c>
      <c r="Q172" s="113">
        <f>IF(RES_hhdet_in_tes!Q172=0,"",RES_hhdet_in_tes!Q172/RES_hhdet_in_fec!Q172)</f>
        <v>0.90078528399006974</v>
      </c>
      <c r="R172" s="113">
        <f>IF(RES_hhdet_in_tes!R172=0,"",RES_hhdet_in_tes!R172/RES_hhdet_in_fec!R172)</f>
        <v>0.91992921272994499</v>
      </c>
      <c r="S172" s="113">
        <f>IF(RES_hhdet_in_tes!S172=0,"",RES_hhdet_in_tes!S172/RES_hhdet_in_fec!S172)</f>
        <v>0.9132550423211987</v>
      </c>
      <c r="T172" s="113">
        <f>IF(RES_hhdet_in_tes!T172=0,"",RES_hhdet_in_tes!T172/RES_hhdet_in_fec!T172)</f>
        <v>0.91436145101958677</v>
      </c>
      <c r="U172" s="113">
        <f>IF(RES_hhdet_in_tes!U172=0,"",RES_hhdet_in_tes!U172/RES_hhdet_in_fec!U172)</f>
        <v>0.92878355533464829</v>
      </c>
      <c r="V172" s="113">
        <f>IF(RES_hhdet_in_tes!V172=0,"",RES_hhdet_in_tes!V172/RES_hhdet_in_fec!V172)</f>
        <v>0.92570874295660999</v>
      </c>
      <c r="W172" s="113">
        <f>IF(RES_hhdet_in_tes!W172=0,"",RES_hhdet_in_tes!W172/RES_hhdet_in_fec!W172)</f>
        <v>0.91938979687096678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0.66963108734242105</v>
      </c>
      <c r="D173" s="111">
        <f>IF(RES_hhdet_in_tes!D173=0,"",RES_hhdet_in_tes!D173/RES_hhdet_in_fec!D173)</f>
        <v>0.67069076899314495</v>
      </c>
      <c r="E173" s="111">
        <f>IF(RES_hhdet_in_tes!E173=0,"",RES_hhdet_in_tes!E173/RES_hhdet_in_fec!E173)</f>
        <v>0.68276483483554296</v>
      </c>
      <c r="F173" s="111">
        <f>IF(RES_hhdet_in_tes!F173=0,"",RES_hhdet_in_tes!F173/RES_hhdet_in_fec!F173)</f>
        <v>0.65328199584283542</v>
      </c>
      <c r="G173" s="111">
        <f>IF(RES_hhdet_in_tes!G173=0,"",RES_hhdet_in_tes!G173/RES_hhdet_in_fec!G173)</f>
        <v>0.65242507320586973</v>
      </c>
      <c r="H173" s="111">
        <f>IF(RES_hhdet_in_tes!H173=0,"",RES_hhdet_in_tes!H173/RES_hhdet_in_fec!H173)</f>
        <v>0.6617997827834855</v>
      </c>
      <c r="I173" s="111">
        <f>IF(RES_hhdet_in_tes!I173=0,"",RES_hhdet_in_tes!I173/RES_hhdet_in_fec!I173)</f>
        <v>0.67190756435804322</v>
      </c>
      <c r="J173" s="111">
        <f>IF(RES_hhdet_in_tes!J173=0,"",RES_hhdet_in_tes!J173/RES_hhdet_in_fec!J173)</f>
        <v>0.6674318891359694</v>
      </c>
      <c r="K173" s="111">
        <f>IF(RES_hhdet_in_tes!K173=0,"",RES_hhdet_in_tes!K173/RES_hhdet_in_fec!K173)</f>
        <v>0.68015459946497236</v>
      </c>
      <c r="L173" s="111">
        <f>IF(RES_hhdet_in_tes!L173=0,"",RES_hhdet_in_tes!L173/RES_hhdet_in_fec!L173)</f>
        <v>0.68544044427617856</v>
      </c>
      <c r="M173" s="111">
        <f>IF(RES_hhdet_in_tes!M173=0,"",RES_hhdet_in_tes!M173/RES_hhdet_in_fec!M173)</f>
        <v>0.69947235545702213</v>
      </c>
      <c r="N173" s="111">
        <f>IF(RES_hhdet_in_tes!N173=0,"",RES_hhdet_in_tes!N173/RES_hhdet_in_fec!N173)</f>
        <v>0.70367184600830091</v>
      </c>
      <c r="O173" s="111">
        <f>IF(RES_hhdet_in_tes!O173=0,"",RES_hhdet_in_tes!O173/RES_hhdet_in_fec!O173)</f>
        <v>0.7114829101419905</v>
      </c>
      <c r="P173" s="111">
        <f>IF(RES_hhdet_in_tes!P173=0,"",RES_hhdet_in_tes!P173/RES_hhdet_in_fec!P173)</f>
        <v>0.71374790292843981</v>
      </c>
      <c r="Q173" s="111">
        <f>IF(RES_hhdet_in_tes!Q173=0,"",RES_hhdet_in_tes!Q173/RES_hhdet_in_fec!Q173)</f>
        <v>0.73617472055728705</v>
      </c>
      <c r="R173" s="111">
        <f>IF(RES_hhdet_in_tes!R173=0,"",RES_hhdet_in_tes!R173/RES_hhdet_in_fec!R173)</f>
        <v>0.74749358634477336</v>
      </c>
      <c r="S173" s="111">
        <f>IF(RES_hhdet_in_tes!S173=0,"",RES_hhdet_in_tes!S173/RES_hhdet_in_fec!S173)</f>
        <v>0.75849091189671924</v>
      </c>
      <c r="T173" s="111">
        <f>IF(RES_hhdet_in_tes!T173=0,"",RES_hhdet_in_tes!T173/RES_hhdet_in_fec!T173)</f>
        <v>0.76403444027087108</v>
      </c>
      <c r="U173" s="111">
        <f>IF(RES_hhdet_in_tes!U173=0,"",RES_hhdet_in_tes!U173/RES_hhdet_in_fec!U173)</f>
        <v>0.76874053104857976</v>
      </c>
      <c r="V173" s="111">
        <f>IF(RES_hhdet_in_tes!V173=0,"",RES_hhdet_in_tes!V173/RES_hhdet_in_fec!V173)</f>
        <v>0.774136400930721</v>
      </c>
      <c r="W173" s="111">
        <f>IF(RES_hhdet_in_tes!W173=0,"",RES_hhdet_in_tes!W173/RES_hhdet_in_fec!W173)</f>
        <v>0.78906474587031716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0.70539399019101356</v>
      </c>
      <c r="D175" s="124">
        <f>IF(RES_hhdet_in_tes!D175=0,"",RES_hhdet_in_tes!D175/RES_hhdet_in_fec!D175)</f>
        <v>0.70073740389821038</v>
      </c>
      <c r="E175" s="124">
        <f>IF(RES_hhdet_in_tes!E175=0,"",RES_hhdet_in_tes!E175/RES_hhdet_in_fec!E175)</f>
        <v>0.69698776044483102</v>
      </c>
      <c r="F175" s="124">
        <f>IF(RES_hhdet_in_tes!F175=0,"",RES_hhdet_in_tes!F175/RES_hhdet_in_fec!F175)</f>
        <v>0.69617365546654086</v>
      </c>
      <c r="G175" s="124">
        <f>IF(RES_hhdet_in_tes!G175=0,"",RES_hhdet_in_tes!G175/RES_hhdet_in_fec!G175)</f>
        <v>0.70472844535068624</v>
      </c>
      <c r="H175" s="124">
        <f>IF(RES_hhdet_in_tes!H175=0,"",RES_hhdet_in_tes!H175/RES_hhdet_in_fec!H175)</f>
        <v>0.71483659869297744</v>
      </c>
      <c r="I175" s="124">
        <f>IF(RES_hhdet_in_tes!I175=0,"",RES_hhdet_in_tes!I175/RES_hhdet_in_fec!I175)</f>
        <v>0.71630132454868745</v>
      </c>
      <c r="J175" s="124">
        <f>IF(RES_hhdet_in_tes!J175=0,"",RES_hhdet_in_tes!J175/RES_hhdet_in_fec!J175)</f>
        <v>0.7221104674531903</v>
      </c>
      <c r="K175" s="124">
        <f>IF(RES_hhdet_in_tes!K175=0,"",RES_hhdet_in_tes!K175/RES_hhdet_in_fec!K175)</f>
        <v>0.71546543587118938</v>
      </c>
      <c r="L175" s="124">
        <f>IF(RES_hhdet_in_tes!L175=0,"",RES_hhdet_in_tes!L175/RES_hhdet_in_fec!L175)</f>
        <v>0.71897318701739221</v>
      </c>
      <c r="M175" s="124">
        <f>IF(RES_hhdet_in_tes!M175=0,"",RES_hhdet_in_tes!M175/RES_hhdet_in_fec!M175)</f>
        <v>0.72095518495691491</v>
      </c>
      <c r="N175" s="124">
        <f>IF(RES_hhdet_in_tes!N175=0,"",RES_hhdet_in_tes!N175/RES_hhdet_in_fec!N175)</f>
        <v>0.73372593256130814</v>
      </c>
      <c r="O175" s="124">
        <f>IF(RES_hhdet_in_tes!O175=0,"",RES_hhdet_in_tes!O175/RES_hhdet_in_fec!O175)</f>
        <v>0.74596344898123446</v>
      </c>
      <c r="P175" s="124">
        <f>IF(RES_hhdet_in_tes!P175=0,"",RES_hhdet_in_tes!P175/RES_hhdet_in_fec!P175)</f>
        <v>0.74225192271150087</v>
      </c>
      <c r="Q175" s="124">
        <f>IF(RES_hhdet_in_tes!Q175=0,"",RES_hhdet_in_tes!Q175/RES_hhdet_in_fec!Q175)</f>
        <v>0.75593845681302752</v>
      </c>
      <c r="R175" s="124">
        <f>IF(RES_hhdet_in_tes!R175=0,"",RES_hhdet_in_tes!R175/RES_hhdet_in_fec!R175)</f>
        <v>0.76617074405246954</v>
      </c>
      <c r="S175" s="124">
        <f>IF(RES_hhdet_in_tes!S175=0,"",RES_hhdet_in_tes!S175/RES_hhdet_in_fec!S175)</f>
        <v>0.76693737516407412</v>
      </c>
      <c r="T175" s="124">
        <f>IF(RES_hhdet_in_tes!T175=0,"",RES_hhdet_in_tes!T175/RES_hhdet_in_fec!T175)</f>
        <v>0.7780672495823836</v>
      </c>
      <c r="U175" s="124">
        <f>IF(RES_hhdet_in_tes!U175=0,"",RES_hhdet_in_tes!U175/RES_hhdet_in_fec!U175)</f>
        <v>0.79402176786834755</v>
      </c>
      <c r="V175" s="124">
        <f>IF(RES_hhdet_in_tes!V175=0,"",RES_hhdet_in_tes!V175/RES_hhdet_in_fec!V175)</f>
        <v>0.8052827514726103</v>
      </c>
      <c r="W175" s="124">
        <f>IF(RES_hhdet_in_tes!W175=0,"",RES_hhdet_in_tes!W175/RES_hhdet_in_fec!W175)</f>
        <v>0.81449339327237735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0.60253244294093922</v>
      </c>
      <c r="D176" s="111">
        <f>IF(RES_hhdet_in_tes!D176=0,"",RES_hhdet_in_tes!D176/RES_hhdet_in_fec!D176)</f>
        <v>0.60693798974453661</v>
      </c>
      <c r="E176" s="111">
        <f>IF(RES_hhdet_in_tes!E176=0,"",RES_hhdet_in_tes!E176/RES_hhdet_in_fec!E176)</f>
        <v>0.60275097541829248</v>
      </c>
      <c r="F176" s="111">
        <f>IF(RES_hhdet_in_tes!F176=0,"",RES_hhdet_in_tes!F176/RES_hhdet_in_fec!F176)</f>
        <v>0.60225896088537256</v>
      </c>
      <c r="G176" s="111">
        <f>IF(RES_hhdet_in_tes!G176=0,"",RES_hhdet_in_tes!G176/RES_hhdet_in_fec!G176)</f>
        <v>0.59453550411809308</v>
      </c>
      <c r="H176" s="111">
        <f>IF(RES_hhdet_in_tes!H176=0,"",RES_hhdet_in_tes!H176/RES_hhdet_in_fec!H176)</f>
        <v>0.59896516234684416</v>
      </c>
      <c r="I176" s="111">
        <f>IF(RES_hhdet_in_tes!I176=0,"",RES_hhdet_in_tes!I176/RES_hhdet_in_fec!I176)</f>
        <v>0.60273332410035574</v>
      </c>
      <c r="J176" s="111">
        <f>IF(RES_hhdet_in_tes!J176=0,"",RES_hhdet_in_tes!J176/RES_hhdet_in_fec!J176)</f>
        <v>0.60677014311006627</v>
      </c>
      <c r="K176" s="111">
        <f>IF(RES_hhdet_in_tes!K176=0,"",RES_hhdet_in_tes!K176/RES_hhdet_in_fec!K176)</f>
        <v>0.60121495908554046</v>
      </c>
      <c r="L176" s="111">
        <f>IF(RES_hhdet_in_tes!L176=0,"",RES_hhdet_in_tes!L176/RES_hhdet_in_fec!L176)</f>
        <v>0.60523614635945122</v>
      </c>
      <c r="M176" s="111">
        <f>IF(RES_hhdet_in_tes!M176=0,"",RES_hhdet_in_tes!M176/RES_hhdet_in_fec!M176)</f>
        <v>0.60376069100867691</v>
      </c>
      <c r="N176" s="111">
        <f>IF(RES_hhdet_in_tes!N176=0,"",RES_hhdet_in_tes!N176/RES_hhdet_in_fec!N176)</f>
        <v>0.61065662508454899</v>
      </c>
      <c r="O176" s="111">
        <f>IF(RES_hhdet_in_tes!O176=0,"",RES_hhdet_in_tes!O176/RES_hhdet_in_fec!O176)</f>
        <v>0.61706708304295244</v>
      </c>
      <c r="P176" s="111">
        <f>IF(RES_hhdet_in_tes!P176=0,"",RES_hhdet_in_tes!P176/RES_hhdet_in_fec!P176)</f>
        <v>0.61581075977490052</v>
      </c>
      <c r="Q176" s="111">
        <f>IF(RES_hhdet_in_tes!Q176=0,"",RES_hhdet_in_tes!Q176/RES_hhdet_in_fec!Q176)</f>
        <v>0.61602323260736735</v>
      </c>
      <c r="R176" s="111">
        <f>IF(RES_hhdet_in_tes!R176=0,"",RES_hhdet_in_tes!R176/RES_hhdet_in_fec!R176)</f>
        <v>0.60831407332958876</v>
      </c>
      <c r="S176" s="111">
        <f>IF(RES_hhdet_in_tes!S176=0,"",RES_hhdet_in_tes!S176/RES_hhdet_in_fec!S176)</f>
        <v>0.60729910506403029</v>
      </c>
      <c r="T176" s="111">
        <f>IF(RES_hhdet_in_tes!T176=0,"",RES_hhdet_in_tes!T176/RES_hhdet_in_fec!T176)</f>
        <v>0.60707112839510891</v>
      </c>
      <c r="U176" s="111">
        <f>IF(RES_hhdet_in_tes!U176=0,"",RES_hhdet_in_tes!U176/RES_hhdet_in_fec!U176)</f>
        <v>0.60913792278582024</v>
      </c>
      <c r="V176" s="111">
        <f>IF(RES_hhdet_in_tes!V176=0,"",RES_hhdet_in_tes!V176/RES_hhdet_in_fec!V176)</f>
        <v>0.61302768540714181</v>
      </c>
      <c r="W176" s="111">
        <f>IF(RES_hhdet_in_tes!W176=0,"",RES_hhdet_in_tes!W176/RES_hhdet_in_fec!W176)</f>
        <v>0.61839775310181466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0.75636979862856513</v>
      </c>
      <c r="D177" s="45">
        <f>IF(RES_hhdet_in_tes!D177=0,"",RES_hhdet_in_tes!D177/RES_hhdet_in_fec!D177)</f>
        <v>0.76186318604339942</v>
      </c>
      <c r="E177" s="45">
        <f>IF(RES_hhdet_in_tes!E177=0,"",RES_hhdet_in_tes!E177/RES_hhdet_in_fec!E177)</f>
        <v>0.76119064336287268</v>
      </c>
      <c r="F177" s="45">
        <f>IF(RES_hhdet_in_tes!F177=0,"",RES_hhdet_in_tes!F177/RES_hhdet_in_fec!F177)</f>
        <v>0.7596599452125069</v>
      </c>
      <c r="G177" s="45">
        <f>IF(RES_hhdet_in_tes!G177=0,"",RES_hhdet_in_tes!G177/RES_hhdet_in_fec!G177)</f>
        <v>0.75773141282786649</v>
      </c>
      <c r="H177" s="45">
        <f>IF(RES_hhdet_in_tes!H177=0,"",RES_hhdet_in_tes!H177/RES_hhdet_in_fec!H177)</f>
        <v>0.75989917807644536</v>
      </c>
      <c r="I177" s="45">
        <f>IF(RES_hhdet_in_tes!I177=0,"",RES_hhdet_in_tes!I177/RES_hhdet_in_fec!I177)</f>
        <v>0.76412987479910677</v>
      </c>
      <c r="J177" s="45">
        <f>IF(RES_hhdet_in_tes!J177=0,"",RES_hhdet_in_tes!J177/RES_hhdet_in_fec!J177)</f>
        <v>0.769424614354841</v>
      </c>
      <c r="K177" s="45">
        <f>IF(RES_hhdet_in_tes!K177=0,"",RES_hhdet_in_tes!K177/RES_hhdet_in_fec!K177)</f>
        <v>0.76875163994007023</v>
      </c>
      <c r="L177" s="45">
        <f>IF(RES_hhdet_in_tes!L177=0,"",RES_hhdet_in_tes!L177/RES_hhdet_in_fec!L177)</f>
        <v>0.77341127985759528</v>
      </c>
      <c r="M177" s="45">
        <f>IF(RES_hhdet_in_tes!M177=0,"",RES_hhdet_in_tes!M177/RES_hhdet_in_fec!M177)</f>
        <v>0.77673802702920758</v>
      </c>
      <c r="N177" s="45">
        <f>IF(RES_hhdet_in_tes!N177=0,"",RES_hhdet_in_tes!N177/RES_hhdet_in_fec!N177)</f>
        <v>0.78291138759196155</v>
      </c>
      <c r="O177" s="45">
        <f>IF(RES_hhdet_in_tes!O177=0,"",RES_hhdet_in_tes!O177/RES_hhdet_in_fec!O177)</f>
        <v>0.79346572853762187</v>
      </c>
      <c r="P177" s="45">
        <f>IF(RES_hhdet_in_tes!P177=0,"",RES_hhdet_in_tes!P177/RES_hhdet_in_fec!P177)</f>
        <v>0.79910486876233888</v>
      </c>
      <c r="Q177" s="45">
        <f>IF(RES_hhdet_in_tes!Q177=0,"",RES_hhdet_in_tes!Q177/RES_hhdet_in_fec!Q177)</f>
        <v>0.80864859367419761</v>
      </c>
      <c r="R177" s="45">
        <f>IF(RES_hhdet_in_tes!R177=0,"",RES_hhdet_in_tes!R177/RES_hhdet_in_fec!R177)</f>
        <v>0.81513169498724092</v>
      </c>
      <c r="S177" s="45">
        <f>IF(RES_hhdet_in_tes!S177=0,"",RES_hhdet_in_tes!S177/RES_hhdet_in_fec!S177)</f>
        <v>0.82800703439194423</v>
      </c>
      <c r="T177" s="45">
        <f>IF(RES_hhdet_in_tes!T177=0,"",RES_hhdet_in_tes!T177/RES_hhdet_in_fec!T177)</f>
        <v>0.84023493017508166</v>
      </c>
      <c r="U177" s="45">
        <f>IF(RES_hhdet_in_tes!U177=0,"",RES_hhdet_in_tes!U177/RES_hhdet_in_fec!U177)</f>
        <v>0.85352011869924882</v>
      </c>
      <c r="V177" s="45">
        <f>IF(RES_hhdet_in_tes!V177=0,"",RES_hhdet_in_tes!V177/RES_hhdet_in_fec!V177)</f>
        <v>0.86600093056277383</v>
      </c>
      <c r="W177" s="45">
        <f>IF(RES_hhdet_in_tes!W177=0,"",RES_hhdet_in_tes!W177/RES_hhdet_in_fec!W177)</f>
        <v>0.87801729879249346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980.55079712422582</v>
      </c>
      <c r="D3" s="117">
        <f t="shared" si="0"/>
        <v>1232.9499564573023</v>
      </c>
      <c r="E3" s="117">
        <f t="shared" si="0"/>
        <v>1068.4813000663539</v>
      </c>
      <c r="F3" s="117">
        <f t="shared" si="0"/>
        <v>1207.2410714716216</v>
      </c>
      <c r="G3" s="117">
        <f t="shared" si="0"/>
        <v>1237.7706058736549</v>
      </c>
      <c r="H3" s="117">
        <f t="shared" si="0"/>
        <v>1152.3674888639423</v>
      </c>
      <c r="I3" s="117">
        <f t="shared" si="0"/>
        <v>846.16544760244381</v>
      </c>
      <c r="J3" s="117">
        <f t="shared" si="0"/>
        <v>1093.9532827200278</v>
      </c>
      <c r="K3" s="117">
        <f t="shared" si="0"/>
        <v>948.88725894839581</v>
      </c>
      <c r="L3" s="117">
        <f t="shared" si="0"/>
        <v>1058.0820504469243</v>
      </c>
      <c r="M3" s="117">
        <f t="shared" si="0"/>
        <v>791.22275211702208</v>
      </c>
      <c r="N3" s="117">
        <f t="shared" si="0"/>
        <v>1003.1583368278932</v>
      </c>
      <c r="O3" s="117">
        <f t="shared" si="0"/>
        <v>623.35015806524882</v>
      </c>
      <c r="P3" s="117">
        <f t="shared" si="0"/>
        <v>623.75493543262542</v>
      </c>
      <c r="Q3" s="117">
        <f t="shared" si="0"/>
        <v>559.58496000674597</v>
      </c>
      <c r="R3" s="117">
        <f t="shared" ref="R3:V3" si="1">R4+R7+R9+R19</f>
        <v>409.56313217766967</v>
      </c>
      <c r="S3" s="117">
        <f t="shared" si="1"/>
        <v>386.90616633095362</v>
      </c>
      <c r="T3" s="117">
        <f t="shared" si="1"/>
        <v>55.797825829353677</v>
      </c>
      <c r="U3" s="117">
        <f t="shared" si="1"/>
        <v>275.6538787288174</v>
      </c>
      <c r="V3" s="117">
        <f t="shared" si="1"/>
        <v>315.20725919123709</v>
      </c>
      <c r="W3" s="117">
        <f t="shared" ref="W3" si="2">W4+W7+W9+W19</f>
        <v>142.57353983062112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900.00203042064823</v>
      </c>
      <c r="D4" s="122">
        <f t="shared" si="3"/>
        <v>1127.2916497949959</v>
      </c>
      <c r="E4" s="122">
        <f t="shared" si="3"/>
        <v>994.58819483057096</v>
      </c>
      <c r="F4" s="122">
        <f t="shared" si="3"/>
        <v>1096.1801577441051</v>
      </c>
      <c r="G4" s="122">
        <f t="shared" si="3"/>
        <v>1114.0732691340816</v>
      </c>
      <c r="H4" s="122">
        <f t="shared" si="3"/>
        <v>1044.4817209711825</v>
      </c>
      <c r="I4" s="122">
        <f t="shared" si="3"/>
        <v>768.90824989231135</v>
      </c>
      <c r="J4" s="122">
        <f t="shared" si="3"/>
        <v>995.56976713895813</v>
      </c>
      <c r="K4" s="122">
        <f t="shared" si="3"/>
        <v>880.00874339018014</v>
      </c>
      <c r="L4" s="122">
        <f t="shared" si="3"/>
        <v>991.75413653783767</v>
      </c>
      <c r="M4" s="122">
        <f t="shared" si="3"/>
        <v>736.58720762101962</v>
      </c>
      <c r="N4" s="122">
        <f t="shared" si="3"/>
        <v>907.47146700928977</v>
      </c>
      <c r="O4" s="122">
        <f t="shared" si="3"/>
        <v>564.95178834891703</v>
      </c>
      <c r="P4" s="122">
        <f t="shared" si="3"/>
        <v>546.69675782398349</v>
      </c>
      <c r="Q4" s="122">
        <f t="shared" si="3"/>
        <v>488.86459039877963</v>
      </c>
      <c r="R4" s="122">
        <f t="shared" ref="R4:V4" si="4">SUM(R5:R6)</f>
        <v>361.96215941589355</v>
      </c>
      <c r="S4" s="122">
        <f t="shared" si="4"/>
        <v>338.86471032910953</v>
      </c>
      <c r="T4" s="122">
        <f t="shared" si="4"/>
        <v>50.615894328607581</v>
      </c>
      <c r="U4" s="122">
        <f t="shared" si="4"/>
        <v>229.91741687202196</v>
      </c>
      <c r="V4" s="122">
        <f t="shared" si="4"/>
        <v>258.19964736938709</v>
      </c>
      <c r="W4" s="122">
        <f t="shared" ref="W4" si="5">SUM(W5:W6)</f>
        <v>125.50001215963475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900.00203042064823</v>
      </c>
      <c r="D5" s="98">
        <v>1127.2916497949959</v>
      </c>
      <c r="E5" s="98">
        <v>994.58819483057096</v>
      </c>
      <c r="F5" s="98">
        <v>1096.1801577441051</v>
      </c>
      <c r="G5" s="98">
        <v>1114.0732691340816</v>
      </c>
      <c r="H5" s="98">
        <v>1044.4817209711825</v>
      </c>
      <c r="I5" s="98">
        <v>768.90824989231135</v>
      </c>
      <c r="J5" s="98">
        <v>995.56976713895813</v>
      </c>
      <c r="K5" s="98">
        <v>880.00874339018014</v>
      </c>
      <c r="L5" s="98">
        <v>991.75413653783767</v>
      </c>
      <c r="M5" s="98">
        <v>736.58720762101962</v>
      </c>
      <c r="N5" s="98">
        <v>907.47146700928977</v>
      </c>
      <c r="O5" s="98">
        <v>564.95178834891703</v>
      </c>
      <c r="P5" s="98">
        <v>546.69675782398349</v>
      </c>
      <c r="Q5" s="98">
        <v>488.86459039877963</v>
      </c>
      <c r="R5" s="98">
        <v>361.96215941589355</v>
      </c>
      <c r="S5" s="98">
        <v>338.86471032910953</v>
      </c>
      <c r="T5" s="98">
        <v>50.615894328607581</v>
      </c>
      <c r="U5" s="98">
        <v>229.91741687202196</v>
      </c>
      <c r="V5" s="98">
        <v>258.19964736938709</v>
      </c>
      <c r="W5" s="98">
        <v>125.50001215963475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59.875051376458508</v>
      </c>
      <c r="D9" s="122">
        <v>79.491855628593058</v>
      </c>
      <c r="E9" s="122">
        <v>52.803970545544459</v>
      </c>
      <c r="F9" s="122">
        <v>79.144067038855027</v>
      </c>
      <c r="G9" s="122">
        <v>85.297925031192619</v>
      </c>
      <c r="H9" s="122">
        <v>77.415062504437785</v>
      </c>
      <c r="I9" s="122">
        <v>54.970759673047404</v>
      </c>
      <c r="J9" s="122">
        <v>73.091703836647909</v>
      </c>
      <c r="K9" s="122">
        <v>49.649833098528866</v>
      </c>
      <c r="L9" s="122">
        <v>48.350397496642884</v>
      </c>
      <c r="M9" s="122">
        <v>38.698159281615077</v>
      </c>
      <c r="N9" s="122">
        <v>67.408507439774297</v>
      </c>
      <c r="O9" s="122">
        <v>40.869662219006621</v>
      </c>
      <c r="P9" s="122">
        <v>50.015506196589783</v>
      </c>
      <c r="Q9" s="122">
        <v>46.219062631456971</v>
      </c>
      <c r="R9" s="122">
        <v>31.56797154008126</v>
      </c>
      <c r="S9" s="122">
        <v>33.063462768774855</v>
      </c>
      <c r="T9" s="122">
        <v>3.3256344582142594</v>
      </c>
      <c r="U9" s="122">
        <v>30.026202596778763</v>
      </c>
      <c r="V9" s="122">
        <v>40.143692430306814</v>
      </c>
      <c r="W9" s="122">
        <v>12.364806455525903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53.461365332062911</v>
      </c>
      <c r="D10" s="98">
        <v>74.29206917025904</v>
      </c>
      <c r="E10" s="98">
        <v>47.18361214111507</v>
      </c>
      <c r="F10" s="98">
        <v>70.501070257407349</v>
      </c>
      <c r="G10" s="98">
        <v>78.156678465677061</v>
      </c>
      <c r="H10" s="98">
        <v>70.377871479322579</v>
      </c>
      <c r="I10" s="98">
        <v>50.011045491081141</v>
      </c>
      <c r="J10" s="98">
        <v>67.949641248038844</v>
      </c>
      <c r="K10" s="98">
        <v>43.749906493888723</v>
      </c>
      <c r="L10" s="98">
        <v>44.2870560502394</v>
      </c>
      <c r="M10" s="98">
        <v>34.966393052228312</v>
      </c>
      <c r="N10" s="98">
        <v>64.363006478834834</v>
      </c>
      <c r="O10" s="98">
        <v>38.448364222881693</v>
      </c>
      <c r="P10" s="98">
        <v>46.338618149517671</v>
      </c>
      <c r="Q10" s="98">
        <v>42.318379626621095</v>
      </c>
      <c r="R10" s="98">
        <v>27.603606159215683</v>
      </c>
      <c r="S10" s="98">
        <v>28.832387151235647</v>
      </c>
      <c r="T10" s="98">
        <v>2.1854023438376817</v>
      </c>
      <c r="U10" s="98">
        <v>28.600881311923118</v>
      </c>
      <c r="V10" s="98">
        <v>39.254152332180716</v>
      </c>
      <c r="W10" s="98">
        <v>11.677699285206405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6.4124972097992146</v>
      </c>
      <c r="D11" s="98">
        <v>5.1990984828713236</v>
      </c>
      <c r="E11" s="98">
        <v>5.6186794129365083</v>
      </c>
      <c r="F11" s="98">
        <v>8.6365759644628675</v>
      </c>
      <c r="G11" s="98">
        <v>7.1391023365660695</v>
      </c>
      <c r="H11" s="98">
        <v>7.0302046407219621</v>
      </c>
      <c r="I11" s="98">
        <v>4.9571988889181862</v>
      </c>
      <c r="J11" s="98">
        <v>5.1250015821034252</v>
      </c>
      <c r="K11" s="98">
        <v>5.8768884178760485</v>
      </c>
      <c r="L11" s="98">
        <v>4.0540774622524172</v>
      </c>
      <c r="M11" s="98">
        <v>3.7205319850925265</v>
      </c>
      <c r="N11" s="98">
        <v>3.0414460463640363</v>
      </c>
      <c r="O11" s="98">
        <v>2.4105798014714876</v>
      </c>
      <c r="P11" s="98">
        <v>3.6601416563325406</v>
      </c>
      <c r="Q11" s="98">
        <v>3.8879020283819643</v>
      </c>
      <c r="R11" s="98">
        <v>3.953750712598044</v>
      </c>
      <c r="S11" s="98">
        <v>4.2257376561827096</v>
      </c>
      <c r="T11" s="98">
        <v>1.1390857730419044</v>
      </c>
      <c r="U11" s="98">
        <v>1.416052633165769</v>
      </c>
      <c r="V11" s="98">
        <v>0.88237997368969301</v>
      </c>
      <c r="W11" s="98">
        <v>0.68629209123122892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1.1888345963805965E-3</v>
      </c>
      <c r="D12" s="98">
        <v>6.8797546267551635E-4</v>
      </c>
      <c r="E12" s="98">
        <v>1.6789914928793392E-3</v>
      </c>
      <c r="F12" s="98">
        <v>6.4208169848212308E-3</v>
      </c>
      <c r="G12" s="98">
        <v>2.1442289495007634E-3</v>
      </c>
      <c r="H12" s="98">
        <v>6.9863843932469029E-3</v>
      </c>
      <c r="I12" s="98">
        <v>2.5152930480795274E-3</v>
      </c>
      <c r="J12" s="98">
        <v>1.7061006505654338E-2</v>
      </c>
      <c r="K12" s="98">
        <v>2.3038186764093388E-2</v>
      </c>
      <c r="L12" s="98">
        <v>9.263984151062837E-3</v>
      </c>
      <c r="M12" s="98">
        <v>1.1234244294231113E-2</v>
      </c>
      <c r="N12" s="98">
        <v>4.054914575432899E-3</v>
      </c>
      <c r="O12" s="98">
        <v>1.0718194653441301E-2</v>
      </c>
      <c r="P12" s="98">
        <v>1.6746390739563861E-2</v>
      </c>
      <c r="Q12" s="98">
        <v>1.2780976453908877E-2</v>
      </c>
      <c r="R12" s="98">
        <v>1.0614668267529145E-2</v>
      </c>
      <c r="S12" s="98">
        <v>5.3379613565002152E-3</v>
      </c>
      <c r="T12" s="98">
        <v>1.1463413346733198E-3</v>
      </c>
      <c r="U12" s="98">
        <v>9.2686516898752482E-3</v>
      </c>
      <c r="V12" s="98">
        <v>7.1601244364106632E-3</v>
      </c>
      <c r="W12" s="98">
        <v>8.1507908827076593E-4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1.1888345963805965E-3</v>
      </c>
      <c r="D13" s="101">
        <v>6.8797546267551635E-4</v>
      </c>
      <c r="E13" s="101">
        <v>1.6789914928793392E-3</v>
      </c>
      <c r="F13" s="101">
        <v>6.4208169848212308E-3</v>
      </c>
      <c r="G13" s="101">
        <v>2.1442289495007634E-3</v>
      </c>
      <c r="H13" s="101">
        <v>6.9863843932469029E-3</v>
      </c>
      <c r="I13" s="101">
        <v>2.5152930480795274E-3</v>
      </c>
      <c r="J13" s="101">
        <v>1.7061006505654338E-2</v>
      </c>
      <c r="K13" s="101">
        <v>2.3038186764093388E-2</v>
      </c>
      <c r="L13" s="101">
        <v>9.263984151062837E-3</v>
      </c>
      <c r="M13" s="101">
        <v>1.1234244294231113E-2</v>
      </c>
      <c r="N13" s="101">
        <v>4.054914575432899E-3</v>
      </c>
      <c r="O13" s="101">
        <v>1.0718194653441301E-2</v>
      </c>
      <c r="P13" s="101">
        <v>1.6746390739563861E-2</v>
      </c>
      <c r="Q13" s="101">
        <v>1.2780976453908877E-2</v>
      </c>
      <c r="R13" s="101">
        <v>1.0614668267529145E-2</v>
      </c>
      <c r="S13" s="101">
        <v>5.3379613565002152E-3</v>
      </c>
      <c r="T13" s="101">
        <v>1.1463413346733198E-3</v>
      </c>
      <c r="U13" s="101">
        <v>9.2686516898752482E-3</v>
      </c>
      <c r="V13" s="101">
        <v>7.1601244364106632E-3</v>
      </c>
      <c r="W13" s="101">
        <v>8.1507908827076593E-4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20.673715327119098</v>
      </c>
      <c r="D19" s="122">
        <v>26.166451033713106</v>
      </c>
      <c r="E19" s="122">
        <v>21.089134690238623</v>
      </c>
      <c r="F19" s="122">
        <v>31.916846688661415</v>
      </c>
      <c r="G19" s="122">
        <v>38.399411708380804</v>
      </c>
      <c r="H19" s="122">
        <v>30.470705388321882</v>
      </c>
      <c r="I19" s="122">
        <v>22.28643803708508</v>
      </c>
      <c r="J19" s="122">
        <v>25.291811744421604</v>
      </c>
      <c r="K19" s="122">
        <v>19.228682459686716</v>
      </c>
      <c r="L19" s="122">
        <v>17.977516412443805</v>
      </c>
      <c r="M19" s="122">
        <v>15.937385214387374</v>
      </c>
      <c r="N19" s="122">
        <v>28.27836237882908</v>
      </c>
      <c r="O19" s="122">
        <v>17.528707497325144</v>
      </c>
      <c r="P19" s="122">
        <v>27.042671412052186</v>
      </c>
      <c r="Q19" s="122">
        <v>24.501306976509301</v>
      </c>
      <c r="R19" s="122">
        <v>16.033001221694843</v>
      </c>
      <c r="S19" s="122">
        <v>14.97799323306926</v>
      </c>
      <c r="T19" s="122">
        <v>1.8562970425318355</v>
      </c>
      <c r="U19" s="122">
        <v>15.710259260016702</v>
      </c>
      <c r="V19" s="122">
        <v>16.863919391543185</v>
      </c>
      <c r="W19" s="122">
        <v>4.7087212154604439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1.7182740713148021</v>
      </c>
      <c r="D20" s="98">
        <v>4.3408970231187212</v>
      </c>
      <c r="E20" s="98">
        <v>4.8329577569122213</v>
      </c>
      <c r="F20" s="98">
        <v>7.106580129158881</v>
      </c>
      <c r="G20" s="98">
        <v>6.9597187136691057</v>
      </c>
      <c r="H20" s="98">
        <v>5.6512638812860114</v>
      </c>
      <c r="I20" s="98">
        <v>3.2657243876878161</v>
      </c>
      <c r="J20" s="98">
        <v>7.9275548930671098</v>
      </c>
      <c r="K20" s="98">
        <v>5.3970115926920332</v>
      </c>
      <c r="L20" s="98">
        <v>5.5804876892157829</v>
      </c>
      <c r="M20" s="98">
        <v>5.5966075114789522</v>
      </c>
      <c r="N20" s="98">
        <v>8.3872473507556773</v>
      </c>
      <c r="O20" s="98">
        <v>5.3497510444250631</v>
      </c>
      <c r="P20" s="98">
        <v>7.6257238469347239</v>
      </c>
      <c r="Q20" s="98">
        <v>5.5162037196355707</v>
      </c>
      <c r="R20" s="98">
        <v>4.2305917698434392</v>
      </c>
      <c r="S20" s="98">
        <v>4.1918379844392577</v>
      </c>
      <c r="T20" s="98">
        <v>1.1214096873418913</v>
      </c>
      <c r="U20" s="98">
        <v>2.7980284429438385</v>
      </c>
      <c r="V20" s="98">
        <v>4.7308514439475315</v>
      </c>
      <c r="W20" s="98">
        <v>2.3258821929452211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18.955441255804299</v>
      </c>
      <c r="D21" s="98">
        <v>21.825554010594388</v>
      </c>
      <c r="E21" s="98">
        <v>16.256176933326401</v>
      </c>
      <c r="F21" s="98">
        <v>24.810266559502534</v>
      </c>
      <c r="G21" s="98">
        <v>31.439692994711695</v>
      </c>
      <c r="H21" s="98">
        <v>24.819441507035872</v>
      </c>
      <c r="I21" s="98">
        <v>19.020713649397262</v>
      </c>
      <c r="J21" s="98">
        <v>17.364256851354501</v>
      </c>
      <c r="K21" s="98">
        <v>13.831670866994683</v>
      </c>
      <c r="L21" s="98">
        <v>12.397028723228026</v>
      </c>
      <c r="M21" s="98">
        <v>10.340777702908422</v>
      </c>
      <c r="N21" s="98">
        <v>19.891115028073401</v>
      </c>
      <c r="O21" s="98">
        <v>12.17895645290008</v>
      </c>
      <c r="P21" s="98">
        <v>19.416947565117461</v>
      </c>
      <c r="Q21" s="98">
        <v>18.985103256873732</v>
      </c>
      <c r="R21" s="98">
        <v>11.802409451851403</v>
      </c>
      <c r="S21" s="98">
        <v>10.786155248630001</v>
      </c>
      <c r="T21" s="98">
        <v>0.73488735518994441</v>
      </c>
      <c r="U21" s="98">
        <v>12.912230817072864</v>
      </c>
      <c r="V21" s="98">
        <v>12.13306794759565</v>
      </c>
      <c r="W21" s="98">
        <v>2.3828390225152232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168.28253904782261</v>
      </c>
      <c r="D24" s="117">
        <f t="shared" si="7"/>
        <v>166.96633613608489</v>
      </c>
      <c r="E24" s="117">
        <f t="shared" si="7"/>
        <v>174.44981458335803</v>
      </c>
      <c r="F24" s="117">
        <f t="shared" si="7"/>
        <v>241.30310621189756</v>
      </c>
      <c r="G24" s="117">
        <f t="shared" si="7"/>
        <v>251.40677239509893</v>
      </c>
      <c r="H24" s="117">
        <f t="shared" si="7"/>
        <v>262.37095674363036</v>
      </c>
      <c r="I24" s="117">
        <f t="shared" si="7"/>
        <v>252.25363421134577</v>
      </c>
      <c r="J24" s="117">
        <f t="shared" si="7"/>
        <v>280.02216453947716</v>
      </c>
      <c r="K24" s="117">
        <f t="shared" si="7"/>
        <v>201.41240857627221</v>
      </c>
      <c r="L24" s="117">
        <f t="shared" si="7"/>
        <v>217.29434893194298</v>
      </c>
      <c r="M24" s="117">
        <f t="shared" si="7"/>
        <v>188.43256828601443</v>
      </c>
      <c r="N24" s="117">
        <f t="shared" si="7"/>
        <v>224.50020658482319</v>
      </c>
      <c r="O24" s="117">
        <f t="shared" si="7"/>
        <v>212.21151922888413</v>
      </c>
      <c r="P24" s="117">
        <f t="shared" si="7"/>
        <v>85.626349429784355</v>
      </c>
      <c r="Q24" s="117">
        <f t="shared" si="7"/>
        <v>95.078933128080934</v>
      </c>
      <c r="R24" s="117">
        <f t="shared" ref="R24:V24" si="8">R25+R28+R30+R39</f>
        <v>126.06300877715894</v>
      </c>
      <c r="S24" s="117">
        <f t="shared" si="8"/>
        <v>107.1899912908853</v>
      </c>
      <c r="T24" s="117">
        <f t="shared" si="8"/>
        <v>123.04163850377464</v>
      </c>
      <c r="U24" s="117">
        <f t="shared" si="8"/>
        <v>98.888424450594897</v>
      </c>
      <c r="V24" s="117">
        <f t="shared" si="8"/>
        <v>105.7506451412405</v>
      </c>
      <c r="W24" s="117">
        <f t="shared" ref="W24" si="9">W25+W28+W30+W39</f>
        <v>115.74144012526793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155.46064935854636</v>
      </c>
      <c r="D25" s="122">
        <f t="shared" si="10"/>
        <v>150.52201029175944</v>
      </c>
      <c r="E25" s="122">
        <f t="shared" si="10"/>
        <v>153.7469038651098</v>
      </c>
      <c r="F25" s="122">
        <f t="shared" si="10"/>
        <v>218.50257406665776</v>
      </c>
      <c r="G25" s="122">
        <f t="shared" si="10"/>
        <v>237.5810651726548</v>
      </c>
      <c r="H25" s="122">
        <f t="shared" si="10"/>
        <v>248.01515199267629</v>
      </c>
      <c r="I25" s="122">
        <f t="shared" si="10"/>
        <v>238.83182107916346</v>
      </c>
      <c r="J25" s="122">
        <f t="shared" si="10"/>
        <v>261.94842221773644</v>
      </c>
      <c r="K25" s="122">
        <f t="shared" si="10"/>
        <v>188.63591585544103</v>
      </c>
      <c r="L25" s="122">
        <f t="shared" si="10"/>
        <v>204.92987608043629</v>
      </c>
      <c r="M25" s="122">
        <f t="shared" si="10"/>
        <v>172.65869900382137</v>
      </c>
      <c r="N25" s="122">
        <f t="shared" si="10"/>
        <v>207.34174524968552</v>
      </c>
      <c r="O25" s="122">
        <f t="shared" si="10"/>
        <v>199.77818424405103</v>
      </c>
      <c r="P25" s="122">
        <f t="shared" si="10"/>
        <v>82.40056916617408</v>
      </c>
      <c r="Q25" s="122">
        <f t="shared" si="10"/>
        <v>89.937389324235696</v>
      </c>
      <c r="R25" s="122">
        <f t="shared" ref="R25:V25" si="11">SUM(R26:R27)</f>
        <v>119.48743311963671</v>
      </c>
      <c r="S25" s="122">
        <f t="shared" si="11"/>
        <v>99.18191356816466</v>
      </c>
      <c r="T25" s="122">
        <f t="shared" si="11"/>
        <v>114.61421127757089</v>
      </c>
      <c r="U25" s="122">
        <f t="shared" si="11"/>
        <v>92.985688977996404</v>
      </c>
      <c r="V25" s="122">
        <f t="shared" si="11"/>
        <v>99.16567695653049</v>
      </c>
      <c r="W25" s="122">
        <f t="shared" ref="W25" si="12">SUM(W26:W27)</f>
        <v>106.86311343396164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155.46064935854636</v>
      </c>
      <c r="D26" s="98">
        <v>150.52201029175944</v>
      </c>
      <c r="E26" s="98">
        <v>153.7469038651098</v>
      </c>
      <c r="F26" s="98">
        <v>218.50257406665776</v>
      </c>
      <c r="G26" s="98">
        <v>237.5810651726548</v>
      </c>
      <c r="H26" s="98">
        <v>248.01515199267629</v>
      </c>
      <c r="I26" s="98">
        <v>238.83182107916346</v>
      </c>
      <c r="J26" s="98">
        <v>261.94842221773644</v>
      </c>
      <c r="K26" s="98">
        <v>188.63591585544103</v>
      </c>
      <c r="L26" s="98">
        <v>204.92987608043629</v>
      </c>
      <c r="M26" s="98">
        <v>172.65869900382137</v>
      </c>
      <c r="N26" s="98">
        <v>207.34174524968552</v>
      </c>
      <c r="O26" s="98">
        <v>199.77818424405103</v>
      </c>
      <c r="P26" s="98">
        <v>82.40056916617408</v>
      </c>
      <c r="Q26" s="98">
        <v>89.937389324235696</v>
      </c>
      <c r="R26" s="98">
        <v>119.48743311963671</v>
      </c>
      <c r="S26" s="98">
        <v>99.18191356816466</v>
      </c>
      <c r="T26" s="98">
        <v>114.61421127757089</v>
      </c>
      <c r="U26" s="98">
        <v>92.985688977996404</v>
      </c>
      <c r="V26" s="98">
        <v>99.16567695653049</v>
      </c>
      <c r="W26" s="98">
        <v>106.86311343396164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7.1667349413459958</v>
      </c>
      <c r="D30" s="122">
        <v>9.8563512006217859</v>
      </c>
      <c r="E30" s="122">
        <v>12.973995882861157</v>
      </c>
      <c r="F30" s="122">
        <v>15.83227453879646</v>
      </c>
      <c r="G30" s="122">
        <v>9.4247308397108913</v>
      </c>
      <c r="H30" s="122">
        <v>9.8988770512491921</v>
      </c>
      <c r="I30" s="122">
        <v>8.0916015769225549</v>
      </c>
      <c r="J30" s="122">
        <v>10.480476583453992</v>
      </c>
      <c r="K30" s="122">
        <v>8.0663635550496995</v>
      </c>
      <c r="L30" s="122">
        <v>7.9444276059896541</v>
      </c>
      <c r="M30" s="122">
        <v>9.9873685909710765</v>
      </c>
      <c r="N30" s="122">
        <v>9.9794212660355992</v>
      </c>
      <c r="O30" s="122">
        <v>7.2677148999758447</v>
      </c>
      <c r="P30" s="122">
        <v>1.6014362867410779</v>
      </c>
      <c r="Q30" s="122">
        <v>3.4601753517969125</v>
      </c>
      <c r="R30" s="122">
        <v>4.4407181093992998</v>
      </c>
      <c r="S30" s="122">
        <v>5.5438143239158153</v>
      </c>
      <c r="T30" s="122">
        <v>6.0238479484878873</v>
      </c>
      <c r="U30" s="122">
        <v>3.8698834533061608</v>
      </c>
      <c r="V30" s="122">
        <v>4.0026536063958211</v>
      </c>
      <c r="W30" s="122">
        <v>5.7759120935835302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7.1572182608970323</v>
      </c>
      <c r="D31" s="98">
        <v>9.8478319672986583</v>
      </c>
      <c r="E31" s="98">
        <v>12.951590866158963</v>
      </c>
      <c r="F31" s="98">
        <v>15.820883323498805</v>
      </c>
      <c r="G31" s="98">
        <v>9.4219021554155429</v>
      </c>
      <c r="H31" s="98">
        <v>9.8938585231615246</v>
      </c>
      <c r="I31" s="98">
        <v>8.0868326616556043</v>
      </c>
      <c r="J31" s="98">
        <v>10.4650730329676</v>
      </c>
      <c r="K31" s="98">
        <v>8.0557629611155122</v>
      </c>
      <c r="L31" s="98">
        <v>7.9316567555212911</v>
      </c>
      <c r="M31" s="98">
        <v>9.9736820860510118</v>
      </c>
      <c r="N31" s="98">
        <v>9.9628106712523028</v>
      </c>
      <c r="O31" s="98">
        <v>7.25374878521695</v>
      </c>
      <c r="P31" s="98">
        <v>1.5896477152359565</v>
      </c>
      <c r="Q31" s="98">
        <v>3.4581987165293242</v>
      </c>
      <c r="R31" s="98">
        <v>4.4231565363229661</v>
      </c>
      <c r="S31" s="98">
        <v>5.5367595444502609</v>
      </c>
      <c r="T31" s="98">
        <v>5.9991450149087626</v>
      </c>
      <c r="U31" s="98">
        <v>3.8614410885569197</v>
      </c>
      <c r="V31" s="98">
        <v>3.9880524289820642</v>
      </c>
      <c r="W31" s="98">
        <v>5.7634927457655181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9.5166804489634268E-3</v>
      </c>
      <c r="D32" s="98">
        <v>8.5192333231260912E-3</v>
      </c>
      <c r="E32" s="98">
        <v>2.240501670219314E-2</v>
      </c>
      <c r="F32" s="98">
        <v>1.1391215297655161E-2</v>
      </c>
      <c r="G32" s="98">
        <v>2.8286842953478162E-3</v>
      </c>
      <c r="H32" s="98">
        <v>5.0185280876690833E-3</v>
      </c>
      <c r="I32" s="98">
        <v>4.7689152669506407E-3</v>
      </c>
      <c r="J32" s="98">
        <v>1.5403550486391615E-2</v>
      </c>
      <c r="K32" s="98">
        <v>1.0600593934187745E-2</v>
      </c>
      <c r="L32" s="98">
        <v>1.2770850468362663E-2</v>
      </c>
      <c r="M32" s="98">
        <v>1.3686504920064648E-2</v>
      </c>
      <c r="N32" s="98">
        <v>1.6610594783295053E-2</v>
      </c>
      <c r="O32" s="98">
        <v>1.3966114758895589E-2</v>
      </c>
      <c r="P32" s="98">
        <v>1.1788571505121387E-2</v>
      </c>
      <c r="Q32" s="98">
        <v>1.9766352675881843E-3</v>
      </c>
      <c r="R32" s="98">
        <v>1.7561573076334474E-2</v>
      </c>
      <c r="S32" s="98">
        <v>7.0547794655553518E-3</v>
      </c>
      <c r="T32" s="98">
        <v>2.4702933579124189E-2</v>
      </c>
      <c r="U32" s="98">
        <v>8.4423647492418985E-3</v>
      </c>
      <c r="V32" s="98">
        <v>1.4601177413756975E-2</v>
      </c>
      <c r="W32" s="98">
        <v>1.2419347818012958E-2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9.5166804489634268E-3</v>
      </c>
      <c r="D33" s="101">
        <v>8.5192333231260912E-3</v>
      </c>
      <c r="E33" s="101">
        <v>2.240501670219314E-2</v>
      </c>
      <c r="F33" s="101">
        <v>1.1391215297655161E-2</v>
      </c>
      <c r="G33" s="101">
        <v>2.8286842953478162E-3</v>
      </c>
      <c r="H33" s="101">
        <v>5.0185280876690833E-3</v>
      </c>
      <c r="I33" s="101">
        <v>4.7689152669506407E-3</v>
      </c>
      <c r="J33" s="101">
        <v>1.5403550486391615E-2</v>
      </c>
      <c r="K33" s="101">
        <v>1.0600593934187745E-2</v>
      </c>
      <c r="L33" s="101">
        <v>1.2770850468362663E-2</v>
      </c>
      <c r="M33" s="101">
        <v>1.3686504920064648E-2</v>
      </c>
      <c r="N33" s="101">
        <v>1.6610594783295053E-2</v>
      </c>
      <c r="O33" s="101">
        <v>1.3966114758895589E-2</v>
      </c>
      <c r="P33" s="101">
        <v>1.1788571505121387E-2</v>
      </c>
      <c r="Q33" s="101">
        <v>1.9766352675881843E-3</v>
      </c>
      <c r="R33" s="101">
        <v>1.7561573076334474E-2</v>
      </c>
      <c r="S33" s="101">
        <v>7.0547794655553518E-3</v>
      </c>
      <c r="T33" s="101">
        <v>2.4702933579124189E-2</v>
      </c>
      <c r="U33" s="101">
        <v>8.4423647492418985E-3</v>
      </c>
      <c r="V33" s="101">
        <v>1.4601177413756975E-2</v>
      </c>
      <c r="W33" s="101">
        <v>1.2419347818012958E-2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5.6551547479302418</v>
      </c>
      <c r="D39" s="122">
        <v>6.5879746437036593</v>
      </c>
      <c r="E39" s="122">
        <v>7.7289148353870898</v>
      </c>
      <c r="F39" s="122">
        <v>6.9682576064433253</v>
      </c>
      <c r="G39" s="122">
        <v>4.4009763827332211</v>
      </c>
      <c r="H39" s="122">
        <v>4.4569276997048828</v>
      </c>
      <c r="I39" s="122">
        <v>5.3302115552597567</v>
      </c>
      <c r="J39" s="122">
        <v>7.5932657382867408</v>
      </c>
      <c r="K39" s="122">
        <v>4.7101291657814857</v>
      </c>
      <c r="L39" s="122">
        <v>4.4200452455170192</v>
      </c>
      <c r="M39" s="122">
        <v>5.7865006912220007</v>
      </c>
      <c r="N39" s="122">
        <v>7.1790400691020988</v>
      </c>
      <c r="O39" s="122">
        <v>5.1656200848572356</v>
      </c>
      <c r="P39" s="122">
        <v>1.6243439768691958</v>
      </c>
      <c r="Q39" s="122">
        <v>1.6813684520483265</v>
      </c>
      <c r="R39" s="122">
        <v>2.1348575481229388</v>
      </c>
      <c r="S39" s="122">
        <v>2.464263398804825</v>
      </c>
      <c r="T39" s="122">
        <v>2.4035792777158593</v>
      </c>
      <c r="U39" s="122">
        <v>2.0328520192923327</v>
      </c>
      <c r="V39" s="122">
        <v>2.5823145783141781</v>
      </c>
      <c r="W39" s="122">
        <v>3.1024145977227562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5.6551547479302418</v>
      </c>
      <c r="D40" s="98">
        <v>6.5879746437036593</v>
      </c>
      <c r="E40" s="98">
        <v>7.7289148353870898</v>
      </c>
      <c r="F40" s="98">
        <v>6.9682576064433253</v>
      </c>
      <c r="G40" s="98">
        <v>4.4009763827332211</v>
      </c>
      <c r="H40" s="98">
        <v>4.4569276997048828</v>
      </c>
      <c r="I40" s="98">
        <v>5.3302115552597567</v>
      </c>
      <c r="J40" s="98">
        <v>7.5932657382867408</v>
      </c>
      <c r="K40" s="98">
        <v>4.7101291657814857</v>
      </c>
      <c r="L40" s="98">
        <v>4.4200452455170192</v>
      </c>
      <c r="M40" s="98">
        <v>5.7865006912220007</v>
      </c>
      <c r="N40" s="98">
        <v>7.1790400691020988</v>
      </c>
      <c r="O40" s="98">
        <v>5.1656200848572356</v>
      </c>
      <c r="P40" s="98">
        <v>1.6243439768691958</v>
      </c>
      <c r="Q40" s="98">
        <v>1.6813684520483265</v>
      </c>
      <c r="R40" s="98">
        <v>2.1348575481229388</v>
      </c>
      <c r="S40" s="98">
        <v>2.464263398804825</v>
      </c>
      <c r="T40" s="98">
        <v>2.4035792777158593</v>
      </c>
      <c r="U40" s="98">
        <v>2.0328520192923327</v>
      </c>
      <c r="V40" s="98">
        <v>2.5823145783141781</v>
      </c>
      <c r="W40" s="98">
        <v>3.1024145977227562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3503.9782923357066</v>
      </c>
      <c r="D43" s="117">
        <f t="shared" si="14"/>
        <v>2726.4813922814756</v>
      </c>
      <c r="E43" s="117">
        <f t="shared" si="14"/>
        <v>3122.8827545733598</v>
      </c>
      <c r="F43" s="117">
        <f t="shared" si="14"/>
        <v>2668.4500239108957</v>
      </c>
      <c r="G43" s="117">
        <f t="shared" si="14"/>
        <v>2324.2807128190739</v>
      </c>
      <c r="H43" s="117">
        <f t="shared" si="14"/>
        <v>2162.7984510296033</v>
      </c>
      <c r="I43" s="117">
        <f t="shared" si="14"/>
        <v>1562.8103533699473</v>
      </c>
      <c r="J43" s="117">
        <f t="shared" si="14"/>
        <v>2731.6943908643602</v>
      </c>
      <c r="K43" s="117">
        <f t="shared" si="14"/>
        <v>2270.888769727826</v>
      </c>
      <c r="L43" s="117">
        <f t="shared" si="14"/>
        <v>2416.1320881330585</v>
      </c>
      <c r="M43" s="117">
        <f t="shared" si="14"/>
        <v>2250.051314386651</v>
      </c>
      <c r="N43" s="117">
        <f t="shared" si="14"/>
        <v>2610.0542188476829</v>
      </c>
      <c r="O43" s="117">
        <f t="shared" si="14"/>
        <v>2827.0216944689614</v>
      </c>
      <c r="P43" s="117">
        <f t="shared" si="14"/>
        <v>1587.4019800874162</v>
      </c>
      <c r="Q43" s="117">
        <f t="shared" si="14"/>
        <v>1025.1928899562533</v>
      </c>
      <c r="R43" s="117">
        <f t="shared" ref="R43:V43" si="15">R44+R47+R49+R58</f>
        <v>553.4312540869156</v>
      </c>
      <c r="S43" s="117">
        <f t="shared" si="15"/>
        <v>939.71046857558838</v>
      </c>
      <c r="T43" s="117">
        <f t="shared" si="15"/>
        <v>934.28946250074341</v>
      </c>
      <c r="U43" s="117">
        <f t="shared" si="15"/>
        <v>1055.6317436144029</v>
      </c>
      <c r="V43" s="117">
        <f t="shared" si="15"/>
        <v>1014.4519328152518</v>
      </c>
      <c r="W43" s="117">
        <f t="shared" ref="W43" si="16">W44+W47+W49+W58</f>
        <v>446.27775137899778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3253.6273058942415</v>
      </c>
      <c r="D44" s="122">
        <f t="shared" si="17"/>
        <v>2521.5594728443943</v>
      </c>
      <c r="E44" s="122">
        <f t="shared" si="17"/>
        <v>2899.8253663637793</v>
      </c>
      <c r="F44" s="122">
        <f t="shared" si="17"/>
        <v>2495.4077588276887</v>
      </c>
      <c r="G44" s="122">
        <f t="shared" si="17"/>
        <v>2138.0978282415235</v>
      </c>
      <c r="H44" s="122">
        <f t="shared" si="17"/>
        <v>1960.3562652359701</v>
      </c>
      <c r="I44" s="122">
        <f t="shared" si="17"/>
        <v>1389.1398306872854</v>
      </c>
      <c r="J44" s="122">
        <f t="shared" si="17"/>
        <v>2400.0440833181133</v>
      </c>
      <c r="K44" s="122">
        <f t="shared" si="17"/>
        <v>2027.1750236142359</v>
      </c>
      <c r="L44" s="122">
        <f t="shared" si="17"/>
        <v>2153.0268263345215</v>
      </c>
      <c r="M44" s="122">
        <f t="shared" si="17"/>
        <v>2020.8833841759772</v>
      </c>
      <c r="N44" s="122">
        <f t="shared" si="17"/>
        <v>2352.3272357568267</v>
      </c>
      <c r="O44" s="122">
        <f t="shared" si="17"/>
        <v>2641.1342401747584</v>
      </c>
      <c r="P44" s="122">
        <f t="shared" si="17"/>
        <v>1505.7286814615345</v>
      </c>
      <c r="Q44" s="122">
        <f t="shared" si="17"/>
        <v>951.42940136171364</v>
      </c>
      <c r="R44" s="122">
        <f t="shared" ref="R44:V44" si="18">SUM(R45:R46)</f>
        <v>487.44348767284225</v>
      </c>
      <c r="S44" s="122">
        <f t="shared" si="18"/>
        <v>781.10423795019904</v>
      </c>
      <c r="T44" s="122">
        <f t="shared" si="18"/>
        <v>769.6006217707054</v>
      </c>
      <c r="U44" s="122">
        <f t="shared" si="18"/>
        <v>870.57442841502757</v>
      </c>
      <c r="V44" s="122">
        <f t="shared" si="18"/>
        <v>879.97116766332533</v>
      </c>
      <c r="W44" s="122">
        <f t="shared" ref="W44" si="19">SUM(W45:W46)</f>
        <v>391.19205717773883</v>
      </c>
      <c r="DA44" s="130" t="s">
        <v>3794</v>
      </c>
    </row>
    <row r="45" spans="1:105" ht="12" customHeight="1" x14ac:dyDescent="0.25">
      <c r="A45" s="97" t="s">
        <v>217</v>
      </c>
      <c r="B45" s="98"/>
      <c r="C45" s="98">
        <v>3253.6273058942415</v>
      </c>
      <c r="D45" s="98">
        <v>2521.5594728443943</v>
      </c>
      <c r="E45" s="98">
        <v>2899.8253663637793</v>
      </c>
      <c r="F45" s="98">
        <v>2495.4077588276887</v>
      </c>
      <c r="G45" s="98">
        <v>2138.0978282415235</v>
      </c>
      <c r="H45" s="98">
        <v>1960.3562652359701</v>
      </c>
      <c r="I45" s="98">
        <v>1389.1398306872854</v>
      </c>
      <c r="J45" s="98">
        <v>2400.0440833181133</v>
      </c>
      <c r="K45" s="98">
        <v>2027.1750236142359</v>
      </c>
      <c r="L45" s="98">
        <v>2153.0268263345215</v>
      </c>
      <c r="M45" s="98">
        <v>2020.8833841759772</v>
      </c>
      <c r="N45" s="98">
        <v>2352.3272357568267</v>
      </c>
      <c r="O45" s="98">
        <v>2641.1342401747584</v>
      </c>
      <c r="P45" s="98">
        <v>1505.7286814615345</v>
      </c>
      <c r="Q45" s="98">
        <v>951.42940136171364</v>
      </c>
      <c r="R45" s="98">
        <v>487.44348767284225</v>
      </c>
      <c r="S45" s="98">
        <v>781.10423795019904</v>
      </c>
      <c r="T45" s="98">
        <v>769.6006217707054</v>
      </c>
      <c r="U45" s="98">
        <v>870.57442841502757</v>
      </c>
      <c r="V45" s="98">
        <v>879.97116766332533</v>
      </c>
      <c r="W45" s="98">
        <v>391.19205717773883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227.18471298378299</v>
      </c>
      <c r="D49" s="122">
        <v>183.86513421270161</v>
      </c>
      <c r="E49" s="122">
        <v>197.76061615192276</v>
      </c>
      <c r="F49" s="122">
        <v>149.19028227048341</v>
      </c>
      <c r="G49" s="122">
        <v>168.02885932552309</v>
      </c>
      <c r="H49" s="122">
        <v>189.21857498986319</v>
      </c>
      <c r="I49" s="122">
        <v>158.76273060171056</v>
      </c>
      <c r="J49" s="122">
        <v>311.79043246962959</v>
      </c>
      <c r="K49" s="122">
        <v>222.37958131167329</v>
      </c>
      <c r="L49" s="122">
        <v>242.74552401892618</v>
      </c>
      <c r="M49" s="122">
        <v>207.74080364903477</v>
      </c>
      <c r="N49" s="122">
        <v>236.77001306906226</v>
      </c>
      <c r="O49" s="122">
        <v>160.37990750048851</v>
      </c>
      <c r="P49" s="122">
        <v>66.084103256260235</v>
      </c>
      <c r="Q49" s="122">
        <v>63.035004014908488</v>
      </c>
      <c r="R49" s="122">
        <v>60.786475361066891</v>
      </c>
      <c r="S49" s="122">
        <v>151.26054917148178</v>
      </c>
      <c r="T49" s="122">
        <v>157.14738137249171</v>
      </c>
      <c r="U49" s="122">
        <v>175.06801014413492</v>
      </c>
      <c r="V49" s="122">
        <v>122.29451759495583</v>
      </c>
      <c r="W49" s="122">
        <v>47.131855936583776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226.45116393023648</v>
      </c>
      <c r="D50" s="98">
        <v>183.58192476562863</v>
      </c>
      <c r="E50" s="98">
        <v>196.81446429596988</v>
      </c>
      <c r="F50" s="98">
        <v>149.169441679106</v>
      </c>
      <c r="G50" s="98">
        <v>167.24709590754432</v>
      </c>
      <c r="H50" s="98">
        <v>187.8710905308462</v>
      </c>
      <c r="I50" s="98">
        <v>158.58960022445476</v>
      </c>
      <c r="J50" s="98">
        <v>310.28052943022487</v>
      </c>
      <c r="K50" s="98">
        <v>221.37122059165839</v>
      </c>
      <c r="L50" s="98">
        <v>242.32544051259106</v>
      </c>
      <c r="M50" s="98">
        <v>207.18610459082134</v>
      </c>
      <c r="N50" s="98">
        <v>235.7896322113306</v>
      </c>
      <c r="O50" s="98">
        <v>160.26586690546748</v>
      </c>
      <c r="P50" s="98">
        <v>64.249952826902259</v>
      </c>
      <c r="Q50" s="98">
        <v>62.787178752169169</v>
      </c>
      <c r="R50" s="98">
        <v>60.422792015817194</v>
      </c>
      <c r="S50" s="98">
        <v>150.51012297118871</v>
      </c>
      <c r="T50" s="98">
        <v>156.67246619582272</v>
      </c>
      <c r="U50" s="98">
        <v>173.03017078545435</v>
      </c>
      <c r="V50" s="98">
        <v>121.14850611056227</v>
      </c>
      <c r="W50" s="98">
        <v>47.075330150693304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0.73354905354652888</v>
      </c>
      <c r="D51" s="98">
        <v>0.28320944707297041</v>
      </c>
      <c r="E51" s="98">
        <v>0.94615185595285523</v>
      </c>
      <c r="F51" s="98">
        <v>2.0840591377458084E-2</v>
      </c>
      <c r="G51" s="98">
        <v>0.78176341797875781</v>
      </c>
      <c r="H51" s="98">
        <v>1.3474844590169672</v>
      </c>
      <c r="I51" s="98">
        <v>0.17313037725577662</v>
      </c>
      <c r="J51" s="98">
        <v>1.5099030394047193</v>
      </c>
      <c r="K51" s="98">
        <v>1.0083607200149236</v>
      </c>
      <c r="L51" s="98">
        <v>0.42008350633505837</v>
      </c>
      <c r="M51" s="98">
        <v>0.55469905821345056</v>
      </c>
      <c r="N51" s="98">
        <v>0.98038085773166861</v>
      </c>
      <c r="O51" s="98">
        <v>0.11404059502102347</v>
      </c>
      <c r="P51" s="98">
        <v>1.8341504293579796</v>
      </c>
      <c r="Q51" s="98">
        <v>0.24782526273930999</v>
      </c>
      <c r="R51" s="98">
        <v>0.36368334524969931</v>
      </c>
      <c r="S51" s="98">
        <v>0.7504262002930796</v>
      </c>
      <c r="T51" s="98">
        <v>0.47491517666894689</v>
      </c>
      <c r="U51" s="98">
        <v>2.0378393586805599</v>
      </c>
      <c r="V51" s="98">
        <v>1.1460114843935731</v>
      </c>
      <c r="W51" s="98">
        <v>5.6525785890474842E-2</v>
      </c>
      <c r="DA51" s="63" t="s">
        <v>3801</v>
      </c>
    </row>
    <row r="52" spans="1:105" ht="12" customHeight="1" x14ac:dyDescent="0.25">
      <c r="A52" s="100" t="s">
        <v>217</v>
      </c>
      <c r="B52" s="101"/>
      <c r="C52" s="101">
        <v>0.73354905354652888</v>
      </c>
      <c r="D52" s="101">
        <v>0.28320944707297041</v>
      </c>
      <c r="E52" s="101">
        <v>0.94615185595285523</v>
      </c>
      <c r="F52" s="101">
        <v>2.0840591377458084E-2</v>
      </c>
      <c r="G52" s="101">
        <v>0.78176341797875781</v>
      </c>
      <c r="H52" s="101">
        <v>1.3474844590169672</v>
      </c>
      <c r="I52" s="101">
        <v>0.17313037725577662</v>
      </c>
      <c r="J52" s="101">
        <v>1.5099030394047193</v>
      </c>
      <c r="K52" s="101">
        <v>1.0083607200149236</v>
      </c>
      <c r="L52" s="101">
        <v>0.42008350633505837</v>
      </c>
      <c r="M52" s="101">
        <v>0.55469905821345056</v>
      </c>
      <c r="N52" s="101">
        <v>0.98038085773166861</v>
      </c>
      <c r="O52" s="101">
        <v>0.11404059502102347</v>
      </c>
      <c r="P52" s="101">
        <v>1.8341504293579796</v>
      </c>
      <c r="Q52" s="101">
        <v>0.24782526273930999</v>
      </c>
      <c r="R52" s="101">
        <v>0.36368334524969931</v>
      </c>
      <c r="S52" s="101">
        <v>0.7504262002930796</v>
      </c>
      <c r="T52" s="101">
        <v>0.47491517666894689</v>
      </c>
      <c r="U52" s="101">
        <v>2.0378393586805599</v>
      </c>
      <c r="V52" s="101">
        <v>1.1460114843935731</v>
      </c>
      <c r="W52" s="101">
        <v>5.6525785890474842E-2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23.166273457682262</v>
      </c>
      <c r="D58" s="122">
        <v>21.056785224379222</v>
      </c>
      <c r="E58" s="122">
        <v>25.296772057657677</v>
      </c>
      <c r="F58" s="122">
        <v>23.851982812723783</v>
      </c>
      <c r="G58" s="122">
        <v>18.154025252026958</v>
      </c>
      <c r="H58" s="122">
        <v>13.223610803770015</v>
      </c>
      <c r="I58" s="122">
        <v>14.907792080951472</v>
      </c>
      <c r="J58" s="122">
        <v>19.859875076617268</v>
      </c>
      <c r="K58" s="122">
        <v>21.334164801916629</v>
      </c>
      <c r="L58" s="122">
        <v>20.359737779610747</v>
      </c>
      <c r="M58" s="122">
        <v>21.427126561638797</v>
      </c>
      <c r="N58" s="122">
        <v>20.956970021793786</v>
      </c>
      <c r="O58" s="122">
        <v>25.507546793714603</v>
      </c>
      <c r="P58" s="122">
        <v>15.589195369621395</v>
      </c>
      <c r="Q58" s="122">
        <v>10.728484579631189</v>
      </c>
      <c r="R58" s="122">
        <v>5.2012910530064467</v>
      </c>
      <c r="S58" s="122">
        <v>7.3456814539075035</v>
      </c>
      <c r="T58" s="122">
        <v>7.5414593575462563</v>
      </c>
      <c r="U58" s="122">
        <v>9.989305055240397</v>
      </c>
      <c r="V58" s="122">
        <v>12.186247556970676</v>
      </c>
      <c r="W58" s="122">
        <v>7.9538382646751415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23.166273457682262</v>
      </c>
      <c r="D59" s="98">
        <v>21.056785224379222</v>
      </c>
      <c r="E59" s="98">
        <v>25.296772057657677</v>
      </c>
      <c r="F59" s="98">
        <v>23.851982812723783</v>
      </c>
      <c r="G59" s="98">
        <v>18.154025252026958</v>
      </c>
      <c r="H59" s="98">
        <v>13.223610803770015</v>
      </c>
      <c r="I59" s="98">
        <v>14.907792080951472</v>
      </c>
      <c r="J59" s="98">
        <v>19.859875076617268</v>
      </c>
      <c r="K59" s="98">
        <v>21.334164801916629</v>
      </c>
      <c r="L59" s="98">
        <v>20.359737779610747</v>
      </c>
      <c r="M59" s="98">
        <v>21.427126561638797</v>
      </c>
      <c r="N59" s="98">
        <v>20.956970021793786</v>
      </c>
      <c r="O59" s="98">
        <v>25.507546793714603</v>
      </c>
      <c r="P59" s="98">
        <v>15.589195369621395</v>
      </c>
      <c r="Q59" s="98">
        <v>10.728484579631189</v>
      </c>
      <c r="R59" s="98">
        <v>5.2012910530064467</v>
      </c>
      <c r="S59" s="98">
        <v>7.3456814539075035</v>
      </c>
      <c r="T59" s="98">
        <v>7.5414593575462563</v>
      </c>
      <c r="U59" s="98">
        <v>9.989305055240397</v>
      </c>
      <c r="V59" s="98">
        <v>12.186247556970676</v>
      </c>
      <c r="W59" s="98">
        <v>7.9538382646751415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6039.0111747757092</v>
      </c>
      <c r="D62" s="117">
        <f t="shared" si="21"/>
        <v>5932.627839012187</v>
      </c>
      <c r="E62" s="117">
        <f t="shared" si="21"/>
        <v>6064.125749461602</v>
      </c>
      <c r="F62" s="117">
        <f t="shared" si="21"/>
        <v>5902.1513483229619</v>
      </c>
      <c r="G62" s="117">
        <f t="shared" si="21"/>
        <v>4991.4391928367595</v>
      </c>
      <c r="H62" s="117">
        <f t="shared" si="21"/>
        <v>5140.1031677577339</v>
      </c>
      <c r="I62" s="117">
        <f t="shared" si="21"/>
        <v>4203.4736991107093</v>
      </c>
      <c r="J62" s="117">
        <f t="shared" si="21"/>
        <v>5535.7335963380146</v>
      </c>
      <c r="K62" s="117">
        <f t="shared" si="21"/>
        <v>4992.6680958390862</v>
      </c>
      <c r="L62" s="117">
        <f t="shared" si="21"/>
        <v>5540.6698320019204</v>
      </c>
      <c r="M62" s="117">
        <f t="shared" si="21"/>
        <v>4334.8656897515939</v>
      </c>
      <c r="N62" s="117">
        <f t="shared" si="21"/>
        <v>4817.7458081216291</v>
      </c>
      <c r="O62" s="117">
        <f t="shared" si="21"/>
        <v>4342.1511305395243</v>
      </c>
      <c r="P62" s="117">
        <f t="shared" si="21"/>
        <v>3980.5305837211231</v>
      </c>
      <c r="Q62" s="117">
        <f t="shared" si="21"/>
        <v>5071.6446981284053</v>
      </c>
      <c r="R62" s="117">
        <f t="shared" ref="R62:V62" si="22">R63+R66+R68+R77</f>
        <v>4712.7343924400357</v>
      </c>
      <c r="S62" s="117">
        <f t="shared" si="22"/>
        <v>3971.7037285033116</v>
      </c>
      <c r="T62" s="117">
        <f t="shared" si="22"/>
        <v>3735.6628649316417</v>
      </c>
      <c r="U62" s="117">
        <f t="shared" si="22"/>
        <v>3121.6954748691555</v>
      </c>
      <c r="V62" s="117">
        <f t="shared" si="22"/>
        <v>3078.3031821928485</v>
      </c>
      <c r="W62" s="117">
        <f t="shared" ref="W62" si="23">W63+W66+W68+W77</f>
        <v>3137.3557158935432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5270.6519605727335</v>
      </c>
      <c r="D63" s="122">
        <f t="shared" si="24"/>
        <v>5039.3560257518366</v>
      </c>
      <c r="E63" s="122">
        <f t="shared" si="24"/>
        <v>5171.3451703217861</v>
      </c>
      <c r="F63" s="122">
        <f t="shared" si="24"/>
        <v>5094.8146220933022</v>
      </c>
      <c r="G63" s="122">
        <f t="shared" si="24"/>
        <v>4200.0075207306054</v>
      </c>
      <c r="H63" s="122">
        <f t="shared" si="24"/>
        <v>4328.2878498154496</v>
      </c>
      <c r="I63" s="122">
        <f t="shared" si="24"/>
        <v>3414.0936287543745</v>
      </c>
      <c r="J63" s="122">
        <f t="shared" si="24"/>
        <v>4612.9387605725751</v>
      </c>
      <c r="K63" s="122">
        <f t="shared" si="24"/>
        <v>4139.6919640462029</v>
      </c>
      <c r="L63" s="122">
        <f t="shared" si="24"/>
        <v>4659.019137203828</v>
      </c>
      <c r="M63" s="122">
        <f t="shared" si="24"/>
        <v>3603.7440416229847</v>
      </c>
      <c r="N63" s="122">
        <f t="shared" si="24"/>
        <v>4033.6882531511874</v>
      </c>
      <c r="O63" s="122">
        <f t="shared" si="24"/>
        <v>3635.9892628431085</v>
      </c>
      <c r="P63" s="122">
        <f t="shared" si="24"/>
        <v>3224.9896177220039</v>
      </c>
      <c r="Q63" s="122">
        <f t="shared" si="24"/>
        <v>4169.4136874175929</v>
      </c>
      <c r="R63" s="122">
        <f t="shared" ref="R63:V63" si="25">SUM(R64:R65)</f>
        <v>3819.5355139086646</v>
      </c>
      <c r="S63" s="122">
        <f t="shared" si="25"/>
        <v>3155.1296580167323</v>
      </c>
      <c r="T63" s="122">
        <f t="shared" si="25"/>
        <v>2949.0994894815544</v>
      </c>
      <c r="U63" s="122">
        <f t="shared" si="25"/>
        <v>2438.2064174584461</v>
      </c>
      <c r="V63" s="122">
        <f t="shared" si="25"/>
        <v>2416.2952522692667</v>
      </c>
      <c r="W63" s="122">
        <f t="shared" ref="W63" si="26">SUM(W64:W65)</f>
        <v>2434.1992530585421</v>
      </c>
      <c r="DA63" s="130" t="s">
        <v>3812</v>
      </c>
    </row>
    <row r="64" spans="1:105" ht="12" customHeight="1" x14ac:dyDescent="0.25">
      <c r="A64" s="97" t="s">
        <v>218</v>
      </c>
      <c r="B64" s="98"/>
      <c r="C64" s="98">
        <v>5270.6519605727335</v>
      </c>
      <c r="D64" s="98">
        <v>5039.3560257518366</v>
      </c>
      <c r="E64" s="98">
        <v>5171.3451703217861</v>
      </c>
      <c r="F64" s="98">
        <v>5094.8146220933022</v>
      </c>
      <c r="G64" s="98">
        <v>4200.0075207306054</v>
      </c>
      <c r="H64" s="98">
        <v>4328.2878498154496</v>
      </c>
      <c r="I64" s="98">
        <v>3414.0936287543745</v>
      </c>
      <c r="J64" s="98">
        <v>4612.9387605725751</v>
      </c>
      <c r="K64" s="98">
        <v>4139.6919640462029</v>
      </c>
      <c r="L64" s="98">
        <v>4659.019137203828</v>
      </c>
      <c r="M64" s="98">
        <v>3603.7440416229847</v>
      </c>
      <c r="N64" s="98">
        <v>4033.6882531511874</v>
      </c>
      <c r="O64" s="98">
        <v>3635.9892628431085</v>
      </c>
      <c r="P64" s="98">
        <v>3224.9896177220039</v>
      </c>
      <c r="Q64" s="98">
        <v>4169.4136874175929</v>
      </c>
      <c r="R64" s="98">
        <v>3819.5355139086646</v>
      </c>
      <c r="S64" s="98">
        <v>3155.1296580167323</v>
      </c>
      <c r="T64" s="98">
        <v>2949.0994894815544</v>
      </c>
      <c r="U64" s="98">
        <v>2438.2064174584461</v>
      </c>
      <c r="V64" s="98">
        <v>2416.2952522692667</v>
      </c>
      <c r="W64" s="98">
        <v>2434.1992530585421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591.83072743916341</v>
      </c>
      <c r="D68" s="122">
        <v>685.29442090075327</v>
      </c>
      <c r="E68" s="122">
        <v>678.31082377449775</v>
      </c>
      <c r="F68" s="122">
        <v>601.99924494284835</v>
      </c>
      <c r="G68" s="122">
        <v>607.27454183076668</v>
      </c>
      <c r="H68" s="122">
        <v>625.79067935943897</v>
      </c>
      <c r="I68" s="122">
        <v>621.9827831314268</v>
      </c>
      <c r="J68" s="122">
        <v>703.47869968825842</v>
      </c>
      <c r="K68" s="122">
        <v>641.79275422823036</v>
      </c>
      <c r="L68" s="122">
        <v>669.32715565837964</v>
      </c>
      <c r="M68" s="122">
        <v>538.16983536131306</v>
      </c>
      <c r="N68" s="122">
        <v>603.43560719319362</v>
      </c>
      <c r="O68" s="122">
        <v>544.54959521277692</v>
      </c>
      <c r="P68" s="122">
        <v>582.04437183742334</v>
      </c>
      <c r="Q68" s="122">
        <v>712.42819655118785</v>
      </c>
      <c r="R68" s="122">
        <v>689.79494502818068</v>
      </c>
      <c r="S68" s="122">
        <v>626.32724673020664</v>
      </c>
      <c r="T68" s="122">
        <v>595.71320437738211</v>
      </c>
      <c r="U68" s="122">
        <v>510.37637801963587</v>
      </c>
      <c r="V68" s="122">
        <v>477.38835820649609</v>
      </c>
      <c r="W68" s="122">
        <v>535.57123790812113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590.67772817574871</v>
      </c>
      <c r="D69" s="98">
        <v>684.55652174685792</v>
      </c>
      <c r="E69" s="98">
        <v>676.67054611555534</v>
      </c>
      <c r="F69" s="98">
        <v>601.31819433667124</v>
      </c>
      <c r="G69" s="98">
        <v>606.08590352378951</v>
      </c>
      <c r="H69" s="98">
        <v>624.45049647122255</v>
      </c>
      <c r="I69" s="98">
        <v>620.71282609847071</v>
      </c>
      <c r="J69" s="98">
        <v>701.51389310726347</v>
      </c>
      <c r="K69" s="98">
        <v>639.55933791006998</v>
      </c>
      <c r="L69" s="98">
        <v>667.69100455014745</v>
      </c>
      <c r="M69" s="98">
        <v>537.94573926051885</v>
      </c>
      <c r="N69" s="98">
        <v>601.79535105894877</v>
      </c>
      <c r="O69" s="98">
        <v>542.97314035246188</v>
      </c>
      <c r="P69" s="98">
        <v>578.02789244335281</v>
      </c>
      <c r="Q69" s="98">
        <v>708.98270732634035</v>
      </c>
      <c r="R69" s="98">
        <v>686.51146147526651</v>
      </c>
      <c r="S69" s="98">
        <v>625.49413958381342</v>
      </c>
      <c r="T69" s="98">
        <v>592.47186783201062</v>
      </c>
      <c r="U69" s="98">
        <v>508.71208790408281</v>
      </c>
      <c r="V69" s="98">
        <v>475.72641620510052</v>
      </c>
      <c r="W69" s="98">
        <v>532.57339630368074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1.1529992634146591</v>
      </c>
      <c r="D70" s="98">
        <v>0.73789915389508864</v>
      </c>
      <c r="E70" s="98">
        <v>1.6402776589425714</v>
      </c>
      <c r="F70" s="98">
        <v>0.6810506061771181</v>
      </c>
      <c r="G70" s="98">
        <v>1.1886383069773387</v>
      </c>
      <c r="H70" s="98">
        <v>1.340182888216414</v>
      </c>
      <c r="I70" s="98">
        <v>1.26995703295622</v>
      </c>
      <c r="J70" s="98">
        <v>1.9648065809949564</v>
      </c>
      <c r="K70" s="98">
        <v>2.2334163181601299</v>
      </c>
      <c r="L70" s="98">
        <v>1.6361511082322553</v>
      </c>
      <c r="M70" s="98">
        <v>0.22409610079421843</v>
      </c>
      <c r="N70" s="98">
        <v>1.6402561342448052</v>
      </c>
      <c r="O70" s="98">
        <v>1.5764548603149411</v>
      </c>
      <c r="P70" s="98">
        <v>4.0164793940704762</v>
      </c>
      <c r="Q70" s="98">
        <v>3.4454892248474223</v>
      </c>
      <c r="R70" s="98">
        <v>3.2834835529141104</v>
      </c>
      <c r="S70" s="98">
        <v>0.83310714639325623</v>
      </c>
      <c r="T70" s="98">
        <v>3.2413365453715763</v>
      </c>
      <c r="U70" s="98">
        <v>1.6642901155530623</v>
      </c>
      <c r="V70" s="98">
        <v>1.6619420013956057</v>
      </c>
      <c r="W70" s="98">
        <v>2.9978416044401515</v>
      </c>
      <c r="DA70" s="63" t="s">
        <v>3819</v>
      </c>
    </row>
    <row r="71" spans="1:105" ht="12" customHeight="1" x14ac:dyDescent="0.25">
      <c r="A71" s="100" t="s">
        <v>218</v>
      </c>
      <c r="B71" s="101"/>
      <c r="C71" s="101">
        <v>1.1529992634146591</v>
      </c>
      <c r="D71" s="101">
        <v>0.73789915389508864</v>
      </c>
      <c r="E71" s="101">
        <v>1.6402776589425714</v>
      </c>
      <c r="F71" s="101">
        <v>0.6810506061771181</v>
      </c>
      <c r="G71" s="101">
        <v>1.1886383069773387</v>
      </c>
      <c r="H71" s="101">
        <v>1.340182888216414</v>
      </c>
      <c r="I71" s="101">
        <v>1.26995703295622</v>
      </c>
      <c r="J71" s="101">
        <v>1.9648065809949564</v>
      </c>
      <c r="K71" s="101">
        <v>2.2334163181601299</v>
      </c>
      <c r="L71" s="101">
        <v>1.6361511082322553</v>
      </c>
      <c r="M71" s="101">
        <v>0.22409610079421843</v>
      </c>
      <c r="N71" s="101">
        <v>1.6402561342448052</v>
      </c>
      <c r="O71" s="101">
        <v>1.5764548603149411</v>
      </c>
      <c r="P71" s="101">
        <v>4.0164793940704762</v>
      </c>
      <c r="Q71" s="101">
        <v>3.4454892248474223</v>
      </c>
      <c r="R71" s="101">
        <v>3.2834835529141104</v>
      </c>
      <c r="S71" s="101">
        <v>0.83310714639325623</v>
      </c>
      <c r="T71" s="101">
        <v>3.2413365453715763</v>
      </c>
      <c r="U71" s="101">
        <v>1.6642901155530623</v>
      </c>
      <c r="V71" s="101">
        <v>1.6619420013956057</v>
      </c>
      <c r="W71" s="101">
        <v>2.9978416044401515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176.52848676381188</v>
      </c>
      <c r="D77" s="122">
        <v>207.97739235959799</v>
      </c>
      <c r="E77" s="122">
        <v>214.46975536531886</v>
      </c>
      <c r="F77" s="122">
        <v>205.3374812868114</v>
      </c>
      <c r="G77" s="122">
        <v>184.15713027538757</v>
      </c>
      <c r="H77" s="122">
        <v>186.02463858284472</v>
      </c>
      <c r="I77" s="122">
        <v>167.3972872249079</v>
      </c>
      <c r="J77" s="122">
        <v>219.31613607718063</v>
      </c>
      <c r="K77" s="122">
        <v>211.18337756465303</v>
      </c>
      <c r="L77" s="122">
        <v>212.32353913971326</v>
      </c>
      <c r="M77" s="122">
        <v>192.95181276729619</v>
      </c>
      <c r="N77" s="122">
        <v>180.62194777724829</v>
      </c>
      <c r="O77" s="122">
        <v>161.61227248363844</v>
      </c>
      <c r="P77" s="122">
        <v>173.49659416169592</v>
      </c>
      <c r="Q77" s="122">
        <v>189.80281415962384</v>
      </c>
      <c r="R77" s="122">
        <v>203.40393350319033</v>
      </c>
      <c r="S77" s="122">
        <v>190.24682375637263</v>
      </c>
      <c r="T77" s="122">
        <v>190.85017107270505</v>
      </c>
      <c r="U77" s="122">
        <v>173.11267939107339</v>
      </c>
      <c r="V77" s="122">
        <v>184.61957171708599</v>
      </c>
      <c r="W77" s="122">
        <v>167.58522492688004</v>
      </c>
      <c r="DA77" s="130" t="s">
        <v>3826</v>
      </c>
    </row>
    <row r="78" spans="1:105" ht="12" customHeight="1" x14ac:dyDescent="0.25">
      <c r="A78" s="97" t="s">
        <v>193</v>
      </c>
      <c r="B78" s="98"/>
      <c r="C78" s="98">
        <v>176.52848676381188</v>
      </c>
      <c r="D78" s="98">
        <v>207.97739235959799</v>
      </c>
      <c r="E78" s="98">
        <v>214.46975536531886</v>
      </c>
      <c r="F78" s="98">
        <v>205.3374812868114</v>
      </c>
      <c r="G78" s="98">
        <v>184.15713027538757</v>
      </c>
      <c r="H78" s="98">
        <v>186.02463858284472</v>
      </c>
      <c r="I78" s="98">
        <v>167.3972872249079</v>
      </c>
      <c r="J78" s="98">
        <v>219.31613607718063</v>
      </c>
      <c r="K78" s="98">
        <v>211.18337756465303</v>
      </c>
      <c r="L78" s="98">
        <v>212.32353913971326</v>
      </c>
      <c r="M78" s="98">
        <v>192.95181276729619</v>
      </c>
      <c r="N78" s="98">
        <v>180.62194777724829</v>
      </c>
      <c r="O78" s="98">
        <v>161.61227248363844</v>
      </c>
      <c r="P78" s="98">
        <v>173.49659416169592</v>
      </c>
      <c r="Q78" s="98">
        <v>189.80281415962384</v>
      </c>
      <c r="R78" s="98">
        <v>203.40393350319033</v>
      </c>
      <c r="S78" s="98">
        <v>190.24682375637263</v>
      </c>
      <c r="T78" s="98">
        <v>190.85017107270505</v>
      </c>
      <c r="U78" s="98">
        <v>173.11267939107339</v>
      </c>
      <c r="V78" s="98">
        <v>184.61957171708599</v>
      </c>
      <c r="W78" s="98">
        <v>167.58522492688004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7">
        <f t="shared" ref="C81:Q81" si="28">C82+C85+C87+C100</f>
        <v>124.0030627100376</v>
      </c>
      <c r="D81" s="117">
        <f t="shared" si="28"/>
        <v>143.76543189471442</v>
      </c>
      <c r="E81" s="117">
        <f t="shared" si="28"/>
        <v>163.34823217921888</v>
      </c>
      <c r="F81" s="117">
        <f t="shared" si="28"/>
        <v>157.67219559577603</v>
      </c>
      <c r="G81" s="117">
        <f t="shared" si="28"/>
        <v>241.5449088747242</v>
      </c>
      <c r="H81" s="117">
        <f t="shared" si="28"/>
        <v>199.29440946177979</v>
      </c>
      <c r="I81" s="117">
        <f t="shared" si="28"/>
        <v>175.74492208203651</v>
      </c>
      <c r="J81" s="117">
        <f t="shared" si="28"/>
        <v>129.34308694188195</v>
      </c>
      <c r="K81" s="117">
        <f t="shared" si="28"/>
        <v>131.36588931383733</v>
      </c>
      <c r="L81" s="117">
        <f t="shared" si="28"/>
        <v>123.17861993643062</v>
      </c>
      <c r="M81" s="117">
        <f t="shared" si="28"/>
        <v>146.92772895335429</v>
      </c>
      <c r="N81" s="117">
        <f t="shared" si="28"/>
        <v>117.88833348104222</v>
      </c>
      <c r="O81" s="117">
        <f t="shared" si="28"/>
        <v>108.55802786935851</v>
      </c>
      <c r="P81" s="117">
        <f t="shared" si="28"/>
        <v>123.38011235448678</v>
      </c>
      <c r="Q81" s="117">
        <f t="shared" si="28"/>
        <v>81.450334408726064</v>
      </c>
      <c r="R81" s="117">
        <f t="shared" ref="R81:V81" si="29">R82+R85+R87+R100</f>
        <v>84.437607447185457</v>
      </c>
      <c r="S81" s="117">
        <f t="shared" si="29"/>
        <v>97.505677081601448</v>
      </c>
      <c r="T81" s="117">
        <f t="shared" si="29"/>
        <v>120.11533358369493</v>
      </c>
      <c r="U81" s="117">
        <f t="shared" si="29"/>
        <v>100.15254919903568</v>
      </c>
      <c r="V81" s="117">
        <f t="shared" si="29"/>
        <v>87.839769110146477</v>
      </c>
      <c r="W81" s="117">
        <f t="shared" ref="W81" si="30">W82+W85+W87+W100</f>
        <v>99.350308627689003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205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68.340676318248143</v>
      </c>
      <c r="D87" s="122">
        <v>72.959419509757396</v>
      </c>
      <c r="E87" s="122">
        <v>82.152545214979867</v>
      </c>
      <c r="F87" s="122">
        <v>82.365258521699118</v>
      </c>
      <c r="G87" s="122">
        <v>130.03215012241611</v>
      </c>
      <c r="H87" s="122">
        <v>109.21700979149126</v>
      </c>
      <c r="I87" s="122">
        <v>73.620210157572814</v>
      </c>
      <c r="J87" s="122">
        <v>61.916570180193155</v>
      </c>
      <c r="K87" s="122">
        <v>61.690886728893425</v>
      </c>
      <c r="L87" s="122">
        <v>59.2030132824368</v>
      </c>
      <c r="M87" s="122">
        <v>76.867188181267224</v>
      </c>
      <c r="N87" s="122">
        <v>59.865212962299303</v>
      </c>
      <c r="O87" s="122">
        <v>55.213848631042282</v>
      </c>
      <c r="P87" s="122">
        <v>46.254175735439354</v>
      </c>
      <c r="Q87" s="122">
        <v>31.914103439956122</v>
      </c>
      <c r="R87" s="122">
        <v>36.392053577387074</v>
      </c>
      <c r="S87" s="122">
        <v>43.031357722327407</v>
      </c>
      <c r="T87" s="122">
        <v>44.673125780375507</v>
      </c>
      <c r="U87" s="122">
        <v>42.467170660275215</v>
      </c>
      <c r="V87" s="122">
        <v>36.9369094814096</v>
      </c>
      <c r="W87" s="122">
        <v>45.300095501033852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205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68.281175884075466</v>
      </c>
      <c r="D92" s="101">
        <v>72.913938955279903</v>
      </c>
      <c r="E92" s="101">
        <v>82.058512711595299</v>
      </c>
      <c r="F92" s="101">
        <v>82.28231843331956</v>
      </c>
      <c r="G92" s="101">
        <v>129.98775336155333</v>
      </c>
      <c r="H92" s="101">
        <v>109.09291559333013</v>
      </c>
      <c r="I92" s="101">
        <v>73.568301347163739</v>
      </c>
      <c r="J92" s="101">
        <v>61.792032463191482</v>
      </c>
      <c r="K92" s="101">
        <v>61.614673802254664</v>
      </c>
      <c r="L92" s="101">
        <v>59.106059129636982</v>
      </c>
      <c r="M92" s="101">
        <v>76.74683916714423</v>
      </c>
      <c r="N92" s="101">
        <v>59.770559360938947</v>
      </c>
      <c r="O92" s="101">
        <v>55.157312097570674</v>
      </c>
      <c r="P92" s="101">
        <v>46.184739866266256</v>
      </c>
      <c r="Q92" s="101">
        <v>31.864173324227618</v>
      </c>
      <c r="R92" s="101">
        <v>36.319135754854749</v>
      </c>
      <c r="S92" s="101">
        <v>42.926438268433714</v>
      </c>
      <c r="T92" s="101">
        <v>44.483203251433018</v>
      </c>
      <c r="U92" s="101">
        <v>42.37600726325612</v>
      </c>
      <c r="V92" s="101">
        <v>36.796575318516375</v>
      </c>
      <c r="W92" s="101">
        <v>45.243774082164315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5.9500434172676933E-2</v>
      </c>
      <c r="D93" s="104">
        <v>4.5480554477495445E-2</v>
      </c>
      <c r="E93" s="104">
        <v>9.4032503384575486E-2</v>
      </c>
      <c r="F93" s="104">
        <v>8.294008837956246E-2</v>
      </c>
      <c r="G93" s="104">
        <v>4.439676086276878E-2</v>
      </c>
      <c r="H93" s="104">
        <v>0.12409419816113461</v>
      </c>
      <c r="I93" s="104">
        <v>5.1908810409067675E-2</v>
      </c>
      <c r="J93" s="104">
        <v>0.12453771700167585</v>
      </c>
      <c r="K93" s="104">
        <v>7.6212926638747625E-2</v>
      </c>
      <c r="L93" s="104">
        <v>9.6954152799807708E-2</v>
      </c>
      <c r="M93" s="104">
        <v>0.12034901412300089</v>
      </c>
      <c r="N93" s="104">
        <v>9.4653601360354084E-2</v>
      </c>
      <c r="O93" s="104">
        <v>5.6536533471608273E-2</v>
      </c>
      <c r="P93" s="104">
        <v>6.9435869173095216E-2</v>
      </c>
      <c r="Q93" s="104">
        <v>4.993011572850193E-2</v>
      </c>
      <c r="R93" s="104">
        <v>7.2917822532321125E-2</v>
      </c>
      <c r="S93" s="104">
        <v>0.10491945389370444</v>
      </c>
      <c r="T93" s="104">
        <v>0.18992252894248779</v>
      </c>
      <c r="U93" s="104">
        <v>9.1163397019098438E-2</v>
      </c>
      <c r="V93" s="104">
        <v>0.14033416289321995</v>
      </c>
      <c r="W93" s="104">
        <v>5.6321418869538641E-2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5.9500434172676933E-2</v>
      </c>
      <c r="D94" s="98">
        <v>4.5480554477495445E-2</v>
      </c>
      <c r="E94" s="98">
        <v>9.4032503384575486E-2</v>
      </c>
      <c r="F94" s="98">
        <v>8.294008837956246E-2</v>
      </c>
      <c r="G94" s="98">
        <v>4.439676086276878E-2</v>
      </c>
      <c r="H94" s="98">
        <v>0.12409419816113461</v>
      </c>
      <c r="I94" s="98">
        <v>5.1908810409067675E-2</v>
      </c>
      <c r="J94" s="98">
        <v>0.12453771700167585</v>
      </c>
      <c r="K94" s="98">
        <v>7.6212926638747625E-2</v>
      </c>
      <c r="L94" s="98">
        <v>9.6954152799807708E-2</v>
      </c>
      <c r="M94" s="98">
        <v>0.12034901412300089</v>
      </c>
      <c r="N94" s="98">
        <v>9.4653601360354084E-2</v>
      </c>
      <c r="O94" s="98">
        <v>5.6536533471608273E-2</v>
      </c>
      <c r="P94" s="98">
        <v>6.9435869173095216E-2</v>
      </c>
      <c r="Q94" s="98">
        <v>4.993011572850193E-2</v>
      </c>
      <c r="R94" s="98">
        <v>7.2917822532321125E-2</v>
      </c>
      <c r="S94" s="98">
        <v>0.10491945389370444</v>
      </c>
      <c r="T94" s="98">
        <v>0.18992252894248779</v>
      </c>
      <c r="U94" s="98">
        <v>9.1163397019098438E-2</v>
      </c>
      <c r="V94" s="98">
        <v>0.14033416289321995</v>
      </c>
      <c r="W94" s="98">
        <v>5.6321418869538641E-2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55.662386391789454</v>
      </c>
      <c r="D100" s="122">
        <v>70.806012384957029</v>
      </c>
      <c r="E100" s="122">
        <v>81.19568696423903</v>
      </c>
      <c r="F100" s="122">
        <v>75.306937074076913</v>
      </c>
      <c r="G100" s="122">
        <v>111.51275875230809</v>
      </c>
      <c r="H100" s="122">
        <v>90.077399670288528</v>
      </c>
      <c r="I100" s="122">
        <v>102.12471192446371</v>
      </c>
      <c r="J100" s="122">
        <v>67.426516761688802</v>
      </c>
      <c r="K100" s="122">
        <v>69.675002584943897</v>
      </c>
      <c r="L100" s="122">
        <v>63.975606653993822</v>
      </c>
      <c r="M100" s="122">
        <v>70.060540772087066</v>
      </c>
      <c r="N100" s="122">
        <v>58.023120518742914</v>
      </c>
      <c r="O100" s="122">
        <v>53.344179238316237</v>
      </c>
      <c r="P100" s="122">
        <v>77.125936619047422</v>
      </c>
      <c r="Q100" s="122">
        <v>49.536230968769942</v>
      </c>
      <c r="R100" s="122">
        <v>48.04555386979839</v>
      </c>
      <c r="S100" s="122">
        <v>54.474319359274048</v>
      </c>
      <c r="T100" s="122">
        <v>75.442207803319434</v>
      </c>
      <c r="U100" s="122">
        <v>57.68537853876046</v>
      </c>
      <c r="V100" s="122">
        <v>50.90285962873687</v>
      </c>
      <c r="W100" s="122">
        <v>54.050213126655144</v>
      </c>
      <c r="DA100" s="130" t="s">
        <v>3848</v>
      </c>
    </row>
    <row r="101" spans="1:105" ht="12" customHeight="1" x14ac:dyDescent="0.25">
      <c r="A101" s="97" t="s">
        <v>208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55.662386391789454</v>
      </c>
      <c r="D102" s="98">
        <v>70.806012384957029</v>
      </c>
      <c r="E102" s="98">
        <v>81.19568696423903</v>
      </c>
      <c r="F102" s="98">
        <v>75.306937074076913</v>
      </c>
      <c r="G102" s="98">
        <v>111.51275875230809</v>
      </c>
      <c r="H102" s="98">
        <v>90.077399670288528</v>
      </c>
      <c r="I102" s="98">
        <v>102.12471192446371</v>
      </c>
      <c r="J102" s="98">
        <v>67.426516761688802</v>
      </c>
      <c r="K102" s="98">
        <v>69.675002584943897</v>
      </c>
      <c r="L102" s="98">
        <v>63.975606653993822</v>
      </c>
      <c r="M102" s="98">
        <v>70.060540772087066</v>
      </c>
      <c r="N102" s="98">
        <v>58.023120518742914</v>
      </c>
      <c r="O102" s="98">
        <v>53.344179238316237</v>
      </c>
      <c r="P102" s="98">
        <v>77.125936619047422</v>
      </c>
      <c r="Q102" s="98">
        <v>49.536230968769942</v>
      </c>
      <c r="R102" s="98">
        <v>48.04555386979839</v>
      </c>
      <c r="S102" s="98">
        <v>54.474319359274048</v>
      </c>
      <c r="T102" s="98">
        <v>75.442207803319434</v>
      </c>
      <c r="U102" s="98">
        <v>57.68537853876046</v>
      </c>
      <c r="V102" s="98">
        <v>50.90285962873687</v>
      </c>
      <c r="W102" s="98">
        <v>54.050213126655144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7">
        <f t="shared" ref="C105:Q105" si="35">C106+C109+C111+C120</f>
        <v>0.12970238121059174</v>
      </c>
      <c r="D105" s="117">
        <f t="shared" si="35"/>
        <v>0.19474903487921358</v>
      </c>
      <c r="E105" s="117">
        <f t="shared" si="35"/>
        <v>0.10793085832500024</v>
      </c>
      <c r="F105" s="117">
        <f t="shared" si="35"/>
        <v>8.5191846259337456E-2</v>
      </c>
      <c r="G105" s="117">
        <f t="shared" si="35"/>
        <v>0.12103165436635313</v>
      </c>
      <c r="H105" s="117">
        <f t="shared" si="35"/>
        <v>0.10167856093981475</v>
      </c>
      <c r="I105" s="117">
        <f t="shared" si="35"/>
        <v>0.15409161059532486</v>
      </c>
      <c r="J105" s="117">
        <f t="shared" si="35"/>
        <v>9.6119803349747124E-2</v>
      </c>
      <c r="K105" s="117">
        <f t="shared" si="35"/>
        <v>0.15460391155485018</v>
      </c>
      <c r="L105" s="117">
        <f t="shared" si="35"/>
        <v>9.5200047104159788E-2</v>
      </c>
      <c r="M105" s="117">
        <f t="shared" si="35"/>
        <v>3.7111077944258886E-2</v>
      </c>
      <c r="N105" s="117">
        <f t="shared" si="35"/>
        <v>7.1654841066999167E-2</v>
      </c>
      <c r="O105" s="117">
        <f t="shared" si="35"/>
        <v>8.4922287065169841E-2</v>
      </c>
      <c r="P105" s="117">
        <f t="shared" si="35"/>
        <v>0.19863834894159293</v>
      </c>
      <c r="Q105" s="117">
        <f t="shared" si="35"/>
        <v>0.13049620097380618</v>
      </c>
      <c r="R105" s="117">
        <f t="shared" ref="R105:V105" si="36">R106+R109+R111+R120</f>
        <v>6.6707770991994597E-2</v>
      </c>
      <c r="S105" s="117">
        <f t="shared" si="36"/>
        <v>6.4822230583651358E-2</v>
      </c>
      <c r="T105" s="117">
        <f t="shared" si="36"/>
        <v>7.3274853906773532E-2</v>
      </c>
      <c r="U105" s="117">
        <f t="shared" si="36"/>
        <v>8.0853709824983522E-2</v>
      </c>
      <c r="V105" s="117">
        <f t="shared" si="36"/>
        <v>8.8817892484099756E-2</v>
      </c>
      <c r="W105" s="117">
        <f t="shared" ref="W105" si="37">W106+W109+W111+W120</f>
        <v>0.10646719622075308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203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203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0.12970238121059174</v>
      </c>
      <c r="D120" s="122">
        <v>0.19474903487921358</v>
      </c>
      <c r="E120" s="122">
        <v>0.10793085832500024</v>
      </c>
      <c r="F120" s="122">
        <v>8.5191846259337456E-2</v>
      </c>
      <c r="G120" s="122">
        <v>0.12103165436635313</v>
      </c>
      <c r="H120" s="122">
        <v>0.10167856093981475</v>
      </c>
      <c r="I120" s="122">
        <v>0.15409161059532486</v>
      </c>
      <c r="J120" s="122">
        <v>9.6119803349747124E-2</v>
      </c>
      <c r="K120" s="122">
        <v>0.15460391155485018</v>
      </c>
      <c r="L120" s="122">
        <v>9.5200047104159788E-2</v>
      </c>
      <c r="M120" s="122">
        <v>3.7111077944258886E-2</v>
      </c>
      <c r="N120" s="122">
        <v>7.1654841066999167E-2</v>
      </c>
      <c r="O120" s="122">
        <v>8.4922287065169841E-2</v>
      </c>
      <c r="P120" s="122">
        <v>0.19863834894159293</v>
      </c>
      <c r="Q120" s="122">
        <v>0.13049620097380618</v>
      </c>
      <c r="R120" s="122">
        <v>6.6707770991994597E-2</v>
      </c>
      <c r="S120" s="122">
        <v>6.4822230583651358E-2</v>
      </c>
      <c r="T120" s="122">
        <v>7.3274853906773532E-2</v>
      </c>
      <c r="U120" s="122">
        <v>8.0853709824983522E-2</v>
      </c>
      <c r="V120" s="122">
        <v>8.8817892484099756E-2</v>
      </c>
      <c r="W120" s="122">
        <v>0.10646719622075308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0.12970238121059174</v>
      </c>
      <c r="D121" s="98">
        <v>0.19474903487921358</v>
      </c>
      <c r="E121" s="98">
        <v>0.10793085832500024</v>
      </c>
      <c r="F121" s="98">
        <v>8.5191846259337456E-2</v>
      </c>
      <c r="G121" s="98">
        <v>0.12103165436635313</v>
      </c>
      <c r="H121" s="98">
        <v>0.10167856093981475</v>
      </c>
      <c r="I121" s="98">
        <v>0.15409161059532486</v>
      </c>
      <c r="J121" s="98">
        <v>9.6119803349747124E-2</v>
      </c>
      <c r="K121" s="98">
        <v>0.15460391155485018</v>
      </c>
      <c r="L121" s="98">
        <v>9.5200047104159788E-2</v>
      </c>
      <c r="M121" s="98">
        <v>3.7111077944258886E-2</v>
      </c>
      <c r="N121" s="98">
        <v>7.1654841066999167E-2</v>
      </c>
      <c r="O121" s="98">
        <v>8.4922287065169841E-2</v>
      </c>
      <c r="P121" s="98">
        <v>0.19863834894159293</v>
      </c>
      <c r="Q121" s="98">
        <v>0.13049620097380618</v>
      </c>
      <c r="R121" s="98">
        <v>6.6707770991994597E-2</v>
      </c>
      <c r="S121" s="98">
        <v>6.4822230583651358E-2</v>
      </c>
      <c r="T121" s="98">
        <v>7.3274853906773532E-2</v>
      </c>
      <c r="U121" s="98">
        <v>8.0853709824983522E-2</v>
      </c>
      <c r="V121" s="98">
        <v>8.8817892484099756E-2</v>
      </c>
      <c r="W121" s="98">
        <v>0.10646719622075308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7">
        <f t="shared" ref="C124:Q124" si="42">C125+C128+C130+C139</f>
        <v>41.237042164929775</v>
      </c>
      <c r="D124" s="117">
        <f t="shared" si="42"/>
        <v>16.775971416116878</v>
      </c>
      <c r="E124" s="117">
        <f t="shared" si="42"/>
        <v>18.921044569355125</v>
      </c>
      <c r="F124" s="117">
        <f t="shared" si="42"/>
        <v>26.932747422252444</v>
      </c>
      <c r="G124" s="117">
        <f t="shared" si="42"/>
        <v>19.897409996773071</v>
      </c>
      <c r="H124" s="117">
        <f t="shared" si="42"/>
        <v>16.070839651679261</v>
      </c>
      <c r="I124" s="117">
        <f t="shared" si="42"/>
        <v>28.519388283842503</v>
      </c>
      <c r="J124" s="117">
        <f t="shared" si="42"/>
        <v>21.234921674531634</v>
      </c>
      <c r="K124" s="117">
        <f t="shared" si="42"/>
        <v>30.581215641744013</v>
      </c>
      <c r="L124" s="117">
        <f t="shared" si="42"/>
        <v>29.428628256831061</v>
      </c>
      <c r="M124" s="117">
        <f t="shared" si="42"/>
        <v>35.97399217690517</v>
      </c>
      <c r="N124" s="117">
        <f t="shared" si="42"/>
        <v>37.62548223217636</v>
      </c>
      <c r="O124" s="117">
        <f t="shared" si="42"/>
        <v>35.386411902184662</v>
      </c>
      <c r="P124" s="117">
        <f t="shared" si="42"/>
        <v>19.379216717288312</v>
      </c>
      <c r="Q124" s="117">
        <f t="shared" si="42"/>
        <v>18.400887574102004</v>
      </c>
      <c r="R124" s="117">
        <f t="shared" ref="R124:V124" si="43">R125+R128+R130+R139</f>
        <v>13.552842680978019</v>
      </c>
      <c r="S124" s="117">
        <f t="shared" si="43"/>
        <v>14.302729188226946</v>
      </c>
      <c r="T124" s="117">
        <f t="shared" si="43"/>
        <v>8.3648060945651057</v>
      </c>
      <c r="U124" s="117">
        <f t="shared" si="43"/>
        <v>17.188311432305035</v>
      </c>
      <c r="V124" s="117">
        <f t="shared" si="43"/>
        <v>18.121027922169961</v>
      </c>
      <c r="W124" s="117">
        <f t="shared" ref="W124" si="44">W125+W128+W130+W139</f>
        <v>29.651058004270823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204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204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41.237042164929775</v>
      </c>
      <c r="D139" s="122">
        <v>16.775971416116878</v>
      </c>
      <c r="E139" s="122">
        <v>18.921044569355125</v>
      </c>
      <c r="F139" s="122">
        <v>26.932747422252444</v>
      </c>
      <c r="G139" s="122">
        <v>19.897409996773071</v>
      </c>
      <c r="H139" s="122">
        <v>16.070839651679261</v>
      </c>
      <c r="I139" s="122">
        <v>28.519388283842503</v>
      </c>
      <c r="J139" s="122">
        <v>21.234921674531634</v>
      </c>
      <c r="K139" s="122">
        <v>30.581215641744013</v>
      </c>
      <c r="L139" s="122">
        <v>29.428628256831061</v>
      </c>
      <c r="M139" s="122">
        <v>35.97399217690517</v>
      </c>
      <c r="N139" s="122">
        <v>37.62548223217636</v>
      </c>
      <c r="O139" s="122">
        <v>35.386411902184662</v>
      </c>
      <c r="P139" s="122">
        <v>19.379216717288312</v>
      </c>
      <c r="Q139" s="122">
        <v>18.400887574102004</v>
      </c>
      <c r="R139" s="122">
        <v>13.552842680978019</v>
      </c>
      <c r="S139" s="122">
        <v>14.302729188226946</v>
      </c>
      <c r="T139" s="122">
        <v>8.3648060945651057</v>
      </c>
      <c r="U139" s="122">
        <v>17.188311432305035</v>
      </c>
      <c r="V139" s="122">
        <v>18.121027922169961</v>
      </c>
      <c r="W139" s="122">
        <v>29.651058004270823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41.237042164929775</v>
      </c>
      <c r="D140" s="98">
        <v>16.775971416116878</v>
      </c>
      <c r="E140" s="98">
        <v>18.921044569355125</v>
      </c>
      <c r="F140" s="98">
        <v>26.932747422252444</v>
      </c>
      <c r="G140" s="98">
        <v>19.897409996773071</v>
      </c>
      <c r="H140" s="98">
        <v>16.070839651679261</v>
      </c>
      <c r="I140" s="98">
        <v>28.519388283842503</v>
      </c>
      <c r="J140" s="98">
        <v>21.234921674531634</v>
      </c>
      <c r="K140" s="98">
        <v>30.581215641744013</v>
      </c>
      <c r="L140" s="98">
        <v>29.428628256831061</v>
      </c>
      <c r="M140" s="98">
        <v>35.97399217690517</v>
      </c>
      <c r="N140" s="98">
        <v>37.62548223217636</v>
      </c>
      <c r="O140" s="98">
        <v>35.386411902184662</v>
      </c>
      <c r="P140" s="98">
        <v>19.379216717288312</v>
      </c>
      <c r="Q140" s="98">
        <v>18.400887574102004</v>
      </c>
      <c r="R140" s="98">
        <v>13.552842680978019</v>
      </c>
      <c r="S140" s="98">
        <v>14.302729188226946</v>
      </c>
      <c r="T140" s="98">
        <v>8.3648060945651057</v>
      </c>
      <c r="U140" s="98">
        <v>17.188311432305035</v>
      </c>
      <c r="V140" s="98">
        <v>18.121027922169961</v>
      </c>
      <c r="W140" s="98">
        <v>29.651058004270823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16.701093982142556</v>
      </c>
      <c r="D143" s="117">
        <f t="shared" si="49"/>
        <v>33.749747359761407</v>
      </c>
      <c r="E143" s="117">
        <f t="shared" si="49"/>
        <v>41.023671508776083</v>
      </c>
      <c r="F143" s="117">
        <f t="shared" si="49"/>
        <v>35.393246450845908</v>
      </c>
      <c r="G143" s="117">
        <f t="shared" si="49"/>
        <v>30.260186568777051</v>
      </c>
      <c r="H143" s="117">
        <f t="shared" si="49"/>
        <v>35.152930599977751</v>
      </c>
      <c r="I143" s="117">
        <f t="shared" si="49"/>
        <v>38.53385693903148</v>
      </c>
      <c r="J143" s="117">
        <f t="shared" si="49"/>
        <v>43.675805312406858</v>
      </c>
      <c r="K143" s="117">
        <f t="shared" si="49"/>
        <v>58.556661367888125</v>
      </c>
      <c r="L143" s="117">
        <f t="shared" si="49"/>
        <v>46.272506063003192</v>
      </c>
      <c r="M143" s="117">
        <f t="shared" si="49"/>
        <v>42.317415530417996</v>
      </c>
      <c r="N143" s="117">
        <f t="shared" si="49"/>
        <v>39.023414049378047</v>
      </c>
      <c r="O143" s="117">
        <f t="shared" si="49"/>
        <v>36.323992903976809</v>
      </c>
      <c r="P143" s="117">
        <f t="shared" si="49"/>
        <v>73.757853900293881</v>
      </c>
      <c r="Q143" s="117">
        <f t="shared" si="49"/>
        <v>47.185015014982127</v>
      </c>
      <c r="R143" s="117">
        <f t="shared" ref="R143:V143" si="50">R144+R146+R148+R157</f>
        <v>35.254480598047493</v>
      </c>
      <c r="S143" s="117">
        <f t="shared" si="50"/>
        <v>36.000655776349191</v>
      </c>
      <c r="T143" s="117">
        <f t="shared" si="50"/>
        <v>43.074739118373273</v>
      </c>
      <c r="U143" s="117">
        <f t="shared" si="50"/>
        <v>49.261536536391802</v>
      </c>
      <c r="V143" s="117">
        <f t="shared" si="50"/>
        <v>51.670890271113109</v>
      </c>
      <c r="W143" s="117">
        <f t="shared" ref="W143" si="51">W144+W146+W148+W157</f>
        <v>54.037562120510458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9.5948595975022748</v>
      </c>
      <c r="D148" s="122">
        <v>18.273297145250307</v>
      </c>
      <c r="E148" s="122">
        <v>20.899677234938647</v>
      </c>
      <c r="F148" s="122">
        <v>18.757152925291688</v>
      </c>
      <c r="G148" s="122">
        <v>16.33085373672839</v>
      </c>
      <c r="H148" s="122">
        <v>17.760475455698021</v>
      </c>
      <c r="I148" s="122">
        <v>18.166665250506956</v>
      </c>
      <c r="J148" s="122">
        <v>20.460021198728871</v>
      </c>
      <c r="K148" s="122">
        <v>28.654053420202217</v>
      </c>
      <c r="L148" s="122">
        <v>19.676131679713841</v>
      </c>
      <c r="M148" s="122">
        <v>19.140862385405626</v>
      </c>
      <c r="N148" s="122">
        <v>15.955694467123237</v>
      </c>
      <c r="O148" s="122">
        <v>15.920368083270732</v>
      </c>
      <c r="P148" s="122">
        <v>36.242283588673359</v>
      </c>
      <c r="Q148" s="122">
        <v>23.308299854645501</v>
      </c>
      <c r="R148" s="122">
        <v>18.755682492427304</v>
      </c>
      <c r="S148" s="122">
        <v>17.165861719516421</v>
      </c>
      <c r="T148" s="122">
        <v>19.669987460776014</v>
      </c>
      <c r="U148" s="122">
        <v>20.613164400662654</v>
      </c>
      <c r="V148" s="122">
        <v>20.920167439308305</v>
      </c>
      <c r="W148" s="122">
        <v>24.352580540739741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9.5804691412465086</v>
      </c>
      <c r="D149" s="98">
        <v>18.240082750838585</v>
      </c>
      <c r="E149" s="98">
        <v>20.816102355529765</v>
      </c>
      <c r="F149" s="98">
        <v>18.723952815155965</v>
      </c>
      <c r="G149" s="98">
        <v>16.317245187647149</v>
      </c>
      <c r="H149" s="98">
        <v>17.729004610591808</v>
      </c>
      <c r="I149" s="98">
        <v>18.14810755336298</v>
      </c>
      <c r="J149" s="98">
        <v>20.364276032265604</v>
      </c>
      <c r="K149" s="98">
        <v>28.558610531811528</v>
      </c>
      <c r="L149" s="98">
        <v>19.50082804510475</v>
      </c>
      <c r="M149" s="98">
        <v>19.06150293410974</v>
      </c>
      <c r="N149" s="98">
        <v>15.883906154735191</v>
      </c>
      <c r="O149" s="98">
        <v>15.864336386954582</v>
      </c>
      <c r="P149" s="98">
        <v>36.016778894329263</v>
      </c>
      <c r="Q149" s="98">
        <v>23.260959598462097</v>
      </c>
      <c r="R149" s="98">
        <v>18.662680394979549</v>
      </c>
      <c r="S149" s="98">
        <v>17.100820566987434</v>
      </c>
      <c r="T149" s="98">
        <v>19.563491832732996</v>
      </c>
      <c r="U149" s="98">
        <v>20.546980194490917</v>
      </c>
      <c r="V149" s="98">
        <v>20.77920898408474</v>
      </c>
      <c r="W149" s="98">
        <v>24.311159038328945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1.4390456255767133E-2</v>
      </c>
      <c r="D150" s="98">
        <v>3.321439441172179E-2</v>
      </c>
      <c r="E150" s="98">
        <v>8.3574879408885611E-2</v>
      </c>
      <c r="F150" s="98">
        <v>3.3200110135720162E-2</v>
      </c>
      <c r="G150" s="98">
        <v>1.3608549081239287E-2</v>
      </c>
      <c r="H150" s="98">
        <v>3.1470845106215395E-2</v>
      </c>
      <c r="I150" s="98">
        <v>1.8557697143976593E-2</v>
      </c>
      <c r="J150" s="98">
        <v>9.5745166463266307E-2</v>
      </c>
      <c r="K150" s="98">
        <v>9.5442888390688166E-2</v>
      </c>
      <c r="L150" s="98">
        <v>0.17530363460908793</v>
      </c>
      <c r="M150" s="98">
        <v>7.9359451295888103E-2</v>
      </c>
      <c r="N150" s="98">
        <v>7.1788312388046588E-2</v>
      </c>
      <c r="O150" s="98">
        <v>5.6031696316153498E-2</v>
      </c>
      <c r="P150" s="98">
        <v>0.22550469434409193</v>
      </c>
      <c r="Q150" s="98">
        <v>4.7340256183404678E-2</v>
      </c>
      <c r="R150" s="98">
        <v>9.3002097447748303E-2</v>
      </c>
      <c r="S150" s="98">
        <v>6.5041152528987539E-2</v>
      </c>
      <c r="T150" s="98">
        <v>0.10649562804301645</v>
      </c>
      <c r="U150" s="98">
        <v>6.6184206171736537E-2</v>
      </c>
      <c r="V150" s="98">
        <v>0.14095845522356129</v>
      </c>
      <c r="W150" s="98">
        <v>4.1421502410789846E-2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1.4390456255767133E-2</v>
      </c>
      <c r="D151" s="101">
        <v>3.321439441172179E-2</v>
      </c>
      <c r="E151" s="101">
        <v>8.3574879408885611E-2</v>
      </c>
      <c r="F151" s="101">
        <v>3.3200110135720162E-2</v>
      </c>
      <c r="G151" s="101">
        <v>1.3608549081239287E-2</v>
      </c>
      <c r="H151" s="101">
        <v>3.1470845106215395E-2</v>
      </c>
      <c r="I151" s="101">
        <v>1.8557697143976593E-2</v>
      </c>
      <c r="J151" s="101">
        <v>9.5745166463266307E-2</v>
      </c>
      <c r="K151" s="101">
        <v>9.5442888390688166E-2</v>
      </c>
      <c r="L151" s="101">
        <v>0.17530363460908793</v>
      </c>
      <c r="M151" s="101">
        <v>7.9359451295888103E-2</v>
      </c>
      <c r="N151" s="101">
        <v>7.1788312388046588E-2</v>
      </c>
      <c r="O151" s="101">
        <v>5.6031696316153498E-2</v>
      </c>
      <c r="P151" s="101">
        <v>0.22550469434409193</v>
      </c>
      <c r="Q151" s="101">
        <v>4.7340256183404678E-2</v>
      </c>
      <c r="R151" s="101">
        <v>9.3002097447748303E-2</v>
      </c>
      <c r="S151" s="101">
        <v>6.5041152528987539E-2</v>
      </c>
      <c r="T151" s="101">
        <v>0.10649562804301645</v>
      </c>
      <c r="U151" s="101">
        <v>6.6184206171736537E-2</v>
      </c>
      <c r="V151" s="101">
        <v>0.14095845522356129</v>
      </c>
      <c r="W151" s="101">
        <v>4.1421502410789846E-2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7.1062343846402811</v>
      </c>
      <c r="D157" s="122">
        <v>15.4764502145111</v>
      </c>
      <c r="E157" s="122">
        <v>20.123994273837436</v>
      </c>
      <c r="F157" s="122">
        <v>16.636093525554216</v>
      </c>
      <c r="G157" s="122">
        <v>13.929332832048662</v>
      </c>
      <c r="H157" s="122">
        <v>17.392455144279726</v>
      </c>
      <c r="I157" s="122">
        <v>20.367191688524528</v>
      </c>
      <c r="J157" s="122">
        <v>23.215784113677987</v>
      </c>
      <c r="K157" s="122">
        <v>29.902607947685908</v>
      </c>
      <c r="L157" s="122">
        <v>26.596374383289355</v>
      </c>
      <c r="M157" s="122">
        <v>23.17655314501237</v>
      </c>
      <c r="N157" s="122">
        <v>23.067719582254814</v>
      </c>
      <c r="O157" s="122">
        <v>20.403624820706078</v>
      </c>
      <c r="P157" s="122">
        <v>37.515570311620522</v>
      </c>
      <c r="Q157" s="122">
        <v>23.876715160336627</v>
      </c>
      <c r="R157" s="122">
        <v>16.498798105620192</v>
      </c>
      <c r="S157" s="122">
        <v>18.834794056832767</v>
      </c>
      <c r="T157" s="122">
        <v>23.404751657597256</v>
      </c>
      <c r="U157" s="122">
        <v>28.648372135729147</v>
      </c>
      <c r="V157" s="122">
        <v>30.750722831804804</v>
      </c>
      <c r="W157" s="122">
        <v>29.684981579770714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7.1062343846402811</v>
      </c>
      <c r="D158" s="98">
        <v>15.4764502145111</v>
      </c>
      <c r="E158" s="98">
        <v>20.123994273837436</v>
      </c>
      <c r="F158" s="98">
        <v>16.636093525554216</v>
      </c>
      <c r="G158" s="98">
        <v>13.929332832048662</v>
      </c>
      <c r="H158" s="98">
        <v>17.392455144279726</v>
      </c>
      <c r="I158" s="98">
        <v>20.367191688524528</v>
      </c>
      <c r="J158" s="98">
        <v>23.215784113677987</v>
      </c>
      <c r="K158" s="98">
        <v>29.902607947685908</v>
      </c>
      <c r="L158" s="98">
        <v>26.596374383289355</v>
      </c>
      <c r="M158" s="98">
        <v>23.17655314501237</v>
      </c>
      <c r="N158" s="98">
        <v>23.067719582254814</v>
      </c>
      <c r="O158" s="98">
        <v>20.403624820706078</v>
      </c>
      <c r="P158" s="98">
        <v>37.515570311620522</v>
      </c>
      <c r="Q158" s="98">
        <v>23.876715160336627</v>
      </c>
      <c r="R158" s="98">
        <v>16.498798105620192</v>
      </c>
      <c r="S158" s="98">
        <v>18.834794056832767</v>
      </c>
      <c r="T158" s="98">
        <v>23.404751657597256</v>
      </c>
      <c r="U158" s="98">
        <v>28.648372135729147</v>
      </c>
      <c r="V158" s="98">
        <v>30.750722831804804</v>
      </c>
      <c r="W158" s="98">
        <v>29.684981579770714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44.860856905505145</v>
      </c>
      <c r="D161" s="117">
        <f t="shared" si="54"/>
        <v>42.511436748576735</v>
      </c>
      <c r="E161" s="117">
        <f t="shared" si="54"/>
        <v>52.087898800656667</v>
      </c>
      <c r="F161" s="117">
        <f t="shared" si="54"/>
        <v>52.458906945410988</v>
      </c>
      <c r="G161" s="117">
        <f t="shared" si="54"/>
        <v>39.064485175624554</v>
      </c>
      <c r="H161" s="117">
        <f t="shared" si="54"/>
        <v>50.627344300976205</v>
      </c>
      <c r="I161" s="117">
        <f t="shared" si="54"/>
        <v>31.255491821524267</v>
      </c>
      <c r="J161" s="117">
        <f t="shared" si="54"/>
        <v>29.837215314928301</v>
      </c>
      <c r="K161" s="117">
        <f t="shared" si="54"/>
        <v>29.81823221904974</v>
      </c>
      <c r="L161" s="117">
        <f t="shared" si="54"/>
        <v>36.65602052416871</v>
      </c>
      <c r="M161" s="117">
        <f t="shared" si="54"/>
        <v>24.709872130353546</v>
      </c>
      <c r="N161" s="117">
        <f t="shared" si="54"/>
        <v>21.605071085797444</v>
      </c>
      <c r="O161" s="117">
        <f t="shared" si="54"/>
        <v>10.329905660578081</v>
      </c>
      <c r="P161" s="117">
        <f t="shared" si="54"/>
        <v>9.1160680364465723</v>
      </c>
      <c r="Q161" s="117">
        <f t="shared" si="54"/>
        <v>10.28142720314748</v>
      </c>
      <c r="R161" s="117">
        <f t="shared" ref="R161:V161" si="55">R162+R164+R166+R175</f>
        <v>19.272015136071207</v>
      </c>
      <c r="S161" s="117">
        <f t="shared" si="55"/>
        <v>23.79519526559988</v>
      </c>
      <c r="T161" s="117">
        <f t="shared" si="55"/>
        <v>27.434864699986761</v>
      </c>
      <c r="U161" s="117">
        <f t="shared" si="55"/>
        <v>24.085679766695442</v>
      </c>
      <c r="V161" s="117">
        <f t="shared" si="55"/>
        <v>21.388079571694796</v>
      </c>
      <c r="W161" s="117">
        <f t="shared" ref="W161" si="56">W162+W164+W166+W175</f>
        <v>18.660057739283808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28.763835975257777</v>
      </c>
      <c r="D166" s="122">
        <v>23.298916605718826</v>
      </c>
      <c r="E166" s="122">
        <v>31.795759783175008</v>
      </c>
      <c r="F166" s="122">
        <v>33.236790078088546</v>
      </c>
      <c r="G166" s="122">
        <v>26.074381121350708</v>
      </c>
      <c r="H166" s="122">
        <v>33.87186673847004</v>
      </c>
      <c r="I166" s="122">
        <v>17.291404743420646</v>
      </c>
      <c r="J166" s="122">
        <v>14.853016182924126</v>
      </c>
      <c r="K166" s="122">
        <v>17.379804063901737</v>
      </c>
      <c r="L166" s="122">
        <v>21.264850364326747</v>
      </c>
      <c r="M166" s="122">
        <v>14.488196731756886</v>
      </c>
      <c r="N166" s="122">
        <v>10.833867850269257</v>
      </c>
      <c r="O166" s="122">
        <v>2.4291123352780435</v>
      </c>
      <c r="P166" s="122">
        <v>1.6662149793006791</v>
      </c>
      <c r="Q166" s="122">
        <v>2.107075480976214</v>
      </c>
      <c r="R166" s="122">
        <v>10.123402693534286</v>
      </c>
      <c r="S166" s="122">
        <v>13.098015761447021</v>
      </c>
      <c r="T166" s="122">
        <v>16.57667242470772</v>
      </c>
      <c r="U166" s="122">
        <v>14.371847304288618</v>
      </c>
      <c r="V166" s="122">
        <v>12.57254663622048</v>
      </c>
      <c r="W166" s="122">
        <v>10.432515535792062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28.759463320324897</v>
      </c>
      <c r="D167" s="98">
        <v>23.293054078036786</v>
      </c>
      <c r="E167" s="98">
        <v>31.778858209310155</v>
      </c>
      <c r="F167" s="98">
        <v>33.225245577728074</v>
      </c>
      <c r="G167" s="98">
        <v>26.06885949483549</v>
      </c>
      <c r="H167" s="98">
        <v>33.861464490237914</v>
      </c>
      <c r="I167" s="98">
        <v>17.278780233196912</v>
      </c>
      <c r="J167" s="98">
        <v>14.835025487493665</v>
      </c>
      <c r="K167" s="98">
        <v>17.362735540329655</v>
      </c>
      <c r="L167" s="98">
        <v>21.245998676141554</v>
      </c>
      <c r="M167" s="98">
        <v>14.481016250340828</v>
      </c>
      <c r="N167" s="98">
        <v>10.828242053559569</v>
      </c>
      <c r="O167" s="98">
        <v>2.4247947798930141</v>
      </c>
      <c r="P167" s="98">
        <v>1.6597468960223862</v>
      </c>
      <c r="Q167" s="98">
        <v>2.1057154998234759</v>
      </c>
      <c r="R167" s="98">
        <v>10.111801365874413</v>
      </c>
      <c r="S167" s="98">
        <v>13.087304057879368</v>
      </c>
      <c r="T167" s="98">
        <v>16.564821963313491</v>
      </c>
      <c r="U167" s="98">
        <v>14.366858972430343</v>
      </c>
      <c r="V167" s="98">
        <v>12.561284021200951</v>
      </c>
      <c r="W167" s="98">
        <v>10.418480865330491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4.3726549328846342E-3</v>
      </c>
      <c r="D168" s="98">
        <v>5.8625276820422232E-3</v>
      </c>
      <c r="E168" s="98">
        <v>1.6901573864855076E-2</v>
      </c>
      <c r="F168" s="98">
        <v>1.1544500360467943E-2</v>
      </c>
      <c r="G168" s="98">
        <v>5.5216265152150138E-3</v>
      </c>
      <c r="H168" s="98">
        <v>1.0402248232124076E-2</v>
      </c>
      <c r="I168" s="98">
        <v>1.2624510223736519E-2</v>
      </c>
      <c r="J168" s="98">
        <v>1.7990695430459894E-2</v>
      </c>
      <c r="K168" s="98">
        <v>1.7068523572084209E-2</v>
      </c>
      <c r="L168" s="98">
        <v>1.8851688185197817E-2</v>
      </c>
      <c r="M168" s="98">
        <v>7.1804814160579319E-3</v>
      </c>
      <c r="N168" s="98">
        <v>5.6257967096891735E-3</v>
      </c>
      <c r="O168" s="98">
        <v>4.3175553850293459E-3</v>
      </c>
      <c r="P168" s="98">
        <v>6.468083278292667E-3</v>
      </c>
      <c r="Q168" s="98">
        <v>1.3599811527376256E-3</v>
      </c>
      <c r="R168" s="98">
        <v>1.160132765987202E-2</v>
      </c>
      <c r="S168" s="98">
        <v>1.0711703567654602E-2</v>
      </c>
      <c r="T168" s="98">
        <v>1.1850461394227466E-2</v>
      </c>
      <c r="U168" s="98">
        <v>4.988331858275903E-3</v>
      </c>
      <c r="V168" s="98">
        <v>1.1262615019528223E-2</v>
      </c>
      <c r="W168" s="98">
        <v>1.4034670461571306E-2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4.3726549328846342E-3</v>
      </c>
      <c r="D169" s="101">
        <v>5.8625276820422232E-3</v>
      </c>
      <c r="E169" s="101">
        <v>1.6901573864855076E-2</v>
      </c>
      <c r="F169" s="101">
        <v>1.1544500360467943E-2</v>
      </c>
      <c r="G169" s="101">
        <v>5.5216265152150138E-3</v>
      </c>
      <c r="H169" s="101">
        <v>1.0402248232124076E-2</v>
      </c>
      <c r="I169" s="101">
        <v>1.2624510223736519E-2</v>
      </c>
      <c r="J169" s="101">
        <v>1.7990695430459894E-2</v>
      </c>
      <c r="K169" s="101">
        <v>1.7068523572084209E-2</v>
      </c>
      <c r="L169" s="101">
        <v>1.8851688185197817E-2</v>
      </c>
      <c r="M169" s="101">
        <v>7.1804814160579319E-3</v>
      </c>
      <c r="N169" s="101">
        <v>5.6257967096891735E-3</v>
      </c>
      <c r="O169" s="101">
        <v>4.3175553850293459E-3</v>
      </c>
      <c r="P169" s="101">
        <v>6.468083278292667E-3</v>
      </c>
      <c r="Q169" s="101">
        <v>1.3599811527376256E-3</v>
      </c>
      <c r="R169" s="101">
        <v>1.160132765987202E-2</v>
      </c>
      <c r="S169" s="101">
        <v>1.0711703567654602E-2</v>
      </c>
      <c r="T169" s="101">
        <v>1.1850461394227466E-2</v>
      </c>
      <c r="U169" s="101">
        <v>4.988331858275903E-3</v>
      </c>
      <c r="V169" s="101">
        <v>1.1262615019528223E-2</v>
      </c>
      <c r="W169" s="101">
        <v>1.4034670461571306E-2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16.097020930247368</v>
      </c>
      <c r="D175" s="122">
        <v>19.212520142857908</v>
      </c>
      <c r="E175" s="122">
        <v>20.292139017481659</v>
      </c>
      <c r="F175" s="122">
        <v>19.222116867322438</v>
      </c>
      <c r="G175" s="122">
        <v>12.990104054273848</v>
      </c>
      <c r="H175" s="122">
        <v>16.755477562506162</v>
      </c>
      <c r="I175" s="122">
        <v>13.964087078103622</v>
      </c>
      <c r="J175" s="122">
        <v>14.984199132004177</v>
      </c>
      <c r="K175" s="122">
        <v>12.438428155148005</v>
      </c>
      <c r="L175" s="122">
        <v>15.391170159841963</v>
      </c>
      <c r="M175" s="122">
        <v>10.221675398596659</v>
      </c>
      <c r="N175" s="122">
        <v>10.771203235528187</v>
      </c>
      <c r="O175" s="122">
        <v>7.9007933253000378</v>
      </c>
      <c r="P175" s="122">
        <v>7.4498530571458934</v>
      </c>
      <c r="Q175" s="122">
        <v>8.1743517221712665</v>
      </c>
      <c r="R175" s="122">
        <v>9.1486124425369209</v>
      </c>
      <c r="S175" s="122">
        <v>10.697179504152857</v>
      </c>
      <c r="T175" s="122">
        <v>10.858192275279041</v>
      </c>
      <c r="U175" s="122">
        <v>9.713832462406824</v>
      </c>
      <c r="V175" s="122">
        <v>8.8155329354743159</v>
      </c>
      <c r="W175" s="122">
        <v>8.2275422034917476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16.097020930247368</v>
      </c>
      <c r="D176" s="98">
        <v>19.212520142857908</v>
      </c>
      <c r="E176" s="98">
        <v>20.292139017481659</v>
      </c>
      <c r="F176" s="98">
        <v>19.222116867322438</v>
      </c>
      <c r="G176" s="98">
        <v>12.990104054273848</v>
      </c>
      <c r="H176" s="98">
        <v>16.755477562506162</v>
      </c>
      <c r="I176" s="98">
        <v>13.964087078103622</v>
      </c>
      <c r="J176" s="98">
        <v>14.984199132004177</v>
      </c>
      <c r="K176" s="98">
        <v>12.438428155148005</v>
      </c>
      <c r="L176" s="98">
        <v>15.391170159841963</v>
      </c>
      <c r="M176" s="98">
        <v>10.221675398596659</v>
      </c>
      <c r="N176" s="98">
        <v>10.771203235528187</v>
      </c>
      <c r="O176" s="98">
        <v>7.9007933253000378</v>
      </c>
      <c r="P176" s="98">
        <v>7.4498530571458934</v>
      </c>
      <c r="Q176" s="98">
        <v>8.1743517221712665</v>
      </c>
      <c r="R176" s="98">
        <v>9.1486124425369209</v>
      </c>
      <c r="S176" s="98">
        <v>10.697179504152857</v>
      </c>
      <c r="T176" s="98">
        <v>10.858192275279041</v>
      </c>
      <c r="U176" s="98">
        <v>9.713832462406824</v>
      </c>
      <c r="V176" s="98">
        <v>8.8155329354743159</v>
      </c>
      <c r="W176" s="98">
        <v>8.2275422034917476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13548.6089757829</v>
      </c>
      <c r="D3" s="117">
        <f t="shared" si="0"/>
        <v>13864.695888064394</v>
      </c>
      <c r="E3" s="117">
        <f t="shared" si="0"/>
        <v>13611.796108642066</v>
      </c>
      <c r="F3" s="117">
        <f t="shared" si="0"/>
        <v>13145.431435582845</v>
      </c>
      <c r="G3" s="117">
        <f t="shared" si="0"/>
        <v>13553.445785608834</v>
      </c>
      <c r="H3" s="117">
        <f t="shared" si="0"/>
        <v>14480.698010080676</v>
      </c>
      <c r="I3" s="117">
        <f t="shared" si="0"/>
        <v>13316.438843013348</v>
      </c>
      <c r="J3" s="117">
        <f t="shared" si="0"/>
        <v>13433.486340928997</v>
      </c>
      <c r="K3" s="117">
        <f t="shared" si="0"/>
        <v>13836.508741859869</v>
      </c>
      <c r="L3" s="117">
        <f t="shared" si="0"/>
        <v>15474.713757856714</v>
      </c>
      <c r="M3" s="117">
        <f t="shared" si="0"/>
        <v>13691.202028179365</v>
      </c>
      <c r="N3" s="117">
        <f t="shared" si="0"/>
        <v>13432.80852227924</v>
      </c>
      <c r="O3" s="117">
        <f t="shared" si="0"/>
        <v>12958.975807480479</v>
      </c>
      <c r="P3" s="117">
        <f t="shared" si="0"/>
        <v>11725.451072598551</v>
      </c>
      <c r="Q3" s="117">
        <f t="shared" si="0"/>
        <v>10526.327383780001</v>
      </c>
      <c r="R3" s="117">
        <f t="shared" ref="R3:V3" si="1">R4+R7+R9+R19</f>
        <v>10087.50659863803</v>
      </c>
      <c r="S3" s="117">
        <f t="shared" si="1"/>
        <v>10057.215042373578</v>
      </c>
      <c r="T3" s="117">
        <f t="shared" si="1"/>
        <v>8892.2227837355586</v>
      </c>
      <c r="U3" s="117">
        <f t="shared" si="1"/>
        <v>8923.1077606439267</v>
      </c>
      <c r="V3" s="117">
        <f t="shared" si="1"/>
        <v>9080.3249686342333</v>
      </c>
      <c r="W3" s="117">
        <f t="shared" ref="W3" si="2">W4+W7+W9+W19</f>
        <v>8312.6177410306482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11689.271499386761</v>
      </c>
      <c r="D4" s="122">
        <f t="shared" si="3"/>
        <v>12027.408608263055</v>
      </c>
      <c r="E4" s="122">
        <f t="shared" si="3"/>
        <v>11285.293266458875</v>
      </c>
      <c r="F4" s="122">
        <f t="shared" si="3"/>
        <v>10871.945916469733</v>
      </c>
      <c r="G4" s="122">
        <f t="shared" si="3"/>
        <v>11325.201669945212</v>
      </c>
      <c r="H4" s="122">
        <f t="shared" si="3"/>
        <v>12097.032545559672</v>
      </c>
      <c r="I4" s="122">
        <f t="shared" si="3"/>
        <v>10939.618278115446</v>
      </c>
      <c r="J4" s="122">
        <f t="shared" si="3"/>
        <v>11031.312171807902</v>
      </c>
      <c r="K4" s="122">
        <f t="shared" si="3"/>
        <v>11376.061900360082</v>
      </c>
      <c r="L4" s="122">
        <f t="shared" si="3"/>
        <v>12920.258837943866</v>
      </c>
      <c r="M4" s="122">
        <f t="shared" si="3"/>
        <v>11195.27375692098</v>
      </c>
      <c r="N4" s="122">
        <f t="shared" si="3"/>
        <v>10997.443180817587</v>
      </c>
      <c r="O4" s="122">
        <f t="shared" si="3"/>
        <v>10620.729169074171</v>
      </c>
      <c r="P4" s="122">
        <f t="shared" si="3"/>
        <v>9417.3357208598591</v>
      </c>
      <c r="Q4" s="122">
        <f t="shared" si="3"/>
        <v>8311.0704735625513</v>
      </c>
      <c r="R4" s="122">
        <f t="shared" ref="R4:V4" si="4">SUM(R5:R6)</f>
        <v>7924.9524736093617</v>
      </c>
      <c r="S4" s="122">
        <f t="shared" si="4"/>
        <v>7879.7295535062167</v>
      </c>
      <c r="T4" s="122">
        <f t="shared" si="4"/>
        <v>6884.3557591205054</v>
      </c>
      <c r="U4" s="122">
        <f t="shared" si="4"/>
        <v>6723.0244104637895</v>
      </c>
      <c r="V4" s="122">
        <f t="shared" si="4"/>
        <v>6800.721203032037</v>
      </c>
      <c r="W4" s="122">
        <f t="shared" ref="W4" si="5">SUM(W5:W6)</f>
        <v>5912.3257724957612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11628.438294169644</v>
      </c>
      <c r="D5" s="98">
        <v>11966.463698639067</v>
      </c>
      <c r="E5" s="98">
        <v>11227.055728222293</v>
      </c>
      <c r="F5" s="98">
        <v>10816.66443797554</v>
      </c>
      <c r="G5" s="98">
        <v>11267.648293659058</v>
      </c>
      <c r="H5" s="98">
        <v>12034.59525574028</v>
      </c>
      <c r="I5" s="98">
        <v>10882.064451143771</v>
      </c>
      <c r="J5" s="98">
        <v>10975.271229815557</v>
      </c>
      <c r="K5" s="98">
        <v>11317.202971978022</v>
      </c>
      <c r="L5" s="98">
        <v>12853.578162797248</v>
      </c>
      <c r="M5" s="98">
        <v>11138.843922567672</v>
      </c>
      <c r="N5" s="98">
        <v>10943.634672942615</v>
      </c>
      <c r="O5" s="98">
        <v>10569.653743215868</v>
      </c>
      <c r="P5" s="98">
        <v>9376.0002711399029</v>
      </c>
      <c r="Q5" s="98">
        <v>8273.3941726500307</v>
      </c>
      <c r="R5" s="98">
        <v>7887.5074483175422</v>
      </c>
      <c r="S5" s="98">
        <v>7841.7785921825598</v>
      </c>
      <c r="T5" s="98">
        <v>6849.3178376949709</v>
      </c>
      <c r="U5" s="98">
        <v>6689.2789509559434</v>
      </c>
      <c r="V5" s="98">
        <v>6765.8975733006064</v>
      </c>
      <c r="W5" s="98">
        <v>5878.9635243861667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60.833205217116841</v>
      </c>
      <c r="D6" s="98">
        <v>60.944909623988586</v>
      </c>
      <c r="E6" s="98">
        <v>58.237538236582708</v>
      </c>
      <c r="F6" s="98">
        <v>55.281478494193685</v>
      </c>
      <c r="G6" s="98">
        <v>57.553376286153622</v>
      </c>
      <c r="H6" s="98">
        <v>62.437289819392774</v>
      </c>
      <c r="I6" s="98">
        <v>57.55382697167375</v>
      </c>
      <c r="J6" s="98">
        <v>56.040941992345459</v>
      </c>
      <c r="K6" s="98">
        <v>58.858928382060398</v>
      </c>
      <c r="L6" s="98">
        <v>66.680675146617403</v>
      </c>
      <c r="M6" s="98">
        <v>56.429834353307491</v>
      </c>
      <c r="N6" s="98">
        <v>53.808507874972683</v>
      </c>
      <c r="O6" s="98">
        <v>51.07542585830344</v>
      </c>
      <c r="P6" s="98">
        <v>41.335449719955569</v>
      </c>
      <c r="Q6" s="98">
        <v>37.676300912520787</v>
      </c>
      <c r="R6" s="98">
        <v>37.445025291819896</v>
      </c>
      <c r="S6" s="98">
        <v>37.950961323656706</v>
      </c>
      <c r="T6" s="98">
        <v>35.037921425534449</v>
      </c>
      <c r="U6" s="98">
        <v>33.745459507846526</v>
      </c>
      <c r="V6" s="98">
        <v>34.823629731430898</v>
      </c>
      <c r="W6" s="98">
        <v>33.362248109594269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6.6479916413655671</v>
      </c>
      <c r="D7" s="122">
        <f t="shared" si="6"/>
        <v>4.0589712287441637</v>
      </c>
      <c r="E7" s="122">
        <f t="shared" si="6"/>
        <v>8.7419145289474471</v>
      </c>
      <c r="F7" s="122">
        <f t="shared" si="6"/>
        <v>12.060153889400947</v>
      </c>
      <c r="G7" s="122">
        <f t="shared" si="6"/>
        <v>12.290492623800388</v>
      </c>
      <c r="H7" s="122">
        <f t="shared" si="6"/>
        <v>11.557429501687384</v>
      </c>
      <c r="I7" s="122">
        <f t="shared" si="6"/>
        <v>10.572767522523202</v>
      </c>
      <c r="J7" s="122">
        <f t="shared" si="6"/>
        <v>9.260260517860825</v>
      </c>
      <c r="K7" s="122">
        <f t="shared" si="6"/>
        <v>11.017849071847989</v>
      </c>
      <c r="L7" s="122">
        <f t="shared" si="6"/>
        <v>11.9800214448024</v>
      </c>
      <c r="M7" s="122">
        <f t="shared" si="6"/>
        <v>11.322872856517137</v>
      </c>
      <c r="N7" s="122">
        <f t="shared" si="6"/>
        <v>15.768005517127749</v>
      </c>
      <c r="O7" s="122">
        <f t="shared" si="6"/>
        <v>8.5296524700571883</v>
      </c>
      <c r="P7" s="122">
        <f t="shared" si="6"/>
        <v>9.1272787619814242</v>
      </c>
      <c r="Q7" s="122">
        <f t="shared" si="6"/>
        <v>16.234276164564562</v>
      </c>
      <c r="R7" s="122">
        <f t="shared" si="6"/>
        <v>18.550295649926284</v>
      </c>
      <c r="S7" s="122">
        <f t="shared" si="6"/>
        <v>18.724734991419325</v>
      </c>
      <c r="T7" s="122">
        <f t="shared" si="6"/>
        <v>27.086893723875839</v>
      </c>
      <c r="U7" s="122">
        <f t="shared" si="6"/>
        <v>10.697274328040265</v>
      </c>
      <c r="V7" s="122">
        <f t="shared" si="6"/>
        <v>8.1098306049683622</v>
      </c>
      <c r="W7" s="122">
        <f t="shared" si="6"/>
        <v>11.982071680363207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6.6479916413655671</v>
      </c>
      <c r="D8" s="98">
        <f>IF(RES_hhdet_in_fec!D8=0,0,RES_hhdet_in_fec!D8*1000*11630/RES_hhdet_in_new!D5)</f>
        <v>4.0589712287441637</v>
      </c>
      <c r="E8" s="98">
        <f>IF(RES_hhdet_in_fec!E8=0,0,RES_hhdet_in_fec!E8*1000*11630/RES_hhdet_in_new!E5)</f>
        <v>8.7419145289474471</v>
      </c>
      <c r="F8" s="98">
        <f>IF(RES_hhdet_in_fec!F8=0,0,RES_hhdet_in_fec!F8*1000*11630/RES_hhdet_in_new!F5)</f>
        <v>12.060153889400947</v>
      </c>
      <c r="G8" s="98">
        <f>IF(RES_hhdet_in_fec!G8=0,0,RES_hhdet_in_fec!G8*1000*11630/RES_hhdet_in_new!G5)</f>
        <v>12.290492623800388</v>
      </c>
      <c r="H8" s="98">
        <f>IF(RES_hhdet_in_fec!H8=0,0,RES_hhdet_in_fec!H8*1000*11630/RES_hhdet_in_new!H5)</f>
        <v>11.557429501687384</v>
      </c>
      <c r="I8" s="98">
        <f>IF(RES_hhdet_in_fec!I8=0,0,RES_hhdet_in_fec!I8*1000*11630/RES_hhdet_in_new!I5)</f>
        <v>10.572767522523202</v>
      </c>
      <c r="J8" s="98">
        <f>IF(RES_hhdet_in_fec!J8=0,0,RES_hhdet_in_fec!J8*1000*11630/RES_hhdet_in_new!J5)</f>
        <v>9.260260517860825</v>
      </c>
      <c r="K8" s="98">
        <f>IF(RES_hhdet_in_fec!K8=0,0,RES_hhdet_in_fec!K8*1000*11630/RES_hhdet_in_new!K5)</f>
        <v>11.017849071847989</v>
      </c>
      <c r="L8" s="98">
        <f>IF(RES_hhdet_in_fec!L8=0,0,RES_hhdet_in_fec!L8*1000*11630/RES_hhdet_in_new!L5)</f>
        <v>11.9800214448024</v>
      </c>
      <c r="M8" s="98">
        <f>IF(RES_hhdet_in_fec!M8=0,0,RES_hhdet_in_fec!M8*1000*11630/RES_hhdet_in_new!M5)</f>
        <v>11.322872856517137</v>
      </c>
      <c r="N8" s="98">
        <f>IF(RES_hhdet_in_fec!N8=0,0,RES_hhdet_in_fec!N8*1000*11630/RES_hhdet_in_new!N5)</f>
        <v>15.768005517127749</v>
      </c>
      <c r="O8" s="98">
        <f>IF(RES_hhdet_in_fec!O8=0,0,RES_hhdet_in_fec!O8*1000*11630/RES_hhdet_in_new!O5)</f>
        <v>8.5296524700571883</v>
      </c>
      <c r="P8" s="98">
        <f>IF(RES_hhdet_in_fec!P8=0,0,RES_hhdet_in_fec!P8*1000*11630/RES_hhdet_in_new!P5)</f>
        <v>9.1272787619814242</v>
      </c>
      <c r="Q8" s="98">
        <f>IF(RES_hhdet_in_fec!Q8=0,0,RES_hhdet_in_fec!Q8*1000*11630/RES_hhdet_in_new!Q5)</f>
        <v>16.234276164564562</v>
      </c>
      <c r="R8" s="98">
        <f>IF(RES_hhdet_in_fec!R8=0,0,RES_hhdet_in_fec!R8*1000*11630/RES_hhdet_in_new!R5)</f>
        <v>18.550295649926284</v>
      </c>
      <c r="S8" s="98">
        <f>IF(RES_hhdet_in_fec!S8=0,0,RES_hhdet_in_fec!S8*1000*11630/RES_hhdet_in_new!S5)</f>
        <v>18.724734991419325</v>
      </c>
      <c r="T8" s="98">
        <f>IF(RES_hhdet_in_fec!T8=0,0,RES_hhdet_in_fec!T8*1000*11630/RES_hhdet_in_new!T5)</f>
        <v>27.086893723875839</v>
      </c>
      <c r="U8" s="98">
        <f>IF(RES_hhdet_in_fec!U8=0,0,RES_hhdet_in_fec!U8*1000*11630/RES_hhdet_in_new!U5)</f>
        <v>10.697274328040265</v>
      </c>
      <c r="V8" s="98">
        <f>IF(RES_hhdet_in_fec!V8=0,0,RES_hhdet_in_fec!V8*1000*11630/RES_hhdet_in_new!V5)</f>
        <v>8.1098306049683622</v>
      </c>
      <c r="W8" s="98">
        <f>IF(RES_hhdet_in_fec!W8=0,0,RES_hhdet_in_fec!W8*1000*11630/RES_hhdet_in_new!W5)</f>
        <v>11.982071680363207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1254.7660247429296</v>
      </c>
      <c r="D9" s="122">
        <v>1247.8021792829929</v>
      </c>
      <c r="E9" s="122">
        <v>1458.4577615671999</v>
      </c>
      <c r="F9" s="122">
        <v>1433.4365850501013</v>
      </c>
      <c r="G9" s="122">
        <v>1413.0982857462327</v>
      </c>
      <c r="H9" s="122">
        <v>1537.4549946273569</v>
      </c>
      <c r="I9" s="122">
        <v>1569.9754820746114</v>
      </c>
      <c r="J9" s="122">
        <v>1592.2894787069022</v>
      </c>
      <c r="K9" s="122">
        <v>1651.8674907468044</v>
      </c>
      <c r="L9" s="122">
        <v>1694.7184024912447</v>
      </c>
      <c r="M9" s="122">
        <v>1692.9357002170821</v>
      </c>
      <c r="N9" s="122">
        <v>1592.587417265526</v>
      </c>
      <c r="O9" s="122">
        <v>1549.7949156788752</v>
      </c>
      <c r="P9" s="122">
        <v>1480.8467783295894</v>
      </c>
      <c r="Q9" s="122">
        <v>1380.6802013577922</v>
      </c>
      <c r="R9" s="122">
        <v>1353.3842733316737</v>
      </c>
      <c r="S9" s="122">
        <v>1369.5213697770491</v>
      </c>
      <c r="T9" s="122">
        <v>1298.3144725192494</v>
      </c>
      <c r="U9" s="122">
        <v>1324.179633868255</v>
      </c>
      <c r="V9" s="122">
        <v>1441.072151697796</v>
      </c>
      <c r="W9" s="122">
        <v>1651.8128502442241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1099.8767787570241</v>
      </c>
      <c r="D10" s="98">
        <v>1200.8873631875301</v>
      </c>
      <c r="E10" s="98">
        <v>1214.0704874341452</v>
      </c>
      <c r="F10" s="98">
        <v>1273.7551720200927</v>
      </c>
      <c r="G10" s="98">
        <v>1303.3018425101188</v>
      </c>
      <c r="H10" s="98">
        <v>1358.6722981840041</v>
      </c>
      <c r="I10" s="98">
        <v>1357.519826095368</v>
      </c>
      <c r="J10" s="98">
        <v>1479.8017612483141</v>
      </c>
      <c r="K10" s="98">
        <v>1554.0191623527228</v>
      </c>
      <c r="L10" s="98">
        <v>1545.5614120808782</v>
      </c>
      <c r="M10" s="98">
        <v>1517.0262635832373</v>
      </c>
      <c r="N10" s="98">
        <v>1483.0894119557968</v>
      </c>
      <c r="O10" s="98">
        <v>1477.5063725298896</v>
      </c>
      <c r="P10" s="98">
        <v>1486.3907930027258</v>
      </c>
      <c r="Q10" s="98">
        <v>1444.8291507450101</v>
      </c>
      <c r="R10" s="98">
        <v>1439.8504813497509</v>
      </c>
      <c r="S10" s="98">
        <v>1468.728002922953</v>
      </c>
      <c r="T10" s="98">
        <v>1378.5916574184159</v>
      </c>
      <c r="U10" s="98">
        <v>1272.1058918313147</v>
      </c>
      <c r="V10" s="98">
        <v>1388.6360892683292</v>
      </c>
      <c r="W10" s="98">
        <v>1443.698751262149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1435.1290951606629</v>
      </c>
      <c r="D11" s="98">
        <v>1418.1414875658877</v>
      </c>
      <c r="E11" s="98">
        <v>1408.2474213131275</v>
      </c>
      <c r="F11" s="98">
        <v>1433.3028749339746</v>
      </c>
      <c r="G11" s="98">
        <v>1547.6258624874138</v>
      </c>
      <c r="H11" s="98">
        <v>1578.187187738368</v>
      </c>
      <c r="I11" s="98">
        <v>1626.3600440288515</v>
      </c>
      <c r="J11" s="98">
        <v>1679.660312323062</v>
      </c>
      <c r="K11" s="98">
        <v>1756.4764155511191</v>
      </c>
      <c r="L11" s="98">
        <v>1970.4971671812784</v>
      </c>
      <c r="M11" s="98">
        <v>1970.2230786449766</v>
      </c>
      <c r="N11" s="98">
        <v>1791.1710434464799</v>
      </c>
      <c r="O11" s="98">
        <v>1712.135299533632</v>
      </c>
      <c r="P11" s="98">
        <v>1566.613042778326</v>
      </c>
      <c r="Q11" s="98">
        <v>1301.837536540254</v>
      </c>
      <c r="R11" s="98">
        <v>1243.4904681666446</v>
      </c>
      <c r="S11" s="98">
        <v>1221.3559525684884</v>
      </c>
      <c r="T11" s="98">
        <v>1182.6567395787697</v>
      </c>
      <c r="U11" s="98">
        <v>1418.0444751573539</v>
      </c>
      <c r="V11" s="98">
        <v>1714.9662454363893</v>
      </c>
      <c r="W11" s="98">
        <v>2049.6497344211944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1781.7864556175412</v>
      </c>
      <c r="D12" s="98">
        <v>964.99852573358669</v>
      </c>
      <c r="E12" s="98">
        <v>852.11407072983297</v>
      </c>
      <c r="F12" s="98">
        <v>1196.8139097431172</v>
      </c>
      <c r="G12" s="98">
        <v>1117.8585963674645</v>
      </c>
      <c r="H12" s="98">
        <v>1664.6786941384096</v>
      </c>
      <c r="I12" s="98">
        <v>903.53320085951782</v>
      </c>
      <c r="J12" s="98">
        <v>1370.2313808446909</v>
      </c>
      <c r="K12" s="98">
        <v>1391.5203503246689</v>
      </c>
      <c r="L12" s="98">
        <v>1820.6760431747621</v>
      </c>
      <c r="M12" s="98">
        <v>2221.9368603324069</v>
      </c>
      <c r="N12" s="98">
        <v>1485.85624994716</v>
      </c>
      <c r="O12" s="98">
        <v>1466.2608173649401</v>
      </c>
      <c r="P12" s="98">
        <v>1321.419901078882</v>
      </c>
      <c r="Q12" s="98">
        <v>986.05448664581661</v>
      </c>
      <c r="R12" s="98">
        <v>992.54434491628115</v>
      </c>
      <c r="S12" s="98">
        <v>949.50127854834363</v>
      </c>
      <c r="T12" s="98">
        <v>1001.9073314921288</v>
      </c>
      <c r="U12" s="98">
        <v>1369.5579748704961</v>
      </c>
      <c r="V12" s="98">
        <v>1497.4254489763905</v>
      </c>
      <c r="W12" s="98">
        <v>2235.1570553921229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872.24467070243907</v>
      </c>
      <c r="D13" s="101">
        <v>275.32674713678631</v>
      </c>
      <c r="E13" s="101">
        <v>194.50601626483294</v>
      </c>
      <c r="F13" s="101">
        <v>455.89700770958859</v>
      </c>
      <c r="G13" s="101">
        <v>410.40388109908417</v>
      </c>
      <c r="H13" s="101">
        <v>809.35121004982591</v>
      </c>
      <c r="I13" s="101">
        <v>276.81953777948667</v>
      </c>
      <c r="J13" s="101">
        <v>600.84544834140991</v>
      </c>
      <c r="K13" s="101">
        <v>729.62823921824156</v>
      </c>
      <c r="L13" s="101">
        <v>1045.6861029910958</v>
      </c>
      <c r="M13" s="101">
        <v>1336.6271534090879</v>
      </c>
      <c r="N13" s="101">
        <v>811.38536222624396</v>
      </c>
      <c r="O13" s="101">
        <v>907.37422059691073</v>
      </c>
      <c r="P13" s="101">
        <v>776.00720751262054</v>
      </c>
      <c r="Q13" s="101">
        <v>319.68297410287693</v>
      </c>
      <c r="R13" s="101">
        <v>288.4426995365518</v>
      </c>
      <c r="S13" s="101">
        <v>182.1603512908367</v>
      </c>
      <c r="T13" s="101">
        <v>219.40890823424962</v>
      </c>
      <c r="U13" s="101">
        <v>755.59824775775985</v>
      </c>
      <c r="V13" s="101">
        <v>900.5766151498832</v>
      </c>
      <c r="W13" s="101">
        <v>1794.0638498652179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909.54178491510231</v>
      </c>
      <c r="D14" s="104">
        <v>689.67177859680044</v>
      </c>
      <c r="E14" s="104">
        <v>657.60805446500001</v>
      </c>
      <c r="F14" s="104">
        <v>740.91690203352834</v>
      </c>
      <c r="G14" s="104">
        <v>707.45471526838048</v>
      </c>
      <c r="H14" s="104">
        <v>855.32748408858356</v>
      </c>
      <c r="I14" s="104">
        <v>626.7136630800311</v>
      </c>
      <c r="J14" s="104">
        <v>769.38593250328108</v>
      </c>
      <c r="K14" s="104">
        <v>661.89211110642748</v>
      </c>
      <c r="L14" s="104">
        <v>774.98994018366625</v>
      </c>
      <c r="M14" s="104">
        <v>885.30970692331937</v>
      </c>
      <c r="N14" s="104">
        <v>674.47088772091615</v>
      </c>
      <c r="O14" s="104">
        <v>558.88659676802922</v>
      </c>
      <c r="P14" s="104">
        <v>545.4126935662614</v>
      </c>
      <c r="Q14" s="104">
        <v>666.37151254293974</v>
      </c>
      <c r="R14" s="104">
        <v>704.10164537972935</v>
      </c>
      <c r="S14" s="104">
        <v>767.34092725750679</v>
      </c>
      <c r="T14" s="104">
        <v>782.49842325787904</v>
      </c>
      <c r="U14" s="104">
        <v>613.95972711273623</v>
      </c>
      <c r="V14" s="104">
        <v>596.84883382650753</v>
      </c>
      <c r="W14" s="104">
        <v>441.09320552690508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1546.2879523323936</v>
      </c>
      <c r="D15" s="101">
        <v>1309.6878790954966</v>
      </c>
      <c r="E15" s="101">
        <v>1676.5420653586386</v>
      </c>
      <c r="F15" s="101">
        <v>1681.7180475190457</v>
      </c>
      <c r="G15" s="101">
        <v>1575.0384886558961</v>
      </c>
      <c r="H15" s="101">
        <v>1886.2901448327955</v>
      </c>
      <c r="I15" s="101">
        <v>1789.2388558241612</v>
      </c>
      <c r="J15" s="101">
        <v>1672.9771778288325</v>
      </c>
      <c r="K15" s="101">
        <v>1731.0102664745721</v>
      </c>
      <c r="L15" s="101">
        <v>1771.2447205288108</v>
      </c>
      <c r="M15" s="101">
        <v>1729.2851126124958</v>
      </c>
      <c r="N15" s="101">
        <v>1693.6135811875054</v>
      </c>
      <c r="O15" s="101">
        <v>1677.222907526816</v>
      </c>
      <c r="P15" s="101">
        <v>1707.3247303624985</v>
      </c>
      <c r="Q15" s="101">
        <v>1366.9155913409431</v>
      </c>
      <c r="R15" s="101">
        <v>1388.6962043999779</v>
      </c>
      <c r="S15" s="101">
        <v>1410.9807342973013</v>
      </c>
      <c r="T15" s="101">
        <v>1377.038950080384</v>
      </c>
      <c r="U15" s="101">
        <v>1558.6010455389167</v>
      </c>
      <c r="V15" s="101">
        <v>1619.1644068793478</v>
      </c>
      <c r="W15" s="101">
        <v>1574.7745174703327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1564.8850457465203</v>
      </c>
      <c r="D16" s="104">
        <v>1694.9221370001692</v>
      </c>
      <c r="E16" s="104">
        <v>1814.2025286382543</v>
      </c>
      <c r="F16" s="104">
        <v>1626.1435447268723</v>
      </c>
      <c r="G16" s="104">
        <v>1791.7523905829385</v>
      </c>
      <c r="H16" s="104">
        <v>1780.2954105194915</v>
      </c>
      <c r="I16" s="104">
        <v>1935.2744563571691</v>
      </c>
      <c r="J16" s="104">
        <v>1809.9232240427539</v>
      </c>
      <c r="K16" s="104">
        <v>1674.1799743299284</v>
      </c>
      <c r="L16" s="104">
        <v>1767.603972512057</v>
      </c>
      <c r="M16" s="104">
        <v>1908.3658610255334</v>
      </c>
      <c r="N16" s="104">
        <v>1772.2473730086406</v>
      </c>
      <c r="O16" s="104">
        <v>1534.9469575051476</v>
      </c>
      <c r="P16" s="104">
        <v>1418.5368873133743</v>
      </c>
      <c r="Q16" s="104">
        <v>1303.2852318607547</v>
      </c>
      <c r="R16" s="104">
        <v>1215.6851877996535</v>
      </c>
      <c r="S16" s="104">
        <v>1097.3094920189881</v>
      </c>
      <c r="T16" s="104">
        <v>1192.1229884725751</v>
      </c>
      <c r="U16" s="104">
        <v>1371.8939102447916</v>
      </c>
      <c r="V16" s="104">
        <v>1559.1202337238342</v>
      </c>
      <c r="W16" s="104">
        <v>1988.9226248388056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723.58987361684149</v>
      </c>
      <c r="D17" s="98">
        <v>854.69385011716736</v>
      </c>
      <c r="E17" s="98">
        <v>915.88323751874123</v>
      </c>
      <c r="F17" s="98">
        <v>814.2035076870028</v>
      </c>
      <c r="G17" s="98">
        <v>957.77337452021413</v>
      </c>
      <c r="H17" s="98">
        <v>911.87365539566122</v>
      </c>
      <c r="I17" s="98">
        <v>1141.5431227169067</v>
      </c>
      <c r="J17" s="98">
        <v>1052.7626646345184</v>
      </c>
      <c r="K17" s="98">
        <v>1027.5237805021602</v>
      </c>
      <c r="L17" s="98">
        <v>1082.4664968058744</v>
      </c>
      <c r="M17" s="98">
        <v>1122.2721182323824</v>
      </c>
      <c r="N17" s="98">
        <v>1066.4706208518437</v>
      </c>
      <c r="O17" s="98">
        <v>984.57438561830247</v>
      </c>
      <c r="P17" s="98">
        <v>881.50712207935351</v>
      </c>
      <c r="Q17" s="98">
        <v>737.44865330687878</v>
      </c>
      <c r="R17" s="98">
        <v>611.64850456996771</v>
      </c>
      <c r="S17" s="98">
        <v>419.45292393225975</v>
      </c>
      <c r="T17" s="98">
        <v>491.23900826103096</v>
      </c>
      <c r="U17" s="98">
        <v>785.67361099607331</v>
      </c>
      <c r="V17" s="98">
        <v>976.22748891839944</v>
      </c>
      <c r="W17" s="98">
        <v>1193.8330459594158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841.29517212967869</v>
      </c>
      <c r="D18" s="98">
        <v>840.2282868830016</v>
      </c>
      <c r="E18" s="98">
        <v>898.31929111951354</v>
      </c>
      <c r="F18" s="98">
        <v>811.94003703986994</v>
      </c>
      <c r="G18" s="98">
        <v>833.97901606272399</v>
      </c>
      <c r="H18" s="98">
        <v>868.42175512383005</v>
      </c>
      <c r="I18" s="98">
        <v>793.73133364026205</v>
      </c>
      <c r="J18" s="98">
        <v>757.16055940823537</v>
      </c>
      <c r="K18" s="98">
        <v>646.65619382776822</v>
      </c>
      <c r="L18" s="98">
        <v>685.13747570618227</v>
      </c>
      <c r="M18" s="98">
        <v>786.09374279315091</v>
      </c>
      <c r="N18" s="98">
        <v>705.77675215679699</v>
      </c>
      <c r="O18" s="98">
        <v>550.37257188684521</v>
      </c>
      <c r="P18" s="98">
        <v>537.02976523402083</v>
      </c>
      <c r="Q18" s="98">
        <v>565.83657855387617</v>
      </c>
      <c r="R18" s="98">
        <v>604.03668322968531</v>
      </c>
      <c r="S18" s="98">
        <v>677.8565680867282</v>
      </c>
      <c r="T18" s="98">
        <v>700.8839802115441</v>
      </c>
      <c r="U18" s="98">
        <v>586.22029924871799</v>
      </c>
      <c r="V18" s="98">
        <v>582.89274480543497</v>
      </c>
      <c r="W18" s="98">
        <v>795.08957887939016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597.92346001184228</v>
      </c>
      <c r="D19" s="122">
        <v>585.42612928960239</v>
      </c>
      <c r="E19" s="122">
        <v>859.30316608704175</v>
      </c>
      <c r="F19" s="122">
        <v>827.9887801736096</v>
      </c>
      <c r="G19" s="122">
        <v>802.8553372935869</v>
      </c>
      <c r="H19" s="122">
        <v>834.65304039195996</v>
      </c>
      <c r="I19" s="122">
        <v>796.27231530076824</v>
      </c>
      <c r="J19" s="122">
        <v>800.62442989633405</v>
      </c>
      <c r="K19" s="122">
        <v>797.561501681133</v>
      </c>
      <c r="L19" s="122">
        <v>847.75649597680183</v>
      </c>
      <c r="M19" s="122">
        <v>791.66969818478537</v>
      </c>
      <c r="N19" s="122">
        <v>827.00991867899847</v>
      </c>
      <c r="O19" s="122">
        <v>779.92207025737639</v>
      </c>
      <c r="P19" s="122">
        <v>818.1412946471213</v>
      </c>
      <c r="Q19" s="122">
        <v>818.34243269509261</v>
      </c>
      <c r="R19" s="122">
        <v>790.61955604706839</v>
      </c>
      <c r="S19" s="122">
        <v>789.23938409889342</v>
      </c>
      <c r="T19" s="122">
        <v>682.46565837192873</v>
      </c>
      <c r="U19" s="122">
        <v>865.20644198384116</v>
      </c>
      <c r="V19" s="122">
        <v>830.42178329943329</v>
      </c>
      <c r="W19" s="122">
        <v>736.49704661029966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602.293741156539</v>
      </c>
      <c r="D20" s="98">
        <v>736.192482628113</v>
      </c>
      <c r="E20" s="98">
        <v>873.80695484120679</v>
      </c>
      <c r="F20" s="98">
        <v>873.42404063069637</v>
      </c>
      <c r="G20" s="98">
        <v>886.94926385333849</v>
      </c>
      <c r="H20" s="98">
        <v>930.89727778259385</v>
      </c>
      <c r="I20" s="98">
        <v>856.16513809574781</v>
      </c>
      <c r="J20" s="98">
        <v>916.17860437321599</v>
      </c>
      <c r="K20" s="98">
        <v>942.00528916974372</v>
      </c>
      <c r="L20" s="98">
        <v>982.53587839097042</v>
      </c>
      <c r="M20" s="98">
        <v>930.97438569997871</v>
      </c>
      <c r="N20" s="98">
        <v>909.22038595479034</v>
      </c>
      <c r="O20" s="98">
        <v>796.80434360585696</v>
      </c>
      <c r="P20" s="98">
        <v>827.72474839060965</v>
      </c>
      <c r="Q20" s="98">
        <v>892.12870958450799</v>
      </c>
      <c r="R20" s="98">
        <v>854.93672509257965</v>
      </c>
      <c r="S20" s="98">
        <v>881.4844194735872</v>
      </c>
      <c r="T20" s="98">
        <v>693.90388692599663</v>
      </c>
      <c r="U20" s="98">
        <v>810.93526561397778</v>
      </c>
      <c r="V20" s="98">
        <v>896.43146926198619</v>
      </c>
      <c r="W20" s="98">
        <v>884.681175249087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635.56572253983063</v>
      </c>
      <c r="D21" s="98">
        <v>686.20795746863394</v>
      </c>
      <c r="E21" s="98">
        <v>887.78624445139644</v>
      </c>
      <c r="F21" s="98">
        <v>892.99341539942213</v>
      </c>
      <c r="G21" s="98">
        <v>881.52158983566574</v>
      </c>
      <c r="H21" s="98">
        <v>896.33569157105921</v>
      </c>
      <c r="I21" s="98">
        <v>928.86650909527225</v>
      </c>
      <c r="J21" s="98">
        <v>949.82100555093666</v>
      </c>
      <c r="K21" s="98">
        <v>960.23644214853903</v>
      </c>
      <c r="L21" s="98">
        <v>973.40578050057707</v>
      </c>
      <c r="M21" s="98">
        <v>945.89205014329934</v>
      </c>
      <c r="N21" s="98">
        <v>961.90721982586786</v>
      </c>
      <c r="O21" s="98">
        <v>908.32699597162571</v>
      </c>
      <c r="P21" s="98">
        <v>912.46480845441431</v>
      </c>
      <c r="Q21" s="98">
        <v>911.21695592628339</v>
      </c>
      <c r="R21" s="98">
        <v>911.97928680614166</v>
      </c>
      <c r="S21" s="98">
        <v>908.77594749515617</v>
      </c>
      <c r="T21" s="98">
        <v>855.84893568473296</v>
      </c>
      <c r="U21" s="98">
        <v>1002.5222531561316</v>
      </c>
      <c r="V21" s="98">
        <v>951.61044963501524</v>
      </c>
      <c r="W21" s="98">
        <v>915.57079406322953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538.17693403327473</v>
      </c>
      <c r="D22" s="33">
        <v>440.88812072111284</v>
      </c>
      <c r="E22" s="33">
        <v>843.42444483176985</v>
      </c>
      <c r="F22" s="33">
        <v>766.49834669911058</v>
      </c>
      <c r="G22" s="33">
        <v>669.09067670625655</v>
      </c>
      <c r="H22" s="33">
        <v>751.91223147447954</v>
      </c>
      <c r="I22" s="33">
        <v>672.4029831368598</v>
      </c>
      <c r="J22" s="33">
        <v>704.66672603697248</v>
      </c>
      <c r="K22" s="33">
        <v>708.79964751057685</v>
      </c>
      <c r="L22" s="33">
        <v>785.99376430700943</v>
      </c>
      <c r="M22" s="33">
        <v>712.51903805758343</v>
      </c>
      <c r="N22" s="33">
        <v>707.9242641959778</v>
      </c>
      <c r="O22" s="33">
        <v>675.1822538129893</v>
      </c>
      <c r="P22" s="33">
        <v>631.6433332490783</v>
      </c>
      <c r="Q22" s="33">
        <v>660.37349613860567</v>
      </c>
      <c r="R22" s="33">
        <v>664.32661469158131</v>
      </c>
      <c r="S22" s="33">
        <v>661.28783681060952</v>
      </c>
      <c r="T22" s="33">
        <v>625.57394801869157</v>
      </c>
      <c r="U22" s="33">
        <v>648.23119461575084</v>
      </c>
      <c r="V22" s="33">
        <v>633.94209341209285</v>
      </c>
      <c r="W22" s="33">
        <v>660.91439981591679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14684.32865940187</v>
      </c>
      <c r="D24" s="117">
        <f t="shared" si="7"/>
        <v>11727.507749962566</v>
      </c>
      <c r="E24" s="117">
        <f t="shared" si="7"/>
        <v>11337.811635102746</v>
      </c>
      <c r="F24" s="117">
        <f t="shared" si="7"/>
        <v>12223.323596377362</v>
      </c>
      <c r="G24" s="117">
        <f t="shared" si="7"/>
        <v>13274.280703842172</v>
      </c>
      <c r="H24" s="117">
        <f t="shared" si="7"/>
        <v>12415.182401051779</v>
      </c>
      <c r="I24" s="117">
        <f t="shared" si="7"/>
        <v>10948.84959854692</v>
      </c>
      <c r="J24" s="117">
        <f t="shared" si="7"/>
        <v>11246.680251508556</v>
      </c>
      <c r="K24" s="117">
        <f t="shared" si="7"/>
        <v>11716.814400789235</v>
      </c>
      <c r="L24" s="117">
        <f t="shared" si="7"/>
        <v>12868.626962172089</v>
      </c>
      <c r="M24" s="117">
        <f t="shared" si="7"/>
        <v>10952.43424185561</v>
      </c>
      <c r="N24" s="117">
        <f t="shared" si="7"/>
        <v>10347.527853314548</v>
      </c>
      <c r="O24" s="117">
        <f t="shared" si="7"/>
        <v>10846.391531956684</v>
      </c>
      <c r="P24" s="117">
        <f t="shared" si="7"/>
        <v>11058.875561517147</v>
      </c>
      <c r="Q24" s="117">
        <f t="shared" si="7"/>
        <v>9232.7423996695543</v>
      </c>
      <c r="R24" s="117">
        <f t="shared" ref="R24:V24" si="8">R25+R28+R30+R39</f>
        <v>9894.7131598154701</v>
      </c>
      <c r="S24" s="117">
        <f t="shared" si="8"/>
        <v>8142.7117655205266</v>
      </c>
      <c r="T24" s="117">
        <f t="shared" si="8"/>
        <v>9054.0959760424976</v>
      </c>
      <c r="U24" s="117">
        <f t="shared" si="8"/>
        <v>8567.1504142251579</v>
      </c>
      <c r="V24" s="117">
        <f t="shared" si="8"/>
        <v>8135.1733554875145</v>
      </c>
      <c r="W24" s="117">
        <f t="shared" ref="W24" si="9">W25+W28+W30+W39</f>
        <v>7577.7617693571419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11910.708895356063</v>
      </c>
      <c r="D25" s="122">
        <f t="shared" si="10"/>
        <v>9141.0131224441466</v>
      </c>
      <c r="E25" s="122">
        <f t="shared" si="10"/>
        <v>8703.4266456309779</v>
      </c>
      <c r="F25" s="122">
        <f t="shared" si="10"/>
        <v>9747.5890957307602</v>
      </c>
      <c r="G25" s="122">
        <f t="shared" si="10"/>
        <v>10868.302854623691</v>
      </c>
      <c r="H25" s="122">
        <f t="shared" si="10"/>
        <v>10062.810969325372</v>
      </c>
      <c r="I25" s="122">
        <f t="shared" si="10"/>
        <v>8728.8323626578003</v>
      </c>
      <c r="J25" s="122">
        <f t="shared" si="10"/>
        <v>9001.9528935450653</v>
      </c>
      <c r="K25" s="122">
        <f t="shared" si="10"/>
        <v>9412.8652959037645</v>
      </c>
      <c r="L25" s="122">
        <f t="shared" si="10"/>
        <v>10372.997732752538</v>
      </c>
      <c r="M25" s="122">
        <f t="shared" si="10"/>
        <v>8410.4178379178356</v>
      </c>
      <c r="N25" s="122">
        <f t="shared" si="10"/>
        <v>7994.9631380202618</v>
      </c>
      <c r="O25" s="122">
        <f t="shared" si="10"/>
        <v>8616.745657139918</v>
      </c>
      <c r="P25" s="122">
        <f t="shared" si="10"/>
        <v>8772.0749855603244</v>
      </c>
      <c r="Q25" s="122">
        <f t="shared" si="10"/>
        <v>7132.7807624388306</v>
      </c>
      <c r="R25" s="122">
        <f t="shared" ref="R25:V25" si="11">SUM(R26:R27)</f>
        <v>7739.6758635541219</v>
      </c>
      <c r="S25" s="122">
        <f t="shared" si="11"/>
        <v>5966.8048638785303</v>
      </c>
      <c r="T25" s="122">
        <f t="shared" si="11"/>
        <v>6758.3099040777988</v>
      </c>
      <c r="U25" s="122">
        <f t="shared" si="11"/>
        <v>6328.1733708417878</v>
      </c>
      <c r="V25" s="122">
        <f t="shared" si="11"/>
        <v>5988.7856669496487</v>
      </c>
      <c r="W25" s="122">
        <f t="shared" ref="W25" si="12">SUM(W26:W27)</f>
        <v>5546.8403568381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11749.786296915174</v>
      </c>
      <c r="D26" s="98">
        <v>9023.5385662505832</v>
      </c>
      <c r="E26" s="98">
        <v>8598.7153262341108</v>
      </c>
      <c r="F26" s="98">
        <v>9627.259941658036</v>
      </c>
      <c r="G26" s="98">
        <v>10732.871959633094</v>
      </c>
      <c r="H26" s="98">
        <v>9938.7205348714833</v>
      </c>
      <c r="I26" s="98">
        <v>8624.8092563806404</v>
      </c>
      <c r="J26" s="98">
        <v>8896.1451107196426</v>
      </c>
      <c r="K26" s="98">
        <v>9299.9363109889855</v>
      </c>
      <c r="L26" s="98">
        <v>10245.873498348474</v>
      </c>
      <c r="M26" s="98">
        <v>8308.9221657050184</v>
      </c>
      <c r="N26" s="98">
        <v>7899.8485929334965</v>
      </c>
      <c r="O26" s="98">
        <v>8504.6777644538233</v>
      </c>
      <c r="P26" s="98">
        <v>8647.6368887823774</v>
      </c>
      <c r="Q26" s="98">
        <v>7033.5919308575567</v>
      </c>
      <c r="R26" s="98">
        <v>7629.5723207031388</v>
      </c>
      <c r="S26" s="98">
        <v>5883.6122535387776</v>
      </c>
      <c r="T26" s="98">
        <v>6662.4339808541099</v>
      </c>
      <c r="U26" s="98">
        <v>6237.6579326925375</v>
      </c>
      <c r="V26" s="98">
        <v>5903.9708034690238</v>
      </c>
      <c r="W26" s="98">
        <v>5470.7008047557365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160.92259844088989</v>
      </c>
      <c r="D27" s="98">
        <v>117.47455619356401</v>
      </c>
      <c r="E27" s="98">
        <v>104.71131939686641</v>
      </c>
      <c r="F27" s="98">
        <v>120.3291540727237</v>
      </c>
      <c r="G27" s="98">
        <v>135.43089499059707</v>
      </c>
      <c r="H27" s="98">
        <v>124.0904344538888</v>
      </c>
      <c r="I27" s="98">
        <v>104.02310627715941</v>
      </c>
      <c r="J27" s="98">
        <v>105.80778282542228</v>
      </c>
      <c r="K27" s="98">
        <v>112.92898491477877</v>
      </c>
      <c r="L27" s="98">
        <v>127.12423440406415</v>
      </c>
      <c r="M27" s="98">
        <v>101.49567221281653</v>
      </c>
      <c r="N27" s="98">
        <v>95.114545086765276</v>
      </c>
      <c r="O27" s="98">
        <v>112.06789268609494</v>
      </c>
      <c r="P27" s="98">
        <v>124.43809677794712</v>
      </c>
      <c r="Q27" s="98">
        <v>99.188831581274187</v>
      </c>
      <c r="R27" s="98">
        <v>110.10354285098319</v>
      </c>
      <c r="S27" s="98">
        <v>83.192610339752804</v>
      </c>
      <c r="T27" s="98">
        <v>95.875923223689085</v>
      </c>
      <c r="U27" s="98">
        <v>90.515438149250329</v>
      </c>
      <c r="V27" s="98">
        <v>84.814863480624396</v>
      </c>
      <c r="W27" s="98">
        <v>76.139552082363906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32.030492301770899</v>
      </c>
      <c r="D28" s="122">
        <f t="shared" si="13"/>
        <v>52.253563611906479</v>
      </c>
      <c r="E28" s="122">
        <f t="shared" si="13"/>
        <v>135.35863285264821</v>
      </c>
      <c r="F28" s="122">
        <f t="shared" si="13"/>
        <v>96.772824911564115</v>
      </c>
      <c r="G28" s="122">
        <f t="shared" si="13"/>
        <v>109.13073722423836</v>
      </c>
      <c r="H28" s="122">
        <f t="shared" si="13"/>
        <v>67.333168986866298</v>
      </c>
      <c r="I28" s="122">
        <f t="shared" si="13"/>
        <v>68.041308405243072</v>
      </c>
      <c r="J28" s="122">
        <f t="shared" si="13"/>
        <v>90.396896429503087</v>
      </c>
      <c r="K28" s="122">
        <f t="shared" si="13"/>
        <v>94.077402014169905</v>
      </c>
      <c r="L28" s="122">
        <f t="shared" si="13"/>
        <v>96.216644273632426</v>
      </c>
      <c r="M28" s="122">
        <f t="shared" si="13"/>
        <v>78.932901506072682</v>
      </c>
      <c r="N28" s="122">
        <f t="shared" si="13"/>
        <v>110.46681292272505</v>
      </c>
      <c r="O28" s="122">
        <f t="shared" si="13"/>
        <v>57.4717344217337</v>
      </c>
      <c r="P28" s="122">
        <f t="shared" si="13"/>
        <v>33.745090864857318</v>
      </c>
      <c r="Q28" s="122">
        <f t="shared" si="13"/>
        <v>21.371665885276023</v>
      </c>
      <c r="R28" s="122">
        <f t="shared" si="13"/>
        <v>28.830887651597941</v>
      </c>
      <c r="S28" s="122">
        <f t="shared" si="13"/>
        <v>36.424368735654035</v>
      </c>
      <c r="T28" s="122">
        <f t="shared" si="13"/>
        <v>47.803575375634992</v>
      </c>
      <c r="U28" s="122">
        <f t="shared" si="13"/>
        <v>47.109400949600264</v>
      </c>
      <c r="V28" s="122">
        <f t="shared" si="13"/>
        <v>42.284012807916071</v>
      </c>
      <c r="W28" s="122">
        <f t="shared" si="13"/>
        <v>40.377192346875667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32.030492301770899</v>
      </c>
      <c r="D29" s="98">
        <f>IF(RES_hhdet_in_fec!D29=0,0,RES_hhdet_in_fec!D29*1000*11630/RES_hhdet_in_new!D26)</f>
        <v>52.253563611906479</v>
      </c>
      <c r="E29" s="98">
        <f>IF(RES_hhdet_in_fec!E29=0,0,RES_hhdet_in_fec!E29*1000*11630/RES_hhdet_in_new!E26)</f>
        <v>135.35863285264821</v>
      </c>
      <c r="F29" s="98">
        <f>IF(RES_hhdet_in_fec!F29=0,0,RES_hhdet_in_fec!F29*1000*11630/RES_hhdet_in_new!F26)</f>
        <v>96.772824911564115</v>
      </c>
      <c r="G29" s="98">
        <f>IF(RES_hhdet_in_fec!G29=0,0,RES_hhdet_in_fec!G29*1000*11630/RES_hhdet_in_new!G26)</f>
        <v>109.13073722423836</v>
      </c>
      <c r="H29" s="98">
        <f>IF(RES_hhdet_in_fec!H29=0,0,RES_hhdet_in_fec!H29*1000*11630/RES_hhdet_in_new!H26)</f>
        <v>67.333168986866298</v>
      </c>
      <c r="I29" s="98">
        <f>IF(RES_hhdet_in_fec!I29=0,0,RES_hhdet_in_fec!I29*1000*11630/RES_hhdet_in_new!I26)</f>
        <v>68.041308405243072</v>
      </c>
      <c r="J29" s="98">
        <f>IF(RES_hhdet_in_fec!J29=0,0,RES_hhdet_in_fec!J29*1000*11630/RES_hhdet_in_new!J26)</f>
        <v>90.396896429503087</v>
      </c>
      <c r="K29" s="98">
        <f>IF(RES_hhdet_in_fec!K29=0,0,RES_hhdet_in_fec!K29*1000*11630/RES_hhdet_in_new!K26)</f>
        <v>94.077402014169905</v>
      </c>
      <c r="L29" s="98">
        <f>IF(RES_hhdet_in_fec!L29=0,0,RES_hhdet_in_fec!L29*1000*11630/RES_hhdet_in_new!L26)</f>
        <v>96.216644273632426</v>
      </c>
      <c r="M29" s="98">
        <f>IF(RES_hhdet_in_fec!M29=0,0,RES_hhdet_in_fec!M29*1000*11630/RES_hhdet_in_new!M26)</f>
        <v>78.932901506072682</v>
      </c>
      <c r="N29" s="98">
        <f>IF(RES_hhdet_in_fec!N29=0,0,RES_hhdet_in_fec!N29*1000*11630/RES_hhdet_in_new!N26)</f>
        <v>110.46681292272505</v>
      </c>
      <c r="O29" s="98">
        <f>IF(RES_hhdet_in_fec!O29=0,0,RES_hhdet_in_fec!O29*1000*11630/RES_hhdet_in_new!O26)</f>
        <v>57.4717344217337</v>
      </c>
      <c r="P29" s="98">
        <f>IF(RES_hhdet_in_fec!P29=0,0,RES_hhdet_in_fec!P29*1000*11630/RES_hhdet_in_new!P26)</f>
        <v>33.745090864857318</v>
      </c>
      <c r="Q29" s="98">
        <f>IF(RES_hhdet_in_fec!Q29=0,0,RES_hhdet_in_fec!Q29*1000*11630/RES_hhdet_in_new!Q26)</f>
        <v>21.371665885276023</v>
      </c>
      <c r="R29" s="98">
        <f>IF(RES_hhdet_in_fec!R29=0,0,RES_hhdet_in_fec!R29*1000*11630/RES_hhdet_in_new!R26)</f>
        <v>28.830887651597941</v>
      </c>
      <c r="S29" s="98">
        <f>IF(RES_hhdet_in_fec!S29=0,0,RES_hhdet_in_fec!S29*1000*11630/RES_hhdet_in_new!S26)</f>
        <v>36.424368735654035</v>
      </c>
      <c r="T29" s="98">
        <f>IF(RES_hhdet_in_fec!T29=0,0,RES_hhdet_in_fec!T29*1000*11630/RES_hhdet_in_new!T26)</f>
        <v>47.803575375634992</v>
      </c>
      <c r="U29" s="98">
        <f>IF(RES_hhdet_in_fec!U29=0,0,RES_hhdet_in_fec!U29*1000*11630/RES_hhdet_in_new!U26)</f>
        <v>47.109400949600264</v>
      </c>
      <c r="V29" s="98">
        <f>IF(RES_hhdet_in_fec!V29=0,0,RES_hhdet_in_fec!V29*1000*11630/RES_hhdet_in_new!V26)</f>
        <v>42.284012807916071</v>
      </c>
      <c r="W29" s="98">
        <f>IF(RES_hhdet_in_fec!W29=0,0,RES_hhdet_in_fec!W29*1000*11630/RES_hhdet_in_new!W26)</f>
        <v>40.377192346875667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1675.0697072915029</v>
      </c>
      <c r="D30" s="122">
        <v>1545.9810091169486</v>
      </c>
      <c r="E30" s="122">
        <v>1501.2564872700164</v>
      </c>
      <c r="F30" s="122">
        <v>1537.0892105959927</v>
      </c>
      <c r="G30" s="122">
        <v>1577.8656594682618</v>
      </c>
      <c r="H30" s="122">
        <v>1529.9777292619469</v>
      </c>
      <c r="I30" s="122">
        <v>1415.1124505402918</v>
      </c>
      <c r="J30" s="122">
        <v>1411.6067377284187</v>
      </c>
      <c r="K30" s="122">
        <v>1495.8963957412341</v>
      </c>
      <c r="L30" s="122">
        <v>1635.932916059061</v>
      </c>
      <c r="M30" s="122">
        <v>1683.096475322167</v>
      </c>
      <c r="N30" s="122">
        <v>1508.2766672750231</v>
      </c>
      <c r="O30" s="122">
        <v>1490.6699329208659</v>
      </c>
      <c r="P30" s="122">
        <v>1629.8168346802734</v>
      </c>
      <c r="Q30" s="122">
        <v>1454.7245422240092</v>
      </c>
      <c r="R30" s="122">
        <v>1505.6041370204548</v>
      </c>
      <c r="S30" s="122">
        <v>1478.1200178781648</v>
      </c>
      <c r="T30" s="122">
        <v>1586.7768003437443</v>
      </c>
      <c r="U30" s="122">
        <v>1545.0594413596893</v>
      </c>
      <c r="V30" s="122">
        <v>1463.431632078069</v>
      </c>
      <c r="W30" s="122">
        <v>1362.871325337054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1736.9012134730483</v>
      </c>
      <c r="D31" s="98">
        <v>1429.6726323212117</v>
      </c>
      <c r="E31" s="98">
        <v>1363.9040114268523</v>
      </c>
      <c r="F31" s="98">
        <v>1443.2399704353022</v>
      </c>
      <c r="G31" s="98">
        <v>1541.4926244874464</v>
      </c>
      <c r="H31" s="98">
        <v>1446.8037660734567</v>
      </c>
      <c r="I31" s="98">
        <v>1354.6317036905043</v>
      </c>
      <c r="J31" s="98">
        <v>1452.3240646321967</v>
      </c>
      <c r="K31" s="98">
        <v>1526.2070343624923</v>
      </c>
      <c r="L31" s="98">
        <v>1585.6770373315733</v>
      </c>
      <c r="M31" s="98">
        <v>1599.3144116847798</v>
      </c>
      <c r="N31" s="98">
        <v>1406.8362656397262</v>
      </c>
      <c r="O31" s="98">
        <v>1387.0958295542457</v>
      </c>
      <c r="P31" s="98">
        <v>1815.2842842574448</v>
      </c>
      <c r="Q31" s="98">
        <v>1322.5284745776544</v>
      </c>
      <c r="R31" s="98">
        <v>1423.9832270702016</v>
      </c>
      <c r="S31" s="98">
        <v>1308.9432047668472</v>
      </c>
      <c r="T31" s="98">
        <v>1516.2095014811437</v>
      </c>
      <c r="U31" s="98">
        <v>1413.6193081623321</v>
      </c>
      <c r="V31" s="98">
        <v>1360.3082699700187</v>
      </c>
      <c r="W31" s="98">
        <v>1242.5050230089573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1209.1420743681983</v>
      </c>
      <c r="D32" s="98">
        <v>965.61139238519593</v>
      </c>
      <c r="E32" s="98">
        <v>918.04457981603059</v>
      </c>
      <c r="F32" s="98">
        <v>969.64471860788728</v>
      </c>
      <c r="G32" s="98">
        <v>981.79256474947135</v>
      </c>
      <c r="H32" s="98">
        <v>1181.9898830839911</v>
      </c>
      <c r="I32" s="98">
        <v>781.60430734540387</v>
      </c>
      <c r="J32" s="98">
        <v>953.49158557837677</v>
      </c>
      <c r="K32" s="98">
        <v>1043.1955446937613</v>
      </c>
      <c r="L32" s="98">
        <v>1116.4129913413929</v>
      </c>
      <c r="M32" s="98">
        <v>1035.7443765517307</v>
      </c>
      <c r="N32" s="98">
        <v>946.68735726199805</v>
      </c>
      <c r="O32" s="98">
        <v>1233.4461067316713</v>
      </c>
      <c r="P32" s="98">
        <v>2122.0702118418162</v>
      </c>
      <c r="Q32" s="98">
        <v>842.85833341866271</v>
      </c>
      <c r="R32" s="98">
        <v>1340.4383130929903</v>
      </c>
      <c r="S32" s="98">
        <v>889.04058518289526</v>
      </c>
      <c r="T32" s="98">
        <v>1388.7795817624058</v>
      </c>
      <c r="U32" s="98">
        <v>1054.6186129772771</v>
      </c>
      <c r="V32" s="98">
        <v>1208.2285661231499</v>
      </c>
      <c r="W32" s="98">
        <v>1232.4226660047977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367.49274987270059</v>
      </c>
      <c r="D33" s="101">
        <v>286.28418490804103</v>
      </c>
      <c r="E33" s="101">
        <v>223.14704629616153</v>
      </c>
      <c r="F33" s="101">
        <v>268.16160339422845</v>
      </c>
      <c r="G33" s="101">
        <v>249.04774567246139</v>
      </c>
      <c r="H33" s="101">
        <v>424.85541262589243</v>
      </c>
      <c r="I33" s="101">
        <v>122.7698246785541</v>
      </c>
      <c r="J33" s="101">
        <v>232.22347784543294</v>
      </c>
      <c r="K33" s="101">
        <v>293.49534293806005</v>
      </c>
      <c r="L33" s="101">
        <v>305.5414510640523</v>
      </c>
      <c r="M33" s="101">
        <v>271.39867522166867</v>
      </c>
      <c r="N33" s="101">
        <v>175.7761682643106</v>
      </c>
      <c r="O33" s="101">
        <v>179.24606330436859</v>
      </c>
      <c r="P33" s="101">
        <v>763.16845247204492</v>
      </c>
      <c r="Q33" s="101">
        <v>75.01302695609445</v>
      </c>
      <c r="R33" s="101">
        <v>480.18178218801302</v>
      </c>
      <c r="S33" s="101">
        <v>145.12352168004088</v>
      </c>
      <c r="T33" s="101">
        <v>483.31931637268264</v>
      </c>
      <c r="U33" s="101">
        <v>279.43487711757928</v>
      </c>
      <c r="V33" s="101">
        <v>316.63577361233581</v>
      </c>
      <c r="W33" s="101">
        <v>198.08785447167665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841.64932449549781</v>
      </c>
      <c r="D34" s="104">
        <v>679.32720747715484</v>
      </c>
      <c r="E34" s="104">
        <v>694.89753351986894</v>
      </c>
      <c r="F34" s="104">
        <v>701.48311521365906</v>
      </c>
      <c r="G34" s="104">
        <v>732.74481907701022</v>
      </c>
      <c r="H34" s="104">
        <v>757.13447045809869</v>
      </c>
      <c r="I34" s="104">
        <v>658.83448266684968</v>
      </c>
      <c r="J34" s="104">
        <v>721.26810773294392</v>
      </c>
      <c r="K34" s="104">
        <v>749.70020175570119</v>
      </c>
      <c r="L34" s="104">
        <v>810.87154027734061</v>
      </c>
      <c r="M34" s="104">
        <v>764.3457013300623</v>
      </c>
      <c r="N34" s="104">
        <v>770.9111889976873</v>
      </c>
      <c r="O34" s="104">
        <v>1054.2000434273027</v>
      </c>
      <c r="P34" s="104">
        <v>1358.9017593697708</v>
      </c>
      <c r="Q34" s="104">
        <v>767.84530646256815</v>
      </c>
      <c r="R34" s="104">
        <v>860.25653090497724</v>
      </c>
      <c r="S34" s="104">
        <v>743.91706350285403</v>
      </c>
      <c r="T34" s="104">
        <v>905.46026538972353</v>
      </c>
      <c r="U34" s="104">
        <v>775.18373585969789</v>
      </c>
      <c r="V34" s="104">
        <v>891.59279251081398</v>
      </c>
      <c r="W34" s="104">
        <v>1034.334811533121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1630.2318921084386</v>
      </c>
      <c r="D35" s="101">
        <v>1586.3379541172471</v>
      </c>
      <c r="E35" s="101">
        <v>1575.7293344624984</v>
      </c>
      <c r="F35" s="101">
        <v>1615.6266463789661</v>
      </c>
      <c r="G35" s="101">
        <v>1576.5621609724531</v>
      </c>
      <c r="H35" s="101">
        <v>1587.0796067535987</v>
      </c>
      <c r="I35" s="101">
        <v>1509.7475237786787</v>
      </c>
      <c r="J35" s="101">
        <v>1496.5637854016793</v>
      </c>
      <c r="K35" s="101">
        <v>1474.3910062549912</v>
      </c>
      <c r="L35" s="101">
        <v>1671.0077407056976</v>
      </c>
      <c r="M35" s="101">
        <v>1633.0842804724766</v>
      </c>
      <c r="N35" s="101">
        <v>1597.8927778279376</v>
      </c>
      <c r="O35" s="101">
        <v>1574.0798087580031</v>
      </c>
      <c r="P35" s="101">
        <v>1691.8320156071475</v>
      </c>
      <c r="Q35" s="101">
        <v>1486.3759998115006</v>
      </c>
      <c r="R35" s="101">
        <v>1543.8279646529161</v>
      </c>
      <c r="S35" s="101">
        <v>1576.5531932934057</v>
      </c>
      <c r="T35" s="101">
        <v>1610.7429974297311</v>
      </c>
      <c r="U35" s="101">
        <v>1567.3936985319522</v>
      </c>
      <c r="V35" s="101">
        <v>1526.6264057327101</v>
      </c>
      <c r="W35" s="101">
        <v>1404.4486950057603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1723.6806018074255</v>
      </c>
      <c r="D36" s="104">
        <v>1769.7248985814347</v>
      </c>
      <c r="E36" s="104">
        <v>1845.1962548792244</v>
      </c>
      <c r="F36" s="104">
        <v>1673.682632678903</v>
      </c>
      <c r="G36" s="104">
        <v>1656.0805315777263</v>
      </c>
      <c r="H36" s="104">
        <v>1457.2606115202459</v>
      </c>
      <c r="I36" s="104">
        <v>1257.858905394057</v>
      </c>
      <c r="J36" s="104">
        <v>1266.2720456138325</v>
      </c>
      <c r="K36" s="104">
        <v>1499.7930675991122</v>
      </c>
      <c r="L36" s="104">
        <v>1632.4804020442343</v>
      </c>
      <c r="M36" s="104">
        <v>1864.1455129322558</v>
      </c>
      <c r="N36" s="104">
        <v>1464.5923835713868</v>
      </c>
      <c r="O36" s="104">
        <v>1442.4641328117982</v>
      </c>
      <c r="P36" s="104">
        <v>1538.7790773733957</v>
      </c>
      <c r="Q36" s="104">
        <v>1494.2329517871217</v>
      </c>
      <c r="R36" s="104">
        <v>1508.1739868919158</v>
      </c>
      <c r="S36" s="104">
        <v>1496.1681801727377</v>
      </c>
      <c r="T36" s="104">
        <v>1606.4173494267664</v>
      </c>
      <c r="U36" s="104">
        <v>1583.8456850512523</v>
      </c>
      <c r="V36" s="104">
        <v>1432.2672177385464</v>
      </c>
      <c r="W36" s="104">
        <v>1398.478621525157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666.67198138419826</v>
      </c>
      <c r="D37" s="98">
        <v>713.00241293522026</v>
      </c>
      <c r="E37" s="98">
        <v>813.36964544981879</v>
      </c>
      <c r="F37" s="98">
        <v>686.49884027123608</v>
      </c>
      <c r="G37" s="98">
        <v>717.65170486344778</v>
      </c>
      <c r="H37" s="98">
        <v>603.2135416456058</v>
      </c>
      <c r="I37" s="98">
        <v>475.67447010770968</v>
      </c>
      <c r="J37" s="98">
        <v>430.37850040103064</v>
      </c>
      <c r="K37" s="98">
        <v>607.69699197410318</v>
      </c>
      <c r="L37" s="98">
        <v>637.36108167521206</v>
      </c>
      <c r="M37" s="98">
        <v>791.10436128611389</v>
      </c>
      <c r="N37" s="98">
        <v>503.9621082853904</v>
      </c>
      <c r="O37" s="98">
        <v>524.9924451376487</v>
      </c>
      <c r="P37" s="98">
        <v>619.95616107187823</v>
      </c>
      <c r="Q37" s="98">
        <v>632.25589044215212</v>
      </c>
      <c r="R37" s="98">
        <v>649.38759681856618</v>
      </c>
      <c r="S37" s="98">
        <v>630.63505599560858</v>
      </c>
      <c r="T37" s="98">
        <v>670.20008082722245</v>
      </c>
      <c r="U37" s="98">
        <v>658.14335057712401</v>
      </c>
      <c r="V37" s="98">
        <v>477.00984126493836</v>
      </c>
      <c r="W37" s="98">
        <v>463.03969252677143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1057.0086204232277</v>
      </c>
      <c r="D38" s="98">
        <v>1056.7224856462149</v>
      </c>
      <c r="E38" s="98">
        <v>1031.8266094294054</v>
      </c>
      <c r="F38" s="98">
        <v>987.1837924076666</v>
      </c>
      <c r="G38" s="98">
        <v>938.42882671427856</v>
      </c>
      <c r="H38" s="98">
        <v>854.0470698746401</v>
      </c>
      <c r="I38" s="98">
        <v>782.18443528634771</v>
      </c>
      <c r="J38" s="98">
        <v>835.89354521280177</v>
      </c>
      <c r="K38" s="98">
        <v>892.09607562500878</v>
      </c>
      <c r="L38" s="98">
        <v>995.11932036902169</v>
      </c>
      <c r="M38" s="98">
        <v>1073.0411516461415</v>
      </c>
      <c r="N38" s="98">
        <v>960.63027528599662</v>
      </c>
      <c r="O38" s="98">
        <v>917.47168767414962</v>
      </c>
      <c r="P38" s="98">
        <v>918.82291630151769</v>
      </c>
      <c r="Q38" s="98">
        <v>861.97706134496957</v>
      </c>
      <c r="R38" s="98">
        <v>858.78639007334948</v>
      </c>
      <c r="S38" s="98">
        <v>865.53312417712903</v>
      </c>
      <c r="T38" s="98">
        <v>936.21726859954435</v>
      </c>
      <c r="U38" s="98">
        <v>925.70233447412863</v>
      </c>
      <c r="V38" s="98">
        <v>955.25737647360836</v>
      </c>
      <c r="W38" s="98">
        <v>935.43892899838579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1066.5195644525336</v>
      </c>
      <c r="D39" s="122">
        <v>988.26005478956426</v>
      </c>
      <c r="E39" s="122">
        <v>997.76986934910155</v>
      </c>
      <c r="F39" s="122">
        <v>841.87246513904654</v>
      </c>
      <c r="G39" s="122">
        <v>718.98145252598124</v>
      </c>
      <c r="H39" s="122">
        <v>755.06053347759325</v>
      </c>
      <c r="I39" s="122">
        <v>736.8634769435846</v>
      </c>
      <c r="J39" s="122">
        <v>742.72372380556976</v>
      </c>
      <c r="K39" s="122">
        <v>713.97530713006608</v>
      </c>
      <c r="L39" s="122">
        <v>763.47966908685896</v>
      </c>
      <c r="M39" s="122">
        <v>779.98702710953444</v>
      </c>
      <c r="N39" s="122">
        <v>733.82123509653854</v>
      </c>
      <c r="O39" s="122">
        <v>681.50420747416774</v>
      </c>
      <c r="P39" s="122">
        <v>623.23865041169199</v>
      </c>
      <c r="Q39" s="122">
        <v>623.86542912143852</v>
      </c>
      <c r="R39" s="122">
        <v>620.60227158929627</v>
      </c>
      <c r="S39" s="122">
        <v>661.36251502817754</v>
      </c>
      <c r="T39" s="122">
        <v>661.2056962453189</v>
      </c>
      <c r="U39" s="122">
        <v>646.80820107408022</v>
      </c>
      <c r="V39" s="122">
        <v>640.6720436518807</v>
      </c>
      <c r="W39" s="122">
        <v>627.67289483511229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1365.8324916437343</v>
      </c>
      <c r="D40" s="98">
        <v>1264.8932817072985</v>
      </c>
      <c r="E40" s="98">
        <v>1389.6463498575899</v>
      </c>
      <c r="F40" s="98">
        <v>1086.5909298440251</v>
      </c>
      <c r="G40" s="98">
        <v>887.20545593142788</v>
      </c>
      <c r="H40" s="98">
        <v>873.36806163364201</v>
      </c>
      <c r="I40" s="98">
        <v>869.28349088654829</v>
      </c>
      <c r="J40" s="98">
        <v>869.97238672600179</v>
      </c>
      <c r="K40" s="98">
        <v>863.9162041763044</v>
      </c>
      <c r="L40" s="98">
        <v>905.52169461844574</v>
      </c>
      <c r="M40" s="98">
        <v>1019.4596296998194</v>
      </c>
      <c r="N40" s="98">
        <v>942.96439254216864</v>
      </c>
      <c r="O40" s="98">
        <v>860.09332490074098</v>
      </c>
      <c r="P40" s="98">
        <v>777.58375660030515</v>
      </c>
      <c r="Q40" s="98">
        <v>767.25328376253242</v>
      </c>
      <c r="R40" s="98">
        <v>771.53227460149765</v>
      </c>
      <c r="S40" s="98">
        <v>869.72978689959905</v>
      </c>
      <c r="T40" s="98">
        <v>898.0645897521664</v>
      </c>
      <c r="U40" s="98">
        <v>901.47955905382253</v>
      </c>
      <c r="V40" s="98">
        <v>895.66834104824591</v>
      </c>
      <c r="W40" s="98">
        <v>840.92102084457224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930.19149398639263</v>
      </c>
      <c r="D41" s="33">
        <v>862.67552599499334</v>
      </c>
      <c r="E41" s="33">
        <v>820.83721926483088</v>
      </c>
      <c r="F41" s="33">
        <v>745.49336052301624</v>
      </c>
      <c r="G41" s="33">
        <v>670.39586665175</v>
      </c>
      <c r="H41" s="33">
        <v>724.64733936820164</v>
      </c>
      <c r="I41" s="33">
        <v>699.20199661650895</v>
      </c>
      <c r="J41" s="33">
        <v>689.11324819820356</v>
      </c>
      <c r="K41" s="33">
        <v>658.85696815521851</v>
      </c>
      <c r="L41" s="33">
        <v>717.62400218547907</v>
      </c>
      <c r="M41" s="33">
        <v>689.99301416136996</v>
      </c>
      <c r="N41" s="33">
        <v>648.36744091188586</v>
      </c>
      <c r="O41" s="33">
        <v>620.15929808555939</v>
      </c>
      <c r="P41" s="33">
        <v>579.90081045228669</v>
      </c>
      <c r="Q41" s="33">
        <v>594.20904694785133</v>
      </c>
      <c r="R41" s="33">
        <v>588.21302584933596</v>
      </c>
      <c r="S41" s="33">
        <v>619.26446879822652</v>
      </c>
      <c r="T41" s="33">
        <v>617.5666794773058</v>
      </c>
      <c r="U41" s="33">
        <v>601.41755937587538</v>
      </c>
      <c r="V41" s="33">
        <v>587.83178492839681</v>
      </c>
      <c r="W41" s="33">
        <v>578.01894767354065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18583.572716532039</v>
      </c>
      <c r="D43" s="117">
        <f t="shared" si="14"/>
        <v>16384.164681136997</v>
      </c>
      <c r="E43" s="117">
        <f t="shared" si="14"/>
        <v>16749.26234499448</v>
      </c>
      <c r="F43" s="117">
        <f t="shared" si="14"/>
        <v>16014.80322454658</v>
      </c>
      <c r="G43" s="117">
        <f t="shared" si="14"/>
        <v>17436.124590818155</v>
      </c>
      <c r="H43" s="117">
        <f t="shared" si="14"/>
        <v>17271.816689427953</v>
      </c>
      <c r="I43" s="117">
        <f t="shared" si="14"/>
        <v>13733.15272583703</v>
      </c>
      <c r="J43" s="117">
        <f t="shared" si="14"/>
        <v>15109.212814904278</v>
      </c>
      <c r="K43" s="117">
        <f t="shared" si="14"/>
        <v>14741.408896789673</v>
      </c>
      <c r="L43" s="117">
        <f t="shared" si="14"/>
        <v>15462.088061130087</v>
      </c>
      <c r="M43" s="117">
        <f t="shared" si="14"/>
        <v>13873.273561071937</v>
      </c>
      <c r="N43" s="117">
        <f t="shared" si="14"/>
        <v>13767.736630576603</v>
      </c>
      <c r="O43" s="117">
        <f t="shared" si="14"/>
        <v>13380.453275187265</v>
      </c>
      <c r="P43" s="117">
        <f t="shared" si="14"/>
        <v>10760.172842520858</v>
      </c>
      <c r="Q43" s="117">
        <f t="shared" si="14"/>
        <v>9680.6843011315177</v>
      </c>
      <c r="R43" s="117">
        <f t="shared" ref="R43:V43" si="15">R44+R47+R49+R58</f>
        <v>9264.6221642616565</v>
      </c>
      <c r="S43" s="117">
        <f t="shared" si="15"/>
        <v>9946.2188477045001</v>
      </c>
      <c r="T43" s="117">
        <f t="shared" si="15"/>
        <v>9491.7584704652327</v>
      </c>
      <c r="U43" s="117">
        <f t="shared" si="15"/>
        <v>9634.9752687085602</v>
      </c>
      <c r="V43" s="117">
        <f t="shared" si="15"/>
        <v>9840.1365800178392</v>
      </c>
      <c r="W43" s="117">
        <f t="shared" ref="W43" si="16">W44+W47+W49+W58</f>
        <v>8248.4209963676494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15835.75165817018</v>
      </c>
      <c r="D44" s="122">
        <f t="shared" si="17"/>
        <v>13754.827012660051</v>
      </c>
      <c r="E44" s="122">
        <f t="shared" si="17"/>
        <v>14140.728991549488</v>
      </c>
      <c r="F44" s="122">
        <f t="shared" si="17"/>
        <v>13484.953187330117</v>
      </c>
      <c r="G44" s="122">
        <f t="shared" si="17"/>
        <v>14613.387682892506</v>
      </c>
      <c r="H44" s="122">
        <f t="shared" si="17"/>
        <v>14209.040555405132</v>
      </c>
      <c r="I44" s="122">
        <f t="shared" si="17"/>
        <v>11053.53479130885</v>
      </c>
      <c r="J44" s="122">
        <f t="shared" si="17"/>
        <v>12209.147118934381</v>
      </c>
      <c r="K44" s="122">
        <f t="shared" si="17"/>
        <v>11989.688587117376</v>
      </c>
      <c r="L44" s="122">
        <f t="shared" si="17"/>
        <v>12596.275652355102</v>
      </c>
      <c r="M44" s="122">
        <f t="shared" si="17"/>
        <v>11120.556152209972</v>
      </c>
      <c r="N44" s="122">
        <f t="shared" si="17"/>
        <v>11050.622839003312</v>
      </c>
      <c r="O44" s="122">
        <f t="shared" si="17"/>
        <v>10957.955702994583</v>
      </c>
      <c r="P44" s="122">
        <f t="shared" si="17"/>
        <v>8515.6195619530827</v>
      </c>
      <c r="Q44" s="122">
        <f t="shared" si="17"/>
        <v>7612.3910584277119</v>
      </c>
      <c r="R44" s="122">
        <f t="shared" ref="R44:V44" si="18">SUM(R45:R46)</f>
        <v>6980.8721253853837</v>
      </c>
      <c r="S44" s="122">
        <f t="shared" si="18"/>
        <v>7361.4571511256509</v>
      </c>
      <c r="T44" s="122">
        <f t="shared" si="18"/>
        <v>7013.5714048703312</v>
      </c>
      <c r="U44" s="122">
        <f t="shared" si="18"/>
        <v>7079.6669188653796</v>
      </c>
      <c r="V44" s="122">
        <f t="shared" si="18"/>
        <v>7360.3848944889878</v>
      </c>
      <c r="W44" s="122">
        <f t="shared" ref="W44" si="19">SUM(W45:W46)</f>
        <v>6020.0354764238873</v>
      </c>
      <c r="DA44" s="130" t="s">
        <v>3962</v>
      </c>
    </row>
    <row r="45" spans="1:105" ht="12" customHeight="1" x14ac:dyDescent="0.25">
      <c r="A45" s="97" t="s">
        <v>217</v>
      </c>
      <c r="B45" s="98"/>
      <c r="C45" s="98">
        <v>15630.209224495089</v>
      </c>
      <c r="D45" s="98">
        <v>13580.172141487472</v>
      </c>
      <c r="E45" s="98">
        <v>13967.432118968778</v>
      </c>
      <c r="F45" s="98">
        <v>13325.960679330146</v>
      </c>
      <c r="G45" s="98">
        <v>14433.770330408575</v>
      </c>
      <c r="H45" s="98">
        <v>14030.40179918781</v>
      </c>
      <c r="I45" s="98">
        <v>10919.957356129924</v>
      </c>
      <c r="J45" s="98">
        <v>12059.755022728748</v>
      </c>
      <c r="K45" s="98">
        <v>11844.738109564849</v>
      </c>
      <c r="L45" s="98">
        <v>12441.658614492662</v>
      </c>
      <c r="M45" s="98">
        <v>10983.75713076823</v>
      </c>
      <c r="N45" s="98">
        <v>10912.124412534533</v>
      </c>
      <c r="O45" s="98">
        <v>10815.170063716341</v>
      </c>
      <c r="P45" s="98">
        <v>8400.4998360847349</v>
      </c>
      <c r="Q45" s="98">
        <v>7511.5456039565424</v>
      </c>
      <c r="R45" s="98">
        <v>6886.9378768192155</v>
      </c>
      <c r="S45" s="98">
        <v>7258.7417365455385</v>
      </c>
      <c r="T45" s="98">
        <v>6914.7179835487696</v>
      </c>
      <c r="U45" s="98">
        <v>6980.4785720881455</v>
      </c>
      <c r="V45" s="98">
        <v>7258.7731843023666</v>
      </c>
      <c r="W45" s="98">
        <v>5938.5156726807963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205.54243367509054</v>
      </c>
      <c r="D46" s="98">
        <v>174.65487117257976</v>
      </c>
      <c r="E46" s="98">
        <v>173.29687258070916</v>
      </c>
      <c r="F46" s="98">
        <v>158.99250799997102</v>
      </c>
      <c r="G46" s="98">
        <v>179.6173524839302</v>
      </c>
      <c r="H46" s="98">
        <v>178.63875621732225</v>
      </c>
      <c r="I46" s="98">
        <v>133.57743517892516</v>
      </c>
      <c r="J46" s="98">
        <v>149.39209620563321</v>
      </c>
      <c r="K46" s="98">
        <v>144.95047755252833</v>
      </c>
      <c r="L46" s="98">
        <v>154.61703786243939</v>
      </c>
      <c r="M46" s="98">
        <v>136.79902144174315</v>
      </c>
      <c r="N46" s="98">
        <v>138.49842646877948</v>
      </c>
      <c r="O46" s="98">
        <v>142.78563927824189</v>
      </c>
      <c r="P46" s="98">
        <v>115.1197258683478</v>
      </c>
      <c r="Q46" s="98">
        <v>100.84545447116982</v>
      </c>
      <c r="R46" s="98">
        <v>93.934248566168492</v>
      </c>
      <c r="S46" s="98">
        <v>102.71541458011275</v>
      </c>
      <c r="T46" s="98">
        <v>98.853421321561797</v>
      </c>
      <c r="U46" s="98">
        <v>99.188346777234173</v>
      </c>
      <c r="V46" s="98">
        <v>101.61171018662148</v>
      </c>
      <c r="W46" s="98">
        <v>81.519803743091046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35.88667073139603</v>
      </c>
      <c r="D47" s="122">
        <f t="shared" si="20"/>
        <v>25.936868292200923</v>
      </c>
      <c r="E47" s="122">
        <f t="shared" si="20"/>
        <v>66.453901571215553</v>
      </c>
      <c r="F47" s="122">
        <f t="shared" si="20"/>
        <v>59.929768966638463</v>
      </c>
      <c r="G47" s="122">
        <f t="shared" si="20"/>
        <v>69.978564785148848</v>
      </c>
      <c r="H47" s="122">
        <f t="shared" si="20"/>
        <v>71.171528642982508</v>
      </c>
      <c r="I47" s="122">
        <f t="shared" si="20"/>
        <v>67.345783962348534</v>
      </c>
      <c r="J47" s="122">
        <f t="shared" si="20"/>
        <v>44.459658317654004</v>
      </c>
      <c r="K47" s="122">
        <f t="shared" si="20"/>
        <v>59.443302202503851</v>
      </c>
      <c r="L47" s="122">
        <f t="shared" si="20"/>
        <v>62.70141501881676</v>
      </c>
      <c r="M47" s="122">
        <f t="shared" si="20"/>
        <v>51.534779776789691</v>
      </c>
      <c r="N47" s="122">
        <f t="shared" si="20"/>
        <v>78.524735660268888</v>
      </c>
      <c r="O47" s="122">
        <f t="shared" si="20"/>
        <v>39.559548622679394</v>
      </c>
      <c r="P47" s="122">
        <f t="shared" si="20"/>
        <v>18.092800268492709</v>
      </c>
      <c r="Q47" s="122">
        <f t="shared" si="20"/>
        <v>7.7255339645115422</v>
      </c>
      <c r="R47" s="122">
        <f t="shared" si="20"/>
        <v>35.45080894086508</v>
      </c>
      <c r="S47" s="122">
        <f t="shared" si="20"/>
        <v>51.648222687134627</v>
      </c>
      <c r="T47" s="122">
        <f t="shared" si="20"/>
        <v>28.870380942950231</v>
      </c>
      <c r="U47" s="122">
        <f t="shared" si="20"/>
        <v>44.785569983146964</v>
      </c>
      <c r="V47" s="122">
        <f t="shared" si="20"/>
        <v>57.250185232685723</v>
      </c>
      <c r="W47" s="122">
        <f t="shared" si="20"/>
        <v>59.073264686194179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35.88667073139603</v>
      </c>
      <c r="D48" s="98">
        <f>IF(RES_hhdet_in_fec!D48=0,0,RES_hhdet_in_fec!D48*1000*11630/RES_hhdet_in_new!D45)</f>
        <v>25.936868292200923</v>
      </c>
      <c r="E48" s="98">
        <f>IF(RES_hhdet_in_fec!E48=0,0,RES_hhdet_in_fec!E48*1000*11630/RES_hhdet_in_new!E45)</f>
        <v>66.453901571215553</v>
      </c>
      <c r="F48" s="98">
        <f>IF(RES_hhdet_in_fec!F48=0,0,RES_hhdet_in_fec!F48*1000*11630/RES_hhdet_in_new!F45)</f>
        <v>59.929768966638463</v>
      </c>
      <c r="G48" s="98">
        <f>IF(RES_hhdet_in_fec!G48=0,0,RES_hhdet_in_fec!G48*1000*11630/RES_hhdet_in_new!G45)</f>
        <v>69.978564785148848</v>
      </c>
      <c r="H48" s="98">
        <f>IF(RES_hhdet_in_fec!H48=0,0,RES_hhdet_in_fec!H48*1000*11630/RES_hhdet_in_new!H45)</f>
        <v>71.171528642982508</v>
      </c>
      <c r="I48" s="98">
        <f>IF(RES_hhdet_in_fec!I48=0,0,RES_hhdet_in_fec!I48*1000*11630/RES_hhdet_in_new!I45)</f>
        <v>67.345783962348534</v>
      </c>
      <c r="J48" s="98">
        <f>IF(RES_hhdet_in_fec!J48=0,0,RES_hhdet_in_fec!J48*1000*11630/RES_hhdet_in_new!J45)</f>
        <v>44.459658317654004</v>
      </c>
      <c r="K48" s="98">
        <f>IF(RES_hhdet_in_fec!K48=0,0,RES_hhdet_in_fec!K48*1000*11630/RES_hhdet_in_new!K45)</f>
        <v>59.443302202503851</v>
      </c>
      <c r="L48" s="98">
        <f>IF(RES_hhdet_in_fec!L48=0,0,RES_hhdet_in_fec!L48*1000*11630/RES_hhdet_in_new!L45)</f>
        <v>62.70141501881676</v>
      </c>
      <c r="M48" s="98">
        <f>IF(RES_hhdet_in_fec!M48=0,0,RES_hhdet_in_fec!M48*1000*11630/RES_hhdet_in_new!M45)</f>
        <v>51.534779776789691</v>
      </c>
      <c r="N48" s="98">
        <f>IF(RES_hhdet_in_fec!N48=0,0,RES_hhdet_in_fec!N48*1000*11630/RES_hhdet_in_new!N45)</f>
        <v>78.524735660268888</v>
      </c>
      <c r="O48" s="98">
        <f>IF(RES_hhdet_in_fec!O48=0,0,RES_hhdet_in_fec!O48*1000*11630/RES_hhdet_in_new!O45)</f>
        <v>39.559548622679394</v>
      </c>
      <c r="P48" s="98">
        <f>IF(RES_hhdet_in_fec!P48=0,0,RES_hhdet_in_fec!P48*1000*11630/RES_hhdet_in_new!P45)</f>
        <v>18.092800268492709</v>
      </c>
      <c r="Q48" s="98">
        <f>IF(RES_hhdet_in_fec!Q48=0,0,RES_hhdet_in_fec!Q48*1000*11630/RES_hhdet_in_new!Q45)</f>
        <v>7.7255339645115422</v>
      </c>
      <c r="R48" s="98">
        <f>IF(RES_hhdet_in_fec!R48=0,0,RES_hhdet_in_fec!R48*1000*11630/RES_hhdet_in_new!R45)</f>
        <v>35.45080894086508</v>
      </c>
      <c r="S48" s="98">
        <f>IF(RES_hhdet_in_fec!S48=0,0,RES_hhdet_in_fec!S48*1000*11630/RES_hhdet_in_new!S45)</f>
        <v>51.648222687134627</v>
      </c>
      <c r="T48" s="98">
        <f>IF(RES_hhdet_in_fec!T48=0,0,RES_hhdet_in_fec!T48*1000*11630/RES_hhdet_in_new!T45)</f>
        <v>28.870380942950231</v>
      </c>
      <c r="U48" s="98">
        <f>IF(RES_hhdet_in_fec!U48=0,0,RES_hhdet_in_fec!U48*1000*11630/RES_hhdet_in_new!U45)</f>
        <v>44.785569983146964</v>
      </c>
      <c r="V48" s="98">
        <f>IF(RES_hhdet_in_fec!V48=0,0,RES_hhdet_in_fec!V48*1000*11630/RES_hhdet_in_new!V45)</f>
        <v>57.250185232685723</v>
      </c>
      <c r="W48" s="98">
        <f>IF(RES_hhdet_in_fec!W48=0,0,RES_hhdet_in_fec!W48*1000*11630/RES_hhdet_in_new!W45)</f>
        <v>59.073264686194179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1990.9208489496468</v>
      </c>
      <c r="D49" s="122">
        <v>1904.809000393044</v>
      </c>
      <c r="E49" s="122">
        <v>1845.6451388569492</v>
      </c>
      <c r="F49" s="122">
        <v>1763.5387593842265</v>
      </c>
      <c r="G49" s="122">
        <v>2014.5077653617102</v>
      </c>
      <c r="H49" s="122">
        <v>2208.428088612915</v>
      </c>
      <c r="I49" s="122">
        <v>1875.7098908768437</v>
      </c>
      <c r="J49" s="122">
        <v>2135.5473926318473</v>
      </c>
      <c r="K49" s="122">
        <v>1998.8125270029177</v>
      </c>
      <c r="L49" s="122">
        <v>2073.1681276040467</v>
      </c>
      <c r="M49" s="122">
        <v>2030.6933970309842</v>
      </c>
      <c r="N49" s="122">
        <v>1962.0054358096734</v>
      </c>
      <c r="O49" s="122">
        <v>1716.4163120664716</v>
      </c>
      <c r="P49" s="122">
        <v>1578.6016959083136</v>
      </c>
      <c r="Q49" s="122">
        <v>1465.4744684245477</v>
      </c>
      <c r="R49" s="122">
        <v>1695.2124452974942</v>
      </c>
      <c r="S49" s="122">
        <v>1920.6502782178495</v>
      </c>
      <c r="T49" s="122">
        <v>1858.7028741697759</v>
      </c>
      <c r="U49" s="122">
        <v>1904.7222979107858</v>
      </c>
      <c r="V49" s="122">
        <v>1806.4988067717275</v>
      </c>
      <c r="W49" s="122">
        <v>1575.0395595185332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2517.8879925224323</v>
      </c>
      <c r="D50" s="98">
        <v>2464.9521970997239</v>
      </c>
      <c r="E50" s="98">
        <v>2419.2669777905298</v>
      </c>
      <c r="F50" s="98">
        <v>2409.3704746962244</v>
      </c>
      <c r="G50" s="98">
        <v>2507.3785675331333</v>
      </c>
      <c r="H50" s="98">
        <v>2653.5868035213621</v>
      </c>
      <c r="I50" s="98">
        <v>2058.4518287021324</v>
      </c>
      <c r="J50" s="98">
        <v>2431.5797229530144</v>
      </c>
      <c r="K50" s="98">
        <v>2369.576640419989</v>
      </c>
      <c r="L50" s="98">
        <v>2406.2914113249271</v>
      </c>
      <c r="M50" s="98">
        <v>2383.9435084357165</v>
      </c>
      <c r="N50" s="98">
        <v>2281.5901603702659</v>
      </c>
      <c r="O50" s="98">
        <v>1891.6639085644044</v>
      </c>
      <c r="P50" s="98">
        <v>1956.2642759217899</v>
      </c>
      <c r="Q50" s="98">
        <v>1958.9975325810556</v>
      </c>
      <c r="R50" s="98">
        <v>2152.5681838292503</v>
      </c>
      <c r="S50" s="98">
        <v>2099.5108616487837</v>
      </c>
      <c r="T50" s="98">
        <v>1959.7622941056907</v>
      </c>
      <c r="U50" s="98">
        <v>2086.0624505603046</v>
      </c>
      <c r="V50" s="98">
        <v>2117.0737626706541</v>
      </c>
      <c r="W50" s="98">
        <v>1798.1878599885836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2094.3762245098123</v>
      </c>
      <c r="D51" s="98">
        <v>2080.9323565878753</v>
      </c>
      <c r="E51" s="98">
        <v>2121.5835377591634</v>
      </c>
      <c r="F51" s="98">
        <v>1679.6657694578628</v>
      </c>
      <c r="G51" s="98">
        <v>2196.596942744985</v>
      </c>
      <c r="H51" s="98">
        <v>2320.3665762583073</v>
      </c>
      <c r="I51" s="98">
        <v>1630.2386859246599</v>
      </c>
      <c r="J51" s="98">
        <v>2103.5699423187693</v>
      </c>
      <c r="K51" s="98">
        <v>2074.4073974319854</v>
      </c>
      <c r="L51" s="98">
        <v>1655.6424608280345</v>
      </c>
      <c r="M51" s="98">
        <v>1773.1589316922673</v>
      </c>
      <c r="N51" s="98">
        <v>2177.8064363039266</v>
      </c>
      <c r="O51" s="98">
        <v>1434.6477634530227</v>
      </c>
      <c r="P51" s="98">
        <v>1942.3002212482595</v>
      </c>
      <c r="Q51" s="98">
        <v>1638.1856564223019</v>
      </c>
      <c r="R51" s="98">
        <v>1918.9798288673371</v>
      </c>
      <c r="S51" s="98">
        <v>1991.1040722678986</v>
      </c>
      <c r="T51" s="98">
        <v>1703.1650351592682</v>
      </c>
      <c r="U51" s="98">
        <v>2038.718169954117</v>
      </c>
      <c r="V51" s="98">
        <v>2171.2888887680529</v>
      </c>
      <c r="W51" s="98">
        <v>1578.9286832661126</v>
      </c>
      <c r="DA51" s="63" t="s">
        <v>3969</v>
      </c>
    </row>
    <row r="52" spans="1:105" ht="12" customHeight="1" x14ac:dyDescent="0.25">
      <c r="A52" s="100" t="s">
        <v>217</v>
      </c>
      <c r="B52" s="101"/>
      <c r="C52" s="101">
        <v>1108.7230111906856</v>
      </c>
      <c r="D52" s="101">
        <v>1138.2393892834157</v>
      </c>
      <c r="E52" s="101">
        <v>1144.9137820288004</v>
      </c>
      <c r="F52" s="101">
        <v>931.8859891053753</v>
      </c>
      <c r="G52" s="101">
        <v>1244.1880333616946</v>
      </c>
      <c r="H52" s="101">
        <v>1289.6990506654668</v>
      </c>
      <c r="I52" s="101">
        <v>1077.3424453873074</v>
      </c>
      <c r="J52" s="101">
        <v>1196.1676278678781</v>
      </c>
      <c r="K52" s="101">
        <v>1269.2147955920625</v>
      </c>
      <c r="L52" s="101">
        <v>926.4376474318093</v>
      </c>
      <c r="M52" s="101">
        <v>859.24483476714875</v>
      </c>
      <c r="N52" s="101">
        <v>1213.5859406117611</v>
      </c>
      <c r="O52" s="101">
        <v>407.84095112410967</v>
      </c>
      <c r="P52" s="101">
        <v>994.33966161165984</v>
      </c>
      <c r="Q52" s="101">
        <v>906.68173431131481</v>
      </c>
      <c r="R52" s="101">
        <v>1152.2655645389518</v>
      </c>
      <c r="S52" s="101">
        <v>1114.2607111033574</v>
      </c>
      <c r="T52" s="101">
        <v>894.73564086447846</v>
      </c>
      <c r="U52" s="101">
        <v>987.66520417673667</v>
      </c>
      <c r="V52" s="101">
        <v>1066.5868376097374</v>
      </c>
      <c r="W52" s="101">
        <v>735.45356178293514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985.65321331912696</v>
      </c>
      <c r="D53" s="104">
        <v>942.69296730445956</v>
      </c>
      <c r="E53" s="104">
        <v>976.66975573036279</v>
      </c>
      <c r="F53" s="104">
        <v>747.77978035248748</v>
      </c>
      <c r="G53" s="104">
        <v>952.40890938329073</v>
      </c>
      <c r="H53" s="104">
        <v>1030.6675255928401</v>
      </c>
      <c r="I53" s="104">
        <v>552.89624053735258</v>
      </c>
      <c r="J53" s="104">
        <v>907.40231445089114</v>
      </c>
      <c r="K53" s="104">
        <v>805.19260183992333</v>
      </c>
      <c r="L53" s="104">
        <v>729.20481339622506</v>
      </c>
      <c r="M53" s="104">
        <v>913.91409692511843</v>
      </c>
      <c r="N53" s="104">
        <v>964.22049569216585</v>
      </c>
      <c r="O53" s="104">
        <v>1026.8068123289127</v>
      </c>
      <c r="P53" s="104">
        <v>947.9605596365999</v>
      </c>
      <c r="Q53" s="104">
        <v>731.50392211098711</v>
      </c>
      <c r="R53" s="104">
        <v>766.7142643283853</v>
      </c>
      <c r="S53" s="104">
        <v>876.84336116454142</v>
      </c>
      <c r="T53" s="104">
        <v>808.42939429478929</v>
      </c>
      <c r="U53" s="104">
        <v>1051.0529657773795</v>
      </c>
      <c r="V53" s="104">
        <v>1104.7020511583157</v>
      </c>
      <c r="W53" s="104">
        <v>843.47512148317753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1665.2034309281798</v>
      </c>
      <c r="D54" s="101">
        <v>1576.4700386516167</v>
      </c>
      <c r="E54" s="101">
        <v>1520.8736520584491</v>
      </c>
      <c r="F54" s="101">
        <v>1490.8257204813656</v>
      </c>
      <c r="G54" s="101">
        <v>1594.1854737292524</v>
      </c>
      <c r="H54" s="101">
        <v>1743.1236818340012</v>
      </c>
      <c r="I54" s="101">
        <v>1608.7936077549</v>
      </c>
      <c r="J54" s="101">
        <v>1619.7381521525315</v>
      </c>
      <c r="K54" s="101">
        <v>1549.9468935444017</v>
      </c>
      <c r="L54" s="101">
        <v>1680.4323094794761</v>
      </c>
      <c r="M54" s="101">
        <v>1656.2761136836682</v>
      </c>
      <c r="N54" s="101">
        <v>1698.4904586432681</v>
      </c>
      <c r="O54" s="101">
        <v>1658.1127066486704</v>
      </c>
      <c r="P54" s="101">
        <v>1620.924536270717</v>
      </c>
      <c r="Q54" s="101">
        <v>1361.1183901186837</v>
      </c>
      <c r="R54" s="101">
        <v>1612.163337456816</v>
      </c>
      <c r="S54" s="101">
        <v>1718.2455579655204</v>
      </c>
      <c r="T54" s="101">
        <v>1778.3203429330792</v>
      </c>
      <c r="U54" s="101">
        <v>1652.2909076404208</v>
      </c>
      <c r="V54" s="101">
        <v>1575.5169296076331</v>
      </c>
      <c r="W54" s="101">
        <v>1505.2306776309456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1372.4146273545898</v>
      </c>
      <c r="D55" s="104">
        <v>1378.9497492244775</v>
      </c>
      <c r="E55" s="104">
        <v>1359.3851121049868</v>
      </c>
      <c r="F55" s="104">
        <v>1308.14623252558</v>
      </c>
      <c r="G55" s="104">
        <v>1638.5854346394462</v>
      </c>
      <c r="H55" s="104">
        <v>1739.565495115743</v>
      </c>
      <c r="I55" s="104">
        <v>1577.4863574849016</v>
      </c>
      <c r="J55" s="104">
        <v>1576.1022194556692</v>
      </c>
      <c r="K55" s="104">
        <v>1544.1221659598948</v>
      </c>
      <c r="L55" s="104">
        <v>1502.0098741301335</v>
      </c>
      <c r="M55" s="104">
        <v>1817.7993496506513</v>
      </c>
      <c r="N55" s="104">
        <v>1610.3997920453303</v>
      </c>
      <c r="O55" s="104">
        <v>1591.3583865941259</v>
      </c>
      <c r="P55" s="104">
        <v>1422.2283031694249</v>
      </c>
      <c r="Q55" s="104">
        <v>1248.1055410032241</v>
      </c>
      <c r="R55" s="104">
        <v>1183.8400347349329</v>
      </c>
      <c r="S55" s="104">
        <v>1408.4097311507612</v>
      </c>
      <c r="T55" s="104">
        <v>1373.3432058962178</v>
      </c>
      <c r="U55" s="104">
        <v>1334.5938464293599</v>
      </c>
      <c r="V55" s="104">
        <v>1465.3455444886026</v>
      </c>
      <c r="W55" s="104">
        <v>1317.309914940698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488.45440948693437</v>
      </c>
      <c r="D56" s="98">
        <v>490.15634543511021</v>
      </c>
      <c r="E56" s="98">
        <v>490.71969375853848</v>
      </c>
      <c r="F56" s="98">
        <v>436.45508736449102</v>
      </c>
      <c r="G56" s="98">
        <v>697.27693129945465</v>
      </c>
      <c r="H56" s="98">
        <v>752.42421616406807</v>
      </c>
      <c r="I56" s="98">
        <v>627.1651712595658</v>
      </c>
      <c r="J56" s="98">
        <v>608.24965957042457</v>
      </c>
      <c r="K56" s="98">
        <v>617.11012076734892</v>
      </c>
      <c r="L56" s="98">
        <v>547.75734310326993</v>
      </c>
      <c r="M56" s="98">
        <v>803.31501595917427</v>
      </c>
      <c r="N56" s="98">
        <v>659.11538055720939</v>
      </c>
      <c r="O56" s="98">
        <v>701.47182822517027</v>
      </c>
      <c r="P56" s="98">
        <v>548.56497888163528</v>
      </c>
      <c r="Q56" s="98">
        <v>399.1745286315512</v>
      </c>
      <c r="R56" s="98">
        <v>283.22358661848853</v>
      </c>
      <c r="S56" s="98">
        <v>426.28833835908023</v>
      </c>
      <c r="T56" s="98">
        <v>423.3855332947291</v>
      </c>
      <c r="U56" s="98">
        <v>340.15116271804402</v>
      </c>
      <c r="V56" s="98">
        <v>464.52109502626536</v>
      </c>
      <c r="W56" s="98">
        <v>278.5622471026806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883.96021786765596</v>
      </c>
      <c r="D57" s="98">
        <v>888.79340378936695</v>
      </c>
      <c r="E57" s="98">
        <v>868.66541834644829</v>
      </c>
      <c r="F57" s="98">
        <v>871.69114516108891</v>
      </c>
      <c r="G57" s="98">
        <v>941.30850333999149</v>
      </c>
      <c r="H57" s="98">
        <v>987.14127895167462</v>
      </c>
      <c r="I57" s="98">
        <v>950.32118622533631</v>
      </c>
      <c r="J57" s="98">
        <v>967.85255988524477</v>
      </c>
      <c r="K57" s="98">
        <v>927.01204519254622</v>
      </c>
      <c r="L57" s="98">
        <v>954.25253102686349</v>
      </c>
      <c r="M57" s="98">
        <v>1014.4843336914774</v>
      </c>
      <c r="N57" s="98">
        <v>951.28441148812101</v>
      </c>
      <c r="O57" s="98">
        <v>889.886558368956</v>
      </c>
      <c r="P57" s="98">
        <v>873.66332428778935</v>
      </c>
      <c r="Q57" s="98">
        <v>848.93101237167298</v>
      </c>
      <c r="R57" s="98">
        <v>900.61644811644442</v>
      </c>
      <c r="S57" s="98">
        <v>982.12139279168105</v>
      </c>
      <c r="T57" s="98">
        <v>949.95767260148887</v>
      </c>
      <c r="U57" s="98">
        <v>994.44268371131591</v>
      </c>
      <c r="V57" s="98">
        <v>1000.8244494623368</v>
      </c>
      <c r="W57" s="98">
        <v>1038.7476678380172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721.01353868081583</v>
      </c>
      <c r="D58" s="122">
        <v>698.59179979170199</v>
      </c>
      <c r="E58" s="122">
        <v>696.43431301682665</v>
      </c>
      <c r="F58" s="122">
        <v>706.38150886559981</v>
      </c>
      <c r="G58" s="122">
        <v>738.25057777878908</v>
      </c>
      <c r="H58" s="122">
        <v>783.17651676692026</v>
      </c>
      <c r="I58" s="122">
        <v>736.5622596889873</v>
      </c>
      <c r="J58" s="122">
        <v>720.05864502039765</v>
      </c>
      <c r="K58" s="122">
        <v>693.46448046687578</v>
      </c>
      <c r="L58" s="122">
        <v>729.94286615212195</v>
      </c>
      <c r="M58" s="122">
        <v>670.48923205419089</v>
      </c>
      <c r="N58" s="122">
        <v>676.5836201033494</v>
      </c>
      <c r="O58" s="122">
        <v>666.52171150353104</v>
      </c>
      <c r="P58" s="122">
        <v>647.85878439096973</v>
      </c>
      <c r="Q58" s="122">
        <v>595.09324031474637</v>
      </c>
      <c r="R58" s="122">
        <v>553.08678463791375</v>
      </c>
      <c r="S58" s="122">
        <v>612.46319567386558</v>
      </c>
      <c r="T58" s="122">
        <v>590.6138104821772</v>
      </c>
      <c r="U58" s="122">
        <v>605.80048194924689</v>
      </c>
      <c r="V58" s="122">
        <v>616.00269352443809</v>
      </c>
      <c r="W58" s="122">
        <v>594.27269573903425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882.95500799339845</v>
      </c>
      <c r="D59" s="98">
        <v>849.31403236151141</v>
      </c>
      <c r="E59" s="98">
        <v>824.45072017078235</v>
      </c>
      <c r="F59" s="98">
        <v>775.14823507594986</v>
      </c>
      <c r="G59" s="98">
        <v>914.31292819311318</v>
      </c>
      <c r="H59" s="98">
        <v>880.33089958680171</v>
      </c>
      <c r="I59" s="98">
        <v>936.40254647102961</v>
      </c>
      <c r="J59" s="98">
        <v>894.65738210700113</v>
      </c>
      <c r="K59" s="98">
        <v>914.3179181327406</v>
      </c>
      <c r="L59" s="98">
        <v>938.96788337472549</v>
      </c>
      <c r="M59" s="98">
        <v>867.01603615970646</v>
      </c>
      <c r="N59" s="98">
        <v>798.63248397501206</v>
      </c>
      <c r="O59" s="98">
        <v>827.8328333947685</v>
      </c>
      <c r="P59" s="98">
        <v>826.51658259596286</v>
      </c>
      <c r="Q59" s="98">
        <v>784.36147699257378</v>
      </c>
      <c r="R59" s="98">
        <v>768.74391686620879</v>
      </c>
      <c r="S59" s="98">
        <v>832.16340018597123</v>
      </c>
      <c r="T59" s="98">
        <v>885.1384493977929</v>
      </c>
      <c r="U59" s="98">
        <v>907.20099273623066</v>
      </c>
      <c r="V59" s="98">
        <v>976.32441653116064</v>
      </c>
      <c r="W59" s="98">
        <v>907.22257896791075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692.84998511554227</v>
      </c>
      <c r="D60" s="33">
        <v>670.55178058633783</v>
      </c>
      <c r="E60" s="33">
        <v>669.53389754712907</v>
      </c>
      <c r="F60" s="33">
        <v>690.00551982551224</v>
      </c>
      <c r="G60" s="33">
        <v>705.37607260771017</v>
      </c>
      <c r="H60" s="33">
        <v>769.14827280375403</v>
      </c>
      <c r="I60" s="33">
        <v>702.1852490490636</v>
      </c>
      <c r="J60" s="33">
        <v>693.76724285008117</v>
      </c>
      <c r="K60" s="33">
        <v>651.46308926542577</v>
      </c>
      <c r="L60" s="33">
        <v>693.97998075109319</v>
      </c>
      <c r="M60" s="33">
        <v>633.77802545220584</v>
      </c>
      <c r="N60" s="33">
        <v>656.27779695608149</v>
      </c>
      <c r="O60" s="33">
        <v>638.53622675117151</v>
      </c>
      <c r="P60" s="33">
        <v>622.70445713206277</v>
      </c>
      <c r="Q60" s="33">
        <v>567.65878879133641</v>
      </c>
      <c r="R60" s="33">
        <v>525.92514427264996</v>
      </c>
      <c r="S60" s="33">
        <v>589.11157204487324</v>
      </c>
      <c r="T60" s="33">
        <v>561.61046654577763</v>
      </c>
      <c r="U60" s="33">
        <v>570.99397663676405</v>
      </c>
      <c r="V60" s="33">
        <v>566.63652592178335</v>
      </c>
      <c r="W60" s="33">
        <v>536.7654670765105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15152.877459171106</v>
      </c>
      <c r="D62" s="117">
        <f t="shared" si="21"/>
        <v>14343.277615685885</v>
      </c>
      <c r="E62" s="117">
        <f t="shared" si="21"/>
        <v>14346.262070304319</v>
      </c>
      <c r="F62" s="117">
        <f t="shared" si="21"/>
        <v>14266.636915048864</v>
      </c>
      <c r="G62" s="117">
        <f t="shared" si="21"/>
        <v>14181.53211343544</v>
      </c>
      <c r="H62" s="117">
        <f t="shared" si="21"/>
        <v>13167.202921787049</v>
      </c>
      <c r="I62" s="117">
        <f t="shared" si="21"/>
        <v>12010.045788703495</v>
      </c>
      <c r="J62" s="117">
        <f t="shared" si="21"/>
        <v>11903.586142610218</v>
      </c>
      <c r="K62" s="117">
        <f t="shared" si="21"/>
        <v>12498.792724165776</v>
      </c>
      <c r="L62" s="117">
        <f t="shared" si="21"/>
        <v>13619.929934215994</v>
      </c>
      <c r="M62" s="117">
        <f t="shared" si="21"/>
        <v>12103.988090249077</v>
      </c>
      <c r="N62" s="117">
        <f t="shared" si="21"/>
        <v>12663.44592775043</v>
      </c>
      <c r="O62" s="117">
        <f t="shared" si="21"/>
        <v>12717.300366244452</v>
      </c>
      <c r="P62" s="117">
        <f t="shared" si="21"/>
        <v>9877.6094081990541</v>
      </c>
      <c r="Q62" s="117">
        <f t="shared" si="21"/>
        <v>10463.439505023645</v>
      </c>
      <c r="R62" s="117">
        <f t="shared" ref="R62:V62" si="22">R63+R66+R68+R77</f>
        <v>9671.5439809599357</v>
      </c>
      <c r="S62" s="117">
        <f t="shared" si="22"/>
        <v>9104.6394392555303</v>
      </c>
      <c r="T62" s="117">
        <f t="shared" si="22"/>
        <v>8777.0025178976557</v>
      </c>
      <c r="U62" s="117">
        <f t="shared" si="22"/>
        <v>8498.3610190851996</v>
      </c>
      <c r="V62" s="117">
        <f t="shared" si="22"/>
        <v>8336.5987646024769</v>
      </c>
      <c r="W62" s="117">
        <f t="shared" ref="W62" si="23">W63+W66+W68+W77</f>
        <v>8486.5228546368526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12602.911675806394</v>
      </c>
      <c r="D63" s="122">
        <f t="shared" si="24"/>
        <v>11697.080072333203</v>
      </c>
      <c r="E63" s="122">
        <f t="shared" si="24"/>
        <v>11604.012876507746</v>
      </c>
      <c r="F63" s="122">
        <f t="shared" si="24"/>
        <v>11651.450241763172</v>
      </c>
      <c r="G63" s="122">
        <f t="shared" si="24"/>
        <v>11495.1449422964</v>
      </c>
      <c r="H63" s="122">
        <f t="shared" si="24"/>
        <v>10586.715049325792</v>
      </c>
      <c r="I63" s="122">
        <f t="shared" si="24"/>
        <v>9425.8304997012547</v>
      </c>
      <c r="J63" s="122">
        <f t="shared" si="24"/>
        <v>9391.6854908614914</v>
      </c>
      <c r="K63" s="122">
        <f t="shared" si="24"/>
        <v>9982.2024273053976</v>
      </c>
      <c r="L63" s="122">
        <f t="shared" si="24"/>
        <v>11006.534833593209</v>
      </c>
      <c r="M63" s="122">
        <f t="shared" si="24"/>
        <v>9652.637885514041</v>
      </c>
      <c r="N63" s="122">
        <f t="shared" si="24"/>
        <v>10161.115663993876</v>
      </c>
      <c r="O63" s="122">
        <f t="shared" si="24"/>
        <v>10343.313060809085</v>
      </c>
      <c r="P63" s="122">
        <f t="shared" si="24"/>
        <v>7674.0132439990639</v>
      </c>
      <c r="Q63" s="122">
        <f t="shared" si="24"/>
        <v>8185.994661699734</v>
      </c>
      <c r="R63" s="122">
        <f t="shared" ref="R63:V63" si="25">SUM(R64:R65)</f>
        <v>7422.3114026010762</v>
      </c>
      <c r="S63" s="122">
        <f t="shared" si="25"/>
        <v>6829.3356331606055</v>
      </c>
      <c r="T63" s="122">
        <f t="shared" si="25"/>
        <v>6496.9951767181665</v>
      </c>
      <c r="U63" s="122">
        <f t="shared" si="25"/>
        <v>6302.5060425495931</v>
      </c>
      <c r="V63" s="122">
        <f t="shared" si="25"/>
        <v>6172.0133921790621</v>
      </c>
      <c r="W63" s="122">
        <f t="shared" ref="W63" si="26">SUM(W64:W65)</f>
        <v>6223.7991962607111</v>
      </c>
      <c r="DA63" s="130" t="s">
        <v>3980</v>
      </c>
    </row>
    <row r="64" spans="1:105" ht="12" customHeight="1" x14ac:dyDescent="0.25">
      <c r="A64" s="97" t="s">
        <v>218</v>
      </c>
      <c r="B64" s="98"/>
      <c r="C64" s="98">
        <v>12419.850702644333</v>
      </c>
      <c r="D64" s="98">
        <v>11530.513451118826</v>
      </c>
      <c r="E64" s="98">
        <v>11443.169971368961</v>
      </c>
      <c r="F64" s="98">
        <v>11486.978513297596</v>
      </c>
      <c r="G64" s="98">
        <v>11333.164069210665</v>
      </c>
      <c r="H64" s="98">
        <v>10440.828922249939</v>
      </c>
      <c r="I64" s="98">
        <v>9294.5640671778947</v>
      </c>
      <c r="J64" s="98">
        <v>9261.7749282431105</v>
      </c>
      <c r="K64" s="98">
        <v>9845.3742041484038</v>
      </c>
      <c r="L64" s="98">
        <v>10854.318612680392</v>
      </c>
      <c r="M64" s="98">
        <v>9522.9741836231788</v>
      </c>
      <c r="N64" s="98">
        <v>10022.671214611079</v>
      </c>
      <c r="O64" s="98">
        <v>10197.355155868114</v>
      </c>
      <c r="P64" s="98">
        <v>7561.7450532582707</v>
      </c>
      <c r="Q64" s="98">
        <v>8065.4558237167475</v>
      </c>
      <c r="R64" s="98">
        <v>7314.0125749464933</v>
      </c>
      <c r="S64" s="98">
        <v>6730.8613906199807</v>
      </c>
      <c r="T64" s="98">
        <v>6403.1952829526299</v>
      </c>
      <c r="U64" s="98">
        <v>6212.0654067074256</v>
      </c>
      <c r="V64" s="98">
        <v>6084.384687494402</v>
      </c>
      <c r="W64" s="98">
        <v>6135.9491242015483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183.06097316206035</v>
      </c>
      <c r="D65" s="98">
        <v>166.56662121437785</v>
      </c>
      <c r="E65" s="98">
        <v>160.84290513878423</v>
      </c>
      <c r="F65" s="98">
        <v>164.47172846557538</v>
      </c>
      <c r="G65" s="98">
        <v>161.98087308573534</v>
      </c>
      <c r="H65" s="98">
        <v>145.88612707585276</v>
      </c>
      <c r="I65" s="98">
        <v>131.26643252335955</v>
      </c>
      <c r="J65" s="98">
        <v>129.91056261838162</v>
      </c>
      <c r="K65" s="98">
        <v>136.828223156994</v>
      </c>
      <c r="L65" s="98">
        <v>152.21622091281654</v>
      </c>
      <c r="M65" s="98">
        <v>129.66370189086305</v>
      </c>
      <c r="N65" s="98">
        <v>138.44444938279759</v>
      </c>
      <c r="O65" s="98">
        <v>145.95790494097176</v>
      </c>
      <c r="P65" s="98">
        <v>112.26819074079341</v>
      </c>
      <c r="Q65" s="98">
        <v>120.53883798298615</v>
      </c>
      <c r="R65" s="98">
        <v>108.29882765458278</v>
      </c>
      <c r="S65" s="98">
        <v>98.474242540625028</v>
      </c>
      <c r="T65" s="98">
        <v>93.799893765536552</v>
      </c>
      <c r="U65" s="98">
        <v>90.440635842167495</v>
      </c>
      <c r="V65" s="98">
        <v>87.628704684660249</v>
      </c>
      <c r="W65" s="98">
        <v>87.850072059163168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25.698303912387981</v>
      </c>
      <c r="D66" s="122">
        <f t="shared" si="27"/>
        <v>36.737315126234947</v>
      </c>
      <c r="E66" s="122">
        <f t="shared" si="27"/>
        <v>120.28003482990445</v>
      </c>
      <c r="F66" s="122">
        <f t="shared" si="27"/>
        <v>44.214717958841149</v>
      </c>
      <c r="G66" s="122">
        <f t="shared" si="27"/>
        <v>49.729959259957468</v>
      </c>
      <c r="H66" s="122">
        <f t="shared" si="27"/>
        <v>49.597690311283557</v>
      </c>
      <c r="I66" s="122">
        <f t="shared" si="27"/>
        <v>47.30593263901627</v>
      </c>
      <c r="J66" s="122">
        <f t="shared" si="27"/>
        <v>64.565757227239288</v>
      </c>
      <c r="K66" s="122">
        <f t="shared" si="27"/>
        <v>61.869084125472547</v>
      </c>
      <c r="L66" s="122">
        <f t="shared" si="27"/>
        <v>41.41522681042882</v>
      </c>
      <c r="M66" s="122">
        <f t="shared" si="27"/>
        <v>40.781990265793716</v>
      </c>
      <c r="N66" s="122">
        <f t="shared" si="27"/>
        <v>68.819322624855019</v>
      </c>
      <c r="O66" s="122">
        <f t="shared" si="27"/>
        <v>44.359013557557347</v>
      </c>
      <c r="P66" s="122">
        <f t="shared" si="27"/>
        <v>18.723573435880702</v>
      </c>
      <c r="Q66" s="122">
        <f t="shared" si="27"/>
        <v>23.183909997490531</v>
      </c>
      <c r="R66" s="122">
        <f t="shared" si="27"/>
        <v>29.63637692846736</v>
      </c>
      <c r="S66" s="122">
        <f t="shared" si="27"/>
        <v>36.180028598863771</v>
      </c>
      <c r="T66" s="122">
        <f t="shared" si="27"/>
        <v>46.181417648703736</v>
      </c>
      <c r="U66" s="122">
        <f t="shared" si="27"/>
        <v>40.628650411356006</v>
      </c>
      <c r="V66" s="122">
        <f t="shared" si="27"/>
        <v>32.873430593264182</v>
      </c>
      <c r="W66" s="122">
        <f t="shared" si="27"/>
        <v>34.617766357136659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25.698303912387981</v>
      </c>
      <c r="D67" s="98">
        <f>IF(RES_hhdet_in_fec!D67=0,0,RES_hhdet_in_fec!D67*1000*11630/RES_hhdet_in_new!D64)</f>
        <v>36.737315126234947</v>
      </c>
      <c r="E67" s="98">
        <f>IF(RES_hhdet_in_fec!E67=0,0,RES_hhdet_in_fec!E67*1000*11630/RES_hhdet_in_new!E64)</f>
        <v>120.28003482990445</v>
      </c>
      <c r="F67" s="98">
        <f>IF(RES_hhdet_in_fec!F67=0,0,RES_hhdet_in_fec!F67*1000*11630/RES_hhdet_in_new!F64)</f>
        <v>44.214717958841149</v>
      </c>
      <c r="G67" s="98">
        <f>IF(RES_hhdet_in_fec!G67=0,0,RES_hhdet_in_fec!G67*1000*11630/RES_hhdet_in_new!G64)</f>
        <v>49.729959259957468</v>
      </c>
      <c r="H67" s="98">
        <f>IF(RES_hhdet_in_fec!H67=0,0,RES_hhdet_in_fec!H67*1000*11630/RES_hhdet_in_new!H64)</f>
        <v>49.597690311283557</v>
      </c>
      <c r="I67" s="98">
        <f>IF(RES_hhdet_in_fec!I67=0,0,RES_hhdet_in_fec!I67*1000*11630/RES_hhdet_in_new!I64)</f>
        <v>47.30593263901627</v>
      </c>
      <c r="J67" s="98">
        <f>IF(RES_hhdet_in_fec!J67=0,0,RES_hhdet_in_fec!J67*1000*11630/RES_hhdet_in_new!J64)</f>
        <v>64.565757227239288</v>
      </c>
      <c r="K67" s="98">
        <f>IF(RES_hhdet_in_fec!K67=0,0,RES_hhdet_in_fec!K67*1000*11630/RES_hhdet_in_new!K64)</f>
        <v>61.869084125472547</v>
      </c>
      <c r="L67" s="98">
        <f>IF(RES_hhdet_in_fec!L67=0,0,RES_hhdet_in_fec!L67*1000*11630/RES_hhdet_in_new!L64)</f>
        <v>41.41522681042882</v>
      </c>
      <c r="M67" s="98">
        <f>IF(RES_hhdet_in_fec!M67=0,0,RES_hhdet_in_fec!M67*1000*11630/RES_hhdet_in_new!M64)</f>
        <v>40.781990265793716</v>
      </c>
      <c r="N67" s="98">
        <f>IF(RES_hhdet_in_fec!N67=0,0,RES_hhdet_in_fec!N67*1000*11630/RES_hhdet_in_new!N64)</f>
        <v>68.819322624855019</v>
      </c>
      <c r="O67" s="98">
        <f>IF(RES_hhdet_in_fec!O67=0,0,RES_hhdet_in_fec!O67*1000*11630/RES_hhdet_in_new!O64)</f>
        <v>44.359013557557347</v>
      </c>
      <c r="P67" s="98">
        <f>IF(RES_hhdet_in_fec!P67=0,0,RES_hhdet_in_fec!P67*1000*11630/RES_hhdet_in_new!P64)</f>
        <v>18.723573435880702</v>
      </c>
      <c r="Q67" s="98">
        <f>IF(RES_hhdet_in_fec!Q67=0,0,RES_hhdet_in_fec!Q67*1000*11630/RES_hhdet_in_new!Q64)</f>
        <v>23.183909997490531</v>
      </c>
      <c r="R67" s="98">
        <f>IF(RES_hhdet_in_fec!R67=0,0,RES_hhdet_in_fec!R67*1000*11630/RES_hhdet_in_new!R64)</f>
        <v>29.63637692846736</v>
      </c>
      <c r="S67" s="98">
        <f>IF(RES_hhdet_in_fec!S67=0,0,RES_hhdet_in_fec!S67*1000*11630/RES_hhdet_in_new!S64)</f>
        <v>36.180028598863771</v>
      </c>
      <c r="T67" s="98">
        <f>IF(RES_hhdet_in_fec!T67=0,0,RES_hhdet_in_fec!T67*1000*11630/RES_hhdet_in_new!T64)</f>
        <v>46.181417648703736</v>
      </c>
      <c r="U67" s="98">
        <f>IF(RES_hhdet_in_fec!U67=0,0,RES_hhdet_in_fec!U67*1000*11630/RES_hhdet_in_new!U64)</f>
        <v>40.628650411356006</v>
      </c>
      <c r="V67" s="98">
        <f>IF(RES_hhdet_in_fec!V67=0,0,RES_hhdet_in_fec!V67*1000*11630/RES_hhdet_in_new!V64)</f>
        <v>32.873430593264182</v>
      </c>
      <c r="W67" s="98">
        <f>IF(RES_hhdet_in_fec!W67=0,0,RES_hhdet_in_fec!W67*1000*11630/RES_hhdet_in_new!W64)</f>
        <v>34.617766357136659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1771.6004253852877</v>
      </c>
      <c r="D68" s="122">
        <v>1831.010309065065</v>
      </c>
      <c r="E68" s="122">
        <v>1830.2264068835423</v>
      </c>
      <c r="F68" s="122">
        <v>1782.0507798257404</v>
      </c>
      <c r="G68" s="122">
        <v>1836.5501293745597</v>
      </c>
      <c r="H68" s="122">
        <v>1737.7379245250158</v>
      </c>
      <c r="I68" s="122">
        <v>1774.2160702766591</v>
      </c>
      <c r="J68" s="122">
        <v>1693.2379555735499</v>
      </c>
      <c r="K68" s="122">
        <v>1721.3129573124627</v>
      </c>
      <c r="L68" s="122">
        <v>1798.3812185077113</v>
      </c>
      <c r="M68" s="122">
        <v>1685.8935674783224</v>
      </c>
      <c r="N68" s="122">
        <v>1727.7167033786197</v>
      </c>
      <c r="O68" s="122">
        <v>1651.5150316837698</v>
      </c>
      <c r="P68" s="122">
        <v>1523.6155417758614</v>
      </c>
      <c r="Q68" s="122">
        <v>1580.3224934050163</v>
      </c>
      <c r="R68" s="122">
        <v>1553.5890054106887</v>
      </c>
      <c r="S68" s="122">
        <v>1543.7051893813868</v>
      </c>
      <c r="T68" s="122">
        <v>1548.1471566858279</v>
      </c>
      <c r="U68" s="122">
        <v>1473.4630464956754</v>
      </c>
      <c r="V68" s="122">
        <v>1434.7669889780673</v>
      </c>
      <c r="W68" s="122">
        <v>1531.4882535157419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1815.3901360083869</v>
      </c>
      <c r="D69" s="98">
        <v>1846.364869416017</v>
      </c>
      <c r="E69" s="98">
        <v>1845.9101962705743</v>
      </c>
      <c r="F69" s="98">
        <v>1773.5760853519746</v>
      </c>
      <c r="G69" s="98">
        <v>1831.1434161360817</v>
      </c>
      <c r="H69" s="98">
        <v>1747.5345880647033</v>
      </c>
      <c r="I69" s="98">
        <v>1787.7399532412605</v>
      </c>
      <c r="J69" s="98">
        <v>1715.7803400906871</v>
      </c>
      <c r="K69" s="98">
        <v>1715.9921466843264</v>
      </c>
      <c r="L69" s="98">
        <v>1827.0775753196517</v>
      </c>
      <c r="M69" s="98">
        <v>1688.1050576494881</v>
      </c>
      <c r="N69" s="98">
        <v>1736.5806876359677</v>
      </c>
      <c r="O69" s="98">
        <v>1652.1566871722646</v>
      </c>
      <c r="P69" s="98">
        <v>1518.9907107743579</v>
      </c>
      <c r="Q69" s="98">
        <v>1581.0739872201548</v>
      </c>
      <c r="R69" s="98">
        <v>1543.8942603006126</v>
      </c>
      <c r="S69" s="98">
        <v>1526.5996118902669</v>
      </c>
      <c r="T69" s="98">
        <v>1545.5865234499061</v>
      </c>
      <c r="U69" s="98">
        <v>1459.3530574438696</v>
      </c>
      <c r="V69" s="98">
        <v>1401.3364038888762</v>
      </c>
      <c r="W69" s="98">
        <v>1524.7291123017351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1503.0108463260794</v>
      </c>
      <c r="D70" s="98">
        <v>1702.7775797262736</v>
      </c>
      <c r="E70" s="98">
        <v>1687.3538912772349</v>
      </c>
      <c r="F70" s="98">
        <v>1465.889473907863</v>
      </c>
      <c r="G70" s="98">
        <v>1764.2647207608024</v>
      </c>
      <c r="H70" s="98">
        <v>1606.457797149101</v>
      </c>
      <c r="I70" s="98">
        <v>1541.2241987050711</v>
      </c>
      <c r="J70" s="98">
        <v>1406.2105944856087</v>
      </c>
      <c r="K70" s="98">
        <v>1441.1513825974914</v>
      </c>
      <c r="L70" s="98">
        <v>1372.8775294238071</v>
      </c>
      <c r="M70" s="98">
        <v>1169.9545862319837</v>
      </c>
      <c r="N70" s="98">
        <v>1531.1926891659352</v>
      </c>
      <c r="O70" s="98">
        <v>1432.8473554491586</v>
      </c>
      <c r="P70" s="98">
        <v>1575.3000319099042</v>
      </c>
      <c r="Q70" s="98">
        <v>1377.2333351971636</v>
      </c>
      <c r="R70" s="98">
        <v>1454.7378111672172</v>
      </c>
      <c r="S70" s="98">
        <v>1257.5418975825071</v>
      </c>
      <c r="T70" s="98">
        <v>1647.9233071546664</v>
      </c>
      <c r="U70" s="98">
        <v>1434.6901415997272</v>
      </c>
      <c r="V70" s="98">
        <v>1214.0522337482312</v>
      </c>
      <c r="W70" s="98">
        <v>1456.2187574770896</v>
      </c>
      <c r="DA70" s="63" t="s">
        <v>3987</v>
      </c>
    </row>
    <row r="71" spans="1:105" ht="12" customHeight="1" x14ac:dyDescent="0.25">
      <c r="A71" s="100" t="s">
        <v>218</v>
      </c>
      <c r="B71" s="101"/>
      <c r="C71" s="101">
        <v>805.55378836140733</v>
      </c>
      <c r="D71" s="101">
        <v>845.62933987413862</v>
      </c>
      <c r="E71" s="101">
        <v>845.59045060410995</v>
      </c>
      <c r="F71" s="101">
        <v>784.13676085200018</v>
      </c>
      <c r="G71" s="101">
        <v>896.29231745298239</v>
      </c>
      <c r="H71" s="101">
        <v>797.33621106989358</v>
      </c>
      <c r="I71" s="101">
        <v>763.24635115508045</v>
      </c>
      <c r="J71" s="101">
        <v>670.13697598031172</v>
      </c>
      <c r="K71" s="101">
        <v>676.16397948215399</v>
      </c>
      <c r="L71" s="101">
        <v>576.95171486532217</v>
      </c>
      <c r="M71" s="101">
        <v>413.12446669780502</v>
      </c>
      <c r="N71" s="101">
        <v>712.53299959734022</v>
      </c>
      <c r="O71" s="101">
        <v>651.62210845357163</v>
      </c>
      <c r="P71" s="101">
        <v>721.72883192943277</v>
      </c>
      <c r="Q71" s="101">
        <v>580.80225248939189</v>
      </c>
      <c r="R71" s="101">
        <v>631.89502835696555</v>
      </c>
      <c r="S71" s="101">
        <v>521.16778010054816</v>
      </c>
      <c r="T71" s="101">
        <v>715.5699153230006</v>
      </c>
      <c r="U71" s="101">
        <v>591.56821490398374</v>
      </c>
      <c r="V71" s="101">
        <v>466.39634833671983</v>
      </c>
      <c r="W71" s="101">
        <v>631.2762249982826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697.45705796467189</v>
      </c>
      <c r="D72" s="104">
        <v>857.14823985213513</v>
      </c>
      <c r="E72" s="104">
        <v>841.76344067312516</v>
      </c>
      <c r="F72" s="104">
        <v>681.75271305586307</v>
      </c>
      <c r="G72" s="104">
        <v>867.97240330781983</v>
      </c>
      <c r="H72" s="104">
        <v>809.1215860792073</v>
      </c>
      <c r="I72" s="104">
        <v>777.97784754999111</v>
      </c>
      <c r="J72" s="104">
        <v>736.07361850529696</v>
      </c>
      <c r="K72" s="104">
        <v>764.98740311533754</v>
      </c>
      <c r="L72" s="104">
        <v>795.92581455848494</v>
      </c>
      <c r="M72" s="104">
        <v>756.83011953417861</v>
      </c>
      <c r="N72" s="104">
        <v>818.6596895685949</v>
      </c>
      <c r="O72" s="104">
        <v>781.2252469955871</v>
      </c>
      <c r="P72" s="104">
        <v>853.57119998047131</v>
      </c>
      <c r="Q72" s="104">
        <v>796.43108270777191</v>
      </c>
      <c r="R72" s="104">
        <v>822.84278281025149</v>
      </c>
      <c r="S72" s="104">
        <v>736.37411748195825</v>
      </c>
      <c r="T72" s="104">
        <v>932.35339183166604</v>
      </c>
      <c r="U72" s="104">
        <v>843.12192669574347</v>
      </c>
      <c r="V72" s="104">
        <v>747.65588541151112</v>
      </c>
      <c r="W72" s="104">
        <v>824.94253247880738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1632.6858073474789</v>
      </c>
      <c r="D73" s="101">
        <v>1751.4954527384407</v>
      </c>
      <c r="E73" s="101">
        <v>1778.8528985202015</v>
      </c>
      <c r="F73" s="101">
        <v>1823.845162647247</v>
      </c>
      <c r="G73" s="101">
        <v>1892.8347113889897</v>
      </c>
      <c r="H73" s="101">
        <v>1685.4957241444251</v>
      </c>
      <c r="I73" s="101">
        <v>1641.4933143070332</v>
      </c>
      <c r="J73" s="101">
        <v>1648.7597783177066</v>
      </c>
      <c r="K73" s="101">
        <v>1734.7295387695156</v>
      </c>
      <c r="L73" s="101">
        <v>1693.7545559776659</v>
      </c>
      <c r="M73" s="101">
        <v>1678.6250233368455</v>
      </c>
      <c r="N73" s="101">
        <v>1681.8060837941694</v>
      </c>
      <c r="O73" s="101">
        <v>1683.3554394802102</v>
      </c>
      <c r="P73" s="101">
        <v>1610.2249903606169</v>
      </c>
      <c r="Q73" s="101">
        <v>1650.8846688691578</v>
      </c>
      <c r="R73" s="101">
        <v>1630.8665336796271</v>
      </c>
      <c r="S73" s="101">
        <v>1676.2088412383357</v>
      </c>
      <c r="T73" s="101">
        <v>1583.6501347936291</v>
      </c>
      <c r="U73" s="101">
        <v>1644.9123263922659</v>
      </c>
      <c r="V73" s="101">
        <v>1695.3318810702278</v>
      </c>
      <c r="W73" s="101">
        <v>1633.7305344223068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1605.780628963435</v>
      </c>
      <c r="D74" s="104">
        <v>1630.0184019078545</v>
      </c>
      <c r="E74" s="104">
        <v>1660.636655386792</v>
      </c>
      <c r="F74" s="104">
        <v>1682.7840968883741</v>
      </c>
      <c r="G74" s="104">
        <v>1866.7960870363916</v>
      </c>
      <c r="H74" s="104">
        <v>1656.9329226664499</v>
      </c>
      <c r="I74" s="104">
        <v>1332.6454409375497</v>
      </c>
      <c r="J74" s="104">
        <v>1517.8448466154005</v>
      </c>
      <c r="K74" s="104">
        <v>1821.2263863698563</v>
      </c>
      <c r="L74" s="104">
        <v>1564.9972711829275</v>
      </c>
      <c r="M74" s="104">
        <v>1678.9101918988781</v>
      </c>
      <c r="N74" s="104">
        <v>1670.1684815800159</v>
      </c>
      <c r="O74" s="104">
        <v>1594.3908726914951</v>
      </c>
      <c r="P74" s="104">
        <v>1429.5684790740445</v>
      </c>
      <c r="Q74" s="104">
        <v>1426.5679461388922</v>
      </c>
      <c r="R74" s="104">
        <v>1606.2472727871566</v>
      </c>
      <c r="S74" s="104">
        <v>1673.808117280845</v>
      </c>
      <c r="T74" s="104">
        <v>1521.4063356043584</v>
      </c>
      <c r="U74" s="104">
        <v>1529.0729293111424</v>
      </c>
      <c r="V74" s="104">
        <v>1618.3642366156041</v>
      </c>
      <c r="W74" s="104">
        <v>1491.403443394473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726.78372532566357</v>
      </c>
      <c r="D75" s="98">
        <v>681.77238938106234</v>
      </c>
      <c r="E75" s="98">
        <v>710.48191177178717</v>
      </c>
      <c r="F75" s="98">
        <v>704.59730944957244</v>
      </c>
      <c r="G75" s="98">
        <v>876.07345429678367</v>
      </c>
      <c r="H75" s="98">
        <v>710.05138533018658</v>
      </c>
      <c r="I75" s="98">
        <v>504.7260700952566</v>
      </c>
      <c r="J75" s="98">
        <v>645.68395517144972</v>
      </c>
      <c r="K75" s="98">
        <v>865.86302266697794</v>
      </c>
      <c r="L75" s="98">
        <v>709.01362692813598</v>
      </c>
      <c r="M75" s="98">
        <v>728.38498310320574</v>
      </c>
      <c r="N75" s="98">
        <v>730.17567053823143</v>
      </c>
      <c r="O75" s="98">
        <v>575.34284846632295</v>
      </c>
      <c r="P75" s="98">
        <v>465.64914577860077</v>
      </c>
      <c r="Q75" s="98">
        <v>456.13902756720239</v>
      </c>
      <c r="R75" s="98">
        <v>652.73091008068491</v>
      </c>
      <c r="S75" s="98">
        <v>734.12634496482269</v>
      </c>
      <c r="T75" s="98">
        <v>576.00817283221068</v>
      </c>
      <c r="U75" s="98">
        <v>573.15833623188689</v>
      </c>
      <c r="V75" s="98">
        <v>636.04825446647294</v>
      </c>
      <c r="W75" s="98">
        <v>473.53206538702477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878.99690363777165</v>
      </c>
      <c r="D76" s="98">
        <v>948.24601252679179</v>
      </c>
      <c r="E76" s="98">
        <v>950.15474361500515</v>
      </c>
      <c r="F76" s="98">
        <v>978.18678743880139</v>
      </c>
      <c r="G76" s="98">
        <v>990.72263273960812</v>
      </c>
      <c r="H76" s="98">
        <v>946.88153733626325</v>
      </c>
      <c r="I76" s="98">
        <v>827.91937084229323</v>
      </c>
      <c r="J76" s="98">
        <v>872.16089144395141</v>
      </c>
      <c r="K76" s="98">
        <v>955.36336370287881</v>
      </c>
      <c r="L76" s="98">
        <v>855.98364425479167</v>
      </c>
      <c r="M76" s="98">
        <v>950.52520879567294</v>
      </c>
      <c r="N76" s="98">
        <v>939.99281104178453</v>
      </c>
      <c r="O76" s="98">
        <v>1019.0480242251722</v>
      </c>
      <c r="P76" s="98">
        <v>963.91933329544338</v>
      </c>
      <c r="Q76" s="98">
        <v>970.42891857168979</v>
      </c>
      <c r="R76" s="98">
        <v>953.51636270647055</v>
      </c>
      <c r="S76" s="98">
        <v>939.68177231602272</v>
      </c>
      <c r="T76" s="98">
        <v>945.39816277214754</v>
      </c>
      <c r="U76" s="98">
        <v>955.91459307925561</v>
      </c>
      <c r="V76" s="98">
        <v>982.31598214913106</v>
      </c>
      <c r="W76" s="98">
        <v>1017.8713780074485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752.66705406703636</v>
      </c>
      <c r="D77" s="122">
        <v>778.4499191613827</v>
      </c>
      <c r="E77" s="122">
        <v>791.74275208312588</v>
      </c>
      <c r="F77" s="122">
        <v>788.92117550111084</v>
      </c>
      <c r="G77" s="122">
        <v>800.10708250452274</v>
      </c>
      <c r="H77" s="122">
        <v>793.15225762495743</v>
      </c>
      <c r="I77" s="122">
        <v>762.69328608656565</v>
      </c>
      <c r="J77" s="122">
        <v>754.09693894793702</v>
      </c>
      <c r="K77" s="122">
        <v>733.408255422445</v>
      </c>
      <c r="L77" s="122">
        <v>773.59865530464685</v>
      </c>
      <c r="M77" s="122">
        <v>724.67464699091863</v>
      </c>
      <c r="N77" s="122">
        <v>705.79423775307987</v>
      </c>
      <c r="O77" s="122">
        <v>678.11326019403896</v>
      </c>
      <c r="P77" s="122">
        <v>661.25704898824779</v>
      </c>
      <c r="Q77" s="122">
        <v>673.93843992140535</v>
      </c>
      <c r="R77" s="122">
        <v>666.00719601970457</v>
      </c>
      <c r="S77" s="122">
        <v>695.41858811467364</v>
      </c>
      <c r="T77" s="122">
        <v>685.67876684495639</v>
      </c>
      <c r="U77" s="122">
        <v>681.76327962857488</v>
      </c>
      <c r="V77" s="122">
        <v>696.9449528520845</v>
      </c>
      <c r="W77" s="122">
        <v>696.61763850326201</v>
      </c>
      <c r="DA77" s="130" t="s">
        <v>3994</v>
      </c>
    </row>
    <row r="78" spans="1:105" ht="12" customHeight="1" x14ac:dyDescent="0.25">
      <c r="A78" s="97" t="s">
        <v>193</v>
      </c>
      <c r="B78" s="98"/>
      <c r="C78" s="98">
        <v>817.59260417602263</v>
      </c>
      <c r="D78" s="98">
        <v>844.73273372889082</v>
      </c>
      <c r="E78" s="98">
        <v>866.44423245252938</v>
      </c>
      <c r="F78" s="98">
        <v>828.13876102751851</v>
      </c>
      <c r="G78" s="98">
        <v>876.4836987983108</v>
      </c>
      <c r="H78" s="98">
        <v>841.92353529359514</v>
      </c>
      <c r="I78" s="98">
        <v>800.08242874538496</v>
      </c>
      <c r="J78" s="98">
        <v>788.50531292308096</v>
      </c>
      <c r="K78" s="98">
        <v>767.39088632018274</v>
      </c>
      <c r="L78" s="98">
        <v>821.60775293982499</v>
      </c>
      <c r="M78" s="98">
        <v>788.1632508263184</v>
      </c>
      <c r="N78" s="98">
        <v>726.94195926285272</v>
      </c>
      <c r="O78" s="98">
        <v>703.80515134468396</v>
      </c>
      <c r="P78" s="98">
        <v>698.51867824449585</v>
      </c>
      <c r="Q78" s="98">
        <v>726.28770929862708</v>
      </c>
      <c r="R78" s="98">
        <v>737.5267047347204</v>
      </c>
      <c r="S78" s="98">
        <v>775.19813241155953</v>
      </c>
      <c r="T78" s="98">
        <v>776.03323962339005</v>
      </c>
      <c r="U78" s="98">
        <v>776.14643756422527</v>
      </c>
      <c r="V78" s="98">
        <v>789.61322399856215</v>
      </c>
      <c r="W78" s="98">
        <v>794.11196320850172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685.37591460639931</v>
      </c>
      <c r="D79" s="33">
        <v>692.91378199971359</v>
      </c>
      <c r="E79" s="33">
        <v>701.25683098302363</v>
      </c>
      <c r="F79" s="33">
        <v>739.19701831703196</v>
      </c>
      <c r="G79" s="33">
        <v>700.10951686212297</v>
      </c>
      <c r="H79" s="33">
        <v>737.50383130293767</v>
      </c>
      <c r="I79" s="33">
        <v>713.30351337266882</v>
      </c>
      <c r="J79" s="33">
        <v>710.91685127861899</v>
      </c>
      <c r="K79" s="33">
        <v>669.56620715068254</v>
      </c>
      <c r="L79" s="33">
        <v>701.24763882419677</v>
      </c>
      <c r="M79" s="33">
        <v>608.82996857634987</v>
      </c>
      <c r="N79" s="33">
        <v>671.86789010001314</v>
      </c>
      <c r="O79" s="33">
        <v>631.90004235938977</v>
      </c>
      <c r="P79" s="33">
        <v>609.79965090694589</v>
      </c>
      <c r="Q79" s="33">
        <v>621.00719665120425</v>
      </c>
      <c r="R79" s="33">
        <v>586.63939604919801</v>
      </c>
      <c r="S79" s="33">
        <v>608.45390825006598</v>
      </c>
      <c r="T79" s="33">
        <v>582.87913289777225</v>
      </c>
      <c r="U79" s="33">
        <v>558.39241042004892</v>
      </c>
      <c r="V79" s="33">
        <v>565.35872602185725</v>
      </c>
      <c r="W79" s="33">
        <v>586.45909320276132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7">
        <f t="shared" ref="C81:Q81" si="28">C82+C85+C87+C100</f>
        <v>13659.675803491966</v>
      </c>
      <c r="D81" s="117">
        <f t="shared" si="28"/>
        <v>13692.870753241537</v>
      </c>
      <c r="E81" s="117">
        <f t="shared" si="28"/>
        <v>14911.316319438771</v>
      </c>
      <c r="F81" s="117">
        <f t="shared" si="28"/>
        <v>13686.95171175392</v>
      </c>
      <c r="G81" s="117">
        <f t="shared" si="28"/>
        <v>13633.103054282612</v>
      </c>
      <c r="H81" s="117">
        <f t="shared" si="28"/>
        <v>12589.456932637366</v>
      </c>
      <c r="I81" s="117">
        <f t="shared" si="28"/>
        <v>12463.674999926545</v>
      </c>
      <c r="J81" s="117">
        <f t="shared" si="28"/>
        <v>12144.815829478961</v>
      </c>
      <c r="K81" s="117">
        <f t="shared" si="28"/>
        <v>11840.906027889409</v>
      </c>
      <c r="L81" s="117">
        <f t="shared" si="28"/>
        <v>13216.141597707752</v>
      </c>
      <c r="M81" s="117">
        <f t="shared" si="28"/>
        <v>11504.275301052072</v>
      </c>
      <c r="N81" s="117">
        <f t="shared" si="28"/>
        <v>11734.245390341994</v>
      </c>
      <c r="O81" s="117">
        <f t="shared" si="28"/>
        <v>11591.097040226054</v>
      </c>
      <c r="P81" s="117">
        <f t="shared" si="28"/>
        <v>10346.176594658602</v>
      </c>
      <c r="Q81" s="117">
        <f t="shared" si="28"/>
        <v>10136.394554893095</v>
      </c>
      <c r="R81" s="117">
        <f t="shared" ref="R81:V81" si="29">R82+R85+R87+R100</f>
        <v>10273.551544727852</v>
      </c>
      <c r="S81" s="117">
        <f t="shared" si="29"/>
        <v>9615.3504729312626</v>
      </c>
      <c r="T81" s="117">
        <f t="shared" si="29"/>
        <v>10371.274108841482</v>
      </c>
      <c r="U81" s="117">
        <f t="shared" si="29"/>
        <v>9173.8087863028431</v>
      </c>
      <c r="V81" s="117">
        <f t="shared" si="29"/>
        <v>8392.2906259081792</v>
      </c>
      <c r="W81" s="117">
        <f t="shared" ref="W81" si="30">W82+W85+W87+W100</f>
        <v>8495.1533811033551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11126.674214570643</v>
      </c>
      <c r="D82" s="122">
        <f t="shared" si="31"/>
        <v>11168.845706660341</v>
      </c>
      <c r="E82" s="122">
        <f t="shared" si="31"/>
        <v>12302.535931762392</v>
      </c>
      <c r="F82" s="122">
        <f t="shared" si="31"/>
        <v>11204.322824658724</v>
      </c>
      <c r="G82" s="122">
        <f t="shared" si="31"/>
        <v>11004.191269539097</v>
      </c>
      <c r="H82" s="122">
        <f t="shared" si="31"/>
        <v>10004.782275071731</v>
      </c>
      <c r="I82" s="122">
        <f t="shared" si="31"/>
        <v>9968.5401014708623</v>
      </c>
      <c r="J82" s="122">
        <f t="shared" si="31"/>
        <v>9834.7637777326381</v>
      </c>
      <c r="K82" s="122">
        <f t="shared" si="31"/>
        <v>9661.7777869531092</v>
      </c>
      <c r="L82" s="122">
        <f t="shared" si="31"/>
        <v>10942.705946221709</v>
      </c>
      <c r="M82" s="122">
        <f t="shared" si="31"/>
        <v>9158.0682118403856</v>
      </c>
      <c r="N82" s="122">
        <f t="shared" si="31"/>
        <v>9424.4423316486755</v>
      </c>
      <c r="O82" s="122">
        <f t="shared" si="31"/>
        <v>9387.541444864366</v>
      </c>
      <c r="P82" s="122">
        <f t="shared" si="31"/>
        <v>8229.9520579111249</v>
      </c>
      <c r="Q82" s="122">
        <f t="shared" si="31"/>
        <v>7976.15939320507</v>
      </c>
      <c r="R82" s="122">
        <f t="shared" ref="R82:V82" si="32">SUM(R83:R84)</f>
        <v>8093.7441687799583</v>
      </c>
      <c r="S82" s="122">
        <f t="shared" si="32"/>
        <v>7360.0713296368567</v>
      </c>
      <c r="T82" s="122">
        <f t="shared" si="32"/>
        <v>7979.3792604765586</v>
      </c>
      <c r="U82" s="122">
        <f t="shared" si="32"/>
        <v>6948.696366229562</v>
      </c>
      <c r="V82" s="122">
        <f t="shared" si="32"/>
        <v>6241.8047360796563</v>
      </c>
      <c r="W82" s="122">
        <f t="shared" ref="W82" si="33">SUM(W83:W84)</f>
        <v>6281.0079284669509</v>
      </c>
      <c r="DA82" s="130" t="s">
        <v>3998</v>
      </c>
    </row>
    <row r="83" spans="1:105" ht="12" customHeight="1" x14ac:dyDescent="0.25">
      <c r="A83" s="97" t="s">
        <v>205</v>
      </c>
      <c r="B83" s="98"/>
      <c r="C83" s="98">
        <v>11066.306003144211</v>
      </c>
      <c r="D83" s="98">
        <v>11110.487118896472</v>
      </c>
      <c r="E83" s="98">
        <v>12241.525514039464</v>
      </c>
      <c r="F83" s="98">
        <v>11150.700439739787</v>
      </c>
      <c r="G83" s="98">
        <v>10950.103081414818</v>
      </c>
      <c r="H83" s="98">
        <v>9952.9800270873038</v>
      </c>
      <c r="I83" s="98">
        <v>9917.4607827269592</v>
      </c>
      <c r="J83" s="98">
        <v>9785.7745228826661</v>
      </c>
      <c r="K83" s="98">
        <v>9614.3226268672279</v>
      </c>
      <c r="L83" s="98">
        <v>10885.275978156593</v>
      </c>
      <c r="M83" s="98">
        <v>9111.1580192827023</v>
      </c>
      <c r="N83" s="98">
        <v>9376.1061923175275</v>
      </c>
      <c r="O83" s="98">
        <v>9339.1827058313102</v>
      </c>
      <c r="P83" s="98">
        <v>8188.3820974074788</v>
      </c>
      <c r="Q83" s="98">
        <v>7936.2304075058173</v>
      </c>
      <c r="R83" s="98">
        <v>8052.7353051540922</v>
      </c>
      <c r="S83" s="98">
        <v>7321.7328277458728</v>
      </c>
      <c r="T83" s="98">
        <v>7938.4860355498122</v>
      </c>
      <c r="U83" s="98">
        <v>6912.0609829988716</v>
      </c>
      <c r="V83" s="98">
        <v>6209.4315753840056</v>
      </c>
      <c r="W83" s="98">
        <v>6246.9705306033857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60.368211426432318</v>
      </c>
      <c r="D84" s="98">
        <v>58.358587763869153</v>
      </c>
      <c r="E84" s="98">
        <v>61.010417722927301</v>
      </c>
      <c r="F84" s="98">
        <v>53.622384918937342</v>
      </c>
      <c r="G84" s="98">
        <v>54.088188124279178</v>
      </c>
      <c r="H84" s="98">
        <v>51.802247984427076</v>
      </c>
      <c r="I84" s="98">
        <v>51.079318743902611</v>
      </c>
      <c r="J84" s="98">
        <v>48.989254849972163</v>
      </c>
      <c r="K84" s="98">
        <v>47.455160085881367</v>
      </c>
      <c r="L84" s="98">
        <v>57.429968065116036</v>
      </c>
      <c r="M84" s="98">
        <v>46.910192557682493</v>
      </c>
      <c r="N84" s="98">
        <v>48.336139331147315</v>
      </c>
      <c r="O84" s="98">
        <v>48.358739033056324</v>
      </c>
      <c r="P84" s="98">
        <v>41.569960503645603</v>
      </c>
      <c r="Q84" s="98">
        <v>39.928985699252522</v>
      </c>
      <c r="R84" s="98">
        <v>41.008863625866198</v>
      </c>
      <c r="S84" s="98">
        <v>38.33850189098353</v>
      </c>
      <c r="T84" s="98">
        <v>40.893224926745916</v>
      </c>
      <c r="U84" s="98">
        <v>36.635383230690444</v>
      </c>
      <c r="V84" s="98">
        <v>32.373160695651002</v>
      </c>
      <c r="W84" s="98">
        <v>34.037397863564969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36.262746288553288</v>
      </c>
      <c r="D85" s="122">
        <f t="shared" si="34"/>
        <v>52.20746652026142</v>
      </c>
      <c r="E85" s="122">
        <f t="shared" si="34"/>
        <v>121.55427315243298</v>
      </c>
      <c r="F85" s="122">
        <f t="shared" si="34"/>
        <v>41.060076005313029</v>
      </c>
      <c r="G85" s="122">
        <f t="shared" si="34"/>
        <v>58.432300333044687</v>
      </c>
      <c r="H85" s="122">
        <f t="shared" si="34"/>
        <v>71.6312178096846</v>
      </c>
      <c r="I85" s="122">
        <f t="shared" si="34"/>
        <v>76.417786735816534</v>
      </c>
      <c r="J85" s="122">
        <f t="shared" si="34"/>
        <v>47.018341283299691</v>
      </c>
      <c r="K85" s="122">
        <f t="shared" si="34"/>
        <v>47.58742967929625</v>
      </c>
      <c r="L85" s="122">
        <f t="shared" si="34"/>
        <v>46.207804813342506</v>
      </c>
      <c r="M85" s="122">
        <f t="shared" si="34"/>
        <v>44.289409735642749</v>
      </c>
      <c r="N85" s="122">
        <f t="shared" si="34"/>
        <v>73.898069472600483</v>
      </c>
      <c r="O85" s="122">
        <f t="shared" si="34"/>
        <v>31.351219600775035</v>
      </c>
      <c r="P85" s="122">
        <f t="shared" si="34"/>
        <v>21.423013737105705</v>
      </c>
      <c r="Q85" s="122">
        <f t="shared" si="34"/>
        <v>34.312233032784818</v>
      </c>
      <c r="R85" s="122">
        <f t="shared" si="34"/>
        <v>44.069170150667567</v>
      </c>
      <c r="S85" s="122">
        <f t="shared" si="34"/>
        <v>46.405049149583498</v>
      </c>
      <c r="T85" s="122">
        <f t="shared" si="34"/>
        <v>44.630819161795195</v>
      </c>
      <c r="U85" s="122">
        <f t="shared" si="34"/>
        <v>40.097268634295403</v>
      </c>
      <c r="V85" s="122">
        <f t="shared" si="34"/>
        <v>31.714364434050708</v>
      </c>
      <c r="W85" s="122">
        <f t="shared" si="34"/>
        <v>38.618406443498245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36.262746288553288</v>
      </c>
      <c r="D86" s="98">
        <f>IF(RES_hhdet_in_fec!D86=0,0,RES_hhdet_in_fec!D86*1000*11630/RES_hhdet_in_new!D83)</f>
        <v>52.20746652026142</v>
      </c>
      <c r="E86" s="98">
        <f>IF(RES_hhdet_in_fec!E86=0,0,RES_hhdet_in_fec!E86*1000*11630/RES_hhdet_in_new!E83)</f>
        <v>121.55427315243298</v>
      </c>
      <c r="F86" s="98">
        <f>IF(RES_hhdet_in_fec!F86=0,0,RES_hhdet_in_fec!F86*1000*11630/RES_hhdet_in_new!F83)</f>
        <v>41.060076005313029</v>
      </c>
      <c r="G86" s="98">
        <f>IF(RES_hhdet_in_fec!G86=0,0,RES_hhdet_in_fec!G86*1000*11630/RES_hhdet_in_new!G83)</f>
        <v>58.432300333044687</v>
      </c>
      <c r="H86" s="98">
        <f>IF(RES_hhdet_in_fec!H86=0,0,RES_hhdet_in_fec!H86*1000*11630/RES_hhdet_in_new!H83)</f>
        <v>71.6312178096846</v>
      </c>
      <c r="I86" s="98">
        <f>IF(RES_hhdet_in_fec!I86=0,0,RES_hhdet_in_fec!I86*1000*11630/RES_hhdet_in_new!I83)</f>
        <v>76.417786735816534</v>
      </c>
      <c r="J86" s="98">
        <f>IF(RES_hhdet_in_fec!J86=0,0,RES_hhdet_in_fec!J86*1000*11630/RES_hhdet_in_new!J83)</f>
        <v>47.018341283299691</v>
      </c>
      <c r="K86" s="98">
        <f>IF(RES_hhdet_in_fec!K86=0,0,RES_hhdet_in_fec!K86*1000*11630/RES_hhdet_in_new!K83)</f>
        <v>47.58742967929625</v>
      </c>
      <c r="L86" s="98">
        <f>IF(RES_hhdet_in_fec!L86=0,0,RES_hhdet_in_fec!L86*1000*11630/RES_hhdet_in_new!L83)</f>
        <v>46.207804813342506</v>
      </c>
      <c r="M86" s="98">
        <f>IF(RES_hhdet_in_fec!M86=0,0,RES_hhdet_in_fec!M86*1000*11630/RES_hhdet_in_new!M83)</f>
        <v>44.289409735642749</v>
      </c>
      <c r="N86" s="98">
        <f>IF(RES_hhdet_in_fec!N86=0,0,RES_hhdet_in_fec!N86*1000*11630/RES_hhdet_in_new!N83)</f>
        <v>73.898069472600483</v>
      </c>
      <c r="O86" s="98">
        <f>IF(RES_hhdet_in_fec!O86=0,0,RES_hhdet_in_fec!O86*1000*11630/RES_hhdet_in_new!O83)</f>
        <v>31.351219600775035</v>
      </c>
      <c r="P86" s="98">
        <f>IF(RES_hhdet_in_fec!P86=0,0,RES_hhdet_in_fec!P86*1000*11630/RES_hhdet_in_new!P83)</f>
        <v>21.423013737105705</v>
      </c>
      <c r="Q86" s="98">
        <f>IF(RES_hhdet_in_fec!Q86=0,0,RES_hhdet_in_fec!Q86*1000*11630/RES_hhdet_in_new!Q83)</f>
        <v>34.312233032784818</v>
      </c>
      <c r="R86" s="98">
        <f>IF(RES_hhdet_in_fec!R86=0,0,RES_hhdet_in_fec!R86*1000*11630/RES_hhdet_in_new!R83)</f>
        <v>44.069170150667567</v>
      </c>
      <c r="S86" s="98">
        <f>IF(RES_hhdet_in_fec!S86=0,0,RES_hhdet_in_fec!S86*1000*11630/RES_hhdet_in_new!S83)</f>
        <v>46.405049149583498</v>
      </c>
      <c r="T86" s="98">
        <f>IF(RES_hhdet_in_fec!T86=0,0,RES_hhdet_in_fec!T86*1000*11630/RES_hhdet_in_new!T83)</f>
        <v>44.630819161795195</v>
      </c>
      <c r="U86" s="98">
        <f>IF(RES_hhdet_in_fec!U86=0,0,RES_hhdet_in_fec!U86*1000*11630/RES_hhdet_in_new!U83)</f>
        <v>40.097268634295403</v>
      </c>
      <c r="V86" s="98">
        <f>IF(RES_hhdet_in_fec!V86=0,0,RES_hhdet_in_fec!V86*1000*11630/RES_hhdet_in_new!V83)</f>
        <v>31.714364434050708</v>
      </c>
      <c r="W86" s="98">
        <f>IF(RES_hhdet_in_fec!W86=0,0,RES_hhdet_in_fec!W86*1000*11630/RES_hhdet_in_new!W83)</f>
        <v>38.618406443498245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1577.1280665266463</v>
      </c>
      <c r="D87" s="122">
        <v>1635.0909729945099</v>
      </c>
      <c r="E87" s="122">
        <v>1635.1732727827714</v>
      </c>
      <c r="F87" s="122">
        <v>1617.4695165356936</v>
      </c>
      <c r="G87" s="122">
        <v>1694.0155696529671</v>
      </c>
      <c r="H87" s="122">
        <v>1661.2645929808359</v>
      </c>
      <c r="I87" s="122">
        <v>1613.9775840330569</v>
      </c>
      <c r="J87" s="122">
        <v>1506.5180020662244</v>
      </c>
      <c r="K87" s="122">
        <v>1428.4443596931608</v>
      </c>
      <c r="L87" s="122">
        <v>1494.4367777036357</v>
      </c>
      <c r="M87" s="122">
        <v>1517.2300566484455</v>
      </c>
      <c r="N87" s="122">
        <v>1478.9864661038928</v>
      </c>
      <c r="O87" s="122">
        <v>1456.5540298678259</v>
      </c>
      <c r="P87" s="122">
        <v>1425.066711042693</v>
      </c>
      <c r="Q87" s="122">
        <v>1421.8937432845039</v>
      </c>
      <c r="R87" s="122">
        <v>1428.6802923501443</v>
      </c>
      <c r="S87" s="122">
        <v>1462.1970242818884</v>
      </c>
      <c r="T87" s="122">
        <v>1577.4520938776234</v>
      </c>
      <c r="U87" s="122">
        <v>1464.0837166687863</v>
      </c>
      <c r="V87" s="122">
        <v>1424.4180337360651</v>
      </c>
      <c r="W87" s="122">
        <v>1470.0342494797601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1564.1122235508647</v>
      </c>
      <c r="D88" s="98">
        <v>1569.7516518336358</v>
      </c>
      <c r="E88" s="98">
        <v>1631.0262262123556</v>
      </c>
      <c r="F88" s="98">
        <v>1491.131242303615</v>
      </c>
      <c r="G88" s="98">
        <v>1658.1047654693809</v>
      </c>
      <c r="H88" s="98">
        <v>1683.3608371303549</v>
      </c>
      <c r="I88" s="98">
        <v>1784.4994968826229</v>
      </c>
      <c r="J88" s="98">
        <v>1679.9634907780594</v>
      </c>
      <c r="K88" s="98">
        <v>1547.5578241042981</v>
      </c>
      <c r="L88" s="98">
        <v>1591.2774704918877</v>
      </c>
      <c r="M88" s="98">
        <v>1656.4967476809318</v>
      </c>
      <c r="N88" s="98">
        <v>1592.1006584208287</v>
      </c>
      <c r="O88" s="98">
        <v>1584.3754618830335</v>
      </c>
      <c r="P88" s="98">
        <v>1454.9883987573448</v>
      </c>
      <c r="Q88" s="98">
        <v>1457.811614947628</v>
      </c>
      <c r="R88" s="98">
        <v>1399.207687785401</v>
      </c>
      <c r="S88" s="98">
        <v>1357.7921632316384</v>
      </c>
      <c r="T88" s="98">
        <v>1677.4969083496831</v>
      </c>
      <c r="U88" s="98">
        <v>1493.9830988235769</v>
      </c>
      <c r="V88" s="98">
        <v>1465.1228591157762</v>
      </c>
      <c r="W88" s="98">
        <v>1574.2541487126266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1791.0618112075626</v>
      </c>
      <c r="D89" s="98">
        <v>1658.7415763332253</v>
      </c>
      <c r="E89" s="98">
        <v>1812.6212328374129</v>
      </c>
      <c r="F89" s="98">
        <v>1731.6616881287564</v>
      </c>
      <c r="G89" s="98">
        <v>1753.9670189071364</v>
      </c>
      <c r="H89" s="98">
        <v>1810.3854438950782</v>
      </c>
      <c r="I89" s="98">
        <v>1863.9146191486254</v>
      </c>
      <c r="J89" s="98">
        <v>1668.2244137475579</v>
      </c>
      <c r="K89" s="98">
        <v>1571.3497437703745</v>
      </c>
      <c r="L89" s="98">
        <v>1634.6820831792443</v>
      </c>
      <c r="M89" s="98">
        <v>1317.6790039231805</v>
      </c>
      <c r="N89" s="98">
        <v>1190.3847302418676</v>
      </c>
      <c r="O89" s="98">
        <v>1418.6200457232455</v>
      </c>
      <c r="P89" s="98">
        <v>1265.8576796277421</v>
      </c>
      <c r="Q89" s="98">
        <v>1224.579597295342</v>
      </c>
      <c r="R89" s="98">
        <v>1144.2362092899207</v>
      </c>
      <c r="S89" s="98">
        <v>1026.2544961015649</v>
      </c>
      <c r="T89" s="98">
        <v>1724.2681307076343</v>
      </c>
      <c r="U89" s="98">
        <v>1275.711146214358</v>
      </c>
      <c r="V89" s="98">
        <v>1474.5829927927089</v>
      </c>
      <c r="W89" s="98">
        <v>1532.4817799739972</v>
      </c>
      <c r="DA89" s="63" t="s">
        <v>4005</v>
      </c>
    </row>
    <row r="90" spans="1:105" ht="12" customHeight="1" x14ac:dyDescent="0.25">
      <c r="A90" s="100" t="s">
        <v>205</v>
      </c>
      <c r="B90" s="101"/>
      <c r="C90" s="101">
        <v>852.64783531145122</v>
      </c>
      <c r="D90" s="101">
        <v>850.59624899720723</v>
      </c>
      <c r="E90" s="101">
        <v>898.90913451798099</v>
      </c>
      <c r="F90" s="101">
        <v>881.90670434429603</v>
      </c>
      <c r="G90" s="101">
        <v>871.55757617792358</v>
      </c>
      <c r="H90" s="101">
        <v>856.29725336728222</v>
      </c>
      <c r="I90" s="101">
        <v>985.06671033300131</v>
      </c>
      <c r="J90" s="101">
        <v>770.79198631070631</v>
      </c>
      <c r="K90" s="101">
        <v>740.78195413401579</v>
      </c>
      <c r="L90" s="101">
        <v>707.44561365468167</v>
      </c>
      <c r="M90" s="101">
        <v>528.00007645889593</v>
      </c>
      <c r="N90" s="101">
        <v>411.08738721775387</v>
      </c>
      <c r="O90" s="101">
        <v>668.07002393971879</v>
      </c>
      <c r="P90" s="101">
        <v>549.60690986637042</v>
      </c>
      <c r="Q90" s="101">
        <v>567.18326334637891</v>
      </c>
      <c r="R90" s="101">
        <v>580.09966379573609</v>
      </c>
      <c r="S90" s="101">
        <v>293.69516874764503</v>
      </c>
      <c r="T90" s="101">
        <v>941.2208660456655</v>
      </c>
      <c r="U90" s="101">
        <v>521.96463754081333</v>
      </c>
      <c r="V90" s="101">
        <v>617.65333559681153</v>
      </c>
      <c r="W90" s="101">
        <v>667.49106869481648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938.41397589611154</v>
      </c>
      <c r="D91" s="104">
        <v>808.14532733601811</v>
      </c>
      <c r="E91" s="104">
        <v>913.71209831943247</v>
      </c>
      <c r="F91" s="104">
        <v>849.75498378446025</v>
      </c>
      <c r="G91" s="104">
        <v>882.40944272921331</v>
      </c>
      <c r="H91" s="104">
        <v>954.08819052779609</v>
      </c>
      <c r="I91" s="104">
        <v>878.84790881562378</v>
      </c>
      <c r="J91" s="104">
        <v>897.43242743685175</v>
      </c>
      <c r="K91" s="104">
        <v>830.56778963635873</v>
      </c>
      <c r="L91" s="104">
        <v>927.23646952456261</v>
      </c>
      <c r="M91" s="104">
        <v>789.67892746428424</v>
      </c>
      <c r="N91" s="104">
        <v>779.29734302411384</v>
      </c>
      <c r="O91" s="104">
        <v>750.55002178352686</v>
      </c>
      <c r="P91" s="104">
        <v>716.25076976137177</v>
      </c>
      <c r="Q91" s="104">
        <v>657.39633394896316</v>
      </c>
      <c r="R91" s="104">
        <v>564.1365454941847</v>
      </c>
      <c r="S91" s="104">
        <v>732.55932735392003</v>
      </c>
      <c r="T91" s="104">
        <v>783.04726466196928</v>
      </c>
      <c r="U91" s="104">
        <v>753.74650867354478</v>
      </c>
      <c r="V91" s="104">
        <v>856.92965719589722</v>
      </c>
      <c r="W91" s="104">
        <v>864.99071127918023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1598.0470859412849</v>
      </c>
      <c r="D92" s="101">
        <v>1634.3537432022824</v>
      </c>
      <c r="E92" s="101">
        <v>1622.4780673231003</v>
      </c>
      <c r="F92" s="101">
        <v>1638.7237688857117</v>
      </c>
      <c r="G92" s="101">
        <v>1831.4991801301128</v>
      </c>
      <c r="H92" s="101">
        <v>1593.2713310179647</v>
      </c>
      <c r="I92" s="101">
        <v>1518.2083137072721</v>
      </c>
      <c r="J92" s="101">
        <v>1418.7060712583279</v>
      </c>
      <c r="K92" s="101">
        <v>1386.0935341474856</v>
      </c>
      <c r="L92" s="101">
        <v>1486.9941150533871</v>
      </c>
      <c r="M92" s="101">
        <v>1402.1908044285294</v>
      </c>
      <c r="N92" s="101">
        <v>1332.4672185955721</v>
      </c>
      <c r="O92" s="101">
        <v>1308.4126797520148</v>
      </c>
      <c r="P92" s="101">
        <v>1300.6998804068721</v>
      </c>
      <c r="Q92" s="101">
        <v>1308.6289533315164</v>
      </c>
      <c r="R92" s="101">
        <v>1333.2290950545462</v>
      </c>
      <c r="S92" s="101">
        <v>1343.5768806276917</v>
      </c>
      <c r="T92" s="101">
        <v>1481.5338837968097</v>
      </c>
      <c r="U92" s="101">
        <v>1287.2409553554717</v>
      </c>
      <c r="V92" s="101">
        <v>1251.4700400075469</v>
      </c>
      <c r="W92" s="101">
        <v>1233.4885425988098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1015.7324720858096</v>
      </c>
      <c r="D93" s="104">
        <v>1027.0694591270806</v>
      </c>
      <c r="E93" s="104">
        <v>965.5052008506259</v>
      </c>
      <c r="F93" s="104">
        <v>1115.6456632166437</v>
      </c>
      <c r="G93" s="104">
        <v>1094.6917785697628</v>
      </c>
      <c r="H93" s="104">
        <v>1092.1375935120245</v>
      </c>
      <c r="I93" s="104">
        <v>898.77251848908816</v>
      </c>
      <c r="J93" s="104">
        <v>962.0199146878748</v>
      </c>
      <c r="K93" s="104">
        <v>884.09533429896749</v>
      </c>
      <c r="L93" s="104">
        <v>999.47334671541773</v>
      </c>
      <c r="M93" s="104">
        <v>907.83622752874987</v>
      </c>
      <c r="N93" s="104">
        <v>852.33826137974017</v>
      </c>
      <c r="O93" s="104">
        <v>884.08568836320637</v>
      </c>
      <c r="P93" s="104">
        <v>867.36191891936039</v>
      </c>
      <c r="Q93" s="104">
        <v>833.74131883260429</v>
      </c>
      <c r="R93" s="104">
        <v>928.43219743146665</v>
      </c>
      <c r="S93" s="104">
        <v>830.88868012743251</v>
      </c>
      <c r="T93" s="104">
        <v>1137.8543072172779</v>
      </c>
      <c r="U93" s="104">
        <v>900.5851200519179</v>
      </c>
      <c r="V93" s="104">
        <v>1004.4700698613644</v>
      </c>
      <c r="W93" s="104">
        <v>1037.3797747862582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313.69081263082353</v>
      </c>
      <c r="D94" s="98">
        <v>330.93181110554792</v>
      </c>
      <c r="E94" s="98">
        <v>259.2037152570017</v>
      </c>
      <c r="F94" s="98">
        <v>371.05435685335163</v>
      </c>
      <c r="G94" s="98">
        <v>354.06283943680739</v>
      </c>
      <c r="H94" s="98">
        <v>360.34658936808398</v>
      </c>
      <c r="I94" s="98">
        <v>199.2259004406009</v>
      </c>
      <c r="J94" s="98">
        <v>251.94755551298198</v>
      </c>
      <c r="K94" s="98">
        <v>201.98873379937544</v>
      </c>
      <c r="L94" s="98">
        <v>253.60069522537472</v>
      </c>
      <c r="M94" s="98">
        <v>185.30900390644263</v>
      </c>
      <c r="N94" s="98">
        <v>151.46583806460694</v>
      </c>
      <c r="O94" s="98">
        <v>118.34721532820666</v>
      </c>
      <c r="P94" s="98">
        <v>162.33108677752222</v>
      </c>
      <c r="Q94" s="98">
        <v>167.2766596382555</v>
      </c>
      <c r="R94" s="98">
        <v>222.60584879934908</v>
      </c>
      <c r="S94" s="98">
        <v>148.70402027593047</v>
      </c>
      <c r="T94" s="98">
        <v>337.6711712284519</v>
      </c>
      <c r="U94" s="98">
        <v>179.4803222774315</v>
      </c>
      <c r="V94" s="98">
        <v>214.35695141923208</v>
      </c>
      <c r="W94" s="98">
        <v>175.5929319313272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702.04165945498607</v>
      </c>
      <c r="D95" s="98">
        <v>696.13764802153287</v>
      </c>
      <c r="E95" s="98">
        <v>706.30148559362397</v>
      </c>
      <c r="F95" s="98">
        <v>744.59130636329178</v>
      </c>
      <c r="G95" s="98">
        <v>740.62893913295557</v>
      </c>
      <c r="H95" s="98">
        <v>731.79100414394031</v>
      </c>
      <c r="I95" s="98">
        <v>699.5466180484874</v>
      </c>
      <c r="J95" s="98">
        <v>710.07235917489277</v>
      </c>
      <c r="K95" s="98">
        <v>682.1066004995921</v>
      </c>
      <c r="L95" s="98">
        <v>745.87265149004304</v>
      </c>
      <c r="M95" s="98">
        <v>722.52722362230736</v>
      </c>
      <c r="N95" s="98">
        <v>700.87242331513312</v>
      </c>
      <c r="O95" s="98">
        <v>765.73847303499952</v>
      </c>
      <c r="P95" s="98">
        <v>705.03083214183812</v>
      </c>
      <c r="Q95" s="98">
        <v>666.464659194349</v>
      </c>
      <c r="R95" s="98">
        <v>705.82634863211763</v>
      </c>
      <c r="S95" s="98">
        <v>682.18465985150192</v>
      </c>
      <c r="T95" s="98">
        <v>800.18313598882617</v>
      </c>
      <c r="U95" s="98">
        <v>721.10479777448643</v>
      </c>
      <c r="V95" s="98">
        <v>790.11311844213253</v>
      </c>
      <c r="W95" s="98">
        <v>861.78684285493114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1592.1676029288026</v>
      </c>
      <c r="D96" s="101">
        <v>1653.5593462696188</v>
      </c>
      <c r="E96" s="101">
        <v>1626.9984615244423</v>
      </c>
      <c r="F96" s="101">
        <v>1687.3471182684934</v>
      </c>
      <c r="G96" s="101">
        <v>1675.2020597528028</v>
      </c>
      <c r="H96" s="101">
        <v>1696.9927805606026</v>
      </c>
      <c r="I96" s="101">
        <v>1621.9394628829618</v>
      </c>
      <c r="J96" s="101">
        <v>1518.3121534880011</v>
      </c>
      <c r="K96" s="101">
        <v>1437.4602697760863</v>
      </c>
      <c r="L96" s="101">
        <v>1567.6132282822919</v>
      </c>
      <c r="M96" s="101">
        <v>1539.8840378413274</v>
      </c>
      <c r="N96" s="101">
        <v>1535.7794581952076</v>
      </c>
      <c r="O96" s="101">
        <v>1534.1921570688644</v>
      </c>
      <c r="P96" s="101">
        <v>1518.8749668723547</v>
      </c>
      <c r="Q96" s="101">
        <v>1476.6990311676623</v>
      </c>
      <c r="R96" s="101">
        <v>1525.1185539948224</v>
      </c>
      <c r="S96" s="101">
        <v>1577.5436406582783</v>
      </c>
      <c r="T96" s="101">
        <v>1549.0911981384049</v>
      </c>
      <c r="U96" s="101">
        <v>1504.5671851766472</v>
      </c>
      <c r="V96" s="101">
        <v>1505.9093593823095</v>
      </c>
      <c r="W96" s="101">
        <v>1513.5866048854375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1447.5091293267287</v>
      </c>
      <c r="D97" s="104">
        <v>1657.317112269058</v>
      </c>
      <c r="E97" s="104">
        <v>1714.2018702053992</v>
      </c>
      <c r="F97" s="104">
        <v>1546.5447330115851</v>
      </c>
      <c r="G97" s="104">
        <v>1554.6880021233126</v>
      </c>
      <c r="H97" s="104">
        <v>1574.3390928944596</v>
      </c>
      <c r="I97" s="104">
        <v>1442.4788464140177</v>
      </c>
      <c r="J97" s="104">
        <v>1279.0247647460872</v>
      </c>
      <c r="K97" s="104">
        <v>1308.0120055147286</v>
      </c>
      <c r="L97" s="104">
        <v>1248.0908423519061</v>
      </c>
      <c r="M97" s="104">
        <v>1438.3097637767778</v>
      </c>
      <c r="N97" s="104">
        <v>1308.4864878735991</v>
      </c>
      <c r="O97" s="104">
        <v>1191.3730217308732</v>
      </c>
      <c r="P97" s="104">
        <v>1235.2615617596232</v>
      </c>
      <c r="Q97" s="104">
        <v>1272.9070619912786</v>
      </c>
      <c r="R97" s="104">
        <v>1341.8992904182135</v>
      </c>
      <c r="S97" s="104">
        <v>1512.6317454982391</v>
      </c>
      <c r="T97" s="104">
        <v>1471.4277527139288</v>
      </c>
      <c r="U97" s="104">
        <v>1455.5024618994953</v>
      </c>
      <c r="V97" s="104">
        <v>1298.0548034176918</v>
      </c>
      <c r="W97" s="104">
        <v>1411.0871953413969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627.98773070749769</v>
      </c>
      <c r="D98" s="98">
        <v>777.11720792340475</v>
      </c>
      <c r="E98" s="98">
        <v>814.88481249880397</v>
      </c>
      <c r="F98" s="98">
        <v>706.73854393572594</v>
      </c>
      <c r="G98" s="98">
        <v>676.6207462186635</v>
      </c>
      <c r="H98" s="98">
        <v>678.95963948968995</v>
      </c>
      <c r="I98" s="98">
        <v>598.62688916101479</v>
      </c>
      <c r="J98" s="98">
        <v>463.36591622188905</v>
      </c>
      <c r="K98" s="98">
        <v>494.60896415565918</v>
      </c>
      <c r="L98" s="98">
        <v>510.9233606447259</v>
      </c>
      <c r="M98" s="98">
        <v>575.01391932825629</v>
      </c>
      <c r="N98" s="98">
        <v>462.20903581614101</v>
      </c>
      <c r="O98" s="98">
        <v>367.14233843658019</v>
      </c>
      <c r="P98" s="98">
        <v>422.77180309470862</v>
      </c>
      <c r="Q98" s="98">
        <v>424.45973649758997</v>
      </c>
      <c r="R98" s="98">
        <v>453.03535610445527</v>
      </c>
      <c r="S98" s="98">
        <v>616.06001595126509</v>
      </c>
      <c r="T98" s="98">
        <v>602.52649129574206</v>
      </c>
      <c r="U98" s="98">
        <v>563.73427443482603</v>
      </c>
      <c r="V98" s="98">
        <v>420.07681204122593</v>
      </c>
      <c r="W98" s="98">
        <v>514.74221266200152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819.52139861923149</v>
      </c>
      <c r="D99" s="98">
        <v>880.19990434565318</v>
      </c>
      <c r="E99" s="98">
        <v>899.31705770659551</v>
      </c>
      <c r="F99" s="98">
        <v>839.8061890758587</v>
      </c>
      <c r="G99" s="98">
        <v>878.06725590464885</v>
      </c>
      <c r="H99" s="98">
        <v>895.37945340476949</v>
      </c>
      <c r="I99" s="98">
        <v>843.85195725300218</v>
      </c>
      <c r="J99" s="98">
        <v>815.65884852419811</v>
      </c>
      <c r="K99" s="98">
        <v>813.40304135906922</v>
      </c>
      <c r="L99" s="98">
        <v>737.16748170718029</v>
      </c>
      <c r="M99" s="98">
        <v>863.29584444852117</v>
      </c>
      <c r="N99" s="98">
        <v>846.27745205745748</v>
      </c>
      <c r="O99" s="98">
        <v>824.23068329429282</v>
      </c>
      <c r="P99" s="98">
        <v>812.48975866491446</v>
      </c>
      <c r="Q99" s="98">
        <v>848.44732549368894</v>
      </c>
      <c r="R99" s="98">
        <v>888.86393431375814</v>
      </c>
      <c r="S99" s="98">
        <v>896.57172954697432</v>
      </c>
      <c r="T99" s="98">
        <v>868.90126141818644</v>
      </c>
      <c r="U99" s="98">
        <v>891.76818746466927</v>
      </c>
      <c r="V99" s="98">
        <v>877.97799137646609</v>
      </c>
      <c r="W99" s="98">
        <v>896.34498267939512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919.61077610612369</v>
      </c>
      <c r="D100" s="122">
        <v>836.726607066425</v>
      </c>
      <c r="E100" s="122">
        <v>852.05284174117457</v>
      </c>
      <c r="F100" s="122">
        <v>824.0992945541891</v>
      </c>
      <c r="G100" s="122">
        <v>876.4639147575034</v>
      </c>
      <c r="H100" s="122">
        <v>851.77884677511497</v>
      </c>
      <c r="I100" s="122">
        <v>804.73952768680999</v>
      </c>
      <c r="J100" s="122">
        <v>756.51570839679857</v>
      </c>
      <c r="K100" s="122">
        <v>703.09645156384238</v>
      </c>
      <c r="L100" s="122">
        <v>732.79106896906455</v>
      </c>
      <c r="M100" s="122">
        <v>784.68762282759712</v>
      </c>
      <c r="N100" s="122">
        <v>756.91852311682499</v>
      </c>
      <c r="O100" s="122">
        <v>715.65034589308664</v>
      </c>
      <c r="P100" s="122">
        <v>669.73481196767852</v>
      </c>
      <c r="Q100" s="122">
        <v>704.02918537073708</v>
      </c>
      <c r="R100" s="122">
        <v>707.0579134470828</v>
      </c>
      <c r="S100" s="122">
        <v>746.67706986293399</v>
      </c>
      <c r="T100" s="122">
        <v>769.8119353255039</v>
      </c>
      <c r="U100" s="122">
        <v>720.93143477019896</v>
      </c>
      <c r="V100" s="122">
        <v>694.35349165840853</v>
      </c>
      <c r="W100" s="122">
        <v>705.4927967131465</v>
      </c>
      <c r="DA100" s="130" t="s">
        <v>4016</v>
      </c>
    </row>
    <row r="101" spans="1:105" ht="12" customHeight="1" x14ac:dyDescent="0.25">
      <c r="A101" s="97" t="s">
        <v>208</v>
      </c>
      <c r="B101" s="98"/>
      <c r="C101" s="98">
        <v>1189.5869314957865</v>
      </c>
      <c r="D101" s="98">
        <v>1119.3523032482697</v>
      </c>
      <c r="E101" s="98">
        <v>1086.7009346224147</v>
      </c>
      <c r="F101" s="98">
        <v>962.28162088725298</v>
      </c>
      <c r="G101" s="98">
        <v>1170.5056566146895</v>
      </c>
      <c r="H101" s="98">
        <v>1158.0454874694656</v>
      </c>
      <c r="I101" s="98">
        <v>1318.9002129098678</v>
      </c>
      <c r="J101" s="98">
        <v>1166.1061317043434</v>
      </c>
      <c r="K101" s="98">
        <v>1147.1189043950001</v>
      </c>
      <c r="L101" s="98">
        <v>969.07674603652185</v>
      </c>
      <c r="M101" s="98">
        <v>1287.7206357588343</v>
      </c>
      <c r="N101" s="98">
        <v>1263.307112771482</v>
      </c>
      <c r="O101" s="98">
        <v>1136.3509083957456</v>
      </c>
      <c r="P101" s="98">
        <v>1000.5963779227048</v>
      </c>
      <c r="Q101" s="98">
        <v>1095.728497771657</v>
      </c>
      <c r="R101" s="98">
        <v>1001.5714131166767</v>
      </c>
      <c r="S101" s="98">
        <v>1024.3470283326521</v>
      </c>
      <c r="T101" s="98">
        <v>1141.8777465181965</v>
      </c>
      <c r="U101" s="98">
        <v>1095.3449057268108</v>
      </c>
      <c r="V101" s="98">
        <v>1071.8846369782659</v>
      </c>
      <c r="W101" s="98">
        <v>1162.0217231871954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1147.989383825198</v>
      </c>
      <c r="D102" s="98">
        <v>951.5119990802001</v>
      </c>
      <c r="E102" s="98">
        <v>1000.1995484905608</v>
      </c>
      <c r="F102" s="98">
        <v>890.72387070817263</v>
      </c>
      <c r="G102" s="98">
        <v>1059.4780619975752</v>
      </c>
      <c r="H102" s="98">
        <v>932.32023902026413</v>
      </c>
      <c r="I102" s="98">
        <v>917.74990158632204</v>
      </c>
      <c r="J102" s="98">
        <v>784.01638273464334</v>
      </c>
      <c r="K102" s="98">
        <v>819.34810980649036</v>
      </c>
      <c r="L102" s="98">
        <v>841.51251345369201</v>
      </c>
      <c r="M102" s="98">
        <v>952.6084061410977</v>
      </c>
      <c r="N102" s="98">
        <v>828.64583964913879</v>
      </c>
      <c r="O102" s="98">
        <v>770.44752510682861</v>
      </c>
      <c r="P102" s="98">
        <v>755.55227161550465</v>
      </c>
      <c r="Q102" s="98">
        <v>790.37769716591401</v>
      </c>
      <c r="R102" s="98">
        <v>785.59643900759932</v>
      </c>
      <c r="S102" s="98">
        <v>871.691974422312</v>
      </c>
      <c r="T102" s="98">
        <v>885.71287140471543</v>
      </c>
      <c r="U102" s="98">
        <v>886.05819535574574</v>
      </c>
      <c r="V102" s="98">
        <v>832.9692730429872</v>
      </c>
      <c r="W102" s="98">
        <v>818.48938091604975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795.02962737355824</v>
      </c>
      <c r="D103" s="33">
        <v>757.47904144287963</v>
      </c>
      <c r="E103" s="33">
        <v>746.03747707047285</v>
      </c>
      <c r="F103" s="33">
        <v>768.02536655950189</v>
      </c>
      <c r="G103" s="33">
        <v>756.56231469673867</v>
      </c>
      <c r="H103" s="33">
        <v>797.26590737109893</v>
      </c>
      <c r="I103" s="33">
        <v>721.40063169583505</v>
      </c>
      <c r="J103" s="33">
        <v>685.89674700927969</v>
      </c>
      <c r="K103" s="33">
        <v>603.86463719898177</v>
      </c>
      <c r="L103" s="33">
        <v>668.19633751835784</v>
      </c>
      <c r="M103" s="33">
        <v>656.54863034992309</v>
      </c>
      <c r="N103" s="33">
        <v>656.07101820186995</v>
      </c>
      <c r="O103" s="33">
        <v>637.28223224558019</v>
      </c>
      <c r="P103" s="33">
        <v>582.85534240276161</v>
      </c>
      <c r="Q103" s="33">
        <v>614.8514396814237</v>
      </c>
      <c r="R103" s="33">
        <v>626.97695047559978</v>
      </c>
      <c r="S103" s="33">
        <v>658.8371193078184</v>
      </c>
      <c r="T103" s="33">
        <v>649.74674365817987</v>
      </c>
      <c r="U103" s="33">
        <v>618.95051846946251</v>
      </c>
      <c r="V103" s="33">
        <v>602.69004768676302</v>
      </c>
      <c r="W103" s="33">
        <v>623.26245698768548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7">
        <f t="shared" ref="C105:Q105" si="35">C106+C109+C111+C120</f>
        <v>6932.6381508473569</v>
      </c>
      <c r="D105" s="117">
        <f t="shared" si="35"/>
        <v>11839.550202755623</v>
      </c>
      <c r="E105" s="117">
        <f t="shared" si="35"/>
        <v>11564.919046467587</v>
      </c>
      <c r="F105" s="117">
        <f t="shared" si="35"/>
        <v>12513.345769273354</v>
      </c>
      <c r="G105" s="117">
        <f t="shared" si="35"/>
        <v>12518.986113921712</v>
      </c>
      <c r="H105" s="117">
        <f t="shared" si="35"/>
        <v>10984.670357590232</v>
      </c>
      <c r="I105" s="117">
        <f t="shared" si="35"/>
        <v>9582.0509755054209</v>
      </c>
      <c r="J105" s="117">
        <f t="shared" si="35"/>
        <v>9431.776179354023</v>
      </c>
      <c r="K105" s="117">
        <f t="shared" si="35"/>
        <v>10600.695606241305</v>
      </c>
      <c r="L105" s="117">
        <f t="shared" si="35"/>
        <v>12946.443692592682</v>
      </c>
      <c r="M105" s="117">
        <f t="shared" si="35"/>
        <v>12213.418313196764</v>
      </c>
      <c r="N105" s="117">
        <f t="shared" si="35"/>
        <v>12737.131820356672</v>
      </c>
      <c r="O105" s="117">
        <f t="shared" si="35"/>
        <v>11837.025396815468</v>
      </c>
      <c r="P105" s="117">
        <f t="shared" si="35"/>
        <v>10710.300240187935</v>
      </c>
      <c r="Q105" s="117">
        <f t="shared" si="35"/>
        <v>10562.087293664461</v>
      </c>
      <c r="R105" s="117">
        <f t="shared" ref="R105:V105" si="36">R106+R109+R111+R120</f>
        <v>9975.2112481418608</v>
      </c>
      <c r="S105" s="117">
        <f t="shared" si="36"/>
        <v>9268.3047900990623</v>
      </c>
      <c r="T105" s="117">
        <f t="shared" si="36"/>
        <v>8564.3419805790581</v>
      </c>
      <c r="U105" s="117">
        <f t="shared" si="36"/>
        <v>8824.3365225836769</v>
      </c>
      <c r="V105" s="117">
        <f t="shared" si="36"/>
        <v>8407.5216920412586</v>
      </c>
      <c r="W105" s="117">
        <f t="shared" ref="W105" si="37">W106+W109+W111+W120</f>
        <v>9124.6347478465777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5631.1263589758591</v>
      </c>
      <c r="D106" s="122">
        <f t="shared" si="38"/>
        <v>10085.064566481593</v>
      </c>
      <c r="E106" s="122">
        <f t="shared" si="38"/>
        <v>9269.0504494138895</v>
      </c>
      <c r="F106" s="122">
        <f t="shared" si="38"/>
        <v>10209.311492057681</v>
      </c>
      <c r="G106" s="122">
        <f t="shared" si="38"/>
        <v>10204.033545039172</v>
      </c>
      <c r="H106" s="122">
        <f t="shared" si="38"/>
        <v>8821.5883762534722</v>
      </c>
      <c r="I106" s="122">
        <f t="shared" si="38"/>
        <v>7268.789238618031</v>
      </c>
      <c r="J106" s="122">
        <f t="shared" si="38"/>
        <v>7426.0362917473658</v>
      </c>
      <c r="K106" s="122">
        <f t="shared" si="38"/>
        <v>8402.7566012705465</v>
      </c>
      <c r="L106" s="122">
        <f t="shared" si="38"/>
        <v>10495.729667817415</v>
      </c>
      <c r="M106" s="122">
        <f t="shared" si="38"/>
        <v>9537.9323087494959</v>
      </c>
      <c r="N106" s="122">
        <f t="shared" si="38"/>
        <v>10143.202482342651</v>
      </c>
      <c r="O106" s="122">
        <f t="shared" si="38"/>
        <v>9505.3973356032402</v>
      </c>
      <c r="P106" s="122">
        <f t="shared" si="38"/>
        <v>8408.6165716410633</v>
      </c>
      <c r="Q106" s="122">
        <f t="shared" si="38"/>
        <v>8237.7143808766996</v>
      </c>
      <c r="R106" s="122">
        <f t="shared" ref="R106:V106" si="39">SUM(R107:R108)</f>
        <v>7650.8255676466006</v>
      </c>
      <c r="S106" s="122">
        <f t="shared" si="39"/>
        <v>6953.5893933189082</v>
      </c>
      <c r="T106" s="122">
        <f t="shared" si="39"/>
        <v>6189.5239911183517</v>
      </c>
      <c r="U106" s="122">
        <f t="shared" si="39"/>
        <v>6463.1347433235633</v>
      </c>
      <c r="V106" s="122">
        <f t="shared" si="39"/>
        <v>6085.0921679555004</v>
      </c>
      <c r="W106" s="122">
        <f t="shared" ref="W106" si="40">SUM(W107:W108)</f>
        <v>6601.4217241354163</v>
      </c>
      <c r="DA106" s="130" t="s">
        <v>4021</v>
      </c>
    </row>
    <row r="107" spans="1:105" ht="12" customHeight="1" x14ac:dyDescent="0.25">
      <c r="A107" s="97" t="s">
        <v>203</v>
      </c>
      <c r="B107" s="98"/>
      <c r="C107" s="98">
        <v>5621.2364164961127</v>
      </c>
      <c r="D107" s="98">
        <v>10067.777131741486</v>
      </c>
      <c r="E107" s="98">
        <v>9242.9032430206244</v>
      </c>
      <c r="F107" s="98">
        <v>10176.343288731385</v>
      </c>
      <c r="G107" s="98">
        <v>10172.560373080783</v>
      </c>
      <c r="H107" s="98">
        <v>8799.9830570917129</v>
      </c>
      <c r="I107" s="98">
        <v>7254.9046110208374</v>
      </c>
      <c r="J107" s="98">
        <v>7410.5456608211398</v>
      </c>
      <c r="K107" s="98">
        <v>8384.5932796318502</v>
      </c>
      <c r="L107" s="98">
        <v>10469.70213483957</v>
      </c>
      <c r="M107" s="98">
        <v>9506.084388053403</v>
      </c>
      <c r="N107" s="98">
        <v>10109.242635105487</v>
      </c>
      <c r="O107" s="98">
        <v>9474.9088207053537</v>
      </c>
      <c r="P107" s="98">
        <v>8381.4729653598661</v>
      </c>
      <c r="Q107" s="98">
        <v>8210.6188714560158</v>
      </c>
      <c r="R107" s="98">
        <v>7625.9659691057577</v>
      </c>
      <c r="S107" s="98">
        <v>6933.7344339951987</v>
      </c>
      <c r="T107" s="98">
        <v>6170.4122938889532</v>
      </c>
      <c r="U107" s="98">
        <v>6442.9037891621356</v>
      </c>
      <c r="V107" s="98">
        <v>6065.7833732040972</v>
      </c>
      <c r="W107" s="98">
        <v>6581.7522429932769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9.8899424797464643</v>
      </c>
      <c r="D108" s="98">
        <v>17.287434740107091</v>
      </c>
      <c r="E108" s="98">
        <v>26.147206393264611</v>
      </c>
      <c r="F108" s="98">
        <v>32.968203326296418</v>
      </c>
      <c r="G108" s="98">
        <v>31.473171958388132</v>
      </c>
      <c r="H108" s="98">
        <v>21.605319161758619</v>
      </c>
      <c r="I108" s="98">
        <v>13.884627597193255</v>
      </c>
      <c r="J108" s="98">
        <v>15.490630926225808</v>
      </c>
      <c r="K108" s="98">
        <v>18.163321638696704</v>
      </c>
      <c r="L108" s="98">
        <v>26.027532977845034</v>
      </c>
      <c r="M108" s="98">
        <v>31.847920696093261</v>
      </c>
      <c r="N108" s="98">
        <v>33.959847237163359</v>
      </c>
      <c r="O108" s="98">
        <v>30.488514897886148</v>
      </c>
      <c r="P108" s="98">
        <v>27.143606281197187</v>
      </c>
      <c r="Q108" s="98">
        <v>27.095509420683651</v>
      </c>
      <c r="R108" s="98">
        <v>24.859598540842935</v>
      </c>
      <c r="S108" s="98">
        <v>19.854959323709728</v>
      </c>
      <c r="T108" s="98">
        <v>19.111697229398185</v>
      </c>
      <c r="U108" s="98">
        <v>20.230954161427878</v>
      </c>
      <c r="V108" s="98">
        <v>19.308794751402854</v>
      </c>
      <c r="W108" s="98">
        <v>19.669481142139489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31.420880350873212</v>
      </c>
      <c r="D109" s="122">
        <f t="shared" si="41"/>
        <v>33.200641200185146</v>
      </c>
      <c r="E109" s="122">
        <f t="shared" si="41"/>
        <v>31.014805458062927</v>
      </c>
      <c r="F109" s="122">
        <f t="shared" si="41"/>
        <v>23.271310355981324</v>
      </c>
      <c r="G109" s="122">
        <f t="shared" si="41"/>
        <v>21.27653474620594</v>
      </c>
      <c r="H109" s="122">
        <f t="shared" si="41"/>
        <v>44.101709495659485</v>
      </c>
      <c r="I109" s="122">
        <f t="shared" si="41"/>
        <v>68.064789274952275</v>
      </c>
      <c r="J109" s="122">
        <f t="shared" si="41"/>
        <v>29.470645349287086</v>
      </c>
      <c r="K109" s="122">
        <f t="shared" si="41"/>
        <v>24.796108945254542</v>
      </c>
      <c r="L109" s="122">
        <f t="shared" si="41"/>
        <v>46.460904903976882</v>
      </c>
      <c r="M109" s="122">
        <f t="shared" si="41"/>
        <v>26.290005947755365</v>
      </c>
      <c r="N109" s="122">
        <f t="shared" si="41"/>
        <v>22.661388066806641</v>
      </c>
      <c r="O109" s="122">
        <f t="shared" si="41"/>
        <v>14.95963844701703</v>
      </c>
      <c r="P109" s="122">
        <f t="shared" si="41"/>
        <v>7.4598415265083737</v>
      </c>
      <c r="Q109" s="122">
        <f t="shared" si="41"/>
        <v>9.9225254453942515</v>
      </c>
      <c r="R109" s="122">
        <f t="shared" si="41"/>
        <v>7.2874533126931942</v>
      </c>
      <c r="S109" s="122">
        <f t="shared" si="41"/>
        <v>16.325231784055532</v>
      </c>
      <c r="T109" s="122">
        <f t="shared" si="41"/>
        <v>12.311893101442617</v>
      </c>
      <c r="U109" s="122">
        <f t="shared" si="41"/>
        <v>11.699363664165489</v>
      </c>
      <c r="V109" s="122">
        <f t="shared" si="41"/>
        <v>12.470039679938607</v>
      </c>
      <c r="W109" s="122">
        <f t="shared" si="41"/>
        <v>7.1183314874631414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31.420880350873212</v>
      </c>
      <c r="D110" s="98">
        <f>IF(RES_hhdet_in_fec!D110=0,0,RES_hhdet_in_fec!D110*1000*11630/RES_hhdet_in_new!D107)</f>
        <v>33.200641200185146</v>
      </c>
      <c r="E110" s="98">
        <f>IF(RES_hhdet_in_fec!E110=0,0,RES_hhdet_in_fec!E110*1000*11630/RES_hhdet_in_new!E107)</f>
        <v>31.014805458062927</v>
      </c>
      <c r="F110" s="98">
        <f>IF(RES_hhdet_in_fec!F110=0,0,RES_hhdet_in_fec!F110*1000*11630/RES_hhdet_in_new!F107)</f>
        <v>23.271310355981324</v>
      </c>
      <c r="G110" s="98">
        <f>IF(RES_hhdet_in_fec!G110=0,0,RES_hhdet_in_fec!G110*1000*11630/RES_hhdet_in_new!G107)</f>
        <v>21.27653474620594</v>
      </c>
      <c r="H110" s="98">
        <f>IF(RES_hhdet_in_fec!H110=0,0,RES_hhdet_in_fec!H110*1000*11630/RES_hhdet_in_new!H107)</f>
        <v>44.101709495659485</v>
      </c>
      <c r="I110" s="98">
        <f>IF(RES_hhdet_in_fec!I110=0,0,RES_hhdet_in_fec!I110*1000*11630/RES_hhdet_in_new!I107)</f>
        <v>68.064789274952275</v>
      </c>
      <c r="J110" s="98">
        <f>IF(RES_hhdet_in_fec!J110=0,0,RES_hhdet_in_fec!J110*1000*11630/RES_hhdet_in_new!J107)</f>
        <v>29.470645349287086</v>
      </c>
      <c r="K110" s="98">
        <f>IF(RES_hhdet_in_fec!K110=0,0,RES_hhdet_in_fec!K110*1000*11630/RES_hhdet_in_new!K107)</f>
        <v>24.796108945254542</v>
      </c>
      <c r="L110" s="98">
        <f>IF(RES_hhdet_in_fec!L110=0,0,RES_hhdet_in_fec!L110*1000*11630/RES_hhdet_in_new!L107)</f>
        <v>46.460904903976882</v>
      </c>
      <c r="M110" s="98">
        <f>IF(RES_hhdet_in_fec!M110=0,0,RES_hhdet_in_fec!M110*1000*11630/RES_hhdet_in_new!M107)</f>
        <v>26.290005947755365</v>
      </c>
      <c r="N110" s="98">
        <f>IF(RES_hhdet_in_fec!N110=0,0,RES_hhdet_in_fec!N110*1000*11630/RES_hhdet_in_new!N107)</f>
        <v>22.661388066806641</v>
      </c>
      <c r="O110" s="98">
        <f>IF(RES_hhdet_in_fec!O110=0,0,RES_hhdet_in_fec!O110*1000*11630/RES_hhdet_in_new!O107)</f>
        <v>14.95963844701703</v>
      </c>
      <c r="P110" s="98">
        <f>IF(RES_hhdet_in_fec!P110=0,0,RES_hhdet_in_fec!P110*1000*11630/RES_hhdet_in_new!P107)</f>
        <v>7.4598415265083737</v>
      </c>
      <c r="Q110" s="98">
        <f>IF(RES_hhdet_in_fec!Q110=0,0,RES_hhdet_in_fec!Q110*1000*11630/RES_hhdet_in_new!Q107)</f>
        <v>9.9225254453942515</v>
      </c>
      <c r="R110" s="98">
        <f>IF(RES_hhdet_in_fec!R110=0,0,RES_hhdet_in_fec!R110*1000*11630/RES_hhdet_in_new!R107)</f>
        <v>7.2874533126931942</v>
      </c>
      <c r="S110" s="98">
        <f>IF(RES_hhdet_in_fec!S110=0,0,RES_hhdet_in_fec!S110*1000*11630/RES_hhdet_in_new!S107)</f>
        <v>16.325231784055532</v>
      </c>
      <c r="T110" s="98">
        <f>IF(RES_hhdet_in_fec!T110=0,0,RES_hhdet_in_fec!T110*1000*11630/RES_hhdet_in_new!T107)</f>
        <v>12.311893101442617</v>
      </c>
      <c r="U110" s="98">
        <f>IF(RES_hhdet_in_fec!U110=0,0,RES_hhdet_in_fec!U110*1000*11630/RES_hhdet_in_new!U107)</f>
        <v>11.699363664165489</v>
      </c>
      <c r="V110" s="98">
        <f>IF(RES_hhdet_in_fec!V110=0,0,RES_hhdet_in_fec!V110*1000*11630/RES_hhdet_in_new!V107)</f>
        <v>12.470039679938607</v>
      </c>
      <c r="W110" s="98">
        <f>IF(RES_hhdet_in_fec!W110=0,0,RES_hhdet_in_fec!W110*1000*11630/RES_hhdet_in_new!W107)</f>
        <v>7.1183314874631414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666.28253608679893</v>
      </c>
      <c r="D111" s="122">
        <v>1105.0147442547375</v>
      </c>
      <c r="E111" s="122">
        <v>1406.5027019107417</v>
      </c>
      <c r="F111" s="122">
        <v>1452.6627297881894</v>
      </c>
      <c r="G111" s="122">
        <v>1415.1228790850087</v>
      </c>
      <c r="H111" s="122">
        <v>1331.740585165162</v>
      </c>
      <c r="I111" s="122">
        <v>1358.2897547457223</v>
      </c>
      <c r="J111" s="122">
        <v>1327.3806488749049</v>
      </c>
      <c r="K111" s="122">
        <v>1435.3690245659757</v>
      </c>
      <c r="L111" s="122">
        <v>1694.1484094046591</v>
      </c>
      <c r="M111" s="122">
        <v>1891.624428366538</v>
      </c>
      <c r="N111" s="122">
        <v>1771.8026886838099</v>
      </c>
      <c r="O111" s="122">
        <v>1499.7015053116365</v>
      </c>
      <c r="P111" s="122">
        <v>1513.367790748463</v>
      </c>
      <c r="Q111" s="122">
        <v>1575.6127086777792</v>
      </c>
      <c r="R111" s="122">
        <v>1601.606164830577</v>
      </c>
      <c r="S111" s="122">
        <v>1544.8706962954016</v>
      </c>
      <c r="T111" s="122">
        <v>1625.0725328038566</v>
      </c>
      <c r="U111" s="122">
        <v>1601.4769263573512</v>
      </c>
      <c r="V111" s="122">
        <v>1595.3350902134541</v>
      </c>
      <c r="W111" s="122">
        <v>1817.9000232627241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589.31598484443714</v>
      </c>
      <c r="D112" s="98">
        <v>1108.1913861556886</v>
      </c>
      <c r="E112" s="98">
        <v>1188.0809350339875</v>
      </c>
      <c r="F112" s="98">
        <v>1210.3451829037479</v>
      </c>
      <c r="G112" s="98">
        <v>1252.9429319931339</v>
      </c>
      <c r="H112" s="98">
        <v>1128.7741113829316</v>
      </c>
      <c r="I112" s="98">
        <v>1145.4332344134666</v>
      </c>
      <c r="J112" s="98">
        <v>1022.6668887372514</v>
      </c>
      <c r="K112" s="98">
        <v>1163.2547734576722</v>
      </c>
      <c r="L112" s="98">
        <v>1403.0425943839714</v>
      </c>
      <c r="M112" s="98">
        <v>1597.7633812481456</v>
      </c>
      <c r="N112" s="98">
        <v>1585.5103940663007</v>
      </c>
      <c r="O112" s="98">
        <v>1342.3883295563071</v>
      </c>
      <c r="P112" s="98">
        <v>1386.469290944149</v>
      </c>
      <c r="Q112" s="98">
        <v>1407.4894836289154</v>
      </c>
      <c r="R112" s="98">
        <v>1368.0488251907973</v>
      </c>
      <c r="S112" s="98">
        <v>1305.4166976347565</v>
      </c>
      <c r="T112" s="98">
        <v>1317.4880057946314</v>
      </c>
      <c r="U112" s="98">
        <v>1397.3298270992984</v>
      </c>
      <c r="V112" s="98">
        <v>1342.1288954083739</v>
      </c>
      <c r="W112" s="98">
        <v>1771.532528551061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1568.8119252357008</v>
      </c>
      <c r="F113" s="98">
        <v>2326.5492262229091</v>
      </c>
      <c r="G113" s="98">
        <v>0</v>
      </c>
      <c r="H113" s="98">
        <v>1796.8816654211371</v>
      </c>
      <c r="I113" s="98">
        <v>0</v>
      </c>
      <c r="J113" s="98">
        <v>1594.4387549064982</v>
      </c>
      <c r="K113" s="98">
        <v>1351.6397970479795</v>
      </c>
      <c r="L113" s="98">
        <v>1912.4070048893411</v>
      </c>
      <c r="M113" s="98">
        <v>1684.9012277989507</v>
      </c>
      <c r="N113" s="98">
        <v>1744.9510572050992</v>
      </c>
      <c r="O113" s="98">
        <v>1199.5682568426951</v>
      </c>
      <c r="P113" s="98">
        <v>1370.8458342169326</v>
      </c>
      <c r="Q113" s="98">
        <v>1290.6215661375627</v>
      </c>
      <c r="R113" s="98">
        <v>1564.253596535548</v>
      </c>
      <c r="S113" s="98">
        <v>1161.9351098492618</v>
      </c>
      <c r="T113" s="98">
        <v>1184.020866292607</v>
      </c>
      <c r="U113" s="98">
        <v>1212.2771326657571</v>
      </c>
      <c r="V113" s="98">
        <v>1185.4440948814047</v>
      </c>
      <c r="W113" s="98">
        <v>1795.9547124482733</v>
      </c>
      <c r="DA113" s="63" t="s">
        <v>4028</v>
      </c>
    </row>
    <row r="114" spans="1:105" ht="12" customHeight="1" x14ac:dyDescent="0.25">
      <c r="A114" s="100" t="s">
        <v>203</v>
      </c>
      <c r="B114" s="101"/>
      <c r="C114" s="101">
        <v>0</v>
      </c>
      <c r="D114" s="101">
        <v>0</v>
      </c>
      <c r="E114" s="101">
        <v>736.43049054723019</v>
      </c>
      <c r="F114" s="101">
        <v>1165.8807635107332</v>
      </c>
      <c r="G114" s="101">
        <v>0</v>
      </c>
      <c r="H114" s="101">
        <v>871.51164025301819</v>
      </c>
      <c r="I114" s="101">
        <v>0</v>
      </c>
      <c r="J114" s="101">
        <v>768.30674718019498</v>
      </c>
      <c r="K114" s="101">
        <v>687.43572880869169</v>
      </c>
      <c r="L114" s="101">
        <v>924.03866668001911</v>
      </c>
      <c r="M114" s="101">
        <v>849.63979629649646</v>
      </c>
      <c r="N114" s="101">
        <v>880.78325276999453</v>
      </c>
      <c r="O114" s="101">
        <v>628.86007345873099</v>
      </c>
      <c r="P114" s="101">
        <v>660.73040499080048</v>
      </c>
      <c r="Q114" s="101">
        <v>649.81901177418183</v>
      </c>
      <c r="R114" s="101">
        <v>738.04055030594998</v>
      </c>
      <c r="S114" s="101">
        <v>584.39831357185119</v>
      </c>
      <c r="T114" s="101">
        <v>690.07289839172995</v>
      </c>
      <c r="U114" s="101">
        <v>643.00134924314375</v>
      </c>
      <c r="V114" s="101">
        <v>616.91046011346259</v>
      </c>
      <c r="W114" s="101">
        <v>860.04313762285153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832.38143468847034</v>
      </c>
      <c r="F115" s="104">
        <v>1160.6684627121758</v>
      </c>
      <c r="G115" s="104">
        <v>0</v>
      </c>
      <c r="H115" s="104">
        <v>925.3700251681189</v>
      </c>
      <c r="I115" s="104">
        <v>0</v>
      </c>
      <c r="J115" s="104">
        <v>826.13200772630319</v>
      </c>
      <c r="K115" s="104">
        <v>664.20406823928784</v>
      </c>
      <c r="L115" s="104">
        <v>988.36833820932213</v>
      </c>
      <c r="M115" s="104">
        <v>835.26143150245412</v>
      </c>
      <c r="N115" s="104">
        <v>864.16780443510481</v>
      </c>
      <c r="O115" s="104">
        <v>570.70818338396418</v>
      </c>
      <c r="P115" s="104">
        <v>710.11542922613228</v>
      </c>
      <c r="Q115" s="104">
        <v>640.80255436338132</v>
      </c>
      <c r="R115" s="104">
        <v>826.21304622959804</v>
      </c>
      <c r="S115" s="104">
        <v>577.53679627741053</v>
      </c>
      <c r="T115" s="104">
        <v>493.94796790087719</v>
      </c>
      <c r="U115" s="104">
        <v>569.27578342261359</v>
      </c>
      <c r="V115" s="104">
        <v>568.53363476794198</v>
      </c>
      <c r="W115" s="104">
        <v>935.91157482542167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1314.822268351681</v>
      </c>
      <c r="D116" s="101">
        <v>1038.5258644667765</v>
      </c>
      <c r="E116" s="101">
        <v>1981.2827722989452</v>
      </c>
      <c r="F116" s="101">
        <v>1994.3870930448229</v>
      </c>
      <c r="G116" s="101">
        <v>1942.3285023984713</v>
      </c>
      <c r="H116" s="101">
        <v>1878.9830857400812</v>
      </c>
      <c r="I116" s="101">
        <v>2033.7802685200838</v>
      </c>
      <c r="J116" s="101">
        <v>1984.7225907568381</v>
      </c>
      <c r="K116" s="101">
        <v>1997.3456165598714</v>
      </c>
      <c r="L116" s="101">
        <v>2127.8066159789378</v>
      </c>
      <c r="M116" s="101">
        <v>2151.3248881061927</v>
      </c>
      <c r="N116" s="101">
        <v>2057.6965687214665</v>
      </c>
      <c r="O116" s="101">
        <v>1999.0672765810571</v>
      </c>
      <c r="P116" s="101">
        <v>1845.6269355863894</v>
      </c>
      <c r="Q116" s="101">
        <v>1829.8856879663854</v>
      </c>
      <c r="R116" s="101">
        <v>1892.5666052794475</v>
      </c>
      <c r="S116" s="101">
        <v>1797.2355417361912</v>
      </c>
      <c r="T116" s="101">
        <v>2094.0077942313965</v>
      </c>
      <c r="U116" s="101">
        <v>1846.1996202521198</v>
      </c>
      <c r="V116" s="101">
        <v>1957.3475866777387</v>
      </c>
      <c r="W116" s="101">
        <v>1440.8564122003074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1259.1948032610715</v>
      </c>
      <c r="D117" s="104">
        <v>0</v>
      </c>
      <c r="E117" s="104">
        <v>1901.2642483758541</v>
      </c>
      <c r="F117" s="104">
        <v>1622.8381481306881</v>
      </c>
      <c r="G117" s="104">
        <v>1802.1141193202436</v>
      </c>
      <c r="H117" s="104">
        <v>1780.7424038168863</v>
      </c>
      <c r="I117" s="104">
        <v>2012.1573601977311</v>
      </c>
      <c r="J117" s="104">
        <v>1889.2312808851168</v>
      </c>
      <c r="K117" s="104">
        <v>1883.0978610677598</v>
      </c>
      <c r="L117" s="104">
        <v>1947.1563369535684</v>
      </c>
      <c r="M117" s="104">
        <v>2090.7071752107854</v>
      </c>
      <c r="N117" s="104">
        <v>1952.6689938346613</v>
      </c>
      <c r="O117" s="104">
        <v>1760.4922122524315</v>
      </c>
      <c r="P117" s="104">
        <v>1663.0722881661288</v>
      </c>
      <c r="Q117" s="104">
        <v>1721.4741152871343</v>
      </c>
      <c r="R117" s="104">
        <v>1742.1119183766987</v>
      </c>
      <c r="S117" s="104">
        <v>1791.6323790941176</v>
      </c>
      <c r="T117" s="104">
        <v>1763.8137754855272</v>
      </c>
      <c r="U117" s="104">
        <v>1713.5893582468966</v>
      </c>
      <c r="V117" s="104">
        <v>1670.6697675382061</v>
      </c>
      <c r="W117" s="104">
        <v>1851.8110195732656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278.24373488904081</v>
      </c>
      <c r="D118" s="98">
        <v>0</v>
      </c>
      <c r="E118" s="98">
        <v>925.47815029509172</v>
      </c>
      <c r="F118" s="98">
        <v>713.69793699828597</v>
      </c>
      <c r="G118" s="98">
        <v>866.39873314744545</v>
      </c>
      <c r="H118" s="98">
        <v>846.7799247914943</v>
      </c>
      <c r="I118" s="98">
        <v>1085.2023592942169</v>
      </c>
      <c r="J118" s="98">
        <v>945.48001415786814</v>
      </c>
      <c r="K118" s="98">
        <v>963.60468671008016</v>
      </c>
      <c r="L118" s="98">
        <v>986.76248472575662</v>
      </c>
      <c r="M118" s="98">
        <v>1099.0013722490455</v>
      </c>
      <c r="N118" s="98">
        <v>1022.8853372649182</v>
      </c>
      <c r="O118" s="98">
        <v>965.52276131249494</v>
      </c>
      <c r="P118" s="98">
        <v>816.35020495184835</v>
      </c>
      <c r="Q118" s="98">
        <v>831.51293181712674</v>
      </c>
      <c r="R118" s="98">
        <v>839.78883822560545</v>
      </c>
      <c r="S118" s="98">
        <v>910.50130605344998</v>
      </c>
      <c r="T118" s="98">
        <v>874.42563718228791</v>
      </c>
      <c r="U118" s="98">
        <v>836.63964022301445</v>
      </c>
      <c r="V118" s="98">
        <v>782.52943605134521</v>
      </c>
      <c r="W118" s="98">
        <v>901.22195362985917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980.95106837203048</v>
      </c>
      <c r="D119" s="98">
        <v>0</v>
      </c>
      <c r="E119" s="98">
        <v>975.7860980807626</v>
      </c>
      <c r="F119" s="98">
        <v>909.1402111324021</v>
      </c>
      <c r="G119" s="98">
        <v>935.71538617279793</v>
      </c>
      <c r="H119" s="98">
        <v>933.96247902539164</v>
      </c>
      <c r="I119" s="98">
        <v>926.95500090351482</v>
      </c>
      <c r="J119" s="98">
        <v>943.75126672724855</v>
      </c>
      <c r="K119" s="98">
        <v>919.49317435768012</v>
      </c>
      <c r="L119" s="98">
        <v>960.39385222781164</v>
      </c>
      <c r="M119" s="98">
        <v>991.70580296174012</v>
      </c>
      <c r="N119" s="98">
        <v>929.78365656974279</v>
      </c>
      <c r="O119" s="98">
        <v>794.96945093993691</v>
      </c>
      <c r="P119" s="98">
        <v>846.72208321428025</v>
      </c>
      <c r="Q119" s="98">
        <v>889.96118347000777</v>
      </c>
      <c r="R119" s="98">
        <v>902.32308015109345</v>
      </c>
      <c r="S119" s="98">
        <v>881.13107304066739</v>
      </c>
      <c r="T119" s="98">
        <v>889.3881383032392</v>
      </c>
      <c r="U119" s="98">
        <v>876.94971802388216</v>
      </c>
      <c r="V119" s="98">
        <v>888.14033148686076</v>
      </c>
      <c r="W119" s="98">
        <v>950.58906594340624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603.80837543382461</v>
      </c>
      <c r="D120" s="122">
        <v>616.27025081910836</v>
      </c>
      <c r="E120" s="122">
        <v>858.35108968489214</v>
      </c>
      <c r="F120" s="122">
        <v>828.10023707150185</v>
      </c>
      <c r="G120" s="122">
        <v>878.55315505132376</v>
      </c>
      <c r="H120" s="122">
        <v>787.23968667593897</v>
      </c>
      <c r="I120" s="122">
        <v>886.90719286671583</v>
      </c>
      <c r="J120" s="122">
        <v>648.88859338246493</v>
      </c>
      <c r="K120" s="122">
        <v>737.77387145952798</v>
      </c>
      <c r="L120" s="122">
        <v>710.10471046663054</v>
      </c>
      <c r="M120" s="122">
        <v>757.57157013297444</v>
      </c>
      <c r="N120" s="122">
        <v>799.46526126340325</v>
      </c>
      <c r="O120" s="122">
        <v>816.96691745357384</v>
      </c>
      <c r="P120" s="122">
        <v>780.85603627190073</v>
      </c>
      <c r="Q120" s="122">
        <v>738.83767866458834</v>
      </c>
      <c r="R120" s="122">
        <v>715.49206235198949</v>
      </c>
      <c r="S120" s="122">
        <v>753.51946870069662</v>
      </c>
      <c r="T120" s="122">
        <v>737.43356355540709</v>
      </c>
      <c r="U120" s="122">
        <v>748.02548923859592</v>
      </c>
      <c r="V120" s="122">
        <v>714.62439419236409</v>
      </c>
      <c r="W120" s="122">
        <v>698.19466896097344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610.66703772408391</v>
      </c>
      <c r="D121" s="98">
        <v>670.30569560354911</v>
      </c>
      <c r="E121" s="98">
        <v>826.31555100025435</v>
      </c>
      <c r="F121" s="98">
        <v>787.87844220541126</v>
      </c>
      <c r="G121" s="98">
        <v>939.68880030448133</v>
      </c>
      <c r="H121" s="98">
        <v>748.50782867095529</v>
      </c>
      <c r="I121" s="98">
        <v>929.23225072982666</v>
      </c>
      <c r="J121" s="98">
        <v>522.39137122986733</v>
      </c>
      <c r="K121" s="98">
        <v>686.08345348298872</v>
      </c>
      <c r="L121" s="98">
        <v>545.68759758264969</v>
      </c>
      <c r="M121" s="98">
        <v>816.848871814115</v>
      </c>
      <c r="N121" s="98">
        <v>958.77737940023201</v>
      </c>
      <c r="O121" s="98">
        <v>927.65133860426329</v>
      </c>
      <c r="P121" s="98">
        <v>925.33593524081982</v>
      </c>
      <c r="Q121" s="98">
        <v>920.62214827263779</v>
      </c>
      <c r="R121" s="98">
        <v>926.37175914577369</v>
      </c>
      <c r="S121" s="98">
        <v>864.72531153653995</v>
      </c>
      <c r="T121" s="98">
        <v>940.43542737081987</v>
      </c>
      <c r="U121" s="98">
        <v>999.81142115570071</v>
      </c>
      <c r="V121" s="98">
        <v>949.01130895399569</v>
      </c>
      <c r="W121" s="98">
        <v>847.53731046134783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562.96220192177145</v>
      </c>
      <c r="D122" s="33">
        <v>385.89913788810918</v>
      </c>
      <c r="E122" s="33">
        <v>877.38046442008499</v>
      </c>
      <c r="F122" s="33">
        <v>852.93236982929591</v>
      </c>
      <c r="G122" s="33">
        <v>805.42254142571142</v>
      </c>
      <c r="H122" s="33">
        <v>844.28808836800852</v>
      </c>
      <c r="I122" s="33">
        <v>809.47037020989649</v>
      </c>
      <c r="J122" s="33">
        <v>789.0565139619506</v>
      </c>
      <c r="K122" s="33">
        <v>792.09261577385735</v>
      </c>
      <c r="L122" s="33">
        <v>805.9107367905284</v>
      </c>
      <c r="M122" s="33">
        <v>747.69201985278437</v>
      </c>
      <c r="N122" s="33">
        <v>747.77523476733154</v>
      </c>
      <c r="O122" s="33">
        <v>743.11621923548137</v>
      </c>
      <c r="P122" s="33">
        <v>708.80669351431311</v>
      </c>
      <c r="Q122" s="33">
        <v>678.53278284564988</v>
      </c>
      <c r="R122" s="33">
        <v>653.65222527185108</v>
      </c>
      <c r="S122" s="33">
        <v>684.27809485951127</v>
      </c>
      <c r="T122" s="33">
        <v>649.95914233846395</v>
      </c>
      <c r="U122" s="33">
        <v>642.4474070684081</v>
      </c>
      <c r="V122" s="33">
        <v>626.03044108980248</v>
      </c>
      <c r="W122" s="33">
        <v>641.78313839423367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7">
        <f t="shared" ref="C124:Q124" si="42">C125+C128+C130+C139</f>
        <v>13057.713990759044</v>
      </c>
      <c r="D124" s="117">
        <f t="shared" si="42"/>
        <v>13687.024661845948</v>
      </c>
      <c r="E124" s="117">
        <f t="shared" si="42"/>
        <v>13390.09663872614</v>
      </c>
      <c r="F124" s="117">
        <f t="shared" si="42"/>
        <v>13480.798532988378</v>
      </c>
      <c r="G124" s="117">
        <f t="shared" si="42"/>
        <v>12861.455666268048</v>
      </c>
      <c r="H124" s="117">
        <f t="shared" si="42"/>
        <v>12516.963194849335</v>
      </c>
      <c r="I124" s="117">
        <f t="shared" si="42"/>
        <v>11932.488601517236</v>
      </c>
      <c r="J124" s="117">
        <f t="shared" si="42"/>
        <v>12228.957892587776</v>
      </c>
      <c r="K124" s="117">
        <f t="shared" si="42"/>
        <v>11975.525577954908</v>
      </c>
      <c r="L124" s="117">
        <f t="shared" si="42"/>
        <v>12771.408461178075</v>
      </c>
      <c r="M124" s="117">
        <f t="shared" si="42"/>
        <v>11924.964023526687</v>
      </c>
      <c r="N124" s="117">
        <f t="shared" si="42"/>
        <v>11744.7519538181</v>
      </c>
      <c r="O124" s="117">
        <f t="shared" si="42"/>
        <v>12197.60073207106</v>
      </c>
      <c r="P124" s="117">
        <f t="shared" si="42"/>
        <v>10600.64930886235</v>
      </c>
      <c r="Q124" s="117">
        <f t="shared" si="42"/>
        <v>10568.044854898711</v>
      </c>
      <c r="R124" s="117">
        <f t="shared" ref="R124:V124" si="43">R125+R128+R130+R139</f>
        <v>10214.518943842209</v>
      </c>
      <c r="S124" s="117">
        <f t="shared" si="43"/>
        <v>10139.331244154848</v>
      </c>
      <c r="T124" s="117">
        <f t="shared" si="43"/>
        <v>10140.325801590305</v>
      </c>
      <c r="U124" s="117">
        <f t="shared" si="43"/>
        <v>9325.1889701877699</v>
      </c>
      <c r="V124" s="117">
        <f t="shared" si="43"/>
        <v>8929.931351762647</v>
      </c>
      <c r="W124" s="117">
        <f t="shared" ref="W124" si="44">W125+W128+W130+W139</f>
        <v>8804.0080083575431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11204.573892537361</v>
      </c>
      <c r="D125" s="122">
        <f t="shared" si="45"/>
        <v>11730.816327745795</v>
      </c>
      <c r="E125" s="122">
        <f t="shared" si="45"/>
        <v>11382.102274860106</v>
      </c>
      <c r="F125" s="122">
        <f t="shared" si="45"/>
        <v>11209.299236458195</v>
      </c>
      <c r="G125" s="122">
        <f t="shared" si="45"/>
        <v>10684.010104941093</v>
      </c>
      <c r="H125" s="122">
        <f t="shared" si="45"/>
        <v>10304.502925334244</v>
      </c>
      <c r="I125" s="122">
        <f t="shared" si="45"/>
        <v>9752.4656752901628</v>
      </c>
      <c r="J125" s="122">
        <f t="shared" si="45"/>
        <v>10345.354028175932</v>
      </c>
      <c r="K125" s="122">
        <f t="shared" si="45"/>
        <v>9946.7341034973251</v>
      </c>
      <c r="L125" s="122">
        <f t="shared" si="45"/>
        <v>10652.241037411361</v>
      </c>
      <c r="M125" s="122">
        <f t="shared" si="45"/>
        <v>9753.8607283478323</v>
      </c>
      <c r="N125" s="122">
        <f t="shared" si="45"/>
        <v>9622.7106425364855</v>
      </c>
      <c r="O125" s="122">
        <f t="shared" si="45"/>
        <v>10161.094503784512</v>
      </c>
      <c r="P125" s="122">
        <f t="shared" si="45"/>
        <v>8530.5367723320087</v>
      </c>
      <c r="Q125" s="122">
        <f t="shared" si="45"/>
        <v>8475.8182411086218</v>
      </c>
      <c r="R125" s="122">
        <f t="shared" ref="R125:V125" si="46">SUM(R126:R127)</f>
        <v>8193.9143531424343</v>
      </c>
      <c r="S125" s="122">
        <f t="shared" si="46"/>
        <v>8102.8067446928908</v>
      </c>
      <c r="T125" s="122">
        <f t="shared" si="46"/>
        <v>8253.132952630318</v>
      </c>
      <c r="U125" s="122">
        <f t="shared" si="46"/>
        <v>7385.2945357603476</v>
      </c>
      <c r="V125" s="122">
        <f t="shared" si="46"/>
        <v>6943.7805232842702</v>
      </c>
      <c r="W125" s="122">
        <f t="shared" ref="W125" si="47">SUM(W126:W127)</f>
        <v>6774.0201713103334</v>
      </c>
      <c r="DA125" s="130" t="s">
        <v>4039</v>
      </c>
    </row>
    <row r="126" spans="1:105" ht="12" customHeight="1" x14ac:dyDescent="0.25">
      <c r="A126" s="97" t="s">
        <v>204</v>
      </c>
      <c r="B126" s="98"/>
      <c r="C126" s="98">
        <v>11166.614633662177</v>
      </c>
      <c r="D126" s="98">
        <v>11687.746343565997</v>
      </c>
      <c r="E126" s="98">
        <v>11341.609205692203</v>
      </c>
      <c r="F126" s="98">
        <v>11169.010636311808</v>
      </c>
      <c r="G126" s="98">
        <v>10647.021705437537</v>
      </c>
      <c r="H126" s="98">
        <v>10270.017020668587</v>
      </c>
      <c r="I126" s="98">
        <v>9722.0975810692489</v>
      </c>
      <c r="J126" s="98">
        <v>10314.121363715274</v>
      </c>
      <c r="K126" s="98">
        <v>9917.4423335443298</v>
      </c>
      <c r="L126" s="98">
        <v>10620.197389235034</v>
      </c>
      <c r="M126" s="98">
        <v>9725.0149271604696</v>
      </c>
      <c r="N126" s="98">
        <v>9593.8180770268518</v>
      </c>
      <c r="O126" s="98">
        <v>10130.459201848664</v>
      </c>
      <c r="P126" s="98">
        <v>8502.501583742689</v>
      </c>
      <c r="Q126" s="98">
        <v>8448.0134869987924</v>
      </c>
      <c r="R126" s="98">
        <v>8168.1236185246225</v>
      </c>
      <c r="S126" s="98">
        <v>8077.8586824385202</v>
      </c>
      <c r="T126" s="98">
        <v>8227.7440116877206</v>
      </c>
      <c r="U126" s="98">
        <v>7362.9197957608812</v>
      </c>
      <c r="V126" s="98">
        <v>6922.6881305669131</v>
      </c>
      <c r="W126" s="98">
        <v>6754.0643660672704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37.959258875184496</v>
      </c>
      <c r="D127" s="98">
        <v>43.069984179797622</v>
      </c>
      <c r="E127" s="98">
        <v>40.493069167903236</v>
      </c>
      <c r="F127" s="98">
        <v>40.28860014638618</v>
      </c>
      <c r="G127" s="98">
        <v>36.988399503556913</v>
      </c>
      <c r="H127" s="98">
        <v>34.485904665655902</v>
      </c>
      <c r="I127" s="98">
        <v>30.368094220914418</v>
      </c>
      <c r="J127" s="98">
        <v>31.232664460657713</v>
      </c>
      <c r="K127" s="98">
        <v>29.291769952995452</v>
      </c>
      <c r="L127" s="98">
        <v>32.043648176326045</v>
      </c>
      <c r="M127" s="98">
        <v>28.845801187362415</v>
      </c>
      <c r="N127" s="98">
        <v>28.892565509633663</v>
      </c>
      <c r="O127" s="98">
        <v>30.63530193584829</v>
      </c>
      <c r="P127" s="98">
        <v>28.035188589319937</v>
      </c>
      <c r="Q127" s="98">
        <v>27.804754109829194</v>
      </c>
      <c r="R127" s="98">
        <v>25.790734617811498</v>
      </c>
      <c r="S127" s="98">
        <v>24.948062254370317</v>
      </c>
      <c r="T127" s="98">
        <v>25.38894094259739</v>
      </c>
      <c r="U127" s="98">
        <v>22.374739999466094</v>
      </c>
      <c r="V127" s="98">
        <v>21.092392717357008</v>
      </c>
      <c r="W127" s="98">
        <v>19.955805243062688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8.5596407656175586</v>
      </c>
      <c r="D128" s="122">
        <f t="shared" si="48"/>
        <v>3.9324192773661406</v>
      </c>
      <c r="E128" s="122">
        <f t="shared" si="48"/>
        <v>13.094944791038996</v>
      </c>
      <c r="F128" s="122">
        <f t="shared" si="48"/>
        <v>21.409248162022052</v>
      </c>
      <c r="G128" s="122">
        <f t="shared" si="48"/>
        <v>16.548021229249475</v>
      </c>
      <c r="H128" s="122">
        <f t="shared" si="48"/>
        <v>28.444938343274444</v>
      </c>
      <c r="I128" s="122">
        <f t="shared" si="48"/>
        <v>25.642552357447329</v>
      </c>
      <c r="J128" s="122">
        <f t="shared" si="48"/>
        <v>14.222661853366906</v>
      </c>
      <c r="K128" s="122">
        <f t="shared" si="48"/>
        <v>19.070109248918456</v>
      </c>
      <c r="L128" s="122">
        <f t="shared" si="48"/>
        <v>24.181168294228375</v>
      </c>
      <c r="M128" s="122">
        <f t="shared" si="48"/>
        <v>24.101886652611554</v>
      </c>
      <c r="N128" s="122">
        <f t="shared" si="48"/>
        <v>36.179458467257689</v>
      </c>
      <c r="O128" s="122">
        <f t="shared" si="48"/>
        <v>20.590814206408453</v>
      </c>
      <c r="P128" s="122">
        <f t="shared" si="48"/>
        <v>11.333807514572197</v>
      </c>
      <c r="Q128" s="122">
        <f t="shared" si="48"/>
        <v>12.597297268932513</v>
      </c>
      <c r="R128" s="122">
        <f t="shared" si="48"/>
        <v>16.948322444587195</v>
      </c>
      <c r="S128" s="122">
        <f t="shared" si="48"/>
        <v>17.076750910833127</v>
      </c>
      <c r="T128" s="122">
        <f t="shared" si="48"/>
        <v>21.336242268897688</v>
      </c>
      <c r="U128" s="122">
        <f t="shared" si="48"/>
        <v>17.888053795227155</v>
      </c>
      <c r="V128" s="122">
        <f t="shared" si="48"/>
        <v>15.069638738918696</v>
      </c>
      <c r="W128" s="122">
        <f t="shared" si="48"/>
        <v>17.598493701227849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8.5596407656175586</v>
      </c>
      <c r="D129" s="98">
        <f>IF(RES_hhdet_in_fec!D129=0,0,RES_hhdet_in_fec!D129*1000*11630/RES_hhdet_in_new!D126)</f>
        <v>3.9324192773661406</v>
      </c>
      <c r="E129" s="98">
        <f>IF(RES_hhdet_in_fec!E129=0,0,RES_hhdet_in_fec!E129*1000*11630/RES_hhdet_in_new!E126)</f>
        <v>13.094944791038996</v>
      </c>
      <c r="F129" s="98">
        <f>IF(RES_hhdet_in_fec!F129=0,0,RES_hhdet_in_fec!F129*1000*11630/RES_hhdet_in_new!F126)</f>
        <v>21.409248162022052</v>
      </c>
      <c r="G129" s="98">
        <f>IF(RES_hhdet_in_fec!G129=0,0,RES_hhdet_in_fec!G129*1000*11630/RES_hhdet_in_new!G126)</f>
        <v>16.548021229249475</v>
      </c>
      <c r="H129" s="98">
        <f>IF(RES_hhdet_in_fec!H129=0,0,RES_hhdet_in_fec!H129*1000*11630/RES_hhdet_in_new!H126)</f>
        <v>28.444938343274444</v>
      </c>
      <c r="I129" s="98">
        <f>IF(RES_hhdet_in_fec!I129=0,0,RES_hhdet_in_fec!I129*1000*11630/RES_hhdet_in_new!I126)</f>
        <v>25.642552357447329</v>
      </c>
      <c r="J129" s="98">
        <f>IF(RES_hhdet_in_fec!J129=0,0,RES_hhdet_in_fec!J129*1000*11630/RES_hhdet_in_new!J126)</f>
        <v>14.222661853366906</v>
      </c>
      <c r="K129" s="98">
        <f>IF(RES_hhdet_in_fec!K129=0,0,RES_hhdet_in_fec!K129*1000*11630/RES_hhdet_in_new!K126)</f>
        <v>19.070109248918456</v>
      </c>
      <c r="L129" s="98">
        <f>IF(RES_hhdet_in_fec!L129=0,0,RES_hhdet_in_fec!L129*1000*11630/RES_hhdet_in_new!L126)</f>
        <v>24.181168294228375</v>
      </c>
      <c r="M129" s="98">
        <f>IF(RES_hhdet_in_fec!M129=0,0,RES_hhdet_in_fec!M129*1000*11630/RES_hhdet_in_new!M126)</f>
        <v>24.101886652611554</v>
      </c>
      <c r="N129" s="98">
        <f>IF(RES_hhdet_in_fec!N129=0,0,RES_hhdet_in_fec!N129*1000*11630/RES_hhdet_in_new!N126)</f>
        <v>36.179458467257689</v>
      </c>
      <c r="O129" s="98">
        <f>IF(RES_hhdet_in_fec!O129=0,0,RES_hhdet_in_fec!O129*1000*11630/RES_hhdet_in_new!O126)</f>
        <v>20.590814206408453</v>
      </c>
      <c r="P129" s="98">
        <f>IF(RES_hhdet_in_fec!P129=0,0,RES_hhdet_in_fec!P129*1000*11630/RES_hhdet_in_new!P126)</f>
        <v>11.333807514572197</v>
      </c>
      <c r="Q129" s="98">
        <f>IF(RES_hhdet_in_fec!Q129=0,0,RES_hhdet_in_fec!Q129*1000*11630/RES_hhdet_in_new!Q126)</f>
        <v>12.597297268932513</v>
      </c>
      <c r="R129" s="98">
        <f>IF(RES_hhdet_in_fec!R129=0,0,RES_hhdet_in_fec!R129*1000*11630/RES_hhdet_in_new!R126)</f>
        <v>16.948322444587195</v>
      </c>
      <c r="S129" s="98">
        <f>IF(RES_hhdet_in_fec!S129=0,0,RES_hhdet_in_fec!S129*1000*11630/RES_hhdet_in_new!S126)</f>
        <v>17.076750910833127</v>
      </c>
      <c r="T129" s="98">
        <f>IF(RES_hhdet_in_fec!T129=0,0,RES_hhdet_in_fec!T129*1000*11630/RES_hhdet_in_new!T126)</f>
        <v>21.336242268897688</v>
      </c>
      <c r="U129" s="98">
        <f>IF(RES_hhdet_in_fec!U129=0,0,RES_hhdet_in_fec!U129*1000*11630/RES_hhdet_in_new!U126)</f>
        <v>17.888053795227155</v>
      </c>
      <c r="V129" s="98">
        <f>IF(RES_hhdet_in_fec!V129=0,0,RES_hhdet_in_fec!V129*1000*11630/RES_hhdet_in_new!V126)</f>
        <v>15.069638738918696</v>
      </c>
      <c r="W129" s="98">
        <f>IF(RES_hhdet_in_fec!W129=0,0,RES_hhdet_in_fec!W129*1000*11630/RES_hhdet_in_new!W126)</f>
        <v>17.598493701227849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1254.352781331859</v>
      </c>
      <c r="D130" s="122">
        <v>1374.5015987394852</v>
      </c>
      <c r="E130" s="122">
        <v>1351.4781532691663</v>
      </c>
      <c r="F130" s="122">
        <v>1549.6426012842048</v>
      </c>
      <c r="G130" s="122">
        <v>1452.8955829774466</v>
      </c>
      <c r="H130" s="122">
        <v>1494.1890655469554</v>
      </c>
      <c r="I130" s="122">
        <v>1467.9038001102408</v>
      </c>
      <c r="J130" s="122">
        <v>1295.0263659910229</v>
      </c>
      <c r="K130" s="122">
        <v>1379.0075595883475</v>
      </c>
      <c r="L130" s="122">
        <v>1403.6347751962739</v>
      </c>
      <c r="M130" s="122">
        <v>1482.5743284577879</v>
      </c>
      <c r="N130" s="122">
        <v>1425.9169629054277</v>
      </c>
      <c r="O130" s="122">
        <v>1386.2267859914245</v>
      </c>
      <c r="P130" s="122">
        <v>1454.3802984750923</v>
      </c>
      <c r="Q130" s="122">
        <v>1472.8964819450171</v>
      </c>
      <c r="R130" s="122">
        <v>1431.3957644869504</v>
      </c>
      <c r="S130" s="122">
        <v>1442.1059152016146</v>
      </c>
      <c r="T130" s="122">
        <v>1356.4066796120078</v>
      </c>
      <c r="U130" s="122">
        <v>1363.0369227604963</v>
      </c>
      <c r="V130" s="122">
        <v>1365.4075094985933</v>
      </c>
      <c r="W130" s="122">
        <v>1398.0105280077719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1083.6230108106795</v>
      </c>
      <c r="D131" s="98">
        <v>1168.2874355887295</v>
      </c>
      <c r="E131" s="98">
        <v>1177.1243089341399</v>
      </c>
      <c r="F131" s="98">
        <v>1325.6907343229461</v>
      </c>
      <c r="G131" s="98">
        <v>1196.0182552310216</v>
      </c>
      <c r="H131" s="98">
        <v>1235.4234283368671</v>
      </c>
      <c r="I131" s="98">
        <v>1312.8156364353074</v>
      </c>
      <c r="J131" s="98">
        <v>1224.130275398406</v>
      </c>
      <c r="K131" s="98">
        <v>1268.9353435195981</v>
      </c>
      <c r="L131" s="98">
        <v>1297.0596382198255</v>
      </c>
      <c r="M131" s="98">
        <v>1388.4860792640507</v>
      </c>
      <c r="N131" s="98">
        <v>1288.6471631081995</v>
      </c>
      <c r="O131" s="98">
        <v>1280.0367061207155</v>
      </c>
      <c r="P131" s="98">
        <v>1309.3118149143711</v>
      </c>
      <c r="Q131" s="98">
        <v>1296.340967287543</v>
      </c>
      <c r="R131" s="98">
        <v>1299.8880353378174</v>
      </c>
      <c r="S131" s="98">
        <v>1299.464423379975</v>
      </c>
      <c r="T131" s="98">
        <v>1275.0379902795487</v>
      </c>
      <c r="U131" s="98">
        <v>1275.6756408820115</v>
      </c>
      <c r="V131" s="98">
        <v>1278.2466729913149</v>
      </c>
      <c r="W131" s="98">
        <v>1355.4143332797466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1109.1270497845292</v>
      </c>
      <c r="D132" s="98">
        <v>1192.9899860469623</v>
      </c>
      <c r="E132" s="98">
        <v>1305.9534054115577</v>
      </c>
      <c r="F132" s="98">
        <v>1510.4620403287568</v>
      </c>
      <c r="G132" s="98">
        <v>1360.4546644982993</v>
      </c>
      <c r="H132" s="98">
        <v>1280.6603715732927</v>
      </c>
      <c r="I132" s="98">
        <v>1396.6257750876671</v>
      </c>
      <c r="J132" s="98">
        <v>1298.368390562883</v>
      </c>
      <c r="K132" s="98">
        <v>1287.7510927686617</v>
      </c>
      <c r="L132" s="98">
        <v>1340.3732702833661</v>
      </c>
      <c r="M132" s="98">
        <v>1553.0571051679128</v>
      </c>
      <c r="N132" s="98">
        <v>1296.0905146100501</v>
      </c>
      <c r="O132" s="98">
        <v>1286.1935289770818</v>
      </c>
      <c r="P132" s="98">
        <v>1330.4347720693797</v>
      </c>
      <c r="Q132" s="98">
        <v>1305.9397393918432</v>
      </c>
      <c r="R132" s="98">
        <v>1375.3237884899493</v>
      </c>
      <c r="S132" s="98">
        <v>1305.0143034168593</v>
      </c>
      <c r="T132" s="98">
        <v>1210.7571310442152</v>
      </c>
      <c r="U132" s="98">
        <v>1318.2439192991617</v>
      </c>
      <c r="V132" s="98">
        <v>1264.7140363235387</v>
      </c>
      <c r="W132" s="98">
        <v>1418.3564894806698</v>
      </c>
      <c r="DA132" s="63" t="s">
        <v>4046</v>
      </c>
    </row>
    <row r="133" spans="1:105" ht="12" customHeight="1" x14ac:dyDescent="0.25">
      <c r="A133" s="100" t="s">
        <v>204</v>
      </c>
      <c r="B133" s="101"/>
      <c r="C133" s="101">
        <v>584.54425970298507</v>
      </c>
      <c r="D133" s="101">
        <v>631.83250043348949</v>
      </c>
      <c r="E133" s="101">
        <v>673.15493871590957</v>
      </c>
      <c r="F133" s="101">
        <v>739.4852915701083</v>
      </c>
      <c r="G133" s="101">
        <v>681.47904266660044</v>
      </c>
      <c r="H133" s="101">
        <v>673.44932703585596</v>
      </c>
      <c r="I133" s="101">
        <v>742.50228127218747</v>
      </c>
      <c r="J133" s="101">
        <v>666.69975677228047</v>
      </c>
      <c r="K133" s="101">
        <v>643.62287951383598</v>
      </c>
      <c r="L133" s="101">
        <v>637.15721388747806</v>
      </c>
      <c r="M133" s="101">
        <v>657.83974281797532</v>
      </c>
      <c r="N133" s="101">
        <v>575.69787040995357</v>
      </c>
      <c r="O133" s="101">
        <v>599.78197479547373</v>
      </c>
      <c r="P133" s="101">
        <v>618.21397449824701</v>
      </c>
      <c r="Q133" s="101">
        <v>628.30171265551883</v>
      </c>
      <c r="R133" s="101">
        <v>640.82255267770711</v>
      </c>
      <c r="S133" s="101">
        <v>679.22215643277593</v>
      </c>
      <c r="T133" s="101">
        <v>634.4953417138554</v>
      </c>
      <c r="U133" s="101">
        <v>674.926953878483</v>
      </c>
      <c r="V133" s="101">
        <v>635.35719326956973</v>
      </c>
      <c r="W133" s="101">
        <v>706.72263143702594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524.58279008154454</v>
      </c>
      <c r="D134" s="104">
        <v>561.15748561347277</v>
      </c>
      <c r="E134" s="104">
        <v>632.79846669564847</v>
      </c>
      <c r="F134" s="104">
        <v>770.97674875864868</v>
      </c>
      <c r="G134" s="104">
        <v>678.97562183169885</v>
      </c>
      <c r="H134" s="104">
        <v>607.21104453743658</v>
      </c>
      <c r="I134" s="104">
        <v>654.12349381547983</v>
      </c>
      <c r="J134" s="104">
        <v>631.66863379060214</v>
      </c>
      <c r="K134" s="104">
        <v>644.12821325482594</v>
      </c>
      <c r="L134" s="104">
        <v>703.21605639588802</v>
      </c>
      <c r="M134" s="104">
        <v>895.21736234993728</v>
      </c>
      <c r="N134" s="104">
        <v>720.3926442000967</v>
      </c>
      <c r="O134" s="104">
        <v>686.41155418160793</v>
      </c>
      <c r="P134" s="104">
        <v>712.22079757113261</v>
      </c>
      <c r="Q134" s="104">
        <v>677.63802673632449</v>
      </c>
      <c r="R134" s="104">
        <v>734.50123581224238</v>
      </c>
      <c r="S134" s="104">
        <v>625.79214698408373</v>
      </c>
      <c r="T134" s="104">
        <v>576.26178933035976</v>
      </c>
      <c r="U134" s="104">
        <v>643.31696542067868</v>
      </c>
      <c r="V134" s="104">
        <v>629.35684305396899</v>
      </c>
      <c r="W134" s="104">
        <v>711.63385804364384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1794.1746991361999</v>
      </c>
      <c r="D135" s="101">
        <v>2079.4079359488401</v>
      </c>
      <c r="E135" s="101">
        <v>1901.7726403600655</v>
      </c>
      <c r="F135" s="101">
        <v>2023.1058106879173</v>
      </c>
      <c r="G135" s="101">
        <v>2049.7583055924219</v>
      </c>
      <c r="H135" s="101">
        <v>2014.5059423573266</v>
      </c>
      <c r="I135" s="101">
        <v>2122.8313523746683</v>
      </c>
      <c r="J135" s="101">
        <v>1646.8098488694352</v>
      </c>
      <c r="K135" s="101">
        <v>1694.7433930815769</v>
      </c>
      <c r="L135" s="101">
        <v>1988.931189243948</v>
      </c>
      <c r="M135" s="101">
        <v>1915.1469875394732</v>
      </c>
      <c r="N135" s="101">
        <v>2045.8186984234476</v>
      </c>
      <c r="O135" s="101">
        <v>1922.0739960288067</v>
      </c>
      <c r="P135" s="101">
        <v>1704.3316089110861</v>
      </c>
      <c r="Q135" s="101">
        <v>1762.1829543794699</v>
      </c>
      <c r="R135" s="101">
        <v>1739.0469921989966</v>
      </c>
      <c r="S135" s="101">
        <v>1832.7747553695256</v>
      </c>
      <c r="T135" s="101">
        <v>1710.4284497171293</v>
      </c>
      <c r="U135" s="101">
        <v>1640.4619342620672</v>
      </c>
      <c r="V135" s="101">
        <v>1727.6753379013721</v>
      </c>
      <c r="W135" s="101">
        <v>1534.1935299904071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1748.0915270248368</v>
      </c>
      <c r="D136" s="104">
        <v>1835.3019401674103</v>
      </c>
      <c r="E136" s="104">
        <v>1856.2286963896599</v>
      </c>
      <c r="F136" s="104">
        <v>1877.2699204901178</v>
      </c>
      <c r="G136" s="104">
        <v>1904.1525018441728</v>
      </c>
      <c r="H136" s="104">
        <v>1890.3184226967139</v>
      </c>
      <c r="I136" s="104">
        <v>2057.5011809269636</v>
      </c>
      <c r="J136" s="104">
        <v>1677.5293866637269</v>
      </c>
      <c r="K136" s="104">
        <v>1857.2135675700297</v>
      </c>
      <c r="L136" s="104">
        <v>1757.7993438663802</v>
      </c>
      <c r="M136" s="104">
        <v>2048.6157715320346</v>
      </c>
      <c r="N136" s="104">
        <v>1960.6244000093184</v>
      </c>
      <c r="O136" s="104">
        <v>1916.8940646411427</v>
      </c>
      <c r="P136" s="104">
        <v>1694.781966343578</v>
      </c>
      <c r="Q136" s="104">
        <v>1747.3462791041061</v>
      </c>
      <c r="R136" s="104">
        <v>1732.4294331240874</v>
      </c>
      <c r="S136" s="104">
        <v>1849.033953777961</v>
      </c>
      <c r="T136" s="104">
        <v>1642.4973440784036</v>
      </c>
      <c r="U136" s="104">
        <v>1737.6477136456033</v>
      </c>
      <c r="V136" s="104">
        <v>1739.7294976122826</v>
      </c>
      <c r="W136" s="104">
        <v>1595.8089344046432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832.12136543833719</v>
      </c>
      <c r="D137" s="98">
        <v>889.82568119056191</v>
      </c>
      <c r="E137" s="98">
        <v>895.55373085412543</v>
      </c>
      <c r="F137" s="98">
        <v>955.44734517115603</v>
      </c>
      <c r="G137" s="98">
        <v>963.24401748451089</v>
      </c>
      <c r="H137" s="98">
        <v>941.09731733996273</v>
      </c>
      <c r="I137" s="98">
        <v>1120.7515390160665</v>
      </c>
      <c r="J137" s="98">
        <v>866.30630986158144</v>
      </c>
      <c r="K137" s="98">
        <v>921.34578772602651</v>
      </c>
      <c r="L137" s="98">
        <v>810.46795297400399</v>
      </c>
      <c r="M137" s="98">
        <v>1057.5800801373384</v>
      </c>
      <c r="N137" s="98">
        <v>1007.5730469013466</v>
      </c>
      <c r="O137" s="98">
        <v>1011.1621123905155</v>
      </c>
      <c r="P137" s="98">
        <v>816.27698410125436</v>
      </c>
      <c r="Q137" s="98">
        <v>830.06476990453791</v>
      </c>
      <c r="R137" s="98">
        <v>811.77174423457029</v>
      </c>
      <c r="S137" s="98">
        <v>890.16401198937899</v>
      </c>
      <c r="T137" s="98">
        <v>674.75253883422374</v>
      </c>
      <c r="U137" s="98">
        <v>801.88820360131103</v>
      </c>
      <c r="V137" s="98">
        <v>771.40151226816818</v>
      </c>
      <c r="W137" s="98">
        <v>809.10569817792407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915.97016158650013</v>
      </c>
      <c r="D138" s="98">
        <v>945.47625897684793</v>
      </c>
      <c r="E138" s="98">
        <v>960.67496553553497</v>
      </c>
      <c r="F138" s="98">
        <v>921.82257531896175</v>
      </c>
      <c r="G138" s="98">
        <v>940.90848435966268</v>
      </c>
      <c r="H138" s="98">
        <v>949.22110535675154</v>
      </c>
      <c r="I138" s="98">
        <v>936.74964191089646</v>
      </c>
      <c r="J138" s="98">
        <v>811.22307680214556</v>
      </c>
      <c r="K138" s="98">
        <v>935.86777984400294</v>
      </c>
      <c r="L138" s="98">
        <v>947.33139089237659</v>
      </c>
      <c r="M138" s="98">
        <v>991.03569139469619</v>
      </c>
      <c r="N138" s="98">
        <v>953.05135310797164</v>
      </c>
      <c r="O138" s="98">
        <v>905.73195225062659</v>
      </c>
      <c r="P138" s="98">
        <v>878.50498224232365</v>
      </c>
      <c r="Q138" s="98">
        <v>917.28150919956829</v>
      </c>
      <c r="R138" s="98">
        <v>920.65768888951686</v>
      </c>
      <c r="S138" s="98">
        <v>958.86994178858151</v>
      </c>
      <c r="T138" s="98">
        <v>967.74480524418016</v>
      </c>
      <c r="U138" s="98">
        <v>935.75951004429226</v>
      </c>
      <c r="V138" s="98">
        <v>968.3279853441145</v>
      </c>
      <c r="W138" s="98">
        <v>786.70323622671947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590.22767612420716</v>
      </c>
      <c r="D139" s="122">
        <v>577.77431608330198</v>
      </c>
      <c r="E139" s="122">
        <v>643.42126580582749</v>
      </c>
      <c r="F139" s="122">
        <v>700.44744708395501</v>
      </c>
      <c r="G139" s="122">
        <v>708.00195712025845</v>
      </c>
      <c r="H139" s="122">
        <v>689.82626562486087</v>
      </c>
      <c r="I139" s="122">
        <v>686.47657375938536</v>
      </c>
      <c r="J139" s="122">
        <v>574.3548365674518</v>
      </c>
      <c r="K139" s="122">
        <v>630.71380562031743</v>
      </c>
      <c r="L139" s="122">
        <v>691.35148027621153</v>
      </c>
      <c r="M139" s="122">
        <v>664.42708006845601</v>
      </c>
      <c r="N139" s="122">
        <v>659.94488990893012</v>
      </c>
      <c r="O139" s="122">
        <v>629.68862808871449</v>
      </c>
      <c r="P139" s="122">
        <v>604.39843054067478</v>
      </c>
      <c r="Q139" s="122">
        <v>606.73283457613979</v>
      </c>
      <c r="R139" s="122">
        <v>572.26050376823912</v>
      </c>
      <c r="S139" s="122">
        <v>577.34183334951013</v>
      </c>
      <c r="T139" s="122">
        <v>509.44992707908233</v>
      </c>
      <c r="U139" s="122">
        <v>558.96945787169818</v>
      </c>
      <c r="V139" s="122">
        <v>605.67368024086454</v>
      </c>
      <c r="W139" s="122">
        <v>614.37881533821042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667.5137188882702</v>
      </c>
      <c r="D140" s="98">
        <v>763.70362539618884</v>
      </c>
      <c r="E140" s="98">
        <v>854.98049603236655</v>
      </c>
      <c r="F140" s="98">
        <v>887.15464857572704</v>
      </c>
      <c r="G140" s="98">
        <v>862.80584754160861</v>
      </c>
      <c r="H140" s="98">
        <v>880.30740453283204</v>
      </c>
      <c r="I140" s="98">
        <v>907.08981517272321</v>
      </c>
      <c r="J140" s="98">
        <v>776.57983832540765</v>
      </c>
      <c r="K140" s="98">
        <v>829.94237303958653</v>
      </c>
      <c r="L140" s="98">
        <v>791.84272728256656</v>
      </c>
      <c r="M140" s="98">
        <v>786.74215031479559</v>
      </c>
      <c r="N140" s="98">
        <v>808.35851491289304</v>
      </c>
      <c r="O140" s="98">
        <v>753.12305043801473</v>
      </c>
      <c r="P140" s="98">
        <v>848.30725838226442</v>
      </c>
      <c r="Q140" s="98">
        <v>800.75210904894334</v>
      </c>
      <c r="R140" s="98">
        <v>749.42030872619955</v>
      </c>
      <c r="S140" s="98">
        <v>825.14138068229181</v>
      </c>
      <c r="T140" s="98">
        <v>835.20631513655519</v>
      </c>
      <c r="U140" s="98">
        <v>923.92913802973783</v>
      </c>
      <c r="V140" s="98">
        <v>938.14199141612119</v>
      </c>
      <c r="W140" s="98">
        <v>877.77410174574129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542.46294617227557</v>
      </c>
      <c r="D141" s="33">
        <v>529.57861697388466</v>
      </c>
      <c r="E141" s="33">
        <v>590.03497926491741</v>
      </c>
      <c r="F141" s="33">
        <v>646.04330351348301</v>
      </c>
      <c r="G141" s="33">
        <v>660.74240652311084</v>
      </c>
      <c r="H141" s="33">
        <v>635.46685775557319</v>
      </c>
      <c r="I141" s="33">
        <v>600.95509732187486</v>
      </c>
      <c r="J141" s="33">
        <v>515.70029383399253</v>
      </c>
      <c r="K141" s="33">
        <v>551.28454920962145</v>
      </c>
      <c r="L141" s="33">
        <v>645.64402696033233</v>
      </c>
      <c r="M141" s="33">
        <v>609.39079412977594</v>
      </c>
      <c r="N141" s="33">
        <v>600.66149265188699</v>
      </c>
      <c r="O141" s="33">
        <v>578.5846949513242</v>
      </c>
      <c r="P141" s="33">
        <v>554.35704682366622</v>
      </c>
      <c r="Q141" s="33">
        <v>571.73263876313194</v>
      </c>
      <c r="R141" s="33">
        <v>537.14410559152975</v>
      </c>
      <c r="S141" s="33">
        <v>527.44871900958037</v>
      </c>
      <c r="T141" s="33">
        <v>456.96947297918098</v>
      </c>
      <c r="U141" s="33">
        <v>476.4829519361648</v>
      </c>
      <c r="V141" s="33">
        <v>515.25281424889113</v>
      </c>
      <c r="W141" s="33">
        <v>511.19899161015246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8002.5735320376607</v>
      </c>
      <c r="D143" s="117">
        <f t="shared" si="49"/>
        <v>7339.1988727027974</v>
      </c>
      <c r="E143" s="117">
        <f t="shared" si="49"/>
        <v>7288.1179180484423</v>
      </c>
      <c r="F143" s="117">
        <f t="shared" si="49"/>
        <v>6639.6113905102866</v>
      </c>
      <c r="G143" s="117">
        <f t="shared" si="49"/>
        <v>6416.8928804221759</v>
      </c>
      <c r="H143" s="117">
        <f t="shared" si="49"/>
        <v>6025.3455060059314</v>
      </c>
      <c r="I143" s="117">
        <f t="shared" si="49"/>
        <v>5721.0354490505615</v>
      </c>
      <c r="J143" s="117">
        <f t="shared" si="49"/>
        <v>5563.1243864003727</v>
      </c>
      <c r="K143" s="117">
        <f t="shared" si="49"/>
        <v>5451.0719420404075</v>
      </c>
      <c r="L143" s="117">
        <f t="shared" si="49"/>
        <v>5755.5029323752506</v>
      </c>
      <c r="M143" s="117">
        <f t="shared" si="49"/>
        <v>5229.2765718880828</v>
      </c>
      <c r="N143" s="117">
        <f t="shared" si="49"/>
        <v>5087.4593453879597</v>
      </c>
      <c r="O143" s="117">
        <f t="shared" si="49"/>
        <v>4942.5367006986526</v>
      </c>
      <c r="P143" s="117">
        <f t="shared" si="49"/>
        <v>4275.8506152468563</v>
      </c>
      <c r="Q143" s="117">
        <f t="shared" si="49"/>
        <v>4173.7750981005865</v>
      </c>
      <c r="R143" s="117">
        <f t="shared" ref="R143:V143" si="50">R144+R146+R148+R157</f>
        <v>4165.8875632829586</v>
      </c>
      <c r="S143" s="117">
        <f t="shared" si="50"/>
        <v>4098.9997872130825</v>
      </c>
      <c r="T143" s="117">
        <f t="shared" si="50"/>
        <v>4066.7940168927039</v>
      </c>
      <c r="U143" s="117">
        <f t="shared" si="50"/>
        <v>3860.0701382037</v>
      </c>
      <c r="V143" s="117">
        <f t="shared" si="50"/>
        <v>3799.6434050729295</v>
      </c>
      <c r="W143" s="117">
        <f t="shared" ref="W143" si="51">W144+W146+W148+W157</f>
        <v>3912.713845055212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5699.7255398953857</v>
      </c>
      <c r="D144" s="122">
        <f t="shared" si="52"/>
        <v>4872.8380395480481</v>
      </c>
      <c r="E144" s="122">
        <f t="shared" si="52"/>
        <v>4765.9937203485497</v>
      </c>
      <c r="F144" s="122">
        <f t="shared" si="52"/>
        <v>4244.9569768401889</v>
      </c>
      <c r="G144" s="122">
        <f t="shared" si="52"/>
        <v>4088.6296131103977</v>
      </c>
      <c r="H144" s="122">
        <f t="shared" si="52"/>
        <v>3700.7963200047047</v>
      </c>
      <c r="I144" s="122">
        <f t="shared" si="52"/>
        <v>3340.0472415646359</v>
      </c>
      <c r="J144" s="122">
        <f t="shared" si="52"/>
        <v>3317.577486861549</v>
      </c>
      <c r="K144" s="122">
        <f t="shared" si="52"/>
        <v>3095.2667210148156</v>
      </c>
      <c r="L144" s="122">
        <f t="shared" si="52"/>
        <v>3224.4345505533624</v>
      </c>
      <c r="M144" s="122">
        <f t="shared" si="52"/>
        <v>2596.7527967052647</v>
      </c>
      <c r="N144" s="122">
        <f t="shared" si="52"/>
        <v>2531.7772430264017</v>
      </c>
      <c r="O144" s="122">
        <f t="shared" si="52"/>
        <v>2557.2447635297308</v>
      </c>
      <c r="P144" s="122">
        <f t="shared" si="52"/>
        <v>2051.0450078170857</v>
      </c>
      <c r="Q144" s="122">
        <f t="shared" si="52"/>
        <v>1968.0602205857788</v>
      </c>
      <c r="R144" s="122">
        <f t="shared" si="52"/>
        <v>1908.5849272925564</v>
      </c>
      <c r="S144" s="122">
        <f t="shared" si="52"/>
        <v>1753.4066482701828</v>
      </c>
      <c r="T144" s="122">
        <f t="shared" si="52"/>
        <v>1740.8001496047184</v>
      </c>
      <c r="U144" s="122">
        <f t="shared" si="52"/>
        <v>1587.4749039285689</v>
      </c>
      <c r="V144" s="122">
        <f t="shared" si="52"/>
        <v>1500.6012707148323</v>
      </c>
      <c r="W144" s="122">
        <f t="shared" si="52"/>
        <v>1649.0881488520245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5699.7255398953857</v>
      </c>
      <c r="D145" s="98">
        <v>4872.8380395480481</v>
      </c>
      <c r="E145" s="98">
        <v>4765.9937203485497</v>
      </c>
      <c r="F145" s="98">
        <v>4244.9569768401889</v>
      </c>
      <c r="G145" s="98">
        <v>4088.6296131103977</v>
      </c>
      <c r="H145" s="98">
        <v>3700.7963200047047</v>
      </c>
      <c r="I145" s="98">
        <v>3340.0472415646359</v>
      </c>
      <c r="J145" s="98">
        <v>3317.577486861549</v>
      </c>
      <c r="K145" s="98">
        <v>3095.2667210148156</v>
      </c>
      <c r="L145" s="98">
        <v>3224.4345505533624</v>
      </c>
      <c r="M145" s="98">
        <v>2596.7527967052647</v>
      </c>
      <c r="N145" s="98">
        <v>2531.7772430264017</v>
      </c>
      <c r="O145" s="98">
        <v>2557.2447635297308</v>
      </c>
      <c r="P145" s="98">
        <v>2051.0450078170857</v>
      </c>
      <c r="Q145" s="98">
        <v>1968.0602205857788</v>
      </c>
      <c r="R145" s="98">
        <v>1908.5849272925564</v>
      </c>
      <c r="S145" s="98">
        <v>1753.4066482701828</v>
      </c>
      <c r="T145" s="98">
        <v>1740.8001496047184</v>
      </c>
      <c r="U145" s="98">
        <v>1587.4749039285689</v>
      </c>
      <c r="V145" s="98">
        <v>1500.6012707148323</v>
      </c>
      <c r="W145" s="98">
        <v>1649.0881488520245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77.413501200009662</v>
      </c>
      <c r="D146" s="122">
        <f t="shared" si="53"/>
        <v>66.57487296710022</v>
      </c>
      <c r="E146" s="122">
        <f t="shared" si="53"/>
        <v>136.49498770457791</v>
      </c>
      <c r="F146" s="122">
        <f t="shared" si="53"/>
        <v>100.78935652024592</v>
      </c>
      <c r="G146" s="122">
        <f t="shared" si="53"/>
        <v>98.544259737039098</v>
      </c>
      <c r="H146" s="122">
        <f t="shared" si="53"/>
        <v>108.9103506573619</v>
      </c>
      <c r="I146" s="122">
        <f t="shared" si="53"/>
        <v>75.306327561628663</v>
      </c>
      <c r="J146" s="122">
        <f t="shared" si="53"/>
        <v>73.251303866963596</v>
      </c>
      <c r="K146" s="122">
        <f t="shared" si="53"/>
        <v>139.11444760509517</v>
      </c>
      <c r="L146" s="122">
        <f t="shared" si="53"/>
        <v>154.36132903408975</v>
      </c>
      <c r="M146" s="122">
        <f t="shared" si="53"/>
        <v>167.94905098213641</v>
      </c>
      <c r="N146" s="122">
        <f t="shared" si="53"/>
        <v>182.53254805966108</v>
      </c>
      <c r="O146" s="122">
        <f t="shared" si="53"/>
        <v>151.81043459014009</v>
      </c>
      <c r="P146" s="122">
        <f t="shared" si="53"/>
        <v>85.270579775166269</v>
      </c>
      <c r="Q146" s="122">
        <f t="shared" si="53"/>
        <v>111.81438857715735</v>
      </c>
      <c r="R146" s="122">
        <f t="shared" si="53"/>
        <v>161.57856828690288</v>
      </c>
      <c r="S146" s="122">
        <f t="shared" si="53"/>
        <v>177.97945977265252</v>
      </c>
      <c r="T146" s="122">
        <f t="shared" si="53"/>
        <v>164.20929208849498</v>
      </c>
      <c r="U146" s="122">
        <f t="shared" si="53"/>
        <v>175.76408981201703</v>
      </c>
      <c r="V146" s="122">
        <f t="shared" si="53"/>
        <v>175.4466667726881</v>
      </c>
      <c r="W146" s="122">
        <f t="shared" si="53"/>
        <v>191.06591766779528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77.413501200009662</v>
      </c>
      <c r="D147" s="98">
        <f>IF(RES_hhdet_in_fec!D147=0,0,RES_hhdet_in_fec!D147*1000*11630/RES_hhdet_in_new!D145)</f>
        <v>66.57487296710022</v>
      </c>
      <c r="E147" s="98">
        <f>IF(RES_hhdet_in_fec!E147=0,0,RES_hhdet_in_fec!E147*1000*11630/RES_hhdet_in_new!E145)</f>
        <v>136.49498770457791</v>
      </c>
      <c r="F147" s="98">
        <f>IF(RES_hhdet_in_fec!F147=0,0,RES_hhdet_in_fec!F147*1000*11630/RES_hhdet_in_new!F145)</f>
        <v>100.78935652024592</v>
      </c>
      <c r="G147" s="98">
        <f>IF(RES_hhdet_in_fec!G147=0,0,RES_hhdet_in_fec!G147*1000*11630/RES_hhdet_in_new!G145)</f>
        <v>98.544259737039098</v>
      </c>
      <c r="H147" s="98">
        <f>IF(RES_hhdet_in_fec!H147=0,0,RES_hhdet_in_fec!H147*1000*11630/RES_hhdet_in_new!H145)</f>
        <v>108.9103506573619</v>
      </c>
      <c r="I147" s="98">
        <f>IF(RES_hhdet_in_fec!I147=0,0,RES_hhdet_in_fec!I147*1000*11630/RES_hhdet_in_new!I145)</f>
        <v>75.306327561628663</v>
      </c>
      <c r="J147" s="98">
        <f>IF(RES_hhdet_in_fec!J147=0,0,RES_hhdet_in_fec!J147*1000*11630/RES_hhdet_in_new!J145)</f>
        <v>73.251303866963596</v>
      </c>
      <c r="K147" s="98">
        <f>IF(RES_hhdet_in_fec!K147=0,0,RES_hhdet_in_fec!K147*1000*11630/RES_hhdet_in_new!K145)</f>
        <v>139.11444760509517</v>
      </c>
      <c r="L147" s="98">
        <f>IF(RES_hhdet_in_fec!L147=0,0,RES_hhdet_in_fec!L147*1000*11630/RES_hhdet_in_new!L145)</f>
        <v>154.36132903408975</v>
      </c>
      <c r="M147" s="98">
        <f>IF(RES_hhdet_in_fec!M147=0,0,RES_hhdet_in_fec!M147*1000*11630/RES_hhdet_in_new!M145)</f>
        <v>167.94905098213641</v>
      </c>
      <c r="N147" s="98">
        <f>IF(RES_hhdet_in_fec!N147=0,0,RES_hhdet_in_fec!N147*1000*11630/RES_hhdet_in_new!N145)</f>
        <v>182.53254805966108</v>
      </c>
      <c r="O147" s="98">
        <f>IF(RES_hhdet_in_fec!O147=0,0,RES_hhdet_in_fec!O147*1000*11630/RES_hhdet_in_new!O145)</f>
        <v>151.81043459014009</v>
      </c>
      <c r="P147" s="98">
        <f>IF(RES_hhdet_in_fec!P147=0,0,RES_hhdet_in_fec!P147*1000*11630/RES_hhdet_in_new!P145)</f>
        <v>85.270579775166269</v>
      </c>
      <c r="Q147" s="98">
        <f>IF(RES_hhdet_in_fec!Q147=0,0,RES_hhdet_in_fec!Q147*1000*11630/RES_hhdet_in_new!Q145)</f>
        <v>111.81438857715735</v>
      </c>
      <c r="R147" s="98">
        <f>IF(RES_hhdet_in_fec!R147=0,0,RES_hhdet_in_fec!R147*1000*11630/RES_hhdet_in_new!R145)</f>
        <v>161.57856828690288</v>
      </c>
      <c r="S147" s="98">
        <f>IF(RES_hhdet_in_fec!S147=0,0,RES_hhdet_in_fec!S147*1000*11630/RES_hhdet_in_new!S145)</f>
        <v>177.97945977265252</v>
      </c>
      <c r="T147" s="98">
        <f>IF(RES_hhdet_in_fec!T147=0,0,RES_hhdet_in_fec!T147*1000*11630/RES_hhdet_in_new!T145)</f>
        <v>164.20929208849498</v>
      </c>
      <c r="U147" s="98">
        <f>IF(RES_hhdet_in_fec!U147=0,0,RES_hhdet_in_fec!U147*1000*11630/RES_hhdet_in_new!U145)</f>
        <v>175.76408981201703</v>
      </c>
      <c r="V147" s="98">
        <f>IF(RES_hhdet_in_fec!V147=0,0,RES_hhdet_in_fec!V147*1000*11630/RES_hhdet_in_new!V145)</f>
        <v>175.4466667726881</v>
      </c>
      <c r="W147" s="98">
        <f>IF(RES_hhdet_in_fec!W147=0,0,RES_hhdet_in_fec!W147*1000*11630/RES_hhdet_in_new!W145)</f>
        <v>191.06591766779528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1517.4343440565679</v>
      </c>
      <c r="D148" s="122">
        <v>1536.4697776820412</v>
      </c>
      <c r="E148" s="122">
        <v>1504.3534785397312</v>
      </c>
      <c r="F148" s="122">
        <v>1490.1722115769619</v>
      </c>
      <c r="G148" s="122">
        <v>1453.2570904034847</v>
      </c>
      <c r="H148" s="122">
        <v>1441.9046052855838</v>
      </c>
      <c r="I148" s="122">
        <v>1473.9262417033274</v>
      </c>
      <c r="J148" s="122">
        <v>1389.9856297816386</v>
      </c>
      <c r="K148" s="122">
        <v>1386.9442708744748</v>
      </c>
      <c r="L148" s="122">
        <v>1465.3190138010918</v>
      </c>
      <c r="M148" s="122">
        <v>1570.7366788161548</v>
      </c>
      <c r="N148" s="122">
        <v>1521.5783971753187</v>
      </c>
      <c r="O148" s="122">
        <v>1499.9561427818908</v>
      </c>
      <c r="P148" s="122">
        <v>1425.0639399411705</v>
      </c>
      <c r="Q148" s="122">
        <v>1423.1080103398799</v>
      </c>
      <c r="R148" s="122">
        <v>1435.4141414818591</v>
      </c>
      <c r="S148" s="122">
        <v>1480.5035442523545</v>
      </c>
      <c r="T148" s="122">
        <v>1496.9988557694739</v>
      </c>
      <c r="U148" s="122">
        <v>1433.8536261633333</v>
      </c>
      <c r="V148" s="122">
        <v>1448.9967801193095</v>
      </c>
      <c r="W148" s="122">
        <v>1397.3712964614022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1500.088316310123</v>
      </c>
      <c r="D149" s="98">
        <v>1441.9457496396385</v>
      </c>
      <c r="E149" s="98">
        <v>1440.8450128163668</v>
      </c>
      <c r="F149" s="98">
        <v>1482.8603572750824</v>
      </c>
      <c r="G149" s="98">
        <v>1476.4044818047203</v>
      </c>
      <c r="H149" s="98">
        <v>1465.3010770499661</v>
      </c>
      <c r="I149" s="98">
        <v>1478.5375748465676</v>
      </c>
      <c r="J149" s="98">
        <v>1484.6689343288829</v>
      </c>
      <c r="K149" s="98">
        <v>1491.5910540396601</v>
      </c>
      <c r="L149" s="98">
        <v>1569.8312722891278</v>
      </c>
      <c r="M149" s="98">
        <v>1510.7344335632699</v>
      </c>
      <c r="N149" s="98">
        <v>1364.394804191644</v>
      </c>
      <c r="O149" s="98">
        <v>1327.8647680634192</v>
      </c>
      <c r="P149" s="98">
        <v>1331.1879263828182</v>
      </c>
      <c r="Q149" s="98">
        <v>1213.0284797106744</v>
      </c>
      <c r="R149" s="98">
        <v>1251.852004989154</v>
      </c>
      <c r="S149" s="98">
        <v>1233.1435894029</v>
      </c>
      <c r="T149" s="98">
        <v>1395.051035345364</v>
      </c>
      <c r="U149" s="98">
        <v>1242.9276907351848</v>
      </c>
      <c r="V149" s="98">
        <v>1334.7812023711949</v>
      </c>
      <c r="W149" s="98">
        <v>1238.2670489222587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1023.1084857227133</v>
      </c>
      <c r="D150" s="98">
        <v>968.77260333327149</v>
      </c>
      <c r="E150" s="98">
        <v>957.20945282498781</v>
      </c>
      <c r="F150" s="98">
        <v>995.59116342402012</v>
      </c>
      <c r="G150" s="98">
        <v>999.43813652978326</v>
      </c>
      <c r="H150" s="98">
        <v>1033.3471426162148</v>
      </c>
      <c r="I150" s="98">
        <v>949.95440048661658</v>
      </c>
      <c r="J150" s="98">
        <v>1010.3440691952109</v>
      </c>
      <c r="K150" s="98">
        <v>1014.3395723095113</v>
      </c>
      <c r="L150" s="98">
        <v>1015.2355964905217</v>
      </c>
      <c r="M150" s="98">
        <v>903.88860703390105</v>
      </c>
      <c r="N150" s="98">
        <v>852.66763791017502</v>
      </c>
      <c r="O150" s="98">
        <v>873.3836620366817</v>
      </c>
      <c r="P150" s="98">
        <v>946.66175480871209</v>
      </c>
      <c r="Q150" s="98">
        <v>770.7834620233773</v>
      </c>
      <c r="R150" s="98">
        <v>990.50908675624146</v>
      </c>
      <c r="S150" s="98">
        <v>807.78649310990022</v>
      </c>
      <c r="T150" s="98">
        <v>1013.7438962856744</v>
      </c>
      <c r="U150" s="98">
        <v>863.25852378650507</v>
      </c>
      <c r="V150" s="98">
        <v>1006.9395034101944</v>
      </c>
      <c r="W150" s="98">
        <v>1150.2289326132016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324.86886585682583</v>
      </c>
      <c r="D151" s="101">
        <v>293.60614152084463</v>
      </c>
      <c r="E151" s="101">
        <v>250.96313351169564</v>
      </c>
      <c r="F151" s="101">
        <v>284.89858961695813</v>
      </c>
      <c r="G151" s="101">
        <v>315.30173680594447</v>
      </c>
      <c r="H151" s="101">
        <v>325.21228761237342</v>
      </c>
      <c r="I151" s="101">
        <v>263.53028338667917</v>
      </c>
      <c r="J151" s="101">
        <v>297.24103694104468</v>
      </c>
      <c r="K151" s="101">
        <v>306.23695834112425</v>
      </c>
      <c r="L151" s="101">
        <v>255.02933403414445</v>
      </c>
      <c r="M151" s="101">
        <v>183.67763707429148</v>
      </c>
      <c r="N151" s="101">
        <v>157.30478997891811</v>
      </c>
      <c r="O151" s="101">
        <v>147.08515685621177</v>
      </c>
      <c r="P151" s="101">
        <v>248.4888712846639</v>
      </c>
      <c r="Q151" s="101">
        <v>118.88219843236229</v>
      </c>
      <c r="R151" s="101">
        <v>274.77335387217323</v>
      </c>
      <c r="S151" s="101">
        <v>139.19450042726547</v>
      </c>
      <c r="T151" s="101">
        <v>260.88664150444345</v>
      </c>
      <c r="U151" s="101">
        <v>163.31559374730176</v>
      </c>
      <c r="V151" s="101">
        <v>226.71720254856552</v>
      </c>
      <c r="W151" s="101">
        <v>277.5419387429792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698.23961986588745</v>
      </c>
      <c r="D152" s="104">
        <v>675.16646181242697</v>
      </c>
      <c r="E152" s="104">
        <v>706.24631931329202</v>
      </c>
      <c r="F152" s="104">
        <v>710.6925738070621</v>
      </c>
      <c r="G152" s="104">
        <v>684.13639972383885</v>
      </c>
      <c r="H152" s="104">
        <v>708.13485500384138</v>
      </c>
      <c r="I152" s="104">
        <v>686.42411709993746</v>
      </c>
      <c r="J152" s="104">
        <v>713.10303225416624</v>
      </c>
      <c r="K152" s="104">
        <v>708.10261396838712</v>
      </c>
      <c r="L152" s="104">
        <v>760.20626245637732</v>
      </c>
      <c r="M152" s="104">
        <v>720.21096995960954</v>
      </c>
      <c r="N152" s="104">
        <v>695.36284793125685</v>
      </c>
      <c r="O152" s="104">
        <v>726.29850518047022</v>
      </c>
      <c r="P152" s="104">
        <v>698.17288352404807</v>
      </c>
      <c r="Q152" s="104">
        <v>651.90126359101498</v>
      </c>
      <c r="R152" s="104">
        <v>715.73573288406794</v>
      </c>
      <c r="S152" s="104">
        <v>668.59199268263478</v>
      </c>
      <c r="T152" s="104">
        <v>752.85725478123095</v>
      </c>
      <c r="U152" s="104">
        <v>699.94293003920359</v>
      </c>
      <c r="V152" s="104">
        <v>780.22230086162904</v>
      </c>
      <c r="W152" s="104">
        <v>872.68699387022218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1536.2933761827007</v>
      </c>
      <c r="D153" s="101">
        <v>1593.501601567652</v>
      </c>
      <c r="E153" s="101">
        <v>1521.8280582766458</v>
      </c>
      <c r="F153" s="101">
        <v>1508.9180873560438</v>
      </c>
      <c r="G153" s="101">
        <v>1447.7816339847677</v>
      </c>
      <c r="H153" s="101">
        <v>1436.4477260777799</v>
      </c>
      <c r="I153" s="101">
        <v>1472.3342398234784</v>
      </c>
      <c r="J153" s="101">
        <v>1381.1076282062893</v>
      </c>
      <c r="K153" s="101">
        <v>1314.3055920562151</v>
      </c>
      <c r="L153" s="101">
        <v>1485.5485671809658</v>
      </c>
      <c r="M153" s="101">
        <v>1583.6667038755847</v>
      </c>
      <c r="N153" s="101">
        <v>1608.826638982383</v>
      </c>
      <c r="O153" s="101">
        <v>1552.5535417581341</v>
      </c>
      <c r="P153" s="101">
        <v>1474.818293407274</v>
      </c>
      <c r="Q153" s="101">
        <v>1480.4787721201224</v>
      </c>
      <c r="R153" s="101">
        <v>1487.4963325393553</v>
      </c>
      <c r="S153" s="101">
        <v>1522.3107916040019</v>
      </c>
      <c r="T153" s="101">
        <v>1508.900704016072</v>
      </c>
      <c r="U153" s="101">
        <v>1474.2047818256656</v>
      </c>
      <c r="V153" s="101">
        <v>1493.4937172993227</v>
      </c>
      <c r="W153" s="101">
        <v>1455.5338854481583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1457.4153262904481</v>
      </c>
      <c r="D154" s="104">
        <v>1478.4392440084507</v>
      </c>
      <c r="E154" s="104">
        <v>1584.7017015951872</v>
      </c>
      <c r="F154" s="104">
        <v>1393.9850179055275</v>
      </c>
      <c r="G154" s="104">
        <v>1448.9260007692615</v>
      </c>
      <c r="H154" s="104">
        <v>1445.2335615299851</v>
      </c>
      <c r="I154" s="104">
        <v>1476.8718449553107</v>
      </c>
      <c r="J154" s="104">
        <v>1357.5017475180748</v>
      </c>
      <c r="K154" s="104">
        <v>1479.1590515705259</v>
      </c>
      <c r="L154" s="104">
        <v>1356.6166230712852</v>
      </c>
      <c r="M154" s="104">
        <v>1607.2414078573943</v>
      </c>
      <c r="N154" s="104">
        <v>1461.072863807429</v>
      </c>
      <c r="O154" s="104">
        <v>1501.0678411220385</v>
      </c>
      <c r="P154" s="104">
        <v>1405.0708212247769</v>
      </c>
      <c r="Q154" s="104">
        <v>1427.3333603522883</v>
      </c>
      <c r="R154" s="104">
        <v>1421.9816475013149</v>
      </c>
      <c r="S154" s="104">
        <v>1524.0359206513017</v>
      </c>
      <c r="T154" s="104">
        <v>1515.0275802333088</v>
      </c>
      <c r="U154" s="104">
        <v>1429.673692904867</v>
      </c>
      <c r="V154" s="104">
        <v>1396.0069895653817</v>
      </c>
      <c r="W154" s="104">
        <v>1364.6439352768068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753.99594289075151</v>
      </c>
      <c r="D155" s="98">
        <v>762.47458925988326</v>
      </c>
      <c r="E155" s="98">
        <v>784.24857738951414</v>
      </c>
      <c r="F155" s="98">
        <v>685.45389466650636</v>
      </c>
      <c r="G155" s="98">
        <v>702.19155105435607</v>
      </c>
      <c r="H155" s="98">
        <v>665.38844093319631</v>
      </c>
      <c r="I155" s="98">
        <v>769.19525341540646</v>
      </c>
      <c r="J155" s="98">
        <v>642.70078588109459</v>
      </c>
      <c r="K155" s="98">
        <v>686.59847299493265</v>
      </c>
      <c r="L155" s="98">
        <v>632.64937500131055</v>
      </c>
      <c r="M155" s="98">
        <v>739.71683960719747</v>
      </c>
      <c r="N155" s="98">
        <v>638.33286886145027</v>
      </c>
      <c r="O155" s="98">
        <v>728.03684662919488</v>
      </c>
      <c r="P155" s="98">
        <v>607.44051830169349</v>
      </c>
      <c r="Q155" s="98">
        <v>601.12026301977289</v>
      </c>
      <c r="R155" s="98">
        <v>587.23251700525702</v>
      </c>
      <c r="S155" s="98">
        <v>646.29416441425371</v>
      </c>
      <c r="T155" s="98">
        <v>607.79632515438448</v>
      </c>
      <c r="U155" s="98">
        <v>582.33736684215705</v>
      </c>
      <c r="V155" s="98">
        <v>564.46779610204953</v>
      </c>
      <c r="W155" s="98">
        <v>529.76567958019086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703.41938339969647</v>
      </c>
      <c r="D156" s="98">
        <v>715.96465474856711</v>
      </c>
      <c r="E156" s="98">
        <v>800.45312420567291</v>
      </c>
      <c r="F156" s="98">
        <v>708.5311232390211</v>
      </c>
      <c r="G156" s="98">
        <v>746.73444971490551</v>
      </c>
      <c r="H156" s="98">
        <v>779.84512059678866</v>
      </c>
      <c r="I156" s="98">
        <v>707.67659153990405</v>
      </c>
      <c r="J156" s="98">
        <v>714.80096163698033</v>
      </c>
      <c r="K156" s="98">
        <v>792.56057857559301</v>
      </c>
      <c r="L156" s="98">
        <v>723.96724806997508</v>
      </c>
      <c r="M156" s="98">
        <v>867.52456825019783</v>
      </c>
      <c r="N156" s="98">
        <v>822.73999494597842</v>
      </c>
      <c r="O156" s="98">
        <v>773.03099449284355</v>
      </c>
      <c r="P156" s="98">
        <v>797.63030292308338</v>
      </c>
      <c r="Q156" s="98">
        <v>826.21309733251519</v>
      </c>
      <c r="R156" s="98">
        <v>834.74913049605834</v>
      </c>
      <c r="S156" s="98">
        <v>877.74175623704832</v>
      </c>
      <c r="T156" s="98">
        <v>907.23125507892405</v>
      </c>
      <c r="U156" s="98">
        <v>847.3363260627101</v>
      </c>
      <c r="V156" s="98">
        <v>831.53919346333214</v>
      </c>
      <c r="W156" s="98">
        <v>834.87825569661629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708.00014688569729</v>
      </c>
      <c r="D157" s="122">
        <v>863.31618250560734</v>
      </c>
      <c r="E157" s="122">
        <v>881.27573145558313</v>
      </c>
      <c r="F157" s="122">
        <v>803.69284557289029</v>
      </c>
      <c r="G157" s="122">
        <v>776.46191717125521</v>
      </c>
      <c r="H157" s="122">
        <v>773.73423005828045</v>
      </c>
      <c r="I157" s="122">
        <v>831.7556382209699</v>
      </c>
      <c r="J157" s="122">
        <v>782.30996589022209</v>
      </c>
      <c r="K157" s="122">
        <v>829.74650254602238</v>
      </c>
      <c r="L157" s="122">
        <v>911.38803898670722</v>
      </c>
      <c r="M157" s="122">
        <v>893.83804538452659</v>
      </c>
      <c r="N157" s="122">
        <v>851.57115712657799</v>
      </c>
      <c r="O157" s="122">
        <v>733.52535979689139</v>
      </c>
      <c r="P157" s="122">
        <v>714.47108771343403</v>
      </c>
      <c r="Q157" s="122">
        <v>670.79247859777036</v>
      </c>
      <c r="R157" s="122">
        <v>660.30992622164058</v>
      </c>
      <c r="S157" s="122">
        <v>687.11013491789299</v>
      </c>
      <c r="T157" s="122">
        <v>664.78571943001634</v>
      </c>
      <c r="U157" s="122">
        <v>662.9775182997804</v>
      </c>
      <c r="V157" s="122">
        <v>674.59868746609925</v>
      </c>
      <c r="W157" s="122">
        <v>675.18848207398992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1668.6908643753088</v>
      </c>
      <c r="D158" s="98">
        <v>1858.5856319368679</v>
      </c>
      <c r="E158" s="98">
        <v>1979.7866941789641</v>
      </c>
      <c r="F158" s="98">
        <v>1545.9909256710639</v>
      </c>
      <c r="G158" s="98">
        <v>1184.6198814319048</v>
      </c>
      <c r="H158" s="98">
        <v>1042.4635618699217</v>
      </c>
      <c r="I158" s="98">
        <v>1115.2449138189161</v>
      </c>
      <c r="J158" s="98">
        <v>1087.848908110986</v>
      </c>
      <c r="K158" s="98">
        <v>1336.8481822130425</v>
      </c>
      <c r="L158" s="98">
        <v>1309.8778306856043</v>
      </c>
      <c r="M158" s="98">
        <v>1452.8649262801086</v>
      </c>
      <c r="N158" s="98">
        <v>1332.7602453690904</v>
      </c>
      <c r="O158" s="98">
        <v>1196.0119864073984</v>
      </c>
      <c r="P158" s="98">
        <v>1059.9815409096311</v>
      </c>
      <c r="Q158" s="98">
        <v>961.45990420415092</v>
      </c>
      <c r="R158" s="98">
        <v>911.88510226164578</v>
      </c>
      <c r="S158" s="98">
        <v>1026.8396262751355</v>
      </c>
      <c r="T158" s="98">
        <v>1045.5538310277618</v>
      </c>
      <c r="U158" s="98">
        <v>1030.7924169660407</v>
      </c>
      <c r="V158" s="98">
        <v>1063.145559889381</v>
      </c>
      <c r="W158" s="98">
        <v>930.21693600497326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550.94974549066819</v>
      </c>
      <c r="D159" s="33">
        <v>657.42218824049041</v>
      </c>
      <c r="E159" s="33">
        <v>610.32051273495995</v>
      </c>
      <c r="F159" s="33">
        <v>608.20702830703317</v>
      </c>
      <c r="G159" s="33">
        <v>667.383639378152</v>
      </c>
      <c r="H159" s="33">
        <v>693.08182809259847</v>
      </c>
      <c r="I159" s="33">
        <v>748.48063114459785</v>
      </c>
      <c r="J159" s="33">
        <v>696.95773606139301</v>
      </c>
      <c r="K159" s="33">
        <v>668.55126288856104</v>
      </c>
      <c r="L159" s="33">
        <v>763.91667305874705</v>
      </c>
      <c r="M159" s="33">
        <v>699.38536513165241</v>
      </c>
      <c r="N159" s="33">
        <v>660.60034993464751</v>
      </c>
      <c r="O159" s="33">
        <v>594.92424780962483</v>
      </c>
      <c r="P159" s="33">
        <v>620.06331485741032</v>
      </c>
      <c r="Q159" s="33">
        <v>606.75263391876649</v>
      </c>
      <c r="R159" s="33">
        <v>613.93030781763753</v>
      </c>
      <c r="S159" s="33">
        <v>613.19576102969279</v>
      </c>
      <c r="T159" s="33">
        <v>585.96156419942486</v>
      </c>
      <c r="U159" s="33">
        <v>577.40315705039734</v>
      </c>
      <c r="V159" s="33">
        <v>587.07060472192279</v>
      </c>
      <c r="W159" s="33">
        <v>612.52258630962501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11141.343176130285</v>
      </c>
      <c r="D161" s="117">
        <f t="shared" si="54"/>
        <v>11729.627088817957</v>
      </c>
      <c r="E161" s="117">
        <f t="shared" si="54"/>
        <v>11528.373502024264</v>
      </c>
      <c r="F161" s="117">
        <f t="shared" si="54"/>
        <v>11171.304802436338</v>
      </c>
      <c r="G161" s="117">
        <f t="shared" si="54"/>
        <v>9926.5403955374804</v>
      </c>
      <c r="H161" s="117">
        <f t="shared" si="54"/>
        <v>10417.274139878233</v>
      </c>
      <c r="I161" s="117">
        <f t="shared" si="54"/>
        <v>10234.109647942372</v>
      </c>
      <c r="J161" s="117">
        <f t="shared" si="54"/>
        <v>11159.357564214941</v>
      </c>
      <c r="K161" s="117">
        <f t="shared" si="54"/>
        <v>10635.652850173534</v>
      </c>
      <c r="L161" s="117">
        <f t="shared" si="54"/>
        <v>11826.910022935344</v>
      </c>
      <c r="M161" s="117">
        <f t="shared" si="54"/>
        <v>11080.527883717145</v>
      </c>
      <c r="N161" s="117">
        <f t="shared" si="54"/>
        <v>11962.423386095157</v>
      </c>
      <c r="O161" s="117">
        <f t="shared" si="54"/>
        <v>13666.559642717168</v>
      </c>
      <c r="P161" s="117">
        <f t="shared" si="54"/>
        <v>10456.203348491164</v>
      </c>
      <c r="Q161" s="117">
        <f t="shared" si="54"/>
        <v>10980.892944804922</v>
      </c>
      <c r="R161" s="117">
        <f t="shared" ref="R161:V161" si="55">R162+R164+R166+R175</f>
        <v>9978.493089966496</v>
      </c>
      <c r="S161" s="117">
        <f t="shared" si="55"/>
        <v>9220.5906924193059</v>
      </c>
      <c r="T161" s="117">
        <f t="shared" si="55"/>
        <v>8675.744704435745</v>
      </c>
      <c r="U161" s="117">
        <f t="shared" si="55"/>
        <v>7677.0522479801484</v>
      </c>
      <c r="V161" s="117">
        <f t="shared" si="55"/>
        <v>7264.6986535743699</v>
      </c>
      <c r="W161" s="117">
        <f t="shared" ref="W161" si="56">W162+W164+W166+W175</f>
        <v>8067.7065951372142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8961.6259651539403</v>
      </c>
      <c r="D162" s="122">
        <f t="shared" si="57"/>
        <v>9472.8728214476505</v>
      </c>
      <c r="E162" s="122">
        <f t="shared" si="57"/>
        <v>9211.8872267578136</v>
      </c>
      <c r="F162" s="122">
        <f t="shared" si="57"/>
        <v>8941.2142909607192</v>
      </c>
      <c r="G162" s="122">
        <f t="shared" si="57"/>
        <v>7738.1008606719115</v>
      </c>
      <c r="H162" s="122">
        <f t="shared" si="57"/>
        <v>8244.3479933982799</v>
      </c>
      <c r="I162" s="122">
        <f t="shared" si="57"/>
        <v>8142.5383593421893</v>
      </c>
      <c r="J162" s="122">
        <f t="shared" si="57"/>
        <v>9120.3786433730074</v>
      </c>
      <c r="K162" s="122">
        <f t="shared" si="57"/>
        <v>8558.7153066139726</v>
      </c>
      <c r="L162" s="122">
        <f t="shared" si="57"/>
        <v>9660.9428394297902</v>
      </c>
      <c r="M162" s="122">
        <f t="shared" si="57"/>
        <v>8868.7866609548455</v>
      </c>
      <c r="N162" s="122">
        <f t="shared" si="57"/>
        <v>9799.66225432797</v>
      </c>
      <c r="O162" s="122">
        <f t="shared" si="57"/>
        <v>11443.127429096363</v>
      </c>
      <c r="P162" s="122">
        <f t="shared" si="57"/>
        <v>8301.5052465399349</v>
      </c>
      <c r="Q162" s="122">
        <f t="shared" si="57"/>
        <v>8785.7847681103813</v>
      </c>
      <c r="R162" s="122">
        <f t="shared" si="57"/>
        <v>7808.0646535886262</v>
      </c>
      <c r="S162" s="122">
        <f t="shared" si="57"/>
        <v>7066.8704303152663</v>
      </c>
      <c r="T162" s="122">
        <f t="shared" si="57"/>
        <v>6584.0293484270596</v>
      </c>
      <c r="U162" s="122">
        <f t="shared" si="57"/>
        <v>5661.0047870046174</v>
      </c>
      <c r="V162" s="122">
        <f t="shared" si="57"/>
        <v>5236.8604232923408</v>
      </c>
      <c r="W162" s="122">
        <f t="shared" si="57"/>
        <v>5923.2582427274565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8961.6259651539403</v>
      </c>
      <c r="D163" s="33">
        <v>9472.8728214476505</v>
      </c>
      <c r="E163" s="33">
        <v>9211.8872267578136</v>
      </c>
      <c r="F163" s="33">
        <v>8941.2142909607192</v>
      </c>
      <c r="G163" s="33">
        <v>7738.1008606719115</v>
      </c>
      <c r="H163" s="33">
        <v>8244.3479933982799</v>
      </c>
      <c r="I163" s="33">
        <v>8142.5383593421893</v>
      </c>
      <c r="J163" s="33">
        <v>9120.3786433730074</v>
      </c>
      <c r="K163" s="33">
        <v>8558.7153066139726</v>
      </c>
      <c r="L163" s="33">
        <v>9660.9428394297902</v>
      </c>
      <c r="M163" s="33">
        <v>8868.7866609548455</v>
      </c>
      <c r="N163" s="33">
        <v>9799.66225432797</v>
      </c>
      <c r="O163" s="33">
        <v>11443.127429096363</v>
      </c>
      <c r="P163" s="33">
        <v>8301.5052465399349</v>
      </c>
      <c r="Q163" s="33">
        <v>8785.7847681103813</v>
      </c>
      <c r="R163" s="33">
        <v>7808.0646535886262</v>
      </c>
      <c r="S163" s="33">
        <v>7066.8704303152663</v>
      </c>
      <c r="T163" s="33">
        <v>6584.0293484270596</v>
      </c>
      <c r="U163" s="33">
        <v>5661.0047870046174</v>
      </c>
      <c r="V163" s="33">
        <v>5236.8604232923408</v>
      </c>
      <c r="W163" s="33">
        <v>5923.2582427274565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117.07561271777448</v>
      </c>
      <c r="D164" s="122">
        <f t="shared" si="58"/>
        <v>103.74257132711668</v>
      </c>
      <c r="E164" s="122">
        <f t="shared" si="58"/>
        <v>190.26673167698596</v>
      </c>
      <c r="F164" s="122">
        <f t="shared" si="58"/>
        <v>153.69543653337135</v>
      </c>
      <c r="G164" s="122">
        <f t="shared" si="58"/>
        <v>191.74483434380832</v>
      </c>
      <c r="H164" s="122">
        <f t="shared" si="58"/>
        <v>176.41219981962971</v>
      </c>
      <c r="I164" s="122">
        <f t="shared" si="58"/>
        <v>111.79909046561625</v>
      </c>
      <c r="J164" s="122">
        <f t="shared" si="58"/>
        <v>91.526270486334141</v>
      </c>
      <c r="K164" s="122">
        <f t="shared" si="58"/>
        <v>169.94131100333468</v>
      </c>
      <c r="L164" s="122">
        <f t="shared" si="58"/>
        <v>149.11937124981984</v>
      </c>
      <c r="M164" s="122">
        <f t="shared" si="58"/>
        <v>137.95779481912484</v>
      </c>
      <c r="N164" s="122">
        <f t="shared" si="58"/>
        <v>127.03567319480506</v>
      </c>
      <c r="O164" s="122">
        <f t="shared" si="58"/>
        <v>100.19100275933798</v>
      </c>
      <c r="P164" s="122">
        <f t="shared" si="58"/>
        <v>115.48528828134978</v>
      </c>
      <c r="Q164" s="122">
        <f t="shared" si="58"/>
        <v>107.74922125793704</v>
      </c>
      <c r="R164" s="122">
        <f t="shared" si="58"/>
        <v>140.48025848824309</v>
      </c>
      <c r="S164" s="122">
        <f t="shared" si="58"/>
        <v>132.87572725615232</v>
      </c>
      <c r="T164" s="122">
        <f t="shared" si="58"/>
        <v>115.8414545638</v>
      </c>
      <c r="U164" s="122">
        <f t="shared" si="58"/>
        <v>120.389550067634</v>
      </c>
      <c r="V164" s="122">
        <f t="shared" si="58"/>
        <v>102.3837708032341</v>
      </c>
      <c r="W164" s="122">
        <f t="shared" si="58"/>
        <v>162.13588077997667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117.07561271777448</v>
      </c>
      <c r="D165" s="98">
        <f>IF(RES_hhdet_in_fec!D165=0,0,RES_hhdet_in_fec!D165*1000*11630/RES_hhdet_in_new!D163)</f>
        <v>103.74257132711668</v>
      </c>
      <c r="E165" s="98">
        <f>IF(RES_hhdet_in_fec!E165=0,0,RES_hhdet_in_fec!E165*1000*11630/RES_hhdet_in_new!E163)</f>
        <v>190.26673167698596</v>
      </c>
      <c r="F165" s="98">
        <f>IF(RES_hhdet_in_fec!F165=0,0,RES_hhdet_in_fec!F165*1000*11630/RES_hhdet_in_new!F163)</f>
        <v>153.69543653337135</v>
      </c>
      <c r="G165" s="98">
        <f>IF(RES_hhdet_in_fec!G165=0,0,RES_hhdet_in_fec!G165*1000*11630/RES_hhdet_in_new!G163)</f>
        <v>191.74483434380832</v>
      </c>
      <c r="H165" s="98">
        <f>IF(RES_hhdet_in_fec!H165=0,0,RES_hhdet_in_fec!H165*1000*11630/RES_hhdet_in_new!H163)</f>
        <v>176.41219981962971</v>
      </c>
      <c r="I165" s="98">
        <f>IF(RES_hhdet_in_fec!I165=0,0,RES_hhdet_in_fec!I165*1000*11630/RES_hhdet_in_new!I163)</f>
        <v>111.79909046561625</v>
      </c>
      <c r="J165" s="98">
        <f>IF(RES_hhdet_in_fec!J165=0,0,RES_hhdet_in_fec!J165*1000*11630/RES_hhdet_in_new!J163)</f>
        <v>91.526270486334141</v>
      </c>
      <c r="K165" s="98">
        <f>IF(RES_hhdet_in_fec!K165=0,0,RES_hhdet_in_fec!K165*1000*11630/RES_hhdet_in_new!K163)</f>
        <v>169.94131100333468</v>
      </c>
      <c r="L165" s="98">
        <f>IF(RES_hhdet_in_fec!L165=0,0,RES_hhdet_in_fec!L165*1000*11630/RES_hhdet_in_new!L163)</f>
        <v>149.11937124981984</v>
      </c>
      <c r="M165" s="98">
        <f>IF(RES_hhdet_in_fec!M165=0,0,RES_hhdet_in_fec!M165*1000*11630/RES_hhdet_in_new!M163)</f>
        <v>137.95779481912484</v>
      </c>
      <c r="N165" s="98">
        <f>IF(RES_hhdet_in_fec!N165=0,0,RES_hhdet_in_fec!N165*1000*11630/RES_hhdet_in_new!N163)</f>
        <v>127.03567319480506</v>
      </c>
      <c r="O165" s="98">
        <f>IF(RES_hhdet_in_fec!O165=0,0,RES_hhdet_in_fec!O165*1000*11630/RES_hhdet_in_new!O163)</f>
        <v>100.19100275933798</v>
      </c>
      <c r="P165" s="98">
        <f>IF(RES_hhdet_in_fec!P165=0,0,RES_hhdet_in_fec!P165*1000*11630/RES_hhdet_in_new!P163)</f>
        <v>115.48528828134978</v>
      </c>
      <c r="Q165" s="98">
        <f>IF(RES_hhdet_in_fec!Q165=0,0,RES_hhdet_in_fec!Q165*1000*11630/RES_hhdet_in_new!Q163)</f>
        <v>107.74922125793704</v>
      </c>
      <c r="R165" s="98">
        <f>IF(RES_hhdet_in_fec!R165=0,0,RES_hhdet_in_fec!R165*1000*11630/RES_hhdet_in_new!R163)</f>
        <v>140.48025848824309</v>
      </c>
      <c r="S165" s="98">
        <f>IF(RES_hhdet_in_fec!S165=0,0,RES_hhdet_in_fec!S165*1000*11630/RES_hhdet_in_new!S163)</f>
        <v>132.87572725615232</v>
      </c>
      <c r="T165" s="98">
        <f>IF(RES_hhdet_in_fec!T165=0,0,RES_hhdet_in_fec!T165*1000*11630/RES_hhdet_in_new!T163)</f>
        <v>115.8414545638</v>
      </c>
      <c r="U165" s="98">
        <f>IF(RES_hhdet_in_fec!U165=0,0,RES_hhdet_in_fec!U165*1000*11630/RES_hhdet_in_new!U163)</f>
        <v>120.389550067634</v>
      </c>
      <c r="V165" s="98">
        <f>IF(RES_hhdet_in_fec!V165=0,0,RES_hhdet_in_fec!V165*1000*11630/RES_hhdet_in_new!V163)</f>
        <v>102.3837708032341</v>
      </c>
      <c r="W165" s="98">
        <f>IF(RES_hhdet_in_fec!W165=0,0,RES_hhdet_in_fec!W165*1000*11630/RES_hhdet_in_new!W163)</f>
        <v>162.13588077997667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1390.6992641968407</v>
      </c>
      <c r="D166" s="122">
        <v>1430.0453518184131</v>
      </c>
      <c r="E166" s="122">
        <v>1397.5876026223675</v>
      </c>
      <c r="F166" s="122">
        <v>1387.1908641098885</v>
      </c>
      <c r="G166" s="122">
        <v>1330.6289409612434</v>
      </c>
      <c r="H166" s="122">
        <v>1294.7718613227114</v>
      </c>
      <c r="I166" s="122">
        <v>1292.0771318660725</v>
      </c>
      <c r="J166" s="122">
        <v>1296.7013992852094</v>
      </c>
      <c r="K166" s="122">
        <v>1309.3145688745069</v>
      </c>
      <c r="L166" s="122">
        <v>1344.0195408158058</v>
      </c>
      <c r="M166" s="122">
        <v>1455.3245587372537</v>
      </c>
      <c r="N166" s="122">
        <v>1415.825294811634</v>
      </c>
      <c r="O166" s="122">
        <v>1520.4169845252177</v>
      </c>
      <c r="P166" s="122">
        <v>1409.6836464854555</v>
      </c>
      <c r="Q166" s="122">
        <v>1469.1743768055433</v>
      </c>
      <c r="R166" s="122">
        <v>1414.7824756223033</v>
      </c>
      <c r="S166" s="122">
        <v>1414.3372723795239</v>
      </c>
      <c r="T166" s="122">
        <v>1377.5633099738329</v>
      </c>
      <c r="U166" s="122">
        <v>1329.4152434049538</v>
      </c>
      <c r="V166" s="122">
        <v>1347.5873722780941</v>
      </c>
      <c r="W166" s="122">
        <v>1409.2052180586284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1321.7149790046387</v>
      </c>
      <c r="D167" s="98">
        <v>1350.2271167999113</v>
      </c>
      <c r="E167" s="98">
        <v>1278.4329853224469</v>
      </c>
      <c r="F167" s="98">
        <v>1314.1976486018673</v>
      </c>
      <c r="G167" s="98">
        <v>1330.750173232022</v>
      </c>
      <c r="H167" s="98">
        <v>1259.7451148017201</v>
      </c>
      <c r="I167" s="98">
        <v>1310.979834010051</v>
      </c>
      <c r="J167" s="98">
        <v>1320.737439501708</v>
      </c>
      <c r="K167" s="98">
        <v>1323.8983547903792</v>
      </c>
      <c r="L167" s="98">
        <v>1350.5766624613518</v>
      </c>
      <c r="M167" s="98">
        <v>1406.3733355633299</v>
      </c>
      <c r="N167" s="98">
        <v>1320.2212462800612</v>
      </c>
      <c r="O167" s="98">
        <v>1617.087036771399</v>
      </c>
      <c r="P167" s="98">
        <v>1534.336491315169</v>
      </c>
      <c r="Q167" s="98">
        <v>1521.126680872323</v>
      </c>
      <c r="R167" s="98">
        <v>1203.7644326862746</v>
      </c>
      <c r="S167" s="98">
        <v>1226.6114620429325</v>
      </c>
      <c r="T167" s="98">
        <v>1202.5691092361178</v>
      </c>
      <c r="U167" s="98">
        <v>1136.5899770173771</v>
      </c>
      <c r="V167" s="98">
        <v>1133.5317025090244</v>
      </c>
      <c r="W167" s="98">
        <v>1225.9185390620205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1197.1754286852049</v>
      </c>
      <c r="D168" s="98">
        <v>884.14021130899073</v>
      </c>
      <c r="E168" s="98">
        <v>812.91414270352664</v>
      </c>
      <c r="F168" s="98">
        <v>816.80343881107694</v>
      </c>
      <c r="G168" s="98">
        <v>797.36912624066235</v>
      </c>
      <c r="H168" s="98">
        <v>887.8079697567988</v>
      </c>
      <c r="I168" s="98">
        <v>802.0034635044268</v>
      </c>
      <c r="J168" s="98">
        <v>829.2437331394392</v>
      </c>
      <c r="K168" s="98">
        <v>821.24461080253764</v>
      </c>
      <c r="L168" s="98">
        <v>895.24071070750176</v>
      </c>
      <c r="M168" s="98">
        <v>1006.9207016763385</v>
      </c>
      <c r="N168" s="98">
        <v>863.94651115554404</v>
      </c>
      <c r="O168" s="98">
        <v>2493.1472844803443</v>
      </c>
      <c r="P168" s="98">
        <v>2474.0804283568905</v>
      </c>
      <c r="Q168" s="98">
        <v>1515.5850761383847</v>
      </c>
      <c r="R168" s="98">
        <v>918.85635855641783</v>
      </c>
      <c r="S168" s="98">
        <v>927.97347777291293</v>
      </c>
      <c r="T168" s="98">
        <v>1007.0493886930548</v>
      </c>
      <c r="U168" s="98">
        <v>968.25334653919026</v>
      </c>
      <c r="V168" s="98">
        <v>976.32664145895558</v>
      </c>
      <c r="W168" s="98">
        <v>1114.5441993308814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363.19300608370401</v>
      </c>
      <c r="D169" s="101">
        <v>216.8732985761423</v>
      </c>
      <c r="E169" s="101">
        <v>148.80765860939491</v>
      </c>
      <c r="F169" s="101">
        <v>164.46928416319389</v>
      </c>
      <c r="G169" s="101">
        <v>133.55611562975926</v>
      </c>
      <c r="H169" s="101">
        <v>214.98875752864467</v>
      </c>
      <c r="I169" s="101">
        <v>143.97774711915318</v>
      </c>
      <c r="J169" s="101">
        <v>157.76562205535924</v>
      </c>
      <c r="K169" s="101">
        <v>154.28906067423918</v>
      </c>
      <c r="L169" s="101">
        <v>184.41908967930402</v>
      </c>
      <c r="M169" s="101">
        <v>261.23798917200861</v>
      </c>
      <c r="N169" s="101">
        <v>138.35636510699453</v>
      </c>
      <c r="O169" s="101">
        <v>513.69381089044828</v>
      </c>
      <c r="P169" s="101">
        <v>558.3076347924989</v>
      </c>
      <c r="Q169" s="101">
        <v>665.2096186425747</v>
      </c>
      <c r="R169" s="101">
        <v>138.03019731147967</v>
      </c>
      <c r="S169" s="101">
        <v>130.98579033445097</v>
      </c>
      <c r="T169" s="101">
        <v>196.11994517175577</v>
      </c>
      <c r="U169" s="101">
        <v>161.46729495781358</v>
      </c>
      <c r="V169" s="101">
        <v>128.11394784093059</v>
      </c>
      <c r="W169" s="101">
        <v>142.68636142120889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833.98242260150084</v>
      </c>
      <c r="D170" s="104">
        <v>667.26691273284848</v>
      </c>
      <c r="E170" s="104">
        <v>664.10648409413182</v>
      </c>
      <c r="F170" s="104">
        <v>652.33415464788311</v>
      </c>
      <c r="G170" s="104">
        <v>663.81301061090301</v>
      </c>
      <c r="H170" s="104">
        <v>672.81921222815413</v>
      </c>
      <c r="I170" s="104">
        <v>658.02571638527365</v>
      </c>
      <c r="J170" s="104">
        <v>671.47811108407996</v>
      </c>
      <c r="K170" s="104">
        <v>666.95555012829823</v>
      </c>
      <c r="L170" s="104">
        <v>710.8216210281978</v>
      </c>
      <c r="M170" s="104">
        <v>745.68271250432986</v>
      </c>
      <c r="N170" s="104">
        <v>725.5901460485494</v>
      </c>
      <c r="O170" s="104">
        <v>1979.453473589896</v>
      </c>
      <c r="P170" s="104">
        <v>1915.7727935643918</v>
      </c>
      <c r="Q170" s="104">
        <v>850.37545749580988</v>
      </c>
      <c r="R170" s="104">
        <v>780.82616124493791</v>
      </c>
      <c r="S170" s="104">
        <v>796.98768743846153</v>
      </c>
      <c r="T170" s="104">
        <v>810.92944352129894</v>
      </c>
      <c r="U170" s="104">
        <v>806.78605158137668</v>
      </c>
      <c r="V170" s="104">
        <v>848.21269361802513</v>
      </c>
      <c r="W170" s="104">
        <v>971.85783790967264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1440.84147217446</v>
      </c>
      <c r="D171" s="101">
        <v>1469.780138498629</v>
      </c>
      <c r="E171" s="101">
        <v>1478.3857326218013</v>
      </c>
      <c r="F171" s="101">
        <v>1465.3079191914392</v>
      </c>
      <c r="G171" s="101">
        <v>1360.7432390241588</v>
      </c>
      <c r="H171" s="101">
        <v>1350.375332417206</v>
      </c>
      <c r="I171" s="101">
        <v>1361.7606530327462</v>
      </c>
      <c r="J171" s="101">
        <v>1350.9402876924885</v>
      </c>
      <c r="K171" s="101">
        <v>1336.4193421876489</v>
      </c>
      <c r="L171" s="101">
        <v>1401.2709070865069</v>
      </c>
      <c r="M171" s="101">
        <v>1489.1065922331468</v>
      </c>
      <c r="N171" s="101">
        <v>1469.4900729674762</v>
      </c>
      <c r="O171" s="101">
        <v>1528.9357545658008</v>
      </c>
      <c r="P171" s="101">
        <v>1419.3184023044621</v>
      </c>
      <c r="Q171" s="101">
        <v>1473.4898524007986</v>
      </c>
      <c r="R171" s="101">
        <v>1486.4537787649447</v>
      </c>
      <c r="S171" s="101">
        <v>1482.7150004343487</v>
      </c>
      <c r="T171" s="101">
        <v>1456.6858356550958</v>
      </c>
      <c r="U171" s="101">
        <v>1420.6338711412018</v>
      </c>
      <c r="V171" s="101">
        <v>1434.6996346392416</v>
      </c>
      <c r="W171" s="101">
        <v>1452.9717728492742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1268.7988253962826</v>
      </c>
      <c r="D172" s="104">
        <v>1366.7326730838802</v>
      </c>
      <c r="E172" s="104">
        <v>1389.4420237646909</v>
      </c>
      <c r="F172" s="104">
        <v>1197.2857004288917</v>
      </c>
      <c r="G172" s="104">
        <v>1150.5036229877735</v>
      </c>
      <c r="H172" s="104">
        <v>1093.1879757808349</v>
      </c>
      <c r="I172" s="104">
        <v>1077.6614323488875</v>
      </c>
      <c r="J172" s="104">
        <v>1125.7257697523883</v>
      </c>
      <c r="K172" s="104">
        <v>1231.3195183852461</v>
      </c>
      <c r="L172" s="104">
        <v>1191.9609011601176</v>
      </c>
      <c r="M172" s="104">
        <v>1385.1776740764044</v>
      </c>
      <c r="N172" s="104">
        <v>1253.6329110432544</v>
      </c>
      <c r="O172" s="104">
        <v>1462.3542293607952</v>
      </c>
      <c r="P172" s="104">
        <v>1365.8400961986315</v>
      </c>
      <c r="Q172" s="104">
        <v>1449.0638588135591</v>
      </c>
      <c r="R172" s="104">
        <v>1346.5212701909102</v>
      </c>
      <c r="S172" s="104">
        <v>1374.8072705711006</v>
      </c>
      <c r="T172" s="104">
        <v>1334.7886243872788</v>
      </c>
      <c r="U172" s="104">
        <v>1241.6019068034934</v>
      </c>
      <c r="V172" s="104">
        <v>1284.1679399503737</v>
      </c>
      <c r="W172" s="104">
        <v>1400.990170127905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478.70374014349903</v>
      </c>
      <c r="D173" s="98">
        <v>504.76495881012335</v>
      </c>
      <c r="E173" s="98">
        <v>545.58733819377949</v>
      </c>
      <c r="F173" s="98">
        <v>415.23704698461802</v>
      </c>
      <c r="G173" s="98">
        <v>414.74380911611922</v>
      </c>
      <c r="H173" s="98">
        <v>350.77368005107257</v>
      </c>
      <c r="I173" s="98">
        <v>397.26573892870761</v>
      </c>
      <c r="J173" s="98">
        <v>423.39730754148934</v>
      </c>
      <c r="K173" s="98">
        <v>481.11906135624042</v>
      </c>
      <c r="L173" s="98">
        <v>516.86182687127496</v>
      </c>
      <c r="M173" s="98">
        <v>599.26819515323768</v>
      </c>
      <c r="N173" s="98">
        <v>492.21980134890958</v>
      </c>
      <c r="O173" s="98">
        <v>647.78116276140474</v>
      </c>
      <c r="P173" s="98">
        <v>473.56054228326815</v>
      </c>
      <c r="Q173" s="98">
        <v>544.93814821736396</v>
      </c>
      <c r="R173" s="98">
        <v>426.98724606367534</v>
      </c>
      <c r="S173" s="98">
        <v>493.80170095793062</v>
      </c>
      <c r="T173" s="98">
        <v>484.43239394472005</v>
      </c>
      <c r="U173" s="98">
        <v>382.35179685049218</v>
      </c>
      <c r="V173" s="98">
        <v>422.38966751110286</v>
      </c>
      <c r="W173" s="98">
        <v>535.3969997180144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790.09508525278352</v>
      </c>
      <c r="D174" s="33">
        <v>861.96771427375631</v>
      </c>
      <c r="E174" s="33">
        <v>843.8546855709111</v>
      </c>
      <c r="F174" s="33">
        <v>782.04865344427401</v>
      </c>
      <c r="G174" s="33">
        <v>735.7598138716545</v>
      </c>
      <c r="H174" s="33">
        <v>742.41429572976222</v>
      </c>
      <c r="I174" s="33">
        <v>680.39569342017955</v>
      </c>
      <c r="J174" s="33">
        <v>702.32846221089869</v>
      </c>
      <c r="K174" s="33">
        <v>750.20045702900529</v>
      </c>
      <c r="L174" s="33">
        <v>675.09907428884321</v>
      </c>
      <c r="M174" s="33">
        <v>785.90947892316683</v>
      </c>
      <c r="N174" s="33">
        <v>761.41310969434483</v>
      </c>
      <c r="O174" s="33">
        <v>814.5730665993907</v>
      </c>
      <c r="P174" s="33">
        <v>892.27955391536295</v>
      </c>
      <c r="Q174" s="33">
        <v>904.12571059619472</v>
      </c>
      <c r="R174" s="33">
        <v>919.53402412723483</v>
      </c>
      <c r="S174" s="33">
        <v>881.00556961316977</v>
      </c>
      <c r="T174" s="33">
        <v>850.35623044255874</v>
      </c>
      <c r="U174" s="33">
        <v>859.25010995300124</v>
      </c>
      <c r="V174" s="33">
        <v>861.7782724392714</v>
      </c>
      <c r="W174" s="33">
        <v>865.59317040989049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671.94233406172987</v>
      </c>
      <c r="D175" s="122">
        <v>722.96634422477689</v>
      </c>
      <c r="E175" s="122">
        <v>728.63194096709833</v>
      </c>
      <c r="F175" s="122">
        <v>689.20421083235897</v>
      </c>
      <c r="G175" s="122">
        <v>666.06575956051699</v>
      </c>
      <c r="H175" s="122">
        <v>701.74208533761134</v>
      </c>
      <c r="I175" s="122">
        <v>687.695066268495</v>
      </c>
      <c r="J175" s="122">
        <v>650.75125107038878</v>
      </c>
      <c r="K175" s="122">
        <v>597.68166368172035</v>
      </c>
      <c r="L175" s="122">
        <v>672.8282714399279</v>
      </c>
      <c r="M175" s="122">
        <v>618.45886920591977</v>
      </c>
      <c r="N175" s="122">
        <v>619.90016376074959</v>
      </c>
      <c r="O175" s="122">
        <v>602.82422633624742</v>
      </c>
      <c r="P175" s="122">
        <v>629.52916718442373</v>
      </c>
      <c r="Q175" s="122">
        <v>618.18457863106073</v>
      </c>
      <c r="R175" s="122">
        <v>615.16570226732415</v>
      </c>
      <c r="S175" s="122">
        <v>606.50726246836371</v>
      </c>
      <c r="T175" s="122">
        <v>598.31059147105213</v>
      </c>
      <c r="U175" s="122">
        <v>566.24266750294282</v>
      </c>
      <c r="V175" s="122">
        <v>577.86708720070033</v>
      </c>
      <c r="W175" s="122">
        <v>573.10725357115257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864.4453078386091</v>
      </c>
      <c r="D176" s="98">
        <v>905.06092991727405</v>
      </c>
      <c r="E176" s="98">
        <v>905.43913092217872</v>
      </c>
      <c r="F176" s="98">
        <v>880.47869416860613</v>
      </c>
      <c r="G176" s="98">
        <v>864.48504906006144</v>
      </c>
      <c r="H176" s="98">
        <v>849.22960504246748</v>
      </c>
      <c r="I176" s="98">
        <v>891.79721011601794</v>
      </c>
      <c r="J176" s="98">
        <v>844.39373167865904</v>
      </c>
      <c r="K176" s="98">
        <v>868.49878628909994</v>
      </c>
      <c r="L176" s="98">
        <v>873.46596702095258</v>
      </c>
      <c r="M176" s="98">
        <v>904.62165993259316</v>
      </c>
      <c r="N176" s="98">
        <v>868.71027564552855</v>
      </c>
      <c r="O176" s="98">
        <v>919.8577630660991</v>
      </c>
      <c r="P176" s="98">
        <v>940.61894335458965</v>
      </c>
      <c r="Q176" s="98">
        <v>915.1364664980631</v>
      </c>
      <c r="R176" s="98">
        <v>831.1088073584051</v>
      </c>
      <c r="S176" s="98">
        <v>861.71400468359013</v>
      </c>
      <c r="T176" s="98">
        <v>860.66755535946197</v>
      </c>
      <c r="U176" s="98">
        <v>816.91194786058281</v>
      </c>
      <c r="V176" s="98">
        <v>820.6647242948377</v>
      </c>
      <c r="W176" s="98">
        <v>839.80593567888832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605.15728398476404</v>
      </c>
      <c r="D177" s="33">
        <v>639.16405845938118</v>
      </c>
      <c r="E177" s="33">
        <v>643.07828458315657</v>
      </c>
      <c r="F177" s="33">
        <v>600.95221730622393</v>
      </c>
      <c r="G177" s="33">
        <v>599.84256959747336</v>
      </c>
      <c r="H177" s="33">
        <v>657.34416618339594</v>
      </c>
      <c r="I177" s="33">
        <v>627.23825555669521</v>
      </c>
      <c r="J177" s="33">
        <v>594.79686286467825</v>
      </c>
      <c r="K177" s="33">
        <v>521.79528684546312</v>
      </c>
      <c r="L177" s="33">
        <v>606.18273284371151</v>
      </c>
      <c r="M177" s="33">
        <v>537.52370840053061</v>
      </c>
      <c r="N177" s="33">
        <v>556.23020437487594</v>
      </c>
      <c r="O177" s="33">
        <v>534.88525988650201</v>
      </c>
      <c r="P177" s="33">
        <v>548.03201385998921</v>
      </c>
      <c r="Q177" s="33">
        <v>550.84660028726273</v>
      </c>
      <c r="R177" s="33">
        <v>569.28812383739728</v>
      </c>
      <c r="S177" s="33">
        <v>544.78490037761321</v>
      </c>
      <c r="T177" s="33">
        <v>538.61849498382969</v>
      </c>
      <c r="U177" s="33">
        <v>515.35225081035185</v>
      </c>
      <c r="V177" s="33">
        <v>528.4867824271098</v>
      </c>
      <c r="W177" s="33">
        <v>519.64827318017456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8539.9611535293589</v>
      </c>
      <c r="D3" s="117">
        <f t="shared" si="0"/>
        <v>8723.4022780066171</v>
      </c>
      <c r="E3" s="117">
        <f t="shared" si="0"/>
        <v>8726.4629839999325</v>
      </c>
      <c r="F3" s="117">
        <f t="shared" si="0"/>
        <v>8474.6120145982277</v>
      </c>
      <c r="G3" s="117">
        <f t="shared" si="0"/>
        <v>8821.0114217966802</v>
      </c>
      <c r="H3" s="117">
        <f t="shared" si="0"/>
        <v>9582.2783523503676</v>
      </c>
      <c r="I3" s="117">
        <f t="shared" si="0"/>
        <v>9019.9229450316816</v>
      </c>
      <c r="J3" s="117">
        <f t="shared" si="0"/>
        <v>9078.0257931278429</v>
      </c>
      <c r="K3" s="117">
        <f t="shared" si="0"/>
        <v>9471.2994404406545</v>
      </c>
      <c r="L3" s="117">
        <f t="shared" si="0"/>
        <v>10608.443275317599</v>
      </c>
      <c r="M3" s="117">
        <f t="shared" si="0"/>
        <v>9423.5388170415081</v>
      </c>
      <c r="N3" s="117">
        <f t="shared" si="0"/>
        <v>9222.2283728459406</v>
      </c>
      <c r="O3" s="117">
        <f t="shared" si="0"/>
        <v>8917.6870185910284</v>
      </c>
      <c r="P3" s="117">
        <f t="shared" si="0"/>
        <v>8176.9430308720721</v>
      </c>
      <c r="Q3" s="117">
        <f t="shared" si="0"/>
        <v>7466.1266274029022</v>
      </c>
      <c r="R3" s="117">
        <f t="shared" ref="R3:V3" si="1">R4+R7+R9+R19</f>
        <v>7278.3829003182509</v>
      </c>
      <c r="S3" s="117">
        <f t="shared" si="1"/>
        <v>7405.7540249368622</v>
      </c>
      <c r="T3" s="117">
        <f t="shared" si="1"/>
        <v>6718.0372543143321</v>
      </c>
      <c r="U3" s="117">
        <f t="shared" si="1"/>
        <v>6912.4277605521756</v>
      </c>
      <c r="V3" s="117">
        <f t="shared" si="1"/>
        <v>7141.8462993297962</v>
      </c>
      <c r="W3" s="117">
        <f t="shared" ref="W3" si="2">W4+W7+W9+W19</f>
        <v>6775.8389894059446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7327.5199615892898</v>
      </c>
      <c r="D4" s="122">
        <f t="shared" si="3"/>
        <v>7530.5810455740875</v>
      </c>
      <c r="E4" s="122">
        <f t="shared" si="3"/>
        <v>7157.4308519800106</v>
      </c>
      <c r="F4" s="122">
        <f t="shared" si="3"/>
        <v>6948.3152642746363</v>
      </c>
      <c r="G4" s="122">
        <f t="shared" si="3"/>
        <v>7328.0440458457706</v>
      </c>
      <c r="H4" s="122">
        <f t="shared" si="3"/>
        <v>7945.5124830346322</v>
      </c>
      <c r="I4" s="122">
        <f t="shared" si="3"/>
        <v>7349.7368856993689</v>
      </c>
      <c r="J4" s="122">
        <f t="shared" si="3"/>
        <v>7384.0839175379788</v>
      </c>
      <c r="K4" s="122">
        <f t="shared" si="3"/>
        <v>7702.8925214409001</v>
      </c>
      <c r="L4" s="122">
        <f t="shared" si="3"/>
        <v>8787.9129163474918</v>
      </c>
      <c r="M4" s="122">
        <f t="shared" si="3"/>
        <v>7647.4420472828324</v>
      </c>
      <c r="N4" s="122">
        <f t="shared" si="3"/>
        <v>7500.2163521412922</v>
      </c>
      <c r="O4" s="122">
        <f t="shared" si="3"/>
        <v>7253.5225955708138</v>
      </c>
      <c r="P4" s="122">
        <f t="shared" si="3"/>
        <v>6514.1830749771952</v>
      </c>
      <c r="Q4" s="122">
        <f t="shared" si="3"/>
        <v>5825.1399074850597</v>
      </c>
      <c r="R4" s="122">
        <f t="shared" ref="R4:V4" si="4">SUM(R5:R6)</f>
        <v>5648.6206044915298</v>
      </c>
      <c r="S4" s="122">
        <f t="shared" si="4"/>
        <v>5751.1681988229911</v>
      </c>
      <c r="T4" s="122">
        <f t="shared" si="4"/>
        <v>5119.3301953072132</v>
      </c>
      <c r="U4" s="122">
        <f t="shared" si="4"/>
        <v>5217.4643661374303</v>
      </c>
      <c r="V4" s="122">
        <f t="shared" si="4"/>
        <v>5372.6660882070692</v>
      </c>
      <c r="W4" s="122">
        <f t="shared" ref="W4" si="5">SUM(W5:W6)</f>
        <v>4796.777957125978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7266.6867563721726</v>
      </c>
      <c r="D5" s="98">
        <v>7469.6361359500988</v>
      </c>
      <c r="E5" s="98">
        <v>7099.193313743428</v>
      </c>
      <c r="F5" s="98">
        <v>6893.0337857804425</v>
      </c>
      <c r="G5" s="98">
        <v>7270.4906695596173</v>
      </c>
      <c r="H5" s="98">
        <v>7883.0751932152398</v>
      </c>
      <c r="I5" s="98">
        <v>7292.1830587276954</v>
      </c>
      <c r="J5" s="98">
        <v>7328.0429755456335</v>
      </c>
      <c r="K5" s="98">
        <v>7644.0335930588399</v>
      </c>
      <c r="L5" s="98">
        <v>8721.2322412008743</v>
      </c>
      <c r="M5" s="98">
        <v>7591.012212929525</v>
      </c>
      <c r="N5" s="98">
        <v>7446.4078442663194</v>
      </c>
      <c r="O5" s="98">
        <v>7202.44716971251</v>
      </c>
      <c r="P5" s="98">
        <v>6472.84762525724</v>
      </c>
      <c r="Q5" s="98">
        <v>5787.463606572539</v>
      </c>
      <c r="R5" s="98">
        <v>5611.1755791997102</v>
      </c>
      <c r="S5" s="98">
        <v>5713.2172374993343</v>
      </c>
      <c r="T5" s="98">
        <v>5084.2922738816787</v>
      </c>
      <c r="U5" s="98">
        <v>5183.7189066295841</v>
      </c>
      <c r="V5" s="98">
        <v>5337.8424584756385</v>
      </c>
      <c r="W5" s="98">
        <v>4763.4157090163835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60.833205217116841</v>
      </c>
      <c r="D6" s="98">
        <v>60.944909623988586</v>
      </c>
      <c r="E6" s="98">
        <v>58.237538236582708</v>
      </c>
      <c r="F6" s="98">
        <v>55.281478494193685</v>
      </c>
      <c r="G6" s="98">
        <v>57.553376286153622</v>
      </c>
      <c r="H6" s="98">
        <v>62.437289819392774</v>
      </c>
      <c r="I6" s="98">
        <v>57.55382697167375</v>
      </c>
      <c r="J6" s="98">
        <v>56.040941992345459</v>
      </c>
      <c r="K6" s="98">
        <v>58.858928382060398</v>
      </c>
      <c r="L6" s="98">
        <v>66.680675146617403</v>
      </c>
      <c r="M6" s="98">
        <v>56.429834353307491</v>
      </c>
      <c r="N6" s="98">
        <v>53.808507874972683</v>
      </c>
      <c r="O6" s="98">
        <v>51.07542585830344</v>
      </c>
      <c r="P6" s="98">
        <v>41.335449719955569</v>
      </c>
      <c r="Q6" s="98">
        <v>37.676300912520787</v>
      </c>
      <c r="R6" s="98">
        <v>37.445025291819896</v>
      </c>
      <c r="S6" s="98">
        <v>37.950961323656706</v>
      </c>
      <c r="T6" s="98">
        <v>35.037921425534449</v>
      </c>
      <c r="U6" s="98">
        <v>33.745459507846526</v>
      </c>
      <c r="V6" s="98">
        <v>34.823629731430898</v>
      </c>
      <c r="W6" s="98">
        <v>33.362248109594269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14.362568756453557</v>
      </c>
      <c r="D7" s="122">
        <f t="shared" si="6"/>
        <v>8.9873096200439893</v>
      </c>
      <c r="E7" s="122">
        <f t="shared" si="6"/>
        <v>20.448263824663403</v>
      </c>
      <c r="F7" s="122">
        <f t="shared" si="6"/>
        <v>29.195720822250848</v>
      </c>
      <c r="G7" s="122">
        <f t="shared" si="6"/>
        <v>30.683579293332528</v>
      </c>
      <c r="H7" s="122">
        <f t="shared" si="6"/>
        <v>31.574799460102373</v>
      </c>
      <c r="I7" s="122">
        <f t="shared" si="6"/>
        <v>29.699428736434335</v>
      </c>
      <c r="J7" s="122">
        <f t="shared" si="6"/>
        <v>26.532994995138601</v>
      </c>
      <c r="K7" s="122">
        <f t="shared" si="6"/>
        <v>32.083968959706183</v>
      </c>
      <c r="L7" s="122">
        <f t="shared" si="6"/>
        <v>35.73001670796797</v>
      </c>
      <c r="M7" s="122">
        <f t="shared" si="6"/>
        <v>34.529628951301937</v>
      </c>
      <c r="N7" s="122">
        <f t="shared" si="6"/>
        <v>47.376477289905488</v>
      </c>
      <c r="O7" s="122">
        <f t="shared" si="6"/>
        <v>27.526247325877218</v>
      </c>
      <c r="P7" s="122">
        <f t="shared" si="6"/>
        <v>30.652063082849914</v>
      </c>
      <c r="Q7" s="122">
        <f t="shared" si="6"/>
        <v>57.389920987661796</v>
      </c>
      <c r="R7" s="122">
        <f t="shared" si="6"/>
        <v>65.315487440558726</v>
      </c>
      <c r="S7" s="122">
        <f t="shared" si="6"/>
        <v>67.138658076355242</v>
      </c>
      <c r="T7" s="122">
        <f t="shared" si="6"/>
        <v>98.784241785543614</v>
      </c>
      <c r="U7" s="122">
        <f t="shared" si="6"/>
        <v>40.940252601030011</v>
      </c>
      <c r="V7" s="122">
        <f t="shared" si="6"/>
        <v>30.852227227560775</v>
      </c>
      <c r="W7" s="122">
        <f t="shared" si="6"/>
        <v>46.538111327190698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14.362568756453557</v>
      </c>
      <c r="D8" s="98">
        <f>IF(RES_hhdet_in_tes!D8=0,0,RES_hhdet_in_tes!D8*1000*11630/RES_hhdet_in_new!D5)</f>
        <v>8.9873096200439893</v>
      </c>
      <c r="E8" s="98">
        <f>IF(RES_hhdet_in_tes!E8=0,0,RES_hhdet_in_tes!E8*1000*11630/RES_hhdet_in_new!E5)</f>
        <v>20.448263824663403</v>
      </c>
      <c r="F8" s="98">
        <f>IF(RES_hhdet_in_tes!F8=0,0,RES_hhdet_in_tes!F8*1000*11630/RES_hhdet_in_new!F5)</f>
        <v>29.195720822250848</v>
      </c>
      <c r="G8" s="98">
        <f>IF(RES_hhdet_in_tes!G8=0,0,RES_hhdet_in_tes!G8*1000*11630/RES_hhdet_in_new!G5)</f>
        <v>30.683579293332528</v>
      </c>
      <c r="H8" s="98">
        <f>IF(RES_hhdet_in_tes!H8=0,0,RES_hhdet_in_tes!H8*1000*11630/RES_hhdet_in_new!H5)</f>
        <v>31.574799460102373</v>
      </c>
      <c r="I8" s="98">
        <f>IF(RES_hhdet_in_tes!I8=0,0,RES_hhdet_in_tes!I8*1000*11630/RES_hhdet_in_new!I5)</f>
        <v>29.699428736434335</v>
      </c>
      <c r="J8" s="98">
        <f>IF(RES_hhdet_in_tes!J8=0,0,RES_hhdet_in_tes!J8*1000*11630/RES_hhdet_in_new!J5)</f>
        <v>26.532994995138601</v>
      </c>
      <c r="K8" s="98">
        <f>IF(RES_hhdet_in_tes!K8=0,0,RES_hhdet_in_tes!K8*1000*11630/RES_hhdet_in_new!K5)</f>
        <v>32.083968959706183</v>
      </c>
      <c r="L8" s="98">
        <f>IF(RES_hhdet_in_tes!L8=0,0,RES_hhdet_in_tes!L8*1000*11630/RES_hhdet_in_new!L5)</f>
        <v>35.73001670796797</v>
      </c>
      <c r="M8" s="98">
        <f>IF(RES_hhdet_in_tes!M8=0,0,RES_hhdet_in_tes!M8*1000*11630/RES_hhdet_in_new!M5)</f>
        <v>34.529628951301937</v>
      </c>
      <c r="N8" s="98">
        <f>IF(RES_hhdet_in_tes!N8=0,0,RES_hhdet_in_tes!N8*1000*11630/RES_hhdet_in_new!N5)</f>
        <v>47.376477289905488</v>
      </c>
      <c r="O8" s="98">
        <f>IF(RES_hhdet_in_tes!O8=0,0,RES_hhdet_in_tes!O8*1000*11630/RES_hhdet_in_new!O5)</f>
        <v>27.526247325877218</v>
      </c>
      <c r="P8" s="98">
        <f>IF(RES_hhdet_in_tes!P8=0,0,RES_hhdet_in_tes!P8*1000*11630/RES_hhdet_in_new!P5)</f>
        <v>30.652063082849914</v>
      </c>
      <c r="Q8" s="98">
        <f>IF(RES_hhdet_in_tes!Q8=0,0,RES_hhdet_in_tes!Q8*1000*11630/RES_hhdet_in_new!Q5)</f>
        <v>57.389920987661796</v>
      </c>
      <c r="R8" s="98">
        <f>IF(RES_hhdet_in_tes!R8=0,0,RES_hhdet_in_tes!R8*1000*11630/RES_hhdet_in_new!R5)</f>
        <v>65.315487440558726</v>
      </c>
      <c r="S8" s="98">
        <f>IF(RES_hhdet_in_tes!S8=0,0,RES_hhdet_in_tes!S8*1000*11630/RES_hhdet_in_new!S5)</f>
        <v>67.138658076355242</v>
      </c>
      <c r="T8" s="98">
        <f>IF(RES_hhdet_in_tes!T8=0,0,RES_hhdet_in_tes!T8*1000*11630/RES_hhdet_in_new!T5)</f>
        <v>98.784241785543614</v>
      </c>
      <c r="U8" s="98">
        <f>IF(RES_hhdet_in_tes!U8=0,0,RES_hhdet_in_tes!U8*1000*11630/RES_hhdet_in_new!U5)</f>
        <v>40.940252601030011</v>
      </c>
      <c r="V8" s="98">
        <f>IF(RES_hhdet_in_tes!V8=0,0,RES_hhdet_in_tes!V8*1000*11630/RES_hhdet_in_new!V5)</f>
        <v>30.852227227560775</v>
      </c>
      <c r="W8" s="98">
        <f>IF(RES_hhdet_in_tes!W8=0,0,RES_hhdet_in_tes!W8*1000*11630/RES_hhdet_in_new!W5)</f>
        <v>46.538111327190698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812.21253303371611</v>
      </c>
      <c r="D9" s="122">
        <v>807.78731510047885</v>
      </c>
      <c r="E9" s="122">
        <v>954.15436503691819</v>
      </c>
      <c r="F9" s="122">
        <v>943.45121419029863</v>
      </c>
      <c r="G9" s="122">
        <v>944.5194719056683</v>
      </c>
      <c r="H9" s="122">
        <v>1052.7876869717027</v>
      </c>
      <c r="I9" s="122">
        <v>1107.9150684339857</v>
      </c>
      <c r="J9" s="122">
        <v>1119.0339151290193</v>
      </c>
      <c r="K9" s="122">
        <v>1183.1376252123678</v>
      </c>
      <c r="L9" s="122">
        <v>1189.0127678502226</v>
      </c>
      <c r="M9" s="122">
        <v>1189.4888052102422</v>
      </c>
      <c r="N9" s="122">
        <v>1119.2682495420825</v>
      </c>
      <c r="O9" s="122">
        <v>1113.4991084234005</v>
      </c>
      <c r="P9" s="122">
        <v>1110.7760573264293</v>
      </c>
      <c r="Q9" s="122">
        <v>1049.6749677293717</v>
      </c>
      <c r="R9" s="122">
        <v>1029.9966665335705</v>
      </c>
      <c r="S9" s="122">
        <v>1048.2542726406234</v>
      </c>
      <c r="T9" s="122">
        <v>1005.9762072932099</v>
      </c>
      <c r="U9" s="122">
        <v>1078.3570496490183</v>
      </c>
      <c r="V9" s="122">
        <v>1177.7865517397202</v>
      </c>
      <c r="W9" s="122">
        <v>1366.4877628756999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720.05077533895098</v>
      </c>
      <c r="D10" s="98">
        <v>791.07874296611396</v>
      </c>
      <c r="E10" s="98">
        <v>805.39870618297834</v>
      </c>
      <c r="F10" s="98">
        <v>851.1135514494149</v>
      </c>
      <c r="G10" s="98">
        <v>878.77909752860762</v>
      </c>
      <c r="H10" s="98">
        <v>923.08174292035619</v>
      </c>
      <c r="I10" s="98">
        <v>932.74332119494954</v>
      </c>
      <c r="J10" s="98">
        <v>1018.4912730142621</v>
      </c>
      <c r="K10" s="98">
        <v>1082.4048101067967</v>
      </c>
      <c r="L10" s="98">
        <v>1084.373898773933</v>
      </c>
      <c r="M10" s="98">
        <v>1070.1567592221375</v>
      </c>
      <c r="N10" s="98">
        <v>1056.9944973612273</v>
      </c>
      <c r="O10" s="98">
        <v>1062.1739017360348</v>
      </c>
      <c r="P10" s="98">
        <v>1069.545943806181</v>
      </c>
      <c r="Q10" s="98">
        <v>1057.2726118151338</v>
      </c>
      <c r="R10" s="98">
        <v>1075.2155229949221</v>
      </c>
      <c r="S10" s="98">
        <v>1123.0713587216967</v>
      </c>
      <c r="T10" s="98">
        <v>1047.603039171647</v>
      </c>
      <c r="U10" s="98">
        <v>1023.3162480115648</v>
      </c>
      <c r="V10" s="98">
        <v>1135.7198582579013</v>
      </c>
      <c r="W10" s="98">
        <v>1202.4221438956802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823.66533684967089</v>
      </c>
      <c r="D11" s="98">
        <v>804.248322072115</v>
      </c>
      <c r="E11" s="98">
        <v>816.86218362949592</v>
      </c>
      <c r="F11" s="98">
        <v>840.41387651803245</v>
      </c>
      <c r="G11" s="98">
        <v>918.18476397595236</v>
      </c>
      <c r="H11" s="98">
        <v>955.82159041625152</v>
      </c>
      <c r="I11" s="98">
        <v>992.49314397193268</v>
      </c>
      <c r="J11" s="98">
        <v>1045.9737234171912</v>
      </c>
      <c r="K11" s="98">
        <v>1106.5191892078788</v>
      </c>
      <c r="L11" s="98">
        <v>1270.121787735593</v>
      </c>
      <c r="M11" s="98">
        <v>1285.5674588514023</v>
      </c>
      <c r="N11" s="98">
        <v>1162.2673082926558</v>
      </c>
      <c r="O11" s="98">
        <v>1129.984973532406</v>
      </c>
      <c r="P11" s="98">
        <v>1082.7440018275618</v>
      </c>
      <c r="Q11" s="98">
        <v>927.94916729886904</v>
      </c>
      <c r="R11" s="98">
        <v>906.96182339223515</v>
      </c>
      <c r="S11" s="98">
        <v>912.05315477236979</v>
      </c>
      <c r="T11" s="98">
        <v>903.35922471430013</v>
      </c>
      <c r="U11" s="98">
        <v>1118.9164361893993</v>
      </c>
      <c r="V11" s="98">
        <v>1395.6471734418226</v>
      </c>
      <c r="W11" s="98">
        <v>1764.945921039513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1501.0636924750909</v>
      </c>
      <c r="D12" s="98">
        <v>867.67612058798284</v>
      </c>
      <c r="E12" s="98">
        <v>784.66652449073479</v>
      </c>
      <c r="F12" s="98">
        <v>1045.708071065618</v>
      </c>
      <c r="G12" s="98">
        <v>974.6439293810754</v>
      </c>
      <c r="H12" s="98">
        <v>1410.3585900898086</v>
      </c>
      <c r="I12" s="98">
        <v>791.22762159608828</v>
      </c>
      <c r="J12" s="98">
        <v>1175.4930863650768</v>
      </c>
      <c r="K12" s="98">
        <v>1131.3348154976366</v>
      </c>
      <c r="L12" s="98">
        <v>1474.6583937456135</v>
      </c>
      <c r="M12" s="98">
        <v>1810.3425751833356</v>
      </c>
      <c r="N12" s="98">
        <v>1221.4648044401226</v>
      </c>
      <c r="O12" s="98">
        <v>1164.9375843073751</v>
      </c>
      <c r="P12" s="98">
        <v>1083.4837598329198</v>
      </c>
      <c r="Q12" s="98">
        <v>896.13969716928364</v>
      </c>
      <c r="R12" s="98">
        <v>916.87859791914866</v>
      </c>
      <c r="S12" s="98">
        <v>904.29021869686972</v>
      </c>
      <c r="T12" s="98">
        <v>956.2721926654275</v>
      </c>
      <c r="U12" s="98">
        <v>1211.733901770597</v>
      </c>
      <c r="V12" s="98">
        <v>1326.4394864232886</v>
      </c>
      <c r="W12" s="98">
        <v>1955.645491452749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591.52190755998856</v>
      </c>
      <c r="D13" s="101">
        <v>178.00434199118266</v>
      </c>
      <c r="E13" s="101">
        <v>127.05847002573483</v>
      </c>
      <c r="F13" s="101">
        <v>304.7911690320895</v>
      </c>
      <c r="G13" s="101">
        <v>267.18921411269486</v>
      </c>
      <c r="H13" s="101">
        <v>555.031106001225</v>
      </c>
      <c r="I13" s="101">
        <v>164.51395851605722</v>
      </c>
      <c r="J13" s="101">
        <v>406.10715386179578</v>
      </c>
      <c r="K13" s="101">
        <v>469.44270439120885</v>
      </c>
      <c r="L13" s="101">
        <v>699.66845356194699</v>
      </c>
      <c r="M13" s="101">
        <v>925.03286826001624</v>
      </c>
      <c r="N13" s="101">
        <v>546.99391671920637</v>
      </c>
      <c r="O13" s="101">
        <v>606.05098753934601</v>
      </c>
      <c r="P13" s="101">
        <v>538.07106626665825</v>
      </c>
      <c r="Q13" s="101">
        <v>229.76818462634392</v>
      </c>
      <c r="R13" s="101">
        <v>212.77695253941937</v>
      </c>
      <c r="S13" s="101">
        <v>136.94929143936287</v>
      </c>
      <c r="T13" s="101">
        <v>173.77376940754829</v>
      </c>
      <c r="U13" s="101">
        <v>597.77417465786084</v>
      </c>
      <c r="V13" s="101">
        <v>729.59065259678096</v>
      </c>
      <c r="W13" s="101">
        <v>1514.552285925844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909.54178491510231</v>
      </c>
      <c r="D14" s="104">
        <v>689.67177859680044</v>
      </c>
      <c r="E14" s="104">
        <v>657.60805446500001</v>
      </c>
      <c r="F14" s="104">
        <v>740.91690203352834</v>
      </c>
      <c r="G14" s="104">
        <v>707.45471526838048</v>
      </c>
      <c r="H14" s="104">
        <v>855.32748408858356</v>
      </c>
      <c r="I14" s="104">
        <v>626.7136630800311</v>
      </c>
      <c r="J14" s="104">
        <v>769.38593250328108</v>
      </c>
      <c r="K14" s="104">
        <v>661.89211110642748</v>
      </c>
      <c r="L14" s="104">
        <v>774.98994018366625</v>
      </c>
      <c r="M14" s="104">
        <v>885.30970692331937</v>
      </c>
      <c r="N14" s="104">
        <v>674.47088772091615</v>
      </c>
      <c r="O14" s="104">
        <v>558.88659676802922</v>
      </c>
      <c r="P14" s="104">
        <v>545.4126935662614</v>
      </c>
      <c r="Q14" s="104">
        <v>666.37151254293974</v>
      </c>
      <c r="R14" s="104">
        <v>704.10164537972935</v>
      </c>
      <c r="S14" s="104">
        <v>767.34092725750679</v>
      </c>
      <c r="T14" s="104">
        <v>782.49842325787904</v>
      </c>
      <c r="U14" s="104">
        <v>613.95972711273623</v>
      </c>
      <c r="V14" s="104">
        <v>596.84883382650753</v>
      </c>
      <c r="W14" s="104">
        <v>441.09320552690508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991.51672893799514</v>
      </c>
      <c r="D15" s="101">
        <v>826.75459005069979</v>
      </c>
      <c r="E15" s="101">
        <v>1072.5755977477879</v>
      </c>
      <c r="F15" s="101">
        <v>1094.5607906427977</v>
      </c>
      <c r="G15" s="101">
        <v>1029.6165174547625</v>
      </c>
      <c r="H15" s="101">
        <v>1266.5343784241097</v>
      </c>
      <c r="I15" s="101">
        <v>1221.0746441065789</v>
      </c>
      <c r="J15" s="101">
        <v>1131.2830940159697</v>
      </c>
      <c r="K15" s="101">
        <v>1141.0812326981795</v>
      </c>
      <c r="L15" s="101">
        <v>1181.4756131180814</v>
      </c>
      <c r="M15" s="101">
        <v>1131.0019917937832</v>
      </c>
      <c r="N15" s="101">
        <v>1121.7936484302786</v>
      </c>
      <c r="O15" s="101">
        <v>1106.3159140032315</v>
      </c>
      <c r="P15" s="101">
        <v>1204.2176525951677</v>
      </c>
      <c r="Q15" s="101">
        <v>959.82666012801963</v>
      </c>
      <c r="R15" s="101">
        <v>979.94255998540064</v>
      </c>
      <c r="S15" s="101">
        <v>1014.9475669252502</v>
      </c>
      <c r="T15" s="101">
        <v>1003.2416673598035</v>
      </c>
      <c r="U15" s="101">
        <v>1182.7417993415395</v>
      </c>
      <c r="V15" s="101">
        <v>1187.5189796678421</v>
      </c>
      <c r="W15" s="101">
        <v>1173.8604332003415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1382.8045883502473</v>
      </c>
      <c r="D16" s="104">
        <v>1478.9406746576794</v>
      </c>
      <c r="E16" s="104">
        <v>1581.9347241289843</v>
      </c>
      <c r="F16" s="104">
        <v>1424.1608797087042</v>
      </c>
      <c r="G16" s="104">
        <v>1551.4574563291408</v>
      </c>
      <c r="H16" s="104">
        <v>1561.2725046429812</v>
      </c>
      <c r="I16" s="104">
        <v>1642.8497164600678</v>
      </c>
      <c r="J16" s="104">
        <v>1520.2630171731239</v>
      </c>
      <c r="K16" s="104">
        <v>1371.1002336352587</v>
      </c>
      <c r="L16" s="104">
        <v>1441.6230637663377</v>
      </c>
      <c r="M16" s="104">
        <v>1605.9240314514384</v>
      </c>
      <c r="N16" s="104">
        <v>1470.4156537053627</v>
      </c>
      <c r="O16" s="104">
        <v>1233.4274108071277</v>
      </c>
      <c r="P16" s="104">
        <v>1164.1752406668704</v>
      </c>
      <c r="Q16" s="104">
        <v>1102.4586033045941</v>
      </c>
      <c r="R16" s="104">
        <v>1055.2195168933772</v>
      </c>
      <c r="S16" s="104">
        <v>988.72270991976529</v>
      </c>
      <c r="T16" s="104">
        <v>1068.3670373834348</v>
      </c>
      <c r="U16" s="104">
        <v>1196.2714751614387</v>
      </c>
      <c r="V16" s="104">
        <v>1348.1936233208062</v>
      </c>
      <c r="W16" s="104">
        <v>1773.9958565045238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541.50941622056848</v>
      </c>
      <c r="D17" s="98">
        <v>638.71238777467806</v>
      </c>
      <c r="E17" s="98">
        <v>683.61543300947005</v>
      </c>
      <c r="F17" s="98">
        <v>612.22084266883428</v>
      </c>
      <c r="G17" s="98">
        <v>717.4784402664169</v>
      </c>
      <c r="H17" s="98">
        <v>692.85074951915146</v>
      </c>
      <c r="I17" s="98">
        <v>849.11838281980567</v>
      </c>
      <c r="J17" s="98">
        <v>763.10245776488853</v>
      </c>
      <c r="K17" s="98">
        <v>724.44403980749053</v>
      </c>
      <c r="L17" s="98">
        <v>756.48558806015501</v>
      </c>
      <c r="M17" s="98">
        <v>819.83028865828749</v>
      </c>
      <c r="N17" s="98">
        <v>764.63890154856563</v>
      </c>
      <c r="O17" s="98">
        <v>683.05483892028235</v>
      </c>
      <c r="P17" s="98">
        <v>627.14547543284959</v>
      </c>
      <c r="Q17" s="98">
        <v>536.62202475071786</v>
      </c>
      <c r="R17" s="98">
        <v>451.18283366369189</v>
      </c>
      <c r="S17" s="98">
        <v>310.8661418330372</v>
      </c>
      <c r="T17" s="98">
        <v>367.48305717189072</v>
      </c>
      <c r="U17" s="98">
        <v>610.05117591272062</v>
      </c>
      <c r="V17" s="98">
        <v>765.30087851537121</v>
      </c>
      <c r="W17" s="98">
        <v>978.90627762513395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841.29517212967869</v>
      </c>
      <c r="D18" s="98">
        <v>840.2282868830016</v>
      </c>
      <c r="E18" s="98">
        <v>898.31929111951354</v>
      </c>
      <c r="F18" s="98">
        <v>811.94003703986994</v>
      </c>
      <c r="G18" s="98">
        <v>833.97901606272399</v>
      </c>
      <c r="H18" s="98">
        <v>868.42175512383005</v>
      </c>
      <c r="I18" s="98">
        <v>793.73133364026205</v>
      </c>
      <c r="J18" s="98">
        <v>757.16055940823537</v>
      </c>
      <c r="K18" s="98">
        <v>646.65619382776822</v>
      </c>
      <c r="L18" s="98">
        <v>685.13747570618227</v>
      </c>
      <c r="M18" s="98">
        <v>786.09374279315091</v>
      </c>
      <c r="N18" s="98">
        <v>705.77675215679699</v>
      </c>
      <c r="O18" s="98">
        <v>550.37257188684521</v>
      </c>
      <c r="P18" s="98">
        <v>537.02976523402083</v>
      </c>
      <c r="Q18" s="98">
        <v>565.83657855387617</v>
      </c>
      <c r="R18" s="98">
        <v>604.03668322968531</v>
      </c>
      <c r="S18" s="98">
        <v>677.8565680867282</v>
      </c>
      <c r="T18" s="98">
        <v>700.8839802115441</v>
      </c>
      <c r="U18" s="98">
        <v>586.22029924871799</v>
      </c>
      <c r="V18" s="98">
        <v>582.89274480543497</v>
      </c>
      <c r="W18" s="98">
        <v>795.08957887939016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385.86609014989926</v>
      </c>
      <c r="D19" s="122">
        <v>376.0466077120081</v>
      </c>
      <c r="E19" s="122">
        <v>594.42950315834025</v>
      </c>
      <c r="F19" s="122">
        <v>553.64981531104161</v>
      </c>
      <c r="G19" s="122">
        <v>517.76432475190836</v>
      </c>
      <c r="H19" s="122">
        <v>552.4033828839307</v>
      </c>
      <c r="I19" s="122">
        <v>532.57156216189196</v>
      </c>
      <c r="J19" s="122">
        <v>548.3749654657056</v>
      </c>
      <c r="K19" s="122">
        <v>553.18532482767955</v>
      </c>
      <c r="L19" s="122">
        <v>595.78757441191522</v>
      </c>
      <c r="M19" s="122">
        <v>552.0783355971322</v>
      </c>
      <c r="N19" s="122">
        <v>555.3672938726603</v>
      </c>
      <c r="O19" s="122">
        <v>523.1390672709374</v>
      </c>
      <c r="P19" s="122">
        <v>521.33183548559771</v>
      </c>
      <c r="Q19" s="122">
        <v>533.9218312008087</v>
      </c>
      <c r="R19" s="122">
        <v>534.45014185259163</v>
      </c>
      <c r="S19" s="122">
        <v>539.19289539689203</v>
      </c>
      <c r="T19" s="122">
        <v>493.94660992836566</v>
      </c>
      <c r="U19" s="122">
        <v>575.66609216469692</v>
      </c>
      <c r="V19" s="122">
        <v>560.54143215544605</v>
      </c>
      <c r="W19" s="122">
        <v>566.03515807707595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352.59521074196186</v>
      </c>
      <c r="D20" s="98">
        <v>430.17600140516947</v>
      </c>
      <c r="E20" s="98">
        <v>511.06543238173384</v>
      </c>
      <c r="F20" s="98">
        <v>511.49621676212632</v>
      </c>
      <c r="G20" s="98">
        <v>520.29187020486359</v>
      </c>
      <c r="H20" s="98">
        <v>546.20126402708524</v>
      </c>
      <c r="I20" s="98">
        <v>501.49931801386919</v>
      </c>
      <c r="J20" s="98">
        <v>536.95781381015559</v>
      </c>
      <c r="K20" s="98">
        <v>552.37414557435454</v>
      </c>
      <c r="L20" s="98">
        <v>576.05415383428374</v>
      </c>
      <c r="M20" s="98">
        <v>545.66685420529541</v>
      </c>
      <c r="N20" s="98">
        <v>533.78506071158688</v>
      </c>
      <c r="O20" s="98">
        <v>468.64061217261678</v>
      </c>
      <c r="P20" s="98">
        <v>486.54375008273848</v>
      </c>
      <c r="Q20" s="98">
        <v>524.64506500355981</v>
      </c>
      <c r="R20" s="98">
        <v>503.15821706712251</v>
      </c>
      <c r="S20" s="98">
        <v>518.9190555860373</v>
      </c>
      <c r="T20" s="98">
        <v>408.20444061795467</v>
      </c>
      <c r="U20" s="98">
        <v>480.00356005198029</v>
      </c>
      <c r="V20" s="98">
        <v>531.87936307510165</v>
      </c>
      <c r="W20" s="98">
        <v>525.87003414087076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375.77966572068976</v>
      </c>
      <c r="D21" s="98">
        <v>405.97365776519962</v>
      </c>
      <c r="E21" s="98">
        <v>525.30311815697235</v>
      </c>
      <c r="F21" s="98">
        <v>529.3715924516722</v>
      </c>
      <c r="G21" s="98">
        <v>523.64063189237766</v>
      </c>
      <c r="H21" s="98">
        <v>533.05221790128371</v>
      </c>
      <c r="I21" s="98">
        <v>553.68233447410898</v>
      </c>
      <c r="J21" s="98">
        <v>566.41008190058085</v>
      </c>
      <c r="K21" s="98">
        <v>572.70287099945699</v>
      </c>
      <c r="L21" s="98">
        <v>579.68522374037514</v>
      </c>
      <c r="M21" s="98">
        <v>562.72922077452154</v>
      </c>
      <c r="N21" s="98">
        <v>573.46622161024447</v>
      </c>
      <c r="O21" s="98">
        <v>541.5799637971445</v>
      </c>
      <c r="P21" s="98">
        <v>544.62343610320909</v>
      </c>
      <c r="Q21" s="98">
        <v>543.61674294983015</v>
      </c>
      <c r="R21" s="98">
        <v>544.98631748667867</v>
      </c>
      <c r="S21" s="98">
        <v>545.15562827394297</v>
      </c>
      <c r="T21" s="98">
        <v>513.38872980842473</v>
      </c>
      <c r="U21" s="98">
        <v>608.40929397492994</v>
      </c>
      <c r="V21" s="98">
        <v>580.08161647905672</v>
      </c>
      <c r="W21" s="98">
        <v>560.33661602320853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405.04152233375231</v>
      </c>
      <c r="D22" s="33">
        <v>331.75067478826708</v>
      </c>
      <c r="E22" s="33">
        <v>637.79156948694299</v>
      </c>
      <c r="F22" s="33">
        <v>580.64453479560405</v>
      </c>
      <c r="G22" s="33">
        <v>508.57396437412899</v>
      </c>
      <c r="H22" s="33">
        <v>574.56528666928432</v>
      </c>
      <c r="I22" s="33">
        <v>517.2402588775351</v>
      </c>
      <c r="J22" s="33">
        <v>540.87816137804634</v>
      </c>
      <c r="K22" s="33">
        <v>544.63383389065621</v>
      </c>
      <c r="L22" s="33">
        <v>603.97227265935453</v>
      </c>
      <c r="M22" s="33">
        <v>548.84472787965456</v>
      </c>
      <c r="N22" s="33">
        <v>546.53656918409217</v>
      </c>
      <c r="O22" s="33">
        <v>522.76979281610454</v>
      </c>
      <c r="P22" s="33">
        <v>495.68253777535381</v>
      </c>
      <c r="Q22" s="33">
        <v>522.32752024751608</v>
      </c>
      <c r="R22" s="33">
        <v>532.00539569248679</v>
      </c>
      <c r="S22" s="33">
        <v>538.56338279300724</v>
      </c>
      <c r="T22" s="33">
        <v>518.64390114076764</v>
      </c>
      <c r="U22" s="33">
        <v>548.53287444415491</v>
      </c>
      <c r="V22" s="33">
        <v>544.10690759657177</v>
      </c>
      <c r="W22" s="33">
        <v>574.89864576865705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8857.5199411650519</v>
      </c>
      <c r="D24" s="117">
        <f t="shared" si="7"/>
        <v>7072.4030137259615</v>
      </c>
      <c r="E24" s="117">
        <f t="shared" si="7"/>
        <v>6985.3166258087494</v>
      </c>
      <c r="F24" s="117">
        <f t="shared" si="7"/>
        <v>7483.5398875879191</v>
      </c>
      <c r="G24" s="117">
        <f t="shared" si="7"/>
        <v>8213.1823135851755</v>
      </c>
      <c r="H24" s="117">
        <f t="shared" si="7"/>
        <v>7711.1603464431064</v>
      </c>
      <c r="I24" s="117">
        <f t="shared" si="7"/>
        <v>6826.0500508577288</v>
      </c>
      <c r="J24" s="117">
        <f t="shared" si="7"/>
        <v>7142.8727217416399</v>
      </c>
      <c r="K24" s="117">
        <f t="shared" si="7"/>
        <v>7602.6127070341154</v>
      </c>
      <c r="L24" s="117">
        <f t="shared" si="7"/>
        <v>8530.0280611469771</v>
      </c>
      <c r="M24" s="117">
        <f t="shared" si="7"/>
        <v>7313.7489552553025</v>
      </c>
      <c r="N24" s="117">
        <f t="shared" si="7"/>
        <v>7114.3874043908545</v>
      </c>
      <c r="O24" s="117">
        <f t="shared" si="7"/>
        <v>7596.5962394861399</v>
      </c>
      <c r="P24" s="117">
        <f t="shared" si="7"/>
        <v>8108.4270507626479</v>
      </c>
      <c r="Q24" s="117">
        <f t="shared" si="7"/>
        <v>6949.9541119113164</v>
      </c>
      <c r="R24" s="117">
        <f t="shared" ref="R24:V24" si="8">R25+R28+R30+R39</f>
        <v>7597.4811570344591</v>
      </c>
      <c r="S24" s="117">
        <f t="shared" si="8"/>
        <v>6339.8020050326077</v>
      </c>
      <c r="T24" s="117">
        <f t="shared" si="8"/>
        <v>7187.585944056259</v>
      </c>
      <c r="U24" s="117">
        <f t="shared" si="8"/>
        <v>6879.7777122182824</v>
      </c>
      <c r="V24" s="117">
        <f t="shared" si="8"/>
        <v>6518.1452443740909</v>
      </c>
      <c r="W24" s="117">
        <f t="shared" ref="W24" si="9">W25+W28+W30+W39</f>
        <v>6057.3551639049392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6886.4017431767179</v>
      </c>
      <c r="D25" s="122">
        <f t="shared" si="10"/>
        <v>5217.2379547555511</v>
      </c>
      <c r="E25" s="122">
        <f t="shared" si="10"/>
        <v>4959.0172254719864</v>
      </c>
      <c r="F25" s="122">
        <f t="shared" si="10"/>
        <v>5626.7263363175207</v>
      </c>
      <c r="G25" s="122">
        <f t="shared" si="10"/>
        <v>6326.8825820030443</v>
      </c>
      <c r="H25" s="122">
        <f t="shared" si="10"/>
        <v>5925.4099187217425</v>
      </c>
      <c r="I25" s="122">
        <f t="shared" si="10"/>
        <v>5106.3671647563388</v>
      </c>
      <c r="J25" s="122">
        <f t="shared" si="10"/>
        <v>5333.2216939311629</v>
      </c>
      <c r="K25" s="122">
        <f t="shared" si="10"/>
        <v>5714.9183776546179</v>
      </c>
      <c r="L25" s="122">
        <f t="shared" si="10"/>
        <v>6459.4130353544624</v>
      </c>
      <c r="M25" s="122">
        <f t="shared" si="10"/>
        <v>5291.835063819869</v>
      </c>
      <c r="N25" s="122">
        <f t="shared" si="10"/>
        <v>5129.9361380013197</v>
      </c>
      <c r="O25" s="122">
        <f t="shared" si="10"/>
        <v>5784.5869139710476</v>
      </c>
      <c r="P25" s="122">
        <f t="shared" si="10"/>
        <v>6219.7416247718902</v>
      </c>
      <c r="Q25" s="122">
        <f t="shared" si="10"/>
        <v>5223.0431768294275</v>
      </c>
      <c r="R25" s="122">
        <f t="shared" ref="R25:V25" si="11">SUM(R26:R27)</f>
        <v>5778.848617927868</v>
      </c>
      <c r="S25" s="122">
        <f t="shared" si="11"/>
        <v>4470.1060832073745</v>
      </c>
      <c r="T25" s="122">
        <f t="shared" si="11"/>
        <v>5149.2647878999178</v>
      </c>
      <c r="U25" s="122">
        <f t="shared" si="11"/>
        <v>4857.3007117793813</v>
      </c>
      <c r="V25" s="122">
        <f t="shared" si="11"/>
        <v>4589.8776617074718</v>
      </c>
      <c r="W25" s="122">
        <f t="shared" ref="W25" si="12">SUM(W26:W27)</f>
        <v>4215.1227153200562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6725.4791447358284</v>
      </c>
      <c r="D26" s="98">
        <v>5099.7633985619868</v>
      </c>
      <c r="E26" s="98">
        <v>4854.3059060751202</v>
      </c>
      <c r="F26" s="98">
        <v>5506.3971822447966</v>
      </c>
      <c r="G26" s="98">
        <v>6191.4516870124471</v>
      </c>
      <c r="H26" s="98">
        <v>5801.319484267854</v>
      </c>
      <c r="I26" s="98">
        <v>5002.3440584791797</v>
      </c>
      <c r="J26" s="98">
        <v>5227.4139111057402</v>
      </c>
      <c r="K26" s="98">
        <v>5601.9893927398389</v>
      </c>
      <c r="L26" s="98">
        <v>6332.2888009503986</v>
      </c>
      <c r="M26" s="98">
        <v>5190.3393916070527</v>
      </c>
      <c r="N26" s="98">
        <v>5034.8215929145545</v>
      </c>
      <c r="O26" s="98">
        <v>5672.5190212849529</v>
      </c>
      <c r="P26" s="98">
        <v>6095.3035279939431</v>
      </c>
      <c r="Q26" s="98">
        <v>5123.8543452481535</v>
      </c>
      <c r="R26" s="98">
        <v>5668.7450750768849</v>
      </c>
      <c r="S26" s="98">
        <v>4386.9134728676217</v>
      </c>
      <c r="T26" s="98">
        <v>5053.3888646762289</v>
      </c>
      <c r="U26" s="98">
        <v>4766.7852736301311</v>
      </c>
      <c r="V26" s="98">
        <v>4505.062798226847</v>
      </c>
      <c r="W26" s="98">
        <v>4138.9831632376927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160.92259844088989</v>
      </c>
      <c r="D27" s="98">
        <v>117.47455619356401</v>
      </c>
      <c r="E27" s="98">
        <v>104.71131939686641</v>
      </c>
      <c r="F27" s="98">
        <v>120.3291540727237</v>
      </c>
      <c r="G27" s="98">
        <v>135.43089499059707</v>
      </c>
      <c r="H27" s="98">
        <v>124.0904344538888</v>
      </c>
      <c r="I27" s="98">
        <v>104.02310627715941</v>
      </c>
      <c r="J27" s="98">
        <v>105.80778282542228</v>
      </c>
      <c r="K27" s="98">
        <v>112.92898491477877</v>
      </c>
      <c r="L27" s="98">
        <v>127.12423440406415</v>
      </c>
      <c r="M27" s="98">
        <v>101.49567221281653</v>
      </c>
      <c r="N27" s="98">
        <v>95.114545086765276</v>
      </c>
      <c r="O27" s="98">
        <v>112.06789268609494</v>
      </c>
      <c r="P27" s="98">
        <v>124.43809677794712</v>
      </c>
      <c r="Q27" s="98">
        <v>99.188831581274187</v>
      </c>
      <c r="R27" s="98">
        <v>110.10354285098319</v>
      </c>
      <c r="S27" s="98">
        <v>83.192610339752804</v>
      </c>
      <c r="T27" s="98">
        <v>95.875923223689085</v>
      </c>
      <c r="U27" s="98">
        <v>90.515438149250329</v>
      </c>
      <c r="V27" s="98">
        <v>84.814863480624396</v>
      </c>
      <c r="W27" s="98">
        <v>76.139552082363906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74.606584989567494</v>
      </c>
      <c r="D28" s="122">
        <f t="shared" si="13"/>
        <v>125.26168677272479</v>
      </c>
      <c r="E28" s="122">
        <f t="shared" si="13"/>
        <v>336.3209695118274</v>
      </c>
      <c r="F28" s="122">
        <f t="shared" si="13"/>
        <v>244.9100912431075</v>
      </c>
      <c r="G28" s="122">
        <f t="shared" si="13"/>
        <v>280.80501174102147</v>
      </c>
      <c r="H28" s="122">
        <f t="shared" si="13"/>
        <v>179.57077845703793</v>
      </c>
      <c r="I28" s="122">
        <f t="shared" si="13"/>
        <v>184.73964990923699</v>
      </c>
      <c r="J28" s="122">
        <f t="shared" si="13"/>
        <v>258.73426180774612</v>
      </c>
      <c r="K28" s="122">
        <f t="shared" si="13"/>
        <v>278.87754089282015</v>
      </c>
      <c r="L28" s="122">
        <f t="shared" si="13"/>
        <v>299.83560565632325</v>
      </c>
      <c r="M28" s="122">
        <f t="shared" si="13"/>
        <v>252.9635528181272</v>
      </c>
      <c r="N28" s="122">
        <f t="shared" si="13"/>
        <v>359.64401490549528</v>
      </c>
      <c r="O28" s="122">
        <f t="shared" si="13"/>
        <v>197.88814373117535</v>
      </c>
      <c r="P28" s="122">
        <f t="shared" si="13"/>
        <v>122.4498594615094</v>
      </c>
      <c r="Q28" s="122">
        <f t="shared" si="13"/>
        <v>78.893882853302543</v>
      </c>
      <c r="R28" s="122">
        <f t="shared" si="13"/>
        <v>108.33704893267205</v>
      </c>
      <c r="S28" s="122">
        <f t="shared" si="13"/>
        <v>138.20983004355233</v>
      </c>
      <c r="T28" s="122">
        <f t="shared" si="13"/>
        <v>185.31247945219576</v>
      </c>
      <c r="U28" s="122">
        <f t="shared" si="13"/>
        <v>187.36946555598598</v>
      </c>
      <c r="V28" s="122">
        <f t="shared" si="13"/>
        <v>173.53842519986998</v>
      </c>
      <c r="W28" s="122">
        <f t="shared" si="13"/>
        <v>166.60433424340954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74.606584989567494</v>
      </c>
      <c r="D29" s="98">
        <f>IF(RES_hhdet_in_tes!D29=0,0,RES_hhdet_in_tes!D29*1000*11630/RES_hhdet_in_new!D26)</f>
        <v>125.26168677272479</v>
      </c>
      <c r="E29" s="98">
        <f>IF(RES_hhdet_in_tes!E29=0,0,RES_hhdet_in_tes!E29*1000*11630/RES_hhdet_in_new!E26)</f>
        <v>336.3209695118274</v>
      </c>
      <c r="F29" s="98">
        <f>IF(RES_hhdet_in_tes!F29=0,0,RES_hhdet_in_tes!F29*1000*11630/RES_hhdet_in_new!F26)</f>
        <v>244.9100912431075</v>
      </c>
      <c r="G29" s="98">
        <f>IF(RES_hhdet_in_tes!G29=0,0,RES_hhdet_in_tes!G29*1000*11630/RES_hhdet_in_new!G26)</f>
        <v>280.80501174102147</v>
      </c>
      <c r="H29" s="98">
        <f>IF(RES_hhdet_in_tes!H29=0,0,RES_hhdet_in_tes!H29*1000*11630/RES_hhdet_in_new!H26)</f>
        <v>179.57077845703793</v>
      </c>
      <c r="I29" s="98">
        <f>IF(RES_hhdet_in_tes!I29=0,0,RES_hhdet_in_tes!I29*1000*11630/RES_hhdet_in_new!I26)</f>
        <v>184.73964990923699</v>
      </c>
      <c r="J29" s="98">
        <f>IF(RES_hhdet_in_tes!J29=0,0,RES_hhdet_in_tes!J29*1000*11630/RES_hhdet_in_new!J26)</f>
        <v>258.73426180774612</v>
      </c>
      <c r="K29" s="98">
        <f>IF(RES_hhdet_in_tes!K29=0,0,RES_hhdet_in_tes!K29*1000*11630/RES_hhdet_in_new!K26)</f>
        <v>278.87754089282015</v>
      </c>
      <c r="L29" s="98">
        <f>IF(RES_hhdet_in_tes!L29=0,0,RES_hhdet_in_tes!L29*1000*11630/RES_hhdet_in_new!L26)</f>
        <v>299.83560565632325</v>
      </c>
      <c r="M29" s="98">
        <f>IF(RES_hhdet_in_tes!M29=0,0,RES_hhdet_in_tes!M29*1000*11630/RES_hhdet_in_new!M26)</f>
        <v>252.9635528181272</v>
      </c>
      <c r="N29" s="98">
        <f>IF(RES_hhdet_in_tes!N29=0,0,RES_hhdet_in_tes!N29*1000*11630/RES_hhdet_in_new!N26)</f>
        <v>359.64401490549528</v>
      </c>
      <c r="O29" s="98">
        <f>IF(RES_hhdet_in_tes!O29=0,0,RES_hhdet_in_tes!O29*1000*11630/RES_hhdet_in_new!O26)</f>
        <v>197.88814373117535</v>
      </c>
      <c r="P29" s="98">
        <f>IF(RES_hhdet_in_tes!P29=0,0,RES_hhdet_in_tes!P29*1000*11630/RES_hhdet_in_new!P26)</f>
        <v>122.4498594615094</v>
      </c>
      <c r="Q29" s="98">
        <f>IF(RES_hhdet_in_tes!Q29=0,0,RES_hhdet_in_tes!Q29*1000*11630/RES_hhdet_in_new!Q26)</f>
        <v>78.893882853302543</v>
      </c>
      <c r="R29" s="98">
        <f>IF(RES_hhdet_in_tes!R29=0,0,RES_hhdet_in_tes!R29*1000*11630/RES_hhdet_in_new!R26)</f>
        <v>108.33704893267205</v>
      </c>
      <c r="S29" s="98">
        <f>IF(RES_hhdet_in_tes!S29=0,0,RES_hhdet_in_tes!S29*1000*11630/RES_hhdet_in_new!S26)</f>
        <v>138.20983004355233</v>
      </c>
      <c r="T29" s="98">
        <f>IF(RES_hhdet_in_tes!T29=0,0,RES_hhdet_in_tes!T29*1000*11630/RES_hhdet_in_new!T26)</f>
        <v>185.31247945219576</v>
      </c>
      <c r="U29" s="98">
        <f>IF(RES_hhdet_in_tes!U29=0,0,RES_hhdet_in_tes!U29*1000*11630/RES_hhdet_in_new!U26)</f>
        <v>187.36946555598598</v>
      </c>
      <c r="V29" s="98">
        <f>IF(RES_hhdet_in_tes!V29=0,0,RES_hhdet_in_tes!V29*1000*11630/RES_hhdet_in_new!V26)</f>
        <v>173.53842519986998</v>
      </c>
      <c r="W29" s="98">
        <f>IF(RES_hhdet_in_tes!W29=0,0,RES_hhdet_in_tes!W29*1000*11630/RES_hhdet_in_new!W26)</f>
        <v>166.60433424340954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1157.7960242582783</v>
      </c>
      <c r="D30" s="122">
        <v>1050.3410425745019</v>
      </c>
      <c r="E30" s="122">
        <v>1010.8096983582279</v>
      </c>
      <c r="F30" s="122">
        <v>1023.903109781486</v>
      </c>
      <c r="G30" s="122">
        <v>1085.2291712454946</v>
      </c>
      <c r="H30" s="122">
        <v>1053.6072732114992</v>
      </c>
      <c r="I30" s="122">
        <v>999.35770257328954</v>
      </c>
      <c r="J30" s="122">
        <v>1020.7913638475756</v>
      </c>
      <c r="K30" s="122">
        <v>1094.6852733713142</v>
      </c>
      <c r="L30" s="122">
        <v>1216.6122850220477</v>
      </c>
      <c r="M30" s="122">
        <v>1214.4148121975411</v>
      </c>
      <c r="N30" s="122">
        <v>1104.0599674313301</v>
      </c>
      <c r="O30" s="122">
        <v>1118.8077312999847</v>
      </c>
      <c r="P30" s="122">
        <v>1299.6550535655683</v>
      </c>
      <c r="Q30" s="122">
        <v>1171.4225100791857</v>
      </c>
      <c r="R30" s="122">
        <v>1230.3807786432949</v>
      </c>
      <c r="S30" s="122">
        <v>1215.7112382597356</v>
      </c>
      <c r="T30" s="122">
        <v>1327.0653759161003</v>
      </c>
      <c r="U30" s="122">
        <v>1312.0798458307422</v>
      </c>
      <c r="V30" s="122">
        <v>1235.6485878937494</v>
      </c>
      <c r="W30" s="122">
        <v>1165.8220892452186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1034.8874050994352</v>
      </c>
      <c r="D31" s="98">
        <v>823.85523472628029</v>
      </c>
      <c r="E31" s="98">
        <v>787.21239912122815</v>
      </c>
      <c r="F31" s="98">
        <v>839.27276162215753</v>
      </c>
      <c r="G31" s="98">
        <v>908.10387578734424</v>
      </c>
      <c r="H31" s="98">
        <v>851.99767206521597</v>
      </c>
      <c r="I31" s="98">
        <v>791.65906644705285</v>
      </c>
      <c r="J31" s="98">
        <v>859.94611706518833</v>
      </c>
      <c r="K31" s="98">
        <v>920.25434959031793</v>
      </c>
      <c r="L31" s="98">
        <v>966.48286804988606</v>
      </c>
      <c r="M31" s="98">
        <v>985.88063740759492</v>
      </c>
      <c r="N31" s="98">
        <v>882.29521408520225</v>
      </c>
      <c r="O31" s="98">
        <v>910.43821837566702</v>
      </c>
      <c r="P31" s="98">
        <v>1326.6835607415605</v>
      </c>
      <c r="Q31" s="98">
        <v>966.14597406950668</v>
      </c>
      <c r="R31" s="98">
        <v>1064.3500878673724</v>
      </c>
      <c r="S31" s="98">
        <v>992.20184098081097</v>
      </c>
      <c r="T31" s="98">
        <v>1202.0067480241059</v>
      </c>
      <c r="U31" s="98">
        <v>1133.4196794415282</v>
      </c>
      <c r="V31" s="98">
        <v>1095.9797615800858</v>
      </c>
      <c r="W31" s="98">
        <v>991.68165083580652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1050.7563449591039</v>
      </c>
      <c r="D32" s="98">
        <v>850.02676202358646</v>
      </c>
      <c r="E32" s="98">
        <v>826.90037678980491</v>
      </c>
      <c r="F32" s="98">
        <v>870.08334421395978</v>
      </c>
      <c r="G32" s="98">
        <v>890.89510270301082</v>
      </c>
      <c r="H32" s="98">
        <v>1040.8297617297114</v>
      </c>
      <c r="I32" s="98">
        <v>729.31813393017421</v>
      </c>
      <c r="J32" s="98">
        <v>865.24155120941725</v>
      </c>
      <c r="K32" s="98">
        <v>932.75889359205667</v>
      </c>
      <c r="L32" s="98">
        <v>1000.2715410856557</v>
      </c>
      <c r="M32" s="98">
        <v>942.0675635810577</v>
      </c>
      <c r="N32" s="98">
        <v>880.0579943966693</v>
      </c>
      <c r="O32" s="98">
        <v>1162.2656886191728</v>
      </c>
      <c r="P32" s="98">
        <v>1919.793888603132</v>
      </c>
      <c r="Q32" s="98">
        <v>821.5169682505109</v>
      </c>
      <c r="R32" s="98">
        <v>1246.2956570389949</v>
      </c>
      <c r="S32" s="98">
        <v>853.2188437664513</v>
      </c>
      <c r="T32" s="98">
        <v>1309.3469959702729</v>
      </c>
      <c r="U32" s="98">
        <v>1006.3566814186277</v>
      </c>
      <c r="V32" s="98">
        <v>1155.8587727184647</v>
      </c>
      <c r="W32" s="98">
        <v>1180.6927854948424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209.10702046360623</v>
      </c>
      <c r="D33" s="101">
        <v>170.6995545464317</v>
      </c>
      <c r="E33" s="101">
        <v>132.00284326993585</v>
      </c>
      <c r="F33" s="101">
        <v>168.60022900030089</v>
      </c>
      <c r="G33" s="101">
        <v>158.15028362600063</v>
      </c>
      <c r="H33" s="101">
        <v>283.69529127161275</v>
      </c>
      <c r="I33" s="101">
        <v>70.483651263324461</v>
      </c>
      <c r="J33" s="101">
        <v>143.97344347647348</v>
      </c>
      <c r="K33" s="101">
        <v>183.05869183635531</v>
      </c>
      <c r="L33" s="101">
        <v>189.4000008083151</v>
      </c>
      <c r="M33" s="101">
        <v>177.72186225099531</v>
      </c>
      <c r="N33" s="101">
        <v>109.14680539898194</v>
      </c>
      <c r="O33" s="101">
        <v>108.06564519187005</v>
      </c>
      <c r="P33" s="101">
        <v>560.8921292333614</v>
      </c>
      <c r="Q33" s="101">
        <v>53.671661787942554</v>
      </c>
      <c r="R33" s="101">
        <v>386.03912613401752</v>
      </c>
      <c r="S33" s="101">
        <v>109.30178026359712</v>
      </c>
      <c r="T33" s="101">
        <v>403.88673058054928</v>
      </c>
      <c r="U33" s="101">
        <v>231.17294555892971</v>
      </c>
      <c r="V33" s="101">
        <v>264.26598020765067</v>
      </c>
      <c r="W33" s="101">
        <v>146.35797396172137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841.64932449549781</v>
      </c>
      <c r="D34" s="104">
        <v>679.32720747715484</v>
      </c>
      <c r="E34" s="104">
        <v>694.89753351986894</v>
      </c>
      <c r="F34" s="104">
        <v>701.48311521365906</v>
      </c>
      <c r="G34" s="104">
        <v>732.74481907701022</v>
      </c>
      <c r="H34" s="104">
        <v>757.13447045809869</v>
      </c>
      <c r="I34" s="104">
        <v>658.83448266684968</v>
      </c>
      <c r="J34" s="104">
        <v>721.26810773294392</v>
      </c>
      <c r="K34" s="104">
        <v>749.70020175570119</v>
      </c>
      <c r="L34" s="104">
        <v>810.87154027734061</v>
      </c>
      <c r="M34" s="104">
        <v>764.3457013300623</v>
      </c>
      <c r="N34" s="104">
        <v>770.9111889976873</v>
      </c>
      <c r="O34" s="104">
        <v>1054.2000434273027</v>
      </c>
      <c r="P34" s="104">
        <v>1358.9017593697708</v>
      </c>
      <c r="Q34" s="104">
        <v>767.84530646256815</v>
      </c>
      <c r="R34" s="104">
        <v>860.25653090497724</v>
      </c>
      <c r="S34" s="104">
        <v>743.91706350285403</v>
      </c>
      <c r="T34" s="104">
        <v>905.46026538972353</v>
      </c>
      <c r="U34" s="104">
        <v>775.18373585969789</v>
      </c>
      <c r="V34" s="104">
        <v>891.59279251081398</v>
      </c>
      <c r="W34" s="104">
        <v>1034.334811533121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1137.4585444626935</v>
      </c>
      <c r="D35" s="101">
        <v>1108.8762114193189</v>
      </c>
      <c r="E35" s="101">
        <v>1104.7144898787772</v>
      </c>
      <c r="F35" s="101">
        <v>1137.0346886784846</v>
      </c>
      <c r="G35" s="101">
        <v>1081.3687451077949</v>
      </c>
      <c r="H35" s="101">
        <v>1086.2573872521014</v>
      </c>
      <c r="I35" s="101">
        <v>1022.8255391726233</v>
      </c>
      <c r="J35" s="101">
        <v>1026.1134552021815</v>
      </c>
      <c r="K35" s="101">
        <v>1011.5062358797587</v>
      </c>
      <c r="L35" s="101">
        <v>1195.1954929074248</v>
      </c>
      <c r="M35" s="101">
        <v>1112.0300975698024</v>
      </c>
      <c r="N35" s="101">
        <v>1108.2692368442144</v>
      </c>
      <c r="O35" s="101">
        <v>1087.0721252343887</v>
      </c>
      <c r="P35" s="101">
        <v>1187.9809792276349</v>
      </c>
      <c r="Q35" s="101">
        <v>1079.2783827667602</v>
      </c>
      <c r="R35" s="101">
        <v>1166.1877076796634</v>
      </c>
      <c r="S35" s="101">
        <v>1210.0292236329353</v>
      </c>
      <c r="T35" s="101">
        <v>1252.7429755978853</v>
      </c>
      <c r="U35" s="101">
        <v>1220.3277991359985</v>
      </c>
      <c r="V35" s="101">
        <v>1201.9167905808602</v>
      </c>
      <c r="W35" s="101">
        <v>1090.0787429393558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1531.4591930939473</v>
      </c>
      <c r="D36" s="104">
        <v>1538.615836502986</v>
      </c>
      <c r="E36" s="104">
        <v>1597.4028033333707</v>
      </c>
      <c r="F36" s="104">
        <v>1442.1964686036758</v>
      </c>
      <c r="G36" s="104">
        <v>1446.1428892283227</v>
      </c>
      <c r="H36" s="104">
        <v>1308.1379346125773</v>
      </c>
      <c r="I36" s="104">
        <v>1134.9256886315168</v>
      </c>
      <c r="J36" s="104">
        <v>1138.8922470571272</v>
      </c>
      <c r="K36" s="104">
        <v>1320.9337434192835</v>
      </c>
      <c r="L36" s="104">
        <v>1437.2917049950604</v>
      </c>
      <c r="M36" s="104">
        <v>1639.6590384531059</v>
      </c>
      <c r="N36" s="104">
        <v>1323.1562867484952</v>
      </c>
      <c r="O36" s="104">
        <v>1316.3149499797275</v>
      </c>
      <c r="P36" s="104">
        <v>1389.9778588985014</v>
      </c>
      <c r="Q36" s="104">
        <v>1365.3608160407489</v>
      </c>
      <c r="R36" s="104">
        <v>1380.9519829529443</v>
      </c>
      <c r="S36" s="104">
        <v>1378.3969169708346</v>
      </c>
      <c r="T36" s="104">
        <v>1490.0808396035461</v>
      </c>
      <c r="U36" s="104">
        <v>1478.7478694455472</v>
      </c>
      <c r="V36" s="104">
        <v>1350.2947527467818</v>
      </c>
      <c r="W36" s="104">
        <v>1319.7224268892139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474.45057267071928</v>
      </c>
      <c r="D37" s="98">
        <v>481.89335085677118</v>
      </c>
      <c r="E37" s="98">
        <v>565.57619390396553</v>
      </c>
      <c r="F37" s="98">
        <v>455.01267619600918</v>
      </c>
      <c r="G37" s="98">
        <v>507.71406251404426</v>
      </c>
      <c r="H37" s="98">
        <v>454.09086473793758</v>
      </c>
      <c r="I37" s="98">
        <v>352.74125334516935</v>
      </c>
      <c r="J37" s="98">
        <v>302.99870184432547</v>
      </c>
      <c r="K37" s="98">
        <v>428.83766779427492</v>
      </c>
      <c r="L37" s="98">
        <v>442.17238462603848</v>
      </c>
      <c r="M37" s="98">
        <v>566.61788680696452</v>
      </c>
      <c r="N37" s="98">
        <v>362.52601146249879</v>
      </c>
      <c r="O37" s="98">
        <v>398.84326230557775</v>
      </c>
      <c r="P37" s="98">
        <v>471.15494259698352</v>
      </c>
      <c r="Q37" s="98">
        <v>503.38375469577937</v>
      </c>
      <c r="R37" s="98">
        <v>522.16559287959501</v>
      </c>
      <c r="S37" s="98">
        <v>512.86379279370567</v>
      </c>
      <c r="T37" s="98">
        <v>553.86357100400198</v>
      </c>
      <c r="U37" s="98">
        <v>553.04553497141762</v>
      </c>
      <c r="V37" s="98">
        <v>395.03737627317361</v>
      </c>
      <c r="W37" s="98">
        <v>384.28349789082807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1057.0086204232277</v>
      </c>
      <c r="D38" s="98">
        <v>1056.7224856462149</v>
      </c>
      <c r="E38" s="98">
        <v>1031.8266094294054</v>
      </c>
      <c r="F38" s="98">
        <v>987.1837924076666</v>
      </c>
      <c r="G38" s="98">
        <v>938.42882671427856</v>
      </c>
      <c r="H38" s="98">
        <v>854.0470698746401</v>
      </c>
      <c r="I38" s="98">
        <v>782.18443528634771</v>
      </c>
      <c r="J38" s="98">
        <v>835.89354521280177</v>
      </c>
      <c r="K38" s="98">
        <v>892.09607562500878</v>
      </c>
      <c r="L38" s="98">
        <v>995.11932036902169</v>
      </c>
      <c r="M38" s="98">
        <v>1073.0411516461415</v>
      </c>
      <c r="N38" s="98">
        <v>960.63027528599662</v>
      </c>
      <c r="O38" s="98">
        <v>917.47168767414962</v>
      </c>
      <c r="P38" s="98">
        <v>918.82291630151769</v>
      </c>
      <c r="Q38" s="98">
        <v>861.97706134496957</v>
      </c>
      <c r="R38" s="98">
        <v>858.78639007334948</v>
      </c>
      <c r="S38" s="98">
        <v>865.53312417712903</v>
      </c>
      <c r="T38" s="98">
        <v>936.21726859954435</v>
      </c>
      <c r="U38" s="98">
        <v>925.70233447412863</v>
      </c>
      <c r="V38" s="98">
        <v>955.25737647360836</v>
      </c>
      <c r="W38" s="98">
        <v>935.43892899838579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738.71558874048822</v>
      </c>
      <c r="D39" s="122">
        <v>679.56232962318393</v>
      </c>
      <c r="E39" s="122">
        <v>679.16873246670741</v>
      </c>
      <c r="F39" s="122">
        <v>588.00035024580461</v>
      </c>
      <c r="G39" s="122">
        <v>520.26554859561588</v>
      </c>
      <c r="H39" s="122">
        <v>552.57237605282762</v>
      </c>
      <c r="I39" s="122">
        <v>535.58553361886322</v>
      </c>
      <c r="J39" s="122">
        <v>530.12540215515446</v>
      </c>
      <c r="K39" s="122">
        <v>514.13151511536262</v>
      </c>
      <c r="L39" s="122">
        <v>554.16713511414287</v>
      </c>
      <c r="M39" s="122">
        <v>554.53552641976478</v>
      </c>
      <c r="N39" s="122">
        <v>520.74728405270946</v>
      </c>
      <c r="O39" s="122">
        <v>495.31345048393183</v>
      </c>
      <c r="P39" s="122">
        <v>466.58051296367915</v>
      </c>
      <c r="Q39" s="122">
        <v>476.59454214940109</v>
      </c>
      <c r="R39" s="122">
        <v>479.91471153062366</v>
      </c>
      <c r="S39" s="122">
        <v>515.77485352194446</v>
      </c>
      <c r="T39" s="122">
        <v>525.94330078804558</v>
      </c>
      <c r="U39" s="122">
        <v>523.0276890521734</v>
      </c>
      <c r="V39" s="122">
        <v>519.08056957299925</v>
      </c>
      <c r="W39" s="122">
        <v>509.80602509625413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803.46740338169843</v>
      </c>
      <c r="D40" s="98">
        <v>737.33753838790949</v>
      </c>
      <c r="E40" s="98">
        <v>806.02779447518969</v>
      </c>
      <c r="F40" s="98">
        <v>640.48098923150349</v>
      </c>
      <c r="G40" s="98">
        <v>535.12552051030252</v>
      </c>
      <c r="H40" s="98">
        <v>530.4622810828721</v>
      </c>
      <c r="I40" s="98">
        <v>526.12867749407496</v>
      </c>
      <c r="J40" s="98">
        <v>529.29447702767538</v>
      </c>
      <c r="K40" s="98">
        <v>523.04617311085667</v>
      </c>
      <c r="L40" s="98">
        <v>542.92099441120524</v>
      </c>
      <c r="M40" s="98">
        <v>604.45303782701535</v>
      </c>
      <c r="N40" s="98">
        <v>559.17730591825102</v>
      </c>
      <c r="O40" s="98">
        <v>515.53636822964415</v>
      </c>
      <c r="P40" s="98">
        <v>478.01019977442439</v>
      </c>
      <c r="Q40" s="98">
        <v>468.1469268726724</v>
      </c>
      <c r="R40" s="98">
        <v>474.85148517354116</v>
      </c>
      <c r="S40" s="98">
        <v>528.94900518318104</v>
      </c>
      <c r="T40" s="98">
        <v>551.89549482482857</v>
      </c>
      <c r="U40" s="98">
        <v>557.54544132973763</v>
      </c>
      <c r="V40" s="98">
        <v>555.91363249215931</v>
      </c>
      <c r="W40" s="98">
        <v>521.95905289432687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709.22307723403264</v>
      </c>
      <c r="D41" s="33">
        <v>653.33383766085069</v>
      </c>
      <c r="E41" s="33">
        <v>621.8917302867327</v>
      </c>
      <c r="F41" s="33">
        <v>567.33155027921225</v>
      </c>
      <c r="G41" s="33">
        <v>515.97376842789777</v>
      </c>
      <c r="H41" s="33">
        <v>558.2561953378638</v>
      </c>
      <c r="I41" s="33">
        <v>538.27515122495333</v>
      </c>
      <c r="J41" s="33">
        <v>530.47547492021079</v>
      </c>
      <c r="K41" s="33">
        <v>510.85448295855912</v>
      </c>
      <c r="L41" s="33">
        <v>557.79774570329778</v>
      </c>
      <c r="M41" s="33">
        <v>535.77648208929463</v>
      </c>
      <c r="N41" s="33">
        <v>505.04516298349182</v>
      </c>
      <c r="O41" s="33">
        <v>488.3669294721235</v>
      </c>
      <c r="P41" s="33">
        <v>463.37122470037065</v>
      </c>
      <c r="Q41" s="33">
        <v>478.34173132193712</v>
      </c>
      <c r="R41" s="33">
        <v>481.00126873889013</v>
      </c>
      <c r="S41" s="33">
        <v>513.11317810289245</v>
      </c>
      <c r="T41" s="33">
        <v>521.16185385155916</v>
      </c>
      <c r="U41" s="33">
        <v>516.8755134078948</v>
      </c>
      <c r="V41" s="33">
        <v>511.44803296717743</v>
      </c>
      <c r="W41" s="33">
        <v>506.97624266659807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10702.001238365876</v>
      </c>
      <c r="D43" s="117">
        <f t="shared" si="14"/>
        <v>9423.0194903760239</v>
      </c>
      <c r="E43" s="117">
        <f t="shared" si="14"/>
        <v>9737.4893024494449</v>
      </c>
      <c r="F43" s="117">
        <f t="shared" si="14"/>
        <v>9298.7466487407273</v>
      </c>
      <c r="G43" s="117">
        <f t="shared" si="14"/>
        <v>10419.725783188202</v>
      </c>
      <c r="H43" s="117">
        <f t="shared" si="14"/>
        <v>10650.58538398957</v>
      </c>
      <c r="I43" s="117">
        <f t="shared" si="14"/>
        <v>8373.7741929062558</v>
      </c>
      <c r="J43" s="117">
        <f t="shared" si="14"/>
        <v>9274.820525632349</v>
      </c>
      <c r="K43" s="117">
        <f t="shared" si="14"/>
        <v>9131.1779991954954</v>
      </c>
      <c r="L43" s="117">
        <f t="shared" si="14"/>
        <v>9797.7492841813764</v>
      </c>
      <c r="M43" s="117">
        <f t="shared" si="14"/>
        <v>8947.1959581879964</v>
      </c>
      <c r="N43" s="117">
        <f t="shared" si="14"/>
        <v>9254.1356648331112</v>
      </c>
      <c r="O43" s="117">
        <f t="shared" si="14"/>
        <v>9228.6014964311871</v>
      </c>
      <c r="P43" s="117">
        <f t="shared" si="14"/>
        <v>7774.4713717586083</v>
      </c>
      <c r="Q43" s="117">
        <f t="shared" si="14"/>
        <v>7047.3258133153613</v>
      </c>
      <c r="R43" s="117">
        <f t="shared" ref="R43:V43" si="15">R44+R47+R49+R58</f>
        <v>6879.3250566214529</v>
      </c>
      <c r="S43" s="117">
        <f t="shared" si="15"/>
        <v>7609.3189826566095</v>
      </c>
      <c r="T43" s="117">
        <f t="shared" si="15"/>
        <v>7291.4837526176743</v>
      </c>
      <c r="U43" s="117">
        <f t="shared" si="15"/>
        <v>7526.9203009880684</v>
      </c>
      <c r="V43" s="117">
        <f t="shared" si="15"/>
        <v>7731.5640580166055</v>
      </c>
      <c r="W43" s="117">
        <f t="shared" ref="W43" si="16">W44+W47+W49+W58</f>
        <v>6434.1201757552353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8782.1067127300412</v>
      </c>
      <c r="D44" s="122">
        <f t="shared" si="17"/>
        <v>7601.1285686732463</v>
      </c>
      <c r="E44" s="122">
        <f t="shared" si="17"/>
        <v>7844.2800603597789</v>
      </c>
      <c r="F44" s="122">
        <f t="shared" si="17"/>
        <v>7455.608319191605</v>
      </c>
      <c r="G44" s="122">
        <f t="shared" si="17"/>
        <v>8356.9614872415004</v>
      </c>
      <c r="H44" s="122">
        <f t="shared" si="17"/>
        <v>8375.4282861502761</v>
      </c>
      <c r="I44" s="122">
        <f t="shared" si="17"/>
        <v>6398.6421559407218</v>
      </c>
      <c r="J44" s="122">
        <f t="shared" si="17"/>
        <v>7202.8424367662083</v>
      </c>
      <c r="K44" s="122">
        <f t="shared" si="17"/>
        <v>7112.9493217655208</v>
      </c>
      <c r="L44" s="122">
        <f t="shared" si="17"/>
        <v>7677.584055382642</v>
      </c>
      <c r="M44" s="122">
        <f t="shared" si="17"/>
        <v>6885.7182481214331</v>
      </c>
      <c r="N44" s="122">
        <f t="shared" si="17"/>
        <v>7097.6553002178543</v>
      </c>
      <c r="O44" s="122">
        <f t="shared" si="17"/>
        <v>7298.6862842741994</v>
      </c>
      <c r="P44" s="122">
        <f t="shared" si="17"/>
        <v>5930.6584707722932</v>
      </c>
      <c r="Q44" s="122">
        <f t="shared" si="17"/>
        <v>5392.0255763131245</v>
      </c>
      <c r="R44" s="122">
        <f t="shared" ref="R44:V44" si="18">SUM(R45:R46)</f>
        <v>4989.2866730120213</v>
      </c>
      <c r="S44" s="122">
        <f t="shared" si="18"/>
        <v>5404.9755064166784</v>
      </c>
      <c r="T44" s="122">
        <f t="shared" si="18"/>
        <v>5209.7995058730794</v>
      </c>
      <c r="U44" s="122">
        <f t="shared" si="18"/>
        <v>5293.4319994660354</v>
      </c>
      <c r="V44" s="122">
        <f t="shared" si="18"/>
        <v>5490.4337149934008</v>
      </c>
      <c r="W44" s="122">
        <f t="shared" ref="W44" si="19">SUM(W45:W46)</f>
        <v>4419.0430556803149</v>
      </c>
      <c r="DA44" s="130" t="s">
        <v>4130</v>
      </c>
    </row>
    <row r="45" spans="1:105" ht="12" customHeight="1" x14ac:dyDescent="0.25">
      <c r="A45" s="97" t="s">
        <v>217</v>
      </c>
      <c r="B45" s="98"/>
      <c r="C45" s="98">
        <v>8576.56427905495</v>
      </c>
      <c r="D45" s="98">
        <v>7426.4736975006663</v>
      </c>
      <c r="E45" s="98">
        <v>7670.9831877790693</v>
      </c>
      <c r="F45" s="98">
        <v>7296.6158111916338</v>
      </c>
      <c r="G45" s="98">
        <v>8177.3441347575708</v>
      </c>
      <c r="H45" s="98">
        <v>8196.7895299329539</v>
      </c>
      <c r="I45" s="98">
        <v>6265.0647207617967</v>
      </c>
      <c r="J45" s="98">
        <v>7053.4503405605747</v>
      </c>
      <c r="K45" s="98">
        <v>6967.9988442129925</v>
      </c>
      <c r="L45" s="98">
        <v>7522.9670175202027</v>
      </c>
      <c r="M45" s="98">
        <v>6748.9192266796899</v>
      </c>
      <c r="N45" s="98">
        <v>6959.1568737490752</v>
      </c>
      <c r="O45" s="98">
        <v>7155.900644995957</v>
      </c>
      <c r="P45" s="98">
        <v>5815.5387449039454</v>
      </c>
      <c r="Q45" s="98">
        <v>5291.180121841955</v>
      </c>
      <c r="R45" s="98">
        <v>4895.3524244458531</v>
      </c>
      <c r="S45" s="98">
        <v>5302.2600918365661</v>
      </c>
      <c r="T45" s="98">
        <v>5110.9460845515177</v>
      </c>
      <c r="U45" s="98">
        <v>5194.2436526888014</v>
      </c>
      <c r="V45" s="98">
        <v>5388.8220048067797</v>
      </c>
      <c r="W45" s="98">
        <v>4337.5232519372239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205.54243367509054</v>
      </c>
      <c r="D46" s="98">
        <v>174.65487117257976</v>
      </c>
      <c r="E46" s="98">
        <v>173.29687258070916</v>
      </c>
      <c r="F46" s="98">
        <v>158.99250799997102</v>
      </c>
      <c r="G46" s="98">
        <v>179.6173524839302</v>
      </c>
      <c r="H46" s="98">
        <v>178.63875621732225</v>
      </c>
      <c r="I46" s="98">
        <v>133.57743517892516</v>
      </c>
      <c r="J46" s="98">
        <v>149.39209620563321</v>
      </c>
      <c r="K46" s="98">
        <v>144.95047755252833</v>
      </c>
      <c r="L46" s="98">
        <v>154.61703786243939</v>
      </c>
      <c r="M46" s="98">
        <v>136.79902144174315</v>
      </c>
      <c r="N46" s="98">
        <v>138.49842646877948</v>
      </c>
      <c r="O46" s="98">
        <v>142.78563927824189</v>
      </c>
      <c r="P46" s="98">
        <v>115.1197258683478</v>
      </c>
      <c r="Q46" s="98">
        <v>100.84545447116982</v>
      </c>
      <c r="R46" s="98">
        <v>93.934248566168492</v>
      </c>
      <c r="S46" s="98">
        <v>102.71541458011275</v>
      </c>
      <c r="T46" s="98">
        <v>98.853421321561797</v>
      </c>
      <c r="U46" s="98">
        <v>99.188346777234173</v>
      </c>
      <c r="V46" s="98">
        <v>101.61171018662148</v>
      </c>
      <c r="W46" s="98">
        <v>81.519803743091046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80.059825678792791</v>
      </c>
      <c r="D47" s="122">
        <f t="shared" si="20"/>
        <v>60.058522488581673</v>
      </c>
      <c r="E47" s="122">
        <f t="shared" si="20"/>
        <v>160.95960059804568</v>
      </c>
      <c r="F47" s="122">
        <f t="shared" si="20"/>
        <v>150.55603002708236</v>
      </c>
      <c r="G47" s="122">
        <f t="shared" si="20"/>
        <v>184.62047609372286</v>
      </c>
      <c r="H47" s="122">
        <f t="shared" si="20"/>
        <v>199.92899514179985</v>
      </c>
      <c r="I47" s="122">
        <f t="shared" si="20"/>
        <v>195.74037527888862</v>
      </c>
      <c r="J47" s="122">
        <f t="shared" si="20"/>
        <v>133.61792241462049</v>
      </c>
      <c r="K47" s="122">
        <f t="shared" si="20"/>
        <v>175.08913954021403</v>
      </c>
      <c r="L47" s="122">
        <f t="shared" si="20"/>
        <v>191.97302505307781</v>
      </c>
      <c r="M47" s="122">
        <f t="shared" si="20"/>
        <v>162.82257439277723</v>
      </c>
      <c r="N47" s="122">
        <f t="shared" si="20"/>
        <v>252.49468154879128</v>
      </c>
      <c r="O47" s="122">
        <f t="shared" si="20"/>
        <v>134.26783062023259</v>
      </c>
      <c r="P47" s="122">
        <f t="shared" si="20"/>
        <v>64.101183193632437</v>
      </c>
      <c r="Q47" s="122">
        <f t="shared" si="20"/>
        <v>29.224716500484117</v>
      </c>
      <c r="R47" s="122">
        <f t="shared" si="20"/>
        <v>129.86873630296392</v>
      </c>
      <c r="S47" s="122">
        <f t="shared" si="20"/>
        <v>191.67503177583524</v>
      </c>
      <c r="T47" s="122">
        <f t="shared" si="20"/>
        <v>109.8054299385317</v>
      </c>
      <c r="U47" s="122">
        <f t="shared" si="20"/>
        <v>173.99910704810364</v>
      </c>
      <c r="V47" s="122">
        <f t="shared" si="20"/>
        <v>227.14661593058131</v>
      </c>
      <c r="W47" s="122">
        <f t="shared" si="20"/>
        <v>242.47160085610582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80.059825678792791</v>
      </c>
      <c r="D48" s="98">
        <f>IF(RES_hhdet_in_tes!D48=0,0,RES_hhdet_in_tes!D48*1000*11630/RES_hhdet_in_new!D45)</f>
        <v>60.058522488581673</v>
      </c>
      <c r="E48" s="98">
        <f>IF(RES_hhdet_in_tes!E48=0,0,RES_hhdet_in_tes!E48*1000*11630/RES_hhdet_in_new!E45)</f>
        <v>160.95960059804568</v>
      </c>
      <c r="F48" s="98">
        <f>IF(RES_hhdet_in_tes!F48=0,0,RES_hhdet_in_tes!F48*1000*11630/RES_hhdet_in_new!F45)</f>
        <v>150.55603002708236</v>
      </c>
      <c r="G48" s="98">
        <f>IF(RES_hhdet_in_tes!G48=0,0,RES_hhdet_in_tes!G48*1000*11630/RES_hhdet_in_new!G45)</f>
        <v>184.62047609372286</v>
      </c>
      <c r="H48" s="98">
        <f>IF(RES_hhdet_in_tes!H48=0,0,RES_hhdet_in_tes!H48*1000*11630/RES_hhdet_in_new!H45)</f>
        <v>199.92899514179985</v>
      </c>
      <c r="I48" s="98">
        <f>IF(RES_hhdet_in_tes!I48=0,0,RES_hhdet_in_tes!I48*1000*11630/RES_hhdet_in_new!I45)</f>
        <v>195.74037527888862</v>
      </c>
      <c r="J48" s="98">
        <f>IF(RES_hhdet_in_tes!J48=0,0,RES_hhdet_in_tes!J48*1000*11630/RES_hhdet_in_new!J45)</f>
        <v>133.61792241462049</v>
      </c>
      <c r="K48" s="98">
        <f>IF(RES_hhdet_in_tes!K48=0,0,RES_hhdet_in_tes!K48*1000*11630/RES_hhdet_in_new!K45)</f>
        <v>175.08913954021403</v>
      </c>
      <c r="L48" s="98">
        <f>IF(RES_hhdet_in_tes!L48=0,0,RES_hhdet_in_tes!L48*1000*11630/RES_hhdet_in_new!L45)</f>
        <v>191.97302505307781</v>
      </c>
      <c r="M48" s="98">
        <f>IF(RES_hhdet_in_tes!M48=0,0,RES_hhdet_in_tes!M48*1000*11630/RES_hhdet_in_new!M45)</f>
        <v>162.82257439277723</v>
      </c>
      <c r="N48" s="98">
        <f>IF(RES_hhdet_in_tes!N48=0,0,RES_hhdet_in_tes!N48*1000*11630/RES_hhdet_in_new!N45)</f>
        <v>252.49468154879128</v>
      </c>
      <c r="O48" s="98">
        <f>IF(RES_hhdet_in_tes!O48=0,0,RES_hhdet_in_tes!O48*1000*11630/RES_hhdet_in_new!O45)</f>
        <v>134.26783062023259</v>
      </c>
      <c r="P48" s="98">
        <f>IF(RES_hhdet_in_tes!P48=0,0,RES_hhdet_in_tes!P48*1000*11630/RES_hhdet_in_new!P45)</f>
        <v>64.101183193632437</v>
      </c>
      <c r="Q48" s="98">
        <f>IF(RES_hhdet_in_tes!Q48=0,0,RES_hhdet_in_tes!Q48*1000*11630/RES_hhdet_in_new!Q45)</f>
        <v>29.224716500484117</v>
      </c>
      <c r="R48" s="98">
        <f>IF(RES_hhdet_in_tes!R48=0,0,RES_hhdet_in_tes!R48*1000*11630/RES_hhdet_in_new!R45)</f>
        <v>129.86873630296392</v>
      </c>
      <c r="S48" s="98">
        <f>IF(RES_hhdet_in_tes!S48=0,0,RES_hhdet_in_tes!S48*1000*11630/RES_hhdet_in_new!S45)</f>
        <v>191.67503177583524</v>
      </c>
      <c r="T48" s="98">
        <f>IF(RES_hhdet_in_tes!T48=0,0,RES_hhdet_in_tes!T48*1000*11630/RES_hhdet_in_new!T45)</f>
        <v>109.8054299385317</v>
      </c>
      <c r="U48" s="98">
        <f>IF(RES_hhdet_in_tes!U48=0,0,RES_hhdet_in_tes!U48*1000*11630/RES_hhdet_in_new!U45)</f>
        <v>173.99910704810364</v>
      </c>
      <c r="V48" s="98">
        <f>IF(RES_hhdet_in_tes!V48=0,0,RES_hhdet_in_tes!V48*1000*11630/RES_hhdet_in_new!V45)</f>
        <v>227.14661593058131</v>
      </c>
      <c r="W48" s="98">
        <f>IF(RES_hhdet_in_tes!W48=0,0,RES_hhdet_in_tes!W48*1000*11630/RES_hhdet_in_new!W45)</f>
        <v>242.47160085610582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1306.7698055424653</v>
      </c>
      <c r="D49" s="122">
        <v>1248.4570017124593</v>
      </c>
      <c r="E49" s="122">
        <v>1221.8435447414779</v>
      </c>
      <c r="F49" s="122">
        <v>1175.7320186377751</v>
      </c>
      <c r="G49" s="122">
        <v>1332.2784058367181</v>
      </c>
      <c r="H49" s="122">
        <v>1484.9796809978934</v>
      </c>
      <c r="I49" s="122">
        <v>1232.1188724368994</v>
      </c>
      <c r="J49" s="122">
        <v>1399.4649803249686</v>
      </c>
      <c r="K49" s="122">
        <v>1329.3245395928832</v>
      </c>
      <c r="L49" s="122">
        <v>1382.2432641841961</v>
      </c>
      <c r="M49" s="122">
        <v>1396.6010512484472</v>
      </c>
      <c r="N49" s="122">
        <v>1391.0856965514804</v>
      </c>
      <c r="O49" s="122">
        <v>1290.232868928867</v>
      </c>
      <c r="P49" s="122">
        <v>1283.8274542171671</v>
      </c>
      <c r="Q49" s="122">
        <v>1170.6253876291457</v>
      </c>
      <c r="R49" s="122">
        <v>1330.5295864850075</v>
      </c>
      <c r="S49" s="122">
        <v>1521.8732634648618</v>
      </c>
      <c r="T49" s="122">
        <v>1490.6605062929311</v>
      </c>
      <c r="U49" s="122">
        <v>1561.7903495732551</v>
      </c>
      <c r="V49" s="122">
        <v>1508.2372239726099</v>
      </c>
      <c r="W49" s="122">
        <v>1288.5571733089564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1510.8139522210743</v>
      </c>
      <c r="D50" s="98">
        <v>1470.9038320767859</v>
      </c>
      <c r="E50" s="98">
        <v>1446.8940280380441</v>
      </c>
      <c r="F50" s="98">
        <v>1457.7135418160228</v>
      </c>
      <c r="G50" s="98">
        <v>1517.4685695575922</v>
      </c>
      <c r="H50" s="98">
        <v>1642.1743641343605</v>
      </c>
      <c r="I50" s="98">
        <v>1235.1655815166423</v>
      </c>
      <c r="J50" s="98">
        <v>1476.9399129276007</v>
      </c>
      <c r="K50" s="98">
        <v>1432.1412597884887</v>
      </c>
      <c r="L50" s="98">
        <v>1491.6730235609086</v>
      </c>
      <c r="M50" s="98">
        <v>1487.4058825056882</v>
      </c>
      <c r="N50" s="98">
        <v>1472.4235804900197</v>
      </c>
      <c r="O50" s="98">
        <v>1227.7409791434479</v>
      </c>
      <c r="P50" s="98">
        <v>1353.5122823587644</v>
      </c>
      <c r="Q50" s="98">
        <v>1411.2474330668442</v>
      </c>
      <c r="R50" s="98">
        <v>1613.97274521639</v>
      </c>
      <c r="S50" s="98">
        <v>1636.9158979537856</v>
      </c>
      <c r="T50" s="98">
        <v>1561.7910408649277</v>
      </c>
      <c r="U50" s="98">
        <v>1703.3989570905785</v>
      </c>
      <c r="V50" s="98">
        <v>1710.4011329522282</v>
      </c>
      <c r="W50" s="98">
        <v>1422.5129646652254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1675.1482993288782</v>
      </c>
      <c r="D51" s="98">
        <v>1646.3447582154993</v>
      </c>
      <c r="E51" s="98">
        <v>1692.5759560489537</v>
      </c>
      <c r="F51" s="98">
        <v>1273.1183298592473</v>
      </c>
      <c r="G51" s="98">
        <v>1732.7528466241483</v>
      </c>
      <c r="H51" s="98">
        <v>1847.0574159688088</v>
      </c>
      <c r="I51" s="98">
        <v>1147.4131165277702</v>
      </c>
      <c r="J51" s="98">
        <v>1645.1263713848755</v>
      </c>
      <c r="K51" s="98">
        <v>1571.1608430126321</v>
      </c>
      <c r="L51" s="98">
        <v>1252.754416629951</v>
      </c>
      <c r="M51" s="98">
        <v>1457.103377804794</v>
      </c>
      <c r="N51" s="98">
        <v>1779.7565256030632</v>
      </c>
      <c r="O51" s="98">
        <v>1278.0662209486104</v>
      </c>
      <c r="P51" s="98">
        <v>1678.8087749027886</v>
      </c>
      <c r="Q51" s="98">
        <v>1368.5129897087902</v>
      </c>
      <c r="R51" s="98">
        <v>1636.1134026436434</v>
      </c>
      <c r="S51" s="98">
        <v>1755.5464102413837</v>
      </c>
      <c r="T51" s="98">
        <v>1518.3081386964416</v>
      </c>
      <c r="U51" s="98">
        <v>1873.2210702203067</v>
      </c>
      <c r="V51" s="98">
        <v>1990.7343629442623</v>
      </c>
      <c r="W51" s="98">
        <v>1426.1323398787581</v>
      </c>
      <c r="DA51" s="63" t="s">
        <v>4137</v>
      </c>
    </row>
    <row r="52" spans="1:105" ht="12" customHeight="1" x14ac:dyDescent="0.25">
      <c r="A52" s="100" t="s">
        <v>217</v>
      </c>
      <c r="B52" s="101"/>
      <c r="C52" s="101">
        <v>689.49508600975116</v>
      </c>
      <c r="D52" s="101">
        <v>703.65179091103983</v>
      </c>
      <c r="E52" s="101">
        <v>715.90620031859078</v>
      </c>
      <c r="F52" s="101">
        <v>525.33854950675982</v>
      </c>
      <c r="G52" s="101">
        <v>780.34393724085771</v>
      </c>
      <c r="H52" s="101">
        <v>816.38989037596878</v>
      </c>
      <c r="I52" s="101">
        <v>594.51687599041782</v>
      </c>
      <c r="J52" s="101">
        <v>737.72405693398389</v>
      </c>
      <c r="K52" s="101">
        <v>765.96824117270864</v>
      </c>
      <c r="L52" s="101">
        <v>523.54960323372575</v>
      </c>
      <c r="M52" s="101">
        <v>543.18928087967538</v>
      </c>
      <c r="N52" s="101">
        <v>815.53602991089667</v>
      </c>
      <c r="O52" s="101">
        <v>251.25940861969767</v>
      </c>
      <c r="P52" s="101">
        <v>730.84821526618873</v>
      </c>
      <c r="Q52" s="101">
        <v>637.00906759780321</v>
      </c>
      <c r="R52" s="101">
        <v>869.39913831525791</v>
      </c>
      <c r="S52" s="101">
        <v>878.70304907684215</v>
      </c>
      <c r="T52" s="101">
        <v>709.87874440165263</v>
      </c>
      <c r="U52" s="101">
        <v>822.16810444292707</v>
      </c>
      <c r="V52" s="101">
        <v>886.0323117859466</v>
      </c>
      <c r="W52" s="101">
        <v>582.65721839558034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985.65321331912696</v>
      </c>
      <c r="D53" s="104">
        <v>942.69296730445956</v>
      </c>
      <c r="E53" s="104">
        <v>976.66975573036279</v>
      </c>
      <c r="F53" s="104">
        <v>747.77978035248748</v>
      </c>
      <c r="G53" s="104">
        <v>952.40890938329073</v>
      </c>
      <c r="H53" s="104">
        <v>1030.6675255928401</v>
      </c>
      <c r="I53" s="104">
        <v>552.89624053735258</v>
      </c>
      <c r="J53" s="104">
        <v>907.40231445089114</v>
      </c>
      <c r="K53" s="104">
        <v>805.19260183992333</v>
      </c>
      <c r="L53" s="104">
        <v>729.20481339622506</v>
      </c>
      <c r="M53" s="104">
        <v>913.91409692511843</v>
      </c>
      <c r="N53" s="104">
        <v>964.22049569216585</v>
      </c>
      <c r="O53" s="104">
        <v>1026.8068123289127</v>
      </c>
      <c r="P53" s="104">
        <v>947.9605596365999</v>
      </c>
      <c r="Q53" s="104">
        <v>731.50392211098711</v>
      </c>
      <c r="R53" s="104">
        <v>766.7142643283853</v>
      </c>
      <c r="S53" s="104">
        <v>876.84336116454142</v>
      </c>
      <c r="T53" s="104">
        <v>808.42939429478929</v>
      </c>
      <c r="U53" s="104">
        <v>1051.0529657773795</v>
      </c>
      <c r="V53" s="104">
        <v>1104.7020511583157</v>
      </c>
      <c r="W53" s="104">
        <v>843.47512148317753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1125.2496636723042</v>
      </c>
      <c r="D54" s="101">
        <v>1059.9468565710933</v>
      </c>
      <c r="E54" s="101">
        <v>1015.5202088108622</v>
      </c>
      <c r="F54" s="101">
        <v>998.60603215758533</v>
      </c>
      <c r="G54" s="101">
        <v>1093.7716008049617</v>
      </c>
      <c r="H54" s="101">
        <v>1229.8435898415955</v>
      </c>
      <c r="I54" s="101">
        <v>1113.2007883562103</v>
      </c>
      <c r="J54" s="101">
        <v>1130.0108960220384</v>
      </c>
      <c r="K54" s="101">
        <v>1051.1809662936441</v>
      </c>
      <c r="L54" s="101">
        <v>1165.8348756552828</v>
      </c>
      <c r="M54" s="101">
        <v>1146.7557037078248</v>
      </c>
      <c r="N54" s="101">
        <v>1222.8191911837559</v>
      </c>
      <c r="O54" s="101">
        <v>1197.036559849108</v>
      </c>
      <c r="P54" s="101">
        <v>1169.8240307229539</v>
      </c>
      <c r="Q54" s="101">
        <v>976.6811323765611</v>
      </c>
      <c r="R54" s="101">
        <v>1175.2822958699076</v>
      </c>
      <c r="S54" s="101">
        <v>1268.4798890177963</v>
      </c>
      <c r="T54" s="101">
        <v>1335.615637777777</v>
      </c>
      <c r="U54" s="101">
        <v>1247.332742757555</v>
      </c>
      <c r="V54" s="101">
        <v>1236.6531684158733</v>
      </c>
      <c r="W54" s="101">
        <v>1163.9636107473766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1212.4242641518529</v>
      </c>
      <c r="D55" s="104">
        <v>1215.6368010497495</v>
      </c>
      <c r="E55" s="104">
        <v>1202.1335203007254</v>
      </c>
      <c r="F55" s="104">
        <v>1153.4408927833917</v>
      </c>
      <c r="G55" s="104">
        <v>1410.9311315215577</v>
      </c>
      <c r="H55" s="104">
        <v>1518.6324230109988</v>
      </c>
      <c r="I55" s="104">
        <v>1364.5169726480246</v>
      </c>
      <c r="J55" s="104">
        <v>1366.9685940161526</v>
      </c>
      <c r="K55" s="104">
        <v>1349.5115692349762</v>
      </c>
      <c r="L55" s="104">
        <v>1325.9005120817797</v>
      </c>
      <c r="M55" s="104">
        <v>1614.4775099947558</v>
      </c>
      <c r="N55" s="104">
        <v>1453.5122606512289</v>
      </c>
      <c r="O55" s="104">
        <v>1441.483539368231</v>
      </c>
      <c r="P55" s="104">
        <v>1308.8831686197066</v>
      </c>
      <c r="Q55" s="104">
        <v>1170.9161482806744</v>
      </c>
      <c r="R55" s="104">
        <v>1106.7686034907304</v>
      </c>
      <c r="S55" s="104">
        <v>1295.0783921146867</v>
      </c>
      <c r="T55" s="104">
        <v>1266.4738127971316</v>
      </c>
      <c r="U55" s="104">
        <v>1249.5425353123305</v>
      </c>
      <c r="V55" s="104">
        <v>1382.5779691592879</v>
      </c>
      <c r="W55" s="104">
        <v>1250.9364799830896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328.46404628419725</v>
      </c>
      <c r="D56" s="98">
        <v>326.84339726038235</v>
      </c>
      <c r="E56" s="98">
        <v>333.46810195427719</v>
      </c>
      <c r="F56" s="98">
        <v>281.74974762230283</v>
      </c>
      <c r="G56" s="98">
        <v>469.62262818156597</v>
      </c>
      <c r="H56" s="98">
        <v>531.49114405932426</v>
      </c>
      <c r="I56" s="98">
        <v>414.19578642268829</v>
      </c>
      <c r="J56" s="98">
        <v>399.11603413090739</v>
      </c>
      <c r="K56" s="98">
        <v>422.49952404242981</v>
      </c>
      <c r="L56" s="98">
        <v>371.64798105491587</v>
      </c>
      <c r="M56" s="98">
        <v>599.99317630327812</v>
      </c>
      <c r="N56" s="98">
        <v>502.22784916310792</v>
      </c>
      <c r="O56" s="98">
        <v>551.59698099927459</v>
      </c>
      <c r="P56" s="98">
        <v>435.21984433191699</v>
      </c>
      <c r="Q56" s="98">
        <v>321.98513590900137</v>
      </c>
      <c r="R56" s="98">
        <v>206.15215537428594</v>
      </c>
      <c r="S56" s="98">
        <v>312.95699932300562</v>
      </c>
      <c r="T56" s="98">
        <v>316.51614019564261</v>
      </c>
      <c r="U56" s="98">
        <v>255.09985160101488</v>
      </c>
      <c r="V56" s="98">
        <v>381.75351969695078</v>
      </c>
      <c r="W56" s="98">
        <v>212.18881214507221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883.96021786765596</v>
      </c>
      <c r="D57" s="98">
        <v>888.79340378936695</v>
      </c>
      <c r="E57" s="98">
        <v>868.66541834644829</v>
      </c>
      <c r="F57" s="98">
        <v>871.69114516108891</v>
      </c>
      <c r="G57" s="98">
        <v>941.30850333999149</v>
      </c>
      <c r="H57" s="98">
        <v>987.14127895167462</v>
      </c>
      <c r="I57" s="98">
        <v>950.32118622533631</v>
      </c>
      <c r="J57" s="98">
        <v>967.85255988524477</v>
      </c>
      <c r="K57" s="98">
        <v>927.01204519254622</v>
      </c>
      <c r="L57" s="98">
        <v>954.25253102686349</v>
      </c>
      <c r="M57" s="98">
        <v>1014.4843336914774</v>
      </c>
      <c r="N57" s="98">
        <v>951.28441148812101</v>
      </c>
      <c r="O57" s="98">
        <v>889.886558368956</v>
      </c>
      <c r="P57" s="98">
        <v>873.66332428778935</v>
      </c>
      <c r="Q57" s="98">
        <v>848.93101237167298</v>
      </c>
      <c r="R57" s="98">
        <v>900.61644811644442</v>
      </c>
      <c r="S57" s="98">
        <v>982.12139279168105</v>
      </c>
      <c r="T57" s="98">
        <v>949.95767260148887</v>
      </c>
      <c r="U57" s="98">
        <v>994.44268371131591</v>
      </c>
      <c r="V57" s="98">
        <v>1000.8244494623368</v>
      </c>
      <c r="W57" s="98">
        <v>1038.7476678380172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533.06489441457677</v>
      </c>
      <c r="D58" s="122">
        <v>513.37539750173664</v>
      </c>
      <c r="E58" s="122">
        <v>510.40609675014235</v>
      </c>
      <c r="F58" s="122">
        <v>516.85028088426486</v>
      </c>
      <c r="G58" s="122">
        <v>545.86541401625971</v>
      </c>
      <c r="H58" s="122">
        <v>590.24842169959925</v>
      </c>
      <c r="I58" s="122">
        <v>547.27278924974541</v>
      </c>
      <c r="J58" s="122">
        <v>538.89518612655297</v>
      </c>
      <c r="K58" s="122">
        <v>513.8149982968763</v>
      </c>
      <c r="L58" s="122">
        <v>545.948939561462</v>
      </c>
      <c r="M58" s="122">
        <v>502.05408442533962</v>
      </c>
      <c r="N58" s="122">
        <v>512.89998651498593</v>
      </c>
      <c r="O58" s="122">
        <v>505.41451260788813</v>
      </c>
      <c r="P58" s="122">
        <v>495.88426357551594</v>
      </c>
      <c r="Q58" s="122">
        <v>455.45013287260764</v>
      </c>
      <c r="R58" s="122">
        <v>429.64006082146028</v>
      </c>
      <c r="S58" s="122">
        <v>490.79518099923445</v>
      </c>
      <c r="T58" s="122">
        <v>481.218310513132</v>
      </c>
      <c r="U58" s="122">
        <v>497.69884490067398</v>
      </c>
      <c r="V58" s="122">
        <v>505.74650312001398</v>
      </c>
      <c r="W58" s="122">
        <v>484.04834590985888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537.84782369149616</v>
      </c>
      <c r="D59" s="98">
        <v>510.43075639699026</v>
      </c>
      <c r="E59" s="98">
        <v>493.8982979695889</v>
      </c>
      <c r="F59" s="98">
        <v>462.24698175364097</v>
      </c>
      <c r="G59" s="98">
        <v>547.34004846953644</v>
      </c>
      <c r="H59" s="98">
        <v>533.75988518313716</v>
      </c>
      <c r="I59" s="98">
        <v>564.94027138998888</v>
      </c>
      <c r="J59" s="98">
        <v>537.702112257252</v>
      </c>
      <c r="K59" s="98">
        <v>552.44905305412522</v>
      </c>
      <c r="L59" s="98">
        <v>565.55026928777659</v>
      </c>
      <c r="M59" s="98">
        <v>525.71606039252299</v>
      </c>
      <c r="N59" s="98">
        <v>484.81223007743438</v>
      </c>
      <c r="O59" s="98">
        <v>502.40738188415872</v>
      </c>
      <c r="P59" s="98">
        <v>496.01606103679029</v>
      </c>
      <c r="Q59" s="98">
        <v>465.73099459888778</v>
      </c>
      <c r="R59" s="98">
        <v>454.50693250056077</v>
      </c>
      <c r="S59" s="98">
        <v>504.03264072337828</v>
      </c>
      <c r="T59" s="98">
        <v>541.40809064418295</v>
      </c>
      <c r="U59" s="98">
        <v>556.25879472801716</v>
      </c>
      <c r="V59" s="98">
        <v>600.15698278180014</v>
      </c>
      <c r="W59" s="98">
        <v>559.55539187373199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532.23308595031347</v>
      </c>
      <c r="D60" s="33">
        <v>513.92321179377723</v>
      </c>
      <c r="E60" s="33">
        <v>513.87492278236357</v>
      </c>
      <c r="F60" s="33">
        <v>529.85341593799012</v>
      </c>
      <c r="G60" s="33">
        <v>545.59006907257594</v>
      </c>
      <c r="H60" s="33">
        <v>598.40487278677517</v>
      </c>
      <c r="I60" s="33">
        <v>544.23358613762082</v>
      </c>
      <c r="J60" s="33">
        <v>539.07484140608187</v>
      </c>
      <c r="K60" s="33">
        <v>506.46766395285539</v>
      </c>
      <c r="L60" s="33">
        <v>542.57651847990087</v>
      </c>
      <c r="M60" s="33">
        <v>497.63402736342317</v>
      </c>
      <c r="N60" s="33">
        <v>517.57307397136879</v>
      </c>
      <c r="O60" s="33">
        <v>505.93621259999435</v>
      </c>
      <c r="P60" s="33">
        <v>495.86570700252497</v>
      </c>
      <c r="Q60" s="33">
        <v>453.95992084549056</v>
      </c>
      <c r="R60" s="33">
        <v>426.5081216243745</v>
      </c>
      <c r="S60" s="33">
        <v>489.38819015018828</v>
      </c>
      <c r="T60" s="33">
        <v>475.29111575949611</v>
      </c>
      <c r="U60" s="33">
        <v>490.93619144848839</v>
      </c>
      <c r="V60" s="33">
        <v>492.81171938413627</v>
      </c>
      <c r="W60" s="33">
        <v>470.17327775813033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9691.6773243797234</v>
      </c>
      <c r="D62" s="117">
        <f t="shared" si="21"/>
        <v>9245.1270829402456</v>
      </c>
      <c r="E62" s="117">
        <f t="shared" si="21"/>
        <v>9469.1924805542076</v>
      </c>
      <c r="F62" s="117">
        <f t="shared" si="21"/>
        <v>9381.8828596175081</v>
      </c>
      <c r="G62" s="117">
        <f t="shared" si="21"/>
        <v>9447.7199235704156</v>
      </c>
      <c r="H62" s="117">
        <f t="shared" si="21"/>
        <v>8905.0632926490071</v>
      </c>
      <c r="I62" s="117">
        <f t="shared" si="21"/>
        <v>8214.6958788876163</v>
      </c>
      <c r="J62" s="117">
        <f t="shared" si="21"/>
        <v>8279.2021226209781</v>
      </c>
      <c r="K62" s="117">
        <f t="shared" si="21"/>
        <v>8756.8072192154723</v>
      </c>
      <c r="L62" s="117">
        <f t="shared" si="21"/>
        <v>9656.761033033139</v>
      </c>
      <c r="M62" s="117">
        <f t="shared" si="21"/>
        <v>8603.976570070754</v>
      </c>
      <c r="N62" s="117">
        <f t="shared" si="21"/>
        <v>9329.3612667972102</v>
      </c>
      <c r="O62" s="117">
        <f t="shared" si="21"/>
        <v>9497.5201297129515</v>
      </c>
      <c r="P62" s="117">
        <f t="shared" si="21"/>
        <v>7556.1533795110799</v>
      </c>
      <c r="Q62" s="117">
        <f t="shared" si="21"/>
        <v>8276.6967422020844</v>
      </c>
      <c r="R62" s="117">
        <f t="shared" ref="R62:V62" si="22">R63+R66+R68+R77</f>
        <v>7727.2665133361397</v>
      </c>
      <c r="S62" s="117">
        <f t="shared" si="22"/>
        <v>7356.6070889008406</v>
      </c>
      <c r="T62" s="117">
        <f t="shared" si="22"/>
        <v>7186.2045280993452</v>
      </c>
      <c r="U62" s="117">
        <f t="shared" si="22"/>
        <v>6978.7041792199334</v>
      </c>
      <c r="V62" s="117">
        <f t="shared" si="22"/>
        <v>6869.0369248576753</v>
      </c>
      <c r="W62" s="117">
        <f t="shared" ref="W62" si="23">W63+W66+W68+W77</f>
        <v>7053.6885297595354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7989.0684069040899</v>
      </c>
      <c r="D63" s="122">
        <f t="shared" si="24"/>
        <v>7473.1065172969311</v>
      </c>
      <c r="E63" s="122">
        <f t="shared" si="24"/>
        <v>7466.9559733472061</v>
      </c>
      <c r="F63" s="122">
        <f t="shared" si="24"/>
        <v>7577.6540256445214</v>
      </c>
      <c r="G63" s="122">
        <f t="shared" si="24"/>
        <v>7582.9656158778944</v>
      </c>
      <c r="H63" s="122">
        <f t="shared" si="24"/>
        <v>7078.8688399837101</v>
      </c>
      <c r="I63" s="122">
        <f t="shared" si="24"/>
        <v>6385.8281777940474</v>
      </c>
      <c r="J63" s="122">
        <f t="shared" si="24"/>
        <v>6422.328775531123</v>
      </c>
      <c r="K63" s="122">
        <f t="shared" si="24"/>
        <v>6908.3185427965627</v>
      </c>
      <c r="L63" s="122">
        <f t="shared" si="24"/>
        <v>7759.505596843258</v>
      </c>
      <c r="M63" s="122">
        <f t="shared" si="24"/>
        <v>6820.7694593800688</v>
      </c>
      <c r="N63" s="122">
        <f t="shared" si="24"/>
        <v>7386.5578772510498</v>
      </c>
      <c r="O63" s="122">
        <f t="shared" si="24"/>
        <v>7674.7851029888971</v>
      </c>
      <c r="P63" s="122">
        <f t="shared" si="24"/>
        <v>5866.3250974887887</v>
      </c>
      <c r="Q63" s="122">
        <f t="shared" si="24"/>
        <v>6450.1326812454554</v>
      </c>
      <c r="R63" s="122">
        <f t="shared" ref="R63:V63" si="25">SUM(R64:R65)</f>
        <v>5882.3412301946837</v>
      </c>
      <c r="S63" s="122">
        <f t="shared" si="25"/>
        <v>5446.7712659220688</v>
      </c>
      <c r="T63" s="122">
        <f t="shared" si="25"/>
        <v>5217.3182190350963</v>
      </c>
      <c r="U63" s="122">
        <f t="shared" si="25"/>
        <v>5089.4600258772562</v>
      </c>
      <c r="V63" s="122">
        <f t="shared" si="25"/>
        <v>5016.0403424330007</v>
      </c>
      <c r="W63" s="122">
        <f t="shared" ref="W63" si="26">SUM(W64:W65)</f>
        <v>5080.9435523347101</v>
      </c>
      <c r="DA63" s="130" t="s">
        <v>4148</v>
      </c>
    </row>
    <row r="64" spans="1:105" ht="12" customHeight="1" x14ac:dyDescent="0.25">
      <c r="A64" s="97" t="s">
        <v>218</v>
      </c>
      <c r="B64" s="98"/>
      <c r="C64" s="98">
        <v>7806.0074337420292</v>
      </c>
      <c r="D64" s="98">
        <v>7306.5398960825532</v>
      </c>
      <c r="E64" s="98">
        <v>7306.1130682084222</v>
      </c>
      <c r="F64" s="98">
        <v>7413.1822971789461</v>
      </c>
      <c r="G64" s="98">
        <v>7420.9847427921586</v>
      </c>
      <c r="H64" s="98">
        <v>6932.9827129078576</v>
      </c>
      <c r="I64" s="98">
        <v>6254.5617452706874</v>
      </c>
      <c r="J64" s="98">
        <v>6292.4182129127412</v>
      </c>
      <c r="K64" s="98">
        <v>6771.490319639569</v>
      </c>
      <c r="L64" s="98">
        <v>7607.2893759304416</v>
      </c>
      <c r="M64" s="98">
        <v>6691.1057574892056</v>
      </c>
      <c r="N64" s="98">
        <v>7248.1134278682521</v>
      </c>
      <c r="O64" s="98">
        <v>7528.8271980479249</v>
      </c>
      <c r="P64" s="98">
        <v>5754.0569067479955</v>
      </c>
      <c r="Q64" s="98">
        <v>6329.5938432624689</v>
      </c>
      <c r="R64" s="98">
        <v>5774.0424025401007</v>
      </c>
      <c r="S64" s="98">
        <v>5348.297023381444</v>
      </c>
      <c r="T64" s="98">
        <v>5123.5183252695597</v>
      </c>
      <c r="U64" s="98">
        <v>4999.0193900350887</v>
      </c>
      <c r="V64" s="98">
        <v>4928.4116377483406</v>
      </c>
      <c r="W64" s="98">
        <v>4993.0934802755473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183.06097316206035</v>
      </c>
      <c r="D65" s="98">
        <v>166.56662121437785</v>
      </c>
      <c r="E65" s="98">
        <v>160.84290513878423</v>
      </c>
      <c r="F65" s="98">
        <v>164.47172846557538</v>
      </c>
      <c r="G65" s="98">
        <v>161.98087308573534</v>
      </c>
      <c r="H65" s="98">
        <v>145.88612707585276</v>
      </c>
      <c r="I65" s="98">
        <v>131.26643252335955</v>
      </c>
      <c r="J65" s="98">
        <v>129.91056261838162</v>
      </c>
      <c r="K65" s="98">
        <v>136.828223156994</v>
      </c>
      <c r="L65" s="98">
        <v>152.21622091281654</v>
      </c>
      <c r="M65" s="98">
        <v>129.66370189086305</v>
      </c>
      <c r="N65" s="98">
        <v>138.44444938279759</v>
      </c>
      <c r="O65" s="98">
        <v>145.95790494097176</v>
      </c>
      <c r="P65" s="98">
        <v>112.26819074079341</v>
      </c>
      <c r="Q65" s="98">
        <v>120.53883798298615</v>
      </c>
      <c r="R65" s="98">
        <v>108.29882765458278</v>
      </c>
      <c r="S65" s="98">
        <v>98.474242540625028</v>
      </c>
      <c r="T65" s="98">
        <v>93.799893765536552</v>
      </c>
      <c r="U65" s="98">
        <v>90.440635842167495</v>
      </c>
      <c r="V65" s="98">
        <v>87.628704684660249</v>
      </c>
      <c r="W65" s="98">
        <v>87.850072059163168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58.210197576578771</v>
      </c>
      <c r="D66" s="122">
        <f t="shared" si="27"/>
        <v>86.101646343931776</v>
      </c>
      <c r="E66" s="122">
        <f t="shared" si="27"/>
        <v>293.87187901506041</v>
      </c>
      <c r="F66" s="122">
        <f t="shared" si="27"/>
        <v>111.15243815939797</v>
      </c>
      <c r="G66" s="122">
        <f t="shared" si="27"/>
        <v>128.84780957585568</v>
      </c>
      <c r="H66" s="122">
        <f t="shared" si="27"/>
        <v>135.02021061108803</v>
      </c>
      <c r="I66" s="122">
        <f t="shared" si="27"/>
        <v>130.59179175349433</v>
      </c>
      <c r="J66" s="122">
        <f t="shared" si="27"/>
        <v>184.42378874955986</v>
      </c>
      <c r="K66" s="122">
        <f t="shared" si="27"/>
        <v>181.82332464070888</v>
      </c>
      <c r="L66" s="122">
        <f t="shared" si="27"/>
        <v>125.40055626400822</v>
      </c>
      <c r="M66" s="122">
        <f t="shared" si="27"/>
        <v>129.77879762572266</v>
      </c>
      <c r="N66" s="122">
        <f t="shared" si="27"/>
        <v>224.16236304033001</v>
      </c>
      <c r="O66" s="122">
        <f t="shared" si="27"/>
        <v>153.50403962260759</v>
      </c>
      <c r="P66" s="122">
        <f t="shared" si="27"/>
        <v>68.229926890496017</v>
      </c>
      <c r="Q66" s="122">
        <f t="shared" si="27"/>
        <v>85.559066787852615</v>
      </c>
      <c r="R66" s="122">
        <f t="shared" si="27"/>
        <v>112.65557158227179</v>
      </c>
      <c r="S66" s="122">
        <f t="shared" si="27"/>
        <v>137.81621797372716</v>
      </c>
      <c r="T66" s="122">
        <f t="shared" si="27"/>
        <v>177.83414980086934</v>
      </c>
      <c r="U66" s="122">
        <f t="shared" si="27"/>
        <v>159.41048303947161</v>
      </c>
      <c r="V66" s="122">
        <f t="shared" si="27"/>
        <v>132.03769010516481</v>
      </c>
      <c r="W66" s="122">
        <f t="shared" si="27"/>
        <v>140.66553369599603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58.210197576578771</v>
      </c>
      <c r="D67" s="98">
        <f>IF(RES_hhdet_in_tes!D67=0,0,RES_hhdet_in_tes!D67*1000*11630/RES_hhdet_in_new!D64)</f>
        <v>86.101646343931776</v>
      </c>
      <c r="E67" s="98">
        <f>IF(RES_hhdet_in_tes!E67=0,0,RES_hhdet_in_tes!E67*1000*11630/RES_hhdet_in_new!E64)</f>
        <v>293.87187901506041</v>
      </c>
      <c r="F67" s="98">
        <f>IF(RES_hhdet_in_tes!F67=0,0,RES_hhdet_in_tes!F67*1000*11630/RES_hhdet_in_new!F64)</f>
        <v>111.15243815939797</v>
      </c>
      <c r="G67" s="98">
        <f>IF(RES_hhdet_in_tes!G67=0,0,RES_hhdet_in_tes!G67*1000*11630/RES_hhdet_in_new!G64)</f>
        <v>128.84780957585568</v>
      </c>
      <c r="H67" s="98">
        <f>IF(RES_hhdet_in_tes!H67=0,0,RES_hhdet_in_tes!H67*1000*11630/RES_hhdet_in_new!H64)</f>
        <v>135.02021061108803</v>
      </c>
      <c r="I67" s="98">
        <f>IF(RES_hhdet_in_tes!I67=0,0,RES_hhdet_in_tes!I67*1000*11630/RES_hhdet_in_new!I64)</f>
        <v>130.59179175349433</v>
      </c>
      <c r="J67" s="98">
        <f>IF(RES_hhdet_in_tes!J67=0,0,RES_hhdet_in_tes!J67*1000*11630/RES_hhdet_in_new!J64)</f>
        <v>184.42378874955986</v>
      </c>
      <c r="K67" s="98">
        <f>IF(RES_hhdet_in_tes!K67=0,0,RES_hhdet_in_tes!K67*1000*11630/RES_hhdet_in_new!K64)</f>
        <v>181.82332464070888</v>
      </c>
      <c r="L67" s="98">
        <f>IF(RES_hhdet_in_tes!L67=0,0,RES_hhdet_in_tes!L67*1000*11630/RES_hhdet_in_new!L64)</f>
        <v>125.40055626400822</v>
      </c>
      <c r="M67" s="98">
        <f>IF(RES_hhdet_in_tes!M67=0,0,RES_hhdet_in_tes!M67*1000*11630/RES_hhdet_in_new!M64)</f>
        <v>129.77879762572266</v>
      </c>
      <c r="N67" s="98">
        <f>IF(RES_hhdet_in_tes!N67=0,0,RES_hhdet_in_tes!N67*1000*11630/RES_hhdet_in_new!N64)</f>
        <v>224.16236304033001</v>
      </c>
      <c r="O67" s="98">
        <f>IF(RES_hhdet_in_tes!O67=0,0,RES_hhdet_in_tes!O67*1000*11630/RES_hhdet_in_new!O64)</f>
        <v>153.50403962260759</v>
      </c>
      <c r="P67" s="98">
        <f>IF(RES_hhdet_in_tes!P67=0,0,RES_hhdet_in_tes!P67*1000*11630/RES_hhdet_in_new!P64)</f>
        <v>68.229926890496017</v>
      </c>
      <c r="Q67" s="98">
        <f>IF(RES_hhdet_in_tes!Q67=0,0,RES_hhdet_in_tes!Q67*1000*11630/RES_hhdet_in_new!Q64)</f>
        <v>85.559066787852615</v>
      </c>
      <c r="R67" s="98">
        <f>IF(RES_hhdet_in_tes!R67=0,0,RES_hhdet_in_tes!R67*1000*11630/RES_hhdet_in_new!R64)</f>
        <v>112.65557158227179</v>
      </c>
      <c r="S67" s="98">
        <f>IF(RES_hhdet_in_tes!S67=0,0,RES_hhdet_in_tes!S67*1000*11630/RES_hhdet_in_new!S64)</f>
        <v>137.81621797372716</v>
      </c>
      <c r="T67" s="98">
        <f>IF(RES_hhdet_in_tes!T67=0,0,RES_hhdet_in_tes!T67*1000*11630/RES_hhdet_in_new!T64)</f>
        <v>177.83414980086934</v>
      </c>
      <c r="U67" s="98">
        <f>IF(RES_hhdet_in_tes!U67=0,0,RES_hhdet_in_tes!U67*1000*11630/RES_hhdet_in_new!U64)</f>
        <v>159.41048303947161</v>
      </c>
      <c r="V67" s="98">
        <f>IF(RES_hhdet_in_tes!V67=0,0,RES_hhdet_in_tes!V67*1000*11630/RES_hhdet_in_new!V64)</f>
        <v>132.03769010516481</v>
      </c>
      <c r="W67" s="98">
        <f>IF(RES_hhdet_in_tes!W67=0,0,RES_hhdet_in_tes!W67*1000*11630/RES_hhdet_in_new!W64)</f>
        <v>140.66553369599603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1132.8327933212195</v>
      </c>
      <c r="D68" s="122">
        <v>1164.9399396008303</v>
      </c>
      <c r="E68" s="122">
        <v>1176.8746136699117</v>
      </c>
      <c r="F68" s="122">
        <v>1159.6162744679405</v>
      </c>
      <c r="G68" s="122">
        <v>1198.8083963547763</v>
      </c>
      <c r="H68" s="122">
        <v>1152.864582896394</v>
      </c>
      <c r="I68" s="122">
        <v>1183.3109891149577</v>
      </c>
      <c r="J68" s="122">
        <v>1159.1158265265501</v>
      </c>
      <c r="K68" s="122">
        <v>1178.439920826361</v>
      </c>
      <c r="L68" s="122">
        <v>1251.1124344095676</v>
      </c>
      <c r="M68" s="122">
        <v>1171.857604327336</v>
      </c>
      <c r="N68" s="122">
        <v>1240.6876654169473</v>
      </c>
      <c r="O68" s="122">
        <v>1212.6983423122815</v>
      </c>
      <c r="P68" s="122">
        <v>1168.6606794863765</v>
      </c>
      <c r="Q68" s="122">
        <v>1269.0698633710297</v>
      </c>
      <c r="R68" s="122">
        <v>1268.6190279932759</v>
      </c>
      <c r="S68" s="122">
        <v>1282.7286579442957</v>
      </c>
      <c r="T68" s="122">
        <v>1306.7145079240852</v>
      </c>
      <c r="U68" s="122">
        <v>1250.83213618436</v>
      </c>
      <c r="V68" s="122">
        <v>1230.402123965272</v>
      </c>
      <c r="W68" s="122">
        <v>1328.1086735490921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1128.2878122901288</v>
      </c>
      <c r="D69" s="98">
        <v>1169.9466399539383</v>
      </c>
      <c r="E69" s="98">
        <v>1172.4870642821818</v>
      </c>
      <c r="F69" s="98">
        <v>1137.9097375987262</v>
      </c>
      <c r="G69" s="98">
        <v>1176.7689252572345</v>
      </c>
      <c r="H69" s="98">
        <v>1141.9228641965326</v>
      </c>
      <c r="I69" s="98">
        <v>1187.8649708108271</v>
      </c>
      <c r="J69" s="98">
        <v>1140.5538878879756</v>
      </c>
      <c r="K69" s="98">
        <v>1143.7475028602489</v>
      </c>
      <c r="L69" s="98">
        <v>1244.5197340519626</v>
      </c>
      <c r="M69" s="98">
        <v>1160.470679116404</v>
      </c>
      <c r="N69" s="98">
        <v>1232.9412412201718</v>
      </c>
      <c r="O69" s="98">
        <v>1208.8762558840483</v>
      </c>
      <c r="P69" s="98">
        <v>1162.1858989089028</v>
      </c>
      <c r="Q69" s="98">
        <v>1276.6393129330363</v>
      </c>
      <c r="R69" s="98">
        <v>1259.5635002231479</v>
      </c>
      <c r="S69" s="98">
        <v>1267.5075757451355</v>
      </c>
      <c r="T69" s="98">
        <v>1305.1295153747005</v>
      </c>
      <c r="U69" s="98">
        <v>1243.5667487484363</v>
      </c>
      <c r="V69" s="98">
        <v>1201.5229351764103</v>
      </c>
      <c r="W69" s="98">
        <v>1331.96215375621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1231.968160637271</v>
      </c>
      <c r="D70" s="98">
        <v>1434.4475408608332</v>
      </c>
      <c r="E70" s="98">
        <v>1420.7743452846596</v>
      </c>
      <c r="F70" s="98">
        <v>1212.1851230333864</v>
      </c>
      <c r="G70" s="98">
        <v>1490.2924093392919</v>
      </c>
      <c r="H70" s="98">
        <v>1368.8968352220359</v>
      </c>
      <c r="I70" s="98">
        <v>1315.4696279249931</v>
      </c>
      <c r="J70" s="98">
        <v>1206.0574175080385</v>
      </c>
      <c r="K70" s="98">
        <v>1242.2605816167263</v>
      </c>
      <c r="L70" s="98">
        <v>1195.4649748691211</v>
      </c>
      <c r="M70" s="98">
        <v>1039.0481336585563</v>
      </c>
      <c r="N70" s="98">
        <v>1353.7769042779641</v>
      </c>
      <c r="O70" s="98">
        <v>1282.9270544383835</v>
      </c>
      <c r="P70" s="98">
        <v>1442.413887809013</v>
      </c>
      <c r="Q70" s="98">
        <v>1279.7570656767891</v>
      </c>
      <c r="R70" s="98">
        <v>1361.1878239484008</v>
      </c>
      <c r="S70" s="98">
        <v>1176.3000871929453</v>
      </c>
      <c r="T70" s="98">
        <v>1565.4049337305159</v>
      </c>
      <c r="U70" s="98">
        <v>1366.7039596555492</v>
      </c>
      <c r="V70" s="98">
        <v>1155.673881353039</v>
      </c>
      <c r="W70" s="98">
        <v>1390.8223189386608</v>
      </c>
      <c r="DA70" s="63" t="s">
        <v>4155</v>
      </c>
    </row>
    <row r="71" spans="1:105" ht="12" customHeight="1" x14ac:dyDescent="0.25">
      <c r="A71" s="100" t="s">
        <v>218</v>
      </c>
      <c r="B71" s="101"/>
      <c r="C71" s="101">
        <v>534.51110267259935</v>
      </c>
      <c r="D71" s="101">
        <v>577.29930100869785</v>
      </c>
      <c r="E71" s="101">
        <v>579.0109046115349</v>
      </c>
      <c r="F71" s="101">
        <v>530.43240997752332</v>
      </c>
      <c r="G71" s="101">
        <v>622.32000603147173</v>
      </c>
      <c r="H71" s="101">
        <v>559.77524914282822</v>
      </c>
      <c r="I71" s="101">
        <v>537.49178037500167</v>
      </c>
      <c r="J71" s="101">
        <v>469.98379900274114</v>
      </c>
      <c r="K71" s="101">
        <v>477.27317850138866</v>
      </c>
      <c r="L71" s="101">
        <v>399.53916031063596</v>
      </c>
      <c r="M71" s="101">
        <v>282.21801412437753</v>
      </c>
      <c r="N71" s="101">
        <v>535.11721470936914</v>
      </c>
      <c r="O71" s="101">
        <v>501.70180744279645</v>
      </c>
      <c r="P71" s="101">
        <v>588.84268782854213</v>
      </c>
      <c r="Q71" s="101">
        <v>483.32598296901728</v>
      </c>
      <c r="R71" s="101">
        <v>538.34504113814944</v>
      </c>
      <c r="S71" s="101">
        <v>439.92596971098698</v>
      </c>
      <c r="T71" s="101">
        <v>633.05154189885036</v>
      </c>
      <c r="U71" s="101">
        <v>523.58203295980525</v>
      </c>
      <c r="V71" s="101">
        <v>408.01799594152789</v>
      </c>
      <c r="W71" s="101">
        <v>565.87978645985334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697.45705796467189</v>
      </c>
      <c r="D72" s="104">
        <v>857.14823985213513</v>
      </c>
      <c r="E72" s="104">
        <v>841.76344067312516</v>
      </c>
      <c r="F72" s="104">
        <v>681.75271305586307</v>
      </c>
      <c r="G72" s="104">
        <v>867.97240330781983</v>
      </c>
      <c r="H72" s="104">
        <v>809.1215860792073</v>
      </c>
      <c r="I72" s="104">
        <v>777.97784754999111</v>
      </c>
      <c r="J72" s="104">
        <v>736.07361850529696</v>
      </c>
      <c r="K72" s="104">
        <v>764.98740311533754</v>
      </c>
      <c r="L72" s="104">
        <v>795.92581455848494</v>
      </c>
      <c r="M72" s="104">
        <v>756.83011953417861</v>
      </c>
      <c r="N72" s="104">
        <v>818.6596895685949</v>
      </c>
      <c r="O72" s="104">
        <v>781.2252469955871</v>
      </c>
      <c r="P72" s="104">
        <v>853.57119998047131</v>
      </c>
      <c r="Q72" s="104">
        <v>796.43108270777191</v>
      </c>
      <c r="R72" s="104">
        <v>822.84278281025149</v>
      </c>
      <c r="S72" s="104">
        <v>736.37411748195825</v>
      </c>
      <c r="T72" s="104">
        <v>932.35339183166604</v>
      </c>
      <c r="U72" s="104">
        <v>843.12192669574347</v>
      </c>
      <c r="V72" s="104">
        <v>747.65588541151112</v>
      </c>
      <c r="W72" s="104">
        <v>824.94253247880738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1109.0054951384113</v>
      </c>
      <c r="D73" s="101">
        <v>1118.3390195127392</v>
      </c>
      <c r="E73" s="101">
        <v>1151.4636276154004</v>
      </c>
      <c r="F73" s="101">
        <v>1207.6836134479481</v>
      </c>
      <c r="G73" s="101">
        <v>1285.1145161310933</v>
      </c>
      <c r="H73" s="101">
        <v>1134.9193257922218</v>
      </c>
      <c r="I73" s="101">
        <v>1044.3215886723185</v>
      </c>
      <c r="J73" s="101">
        <v>1169.4773189632906</v>
      </c>
      <c r="K73" s="101">
        <v>1232.677777010442</v>
      </c>
      <c r="L73" s="101">
        <v>1235.7261283876876</v>
      </c>
      <c r="M73" s="101">
        <v>1148.107898134275</v>
      </c>
      <c r="N73" s="101">
        <v>1209.7906274626814</v>
      </c>
      <c r="O73" s="101">
        <v>1208.2513468121381</v>
      </c>
      <c r="P73" s="101">
        <v>1151.2530315419676</v>
      </c>
      <c r="Q73" s="101">
        <v>1182.8022419179881</v>
      </c>
      <c r="R73" s="101">
        <v>1204.0698219391468</v>
      </c>
      <c r="S73" s="101">
        <v>1269.0685760213169</v>
      </c>
      <c r="T73" s="101">
        <v>1203.0144723238025</v>
      </c>
      <c r="U73" s="101">
        <v>1222.0223139609609</v>
      </c>
      <c r="V73" s="101">
        <v>1332.8667602733158</v>
      </c>
      <c r="W73" s="101">
        <v>1253.7522021513719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1420.7512817099766</v>
      </c>
      <c r="D74" s="104">
        <v>1422.0820899377638</v>
      </c>
      <c r="E74" s="104">
        <v>1474.8700987780092</v>
      </c>
      <c r="F74" s="104">
        <v>1486.508403676268</v>
      </c>
      <c r="G74" s="104">
        <v>1635.5629498739265</v>
      </c>
      <c r="H74" s="104">
        <v>1475.2242331939549</v>
      </c>
      <c r="I74" s="104">
        <v>1166.9780561428179</v>
      </c>
      <c r="J74" s="104">
        <v>1360.0836420484713</v>
      </c>
      <c r="K74" s="104">
        <v>1618.2825902506322</v>
      </c>
      <c r="L74" s="104">
        <v>1391.0638560370826</v>
      </c>
      <c r="M74" s="104">
        <v>1504.7260677917723</v>
      </c>
      <c r="N74" s="104">
        <v>1500.5945136228472</v>
      </c>
      <c r="O74" s="104">
        <v>1426.1653843405679</v>
      </c>
      <c r="P74" s="104">
        <v>1297.3668304981204</v>
      </c>
      <c r="Q74" s="104">
        <v>1303.9603801955323</v>
      </c>
      <c r="R74" s="104">
        <v>1482.9690385098447</v>
      </c>
      <c r="S74" s="104">
        <v>1543.6527100043522</v>
      </c>
      <c r="T74" s="104">
        <v>1414.4913975974641</v>
      </c>
      <c r="U74" s="104">
        <v>1422.0935640564348</v>
      </c>
      <c r="V74" s="104">
        <v>1513.664898185169</v>
      </c>
      <c r="W74" s="104">
        <v>1387.1325414717439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541.75437807220533</v>
      </c>
      <c r="D75" s="98">
        <v>473.8360774109716</v>
      </c>
      <c r="E75" s="98">
        <v>524.7153551630031</v>
      </c>
      <c r="F75" s="98">
        <v>508.32161623746612</v>
      </c>
      <c r="G75" s="98">
        <v>644.84031713431807</v>
      </c>
      <c r="H75" s="98">
        <v>528.34269585769164</v>
      </c>
      <c r="I75" s="98">
        <v>339.05868530052447</v>
      </c>
      <c r="J75" s="98">
        <v>487.92275060452022</v>
      </c>
      <c r="K75" s="98">
        <v>662.9192265477534</v>
      </c>
      <c r="L75" s="98">
        <v>535.08021178229035</v>
      </c>
      <c r="M75" s="98">
        <v>554.20085899609967</v>
      </c>
      <c r="N75" s="98">
        <v>560.60170258106234</v>
      </c>
      <c r="O75" s="98">
        <v>407.11736011539602</v>
      </c>
      <c r="P75" s="98">
        <v>333.44749720267691</v>
      </c>
      <c r="Q75" s="98">
        <v>333.53146162384246</v>
      </c>
      <c r="R75" s="98">
        <v>529.45267580337429</v>
      </c>
      <c r="S75" s="98">
        <v>603.97093768832917</v>
      </c>
      <c r="T75" s="98">
        <v>469.09323482531653</v>
      </c>
      <c r="U75" s="98">
        <v>466.17897097717906</v>
      </c>
      <c r="V75" s="98">
        <v>531.34891603603808</v>
      </c>
      <c r="W75" s="98">
        <v>369.26116346429581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878.99690363777165</v>
      </c>
      <c r="D76" s="98">
        <v>948.24601252679179</v>
      </c>
      <c r="E76" s="98">
        <v>950.15474361500515</v>
      </c>
      <c r="F76" s="98">
        <v>978.18678743880139</v>
      </c>
      <c r="G76" s="98">
        <v>990.72263273960812</v>
      </c>
      <c r="H76" s="98">
        <v>946.88153733626325</v>
      </c>
      <c r="I76" s="98">
        <v>827.91937084229323</v>
      </c>
      <c r="J76" s="98">
        <v>872.16089144395141</v>
      </c>
      <c r="K76" s="98">
        <v>955.36336370287881</v>
      </c>
      <c r="L76" s="98">
        <v>855.98364425479167</v>
      </c>
      <c r="M76" s="98">
        <v>950.52520879567294</v>
      </c>
      <c r="N76" s="98">
        <v>939.99281104178453</v>
      </c>
      <c r="O76" s="98">
        <v>1019.0480242251722</v>
      </c>
      <c r="P76" s="98">
        <v>963.91933329544338</v>
      </c>
      <c r="Q76" s="98">
        <v>970.42891857168979</v>
      </c>
      <c r="R76" s="98">
        <v>953.51636270647055</v>
      </c>
      <c r="S76" s="98">
        <v>939.68177231602272</v>
      </c>
      <c r="T76" s="98">
        <v>945.39816277214754</v>
      </c>
      <c r="U76" s="98">
        <v>955.91459307925561</v>
      </c>
      <c r="V76" s="98">
        <v>982.31598214913106</v>
      </c>
      <c r="W76" s="98">
        <v>1017.8713780074485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511.56592657783568</v>
      </c>
      <c r="D77" s="122">
        <v>520.97897969855251</v>
      </c>
      <c r="E77" s="122">
        <v>531.4900145220297</v>
      </c>
      <c r="F77" s="122">
        <v>533.46012134564819</v>
      </c>
      <c r="G77" s="122">
        <v>537.09810176188932</v>
      </c>
      <c r="H77" s="122">
        <v>538.30965915781337</v>
      </c>
      <c r="I77" s="122">
        <v>514.96492022511654</v>
      </c>
      <c r="J77" s="122">
        <v>513.33373181374486</v>
      </c>
      <c r="K77" s="122">
        <v>488.22543095183977</v>
      </c>
      <c r="L77" s="122">
        <v>520.74244551630602</v>
      </c>
      <c r="M77" s="122">
        <v>481.57070873762603</v>
      </c>
      <c r="N77" s="122">
        <v>477.95336108888273</v>
      </c>
      <c r="O77" s="122">
        <v>456.53264478916532</v>
      </c>
      <c r="P77" s="122">
        <v>452.93767564541838</v>
      </c>
      <c r="Q77" s="122">
        <v>471.93513079774635</v>
      </c>
      <c r="R77" s="122">
        <v>463.6506835659082</v>
      </c>
      <c r="S77" s="122">
        <v>489.2909470607479</v>
      </c>
      <c r="T77" s="122">
        <v>484.33765133929427</v>
      </c>
      <c r="U77" s="122">
        <v>479.00153411884526</v>
      </c>
      <c r="V77" s="122">
        <v>490.55676835423748</v>
      </c>
      <c r="W77" s="122">
        <v>503.9707701797368</v>
      </c>
      <c r="DA77" s="130" t="s">
        <v>4162</v>
      </c>
    </row>
    <row r="78" spans="1:105" ht="12" customHeight="1" x14ac:dyDescent="0.25">
      <c r="A78" s="97" t="s">
        <v>193</v>
      </c>
      <c r="B78" s="98"/>
      <c r="C78" s="98">
        <v>494.84128283644969</v>
      </c>
      <c r="D78" s="98">
        <v>509.51291842656428</v>
      </c>
      <c r="E78" s="98">
        <v>522.78333120393336</v>
      </c>
      <c r="F78" s="98">
        <v>502.04298683634926</v>
      </c>
      <c r="G78" s="98">
        <v>531.85404165734269</v>
      </c>
      <c r="H78" s="98">
        <v>507.93400150075342</v>
      </c>
      <c r="I78" s="98">
        <v>484.11666179251364</v>
      </c>
      <c r="J78" s="98">
        <v>479.9937106857422</v>
      </c>
      <c r="K78" s="98">
        <v>469.23294161527809</v>
      </c>
      <c r="L78" s="98">
        <v>501.63662558848358</v>
      </c>
      <c r="M78" s="98">
        <v>482.98465087104807</v>
      </c>
      <c r="N78" s="98">
        <v>444.29417506483111</v>
      </c>
      <c r="O78" s="98">
        <v>430.56181037452757</v>
      </c>
      <c r="P78" s="98">
        <v>427.10147697623711</v>
      </c>
      <c r="Q78" s="98">
        <v>440.65874991312944</v>
      </c>
      <c r="R78" s="98">
        <v>447.93020188461264</v>
      </c>
      <c r="S78" s="98">
        <v>473.40633635507976</v>
      </c>
      <c r="T78" s="98">
        <v>476.52363150592106</v>
      </c>
      <c r="U78" s="98">
        <v>478.1718177843959</v>
      </c>
      <c r="V78" s="98">
        <v>489.16581711209636</v>
      </c>
      <c r="W78" s="98">
        <v>493.19682209871212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528.89993965191707</v>
      </c>
      <c r="D79" s="33">
        <v>535.77561433249662</v>
      </c>
      <c r="E79" s="33">
        <v>542.03642211487761</v>
      </c>
      <c r="F79" s="33">
        <v>573.29405078431239</v>
      </c>
      <c r="G79" s="33">
        <v>543.96398912353948</v>
      </c>
      <c r="H79" s="33">
        <v>572.96853273903116</v>
      </c>
      <c r="I79" s="33">
        <v>555.71440962926579</v>
      </c>
      <c r="J79" s="33">
        <v>555.17311185082644</v>
      </c>
      <c r="K79" s="33">
        <v>523.90599449250522</v>
      </c>
      <c r="L79" s="33">
        <v>549.53543602353625</v>
      </c>
      <c r="M79" s="33">
        <v>478.9907548270354</v>
      </c>
      <c r="N79" s="33">
        <v>531.95129397463222</v>
      </c>
      <c r="O79" s="33">
        <v>503.24761104501215</v>
      </c>
      <c r="P79" s="33">
        <v>488.61683370597854</v>
      </c>
      <c r="Q79" s="33">
        <v>503.55921542987062</v>
      </c>
      <c r="R79" s="33">
        <v>481.09627383824602</v>
      </c>
      <c r="S79" s="33">
        <v>506.60616359860796</v>
      </c>
      <c r="T79" s="33">
        <v>493.22795144094567</v>
      </c>
      <c r="U79" s="33">
        <v>480.08607957818799</v>
      </c>
      <c r="V79" s="33">
        <v>492.53187831791496</v>
      </c>
      <c r="W79" s="33">
        <v>516.14422182768703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7">
        <f t="shared" ref="C81:Q81" si="28">C82+C85+C87+C100</f>
        <v>8231.7844653365883</v>
      </c>
      <c r="D81" s="117">
        <f t="shared" si="28"/>
        <v>8422.7099401553751</v>
      </c>
      <c r="E81" s="117">
        <f t="shared" si="28"/>
        <v>9383.7394186135098</v>
      </c>
      <c r="F81" s="117">
        <f t="shared" si="28"/>
        <v>8560.5360020182106</v>
      </c>
      <c r="G81" s="117">
        <f t="shared" si="28"/>
        <v>8646.7665850745598</v>
      </c>
      <c r="H81" s="117">
        <f t="shared" si="28"/>
        <v>8293.1151588077064</v>
      </c>
      <c r="I81" s="117">
        <f t="shared" si="28"/>
        <v>8325.836815793471</v>
      </c>
      <c r="J81" s="117">
        <f t="shared" si="28"/>
        <v>8162.5050356062375</v>
      </c>
      <c r="K81" s="117">
        <f t="shared" si="28"/>
        <v>7985.1304091914735</v>
      </c>
      <c r="L81" s="117">
        <f t="shared" si="28"/>
        <v>9140.3942182446881</v>
      </c>
      <c r="M81" s="117">
        <f t="shared" si="28"/>
        <v>7988.2425329158168</v>
      </c>
      <c r="N81" s="117">
        <f t="shared" si="28"/>
        <v>8366.1529386313159</v>
      </c>
      <c r="O81" s="117">
        <f t="shared" si="28"/>
        <v>8278.8355001728869</v>
      </c>
      <c r="P81" s="117">
        <f t="shared" si="28"/>
        <v>7365.9149705839691</v>
      </c>
      <c r="Q81" s="117">
        <f t="shared" si="28"/>
        <v>7334.9933912352235</v>
      </c>
      <c r="R81" s="117">
        <f t="shared" ref="R81:V81" si="29">R82+R85+R87+R100</f>
        <v>7675.8193236948764</v>
      </c>
      <c r="S81" s="117">
        <f t="shared" si="29"/>
        <v>7412.0969792477072</v>
      </c>
      <c r="T81" s="117">
        <f t="shared" si="29"/>
        <v>8049.6534486726105</v>
      </c>
      <c r="U81" s="117">
        <f t="shared" si="29"/>
        <v>7275.7918572517337</v>
      </c>
      <c r="V81" s="117">
        <f t="shared" si="29"/>
        <v>6690.6810469750144</v>
      </c>
      <c r="W81" s="117">
        <f t="shared" ref="W81" si="30">W82+W85+W87+W100</f>
        <v>6927.1659686115572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6486.4533757031704</v>
      </c>
      <c r="D82" s="122">
        <f t="shared" si="31"/>
        <v>6634.0004908800747</v>
      </c>
      <c r="E82" s="122">
        <f t="shared" si="31"/>
        <v>7414.4882293672681</v>
      </c>
      <c r="F82" s="122">
        <f t="shared" si="31"/>
        <v>6817.8173897307379</v>
      </c>
      <c r="G82" s="122">
        <f t="shared" si="31"/>
        <v>6768.1322249303284</v>
      </c>
      <c r="H82" s="122">
        <f t="shared" si="31"/>
        <v>6356.6925485801021</v>
      </c>
      <c r="I82" s="122">
        <f t="shared" si="31"/>
        <v>6416.2927284439165</v>
      </c>
      <c r="J82" s="122">
        <f t="shared" si="31"/>
        <v>6434.1221336031058</v>
      </c>
      <c r="K82" s="122">
        <f t="shared" si="31"/>
        <v>6360.6298859511844</v>
      </c>
      <c r="L82" s="122">
        <f t="shared" si="31"/>
        <v>7413.0172884543163</v>
      </c>
      <c r="M82" s="122">
        <f t="shared" si="31"/>
        <v>6231.8873354997913</v>
      </c>
      <c r="N82" s="122">
        <f t="shared" si="31"/>
        <v>6540.0633559246171</v>
      </c>
      <c r="O82" s="122">
        <f t="shared" si="31"/>
        <v>6598.792255840297</v>
      </c>
      <c r="P82" s="122">
        <f t="shared" si="31"/>
        <v>5758.2445077264329</v>
      </c>
      <c r="Q82" s="122">
        <f t="shared" si="31"/>
        <v>5644.6576005571706</v>
      </c>
      <c r="R82" s="122">
        <f t="shared" ref="R82:V82" si="32">SUM(R83:R84)</f>
        <v>5884.9884363969659</v>
      </c>
      <c r="S82" s="122">
        <f t="shared" si="32"/>
        <v>5508.3094063631997</v>
      </c>
      <c r="T82" s="122">
        <f t="shared" si="32"/>
        <v>6026.3333429412978</v>
      </c>
      <c r="U82" s="122">
        <f t="shared" si="32"/>
        <v>5367.6457374397223</v>
      </c>
      <c r="V82" s="122">
        <f t="shared" si="32"/>
        <v>4856.718571141937</v>
      </c>
      <c r="W82" s="122">
        <f t="shared" ref="W82" si="33">SUM(W83:W84)</f>
        <v>4982.2867189919689</v>
      </c>
      <c r="DA82" s="130" t="s">
        <v>4166</v>
      </c>
    </row>
    <row r="83" spans="1:105" ht="12" customHeight="1" x14ac:dyDescent="0.25">
      <c r="A83" s="97" t="s">
        <v>205</v>
      </c>
      <c r="B83" s="98"/>
      <c r="C83" s="98">
        <v>6426.0851642767384</v>
      </c>
      <c r="D83" s="98">
        <v>6575.6419031162059</v>
      </c>
      <c r="E83" s="98">
        <v>7353.4778116443404</v>
      </c>
      <c r="F83" s="98">
        <v>6764.1950048118006</v>
      </c>
      <c r="G83" s="98">
        <v>6714.044036806049</v>
      </c>
      <c r="H83" s="98">
        <v>6304.8903005956754</v>
      </c>
      <c r="I83" s="98">
        <v>6365.2134097000135</v>
      </c>
      <c r="J83" s="98">
        <v>6385.1328787531338</v>
      </c>
      <c r="K83" s="98">
        <v>6313.1747258653031</v>
      </c>
      <c r="L83" s="98">
        <v>7355.5873203892006</v>
      </c>
      <c r="M83" s="98">
        <v>6184.9771429421089</v>
      </c>
      <c r="N83" s="98">
        <v>6491.7272165934701</v>
      </c>
      <c r="O83" s="98">
        <v>6550.4335168072403</v>
      </c>
      <c r="P83" s="98">
        <v>5716.6745472227876</v>
      </c>
      <c r="Q83" s="98">
        <v>5604.7286148579178</v>
      </c>
      <c r="R83" s="98">
        <v>5843.9795727710998</v>
      </c>
      <c r="S83" s="98">
        <v>5469.9709044722158</v>
      </c>
      <c r="T83" s="98">
        <v>5985.4401180145524</v>
      </c>
      <c r="U83" s="98">
        <v>5331.0103542090319</v>
      </c>
      <c r="V83" s="98">
        <v>4824.3454104462862</v>
      </c>
      <c r="W83" s="98">
        <v>4948.2493211284036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60.368211426432318</v>
      </c>
      <c r="D84" s="98">
        <v>58.358587763869153</v>
      </c>
      <c r="E84" s="98">
        <v>61.010417722927301</v>
      </c>
      <c r="F84" s="98">
        <v>53.622384918937342</v>
      </c>
      <c r="G84" s="98">
        <v>54.088188124279178</v>
      </c>
      <c r="H84" s="98">
        <v>51.802247984427076</v>
      </c>
      <c r="I84" s="98">
        <v>51.079318743902611</v>
      </c>
      <c r="J84" s="98">
        <v>48.989254849972163</v>
      </c>
      <c r="K84" s="98">
        <v>47.455160085881367</v>
      </c>
      <c r="L84" s="98">
        <v>57.429968065116036</v>
      </c>
      <c r="M84" s="98">
        <v>46.910192557682493</v>
      </c>
      <c r="N84" s="98">
        <v>48.336139331147315</v>
      </c>
      <c r="O84" s="98">
        <v>48.358739033056324</v>
      </c>
      <c r="P84" s="98">
        <v>41.569960503645603</v>
      </c>
      <c r="Q84" s="98">
        <v>39.928985699252522</v>
      </c>
      <c r="R84" s="98">
        <v>41.008863625866198</v>
      </c>
      <c r="S84" s="98">
        <v>38.33850189098353</v>
      </c>
      <c r="T84" s="98">
        <v>40.893224926745916</v>
      </c>
      <c r="U84" s="98">
        <v>36.635383230690444</v>
      </c>
      <c r="V84" s="98">
        <v>32.373160695651002</v>
      </c>
      <c r="W84" s="98">
        <v>34.037397863564969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81.586744678959803</v>
      </c>
      <c r="D85" s="122">
        <f t="shared" si="34"/>
        <v>122.30387300183101</v>
      </c>
      <c r="E85" s="122">
        <f t="shared" si="34"/>
        <v>295.08546516530214</v>
      </c>
      <c r="F85" s="122">
        <f t="shared" si="34"/>
        <v>102.01709324220634</v>
      </c>
      <c r="G85" s="122">
        <f t="shared" si="34"/>
        <v>149.56785840866809</v>
      </c>
      <c r="H85" s="122">
        <f t="shared" si="34"/>
        <v>191.53737731115507</v>
      </c>
      <c r="I85" s="122">
        <f t="shared" si="34"/>
        <v>208.24718184832813</v>
      </c>
      <c r="J85" s="122">
        <f t="shared" si="34"/>
        <v>132.19741154827531</v>
      </c>
      <c r="K85" s="122">
        <f t="shared" si="34"/>
        <v>134.78774440110416</v>
      </c>
      <c r="L85" s="122">
        <f t="shared" si="34"/>
        <v>134.43399903522791</v>
      </c>
      <c r="M85" s="122">
        <f t="shared" si="34"/>
        <v>133.36872788560206</v>
      </c>
      <c r="N85" s="122">
        <f t="shared" si="34"/>
        <v>228.48694156320769</v>
      </c>
      <c r="O85" s="122">
        <f t="shared" si="34"/>
        <v>104.0075588697859</v>
      </c>
      <c r="P85" s="122">
        <f t="shared" si="34"/>
        <v>73.598169953026556</v>
      </c>
      <c r="Q85" s="122">
        <f t="shared" si="34"/>
        <v>120.95059341394288</v>
      </c>
      <c r="R85" s="122">
        <f t="shared" si="34"/>
        <v>161.64953941014866</v>
      </c>
      <c r="S85" s="122">
        <f t="shared" si="34"/>
        <v>173.99814147250436</v>
      </c>
      <c r="T85" s="122">
        <f t="shared" si="34"/>
        <v>170.12157675692018</v>
      </c>
      <c r="U85" s="122">
        <f t="shared" si="34"/>
        <v>155.79120180851197</v>
      </c>
      <c r="V85" s="122">
        <f t="shared" si="34"/>
        <v>125.2085222348273</v>
      </c>
      <c r="W85" s="122">
        <f t="shared" si="34"/>
        <v>152.71671267998778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81.586744678959803</v>
      </c>
      <c r="D86" s="98">
        <f>IF(RES_hhdet_in_tes!D86=0,0,RES_hhdet_in_tes!D86*1000*11630/RES_hhdet_in_new!D83)</f>
        <v>122.30387300183101</v>
      </c>
      <c r="E86" s="98">
        <f>IF(RES_hhdet_in_tes!E86=0,0,RES_hhdet_in_tes!E86*1000*11630/RES_hhdet_in_new!E83)</f>
        <v>295.08546516530214</v>
      </c>
      <c r="F86" s="98">
        <f>IF(RES_hhdet_in_tes!F86=0,0,RES_hhdet_in_tes!F86*1000*11630/RES_hhdet_in_new!F83)</f>
        <v>102.01709324220634</v>
      </c>
      <c r="G86" s="98">
        <f>IF(RES_hhdet_in_tes!G86=0,0,RES_hhdet_in_tes!G86*1000*11630/RES_hhdet_in_new!G83)</f>
        <v>149.56785840866809</v>
      </c>
      <c r="H86" s="98">
        <f>IF(RES_hhdet_in_tes!H86=0,0,RES_hhdet_in_tes!H86*1000*11630/RES_hhdet_in_new!H83)</f>
        <v>191.53737731115507</v>
      </c>
      <c r="I86" s="98">
        <f>IF(RES_hhdet_in_tes!I86=0,0,RES_hhdet_in_tes!I86*1000*11630/RES_hhdet_in_new!I83)</f>
        <v>208.24718184832813</v>
      </c>
      <c r="J86" s="98">
        <f>IF(RES_hhdet_in_tes!J86=0,0,RES_hhdet_in_tes!J86*1000*11630/RES_hhdet_in_new!J83)</f>
        <v>132.19741154827531</v>
      </c>
      <c r="K86" s="98">
        <f>IF(RES_hhdet_in_tes!K86=0,0,RES_hhdet_in_tes!K86*1000*11630/RES_hhdet_in_new!K83)</f>
        <v>134.78774440110416</v>
      </c>
      <c r="L86" s="98">
        <f>IF(RES_hhdet_in_tes!L86=0,0,RES_hhdet_in_tes!L86*1000*11630/RES_hhdet_in_new!L83)</f>
        <v>134.43399903522791</v>
      </c>
      <c r="M86" s="98">
        <f>IF(RES_hhdet_in_tes!M86=0,0,RES_hhdet_in_tes!M86*1000*11630/RES_hhdet_in_new!M83)</f>
        <v>133.36872788560206</v>
      </c>
      <c r="N86" s="98">
        <f>IF(RES_hhdet_in_tes!N86=0,0,RES_hhdet_in_tes!N86*1000*11630/RES_hhdet_in_new!N83)</f>
        <v>228.48694156320769</v>
      </c>
      <c r="O86" s="98">
        <f>IF(RES_hhdet_in_tes!O86=0,0,RES_hhdet_in_tes!O86*1000*11630/RES_hhdet_in_new!O83)</f>
        <v>104.0075588697859</v>
      </c>
      <c r="P86" s="98">
        <f>IF(RES_hhdet_in_tes!P86=0,0,RES_hhdet_in_tes!P86*1000*11630/RES_hhdet_in_new!P83)</f>
        <v>73.598169953026556</v>
      </c>
      <c r="Q86" s="98">
        <f>IF(RES_hhdet_in_tes!Q86=0,0,RES_hhdet_in_tes!Q86*1000*11630/RES_hhdet_in_new!Q83)</f>
        <v>120.95059341394288</v>
      </c>
      <c r="R86" s="98">
        <f>IF(RES_hhdet_in_tes!R86=0,0,RES_hhdet_in_tes!R86*1000*11630/RES_hhdet_in_new!R83)</f>
        <v>161.64953941014866</v>
      </c>
      <c r="S86" s="98">
        <f>IF(RES_hhdet_in_tes!S86=0,0,RES_hhdet_in_tes!S86*1000*11630/RES_hhdet_in_new!S83)</f>
        <v>173.99814147250436</v>
      </c>
      <c r="T86" s="98">
        <f>IF(RES_hhdet_in_tes!T86=0,0,RES_hhdet_in_tes!T86*1000*11630/RES_hhdet_in_new!T83)</f>
        <v>170.12157675692018</v>
      </c>
      <c r="U86" s="98">
        <f>IF(RES_hhdet_in_tes!U86=0,0,RES_hhdet_in_tes!U86*1000*11630/RES_hhdet_in_new!U83)</f>
        <v>155.79120180851197</v>
      </c>
      <c r="V86" s="98">
        <f>IF(RES_hhdet_in_tes!V86=0,0,RES_hhdet_in_tes!V86*1000*11630/RES_hhdet_in_new!V83)</f>
        <v>125.2085222348273</v>
      </c>
      <c r="W86" s="98">
        <f>IF(RES_hhdet_in_tes!W86=0,0,RES_hhdet_in_tes!W86*1000*11630/RES_hhdet_in_new!W83)</f>
        <v>152.71671267998778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1035.4663757158842</v>
      </c>
      <c r="D87" s="122">
        <v>1087.6084354132208</v>
      </c>
      <c r="E87" s="122">
        <v>1091.6889787024857</v>
      </c>
      <c r="F87" s="122">
        <v>1075.9278795299376</v>
      </c>
      <c r="G87" s="122">
        <v>1126.5135349961095</v>
      </c>
      <c r="H87" s="122">
        <v>1141.0204888844601</v>
      </c>
      <c r="I87" s="122">
        <v>1134.5267909234024</v>
      </c>
      <c r="J87" s="122">
        <v>1069.2781076056297</v>
      </c>
      <c r="K87" s="122">
        <v>1004.544930910609</v>
      </c>
      <c r="L87" s="122">
        <v>1075.1249032183982</v>
      </c>
      <c r="M87" s="122">
        <v>1081.1326755045413</v>
      </c>
      <c r="N87" s="122">
        <v>1069.4130523295855</v>
      </c>
      <c r="O87" s="122">
        <v>1071.7725598062259</v>
      </c>
      <c r="P87" s="122">
        <v>1063.7351899054552</v>
      </c>
      <c r="Q87" s="122">
        <v>1069.324017976325</v>
      </c>
      <c r="R87" s="122">
        <v>1122.7573390097477</v>
      </c>
      <c r="S87" s="122">
        <v>1184.3990893856731</v>
      </c>
      <c r="T87" s="122">
        <v>1296.1477093051342</v>
      </c>
      <c r="U87" s="122">
        <v>1211.3298986734396</v>
      </c>
      <c r="V87" s="122">
        <v>1180.7164462411595</v>
      </c>
      <c r="W87" s="122">
        <v>1245.5549772135043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936.16453210892257</v>
      </c>
      <c r="D88" s="98">
        <v>953.11222101085116</v>
      </c>
      <c r="E88" s="98">
        <v>1007.9013142155363</v>
      </c>
      <c r="F88" s="98">
        <v>936.62322688552524</v>
      </c>
      <c r="G88" s="98">
        <v>1081.1637977499831</v>
      </c>
      <c r="H88" s="98">
        <v>1144.0967781280533</v>
      </c>
      <c r="I88" s="98">
        <v>1249.1584973037311</v>
      </c>
      <c r="J88" s="98">
        <v>1204.044524650096</v>
      </c>
      <c r="K88" s="98">
        <v>1103.686342720822</v>
      </c>
      <c r="L88" s="98">
        <v>1175.6256109062908</v>
      </c>
      <c r="M88" s="98">
        <v>1250.8796685327227</v>
      </c>
      <c r="N88" s="98">
        <v>1218.123845364446</v>
      </c>
      <c r="O88" s="98">
        <v>1232.9517036149591</v>
      </c>
      <c r="P88" s="98">
        <v>1084.9055786175334</v>
      </c>
      <c r="Q88" s="98">
        <v>1128.8055000471638</v>
      </c>
      <c r="R88" s="98">
        <v>1109.0233285598808</v>
      </c>
      <c r="S88" s="98">
        <v>1098.4366187230692</v>
      </c>
      <c r="T88" s="98">
        <v>1380.4816112989506</v>
      </c>
      <c r="U88" s="98">
        <v>1252.6117136069749</v>
      </c>
      <c r="V88" s="98">
        <v>1243.6123558779209</v>
      </c>
      <c r="W88" s="98">
        <v>1359.669748455595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1494.0942689054878</v>
      </c>
      <c r="D89" s="98">
        <v>1392.3119557040916</v>
      </c>
      <c r="E89" s="98">
        <v>1553.7226223406944</v>
      </c>
      <c r="F89" s="98">
        <v>1476.7062385393756</v>
      </c>
      <c r="G89" s="98">
        <v>1511.6337651101273</v>
      </c>
      <c r="H89" s="98">
        <v>1593.5053724888401</v>
      </c>
      <c r="I89" s="98">
        <v>1625.5767116599309</v>
      </c>
      <c r="J89" s="98">
        <v>1489.5688386205336</v>
      </c>
      <c r="K89" s="98">
        <v>1387.8575008777514</v>
      </c>
      <c r="L89" s="98">
        <v>1481.4649574587036</v>
      </c>
      <c r="M89" s="98">
        <v>1201.5538479594311</v>
      </c>
      <c r="N89" s="98">
        <v>1103.167778197248</v>
      </c>
      <c r="O89" s="98">
        <v>1288.7099871619632</v>
      </c>
      <c r="P89" s="98">
        <v>1146.8095385243048</v>
      </c>
      <c r="Q89" s="98">
        <v>1103.1943697509159</v>
      </c>
      <c r="R89" s="98">
        <v>1025.9238706808853</v>
      </c>
      <c r="S89" s="98">
        <v>973.0980721058005</v>
      </c>
      <c r="T89" s="98">
        <v>1570.9334291721118</v>
      </c>
      <c r="U89" s="98">
        <v>1199.1998430853025</v>
      </c>
      <c r="V89" s="98">
        <v>1403.5516507705483</v>
      </c>
      <c r="W89" s="98">
        <v>1462.7424660322813</v>
      </c>
      <c r="DA89" s="63" t="s">
        <v>4173</v>
      </c>
    </row>
    <row r="90" spans="1:105" ht="12" customHeight="1" x14ac:dyDescent="0.25">
      <c r="A90" s="100" t="s">
        <v>205</v>
      </c>
      <c r="B90" s="101"/>
      <c r="C90" s="101">
        <v>555.68029300937599</v>
      </c>
      <c r="D90" s="101">
        <v>584.16662836807348</v>
      </c>
      <c r="E90" s="101">
        <v>640.01052402126209</v>
      </c>
      <c r="F90" s="101">
        <v>626.95125475491523</v>
      </c>
      <c r="G90" s="101">
        <v>629.22432238091437</v>
      </c>
      <c r="H90" s="101">
        <v>639.41718196104387</v>
      </c>
      <c r="I90" s="101">
        <v>746.72880284430698</v>
      </c>
      <c r="J90" s="101">
        <v>592.13641118368218</v>
      </c>
      <c r="K90" s="101">
        <v>557.28971124139264</v>
      </c>
      <c r="L90" s="101">
        <v>554.2284879341405</v>
      </c>
      <c r="M90" s="101">
        <v>411.87492049514691</v>
      </c>
      <c r="N90" s="101">
        <v>323.87043517313413</v>
      </c>
      <c r="O90" s="101">
        <v>538.15996537843614</v>
      </c>
      <c r="P90" s="101">
        <v>430.55876876293325</v>
      </c>
      <c r="Q90" s="101">
        <v>445.79803580195278</v>
      </c>
      <c r="R90" s="101">
        <v>461.7873251867008</v>
      </c>
      <c r="S90" s="101">
        <v>240.53874475188039</v>
      </c>
      <c r="T90" s="101">
        <v>787.88616451014241</v>
      </c>
      <c r="U90" s="101">
        <v>445.45333441175757</v>
      </c>
      <c r="V90" s="101">
        <v>546.62199357465147</v>
      </c>
      <c r="W90" s="101">
        <v>597.75175475310084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938.41397589611154</v>
      </c>
      <c r="D91" s="104">
        <v>808.14532733601811</v>
      </c>
      <c r="E91" s="104">
        <v>913.71209831943247</v>
      </c>
      <c r="F91" s="104">
        <v>849.75498378446025</v>
      </c>
      <c r="G91" s="104">
        <v>882.40944272921331</v>
      </c>
      <c r="H91" s="104">
        <v>954.08819052779609</v>
      </c>
      <c r="I91" s="104">
        <v>878.84790881562378</v>
      </c>
      <c r="J91" s="104">
        <v>897.43242743685175</v>
      </c>
      <c r="K91" s="104">
        <v>830.56778963635873</v>
      </c>
      <c r="L91" s="104">
        <v>927.23646952456261</v>
      </c>
      <c r="M91" s="104">
        <v>789.67892746428424</v>
      </c>
      <c r="N91" s="104">
        <v>779.29734302411384</v>
      </c>
      <c r="O91" s="104">
        <v>750.55002178352686</v>
      </c>
      <c r="P91" s="104">
        <v>716.25076976137177</v>
      </c>
      <c r="Q91" s="104">
        <v>657.39633394896316</v>
      </c>
      <c r="R91" s="104">
        <v>564.1365454941847</v>
      </c>
      <c r="S91" s="104">
        <v>732.55932735392003</v>
      </c>
      <c r="T91" s="104">
        <v>783.04726466196928</v>
      </c>
      <c r="U91" s="104">
        <v>753.74650867354478</v>
      </c>
      <c r="V91" s="104">
        <v>856.92965719589722</v>
      </c>
      <c r="W91" s="104">
        <v>864.99071127918023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937.01962652757106</v>
      </c>
      <c r="D92" s="101">
        <v>951.23329959590149</v>
      </c>
      <c r="E92" s="101">
        <v>942.25185619511592</v>
      </c>
      <c r="F92" s="101">
        <v>970.0260000650444</v>
      </c>
      <c r="G92" s="101">
        <v>1051.1233837001005</v>
      </c>
      <c r="H92" s="101">
        <v>950.63293963864783</v>
      </c>
      <c r="I92" s="101">
        <v>899.78990122260313</v>
      </c>
      <c r="J92" s="101">
        <v>842.17183006852508</v>
      </c>
      <c r="K92" s="101">
        <v>825.67822653240614</v>
      </c>
      <c r="L92" s="101">
        <v>900.76152518658807</v>
      </c>
      <c r="M92" s="101">
        <v>855.60741254411914</v>
      </c>
      <c r="N92" s="101">
        <v>835.56662014545509</v>
      </c>
      <c r="O92" s="101">
        <v>850.0786400373936</v>
      </c>
      <c r="P92" s="101">
        <v>899.79848099126536</v>
      </c>
      <c r="Q92" s="101">
        <v>954.66553486094222</v>
      </c>
      <c r="R92" s="101">
        <v>995.59907856733105</v>
      </c>
      <c r="S92" s="101">
        <v>1033.391132700249</v>
      </c>
      <c r="T92" s="101">
        <v>1180.0896216724759</v>
      </c>
      <c r="U92" s="101">
        <v>1033.4167832107687</v>
      </c>
      <c r="V92" s="101">
        <v>1009.4229003249876</v>
      </c>
      <c r="W92" s="101">
        <v>1002.9037760285811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890.31943319363415</v>
      </c>
      <c r="D93" s="104">
        <v>897.87732863201848</v>
      </c>
      <c r="E93" s="104">
        <v>862.30154411915908</v>
      </c>
      <c r="F93" s="104">
        <v>981.63763304616759</v>
      </c>
      <c r="G93" s="104">
        <v>961.53573219757823</v>
      </c>
      <c r="H93" s="104">
        <v>959.12130986805573</v>
      </c>
      <c r="I93" s="104">
        <v>816.089783237745</v>
      </c>
      <c r="J93" s="104">
        <v>867.36033612030121</v>
      </c>
      <c r="K93" s="104">
        <v>807.07882109657453</v>
      </c>
      <c r="L93" s="104">
        <v>904.42439650978804</v>
      </c>
      <c r="M93" s="104">
        <v>841.31712109555599</v>
      </c>
      <c r="N93" s="104">
        <v>797.54460720193072</v>
      </c>
      <c r="O93" s="104">
        <v>841.86277448905889</v>
      </c>
      <c r="P93" s="104">
        <v>815.48569241761868</v>
      </c>
      <c r="Q93" s="104">
        <v>786.67612795641935</v>
      </c>
      <c r="R93" s="104">
        <v>874.37386859461822</v>
      </c>
      <c r="S93" s="104">
        <v>793.13841924826477</v>
      </c>
      <c r="T93" s="104">
        <v>1077.0440178883985</v>
      </c>
      <c r="U93" s="104">
        <v>865.61734370960426</v>
      </c>
      <c r="V93" s="104">
        <v>963.04544467439985</v>
      </c>
      <c r="W93" s="104">
        <v>999.60785908311891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188.27777373864805</v>
      </c>
      <c r="D94" s="98">
        <v>201.73968061048561</v>
      </c>
      <c r="E94" s="98">
        <v>156.00005852553505</v>
      </c>
      <c r="F94" s="98">
        <v>237.0463266828757</v>
      </c>
      <c r="G94" s="98">
        <v>220.90679306462278</v>
      </c>
      <c r="H94" s="98">
        <v>227.33030572411533</v>
      </c>
      <c r="I94" s="98">
        <v>116.54316518925744</v>
      </c>
      <c r="J94" s="98">
        <v>157.28797694540839</v>
      </c>
      <c r="K94" s="98">
        <v>124.97222059698235</v>
      </c>
      <c r="L94" s="98">
        <v>158.55174501974494</v>
      </c>
      <c r="M94" s="98">
        <v>118.78989747324853</v>
      </c>
      <c r="N94" s="98">
        <v>96.672183886797598</v>
      </c>
      <c r="O94" s="98">
        <v>76.124301454059179</v>
      </c>
      <c r="P94" s="98">
        <v>110.45486027578053</v>
      </c>
      <c r="Q94" s="98">
        <v>120.21146876207052</v>
      </c>
      <c r="R94" s="98">
        <v>168.54751996250062</v>
      </c>
      <c r="S94" s="98">
        <v>110.95375939676276</v>
      </c>
      <c r="T94" s="98">
        <v>276.86088189957258</v>
      </c>
      <c r="U94" s="98">
        <v>144.51254593511788</v>
      </c>
      <c r="V94" s="98">
        <v>172.9323262322674</v>
      </c>
      <c r="W94" s="98">
        <v>137.82101622818789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702.04165945498607</v>
      </c>
      <c r="D95" s="98">
        <v>696.13764802153287</v>
      </c>
      <c r="E95" s="98">
        <v>706.30148559362397</v>
      </c>
      <c r="F95" s="98">
        <v>744.59130636329178</v>
      </c>
      <c r="G95" s="98">
        <v>740.62893913295557</v>
      </c>
      <c r="H95" s="98">
        <v>731.79100414394031</v>
      </c>
      <c r="I95" s="98">
        <v>699.5466180484874</v>
      </c>
      <c r="J95" s="98">
        <v>710.07235917489277</v>
      </c>
      <c r="K95" s="98">
        <v>682.1066004995921</v>
      </c>
      <c r="L95" s="98">
        <v>745.87265149004304</v>
      </c>
      <c r="M95" s="98">
        <v>722.52722362230736</v>
      </c>
      <c r="N95" s="98">
        <v>700.87242331513312</v>
      </c>
      <c r="O95" s="98">
        <v>765.73847303499952</v>
      </c>
      <c r="P95" s="98">
        <v>705.03083214183812</v>
      </c>
      <c r="Q95" s="98">
        <v>666.464659194349</v>
      </c>
      <c r="R95" s="98">
        <v>705.82634863211763</v>
      </c>
      <c r="S95" s="98">
        <v>682.18465985150192</v>
      </c>
      <c r="T95" s="98">
        <v>800.18313598882617</v>
      </c>
      <c r="U95" s="98">
        <v>721.10479777448643</v>
      </c>
      <c r="V95" s="98">
        <v>790.11311844213253</v>
      </c>
      <c r="W95" s="98">
        <v>861.78684285493114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1072.2852420039937</v>
      </c>
      <c r="D96" s="101">
        <v>1125.3161547817701</v>
      </c>
      <c r="E96" s="101">
        <v>1100.8744357656922</v>
      </c>
      <c r="F96" s="101">
        <v>1154.056226578713</v>
      </c>
      <c r="G96" s="101">
        <v>1125.0584327226709</v>
      </c>
      <c r="H96" s="101">
        <v>1147.4453606541024</v>
      </c>
      <c r="I96" s="101">
        <v>1088.2770448131159</v>
      </c>
      <c r="J96" s="101">
        <v>1023.5601646375568</v>
      </c>
      <c r="K96" s="101">
        <v>949.32776046596064</v>
      </c>
      <c r="L96" s="101">
        <v>1075.5669096451622</v>
      </c>
      <c r="M96" s="101">
        <v>1031.6838399996418</v>
      </c>
      <c r="N96" s="101">
        <v>1045.9882709521805</v>
      </c>
      <c r="O96" s="101">
        <v>1062.4878962088412</v>
      </c>
      <c r="P96" s="101">
        <v>1072.0340152267381</v>
      </c>
      <c r="Q96" s="101">
        <v>1051.1317761547546</v>
      </c>
      <c r="R96" s="101">
        <v>1119.5042322214108</v>
      </c>
      <c r="S96" s="101">
        <v>1190.2974933556263</v>
      </c>
      <c r="T96" s="101">
        <v>1180.3439258761423</v>
      </c>
      <c r="U96" s="101">
        <v>1149.9448123726372</v>
      </c>
      <c r="V96" s="101">
        <v>1157.1494231704014</v>
      </c>
      <c r="W96" s="101">
        <v>1166.6015350638877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1275.7090579588605</v>
      </c>
      <c r="D97" s="104">
        <v>1464.999170525427</v>
      </c>
      <c r="E97" s="104">
        <v>1511.8561211451347</v>
      </c>
      <c r="F97" s="104">
        <v>1355.4814385199331</v>
      </c>
      <c r="G97" s="104">
        <v>1374.6848386650063</v>
      </c>
      <c r="H97" s="104">
        <v>1400.724894892616</v>
      </c>
      <c r="I97" s="104">
        <v>1284.7286674628001</v>
      </c>
      <c r="J97" s="104">
        <v>1148.6322986793061</v>
      </c>
      <c r="K97" s="104">
        <v>1166.40837939733</v>
      </c>
      <c r="L97" s="104">
        <v>1098.255425552615</v>
      </c>
      <c r="M97" s="104">
        <v>1284.0375805541344</v>
      </c>
      <c r="N97" s="104">
        <v>1183.8682059683738</v>
      </c>
      <c r="O97" s="104">
        <v>1084.5087809015658</v>
      </c>
      <c r="P97" s="104">
        <v>1115.831271744988</v>
      </c>
      <c r="Q97" s="104">
        <v>1159.6388280361391</v>
      </c>
      <c r="R97" s="104">
        <v>1233.4091158254853</v>
      </c>
      <c r="S97" s="104">
        <v>1392.9546155043192</v>
      </c>
      <c r="T97" s="104">
        <v>1353.1960619118868</v>
      </c>
      <c r="U97" s="104">
        <v>1355.5914022179286</v>
      </c>
      <c r="V97" s="104">
        <v>1217.7061340780822</v>
      </c>
      <c r="W97" s="104">
        <v>1322.1474281206472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456.18765933962862</v>
      </c>
      <c r="D98" s="98">
        <v>584.79926617977367</v>
      </c>
      <c r="E98" s="98">
        <v>612.53906343853942</v>
      </c>
      <c r="F98" s="98">
        <v>515.67524944407432</v>
      </c>
      <c r="G98" s="98">
        <v>496.61758276035749</v>
      </c>
      <c r="H98" s="98">
        <v>505.34544148784573</v>
      </c>
      <c r="I98" s="98">
        <v>440.87671020979758</v>
      </c>
      <c r="J98" s="98">
        <v>332.97345015510803</v>
      </c>
      <c r="K98" s="98">
        <v>353.00533803826062</v>
      </c>
      <c r="L98" s="98">
        <v>361.08794384543478</v>
      </c>
      <c r="M98" s="98">
        <v>420.7417361056136</v>
      </c>
      <c r="N98" s="98">
        <v>337.59075391091574</v>
      </c>
      <c r="O98" s="98">
        <v>260.27809760727246</v>
      </c>
      <c r="P98" s="98">
        <v>303.3415130800733</v>
      </c>
      <c r="Q98" s="98">
        <v>311.19150254245022</v>
      </c>
      <c r="R98" s="98">
        <v>344.54518151172738</v>
      </c>
      <c r="S98" s="98">
        <v>496.38288595734514</v>
      </c>
      <c r="T98" s="98">
        <v>484.29480049370022</v>
      </c>
      <c r="U98" s="98">
        <v>463.82321475325949</v>
      </c>
      <c r="V98" s="98">
        <v>339.72814270161598</v>
      </c>
      <c r="W98" s="98">
        <v>425.80244544125179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819.52139861923149</v>
      </c>
      <c r="D99" s="98">
        <v>880.19990434565318</v>
      </c>
      <c r="E99" s="98">
        <v>899.31705770659551</v>
      </c>
      <c r="F99" s="98">
        <v>839.8061890758587</v>
      </c>
      <c r="G99" s="98">
        <v>878.06725590464885</v>
      </c>
      <c r="H99" s="98">
        <v>895.37945340476949</v>
      </c>
      <c r="I99" s="98">
        <v>843.85195725300218</v>
      </c>
      <c r="J99" s="98">
        <v>815.65884852419811</v>
      </c>
      <c r="K99" s="98">
        <v>813.40304135906922</v>
      </c>
      <c r="L99" s="98">
        <v>737.16748170718029</v>
      </c>
      <c r="M99" s="98">
        <v>863.29584444852117</v>
      </c>
      <c r="N99" s="98">
        <v>846.27745205745748</v>
      </c>
      <c r="O99" s="98">
        <v>824.23068329429282</v>
      </c>
      <c r="P99" s="98">
        <v>812.48975866491446</v>
      </c>
      <c r="Q99" s="98">
        <v>848.44732549368894</v>
      </c>
      <c r="R99" s="98">
        <v>888.86393431375814</v>
      </c>
      <c r="S99" s="98">
        <v>896.57172954697432</v>
      </c>
      <c r="T99" s="98">
        <v>868.90126141818644</v>
      </c>
      <c r="U99" s="98">
        <v>891.76818746466927</v>
      </c>
      <c r="V99" s="98">
        <v>877.97799137646609</v>
      </c>
      <c r="W99" s="98">
        <v>896.34498267939512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628.27796923857306</v>
      </c>
      <c r="D100" s="122">
        <v>578.79714086024819</v>
      </c>
      <c r="E100" s="122">
        <v>582.47674537845512</v>
      </c>
      <c r="F100" s="122">
        <v>564.77363951532868</v>
      </c>
      <c r="G100" s="122">
        <v>602.55296673945406</v>
      </c>
      <c r="H100" s="122">
        <v>603.86474403198838</v>
      </c>
      <c r="I100" s="122">
        <v>566.77011457782385</v>
      </c>
      <c r="J100" s="122">
        <v>526.90738284922611</v>
      </c>
      <c r="K100" s="122">
        <v>485.16784792857686</v>
      </c>
      <c r="L100" s="122">
        <v>517.81802753674481</v>
      </c>
      <c r="M100" s="122">
        <v>541.85379402588183</v>
      </c>
      <c r="N100" s="122">
        <v>528.18958881390688</v>
      </c>
      <c r="O100" s="122">
        <v>504.26312565657787</v>
      </c>
      <c r="P100" s="122">
        <v>470.33710299905471</v>
      </c>
      <c r="Q100" s="122">
        <v>500.06117928778497</v>
      </c>
      <c r="R100" s="122">
        <v>506.42400887801472</v>
      </c>
      <c r="S100" s="122">
        <v>545.3903420263299</v>
      </c>
      <c r="T100" s="122">
        <v>557.05081966925786</v>
      </c>
      <c r="U100" s="122">
        <v>541.02501933006033</v>
      </c>
      <c r="V100" s="122">
        <v>528.03750735709082</v>
      </c>
      <c r="W100" s="122">
        <v>546.6075597260957</v>
      </c>
      <c r="DA100" s="130" t="s">
        <v>4184</v>
      </c>
    </row>
    <row r="101" spans="1:105" ht="12" customHeight="1" x14ac:dyDescent="0.25">
      <c r="A101" s="97" t="s">
        <v>208</v>
      </c>
      <c r="B101" s="98"/>
      <c r="C101" s="98">
        <v>680.31952867960263</v>
      </c>
      <c r="D101" s="98">
        <v>643.10707675189417</v>
      </c>
      <c r="E101" s="98">
        <v>624.05656061575644</v>
      </c>
      <c r="F101" s="98">
        <v>553.08552196937717</v>
      </c>
      <c r="G101" s="98">
        <v>672.86006813870745</v>
      </c>
      <c r="H101" s="98">
        <v>665.58945167728257</v>
      </c>
      <c r="I101" s="98">
        <v>758.56246415505655</v>
      </c>
      <c r="J101" s="98">
        <v>668.21975633252089</v>
      </c>
      <c r="K101" s="98">
        <v>658.55212913251523</v>
      </c>
      <c r="L101" s="98">
        <v>557.75220762013407</v>
      </c>
      <c r="M101" s="98">
        <v>737.20156673298993</v>
      </c>
      <c r="N101" s="98">
        <v>722.91504642754046</v>
      </c>
      <c r="O101" s="98">
        <v>651.46062922850285</v>
      </c>
      <c r="P101" s="98">
        <v>576.76204921590897</v>
      </c>
      <c r="Q101" s="98">
        <v>630.41149808997875</v>
      </c>
      <c r="R101" s="98">
        <v>577.89215184590728</v>
      </c>
      <c r="S101" s="98">
        <v>591.64810106418452</v>
      </c>
      <c r="T101" s="98">
        <v>663.64650385609093</v>
      </c>
      <c r="U101" s="98">
        <v>636.95043851995297</v>
      </c>
      <c r="V101" s="98">
        <v>623.87683791333734</v>
      </c>
      <c r="W101" s="98">
        <v>678.80181014248444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675.81678919719172</v>
      </c>
      <c r="D102" s="98">
        <v>568.23120947140751</v>
      </c>
      <c r="E102" s="98">
        <v>594.85702218162339</v>
      </c>
      <c r="F102" s="98">
        <v>528.92548354861924</v>
      </c>
      <c r="G102" s="98">
        <v>629.9380612314485</v>
      </c>
      <c r="H102" s="98">
        <v>559.75300438817226</v>
      </c>
      <c r="I102" s="98">
        <v>550.83669511351206</v>
      </c>
      <c r="J102" s="98">
        <v>471.60093887021702</v>
      </c>
      <c r="K102" s="98">
        <v>489.32079499691037</v>
      </c>
      <c r="L102" s="98">
        <v>506.21777823317387</v>
      </c>
      <c r="M102" s="98">
        <v>565.75487203339014</v>
      </c>
      <c r="N102" s="98">
        <v>495.96157742841893</v>
      </c>
      <c r="O102" s="98">
        <v>463.1735967149358</v>
      </c>
      <c r="P102" s="98">
        <v>458.98433991897451</v>
      </c>
      <c r="Q102" s="98">
        <v>476.96990418762698</v>
      </c>
      <c r="R102" s="98">
        <v>475.07647962111571</v>
      </c>
      <c r="S102" s="98">
        <v>526.49146504511214</v>
      </c>
      <c r="T102" s="98">
        <v>537.13889512820811</v>
      </c>
      <c r="U102" s="98">
        <v>539.79875953029659</v>
      </c>
      <c r="V102" s="98">
        <v>509.72097315812846</v>
      </c>
      <c r="W102" s="98">
        <v>503.35891285929893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602.59105067206212</v>
      </c>
      <c r="D103" s="33">
        <v>580.09264449415457</v>
      </c>
      <c r="E103" s="33">
        <v>571.78592818428194</v>
      </c>
      <c r="F103" s="33">
        <v>588.15612740344989</v>
      </c>
      <c r="G103" s="33">
        <v>582.41179795171422</v>
      </c>
      <c r="H103" s="33">
        <v>615.06777189690433</v>
      </c>
      <c r="I103" s="33">
        <v>558.41139085986936</v>
      </c>
      <c r="J103" s="33">
        <v>529.1316681088407</v>
      </c>
      <c r="K103" s="33">
        <v>465.4726053349649</v>
      </c>
      <c r="L103" s="33">
        <v>518.80771030561061</v>
      </c>
      <c r="M103" s="33">
        <v>508.67126989636057</v>
      </c>
      <c r="N103" s="33">
        <v>511.47441911467274</v>
      </c>
      <c r="O103" s="33">
        <v>500.75134458462446</v>
      </c>
      <c r="P103" s="33">
        <v>462.823099559551</v>
      </c>
      <c r="Q103" s="33">
        <v>492.26683767680919</v>
      </c>
      <c r="R103" s="33">
        <v>509.88028255778363</v>
      </c>
      <c r="S103" s="33">
        <v>546.08136327862633</v>
      </c>
      <c r="T103" s="33">
        <v>547.14206622992731</v>
      </c>
      <c r="U103" s="33">
        <v>529.67096703958828</v>
      </c>
      <c r="V103" s="33">
        <v>522.67736510054021</v>
      </c>
      <c r="W103" s="33">
        <v>546.27379723461013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7">
        <f t="shared" ref="C105:Q105" si="35">C106+C109+C111+C120</f>
        <v>4979.2374381161826</v>
      </c>
      <c r="D105" s="117">
        <f t="shared" si="35"/>
        <v>8618.207087578654</v>
      </c>
      <c r="E105" s="117">
        <f t="shared" si="35"/>
        <v>9071.6609183677265</v>
      </c>
      <c r="F105" s="117">
        <f t="shared" si="35"/>
        <v>9979.8142615018041</v>
      </c>
      <c r="G105" s="117">
        <f t="shared" si="35"/>
        <v>9906.5406563891993</v>
      </c>
      <c r="H105" s="117">
        <f t="shared" si="35"/>
        <v>8589.3164622983149</v>
      </c>
      <c r="I105" s="117">
        <f t="shared" si="35"/>
        <v>7488.7637470233831</v>
      </c>
      <c r="J105" s="117">
        <f t="shared" si="35"/>
        <v>7500.9325906680897</v>
      </c>
      <c r="K105" s="117">
        <f t="shared" si="35"/>
        <v>8520.4698346546465</v>
      </c>
      <c r="L105" s="117">
        <f t="shared" si="35"/>
        <v>10726.313772706404</v>
      </c>
      <c r="M105" s="117">
        <f t="shared" si="35"/>
        <v>10526.356096438589</v>
      </c>
      <c r="N105" s="117">
        <f t="shared" si="35"/>
        <v>10936.021252565113</v>
      </c>
      <c r="O105" s="117">
        <f t="shared" si="35"/>
        <v>10066.359606911123</v>
      </c>
      <c r="P105" s="117">
        <f t="shared" si="35"/>
        <v>9228.3377828626799</v>
      </c>
      <c r="Q105" s="117">
        <f t="shared" si="35"/>
        <v>9233.5384627498788</v>
      </c>
      <c r="R105" s="117">
        <f t="shared" ref="R105:V105" si="36">R106+R109+R111+R120</f>
        <v>8738.6174575616897</v>
      </c>
      <c r="S105" s="117">
        <f t="shared" si="36"/>
        <v>7978.8747167210813</v>
      </c>
      <c r="T105" s="117">
        <f t="shared" si="36"/>
        <v>7489.1084009349433</v>
      </c>
      <c r="U105" s="117">
        <f t="shared" si="36"/>
        <v>7779.223003128569</v>
      </c>
      <c r="V105" s="117">
        <f t="shared" si="36"/>
        <v>7474.3588213485564</v>
      </c>
      <c r="W105" s="117">
        <f t="shared" ref="W105" si="37">W106+W109+W111+W120</f>
        <v>8162.8727742943856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4025.2811992149204</v>
      </c>
      <c r="D106" s="122">
        <f t="shared" si="38"/>
        <v>7269.4046449675234</v>
      </c>
      <c r="E106" s="122">
        <f t="shared" si="38"/>
        <v>7236.3745612453258</v>
      </c>
      <c r="F106" s="122">
        <f t="shared" si="38"/>
        <v>8166.9605159298626</v>
      </c>
      <c r="G106" s="122">
        <f t="shared" si="38"/>
        <v>8101.7190471684235</v>
      </c>
      <c r="H106" s="122">
        <f t="shared" si="38"/>
        <v>6861.4734347366275</v>
      </c>
      <c r="I106" s="122">
        <f t="shared" si="38"/>
        <v>5605.123227622812</v>
      </c>
      <c r="J106" s="122">
        <f t="shared" si="38"/>
        <v>5848.9305396765412</v>
      </c>
      <c r="K106" s="122">
        <f t="shared" si="38"/>
        <v>6716.039513847898</v>
      </c>
      <c r="L106" s="122">
        <f t="shared" si="38"/>
        <v>8644.7407850127911</v>
      </c>
      <c r="M106" s="122">
        <f t="shared" si="38"/>
        <v>8240.2271540762467</v>
      </c>
      <c r="N106" s="122">
        <f t="shared" si="38"/>
        <v>8758.496379343409</v>
      </c>
      <c r="O106" s="122">
        <f t="shared" si="38"/>
        <v>8134.6484618783779</v>
      </c>
      <c r="P106" s="122">
        <f t="shared" si="38"/>
        <v>7291.369607816102</v>
      </c>
      <c r="Q106" s="122">
        <f t="shared" si="38"/>
        <v>7229.2046266298712</v>
      </c>
      <c r="R106" s="122">
        <f t="shared" ref="R106:V106" si="39">SUM(R107:R108)</f>
        <v>6731.7441531915238</v>
      </c>
      <c r="S106" s="122">
        <f t="shared" si="39"/>
        <v>6007.8892904321665</v>
      </c>
      <c r="T106" s="122">
        <f t="shared" si="39"/>
        <v>5426.2590542663411</v>
      </c>
      <c r="U106" s="122">
        <f t="shared" si="39"/>
        <v>5715.923301117241</v>
      </c>
      <c r="V106" s="122">
        <f t="shared" si="39"/>
        <v>5421.1196529381896</v>
      </c>
      <c r="W106" s="122">
        <f t="shared" ref="W106" si="40">SUM(W107:W108)</f>
        <v>5900.7849187555903</v>
      </c>
      <c r="DA106" s="130" t="s">
        <v>4189</v>
      </c>
    </row>
    <row r="107" spans="1:105" ht="12" customHeight="1" x14ac:dyDescent="0.25">
      <c r="A107" s="97" t="s">
        <v>203</v>
      </c>
      <c r="B107" s="98"/>
      <c r="C107" s="98">
        <v>4015.391256735174</v>
      </c>
      <c r="D107" s="98">
        <v>7252.1172102274159</v>
      </c>
      <c r="E107" s="98">
        <v>7210.2273548520616</v>
      </c>
      <c r="F107" s="98">
        <v>8133.9923126035665</v>
      </c>
      <c r="G107" s="98">
        <v>8070.2458752100356</v>
      </c>
      <c r="H107" s="98">
        <v>6839.8681155748691</v>
      </c>
      <c r="I107" s="98">
        <v>5591.2386000256183</v>
      </c>
      <c r="J107" s="98">
        <v>5833.4399087503152</v>
      </c>
      <c r="K107" s="98">
        <v>6697.8761922092017</v>
      </c>
      <c r="L107" s="98">
        <v>8618.713252034946</v>
      </c>
      <c r="M107" s="98">
        <v>8208.3792333801539</v>
      </c>
      <c r="N107" s="98">
        <v>8724.5365321062454</v>
      </c>
      <c r="O107" s="98">
        <v>8104.1599469804914</v>
      </c>
      <c r="P107" s="98">
        <v>7264.2260015349048</v>
      </c>
      <c r="Q107" s="98">
        <v>7202.1091172091874</v>
      </c>
      <c r="R107" s="98">
        <v>6706.8845546506809</v>
      </c>
      <c r="S107" s="98">
        <v>5988.0343311084571</v>
      </c>
      <c r="T107" s="98">
        <v>5407.1473570369426</v>
      </c>
      <c r="U107" s="98">
        <v>5695.6923469558133</v>
      </c>
      <c r="V107" s="98">
        <v>5401.8108581867864</v>
      </c>
      <c r="W107" s="98">
        <v>5881.1154376134509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9.8899424797464643</v>
      </c>
      <c r="D108" s="98">
        <v>17.287434740107091</v>
      </c>
      <c r="E108" s="98">
        <v>26.147206393264611</v>
      </c>
      <c r="F108" s="98">
        <v>32.968203326296418</v>
      </c>
      <c r="G108" s="98">
        <v>31.473171958388132</v>
      </c>
      <c r="H108" s="98">
        <v>21.605319161758619</v>
      </c>
      <c r="I108" s="98">
        <v>13.884627597193255</v>
      </c>
      <c r="J108" s="98">
        <v>15.490630926225808</v>
      </c>
      <c r="K108" s="98">
        <v>18.163321638696704</v>
      </c>
      <c r="L108" s="98">
        <v>26.027532977845034</v>
      </c>
      <c r="M108" s="98">
        <v>31.847920696093261</v>
      </c>
      <c r="N108" s="98">
        <v>33.959847237163359</v>
      </c>
      <c r="O108" s="98">
        <v>30.488514897886148</v>
      </c>
      <c r="P108" s="98">
        <v>27.143606281197187</v>
      </c>
      <c r="Q108" s="98">
        <v>27.095509420683651</v>
      </c>
      <c r="R108" s="98">
        <v>24.859598540842935</v>
      </c>
      <c r="S108" s="98">
        <v>19.854959323709728</v>
      </c>
      <c r="T108" s="98">
        <v>19.111697229398185</v>
      </c>
      <c r="U108" s="98">
        <v>20.230954161427878</v>
      </c>
      <c r="V108" s="98">
        <v>19.308794751402854</v>
      </c>
      <c r="W108" s="98">
        <v>19.669481142139489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66.549747893995516</v>
      </c>
      <c r="D109" s="122">
        <f t="shared" si="41"/>
        <v>71.940641216556216</v>
      </c>
      <c r="E109" s="122">
        <f t="shared" si="41"/>
        <v>73.242829543804248</v>
      </c>
      <c r="F109" s="122">
        <f t="shared" si="41"/>
        <v>58.970458341291199</v>
      </c>
      <c r="G109" s="122">
        <f t="shared" si="41"/>
        <v>55.279609375412605</v>
      </c>
      <c r="H109" s="122">
        <f t="shared" si="41"/>
        <v>116.0502546266019</v>
      </c>
      <c r="I109" s="122">
        <f t="shared" si="41"/>
        <v>175.66558548007922</v>
      </c>
      <c r="J109" s="122">
        <f t="shared" si="41"/>
        <v>82.206177792793767</v>
      </c>
      <c r="K109" s="122">
        <f t="shared" si="41"/>
        <v>71.054064023006646</v>
      </c>
      <c r="L109" s="122">
        <f t="shared" si="41"/>
        <v>135.53972364888298</v>
      </c>
      <c r="M109" s="122">
        <f t="shared" si="41"/>
        <v>86.452737650684313</v>
      </c>
      <c r="N109" s="122">
        <f t="shared" si="41"/>
        <v>76.901664410759778</v>
      </c>
      <c r="O109" s="122">
        <f t="shared" si="41"/>
        <v>52.700565071737088</v>
      </c>
      <c r="P109" s="122">
        <f t="shared" si="41"/>
        <v>27.383449682706491</v>
      </c>
      <c r="Q109" s="122">
        <f t="shared" si="41"/>
        <v>37.300557575243594</v>
      </c>
      <c r="R109" s="122">
        <f t="shared" si="41"/>
        <v>27.756950359677042</v>
      </c>
      <c r="S109" s="122">
        <f t="shared" si="41"/>
        <v>59.915363164912399</v>
      </c>
      <c r="T109" s="122">
        <f t="shared" si="41"/>
        <v>48.175798994505698</v>
      </c>
      <c r="U109" s="122">
        <f t="shared" si="41"/>
        <v>47.180773586421211</v>
      </c>
      <c r="V109" s="122">
        <f t="shared" si="41"/>
        <v>52.099614750643362</v>
      </c>
      <c r="W109" s="122">
        <f t="shared" si="41"/>
        <v>30.421839003471316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66.549747893995516</v>
      </c>
      <c r="D110" s="98">
        <f>IF(RES_hhdet_in_tes!D110=0,0,RES_hhdet_in_tes!D110*1000*11630/RES_hhdet_in_new!D107)</f>
        <v>71.940641216556216</v>
      </c>
      <c r="E110" s="98">
        <f>IF(RES_hhdet_in_tes!E110=0,0,RES_hhdet_in_tes!E110*1000*11630/RES_hhdet_in_new!E107)</f>
        <v>73.242829543804248</v>
      </c>
      <c r="F110" s="98">
        <f>IF(RES_hhdet_in_tes!F110=0,0,RES_hhdet_in_tes!F110*1000*11630/RES_hhdet_in_new!F107)</f>
        <v>58.970458341291199</v>
      </c>
      <c r="G110" s="98">
        <f>IF(RES_hhdet_in_tes!G110=0,0,RES_hhdet_in_tes!G110*1000*11630/RES_hhdet_in_new!G107)</f>
        <v>55.279609375412605</v>
      </c>
      <c r="H110" s="98">
        <f>IF(RES_hhdet_in_tes!H110=0,0,RES_hhdet_in_tes!H110*1000*11630/RES_hhdet_in_new!H107)</f>
        <v>116.0502546266019</v>
      </c>
      <c r="I110" s="98">
        <f>IF(RES_hhdet_in_tes!I110=0,0,RES_hhdet_in_tes!I110*1000*11630/RES_hhdet_in_new!I107)</f>
        <v>175.66558548007922</v>
      </c>
      <c r="J110" s="98">
        <f>IF(RES_hhdet_in_tes!J110=0,0,RES_hhdet_in_tes!J110*1000*11630/RES_hhdet_in_new!J107)</f>
        <v>82.206177792793767</v>
      </c>
      <c r="K110" s="98">
        <f>IF(RES_hhdet_in_tes!K110=0,0,RES_hhdet_in_tes!K110*1000*11630/RES_hhdet_in_new!K107)</f>
        <v>71.054064023006646</v>
      </c>
      <c r="L110" s="98">
        <f>IF(RES_hhdet_in_tes!L110=0,0,RES_hhdet_in_tes!L110*1000*11630/RES_hhdet_in_new!L107)</f>
        <v>135.53972364888298</v>
      </c>
      <c r="M110" s="98">
        <f>IF(RES_hhdet_in_tes!M110=0,0,RES_hhdet_in_tes!M110*1000*11630/RES_hhdet_in_new!M107)</f>
        <v>86.452737650684313</v>
      </c>
      <c r="N110" s="98">
        <f>IF(RES_hhdet_in_tes!N110=0,0,RES_hhdet_in_tes!N110*1000*11630/RES_hhdet_in_new!N107)</f>
        <v>76.901664410759778</v>
      </c>
      <c r="O110" s="98">
        <f>IF(RES_hhdet_in_tes!O110=0,0,RES_hhdet_in_tes!O110*1000*11630/RES_hhdet_in_new!O107)</f>
        <v>52.700565071737088</v>
      </c>
      <c r="P110" s="98">
        <f>IF(RES_hhdet_in_tes!P110=0,0,RES_hhdet_in_tes!P110*1000*11630/RES_hhdet_in_new!P107)</f>
        <v>27.383449682706491</v>
      </c>
      <c r="Q110" s="98">
        <f>IF(RES_hhdet_in_tes!Q110=0,0,RES_hhdet_in_tes!Q110*1000*11630/RES_hhdet_in_new!Q107)</f>
        <v>37.300557575243594</v>
      </c>
      <c r="R110" s="98">
        <f>IF(RES_hhdet_in_tes!R110=0,0,RES_hhdet_in_tes!R110*1000*11630/RES_hhdet_in_new!R107)</f>
        <v>27.756950359677042</v>
      </c>
      <c r="S110" s="98">
        <f>IF(RES_hhdet_in_tes!S110=0,0,RES_hhdet_in_tes!S110*1000*11630/RES_hhdet_in_new!S107)</f>
        <v>59.915363164912399</v>
      </c>
      <c r="T110" s="98">
        <f>IF(RES_hhdet_in_tes!T110=0,0,RES_hhdet_in_tes!T110*1000*11630/RES_hhdet_in_new!T107)</f>
        <v>48.175798994505698</v>
      </c>
      <c r="U110" s="98">
        <f>IF(RES_hhdet_in_tes!U110=0,0,RES_hhdet_in_tes!U110*1000*11630/RES_hhdet_in_new!U107)</f>
        <v>47.180773586421211</v>
      </c>
      <c r="V110" s="98">
        <f>IF(RES_hhdet_in_tes!V110=0,0,RES_hhdet_in_tes!V110*1000*11630/RES_hhdet_in_new!V107)</f>
        <v>52.099614750643362</v>
      </c>
      <c r="W110" s="98">
        <f>IF(RES_hhdet_in_tes!W110=0,0,RES_hhdet_in_tes!W110*1000*11630/RES_hhdet_in_new!W107)</f>
        <v>30.421839003471316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521.41536013184623</v>
      </c>
      <c r="D111" s="122">
        <v>905.01956024128685</v>
      </c>
      <c r="E111" s="122">
        <v>1158.4659097714484</v>
      </c>
      <c r="F111" s="122">
        <v>1169.0123224225613</v>
      </c>
      <c r="G111" s="122">
        <v>1162.3371998120324</v>
      </c>
      <c r="H111" s="122">
        <v>1083.8880819452991</v>
      </c>
      <c r="I111" s="122">
        <v>1133.2740849519141</v>
      </c>
      <c r="J111" s="122">
        <v>1115.6546601816349</v>
      </c>
      <c r="K111" s="122">
        <v>1224.7416643609911</v>
      </c>
      <c r="L111" s="122">
        <v>1427.6264705795049</v>
      </c>
      <c r="M111" s="122">
        <v>1624.4784909231778</v>
      </c>
      <c r="N111" s="122">
        <v>1513.2648931206379</v>
      </c>
      <c r="O111" s="122">
        <v>1303.5252008212431</v>
      </c>
      <c r="P111" s="122">
        <v>1346.7832505795168</v>
      </c>
      <c r="Q111" s="122">
        <v>1417.7151026644035</v>
      </c>
      <c r="R111" s="122">
        <v>1439.3179424816394</v>
      </c>
      <c r="S111" s="122">
        <v>1361.9359630393774</v>
      </c>
      <c r="T111" s="122">
        <v>1459.3716293420021</v>
      </c>
      <c r="U111" s="122">
        <v>1447.8083034355807</v>
      </c>
      <c r="V111" s="122">
        <v>1446.8131893897564</v>
      </c>
      <c r="W111" s="122">
        <v>1679.4224969887682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484.13321888818575</v>
      </c>
      <c r="D112" s="98">
        <v>916.37845994763097</v>
      </c>
      <c r="E112" s="98">
        <v>988.18158085066011</v>
      </c>
      <c r="F112" s="98">
        <v>1011.6608724052767</v>
      </c>
      <c r="G112" s="98">
        <v>1053.2366983966481</v>
      </c>
      <c r="H112" s="98">
        <v>954.03376408659983</v>
      </c>
      <c r="I112" s="98">
        <v>969.06807591461745</v>
      </c>
      <c r="J112" s="98">
        <v>871.89494898745943</v>
      </c>
      <c r="K112" s="98">
        <v>1001.1687339343202</v>
      </c>
      <c r="L112" s="98">
        <v>1214.9721209266697</v>
      </c>
      <c r="M112" s="98">
        <v>1388.3498665570269</v>
      </c>
      <c r="N112" s="98">
        <v>1383.609395243277</v>
      </c>
      <c r="O112" s="98">
        <v>1177.7961057822777</v>
      </c>
      <c r="P112" s="98">
        <v>1227.012917624417</v>
      </c>
      <c r="Q112" s="98">
        <v>1251.9820318859961</v>
      </c>
      <c r="R112" s="98">
        <v>1219.7320300134961</v>
      </c>
      <c r="S112" s="98">
        <v>1168.0027539777761</v>
      </c>
      <c r="T112" s="98">
        <v>1181.8304069247215</v>
      </c>
      <c r="U112" s="98">
        <v>1259.2456549317155</v>
      </c>
      <c r="V112" s="98">
        <v>1213.8082478006415</v>
      </c>
      <c r="W112" s="98">
        <v>1610.6150464797925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1444.4653256559973</v>
      </c>
      <c r="F113" s="98">
        <v>2135.3263803219606</v>
      </c>
      <c r="G113" s="98">
        <v>0</v>
      </c>
      <c r="H113" s="98">
        <v>1662.3686022045895</v>
      </c>
      <c r="I113" s="98">
        <v>0</v>
      </c>
      <c r="J113" s="98">
        <v>1483.2879259302047</v>
      </c>
      <c r="K113" s="98">
        <v>1255.6474306226469</v>
      </c>
      <c r="L113" s="98">
        <v>1787.6726605760041</v>
      </c>
      <c r="M113" s="98">
        <v>1574.4182243255843</v>
      </c>
      <c r="N113" s="98">
        <v>1634.7974956727883</v>
      </c>
      <c r="O113" s="98">
        <v>1124.2095290002783</v>
      </c>
      <c r="P113" s="98">
        <v>1294.554207538172</v>
      </c>
      <c r="Q113" s="98">
        <v>1218.9612722432514</v>
      </c>
      <c r="R113" s="98">
        <v>1484.8157666191978</v>
      </c>
      <c r="S113" s="98">
        <v>1102.0602510128999</v>
      </c>
      <c r="T113" s="98">
        <v>1115.6991683776798</v>
      </c>
      <c r="U113" s="98">
        <v>1150.7125361292071</v>
      </c>
      <c r="V113" s="98">
        <v>1128.3131425355491</v>
      </c>
      <c r="W113" s="98">
        <v>1718.5459060029305</v>
      </c>
      <c r="DA113" s="63" t="s">
        <v>4196</v>
      </c>
    </row>
    <row r="114" spans="1:105" ht="12" customHeight="1" x14ac:dyDescent="0.25">
      <c r="A114" s="100" t="s">
        <v>203</v>
      </c>
      <c r="B114" s="101"/>
      <c r="C114" s="101">
        <v>0</v>
      </c>
      <c r="D114" s="101">
        <v>0</v>
      </c>
      <c r="E114" s="101">
        <v>612.08389096752728</v>
      </c>
      <c r="F114" s="101">
        <v>974.65791760978482</v>
      </c>
      <c r="G114" s="101">
        <v>0</v>
      </c>
      <c r="H114" s="101">
        <v>736.99857703647058</v>
      </c>
      <c r="I114" s="101">
        <v>0</v>
      </c>
      <c r="J114" s="101">
        <v>657.15591820390148</v>
      </c>
      <c r="K114" s="101">
        <v>591.44336238335893</v>
      </c>
      <c r="L114" s="101">
        <v>799.30432236668207</v>
      </c>
      <c r="M114" s="101">
        <v>739.15679282313067</v>
      </c>
      <c r="N114" s="101">
        <v>770.62969123768346</v>
      </c>
      <c r="O114" s="101">
        <v>553.50134561631432</v>
      </c>
      <c r="P114" s="101">
        <v>584.43877831203974</v>
      </c>
      <c r="Q114" s="101">
        <v>578.15871787987021</v>
      </c>
      <c r="R114" s="101">
        <v>658.60272038959977</v>
      </c>
      <c r="S114" s="101">
        <v>524.52345473548928</v>
      </c>
      <c r="T114" s="101">
        <v>621.75120047680252</v>
      </c>
      <c r="U114" s="101">
        <v>581.43675270659367</v>
      </c>
      <c r="V114" s="101">
        <v>559.77950776760713</v>
      </c>
      <c r="W114" s="101">
        <v>782.6343311775089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832.38143468847034</v>
      </c>
      <c r="F115" s="104">
        <v>1160.6684627121758</v>
      </c>
      <c r="G115" s="104">
        <v>0</v>
      </c>
      <c r="H115" s="104">
        <v>925.3700251681189</v>
      </c>
      <c r="I115" s="104">
        <v>0</v>
      </c>
      <c r="J115" s="104">
        <v>826.13200772630319</v>
      </c>
      <c r="K115" s="104">
        <v>664.20406823928784</v>
      </c>
      <c r="L115" s="104">
        <v>988.36833820932213</v>
      </c>
      <c r="M115" s="104">
        <v>835.26143150245412</v>
      </c>
      <c r="N115" s="104">
        <v>864.16780443510481</v>
      </c>
      <c r="O115" s="104">
        <v>570.70818338396418</v>
      </c>
      <c r="P115" s="104">
        <v>710.11542922613228</v>
      </c>
      <c r="Q115" s="104">
        <v>640.80255436338132</v>
      </c>
      <c r="R115" s="104">
        <v>826.21304622959804</v>
      </c>
      <c r="S115" s="104">
        <v>577.53679627741053</v>
      </c>
      <c r="T115" s="104">
        <v>493.94796790087719</v>
      </c>
      <c r="U115" s="104">
        <v>569.27578342261359</v>
      </c>
      <c r="V115" s="104">
        <v>568.53363476794198</v>
      </c>
      <c r="W115" s="104">
        <v>935.91157482542167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829.35220649951623</v>
      </c>
      <c r="D116" s="101">
        <v>667.27147888766729</v>
      </c>
      <c r="E116" s="101">
        <v>1465.7283220342515</v>
      </c>
      <c r="F116" s="101">
        <v>1463.3586868851826</v>
      </c>
      <c r="G116" s="101">
        <v>1425.2921057045191</v>
      </c>
      <c r="H116" s="101">
        <v>1337.4880536173932</v>
      </c>
      <c r="I116" s="101">
        <v>1506.1181443952491</v>
      </c>
      <c r="J116" s="101">
        <v>1514.700288055659</v>
      </c>
      <c r="K116" s="101">
        <v>1492.8884466839588</v>
      </c>
      <c r="L116" s="101">
        <v>1652.5160444814699</v>
      </c>
      <c r="M116" s="101">
        <v>1654.6907097265257</v>
      </c>
      <c r="N116" s="101">
        <v>1598.3942360741439</v>
      </c>
      <c r="O116" s="101">
        <v>1567.2226983317228</v>
      </c>
      <c r="P116" s="101">
        <v>1483.399309239989</v>
      </c>
      <c r="Q116" s="101">
        <v>1479.7862788919651</v>
      </c>
      <c r="R116" s="101">
        <v>1571.6284820685873</v>
      </c>
      <c r="S116" s="101">
        <v>1435.4295633159231</v>
      </c>
      <c r="T116" s="101">
        <v>1773.8448014024266</v>
      </c>
      <c r="U116" s="101">
        <v>1545.3541892449164</v>
      </c>
      <c r="V116" s="101">
        <v>1686.8286762056805</v>
      </c>
      <c r="W116" s="101">
        <v>1130.3110864603914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1162.700044080937</v>
      </c>
      <c r="D117" s="104">
        <v>0</v>
      </c>
      <c r="E117" s="104">
        <v>1696.1329445206504</v>
      </c>
      <c r="F117" s="104">
        <v>1439.2354405820088</v>
      </c>
      <c r="G117" s="104">
        <v>1601.9555871814314</v>
      </c>
      <c r="H117" s="104">
        <v>1587.8518983189301</v>
      </c>
      <c r="I117" s="104">
        <v>1773.508811803744</v>
      </c>
      <c r="J117" s="104">
        <v>1684.4789574638435</v>
      </c>
      <c r="K117" s="104">
        <v>1672.0860943986554</v>
      </c>
      <c r="L117" s="104">
        <v>1736.6831959842386</v>
      </c>
      <c r="M117" s="104">
        <v>1860.9255809801084</v>
      </c>
      <c r="N117" s="104">
        <v>1742.4112874088592</v>
      </c>
      <c r="O117" s="104">
        <v>1550.6609924692889</v>
      </c>
      <c r="P117" s="104">
        <v>1504.3944165071309</v>
      </c>
      <c r="Q117" s="104">
        <v>1573.1319583839543</v>
      </c>
      <c r="R117" s="104">
        <v>1602.8806876994493</v>
      </c>
      <c r="S117" s="104">
        <v>1640.7314217008811</v>
      </c>
      <c r="T117" s="104">
        <v>1615.6968453270022</v>
      </c>
      <c r="U117" s="104">
        <v>1578.8723416494092</v>
      </c>
      <c r="V117" s="104">
        <v>1546.1296204016398</v>
      </c>
      <c r="W117" s="104">
        <v>1728.1254978491459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181.74897570890636</v>
      </c>
      <c r="D118" s="98">
        <v>0</v>
      </c>
      <c r="E118" s="98">
        <v>720.34684643988805</v>
      </c>
      <c r="F118" s="98">
        <v>530.09522944960668</v>
      </c>
      <c r="G118" s="98">
        <v>666.24020100863322</v>
      </c>
      <c r="H118" s="98">
        <v>653.88941929353859</v>
      </c>
      <c r="I118" s="98">
        <v>846.55381090022922</v>
      </c>
      <c r="J118" s="98">
        <v>740.7276907365947</v>
      </c>
      <c r="K118" s="98">
        <v>752.59292004097483</v>
      </c>
      <c r="L118" s="98">
        <v>776.289343756427</v>
      </c>
      <c r="M118" s="98">
        <v>869.21977801836817</v>
      </c>
      <c r="N118" s="98">
        <v>812.62763083911625</v>
      </c>
      <c r="O118" s="98">
        <v>755.69154152935198</v>
      </c>
      <c r="P118" s="98">
        <v>657.67233329285023</v>
      </c>
      <c r="Q118" s="98">
        <v>683.17077491394662</v>
      </c>
      <c r="R118" s="98">
        <v>700.5576075483558</v>
      </c>
      <c r="S118" s="98">
        <v>759.60034866021351</v>
      </c>
      <c r="T118" s="98">
        <v>726.30870702376308</v>
      </c>
      <c r="U118" s="98">
        <v>701.92262362552731</v>
      </c>
      <c r="V118" s="98">
        <v>657.98928891477908</v>
      </c>
      <c r="W118" s="98">
        <v>777.53643190573973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980.95106837203048</v>
      </c>
      <c r="D119" s="98">
        <v>0</v>
      </c>
      <c r="E119" s="98">
        <v>975.7860980807626</v>
      </c>
      <c r="F119" s="98">
        <v>909.1402111324021</v>
      </c>
      <c r="G119" s="98">
        <v>935.71538617279793</v>
      </c>
      <c r="H119" s="98">
        <v>933.96247902539164</v>
      </c>
      <c r="I119" s="98">
        <v>926.95500090351482</v>
      </c>
      <c r="J119" s="98">
        <v>943.75126672724855</v>
      </c>
      <c r="K119" s="98">
        <v>919.49317435768012</v>
      </c>
      <c r="L119" s="98">
        <v>960.39385222781164</v>
      </c>
      <c r="M119" s="98">
        <v>991.70580296174012</v>
      </c>
      <c r="N119" s="98">
        <v>929.78365656974279</v>
      </c>
      <c r="O119" s="98">
        <v>794.96945093993691</v>
      </c>
      <c r="P119" s="98">
        <v>846.72208321428025</v>
      </c>
      <c r="Q119" s="98">
        <v>889.96118347000777</v>
      </c>
      <c r="R119" s="98">
        <v>902.32308015109345</v>
      </c>
      <c r="S119" s="98">
        <v>881.13107304066739</v>
      </c>
      <c r="T119" s="98">
        <v>889.3881383032392</v>
      </c>
      <c r="U119" s="98">
        <v>876.94971802388216</v>
      </c>
      <c r="V119" s="98">
        <v>888.14033148686076</v>
      </c>
      <c r="W119" s="98">
        <v>950.58906594340624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365.99113087541969</v>
      </c>
      <c r="D120" s="122">
        <v>371.84224115328573</v>
      </c>
      <c r="E120" s="122">
        <v>603.57761780714907</v>
      </c>
      <c r="F120" s="122">
        <v>584.87096480809021</v>
      </c>
      <c r="G120" s="122">
        <v>587.20480003333148</v>
      </c>
      <c r="H120" s="122">
        <v>527.90469098978735</v>
      </c>
      <c r="I120" s="122">
        <v>574.70084896857804</v>
      </c>
      <c r="J120" s="122">
        <v>454.14121301711907</v>
      </c>
      <c r="K120" s="122">
        <v>508.63459242275081</v>
      </c>
      <c r="L120" s="122">
        <v>518.40679346522484</v>
      </c>
      <c r="M120" s="122">
        <v>575.19771378847815</v>
      </c>
      <c r="N120" s="122">
        <v>587.35831569030518</v>
      </c>
      <c r="O120" s="122">
        <v>575.48537913976452</v>
      </c>
      <c r="P120" s="122">
        <v>562.8014747843547</v>
      </c>
      <c r="Q120" s="122">
        <v>549.31817588036051</v>
      </c>
      <c r="R120" s="122">
        <v>539.7984115288491</v>
      </c>
      <c r="S120" s="122">
        <v>549.13410008462472</v>
      </c>
      <c r="T120" s="122">
        <v>555.3019183320946</v>
      </c>
      <c r="U120" s="122">
        <v>568.31062498932636</v>
      </c>
      <c r="V120" s="122">
        <v>554.32636426996783</v>
      </c>
      <c r="W120" s="122">
        <v>552.24351954655617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355.53870110817286</v>
      </c>
      <c r="D121" s="98">
        <v>390.58161489086149</v>
      </c>
      <c r="E121" s="98">
        <v>482.84260426000975</v>
      </c>
      <c r="F121" s="98">
        <v>466.74719424237264</v>
      </c>
      <c r="G121" s="98">
        <v>556.16357629917559</v>
      </c>
      <c r="H121" s="98">
        <v>441.35525102685824</v>
      </c>
      <c r="I121" s="98">
        <v>542.82197354360835</v>
      </c>
      <c r="J121" s="98">
        <v>306.18857998809159</v>
      </c>
      <c r="K121" s="98">
        <v>400.62103513729312</v>
      </c>
      <c r="L121" s="98">
        <v>318.54358230329939</v>
      </c>
      <c r="M121" s="98">
        <v>485.8426680805286</v>
      </c>
      <c r="N121" s="98">
        <v>573.35761604569916</v>
      </c>
      <c r="O121" s="98">
        <v>554.39270491327511</v>
      </c>
      <c r="P121" s="98">
        <v>552.54883039355911</v>
      </c>
      <c r="Q121" s="98">
        <v>549.72896539818794</v>
      </c>
      <c r="R121" s="98">
        <v>555.03733288972978</v>
      </c>
      <c r="S121" s="98">
        <v>518.1677389406542</v>
      </c>
      <c r="T121" s="98">
        <v>567.94477298828849</v>
      </c>
      <c r="U121" s="98">
        <v>607.22561607697344</v>
      </c>
      <c r="V121" s="98">
        <v>579.00685681587652</v>
      </c>
      <c r="W121" s="98">
        <v>517.33455457736693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428.23967757844952</v>
      </c>
      <c r="D122" s="33">
        <v>291.95004445208792</v>
      </c>
      <c r="E122" s="33">
        <v>675.29521366417896</v>
      </c>
      <c r="F122" s="33">
        <v>657.79822134412336</v>
      </c>
      <c r="G122" s="33">
        <v>624.3363904495053</v>
      </c>
      <c r="H122" s="33">
        <v>655.38391536868278</v>
      </c>
      <c r="I122" s="33">
        <v>633.02560851802116</v>
      </c>
      <c r="J122" s="33">
        <v>618.08325508758742</v>
      </c>
      <c r="K122" s="33">
        <v>622.14036448543516</v>
      </c>
      <c r="L122" s="33">
        <v>634.86729890707534</v>
      </c>
      <c r="M122" s="33">
        <v>590.09022140646971</v>
      </c>
      <c r="N122" s="33">
        <v>591.90094900694771</v>
      </c>
      <c r="O122" s="33">
        <v>589.55880250611438</v>
      </c>
      <c r="P122" s="33">
        <v>567.91427106366962</v>
      </c>
      <c r="Q122" s="33">
        <v>549.1819012077799</v>
      </c>
      <c r="R122" s="33">
        <v>535.32964365521434</v>
      </c>
      <c r="S122" s="33">
        <v>568.4150419289839</v>
      </c>
      <c r="T122" s="33">
        <v>549.85405508200097</v>
      </c>
      <c r="U122" s="33">
        <v>551.99291376765109</v>
      </c>
      <c r="V122" s="33">
        <v>544.99759094068827</v>
      </c>
      <c r="W122" s="33">
        <v>565.42976109571032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7">
        <f t="shared" ref="C124:Q124" si="42">C125+C128+C130+C139</f>
        <v>10390.37794379656</v>
      </c>
      <c r="D124" s="117">
        <f t="shared" si="42"/>
        <v>11181.38044760883</v>
      </c>
      <c r="E124" s="117">
        <f t="shared" si="42"/>
        <v>10886.670263595062</v>
      </c>
      <c r="F124" s="117">
        <f t="shared" si="42"/>
        <v>11030.003497033938</v>
      </c>
      <c r="G124" s="117">
        <f t="shared" si="42"/>
        <v>10511.459561671942</v>
      </c>
      <c r="H124" s="117">
        <f t="shared" si="42"/>
        <v>10181.356234602774</v>
      </c>
      <c r="I124" s="117">
        <f t="shared" si="42"/>
        <v>9682.0298908951318</v>
      </c>
      <c r="J124" s="117">
        <f t="shared" si="42"/>
        <v>9813.7945500237329</v>
      </c>
      <c r="K124" s="117">
        <f t="shared" si="42"/>
        <v>9706.8764599040933</v>
      </c>
      <c r="L124" s="117">
        <f t="shared" si="42"/>
        <v>10502.524997715962</v>
      </c>
      <c r="M124" s="117">
        <f t="shared" si="42"/>
        <v>9778.5740116082725</v>
      </c>
      <c r="N124" s="117">
        <f t="shared" si="42"/>
        <v>9691.4532285229161</v>
      </c>
      <c r="O124" s="117">
        <f t="shared" si="42"/>
        <v>10124.630637995013</v>
      </c>
      <c r="P124" s="117">
        <f t="shared" si="42"/>
        <v>9070.2745628924786</v>
      </c>
      <c r="Q124" s="117">
        <f t="shared" si="42"/>
        <v>9202.3480340497044</v>
      </c>
      <c r="R124" s="117">
        <f t="shared" ref="R124:V124" si="43">R125+R128+R130+R139</f>
        <v>8825.3962976479543</v>
      </c>
      <c r="S124" s="117">
        <f t="shared" si="43"/>
        <v>8765.4106696296258</v>
      </c>
      <c r="T124" s="117">
        <f t="shared" si="43"/>
        <v>8711.3904155534819</v>
      </c>
      <c r="U124" s="117">
        <f t="shared" si="43"/>
        <v>8065.1395232558334</v>
      </c>
      <c r="V124" s="117">
        <f t="shared" si="43"/>
        <v>7724.7829503803823</v>
      </c>
      <c r="W124" s="117">
        <f t="shared" ref="W124" si="44">W125+W128+W130+W139</f>
        <v>7659.0449103574592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8964.0030901059708</v>
      </c>
      <c r="D125" s="122">
        <f t="shared" si="45"/>
        <v>9626.7230093514427</v>
      </c>
      <c r="E125" s="122">
        <f t="shared" si="45"/>
        <v>9280.4478248505329</v>
      </c>
      <c r="F125" s="122">
        <f t="shared" si="45"/>
        <v>9219.3394767204845</v>
      </c>
      <c r="G125" s="122">
        <f t="shared" si="45"/>
        <v>8772.3126751288346</v>
      </c>
      <c r="H125" s="122">
        <f t="shared" si="45"/>
        <v>8395.7357162344615</v>
      </c>
      <c r="I125" s="122">
        <f t="shared" si="45"/>
        <v>7908.8363877547763</v>
      </c>
      <c r="J125" s="122">
        <f t="shared" si="45"/>
        <v>8293.6428580171214</v>
      </c>
      <c r="K125" s="122">
        <f t="shared" si="45"/>
        <v>8061.8588947358867</v>
      </c>
      <c r="L125" s="122">
        <f t="shared" si="45"/>
        <v>8764.7274580610865</v>
      </c>
      <c r="M125" s="122">
        <f t="shared" si="45"/>
        <v>7978.7228430436116</v>
      </c>
      <c r="N125" s="122">
        <f t="shared" si="45"/>
        <v>7899.7090626791951</v>
      </c>
      <c r="O125" s="122">
        <f t="shared" si="45"/>
        <v>8419.201399882415</v>
      </c>
      <c r="P125" s="122">
        <f t="shared" si="45"/>
        <v>7305.8403463826453</v>
      </c>
      <c r="Q125" s="122">
        <f t="shared" si="45"/>
        <v>7386.7446555014021</v>
      </c>
      <c r="R125" s="122">
        <f t="shared" ref="R125:V125" si="46">SUM(R126:R127)</f>
        <v>7056.9239205276226</v>
      </c>
      <c r="S125" s="122">
        <f t="shared" si="46"/>
        <v>6978.7468848827166</v>
      </c>
      <c r="T125" s="122">
        <f t="shared" si="46"/>
        <v>7035.8062212616778</v>
      </c>
      <c r="U125" s="122">
        <f t="shared" si="46"/>
        <v>6347.8030554721017</v>
      </c>
      <c r="V125" s="122">
        <f t="shared" si="46"/>
        <v>5972.5971690584875</v>
      </c>
      <c r="W125" s="122">
        <f t="shared" ref="W125" si="47">SUM(W126:W127)</f>
        <v>5854.5762927758515</v>
      </c>
      <c r="DA125" s="130" t="s">
        <v>4207</v>
      </c>
    </row>
    <row r="126" spans="1:105" ht="12" customHeight="1" x14ac:dyDescent="0.25">
      <c r="A126" s="97" t="s">
        <v>204</v>
      </c>
      <c r="B126" s="98"/>
      <c r="C126" s="98">
        <v>8926.043831230787</v>
      </c>
      <c r="D126" s="98">
        <v>9583.6530251716449</v>
      </c>
      <c r="E126" s="98">
        <v>9239.9547556826292</v>
      </c>
      <c r="F126" s="98">
        <v>9179.0508765740979</v>
      </c>
      <c r="G126" s="98">
        <v>8735.3242756252785</v>
      </c>
      <c r="H126" s="98">
        <v>8361.2498115688049</v>
      </c>
      <c r="I126" s="98">
        <v>7878.4682935338615</v>
      </c>
      <c r="J126" s="98">
        <v>8262.4101935564631</v>
      </c>
      <c r="K126" s="98">
        <v>8032.5671247828914</v>
      </c>
      <c r="L126" s="98">
        <v>8732.6838098847602</v>
      </c>
      <c r="M126" s="98">
        <v>7949.877041856249</v>
      </c>
      <c r="N126" s="98">
        <v>7870.8164971695614</v>
      </c>
      <c r="O126" s="98">
        <v>8388.5660979465665</v>
      </c>
      <c r="P126" s="98">
        <v>7277.8051577933256</v>
      </c>
      <c r="Q126" s="98">
        <v>7358.9399013915727</v>
      </c>
      <c r="R126" s="98">
        <v>7031.1331859098109</v>
      </c>
      <c r="S126" s="98">
        <v>6953.798822628346</v>
      </c>
      <c r="T126" s="98">
        <v>7010.4172803190804</v>
      </c>
      <c r="U126" s="98">
        <v>6325.4283154726354</v>
      </c>
      <c r="V126" s="98">
        <v>5951.5047763411303</v>
      </c>
      <c r="W126" s="98">
        <v>5834.6204875327885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37.959258875184496</v>
      </c>
      <c r="D127" s="98">
        <v>43.069984179797622</v>
      </c>
      <c r="E127" s="98">
        <v>40.493069167903236</v>
      </c>
      <c r="F127" s="98">
        <v>40.28860014638618</v>
      </c>
      <c r="G127" s="98">
        <v>36.988399503556913</v>
      </c>
      <c r="H127" s="98">
        <v>34.485904665655902</v>
      </c>
      <c r="I127" s="98">
        <v>30.368094220914418</v>
      </c>
      <c r="J127" s="98">
        <v>31.232664460657713</v>
      </c>
      <c r="K127" s="98">
        <v>29.291769952995452</v>
      </c>
      <c r="L127" s="98">
        <v>32.043648176326045</v>
      </c>
      <c r="M127" s="98">
        <v>28.845801187362415</v>
      </c>
      <c r="N127" s="98">
        <v>28.892565509633663</v>
      </c>
      <c r="O127" s="98">
        <v>30.63530193584829</v>
      </c>
      <c r="P127" s="98">
        <v>28.035188589319937</v>
      </c>
      <c r="Q127" s="98">
        <v>27.804754109829194</v>
      </c>
      <c r="R127" s="98">
        <v>25.790734617811498</v>
      </c>
      <c r="S127" s="98">
        <v>24.948062254370317</v>
      </c>
      <c r="T127" s="98">
        <v>25.38894094259739</v>
      </c>
      <c r="U127" s="98">
        <v>22.374739999466094</v>
      </c>
      <c r="V127" s="98">
        <v>21.092392717357008</v>
      </c>
      <c r="W127" s="98">
        <v>19.955805243062688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18.537696738890233</v>
      </c>
      <c r="D128" s="122">
        <f t="shared" si="48"/>
        <v>9.5038626840910059</v>
      </c>
      <c r="E128" s="122">
        <f t="shared" si="48"/>
        <v>32.504006712186239</v>
      </c>
      <c r="F128" s="122">
        <f t="shared" si="48"/>
        <v>55.320837068489389</v>
      </c>
      <c r="G128" s="122">
        <f t="shared" si="48"/>
        <v>44.31692036230703</v>
      </c>
      <c r="H128" s="122">
        <f t="shared" si="48"/>
        <v>78.884940871079962</v>
      </c>
      <c r="I128" s="122">
        <f t="shared" si="48"/>
        <v>70.187156839529578</v>
      </c>
      <c r="J128" s="122">
        <f t="shared" si="48"/>
        <v>40.776116847615711</v>
      </c>
      <c r="K128" s="122">
        <f t="shared" si="48"/>
        <v>55.648680308344453</v>
      </c>
      <c r="L128" s="122">
        <f t="shared" si="48"/>
        <v>71.662566783768867</v>
      </c>
      <c r="M128" s="122">
        <f t="shared" si="48"/>
        <v>75.616164596157333</v>
      </c>
      <c r="N128" s="122">
        <f t="shared" si="48"/>
        <v>115.0714259391152</v>
      </c>
      <c r="O128" s="122">
        <f t="shared" si="48"/>
        <v>70.1506773317073</v>
      </c>
      <c r="P128" s="122">
        <f t="shared" si="48"/>
        <v>41.006774226846495</v>
      </c>
      <c r="Q128" s="122">
        <f t="shared" si="48"/>
        <v>46.36444646331087</v>
      </c>
      <c r="R128" s="122">
        <f t="shared" si="48"/>
        <v>62.771864032675246</v>
      </c>
      <c r="S128" s="122">
        <f t="shared" si="48"/>
        <v>64.271644902154549</v>
      </c>
      <c r="T128" s="122">
        <f t="shared" si="48"/>
        <v>82.218476234359585</v>
      </c>
      <c r="U128" s="122">
        <f t="shared" si="48"/>
        <v>69.952704914518833</v>
      </c>
      <c r="V128" s="122">
        <f t="shared" si="48"/>
        <v>60.649073795859984</v>
      </c>
      <c r="W128" s="122">
        <f t="shared" si="48"/>
        <v>71.089421437778213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18.537696738890233</v>
      </c>
      <c r="D129" s="98">
        <f>IF(RES_hhdet_in_tes!D129=0,0,RES_hhdet_in_tes!D129*1000*11630/RES_hhdet_in_new!D126)</f>
        <v>9.5038626840910059</v>
      </c>
      <c r="E129" s="98">
        <f>IF(RES_hhdet_in_tes!E129=0,0,RES_hhdet_in_tes!E129*1000*11630/RES_hhdet_in_new!E126)</f>
        <v>32.504006712186239</v>
      </c>
      <c r="F129" s="98">
        <f>IF(RES_hhdet_in_tes!F129=0,0,RES_hhdet_in_tes!F129*1000*11630/RES_hhdet_in_new!F126)</f>
        <v>55.320837068489389</v>
      </c>
      <c r="G129" s="98">
        <f>IF(RES_hhdet_in_tes!G129=0,0,RES_hhdet_in_tes!G129*1000*11630/RES_hhdet_in_new!G126)</f>
        <v>44.31692036230703</v>
      </c>
      <c r="H129" s="98">
        <f>IF(RES_hhdet_in_tes!H129=0,0,RES_hhdet_in_tes!H129*1000*11630/RES_hhdet_in_new!H126)</f>
        <v>78.884940871079962</v>
      </c>
      <c r="I129" s="98">
        <f>IF(RES_hhdet_in_tes!I129=0,0,RES_hhdet_in_tes!I129*1000*11630/RES_hhdet_in_new!I126)</f>
        <v>70.187156839529578</v>
      </c>
      <c r="J129" s="98">
        <f>IF(RES_hhdet_in_tes!J129=0,0,RES_hhdet_in_tes!J129*1000*11630/RES_hhdet_in_new!J126)</f>
        <v>40.776116847615711</v>
      </c>
      <c r="K129" s="98">
        <f>IF(RES_hhdet_in_tes!K129=0,0,RES_hhdet_in_tes!K129*1000*11630/RES_hhdet_in_new!K126)</f>
        <v>55.648680308344453</v>
      </c>
      <c r="L129" s="98">
        <f>IF(RES_hhdet_in_tes!L129=0,0,RES_hhdet_in_tes!L129*1000*11630/RES_hhdet_in_new!L126)</f>
        <v>71.662566783768867</v>
      </c>
      <c r="M129" s="98">
        <f>IF(RES_hhdet_in_tes!M129=0,0,RES_hhdet_in_tes!M129*1000*11630/RES_hhdet_in_new!M126)</f>
        <v>75.616164596157333</v>
      </c>
      <c r="N129" s="98">
        <f>IF(RES_hhdet_in_tes!N129=0,0,RES_hhdet_in_tes!N129*1000*11630/RES_hhdet_in_new!N126)</f>
        <v>115.0714259391152</v>
      </c>
      <c r="O129" s="98">
        <f>IF(RES_hhdet_in_tes!O129=0,0,RES_hhdet_in_tes!O129*1000*11630/RES_hhdet_in_new!O126)</f>
        <v>70.1506773317073</v>
      </c>
      <c r="P129" s="98">
        <f>IF(RES_hhdet_in_tes!P129=0,0,RES_hhdet_in_tes!P129*1000*11630/RES_hhdet_in_new!P126)</f>
        <v>41.006774226846495</v>
      </c>
      <c r="Q129" s="98">
        <f>IF(RES_hhdet_in_tes!Q129=0,0,RES_hhdet_in_tes!Q129*1000*11630/RES_hhdet_in_new!Q126)</f>
        <v>46.36444646331087</v>
      </c>
      <c r="R129" s="98">
        <f>IF(RES_hhdet_in_tes!R129=0,0,RES_hhdet_in_tes!R129*1000*11630/RES_hhdet_in_new!R126)</f>
        <v>62.771864032675246</v>
      </c>
      <c r="S129" s="98">
        <f>IF(RES_hhdet_in_tes!S129=0,0,RES_hhdet_in_tes!S129*1000*11630/RES_hhdet_in_new!S126)</f>
        <v>64.271644902154549</v>
      </c>
      <c r="T129" s="98">
        <f>IF(RES_hhdet_in_tes!T129=0,0,RES_hhdet_in_tes!T129*1000*11630/RES_hhdet_in_new!T126)</f>
        <v>82.218476234359585</v>
      </c>
      <c r="U129" s="98">
        <f>IF(RES_hhdet_in_tes!U129=0,0,RES_hhdet_in_tes!U129*1000*11630/RES_hhdet_in_new!U126)</f>
        <v>69.952704914518833</v>
      </c>
      <c r="V129" s="98">
        <f>IF(RES_hhdet_in_tes!V129=0,0,RES_hhdet_in_tes!V129*1000*11630/RES_hhdet_in_new!V126)</f>
        <v>60.649073795859984</v>
      </c>
      <c r="W129" s="98">
        <f>IF(RES_hhdet_in_tes!W129=0,0,RES_hhdet_in_tes!W129*1000*11630/RES_hhdet_in_new!W126)</f>
        <v>71.089421437778213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1000.7581512871636</v>
      </c>
      <c r="D130" s="122">
        <v>1127.0684702853207</v>
      </c>
      <c r="E130" s="122">
        <v>1108.6181821360383</v>
      </c>
      <c r="F130" s="122">
        <v>1248.1502021804292</v>
      </c>
      <c r="G130" s="122">
        <v>1184.166643081928</v>
      </c>
      <c r="H130" s="122">
        <v>1208.9719546347419</v>
      </c>
      <c r="I130" s="122">
        <v>1218.2216860632118</v>
      </c>
      <c r="J130" s="122">
        <v>1066.9822289865356</v>
      </c>
      <c r="K130" s="122">
        <v>1142.7429797041307</v>
      </c>
      <c r="L130" s="122">
        <v>1173.0321698154032</v>
      </c>
      <c r="M130" s="122">
        <v>1249.0725533317086</v>
      </c>
      <c r="N130" s="122">
        <v>1201.342933512879</v>
      </c>
      <c r="O130" s="122">
        <v>1180.006673356766</v>
      </c>
      <c r="P130" s="122">
        <v>1267.813523338026</v>
      </c>
      <c r="Q130" s="122">
        <v>1304.5394498322348</v>
      </c>
      <c r="R130" s="122">
        <v>1264.7490468619694</v>
      </c>
      <c r="S130" s="122">
        <v>1274.6206747571528</v>
      </c>
      <c r="T130" s="122">
        <v>1190.2540644201476</v>
      </c>
      <c r="U130" s="122">
        <v>1210.3865593637386</v>
      </c>
      <c r="V130" s="122">
        <v>1217.3845470262354</v>
      </c>
      <c r="W130" s="122">
        <v>1260.2900849747393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875.73595910792096</v>
      </c>
      <c r="D131" s="98">
        <v>971.32117227556523</v>
      </c>
      <c r="E131" s="98">
        <v>976.84947800938949</v>
      </c>
      <c r="F131" s="98">
        <v>1096.212334775126</v>
      </c>
      <c r="G131" s="98">
        <v>982.69443285469231</v>
      </c>
      <c r="H131" s="98">
        <v>1017.1315505571363</v>
      </c>
      <c r="I131" s="98">
        <v>1095.6164783522247</v>
      </c>
      <c r="J131" s="98">
        <v>1026.528110416991</v>
      </c>
      <c r="K131" s="98">
        <v>1065.2127234734505</v>
      </c>
      <c r="L131" s="98">
        <v>1097.9072196230284</v>
      </c>
      <c r="M131" s="98">
        <v>1173.2615313617025</v>
      </c>
      <c r="N131" s="98">
        <v>1092.4382911685375</v>
      </c>
      <c r="O131" s="98">
        <v>1093.8926381128822</v>
      </c>
      <c r="P131" s="98">
        <v>1135.1171567199337</v>
      </c>
      <c r="Q131" s="98">
        <v>1138.495117982721</v>
      </c>
      <c r="R131" s="98">
        <v>1154.3891539450174</v>
      </c>
      <c r="S131" s="98">
        <v>1158.2327690240536</v>
      </c>
      <c r="T131" s="98">
        <v>1137.7189616567923</v>
      </c>
      <c r="U131" s="98">
        <v>1142.4563138925207</v>
      </c>
      <c r="V131" s="98">
        <v>1146.5002092125847</v>
      </c>
      <c r="W131" s="98">
        <v>1230.7434045966015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1026.5972506185656</v>
      </c>
      <c r="D132" s="98">
        <v>1107.7757802242968</v>
      </c>
      <c r="E132" s="98">
        <v>1210.7771665875186</v>
      </c>
      <c r="F132" s="98">
        <v>1415.7522917345898</v>
      </c>
      <c r="G132" s="98">
        <v>1283.0650924311599</v>
      </c>
      <c r="H132" s="98">
        <v>1197.7084174821334</v>
      </c>
      <c r="I132" s="98">
        <v>1307.0898231793212</v>
      </c>
      <c r="J132" s="98">
        <v>1217.4745726475455</v>
      </c>
      <c r="K132" s="98">
        <v>1197.9385378604568</v>
      </c>
      <c r="L132" s="98">
        <v>1256.3161327618918</v>
      </c>
      <c r="M132" s="98">
        <v>1473.2214571832455</v>
      </c>
      <c r="N132" s="98">
        <v>1220.4729966218292</v>
      </c>
      <c r="O132" s="98">
        <v>1204.559590904224</v>
      </c>
      <c r="P132" s="98">
        <v>1249.2650636169983</v>
      </c>
      <c r="Q132" s="98">
        <v>1227.3517436841951</v>
      </c>
      <c r="R132" s="98">
        <v>1310.4017167591401</v>
      </c>
      <c r="S132" s="98">
        <v>1245.4604908601505</v>
      </c>
      <c r="T132" s="98">
        <v>1132.7489132425062</v>
      </c>
      <c r="U132" s="98">
        <v>1252.5148896543308</v>
      </c>
      <c r="V132" s="98">
        <v>1194.416419137601</v>
      </c>
      <c r="W132" s="98">
        <v>1348.1006657645291</v>
      </c>
      <c r="DA132" s="63" t="s">
        <v>4214</v>
      </c>
    </row>
    <row r="133" spans="1:105" ht="12" customHeight="1" x14ac:dyDescent="0.25">
      <c r="A133" s="100" t="s">
        <v>204</v>
      </c>
      <c r="B133" s="101"/>
      <c r="C133" s="101">
        <v>502.01446053702119</v>
      </c>
      <c r="D133" s="101">
        <v>546.61829461082402</v>
      </c>
      <c r="E133" s="101">
        <v>577.97869989187006</v>
      </c>
      <c r="F133" s="101">
        <v>644.77554297594099</v>
      </c>
      <c r="G133" s="101">
        <v>604.08947059946081</v>
      </c>
      <c r="H133" s="101">
        <v>590.49737294469651</v>
      </c>
      <c r="I133" s="101">
        <v>652.9663293638414</v>
      </c>
      <c r="J133" s="101">
        <v>585.80593885694338</v>
      </c>
      <c r="K133" s="101">
        <v>553.81032460563085</v>
      </c>
      <c r="L133" s="101">
        <v>553.1000763660038</v>
      </c>
      <c r="M133" s="101">
        <v>578.00409483330827</v>
      </c>
      <c r="N133" s="101">
        <v>500.08035242173258</v>
      </c>
      <c r="O133" s="101">
        <v>518.14803672261621</v>
      </c>
      <c r="P133" s="101">
        <v>537.04426604586592</v>
      </c>
      <c r="Q133" s="101">
        <v>549.71371694787058</v>
      </c>
      <c r="R133" s="101">
        <v>575.90048094689757</v>
      </c>
      <c r="S133" s="101">
        <v>619.66834387606696</v>
      </c>
      <c r="T133" s="101">
        <v>556.48712391214656</v>
      </c>
      <c r="U133" s="101">
        <v>609.19792423365232</v>
      </c>
      <c r="V133" s="101">
        <v>565.05957608363212</v>
      </c>
      <c r="W133" s="101">
        <v>636.46680772088496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524.58279008154454</v>
      </c>
      <c r="D134" s="104">
        <v>561.15748561347277</v>
      </c>
      <c r="E134" s="104">
        <v>632.79846669564847</v>
      </c>
      <c r="F134" s="104">
        <v>770.97674875864868</v>
      </c>
      <c r="G134" s="104">
        <v>678.97562183169885</v>
      </c>
      <c r="H134" s="104">
        <v>607.21104453743658</v>
      </c>
      <c r="I134" s="104">
        <v>654.12349381547983</v>
      </c>
      <c r="J134" s="104">
        <v>631.66863379060214</v>
      </c>
      <c r="K134" s="104">
        <v>644.12821325482594</v>
      </c>
      <c r="L134" s="104">
        <v>703.21605639588802</v>
      </c>
      <c r="M134" s="104">
        <v>895.21736234993728</v>
      </c>
      <c r="N134" s="104">
        <v>720.3926442000967</v>
      </c>
      <c r="O134" s="104">
        <v>686.41155418160793</v>
      </c>
      <c r="P134" s="104">
        <v>712.22079757113261</v>
      </c>
      <c r="Q134" s="104">
        <v>677.63802673632449</v>
      </c>
      <c r="R134" s="104">
        <v>734.50123581224238</v>
      </c>
      <c r="S134" s="104">
        <v>625.79214698408373</v>
      </c>
      <c r="T134" s="104">
        <v>576.26178933035976</v>
      </c>
      <c r="U134" s="104">
        <v>643.31696542067868</v>
      </c>
      <c r="V134" s="104">
        <v>629.35684305396899</v>
      </c>
      <c r="W134" s="104">
        <v>711.63385804364384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1327.0718844441233</v>
      </c>
      <c r="D135" s="101">
        <v>1579.3614148185291</v>
      </c>
      <c r="E135" s="101">
        <v>1395.9626701613188</v>
      </c>
      <c r="F135" s="101">
        <v>1521.476020153515</v>
      </c>
      <c r="G135" s="101">
        <v>1560.3547920930559</v>
      </c>
      <c r="H135" s="101">
        <v>1487.1579865082388</v>
      </c>
      <c r="I135" s="101">
        <v>1585.6298920283537</v>
      </c>
      <c r="J135" s="101">
        <v>1168.551944745624</v>
      </c>
      <c r="K135" s="101">
        <v>1186.7418787374638</v>
      </c>
      <c r="L135" s="101">
        <v>1483.5273072595219</v>
      </c>
      <c r="M135" s="101">
        <v>1420.3721675664237</v>
      </c>
      <c r="N135" s="101">
        <v>1568.8741880678967</v>
      </c>
      <c r="O135" s="101">
        <v>1439.5011834243667</v>
      </c>
      <c r="P135" s="101">
        <v>1281.5360626406416</v>
      </c>
      <c r="Q135" s="101">
        <v>1350.268266382813</v>
      </c>
      <c r="R135" s="101">
        <v>1358.0352414807887</v>
      </c>
      <c r="S135" s="101">
        <v>1457.2619374376866</v>
      </c>
      <c r="T135" s="101">
        <v>1315.5036519572216</v>
      </c>
      <c r="U135" s="101">
        <v>1290.9177536467782</v>
      </c>
      <c r="V135" s="101">
        <v>1397.1485053241026</v>
      </c>
      <c r="W135" s="101">
        <v>1190.5162121860983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1555.6121003509581</v>
      </c>
      <c r="D136" s="104">
        <v>1630.491947704533</v>
      </c>
      <c r="E136" s="104">
        <v>1650.1661760136737</v>
      </c>
      <c r="F136" s="104">
        <v>1656.1406497773801</v>
      </c>
      <c r="G136" s="104">
        <v>1689.6201311115499</v>
      </c>
      <c r="H136" s="104">
        <v>1679.9408861213781</v>
      </c>
      <c r="I136" s="104">
        <v>1810.1419459728108</v>
      </c>
      <c r="J136" s="104">
        <v>1462.4353281267638</v>
      </c>
      <c r="K136" s="104">
        <v>1646.2405669305149</v>
      </c>
      <c r="L136" s="104">
        <v>1569.7798292027624</v>
      </c>
      <c r="M136" s="104">
        <v>1822.0513629887132</v>
      </c>
      <c r="N136" s="104">
        <v>1750.1919274764007</v>
      </c>
      <c r="O136" s="104">
        <v>1711.6973870559327</v>
      </c>
      <c r="P136" s="104">
        <v>1540.0953731654058</v>
      </c>
      <c r="Q136" s="104">
        <v>1602.251302397955</v>
      </c>
      <c r="R136" s="104">
        <v>1593.5638916916846</v>
      </c>
      <c r="S136" s="104">
        <v>1701.7761559387113</v>
      </c>
      <c r="T136" s="104">
        <v>1514.5670833583627</v>
      </c>
      <c r="U136" s="104">
        <v>1614.1314338752052</v>
      </c>
      <c r="V136" s="104">
        <v>1625.404396641783</v>
      </c>
      <c r="W136" s="104">
        <v>1462.8906249834424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639.64193876445802</v>
      </c>
      <c r="D137" s="98">
        <v>685.01568872768507</v>
      </c>
      <c r="E137" s="98">
        <v>689.49121047813878</v>
      </c>
      <c r="F137" s="98">
        <v>734.31807445841821</v>
      </c>
      <c r="G137" s="98">
        <v>748.71164675188777</v>
      </c>
      <c r="H137" s="98">
        <v>730.71978076462688</v>
      </c>
      <c r="I137" s="98">
        <v>873.39230406191473</v>
      </c>
      <c r="J137" s="98">
        <v>651.21225132461814</v>
      </c>
      <c r="K137" s="98">
        <v>710.37278708651195</v>
      </c>
      <c r="L137" s="98">
        <v>622.44843831038645</v>
      </c>
      <c r="M137" s="98">
        <v>831.01567159401714</v>
      </c>
      <c r="N137" s="98">
        <v>797.14057436842938</v>
      </c>
      <c r="O137" s="98">
        <v>805.9654348053059</v>
      </c>
      <c r="P137" s="98">
        <v>661.59039092308228</v>
      </c>
      <c r="Q137" s="98">
        <v>684.96979319838647</v>
      </c>
      <c r="R137" s="98">
        <v>672.90620280216774</v>
      </c>
      <c r="S137" s="98">
        <v>742.90621415012913</v>
      </c>
      <c r="T137" s="98">
        <v>546.82227811418261</v>
      </c>
      <c r="U137" s="98">
        <v>678.37192383091258</v>
      </c>
      <c r="V137" s="98">
        <v>657.07641129766898</v>
      </c>
      <c r="W137" s="98">
        <v>676.18738875672318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915.97016158650013</v>
      </c>
      <c r="D138" s="98">
        <v>945.47625897684793</v>
      </c>
      <c r="E138" s="98">
        <v>960.67496553553497</v>
      </c>
      <c r="F138" s="98">
        <v>921.82257531896175</v>
      </c>
      <c r="G138" s="98">
        <v>940.90848435966268</v>
      </c>
      <c r="H138" s="98">
        <v>949.22110535675154</v>
      </c>
      <c r="I138" s="98">
        <v>936.74964191089646</v>
      </c>
      <c r="J138" s="98">
        <v>811.22307680214556</v>
      </c>
      <c r="K138" s="98">
        <v>935.86777984400294</v>
      </c>
      <c r="L138" s="98">
        <v>947.33139089237659</v>
      </c>
      <c r="M138" s="98">
        <v>991.03569139469619</v>
      </c>
      <c r="N138" s="98">
        <v>953.05135310797164</v>
      </c>
      <c r="O138" s="98">
        <v>905.73195225062659</v>
      </c>
      <c r="P138" s="98">
        <v>878.50498224232365</v>
      </c>
      <c r="Q138" s="98">
        <v>917.28150919956829</v>
      </c>
      <c r="R138" s="98">
        <v>920.65768888951686</v>
      </c>
      <c r="S138" s="98">
        <v>958.86994178858151</v>
      </c>
      <c r="T138" s="98">
        <v>967.74480524418016</v>
      </c>
      <c r="U138" s="98">
        <v>935.75951004429226</v>
      </c>
      <c r="V138" s="98">
        <v>968.3279853441145</v>
      </c>
      <c r="W138" s="98">
        <v>786.70323622671947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407.07900566453412</v>
      </c>
      <c r="D139" s="122">
        <v>418.08510528797603</v>
      </c>
      <c r="E139" s="122">
        <v>465.10024989630455</v>
      </c>
      <c r="F139" s="122">
        <v>507.19298106453476</v>
      </c>
      <c r="G139" s="122">
        <v>510.66332309887173</v>
      </c>
      <c r="H139" s="122">
        <v>497.76362286249122</v>
      </c>
      <c r="I139" s="122">
        <v>484.7846602376141</v>
      </c>
      <c r="J139" s="122">
        <v>412.39334617246033</v>
      </c>
      <c r="K139" s="122">
        <v>446.62590515573248</v>
      </c>
      <c r="L139" s="122">
        <v>493.10280305570274</v>
      </c>
      <c r="M139" s="122">
        <v>475.16245063679577</v>
      </c>
      <c r="N139" s="122">
        <v>475.329806391727</v>
      </c>
      <c r="O139" s="122">
        <v>455.27188742412488</v>
      </c>
      <c r="P139" s="122">
        <v>455.61391894495961</v>
      </c>
      <c r="Q139" s="122">
        <v>464.69948225275607</v>
      </c>
      <c r="R139" s="122">
        <v>440.95146622568598</v>
      </c>
      <c r="S139" s="122">
        <v>447.77146508760217</v>
      </c>
      <c r="T139" s="122">
        <v>403.11165363729691</v>
      </c>
      <c r="U139" s="122">
        <v>436.9972035054742</v>
      </c>
      <c r="V139" s="122">
        <v>474.15216049980017</v>
      </c>
      <c r="W139" s="122">
        <v>473.08911116908973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393.74865776186999</v>
      </c>
      <c r="D140" s="98">
        <v>459.47614938598394</v>
      </c>
      <c r="E140" s="98">
        <v>513.69312073905894</v>
      </c>
      <c r="F140" s="98">
        <v>535.73675203256391</v>
      </c>
      <c r="G140" s="98">
        <v>514.1701927944199</v>
      </c>
      <c r="H140" s="98">
        <v>522.99955512322333</v>
      </c>
      <c r="I140" s="98">
        <v>536.43535027357609</v>
      </c>
      <c r="J140" s="98">
        <v>460.53323836893964</v>
      </c>
      <c r="K140" s="98">
        <v>491.89624344153026</v>
      </c>
      <c r="L140" s="98">
        <v>472.3672414218978</v>
      </c>
      <c r="M140" s="98">
        <v>471.97295863731807</v>
      </c>
      <c r="N140" s="98">
        <v>484.79807315261462</v>
      </c>
      <c r="O140" s="98">
        <v>450.697971800951</v>
      </c>
      <c r="P140" s="98">
        <v>513.62705923775763</v>
      </c>
      <c r="Q140" s="98">
        <v>480.38250467784536</v>
      </c>
      <c r="R140" s="98">
        <v>450.04045595874669</v>
      </c>
      <c r="S140" s="98">
        <v>497.20064638229456</v>
      </c>
      <c r="T140" s="98">
        <v>509.76626296401628</v>
      </c>
      <c r="U140" s="98">
        <v>562.81633923849085</v>
      </c>
      <c r="V140" s="98">
        <v>573.17276242667174</v>
      </c>
      <c r="W140" s="98">
        <v>537.38214569797594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415.31749795841182</v>
      </c>
      <c r="D141" s="33">
        <v>407.3559184021409</v>
      </c>
      <c r="E141" s="33">
        <v>452.83799632372904</v>
      </c>
      <c r="F141" s="33">
        <v>498.87568317039967</v>
      </c>
      <c r="G141" s="33">
        <v>509.59272283576922</v>
      </c>
      <c r="H141" s="33">
        <v>490.56180570312608</v>
      </c>
      <c r="I141" s="33">
        <v>464.76209385586361</v>
      </c>
      <c r="J141" s="33">
        <v>398.43056541104801</v>
      </c>
      <c r="K141" s="33">
        <v>428.5773423713884</v>
      </c>
      <c r="L141" s="33">
        <v>502.5341689068573</v>
      </c>
      <c r="M141" s="33">
        <v>476.59757873122345</v>
      </c>
      <c r="N141" s="33">
        <v>471.54773436359375</v>
      </c>
      <c r="O141" s="33">
        <v>457.16556565207736</v>
      </c>
      <c r="P141" s="33">
        <v>443.71169367615539</v>
      </c>
      <c r="Q141" s="33">
        <v>461.87033624492022</v>
      </c>
      <c r="R141" s="33">
        <v>439.14985788362492</v>
      </c>
      <c r="S141" s="33">
        <v>437.8191636382648</v>
      </c>
      <c r="T141" s="33">
        <v>385.92923593340731</v>
      </c>
      <c r="U141" s="33">
        <v>408.56014195952196</v>
      </c>
      <c r="V141" s="33">
        <v>447.22168840270331</v>
      </c>
      <c r="W141" s="33">
        <v>447.90360363738478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10446.350687746617</v>
      </c>
      <c r="D143" s="117">
        <f t="shared" si="49"/>
        <v>9760.0567205402513</v>
      </c>
      <c r="E143" s="117">
        <f t="shared" si="49"/>
        <v>10191.524114111058</v>
      </c>
      <c r="F143" s="117">
        <f t="shared" si="49"/>
        <v>9568.8397859371289</v>
      </c>
      <c r="G143" s="117">
        <f t="shared" si="49"/>
        <v>9817.7812262458119</v>
      </c>
      <c r="H143" s="117">
        <f t="shared" si="49"/>
        <v>9640.5914510423154</v>
      </c>
      <c r="I143" s="117">
        <f t="shared" si="49"/>
        <v>9348.961670161656</v>
      </c>
      <c r="J143" s="117">
        <f t="shared" si="49"/>
        <v>9537.0666207419144</v>
      </c>
      <c r="K143" s="117">
        <f t="shared" si="49"/>
        <v>9662.8837003896242</v>
      </c>
      <c r="L143" s="117">
        <f t="shared" si="49"/>
        <v>10630.983998941661</v>
      </c>
      <c r="M143" s="117">
        <f t="shared" si="49"/>
        <v>9505.0975424120406</v>
      </c>
      <c r="N143" s="117">
        <f t="shared" si="49"/>
        <v>9697.8628205018613</v>
      </c>
      <c r="O143" s="117">
        <f t="shared" si="49"/>
        <v>10008.628468856154</v>
      </c>
      <c r="P143" s="117">
        <f t="shared" si="49"/>
        <v>8609.6293507864993</v>
      </c>
      <c r="Q143" s="117">
        <f t="shared" si="49"/>
        <v>8706.9907530191285</v>
      </c>
      <c r="R143" s="117">
        <f t="shared" ref="R143:V143" si="50">R144+R146+R148+R157</f>
        <v>8842.0686880162539</v>
      </c>
      <c r="S143" s="117">
        <f t="shared" si="50"/>
        <v>8524.223179113118</v>
      </c>
      <c r="T143" s="117">
        <f t="shared" si="50"/>
        <v>8497.9998138056726</v>
      </c>
      <c r="U143" s="117">
        <f t="shared" si="50"/>
        <v>8011.8807548020895</v>
      </c>
      <c r="V143" s="117">
        <f t="shared" si="50"/>
        <v>7787.3908449643195</v>
      </c>
      <c r="W143" s="117">
        <f t="shared" ref="W143" si="51">W144+W146+W148+W157</f>
        <v>8431.91168789121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8722.3353353149723</v>
      </c>
      <c r="D144" s="122">
        <f t="shared" si="52"/>
        <v>7946.7679642770854</v>
      </c>
      <c r="E144" s="122">
        <f t="shared" si="52"/>
        <v>8227.4855648677894</v>
      </c>
      <c r="F144" s="122">
        <f t="shared" si="52"/>
        <v>7745.5024181907029</v>
      </c>
      <c r="G144" s="122">
        <f t="shared" si="52"/>
        <v>8000.3389500114099</v>
      </c>
      <c r="H144" s="122">
        <f t="shared" si="52"/>
        <v>7772.784637014478</v>
      </c>
      <c r="I144" s="122">
        <f t="shared" si="52"/>
        <v>7466.1482848025871</v>
      </c>
      <c r="J144" s="122">
        <f t="shared" si="52"/>
        <v>7760.6751227623145</v>
      </c>
      <c r="K144" s="122">
        <f t="shared" si="52"/>
        <v>7664.6937270188118</v>
      </c>
      <c r="L144" s="122">
        <f t="shared" si="52"/>
        <v>8441.9973042722668</v>
      </c>
      <c r="M144" s="122">
        <f t="shared" si="52"/>
        <v>7174.7604848381452</v>
      </c>
      <c r="N144" s="122">
        <f t="shared" si="52"/>
        <v>7366.4163049594663</v>
      </c>
      <c r="O144" s="122">
        <f t="shared" si="52"/>
        <v>7831.0804852470064</v>
      </c>
      <c r="P144" s="122">
        <f t="shared" si="52"/>
        <v>6657.0291447239752</v>
      </c>
      <c r="Q144" s="122">
        <f t="shared" si="52"/>
        <v>6650.0072308817171</v>
      </c>
      <c r="R144" s="122">
        <f t="shared" si="52"/>
        <v>6572.9910382697863</v>
      </c>
      <c r="S144" s="122">
        <f t="shared" si="52"/>
        <v>6101.7979197421737</v>
      </c>
      <c r="T144" s="122">
        <f t="shared" si="52"/>
        <v>6094.9186598022061</v>
      </c>
      <c r="U144" s="122">
        <f t="shared" si="52"/>
        <v>5605.882546708096</v>
      </c>
      <c r="V144" s="122">
        <f t="shared" si="52"/>
        <v>5332.9356751430978</v>
      </c>
      <c r="W144" s="122">
        <f t="shared" si="52"/>
        <v>5928.5394812788145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8722.3353353149723</v>
      </c>
      <c r="D145" s="98">
        <v>7946.7679642770854</v>
      </c>
      <c r="E145" s="98">
        <v>8227.4855648677894</v>
      </c>
      <c r="F145" s="98">
        <v>7745.5024181907029</v>
      </c>
      <c r="G145" s="98">
        <v>8000.3389500114099</v>
      </c>
      <c r="H145" s="98">
        <v>7772.784637014478</v>
      </c>
      <c r="I145" s="98">
        <v>7466.1482848025871</v>
      </c>
      <c r="J145" s="98">
        <v>7760.6751227623145</v>
      </c>
      <c r="K145" s="98">
        <v>7664.6937270188118</v>
      </c>
      <c r="L145" s="98">
        <v>8441.9973042722668</v>
      </c>
      <c r="M145" s="98">
        <v>7174.7604848381452</v>
      </c>
      <c r="N145" s="98">
        <v>7366.4163049594663</v>
      </c>
      <c r="O145" s="98">
        <v>7831.0804852470064</v>
      </c>
      <c r="P145" s="98">
        <v>6657.0291447239752</v>
      </c>
      <c r="Q145" s="98">
        <v>6650.0072308817171</v>
      </c>
      <c r="R145" s="98">
        <v>6572.9910382697863</v>
      </c>
      <c r="S145" s="98">
        <v>6101.7979197421737</v>
      </c>
      <c r="T145" s="98">
        <v>6094.9186598022061</v>
      </c>
      <c r="U145" s="98">
        <v>5605.882546708096</v>
      </c>
      <c r="V145" s="98">
        <v>5332.9356751430978</v>
      </c>
      <c r="W145" s="98">
        <v>5928.5394812788145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181.80406142303863</v>
      </c>
      <c r="D146" s="122">
        <f t="shared" si="53"/>
        <v>158.84833872980448</v>
      </c>
      <c r="E146" s="122">
        <f t="shared" si="53"/>
        <v>333.60075056887501</v>
      </c>
      <c r="F146" s="122">
        <f t="shared" si="53"/>
        <v>254.83997965712587</v>
      </c>
      <c r="G146" s="122">
        <f t="shared" si="53"/>
        <v>256.45498108467967</v>
      </c>
      <c r="H146" s="122">
        <f t="shared" si="53"/>
        <v>292.40532588995876</v>
      </c>
      <c r="I146" s="122">
        <f t="shared" si="53"/>
        <v>210.70994609070823</v>
      </c>
      <c r="J146" s="122">
        <f t="shared" si="53"/>
        <v>212.97001273921822</v>
      </c>
      <c r="K146" s="122">
        <f t="shared" si="53"/>
        <v>413.2327209497634</v>
      </c>
      <c r="L146" s="122">
        <f t="shared" si="53"/>
        <v>470.78498108847742</v>
      </c>
      <c r="M146" s="122">
        <f t="shared" si="53"/>
        <v>530.17884389198673</v>
      </c>
      <c r="N146" s="122">
        <f t="shared" si="53"/>
        <v>598.66491721790817</v>
      </c>
      <c r="O146" s="122">
        <f t="shared" si="53"/>
        <v>520.6362537278726</v>
      </c>
      <c r="P146" s="122">
        <f t="shared" si="53"/>
        <v>305.92650544849221</v>
      </c>
      <c r="Q146" s="122">
        <f t="shared" si="53"/>
        <v>413.7563369936388</v>
      </c>
      <c r="R146" s="122">
        <f t="shared" si="53"/>
        <v>606.78739265818103</v>
      </c>
      <c r="S146" s="122">
        <f t="shared" si="53"/>
        <v>689.7597517714579</v>
      </c>
      <c r="T146" s="122">
        <f t="shared" si="53"/>
        <v>655.16048182926147</v>
      </c>
      <c r="U146" s="122">
        <f t="shared" si="53"/>
        <v>708.55259155218698</v>
      </c>
      <c r="V146" s="122">
        <f t="shared" si="53"/>
        <v>720.61268201399355</v>
      </c>
      <c r="W146" s="122">
        <f t="shared" si="53"/>
        <v>784.3603341089032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181.80406142303863</v>
      </c>
      <c r="D147" s="98">
        <f>IF(RES_hhdet_in_tes!D147=0,0,RES_hhdet_in_tes!D147*1000*11630/RES_hhdet_in_new!D145)</f>
        <v>158.84833872980448</v>
      </c>
      <c r="E147" s="98">
        <f>IF(RES_hhdet_in_tes!E147=0,0,RES_hhdet_in_tes!E147*1000*11630/RES_hhdet_in_new!E145)</f>
        <v>333.60075056887501</v>
      </c>
      <c r="F147" s="98">
        <f>IF(RES_hhdet_in_tes!F147=0,0,RES_hhdet_in_tes!F147*1000*11630/RES_hhdet_in_new!F145)</f>
        <v>254.83997965712587</v>
      </c>
      <c r="G147" s="98">
        <f>IF(RES_hhdet_in_tes!G147=0,0,RES_hhdet_in_tes!G147*1000*11630/RES_hhdet_in_new!G145)</f>
        <v>256.45498108467967</v>
      </c>
      <c r="H147" s="98">
        <f>IF(RES_hhdet_in_tes!H147=0,0,RES_hhdet_in_tes!H147*1000*11630/RES_hhdet_in_new!H145)</f>
        <v>292.40532588995876</v>
      </c>
      <c r="I147" s="98">
        <f>IF(RES_hhdet_in_tes!I147=0,0,RES_hhdet_in_tes!I147*1000*11630/RES_hhdet_in_new!I145)</f>
        <v>210.70994609070823</v>
      </c>
      <c r="J147" s="98">
        <f>IF(RES_hhdet_in_tes!J147=0,0,RES_hhdet_in_tes!J147*1000*11630/RES_hhdet_in_new!J145)</f>
        <v>212.97001273921822</v>
      </c>
      <c r="K147" s="98">
        <f>IF(RES_hhdet_in_tes!K147=0,0,RES_hhdet_in_tes!K147*1000*11630/RES_hhdet_in_new!K145)</f>
        <v>413.2327209497634</v>
      </c>
      <c r="L147" s="98">
        <f>IF(RES_hhdet_in_tes!L147=0,0,RES_hhdet_in_tes!L147*1000*11630/RES_hhdet_in_new!L145)</f>
        <v>470.78498108847742</v>
      </c>
      <c r="M147" s="98">
        <f>IF(RES_hhdet_in_tes!M147=0,0,RES_hhdet_in_tes!M147*1000*11630/RES_hhdet_in_new!M145)</f>
        <v>530.17884389198673</v>
      </c>
      <c r="N147" s="98">
        <f>IF(RES_hhdet_in_tes!N147=0,0,RES_hhdet_in_tes!N147*1000*11630/RES_hhdet_in_new!N145)</f>
        <v>598.66491721790817</v>
      </c>
      <c r="O147" s="98">
        <f>IF(RES_hhdet_in_tes!O147=0,0,RES_hhdet_in_tes!O147*1000*11630/RES_hhdet_in_new!O145)</f>
        <v>520.6362537278726</v>
      </c>
      <c r="P147" s="98">
        <f>IF(RES_hhdet_in_tes!P147=0,0,RES_hhdet_in_tes!P147*1000*11630/RES_hhdet_in_new!P145)</f>
        <v>305.92650544849221</v>
      </c>
      <c r="Q147" s="98">
        <f>IF(RES_hhdet_in_tes!Q147=0,0,RES_hhdet_in_tes!Q147*1000*11630/RES_hhdet_in_new!Q145)</f>
        <v>413.7563369936388</v>
      </c>
      <c r="R147" s="98">
        <f>IF(RES_hhdet_in_tes!R147=0,0,RES_hhdet_in_tes!R147*1000*11630/RES_hhdet_in_new!R145)</f>
        <v>606.78739265818103</v>
      </c>
      <c r="S147" s="98">
        <f>IF(RES_hhdet_in_tes!S147=0,0,RES_hhdet_in_tes!S147*1000*11630/RES_hhdet_in_new!S145)</f>
        <v>689.7597517714579</v>
      </c>
      <c r="T147" s="98">
        <f>IF(RES_hhdet_in_tes!T147=0,0,RES_hhdet_in_tes!T147*1000*11630/RES_hhdet_in_new!T145)</f>
        <v>655.16048182926147</v>
      </c>
      <c r="U147" s="98">
        <f>IF(RES_hhdet_in_tes!U147=0,0,RES_hhdet_in_tes!U147*1000*11630/RES_hhdet_in_new!U145)</f>
        <v>708.55259155218698</v>
      </c>
      <c r="V147" s="98">
        <f>IF(RES_hhdet_in_tes!V147=0,0,RES_hhdet_in_tes!V147*1000*11630/RES_hhdet_in_new!V145)</f>
        <v>720.61268201399355</v>
      </c>
      <c r="W147" s="98">
        <f>IF(RES_hhdet_in_tes!W147=0,0,RES_hhdet_in_tes!W147*1000*11630/RES_hhdet_in_new!W145)</f>
        <v>784.3603341089032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1048.3562881045073</v>
      </c>
      <c r="D148" s="122">
        <v>1060.2277834352819</v>
      </c>
      <c r="E148" s="122">
        <v>1034.0352132510673</v>
      </c>
      <c r="F148" s="122">
        <v>1014.5668635683214</v>
      </c>
      <c r="G148" s="122">
        <v>1010.4491627484138</v>
      </c>
      <c r="H148" s="122">
        <v>1020.2978231969331</v>
      </c>
      <c r="I148" s="122">
        <v>1074.3340236292718</v>
      </c>
      <c r="J148" s="122">
        <v>999.88356655605617</v>
      </c>
      <c r="K148" s="122">
        <v>1003.1777955650855</v>
      </c>
      <c r="L148" s="122">
        <v>1074.9583479853513</v>
      </c>
      <c r="M148" s="122">
        <v>1175.6898284899228</v>
      </c>
      <c r="N148" s="122">
        <v>1139.2223386419262</v>
      </c>
      <c r="O148" s="122">
        <v>1131.6880732247005</v>
      </c>
      <c r="P148" s="122">
        <v>1122.7133812383654</v>
      </c>
      <c r="Q148" s="122">
        <v>1138.5986359362273</v>
      </c>
      <c r="R148" s="122">
        <v>1154.4990648415398</v>
      </c>
      <c r="S148" s="122">
        <v>1204.713947670786</v>
      </c>
      <c r="T148" s="122">
        <v>1229.8104928911996</v>
      </c>
      <c r="U148" s="122">
        <v>1176.9524038152556</v>
      </c>
      <c r="V148" s="122">
        <v>1196.8537043588813</v>
      </c>
      <c r="W148" s="122">
        <v>1173.2211828928239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895.09281957814801</v>
      </c>
      <c r="D149" s="98">
        <v>851.00733834979121</v>
      </c>
      <c r="E149" s="98">
        <v>852.97269363466023</v>
      </c>
      <c r="F149" s="98">
        <v>885.27409860165005</v>
      </c>
      <c r="G149" s="98">
        <v>893.07170488637121</v>
      </c>
      <c r="H149" s="98">
        <v>894.51647282653244</v>
      </c>
      <c r="I149" s="98">
        <v>906.28008982488529</v>
      </c>
      <c r="J149" s="98">
        <v>911.94260815092673</v>
      </c>
      <c r="K149" s="98">
        <v>919.72762534924482</v>
      </c>
      <c r="L149" s="98">
        <v>976.88597047602548</v>
      </c>
      <c r="M149" s="98">
        <v>960.90628895283521</v>
      </c>
      <c r="N149" s="98">
        <v>881.25868121859219</v>
      </c>
      <c r="O149" s="98">
        <v>891.55677550423127</v>
      </c>
      <c r="P149" s="98">
        <v>950.64716894592425</v>
      </c>
      <c r="Q149" s="98">
        <v>893.23409079593523</v>
      </c>
      <c r="R149" s="98">
        <v>937.97230382695295</v>
      </c>
      <c r="S149" s="98">
        <v>943.69038709484755</v>
      </c>
      <c r="T149" s="98">
        <v>1109.7158529152098</v>
      </c>
      <c r="U149" s="98">
        <v>988.67357928258764</v>
      </c>
      <c r="V149" s="98">
        <v>1078.3144932866255</v>
      </c>
      <c r="W149" s="98">
        <v>997.19353673182877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895.5555763612025</v>
      </c>
      <c r="D150" s="98">
        <v>849.55845096047904</v>
      </c>
      <c r="E150" s="98">
        <v>854.65894312786588</v>
      </c>
      <c r="F150" s="98">
        <v>884.73482360278058</v>
      </c>
      <c r="G150" s="98">
        <v>877.28448686876504</v>
      </c>
      <c r="H150" s="98">
        <v>910.42053725705648</v>
      </c>
      <c r="I150" s="98">
        <v>844.67919991933036</v>
      </c>
      <c r="J150" s="98">
        <v>896.68987688116533</v>
      </c>
      <c r="K150" s="98">
        <v>897.51566324657176</v>
      </c>
      <c r="L150" s="98">
        <v>916.42685719547285</v>
      </c>
      <c r="M150" s="98">
        <v>838.15063285360134</v>
      </c>
      <c r="N150" s="98">
        <v>795.93430445240836</v>
      </c>
      <c r="O150" s="98">
        <v>822.90215034013784</v>
      </c>
      <c r="P150" s="98">
        <v>881.24584987241121</v>
      </c>
      <c r="Q150" s="98">
        <v>736.81725090173552</v>
      </c>
      <c r="R150" s="98">
        <v>931.41423628882717</v>
      </c>
      <c r="S150" s="98">
        <v>772.75680879119273</v>
      </c>
      <c r="T150" s="98">
        <v>966.04871291478821</v>
      </c>
      <c r="U150" s="98">
        <v>830.43082802548838</v>
      </c>
      <c r="V150" s="98">
        <v>962.94866101982063</v>
      </c>
      <c r="W150" s="98">
        <v>1090.9886646642458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197.31595649531508</v>
      </c>
      <c r="D151" s="101">
        <v>174.39198914805209</v>
      </c>
      <c r="E151" s="101">
        <v>148.41262381457392</v>
      </c>
      <c r="F151" s="101">
        <v>174.04224979571867</v>
      </c>
      <c r="G151" s="101">
        <v>193.14808714492631</v>
      </c>
      <c r="H151" s="101">
        <v>202.28568225321499</v>
      </c>
      <c r="I151" s="101">
        <v>158.25508281939284</v>
      </c>
      <c r="J151" s="101">
        <v>183.58684462699907</v>
      </c>
      <c r="K151" s="101">
        <v>189.41304927818484</v>
      </c>
      <c r="L151" s="101">
        <v>156.22059473909536</v>
      </c>
      <c r="M151" s="101">
        <v>117.9396628939917</v>
      </c>
      <c r="N151" s="101">
        <v>100.57145652115169</v>
      </c>
      <c r="O151" s="101">
        <v>96.60364515966765</v>
      </c>
      <c r="P151" s="101">
        <v>183.07296634836328</v>
      </c>
      <c r="Q151" s="101">
        <v>84.915987310720453</v>
      </c>
      <c r="R151" s="101">
        <v>215.67850340475914</v>
      </c>
      <c r="S151" s="101">
        <v>104.16481610855803</v>
      </c>
      <c r="T151" s="101">
        <v>213.19145813355718</v>
      </c>
      <c r="U151" s="101">
        <v>130.48789798628468</v>
      </c>
      <c r="V151" s="101">
        <v>182.72636015819168</v>
      </c>
      <c r="W151" s="101">
        <v>218.30167079402338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698.23961986588745</v>
      </c>
      <c r="D152" s="104">
        <v>675.16646181242697</v>
      </c>
      <c r="E152" s="104">
        <v>706.24631931329202</v>
      </c>
      <c r="F152" s="104">
        <v>710.6925738070621</v>
      </c>
      <c r="G152" s="104">
        <v>684.13639972383885</v>
      </c>
      <c r="H152" s="104">
        <v>708.13485500384138</v>
      </c>
      <c r="I152" s="104">
        <v>686.42411709993746</v>
      </c>
      <c r="J152" s="104">
        <v>713.10303225416624</v>
      </c>
      <c r="K152" s="104">
        <v>708.10261396838712</v>
      </c>
      <c r="L152" s="104">
        <v>760.20626245637732</v>
      </c>
      <c r="M152" s="104">
        <v>720.21096995960954</v>
      </c>
      <c r="N152" s="104">
        <v>695.36284793125685</v>
      </c>
      <c r="O152" s="104">
        <v>726.29850518047022</v>
      </c>
      <c r="P152" s="104">
        <v>698.17288352404807</v>
      </c>
      <c r="Q152" s="104">
        <v>651.90126359101498</v>
      </c>
      <c r="R152" s="104">
        <v>715.73573288406794</v>
      </c>
      <c r="S152" s="104">
        <v>668.59199268263478</v>
      </c>
      <c r="T152" s="104">
        <v>752.85725478123095</v>
      </c>
      <c r="U152" s="104">
        <v>699.94293003920359</v>
      </c>
      <c r="V152" s="104">
        <v>780.22230086162904</v>
      </c>
      <c r="W152" s="104">
        <v>872.68699387022218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1058.2703095941829</v>
      </c>
      <c r="D153" s="101">
        <v>1104.9276826576051</v>
      </c>
      <c r="E153" s="101">
        <v>1041.0194256796531</v>
      </c>
      <c r="F153" s="101">
        <v>1037.0950268947756</v>
      </c>
      <c r="G153" s="101">
        <v>998.42906436674787</v>
      </c>
      <c r="H153" s="101">
        <v>1003.3098304174872</v>
      </c>
      <c r="I153" s="101">
        <v>1038.0132935578783</v>
      </c>
      <c r="J153" s="101">
        <v>968.4209958084557</v>
      </c>
      <c r="K153" s="101">
        <v>918.05197560519628</v>
      </c>
      <c r="L153" s="101">
        <v>1062.7239962825456</v>
      </c>
      <c r="M153" s="101">
        <v>1124.5580946203595</v>
      </c>
      <c r="N153" s="101">
        <v>1162.2556452148972</v>
      </c>
      <c r="O153" s="101">
        <v>1117.6408870468426</v>
      </c>
      <c r="P153" s="101">
        <v>1083.3610226413959</v>
      </c>
      <c r="Q153" s="101">
        <v>1101.7960097242014</v>
      </c>
      <c r="R153" s="101">
        <v>1124.3481800185859</v>
      </c>
      <c r="S153" s="101">
        <v>1170.8891999078082</v>
      </c>
      <c r="T153" s="101">
        <v>1168.8228549919563</v>
      </c>
      <c r="U153" s="101">
        <v>1146.4733046782201</v>
      </c>
      <c r="V153" s="101">
        <v>1176.5134465167218</v>
      </c>
      <c r="W153" s="101">
        <v>1150.9851842576247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1244.2406430709568</v>
      </c>
      <c r="D154" s="104">
        <v>1262.1312296612682</v>
      </c>
      <c r="E154" s="104">
        <v>1371.6084749174827</v>
      </c>
      <c r="F154" s="104">
        <v>1190.349225838459</v>
      </c>
      <c r="G154" s="104">
        <v>1251.8743285873202</v>
      </c>
      <c r="H154" s="104">
        <v>1269.4082554697659</v>
      </c>
      <c r="I154" s="104">
        <v>1270.8939574262215</v>
      </c>
      <c r="J154" s="104">
        <v>1179.382552227971</v>
      </c>
      <c r="K154" s="104">
        <v>1295.648628636726</v>
      </c>
      <c r="L154" s="104">
        <v>1182.5889787846681</v>
      </c>
      <c r="M154" s="104">
        <v>1428.6691633472039</v>
      </c>
      <c r="N154" s="104">
        <v>1303.8077310449512</v>
      </c>
      <c r="O154" s="104">
        <v>1326.8175388244288</v>
      </c>
      <c r="P154" s="104">
        <v>1269.7849366276409</v>
      </c>
      <c r="Q154" s="104">
        <v>1299.0830236790052</v>
      </c>
      <c r="R154" s="104">
        <v>1299.6507344683407</v>
      </c>
      <c r="S154" s="104">
        <v>1394.7794297233443</v>
      </c>
      <c r="T154" s="104">
        <v>1390.4208881913667</v>
      </c>
      <c r="U154" s="104">
        <v>1318.4395018832113</v>
      </c>
      <c r="V154" s="104">
        <v>1288.630298463991</v>
      </c>
      <c r="W154" s="104">
        <v>1269.1023101399276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540.82125967126024</v>
      </c>
      <c r="D155" s="98">
        <v>546.16657491270075</v>
      </c>
      <c r="E155" s="98">
        <v>571.15535071180989</v>
      </c>
      <c r="F155" s="98">
        <v>481.81810259943813</v>
      </c>
      <c r="G155" s="98">
        <v>505.1398788724149</v>
      </c>
      <c r="H155" s="98">
        <v>489.56313487297706</v>
      </c>
      <c r="I155" s="98">
        <v>563.21736588631734</v>
      </c>
      <c r="J155" s="98">
        <v>464.58159059099097</v>
      </c>
      <c r="K155" s="98">
        <v>503.08805006113255</v>
      </c>
      <c r="L155" s="98">
        <v>458.62173071469306</v>
      </c>
      <c r="M155" s="98">
        <v>561.14459509700623</v>
      </c>
      <c r="N155" s="98">
        <v>481.067736098973</v>
      </c>
      <c r="O155" s="98">
        <v>553.78654433158545</v>
      </c>
      <c r="P155" s="98">
        <v>472.15463370455757</v>
      </c>
      <c r="Q155" s="98">
        <v>472.86992634648982</v>
      </c>
      <c r="R155" s="98">
        <v>464.9016039722826</v>
      </c>
      <c r="S155" s="98">
        <v>517.03767348629583</v>
      </c>
      <c r="T155" s="98">
        <v>483.18963311244266</v>
      </c>
      <c r="U155" s="98">
        <v>471.10317582050118</v>
      </c>
      <c r="V155" s="98">
        <v>457.09110500065918</v>
      </c>
      <c r="W155" s="98">
        <v>434.22405444331099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703.41938339969647</v>
      </c>
      <c r="D156" s="98">
        <v>715.96465474856711</v>
      </c>
      <c r="E156" s="98">
        <v>800.45312420567291</v>
      </c>
      <c r="F156" s="98">
        <v>708.5311232390211</v>
      </c>
      <c r="G156" s="98">
        <v>746.73444971490551</v>
      </c>
      <c r="H156" s="98">
        <v>779.84512059678866</v>
      </c>
      <c r="I156" s="98">
        <v>707.67659153990405</v>
      </c>
      <c r="J156" s="98">
        <v>714.80096163698033</v>
      </c>
      <c r="K156" s="98">
        <v>792.56057857559301</v>
      </c>
      <c r="L156" s="98">
        <v>723.96724806997508</v>
      </c>
      <c r="M156" s="98">
        <v>867.52456825019783</v>
      </c>
      <c r="N156" s="98">
        <v>822.73999494597842</v>
      </c>
      <c r="O156" s="98">
        <v>773.03099449284355</v>
      </c>
      <c r="P156" s="98">
        <v>797.63030292308338</v>
      </c>
      <c r="Q156" s="98">
        <v>826.21309733251519</v>
      </c>
      <c r="R156" s="98">
        <v>834.74913049605834</v>
      </c>
      <c r="S156" s="98">
        <v>877.74175623704832</v>
      </c>
      <c r="T156" s="98">
        <v>907.23125507892405</v>
      </c>
      <c r="U156" s="98">
        <v>847.3363260627101</v>
      </c>
      <c r="V156" s="98">
        <v>831.53919346333214</v>
      </c>
      <c r="W156" s="98">
        <v>834.87825569661629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493.85500290409823</v>
      </c>
      <c r="D157" s="122">
        <v>594.21263409807977</v>
      </c>
      <c r="E157" s="122">
        <v>596.40258542332526</v>
      </c>
      <c r="F157" s="122">
        <v>553.93052452097913</v>
      </c>
      <c r="G157" s="122">
        <v>550.53813240130944</v>
      </c>
      <c r="H157" s="122">
        <v>555.10366494094581</v>
      </c>
      <c r="I157" s="122">
        <v>597.76941563908849</v>
      </c>
      <c r="J157" s="122">
        <v>563.53791868432597</v>
      </c>
      <c r="K157" s="122">
        <v>581.7794568559641</v>
      </c>
      <c r="L157" s="122">
        <v>643.24336559556457</v>
      </c>
      <c r="M157" s="122">
        <v>624.46838519198525</v>
      </c>
      <c r="N157" s="122">
        <v>593.55925968256122</v>
      </c>
      <c r="O157" s="122">
        <v>525.22365665657355</v>
      </c>
      <c r="P157" s="122">
        <v>523.96031937566579</v>
      </c>
      <c r="Q157" s="122">
        <v>504.62854920754506</v>
      </c>
      <c r="R157" s="122">
        <v>507.7911922467465</v>
      </c>
      <c r="S157" s="122">
        <v>527.95155992870139</v>
      </c>
      <c r="T157" s="122">
        <v>518.11017928300464</v>
      </c>
      <c r="U157" s="122">
        <v>520.49321272655129</v>
      </c>
      <c r="V157" s="122">
        <v>536.98878344834725</v>
      </c>
      <c r="W157" s="122">
        <v>545.79068961066912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956.83907434838966</v>
      </c>
      <c r="D158" s="98">
        <v>1062.8631566589218</v>
      </c>
      <c r="E158" s="98">
        <v>1136.1978775443736</v>
      </c>
      <c r="F158" s="98">
        <v>901.74432066368342</v>
      </c>
      <c r="G158" s="98">
        <v>703.86830381301718</v>
      </c>
      <c r="H158" s="98">
        <v>627.65305739713665</v>
      </c>
      <c r="I158" s="98">
        <v>671.01293895685615</v>
      </c>
      <c r="J158" s="98">
        <v>654.10249615439147</v>
      </c>
      <c r="K158" s="98">
        <v>791.4330723943317</v>
      </c>
      <c r="L158" s="98">
        <v>778.99841630786511</v>
      </c>
      <c r="M158" s="98">
        <v>854.63891040610065</v>
      </c>
      <c r="N158" s="98">
        <v>783.94910464145744</v>
      </c>
      <c r="O158" s="98">
        <v>709.00707159684453</v>
      </c>
      <c r="P158" s="98">
        <v>636.33855083029005</v>
      </c>
      <c r="Q158" s="98">
        <v>581.58982927724799</v>
      </c>
      <c r="R158" s="98">
        <v>552.14649798025846</v>
      </c>
      <c r="S158" s="98">
        <v>619.98648031267828</v>
      </c>
      <c r="T158" s="98">
        <v>634.83299518550564</v>
      </c>
      <c r="U158" s="98">
        <v>630.23520815233496</v>
      </c>
      <c r="V158" s="98">
        <v>654.55056734566915</v>
      </c>
      <c r="W158" s="98">
        <v>577.72387231761593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418.16796550892644</v>
      </c>
      <c r="D159" s="33">
        <v>497.2616746773661</v>
      </c>
      <c r="E159" s="33">
        <v>463.25839623979732</v>
      </c>
      <c r="F159" s="33">
        <v>462.33300323100872</v>
      </c>
      <c r="G159" s="33">
        <v>509.56137218640936</v>
      </c>
      <c r="H159" s="33">
        <v>533.32977549130419</v>
      </c>
      <c r="I159" s="33">
        <v>576.25412230137567</v>
      </c>
      <c r="J159" s="33">
        <v>538.23872580765931</v>
      </c>
      <c r="K159" s="33">
        <v>515.13569258377413</v>
      </c>
      <c r="L159" s="33">
        <v>593.00372790042957</v>
      </c>
      <c r="M159" s="33">
        <v>544.40555266523154</v>
      </c>
      <c r="N159" s="33">
        <v>517.99873002520008</v>
      </c>
      <c r="O159" s="33">
        <v>470.1462031478668</v>
      </c>
      <c r="P159" s="33">
        <v>493.2539298844473</v>
      </c>
      <c r="Q159" s="33">
        <v>487.67244065262446</v>
      </c>
      <c r="R159" s="33">
        <v>499.61398578903919</v>
      </c>
      <c r="S159" s="33">
        <v>507.92767713638119</v>
      </c>
      <c r="T159" s="33">
        <v>493.94697580190507</v>
      </c>
      <c r="U159" s="33">
        <v>494.96107361297146</v>
      </c>
      <c r="V159" s="33">
        <v>510.50560142106309</v>
      </c>
      <c r="W159" s="33">
        <v>537.94402988273362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8245.9528604216812</v>
      </c>
      <c r="D161" s="117">
        <f t="shared" si="54"/>
        <v>8792.0768283984016</v>
      </c>
      <c r="E161" s="117">
        <f t="shared" si="54"/>
        <v>8802.9375482349296</v>
      </c>
      <c r="F161" s="117">
        <f t="shared" si="54"/>
        <v>8438.8506302844125</v>
      </c>
      <c r="G161" s="117">
        <f t="shared" si="54"/>
        <v>7520.3109286851341</v>
      </c>
      <c r="H161" s="117">
        <f t="shared" si="54"/>
        <v>7925.205424328562</v>
      </c>
      <c r="I161" s="117">
        <f t="shared" si="54"/>
        <v>7782.4333266055683</v>
      </c>
      <c r="J161" s="117">
        <f t="shared" si="54"/>
        <v>8546.2029402506269</v>
      </c>
      <c r="K161" s="117">
        <f t="shared" si="54"/>
        <v>8286.9147511939373</v>
      </c>
      <c r="L161" s="117">
        <f t="shared" si="54"/>
        <v>9270.8462804507053</v>
      </c>
      <c r="M161" s="117">
        <f t="shared" si="54"/>
        <v>8704.9559668398833</v>
      </c>
      <c r="N161" s="117">
        <f t="shared" si="54"/>
        <v>9545.6147437480358</v>
      </c>
      <c r="O161" s="117">
        <f t="shared" si="54"/>
        <v>11093.424683495925</v>
      </c>
      <c r="P161" s="117">
        <f t="shared" si="54"/>
        <v>8729.0083558955776</v>
      </c>
      <c r="Q161" s="117">
        <f t="shared" si="54"/>
        <v>9350.9192561021482</v>
      </c>
      <c r="R161" s="117">
        <f t="shared" ref="R161:V161" si="55">R162+R164+R166+R175</f>
        <v>8735.0762603805451</v>
      </c>
      <c r="S161" s="117">
        <f t="shared" si="55"/>
        <v>8187.9006646248654</v>
      </c>
      <c r="T161" s="117">
        <f t="shared" si="55"/>
        <v>7726.5905813511527</v>
      </c>
      <c r="U161" s="117">
        <f t="shared" si="55"/>
        <v>6968.8397997499023</v>
      </c>
      <c r="V161" s="117">
        <f t="shared" si="55"/>
        <v>6635.2118368575675</v>
      </c>
      <c r="W161" s="117">
        <f t="shared" ref="W161" si="56">W162+W164+W166+W175</f>
        <v>7705.9986908063875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6595.3074546346688</v>
      </c>
      <c r="D162" s="122">
        <f t="shared" si="57"/>
        <v>7077.2166613552645</v>
      </c>
      <c r="E162" s="122">
        <f t="shared" si="57"/>
        <v>6910.8614032475725</v>
      </c>
      <c r="F162" s="122">
        <f t="shared" si="57"/>
        <v>6669.4588364706951</v>
      </c>
      <c r="G162" s="122">
        <f t="shared" si="57"/>
        <v>5702.3187461268089</v>
      </c>
      <c r="H162" s="122">
        <f t="shared" si="57"/>
        <v>6115.70153584336</v>
      </c>
      <c r="I162" s="122">
        <f t="shared" si="57"/>
        <v>6100.4771379877229</v>
      </c>
      <c r="J162" s="122">
        <f t="shared" si="57"/>
        <v>6912.2391073557947</v>
      </c>
      <c r="K162" s="122">
        <f t="shared" si="57"/>
        <v>6465.4108192505182</v>
      </c>
      <c r="L162" s="122">
        <f t="shared" si="57"/>
        <v>7413.702388533412</v>
      </c>
      <c r="M162" s="122">
        <f t="shared" si="57"/>
        <v>6828.4270708308241</v>
      </c>
      <c r="N162" s="122">
        <f t="shared" si="57"/>
        <v>7684.681710804768</v>
      </c>
      <c r="O162" s="122">
        <f t="shared" si="57"/>
        <v>9188.1570479604652</v>
      </c>
      <c r="P162" s="122">
        <f t="shared" si="57"/>
        <v>6775.7914393798919</v>
      </c>
      <c r="Q162" s="122">
        <f t="shared" si="57"/>
        <v>7346.4887573849528</v>
      </c>
      <c r="R162" s="122">
        <f t="shared" si="57"/>
        <v>6628.8625449418223</v>
      </c>
      <c r="S162" s="122">
        <f t="shared" si="57"/>
        <v>6097.7517158051114</v>
      </c>
      <c r="T162" s="122">
        <f t="shared" si="57"/>
        <v>5721.8953573470944</v>
      </c>
      <c r="U162" s="122">
        <f t="shared" si="57"/>
        <v>4978.2126100196283</v>
      </c>
      <c r="V162" s="122">
        <f t="shared" si="57"/>
        <v>4667.6039957889107</v>
      </c>
      <c r="W162" s="122">
        <f t="shared" si="57"/>
        <v>5427.1558165010301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6595.3074546346688</v>
      </c>
      <c r="D163" s="33">
        <v>7077.2166613552645</v>
      </c>
      <c r="E163" s="33">
        <v>6910.8614032475725</v>
      </c>
      <c r="F163" s="33">
        <v>6669.4588364706951</v>
      </c>
      <c r="G163" s="33">
        <v>5702.3187461268089</v>
      </c>
      <c r="H163" s="33">
        <v>6115.70153584336</v>
      </c>
      <c r="I163" s="33">
        <v>6100.4771379877229</v>
      </c>
      <c r="J163" s="33">
        <v>6912.2391073557947</v>
      </c>
      <c r="K163" s="33">
        <v>6465.4108192505182</v>
      </c>
      <c r="L163" s="33">
        <v>7413.702388533412</v>
      </c>
      <c r="M163" s="33">
        <v>6828.4270708308241</v>
      </c>
      <c r="N163" s="33">
        <v>7684.681710804768</v>
      </c>
      <c r="O163" s="33">
        <v>9188.1570479604652</v>
      </c>
      <c r="P163" s="33">
        <v>6775.7914393798919</v>
      </c>
      <c r="Q163" s="33">
        <v>7346.4887573849528</v>
      </c>
      <c r="R163" s="33">
        <v>6628.8625449418223</v>
      </c>
      <c r="S163" s="33">
        <v>6097.7517158051114</v>
      </c>
      <c r="T163" s="33">
        <v>5721.8953573470944</v>
      </c>
      <c r="U163" s="33">
        <v>4978.2126100196283</v>
      </c>
      <c r="V163" s="33">
        <v>4667.6039957889107</v>
      </c>
      <c r="W163" s="33">
        <v>5427.1558165010301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258.2211231582927</v>
      </c>
      <c r="D164" s="122">
        <f t="shared" si="58"/>
        <v>241.15021308503657</v>
      </c>
      <c r="E164" s="122">
        <f t="shared" si="58"/>
        <v>450.74589032375343</v>
      </c>
      <c r="F164" s="122">
        <f t="shared" si="58"/>
        <v>374.05717209381038</v>
      </c>
      <c r="G164" s="122">
        <f t="shared" si="58"/>
        <v>478.88057961421418</v>
      </c>
      <c r="H164" s="122">
        <f t="shared" si="58"/>
        <v>451.83003545938158</v>
      </c>
      <c r="I164" s="122">
        <f t="shared" si="58"/>
        <v>295.04222418190398</v>
      </c>
      <c r="J164" s="122">
        <f t="shared" si="58"/>
        <v>251.31379466098019</v>
      </c>
      <c r="K164" s="122">
        <f t="shared" si="58"/>
        <v>478.97317464365159</v>
      </c>
      <c r="L164" s="122">
        <f t="shared" si="58"/>
        <v>430.54097171813618</v>
      </c>
      <c r="M164" s="122">
        <f t="shared" si="58"/>
        <v>413.57222664549755</v>
      </c>
      <c r="N164" s="122">
        <f t="shared" si="58"/>
        <v>395.18075411784008</v>
      </c>
      <c r="O164" s="122">
        <f t="shared" si="58"/>
        <v>334.84216895188598</v>
      </c>
      <c r="P164" s="122">
        <f t="shared" si="58"/>
        <v>400.71250201573758</v>
      </c>
      <c r="Q164" s="122">
        <f t="shared" si="58"/>
        <v>390.1208059634165</v>
      </c>
      <c r="R164" s="122">
        <f t="shared" si="58"/>
        <v>518.92537524128147</v>
      </c>
      <c r="S164" s="122">
        <f t="shared" si="58"/>
        <v>501.75961050961223</v>
      </c>
      <c r="T164" s="122">
        <f t="shared" si="58"/>
        <v>437.16728512459235</v>
      </c>
      <c r="U164" s="122">
        <f t="shared" si="58"/>
        <v>470.17397444016774</v>
      </c>
      <c r="V164" s="122">
        <f t="shared" si="58"/>
        <v>408.64021984007132</v>
      </c>
      <c r="W164" s="122">
        <f t="shared" si="58"/>
        <v>665.31581586555524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258.2211231582927</v>
      </c>
      <c r="D165" s="98">
        <f>IF(RES_hhdet_in_tes!D165=0,0,RES_hhdet_in_tes!D165*1000*11630/RES_hhdet_in_new!D163)</f>
        <v>241.15021308503657</v>
      </c>
      <c r="E165" s="98">
        <f>IF(RES_hhdet_in_tes!E165=0,0,RES_hhdet_in_tes!E165*1000*11630/RES_hhdet_in_new!E163)</f>
        <v>450.74589032375343</v>
      </c>
      <c r="F165" s="98">
        <f>IF(RES_hhdet_in_tes!F165=0,0,RES_hhdet_in_tes!F165*1000*11630/RES_hhdet_in_new!F163)</f>
        <v>374.05717209381038</v>
      </c>
      <c r="G165" s="98">
        <f>IF(RES_hhdet_in_tes!G165=0,0,RES_hhdet_in_tes!G165*1000*11630/RES_hhdet_in_new!G163)</f>
        <v>478.88057961421418</v>
      </c>
      <c r="H165" s="98">
        <f>IF(RES_hhdet_in_tes!H165=0,0,RES_hhdet_in_tes!H165*1000*11630/RES_hhdet_in_new!H163)</f>
        <v>451.83003545938158</v>
      </c>
      <c r="I165" s="98">
        <f>IF(RES_hhdet_in_tes!I165=0,0,RES_hhdet_in_tes!I165*1000*11630/RES_hhdet_in_new!I163)</f>
        <v>295.04222418190398</v>
      </c>
      <c r="J165" s="98">
        <f>IF(RES_hhdet_in_tes!J165=0,0,RES_hhdet_in_tes!J165*1000*11630/RES_hhdet_in_new!J163)</f>
        <v>251.31379466098019</v>
      </c>
      <c r="K165" s="98">
        <f>IF(RES_hhdet_in_tes!K165=0,0,RES_hhdet_in_tes!K165*1000*11630/RES_hhdet_in_new!K163)</f>
        <v>478.97317464365159</v>
      </c>
      <c r="L165" s="98">
        <f>IF(RES_hhdet_in_tes!L165=0,0,RES_hhdet_in_tes!L165*1000*11630/RES_hhdet_in_new!L163)</f>
        <v>430.54097171813618</v>
      </c>
      <c r="M165" s="98">
        <f>IF(RES_hhdet_in_tes!M165=0,0,RES_hhdet_in_tes!M165*1000*11630/RES_hhdet_in_new!M163)</f>
        <v>413.57222664549755</v>
      </c>
      <c r="N165" s="98">
        <f>IF(RES_hhdet_in_tes!N165=0,0,RES_hhdet_in_tes!N165*1000*11630/RES_hhdet_in_new!N163)</f>
        <v>395.18075411784008</v>
      </c>
      <c r="O165" s="98">
        <f>IF(RES_hhdet_in_tes!O165=0,0,RES_hhdet_in_tes!O165*1000*11630/RES_hhdet_in_new!O163)</f>
        <v>334.84216895188598</v>
      </c>
      <c r="P165" s="98">
        <f>IF(RES_hhdet_in_tes!P165=0,0,RES_hhdet_in_tes!P165*1000*11630/RES_hhdet_in_new!P163)</f>
        <v>400.71250201573758</v>
      </c>
      <c r="Q165" s="98">
        <f>IF(RES_hhdet_in_tes!Q165=0,0,RES_hhdet_in_tes!Q165*1000*11630/RES_hhdet_in_new!Q163)</f>
        <v>390.1208059634165</v>
      </c>
      <c r="R165" s="98">
        <f>IF(RES_hhdet_in_tes!R165=0,0,RES_hhdet_in_tes!R165*1000*11630/RES_hhdet_in_new!R163)</f>
        <v>518.92537524128147</v>
      </c>
      <c r="S165" s="98">
        <f>IF(RES_hhdet_in_tes!S165=0,0,RES_hhdet_in_tes!S165*1000*11630/RES_hhdet_in_new!S163)</f>
        <v>501.75961050961223</v>
      </c>
      <c r="T165" s="98">
        <f>IF(RES_hhdet_in_tes!T165=0,0,RES_hhdet_in_tes!T165*1000*11630/RES_hhdet_in_new!T163)</f>
        <v>437.16728512459235</v>
      </c>
      <c r="U165" s="98">
        <f>IF(RES_hhdet_in_tes!U165=0,0,RES_hhdet_in_tes!U165*1000*11630/RES_hhdet_in_new!U163)</f>
        <v>470.17397444016774</v>
      </c>
      <c r="V165" s="98">
        <f>IF(RES_hhdet_in_tes!V165=0,0,RES_hhdet_in_tes!V165*1000*11630/RES_hhdet_in_new!V163)</f>
        <v>408.64021984007132</v>
      </c>
      <c r="W165" s="98">
        <f>IF(RES_hhdet_in_tes!W165=0,0,RES_hhdet_in_tes!W165*1000*11630/RES_hhdet_in_new!W163)</f>
        <v>665.31581586555524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918.44019842665296</v>
      </c>
      <c r="D166" s="122">
        <v>967.10039480024921</v>
      </c>
      <c r="E166" s="122">
        <v>933.4827099403758</v>
      </c>
      <c r="F166" s="122">
        <v>915.52880690181053</v>
      </c>
      <c r="G166" s="122">
        <v>869.71611570770335</v>
      </c>
      <c r="H166" s="122">
        <v>856.04292758336578</v>
      </c>
      <c r="I166" s="122">
        <v>894.31707758222115</v>
      </c>
      <c r="J166" s="122">
        <v>912.73574812766378</v>
      </c>
      <c r="K166" s="122">
        <v>914.91018528150846</v>
      </c>
      <c r="L166" s="122">
        <v>942.85743356658872</v>
      </c>
      <c r="M166" s="122">
        <v>1017.0755409269636</v>
      </c>
      <c r="N166" s="122">
        <v>1010.9154530751633</v>
      </c>
      <c r="O166" s="122">
        <v>1120.7406275763424</v>
      </c>
      <c r="P166" s="122">
        <v>1085.235179754339</v>
      </c>
      <c r="Q166" s="122">
        <v>1147.0001963578034</v>
      </c>
      <c r="R166" s="122">
        <v>1115.9663763757255</v>
      </c>
      <c r="S166" s="122">
        <v>1123.2362504147065</v>
      </c>
      <c r="T166" s="122">
        <v>1102.0020625775749</v>
      </c>
      <c r="U166" s="122">
        <v>1070.8442113969315</v>
      </c>
      <c r="V166" s="122">
        <v>1093.6212232621428</v>
      </c>
      <c r="W166" s="122">
        <v>1146.7349867696212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751.15751969076621</v>
      </c>
      <c r="D167" s="98">
        <v>773.27503730884132</v>
      </c>
      <c r="E167" s="98">
        <v>729.79521570855741</v>
      </c>
      <c r="F167" s="98">
        <v>753.14366667418517</v>
      </c>
      <c r="G167" s="98">
        <v>759.73969769407142</v>
      </c>
      <c r="H167" s="98">
        <v>722.10088293242552</v>
      </c>
      <c r="I167" s="98">
        <v>759.87755441801949</v>
      </c>
      <c r="J167" s="98">
        <v>772.42281970912995</v>
      </c>
      <c r="K167" s="98">
        <v>779.61020360064265</v>
      </c>
      <c r="L167" s="98">
        <v>800.08660913023971</v>
      </c>
      <c r="M167" s="98">
        <v>851.06737656657265</v>
      </c>
      <c r="N167" s="98">
        <v>825.03565133093969</v>
      </c>
      <c r="O167" s="98">
        <v>1119.0614768492287</v>
      </c>
      <c r="P167" s="98">
        <v>1118.5607732057204</v>
      </c>
      <c r="Q167" s="98">
        <v>1137.0263510312618</v>
      </c>
      <c r="R167" s="98">
        <v>884.16876516656487</v>
      </c>
      <c r="S167" s="98">
        <v>926.40393598031119</v>
      </c>
      <c r="T167" s="98">
        <v>937.42755460450894</v>
      </c>
      <c r="U167" s="98">
        <v>903.55520033645882</v>
      </c>
      <c r="V167" s="98">
        <v>915.94882832964765</v>
      </c>
      <c r="W167" s="98">
        <v>985.84906302712534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1040.3159246879022</v>
      </c>
      <c r="D168" s="98">
        <v>794.69070237390747</v>
      </c>
      <c r="E168" s="98">
        <v>750.9026922808938</v>
      </c>
      <c r="F168" s="98">
        <v>750.55124128740908</v>
      </c>
      <c r="G168" s="98">
        <v>741.94572043309574</v>
      </c>
      <c r="H168" s="98">
        <v>793.96651665694071</v>
      </c>
      <c r="I168" s="98">
        <v>740.78290213750199</v>
      </c>
      <c r="J168" s="98">
        <v>763.96934013842588</v>
      </c>
      <c r="K168" s="98">
        <v>758.39318095316116</v>
      </c>
      <c r="L168" s="98">
        <v>822.7141864144827</v>
      </c>
      <c r="M168" s="98">
        <v>913.40009146759985</v>
      </c>
      <c r="N168" s="98">
        <v>811.71654750796552</v>
      </c>
      <c r="O168" s="98">
        <v>2282.5169068309528</v>
      </c>
      <c r="P168" s="98">
        <v>2277.0090833085492</v>
      </c>
      <c r="Q168" s="98">
        <v>1347.1527573383255</v>
      </c>
      <c r="R168" s="98">
        <v>886.43333425132641</v>
      </c>
      <c r="S168" s="98">
        <v>896.72362285124098</v>
      </c>
      <c r="T168" s="98">
        <v>967.39919919069996</v>
      </c>
      <c r="U168" s="98">
        <v>934.24781722490707</v>
      </c>
      <c r="V168" s="98">
        <v>949.97554199234082</v>
      </c>
      <c r="W168" s="98">
        <v>1080.0433004226891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206.33350208640127</v>
      </c>
      <c r="D169" s="101">
        <v>127.42378964105902</v>
      </c>
      <c r="E169" s="101">
        <v>86.796208186762016</v>
      </c>
      <c r="F169" s="101">
        <v>98.217086639525988</v>
      </c>
      <c r="G169" s="101">
        <v>78.132709822192595</v>
      </c>
      <c r="H169" s="101">
        <v>121.14730442878667</v>
      </c>
      <c r="I169" s="101">
        <v>82.757185752228196</v>
      </c>
      <c r="J169" s="101">
        <v>92.491229054345737</v>
      </c>
      <c r="K169" s="101">
        <v>91.437630824862921</v>
      </c>
      <c r="L169" s="101">
        <v>111.89256538628477</v>
      </c>
      <c r="M169" s="101">
        <v>167.71737896326988</v>
      </c>
      <c r="N169" s="101">
        <v>86.126401459415973</v>
      </c>
      <c r="O169" s="101">
        <v>303.06343324105711</v>
      </c>
      <c r="P169" s="101">
        <v>361.23628974415766</v>
      </c>
      <c r="Q169" s="101">
        <v>496.77729984251556</v>
      </c>
      <c r="R169" s="101">
        <v>105.60717300638854</v>
      </c>
      <c r="S169" s="101">
        <v>99.735935412779412</v>
      </c>
      <c r="T169" s="101">
        <v>156.4697556694008</v>
      </c>
      <c r="U169" s="101">
        <v>127.46176564353019</v>
      </c>
      <c r="V169" s="101">
        <v>101.76284837431578</v>
      </c>
      <c r="W169" s="101">
        <v>108.18546251301686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833.98242260150084</v>
      </c>
      <c r="D170" s="104">
        <v>667.26691273284848</v>
      </c>
      <c r="E170" s="104">
        <v>664.10648409413182</v>
      </c>
      <c r="F170" s="104">
        <v>652.33415464788311</v>
      </c>
      <c r="G170" s="104">
        <v>663.81301061090301</v>
      </c>
      <c r="H170" s="104">
        <v>672.81921222815413</v>
      </c>
      <c r="I170" s="104">
        <v>658.02571638527365</v>
      </c>
      <c r="J170" s="104">
        <v>671.47811108407996</v>
      </c>
      <c r="K170" s="104">
        <v>666.95555012829823</v>
      </c>
      <c r="L170" s="104">
        <v>710.8216210281978</v>
      </c>
      <c r="M170" s="104">
        <v>745.68271250432986</v>
      </c>
      <c r="N170" s="104">
        <v>725.5901460485494</v>
      </c>
      <c r="O170" s="104">
        <v>1979.453473589896</v>
      </c>
      <c r="P170" s="104">
        <v>1915.7727935643918</v>
      </c>
      <c r="Q170" s="104">
        <v>850.37545749580988</v>
      </c>
      <c r="R170" s="104">
        <v>780.82616124493791</v>
      </c>
      <c r="S170" s="104">
        <v>796.98768743846153</v>
      </c>
      <c r="T170" s="104">
        <v>810.92944352129894</v>
      </c>
      <c r="U170" s="104">
        <v>806.78605158137668</v>
      </c>
      <c r="V170" s="104">
        <v>848.21269361802513</v>
      </c>
      <c r="W170" s="104">
        <v>971.85783790967264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974.29695992853044</v>
      </c>
      <c r="D171" s="101">
        <v>1012.1352857062019</v>
      </c>
      <c r="E171" s="101">
        <v>1024.6976241784002</v>
      </c>
      <c r="F171" s="101">
        <v>1002.9407079174479</v>
      </c>
      <c r="G171" s="101">
        <v>909.50176452434516</v>
      </c>
      <c r="H171" s="101">
        <v>907.61756540385284</v>
      </c>
      <c r="I171" s="101">
        <v>919.41954874194016</v>
      </c>
      <c r="J171" s="101">
        <v>919.56022255999176</v>
      </c>
      <c r="K171" s="101">
        <v>898.6496650660863</v>
      </c>
      <c r="L171" s="101">
        <v>966.53753969178638</v>
      </c>
      <c r="M171" s="101">
        <v>1021.53104855263</v>
      </c>
      <c r="N171" s="101">
        <v>1025.4234525047182</v>
      </c>
      <c r="O171" s="101">
        <v>1087.3453771041579</v>
      </c>
      <c r="P171" s="101">
        <v>1033.9349739943161</v>
      </c>
      <c r="Q171" s="101">
        <v>1097.527747611899</v>
      </c>
      <c r="R171" s="101">
        <v>1119.5624283133309</v>
      </c>
      <c r="S171" s="101">
        <v>1127.9422787767016</v>
      </c>
      <c r="T171" s="101">
        <v>1114.0361888877912</v>
      </c>
      <c r="U171" s="101">
        <v>1090.3701005086441</v>
      </c>
      <c r="V171" s="101">
        <v>1109.8347690348874</v>
      </c>
      <c r="W171" s="101">
        <v>1139.6865554747105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1110.6499912799582</v>
      </c>
      <c r="D172" s="104">
        <v>1200.5089126589112</v>
      </c>
      <c r="E172" s="104">
        <v>1216.3625344211503</v>
      </c>
      <c r="F172" s="104">
        <v>1053.3155402462705</v>
      </c>
      <c r="G172" s="104">
        <v>1006.3490738959197</v>
      </c>
      <c r="H172" s="104">
        <v>974.55624099372562</v>
      </c>
      <c r="I172" s="104">
        <v>947.32154846666572</v>
      </c>
      <c r="J172" s="104">
        <v>984.91732703839784</v>
      </c>
      <c r="K172" s="104">
        <v>1077.4357995007224</v>
      </c>
      <c r="L172" s="104">
        <v>1029.3770745288869</v>
      </c>
      <c r="M172" s="104">
        <v>1205.0810149374802</v>
      </c>
      <c r="N172" s="104">
        <v>1107.7743259513713</v>
      </c>
      <c r="O172" s="104">
        <v>1275.4582934160369</v>
      </c>
      <c r="P172" s="104">
        <v>1230.2823978797005</v>
      </c>
      <c r="Q172" s="104">
        <v>1305.2953995811181</v>
      </c>
      <c r="R172" s="104">
        <v>1238.7042520108498</v>
      </c>
      <c r="S172" s="104">
        <v>1255.5496720689018</v>
      </c>
      <c r="T172" s="104">
        <v>1220.4792633991904</v>
      </c>
      <c r="U172" s="104">
        <v>1153.1794333112271</v>
      </c>
      <c r="V172" s="104">
        <v>1188.7654894366401</v>
      </c>
      <c r="W172" s="104">
        <v>1288.0560679321159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320.55490602717504</v>
      </c>
      <c r="D173" s="98">
        <v>338.54119838515476</v>
      </c>
      <c r="E173" s="98">
        <v>372.50784885023938</v>
      </c>
      <c r="F173" s="98">
        <v>271.26688680199652</v>
      </c>
      <c r="G173" s="98">
        <v>270.58926002426534</v>
      </c>
      <c r="H173" s="98">
        <v>232.14194526396363</v>
      </c>
      <c r="I173" s="98">
        <v>266.92585504648622</v>
      </c>
      <c r="J173" s="98">
        <v>282.58886482749921</v>
      </c>
      <c r="K173" s="98">
        <v>327.23534247171722</v>
      </c>
      <c r="L173" s="98">
        <v>354.27800024004398</v>
      </c>
      <c r="M173" s="98">
        <v>419.17153601431363</v>
      </c>
      <c r="N173" s="98">
        <v>346.36121625702629</v>
      </c>
      <c r="O173" s="98">
        <v>460.88522681664659</v>
      </c>
      <c r="P173" s="98">
        <v>338.00284396433733</v>
      </c>
      <c r="Q173" s="98">
        <v>401.16968898492337</v>
      </c>
      <c r="R173" s="98">
        <v>319.17022788361493</v>
      </c>
      <c r="S173" s="98">
        <v>374.54410245573189</v>
      </c>
      <c r="T173" s="98">
        <v>370.1230329566323</v>
      </c>
      <c r="U173" s="98">
        <v>293.92932335822599</v>
      </c>
      <c r="V173" s="98">
        <v>326.98721699736905</v>
      </c>
      <c r="W173" s="98">
        <v>422.46289752222538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790.09508525278352</v>
      </c>
      <c r="D174" s="33">
        <v>861.96771427375631</v>
      </c>
      <c r="E174" s="33">
        <v>843.8546855709111</v>
      </c>
      <c r="F174" s="33">
        <v>782.04865344427401</v>
      </c>
      <c r="G174" s="33">
        <v>735.7598138716545</v>
      </c>
      <c r="H174" s="33">
        <v>742.41429572976222</v>
      </c>
      <c r="I174" s="33">
        <v>680.39569342017955</v>
      </c>
      <c r="J174" s="33">
        <v>702.32846221089869</v>
      </c>
      <c r="K174" s="33">
        <v>750.20045702900529</v>
      </c>
      <c r="L174" s="33">
        <v>675.09907428884321</v>
      </c>
      <c r="M174" s="33">
        <v>785.90947892316683</v>
      </c>
      <c r="N174" s="33">
        <v>761.41310969434483</v>
      </c>
      <c r="O174" s="33">
        <v>814.5730665993907</v>
      </c>
      <c r="P174" s="33">
        <v>892.27955391536295</v>
      </c>
      <c r="Q174" s="33">
        <v>904.12571059619472</v>
      </c>
      <c r="R174" s="33">
        <v>919.53402412723483</v>
      </c>
      <c r="S174" s="33">
        <v>881.00556961316977</v>
      </c>
      <c r="T174" s="33">
        <v>850.35623044255874</v>
      </c>
      <c r="U174" s="33">
        <v>859.25010995300124</v>
      </c>
      <c r="V174" s="33">
        <v>861.7782724392714</v>
      </c>
      <c r="W174" s="33">
        <v>865.59317040989049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473.98408420206664</v>
      </c>
      <c r="D175" s="122">
        <v>506.60955915785013</v>
      </c>
      <c r="E175" s="122">
        <v>507.84754472322817</v>
      </c>
      <c r="F175" s="122">
        <v>479.80581481809583</v>
      </c>
      <c r="G175" s="122">
        <v>469.39548723640706</v>
      </c>
      <c r="H175" s="122">
        <v>501.63092544245518</v>
      </c>
      <c r="I175" s="122">
        <v>492.59688685372032</v>
      </c>
      <c r="J175" s="122">
        <v>469.91429010618685</v>
      </c>
      <c r="K175" s="122">
        <v>427.62057201825962</v>
      </c>
      <c r="L175" s="122">
        <v>483.74548663256809</v>
      </c>
      <c r="M175" s="122">
        <v>445.88112843659843</v>
      </c>
      <c r="N175" s="122">
        <v>454.83682575026364</v>
      </c>
      <c r="O175" s="122">
        <v>449.6848390072314</v>
      </c>
      <c r="P175" s="122">
        <v>467.26923474560834</v>
      </c>
      <c r="Q175" s="122">
        <v>467.30949639597577</v>
      </c>
      <c r="R175" s="122">
        <v>471.32196382171571</v>
      </c>
      <c r="S175" s="122">
        <v>465.15308789543502</v>
      </c>
      <c r="T175" s="122">
        <v>465.52587630189066</v>
      </c>
      <c r="U175" s="122">
        <v>449.60900389317555</v>
      </c>
      <c r="V175" s="122">
        <v>465.34639796644274</v>
      </c>
      <c r="W175" s="122">
        <v>466.79207167018086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520.85634312082925</v>
      </c>
      <c r="D176" s="98">
        <v>549.31586140031129</v>
      </c>
      <c r="E176" s="98">
        <v>545.75431934523431</v>
      </c>
      <c r="F176" s="98">
        <v>530.27618343169445</v>
      </c>
      <c r="G176" s="98">
        <v>513.96705444547808</v>
      </c>
      <c r="H176" s="98">
        <v>508.65894825400773</v>
      </c>
      <c r="I176" s="98">
        <v>537.51589687665103</v>
      </c>
      <c r="J176" s="98">
        <v>512.35290541190284</v>
      </c>
      <c r="K176" s="98">
        <v>522.1544622646428</v>
      </c>
      <c r="L176" s="98">
        <v>528.65317585589287</v>
      </c>
      <c r="M176" s="98">
        <v>546.17499850231877</v>
      </c>
      <c r="N176" s="98">
        <v>530.48368510196678</v>
      </c>
      <c r="O176" s="98">
        <v>567.61394666961303</v>
      </c>
      <c r="P176" s="98">
        <v>579.24326616585392</v>
      </c>
      <c r="Q176" s="98">
        <v>563.74532436902064</v>
      </c>
      <c r="R176" s="98">
        <v>505.57518398428789</v>
      </c>
      <c r="S176" s="98">
        <v>523.31814386548581</v>
      </c>
      <c r="T176" s="98">
        <v>522.48642400512847</v>
      </c>
      <c r="U176" s="98">
        <v>497.61204701871378</v>
      </c>
      <c r="V176" s="98">
        <v>503.09019642975449</v>
      </c>
      <c r="W176" s="98">
        <v>519.33410366539169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457.72269302616536</v>
      </c>
      <c r="D177" s="33">
        <v>486.95556598229371</v>
      </c>
      <c r="E177" s="33">
        <v>489.50517317454552</v>
      </c>
      <c r="F177" s="33">
        <v>456.51932847418055</v>
      </c>
      <c r="G177" s="33">
        <v>454.51955773539134</v>
      </c>
      <c r="H177" s="33">
        <v>499.51529159610891</v>
      </c>
      <c r="I177" s="33">
        <v>479.29148968774763</v>
      </c>
      <c r="J177" s="33">
        <v>457.65134682912424</v>
      </c>
      <c r="K177" s="33">
        <v>401.13098247544906</v>
      </c>
      <c r="L177" s="33">
        <v>468.82856323622963</v>
      </c>
      <c r="M177" s="33">
        <v>417.51510474445132</v>
      </c>
      <c r="N177" s="33">
        <v>435.4789611276945</v>
      </c>
      <c r="O177" s="33">
        <v>424.4131224198785</v>
      </c>
      <c r="P177" s="33">
        <v>437.93505051314696</v>
      </c>
      <c r="Q177" s="33">
        <v>445.44132865250782</v>
      </c>
      <c r="R177" s="33">
        <v>464.04479331968395</v>
      </c>
      <c r="S177" s="33">
        <v>451.08572974317821</v>
      </c>
      <c r="T177" s="33">
        <v>452.56607352374567</v>
      </c>
      <c r="U177" s="33">
        <v>439.86351428357648</v>
      </c>
      <c r="V177" s="33">
        <v>457.67004537200324</v>
      </c>
      <c r="W177" s="33">
        <v>456.26017313984062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4400.423626534126</v>
      </c>
      <c r="D3" s="117">
        <f t="shared" si="0"/>
        <v>4528.4590363771676</v>
      </c>
      <c r="E3" s="117">
        <f t="shared" si="0"/>
        <v>4178.4395007932881</v>
      </c>
      <c r="F3" s="117">
        <f t="shared" si="0"/>
        <v>4128.8020365314778</v>
      </c>
      <c r="G3" s="117">
        <f t="shared" si="0"/>
        <v>4321.2966497587759</v>
      </c>
      <c r="H3" s="117">
        <f t="shared" si="0"/>
        <v>4593.2649168291955</v>
      </c>
      <c r="I3" s="117">
        <f t="shared" si="0"/>
        <v>4168.9187939224703</v>
      </c>
      <c r="J3" s="117">
        <f t="shared" si="0"/>
        <v>4192.0825374296437</v>
      </c>
      <c r="K3" s="117">
        <f t="shared" si="0"/>
        <v>4252.7541264163519</v>
      </c>
      <c r="L3" s="117">
        <f t="shared" si="0"/>
        <v>4758.033845285614</v>
      </c>
      <c r="M3" s="117">
        <f t="shared" si="0"/>
        <v>4172.1695613179609</v>
      </c>
      <c r="N3" s="117">
        <f t="shared" si="0"/>
        <v>4194.5422558638775</v>
      </c>
      <c r="O3" s="117">
        <f t="shared" si="0"/>
        <v>4048.1488860222412</v>
      </c>
      <c r="P3" s="117">
        <f t="shared" si="0"/>
        <v>3686.4077411445674</v>
      </c>
      <c r="Q3" s="117">
        <f t="shared" si="0"/>
        <v>3253.3252715445333</v>
      </c>
      <c r="R3" s="117">
        <f t="shared" ref="R3:V3" si="1">R4+R7+R9+R19</f>
        <v>3071.2935102410884</v>
      </c>
      <c r="S3" s="117">
        <f t="shared" si="1"/>
        <v>3110.7533252205285</v>
      </c>
      <c r="T3" s="117">
        <f t="shared" si="1"/>
        <v>2705.6114934468155</v>
      </c>
      <c r="U3" s="117">
        <f t="shared" si="1"/>
        <v>2755.684525085398</v>
      </c>
      <c r="V3" s="117">
        <f t="shared" si="1"/>
        <v>2830.143741335462</v>
      </c>
      <c r="W3" s="117">
        <f t="shared" ref="W3" si="2">W4+W7+W9+W19</f>
        <v>2322.9147698750526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4038.9444485760428</v>
      </c>
      <c r="D4" s="122">
        <f t="shared" si="3"/>
        <v>4140.3903146359862</v>
      </c>
      <c r="E4" s="122">
        <f t="shared" si="3"/>
        <v>3889.4705972342858</v>
      </c>
      <c r="F4" s="122">
        <f t="shared" si="3"/>
        <v>3748.9702551141609</v>
      </c>
      <c r="G4" s="122">
        <f t="shared" si="3"/>
        <v>3889.4453161592737</v>
      </c>
      <c r="H4" s="122">
        <f t="shared" si="3"/>
        <v>4163.238976774669</v>
      </c>
      <c r="I4" s="122">
        <f t="shared" si="3"/>
        <v>3788.2852140331643</v>
      </c>
      <c r="J4" s="122">
        <f t="shared" si="3"/>
        <v>3815.0720890374969</v>
      </c>
      <c r="K4" s="122">
        <f t="shared" si="3"/>
        <v>3944.0521299470702</v>
      </c>
      <c r="L4" s="122">
        <f t="shared" si="3"/>
        <v>4459.76731753068</v>
      </c>
      <c r="M4" s="122">
        <f t="shared" si="3"/>
        <v>3884.0727452161145</v>
      </c>
      <c r="N4" s="122">
        <f t="shared" si="3"/>
        <v>3794.4432843947925</v>
      </c>
      <c r="O4" s="122">
        <f t="shared" si="3"/>
        <v>3668.8992905036694</v>
      </c>
      <c r="P4" s="122">
        <f t="shared" si="3"/>
        <v>3230.9919258645386</v>
      </c>
      <c r="Q4" s="122">
        <f t="shared" si="3"/>
        <v>2842.1698937163069</v>
      </c>
      <c r="R4" s="122">
        <f t="shared" ref="R4:V4" si="4">SUM(R5:R6)</f>
        <v>2714.3361885528043</v>
      </c>
      <c r="S4" s="122">
        <f t="shared" si="4"/>
        <v>2724.496573555477</v>
      </c>
      <c r="T4" s="122">
        <f t="shared" si="4"/>
        <v>2454.3419642441731</v>
      </c>
      <c r="U4" s="122">
        <f t="shared" si="4"/>
        <v>2298.4616456100807</v>
      </c>
      <c r="V4" s="122">
        <f t="shared" si="4"/>
        <v>2318.2908854714892</v>
      </c>
      <c r="W4" s="122">
        <f t="shared" ref="W4" si="5">SUM(W5:W6)</f>
        <v>2044.7400843904843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4038.9444485760428</v>
      </c>
      <c r="D5" s="98">
        <v>4140.3903146359862</v>
      </c>
      <c r="E5" s="98">
        <v>3889.4705972342858</v>
      </c>
      <c r="F5" s="98">
        <v>3748.9702551141609</v>
      </c>
      <c r="G5" s="98">
        <v>3889.4453161592737</v>
      </c>
      <c r="H5" s="98">
        <v>4163.238976774669</v>
      </c>
      <c r="I5" s="98">
        <v>3788.2852140331643</v>
      </c>
      <c r="J5" s="98">
        <v>3815.0720890374969</v>
      </c>
      <c r="K5" s="98">
        <v>3944.0521299470702</v>
      </c>
      <c r="L5" s="98">
        <v>4459.76731753068</v>
      </c>
      <c r="M5" s="98">
        <v>3884.0727452161145</v>
      </c>
      <c r="N5" s="98">
        <v>3794.4432843947925</v>
      </c>
      <c r="O5" s="98">
        <v>3668.8992905036694</v>
      </c>
      <c r="P5" s="98">
        <v>3230.9919258645386</v>
      </c>
      <c r="Q5" s="98">
        <v>2842.1698937163069</v>
      </c>
      <c r="R5" s="98">
        <v>2714.3361885528043</v>
      </c>
      <c r="S5" s="98">
        <v>2724.496573555477</v>
      </c>
      <c r="T5" s="98">
        <v>2454.3419642441731</v>
      </c>
      <c r="U5" s="98">
        <v>2298.4616456100807</v>
      </c>
      <c r="V5" s="98">
        <v>2318.2908854714892</v>
      </c>
      <c r="W5" s="98">
        <v>2044.7400843904843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268.70162309758746</v>
      </c>
      <c r="D9" s="122">
        <v>291.96287331403755</v>
      </c>
      <c r="E9" s="122">
        <v>206.49701245358844</v>
      </c>
      <c r="F9" s="122">
        <v>270.67517241695322</v>
      </c>
      <c r="G9" s="122">
        <v>297.79155840310233</v>
      </c>
      <c r="H9" s="122">
        <v>308.57160937985901</v>
      </c>
      <c r="I9" s="122">
        <v>270.8319439968833</v>
      </c>
      <c r="J9" s="122">
        <v>280.09098754449167</v>
      </c>
      <c r="K9" s="122">
        <v>222.52225498280711</v>
      </c>
      <c r="L9" s="122">
        <v>217.42437424854475</v>
      </c>
      <c r="M9" s="122">
        <v>204.057936657905</v>
      </c>
      <c r="N9" s="122">
        <v>281.85763152298603</v>
      </c>
      <c r="O9" s="122">
        <v>265.41499259018224</v>
      </c>
      <c r="P9" s="122">
        <v>295.59293040702221</v>
      </c>
      <c r="Q9" s="122">
        <v>268.70923136355532</v>
      </c>
      <c r="R9" s="122">
        <v>236.7266448203346</v>
      </c>
      <c r="S9" s="122">
        <v>265.83261188784786</v>
      </c>
      <c r="T9" s="122">
        <v>161.25852001232892</v>
      </c>
      <c r="U9" s="122">
        <v>300.16897358597595</v>
      </c>
      <c r="V9" s="122">
        <v>360.43719353810832</v>
      </c>
      <c r="W9" s="122">
        <v>201.45667685820263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379.72956027547025</v>
      </c>
      <c r="D10" s="98">
        <v>413.54702676518843</v>
      </c>
      <c r="E10" s="98">
        <v>417.96835926861201</v>
      </c>
      <c r="F10" s="98">
        <v>437.90300600264197</v>
      </c>
      <c r="G10" s="98">
        <v>446.07175614360438</v>
      </c>
      <c r="H10" s="98">
        <v>464.93936367392865</v>
      </c>
      <c r="I10" s="98">
        <v>468.89164892536087</v>
      </c>
      <c r="J10" s="98">
        <v>511.57268020356742</v>
      </c>
      <c r="K10" s="98">
        <v>539.03093112572969</v>
      </c>
      <c r="L10" s="98">
        <v>534.49342308816767</v>
      </c>
      <c r="M10" s="98">
        <v>525.24962900104117</v>
      </c>
      <c r="N10" s="98">
        <v>510.89049609336911</v>
      </c>
      <c r="O10" s="98">
        <v>510.66348199494877</v>
      </c>
      <c r="P10" s="98">
        <v>510.5789983088651</v>
      </c>
      <c r="Q10" s="98">
        <v>495.04444839526809</v>
      </c>
      <c r="R10" s="98">
        <v>493.80333021852744</v>
      </c>
      <c r="S10" s="98">
        <v>504.04508848004696</v>
      </c>
      <c r="T10" s="98">
        <v>484.67561406912432</v>
      </c>
      <c r="U10" s="98">
        <v>436.1286587462925</v>
      </c>
      <c r="V10" s="98">
        <v>475.45635750754855</v>
      </c>
      <c r="W10" s="98">
        <v>498.89773508806792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326.00392525669622</v>
      </c>
      <c r="D11" s="98">
        <v>322.14502031546709</v>
      </c>
      <c r="E11" s="98">
        <v>319.89748422549013</v>
      </c>
      <c r="F11" s="98">
        <v>325.58908107000178</v>
      </c>
      <c r="G11" s="98">
        <v>351.55869092264089</v>
      </c>
      <c r="H11" s="98">
        <v>358.50100156664774</v>
      </c>
      <c r="I11" s="98">
        <v>369.44394760159389</v>
      </c>
      <c r="J11" s="98">
        <v>381.55163654730677</v>
      </c>
      <c r="K11" s="98">
        <v>399.00118255659237</v>
      </c>
      <c r="L11" s="98">
        <v>447.6181364968993</v>
      </c>
      <c r="M11" s="98">
        <v>447.55587454499295</v>
      </c>
      <c r="N11" s="98">
        <v>406.88241422930253</v>
      </c>
      <c r="O11" s="98">
        <v>388.92865464205994</v>
      </c>
      <c r="P11" s="98">
        <v>355.87181879752461</v>
      </c>
      <c r="Q11" s="98">
        <v>295.72541480048409</v>
      </c>
      <c r="R11" s="98">
        <v>282.47129474873503</v>
      </c>
      <c r="S11" s="98">
        <v>277.44321818545791</v>
      </c>
      <c r="T11" s="98">
        <v>268.65230496271329</v>
      </c>
      <c r="U11" s="98">
        <v>322.12298297674454</v>
      </c>
      <c r="V11" s="98">
        <v>389.57173231333024</v>
      </c>
      <c r="W11" s="98">
        <v>465.59843367111864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198.13909939676611</v>
      </c>
      <c r="D12" s="98">
        <v>62.543223879592396</v>
      </c>
      <c r="E12" s="98">
        <v>44.183986654719455</v>
      </c>
      <c r="F12" s="98">
        <v>103.56156427131017</v>
      </c>
      <c r="G12" s="98">
        <v>93.22734563046798</v>
      </c>
      <c r="H12" s="98">
        <v>183.85222087491849</v>
      </c>
      <c r="I12" s="98">
        <v>62.882326201988192</v>
      </c>
      <c r="J12" s="98">
        <v>136.48805204523472</v>
      </c>
      <c r="K12" s="98">
        <v>165.74235082081574</v>
      </c>
      <c r="L12" s="98">
        <v>237.53805515545739</v>
      </c>
      <c r="M12" s="98">
        <v>303.62822416840845</v>
      </c>
      <c r="N12" s="98">
        <v>184.31429888331357</v>
      </c>
      <c r="O12" s="98">
        <v>206.11912795079428</v>
      </c>
      <c r="P12" s="98">
        <v>176.27779725856695</v>
      </c>
      <c r="Q12" s="98">
        <v>72.619184397209537</v>
      </c>
      <c r="R12" s="98">
        <v>65.522643626723124</v>
      </c>
      <c r="S12" s="98">
        <v>41.37954539922648</v>
      </c>
      <c r="T12" s="98">
        <v>49.840927594492165</v>
      </c>
      <c r="U12" s="98">
        <v>171.64169796065275</v>
      </c>
      <c r="V12" s="98">
        <v>204.57498389744751</v>
      </c>
      <c r="W12" s="98">
        <v>407.53954413538298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198.13909939676611</v>
      </c>
      <c r="D13" s="101">
        <v>62.543223879592396</v>
      </c>
      <c r="E13" s="101">
        <v>44.183986654719455</v>
      </c>
      <c r="F13" s="101">
        <v>103.56156427131017</v>
      </c>
      <c r="G13" s="101">
        <v>93.22734563046798</v>
      </c>
      <c r="H13" s="101">
        <v>183.85222087491849</v>
      </c>
      <c r="I13" s="101">
        <v>62.882326201988192</v>
      </c>
      <c r="J13" s="101">
        <v>136.48805204523472</v>
      </c>
      <c r="K13" s="101">
        <v>165.74235082081574</v>
      </c>
      <c r="L13" s="101">
        <v>237.53805515545739</v>
      </c>
      <c r="M13" s="101">
        <v>303.62822416840845</v>
      </c>
      <c r="N13" s="101">
        <v>184.31429888331357</v>
      </c>
      <c r="O13" s="101">
        <v>206.11912795079428</v>
      </c>
      <c r="P13" s="101">
        <v>176.27779725856695</v>
      </c>
      <c r="Q13" s="101">
        <v>72.619184397209537</v>
      </c>
      <c r="R13" s="101">
        <v>65.522643626723124</v>
      </c>
      <c r="S13" s="101">
        <v>41.37954539922648</v>
      </c>
      <c r="T13" s="101">
        <v>49.840927594492165</v>
      </c>
      <c r="U13" s="101">
        <v>171.64169796065275</v>
      </c>
      <c r="V13" s="101">
        <v>204.57498389744751</v>
      </c>
      <c r="W13" s="101">
        <v>407.53954413538298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92.777554860495613</v>
      </c>
      <c r="D19" s="122">
        <v>96.105848427143599</v>
      </c>
      <c r="E19" s="122">
        <v>82.47189110541359</v>
      </c>
      <c r="F19" s="122">
        <v>109.15660900036394</v>
      </c>
      <c r="G19" s="122">
        <v>134.0597751963999</v>
      </c>
      <c r="H19" s="122">
        <v>121.45433067466729</v>
      </c>
      <c r="I19" s="122">
        <v>109.80163589242291</v>
      </c>
      <c r="J19" s="122">
        <v>96.919460847655387</v>
      </c>
      <c r="K19" s="122">
        <v>86.179741486474796</v>
      </c>
      <c r="L19" s="122">
        <v>80.842153506389153</v>
      </c>
      <c r="M19" s="122">
        <v>84.038879443941369</v>
      </c>
      <c r="N19" s="122">
        <v>118.24133994609873</v>
      </c>
      <c r="O19" s="122">
        <v>113.8346029283896</v>
      </c>
      <c r="P19" s="122">
        <v>159.82288487300647</v>
      </c>
      <c r="Q19" s="122">
        <v>142.44614646467119</v>
      </c>
      <c r="R19" s="122">
        <v>120.2306768679498</v>
      </c>
      <c r="S19" s="122">
        <v>120.42413977720366</v>
      </c>
      <c r="T19" s="122">
        <v>90.011009190313501</v>
      </c>
      <c r="U19" s="122">
        <v>157.05390588934134</v>
      </c>
      <c r="V19" s="122">
        <v>151.41566232586473</v>
      </c>
      <c r="W19" s="122">
        <v>76.718008626365645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209.08664776281361</v>
      </c>
      <c r="D20" s="98">
        <v>256.16057023006738</v>
      </c>
      <c r="E20" s="98">
        <v>303.08276413597275</v>
      </c>
      <c r="F20" s="98">
        <v>302.94910602604148</v>
      </c>
      <c r="G20" s="98">
        <v>305.5590601777717</v>
      </c>
      <c r="H20" s="98">
        <v>320.74827636562867</v>
      </c>
      <c r="I20" s="98">
        <v>296.66827649780311</v>
      </c>
      <c r="J20" s="98">
        <v>315.7130582663126</v>
      </c>
      <c r="K20" s="98">
        <v>325.98523753877947</v>
      </c>
      <c r="L20" s="98">
        <v>339.83848055634752</v>
      </c>
      <c r="M20" s="98">
        <v>323.5220250580353</v>
      </c>
      <c r="N20" s="98">
        <v>315.0021539380935</v>
      </c>
      <c r="O20" s="98">
        <v>274.8959994052239</v>
      </c>
      <c r="P20" s="98">
        <v>284.82888906490581</v>
      </c>
      <c r="Q20" s="98">
        <v>307.00154272237148</v>
      </c>
      <c r="R20" s="98">
        <v>295.12324868109101</v>
      </c>
      <c r="S20" s="98">
        <v>309.40640570115573</v>
      </c>
      <c r="T20" s="98">
        <v>253.0256514760585</v>
      </c>
      <c r="U20" s="98">
        <v>281.66181225526861</v>
      </c>
      <c r="V20" s="98">
        <v>306.40229559245671</v>
      </c>
      <c r="W20" s="98">
        <v>302.33747471015482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144.37510953214795</v>
      </c>
      <c r="D21" s="98">
        <v>155.87899961857494</v>
      </c>
      <c r="E21" s="98">
        <v>201.66952328957922</v>
      </c>
      <c r="F21" s="98">
        <v>202.85238424213279</v>
      </c>
      <c r="G21" s="98">
        <v>200.2464443470698</v>
      </c>
      <c r="H21" s="98">
        <v>203.61161569728191</v>
      </c>
      <c r="I21" s="98">
        <v>211.00131620608198</v>
      </c>
      <c r="J21" s="98">
        <v>215.76133962095082</v>
      </c>
      <c r="K21" s="98">
        <v>218.12731019846214</v>
      </c>
      <c r="L21" s="98">
        <v>221.11885709851111</v>
      </c>
      <c r="M21" s="98">
        <v>214.86883811055193</v>
      </c>
      <c r="N21" s="98">
        <v>218.50684405564417</v>
      </c>
      <c r="O21" s="98">
        <v>206.33556040491453</v>
      </c>
      <c r="P21" s="98">
        <v>207.27550588850474</v>
      </c>
      <c r="Q21" s="98">
        <v>206.99204370821457</v>
      </c>
      <c r="R21" s="98">
        <v>207.16521479088314</v>
      </c>
      <c r="S21" s="98">
        <v>206.43754423299967</v>
      </c>
      <c r="T21" s="98">
        <v>194.41464423014401</v>
      </c>
      <c r="U21" s="98">
        <v>227.73295502694691</v>
      </c>
      <c r="V21" s="98">
        <v>216.16782973909011</v>
      </c>
      <c r="W21" s="98">
        <v>207.98106157940327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2889.2186290294894</v>
      </c>
      <c r="D24" s="117">
        <f t="shared" si="7"/>
        <v>2273.7234776746814</v>
      </c>
      <c r="E24" s="117">
        <f t="shared" si="7"/>
        <v>2216.305195946718</v>
      </c>
      <c r="F24" s="117">
        <f t="shared" si="7"/>
        <v>2415.1322271566014</v>
      </c>
      <c r="G24" s="117">
        <f t="shared" si="7"/>
        <v>2579.9598997916682</v>
      </c>
      <c r="H24" s="117">
        <f t="shared" si="7"/>
        <v>2388.3605216344454</v>
      </c>
      <c r="I24" s="117">
        <f t="shared" si="7"/>
        <v>2069.314976057372</v>
      </c>
      <c r="J24" s="117">
        <f t="shared" si="7"/>
        <v>2160.2814665566848</v>
      </c>
      <c r="K24" s="117">
        <f t="shared" si="7"/>
        <v>2255.6601775777476</v>
      </c>
      <c r="L24" s="117">
        <f t="shared" si="7"/>
        <v>2467.8798047898667</v>
      </c>
      <c r="M24" s="117">
        <f t="shared" si="7"/>
        <v>2059.8901175816263</v>
      </c>
      <c r="N24" s="117">
        <f t="shared" si="7"/>
        <v>1943.0349969692422</v>
      </c>
      <c r="O24" s="117">
        <f t="shared" si="7"/>
        <v>2052.1571548790153</v>
      </c>
      <c r="P24" s="117">
        <f t="shared" si="7"/>
        <v>2041.2985298062879</v>
      </c>
      <c r="Q24" s="117">
        <f t="shared" si="7"/>
        <v>1689.0910131121148</v>
      </c>
      <c r="R24" s="117">
        <f t="shared" ref="R24:V24" si="8">R25+R28+R30+R39</f>
        <v>1828.5106359914557</v>
      </c>
      <c r="S24" s="117">
        <f t="shared" si="8"/>
        <v>1444.433846176142</v>
      </c>
      <c r="T24" s="117">
        <f t="shared" si="8"/>
        <v>1624.7195798784464</v>
      </c>
      <c r="U24" s="117">
        <f t="shared" si="8"/>
        <v>1506.8941919205611</v>
      </c>
      <c r="V24" s="117">
        <f t="shared" si="8"/>
        <v>1430.2030692206017</v>
      </c>
      <c r="W24" s="117">
        <f t="shared" ref="W24" si="9">W25+W28+W30+W39</f>
        <v>1345.9715566195059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2669.0814552072516</v>
      </c>
      <c r="D25" s="122">
        <f t="shared" si="10"/>
        <v>2049.7870207094825</v>
      </c>
      <c r="E25" s="122">
        <f t="shared" si="10"/>
        <v>1953.2841735073407</v>
      </c>
      <c r="F25" s="122">
        <f t="shared" si="10"/>
        <v>2186.9283683470394</v>
      </c>
      <c r="G25" s="122">
        <f t="shared" si="10"/>
        <v>2438.0791943502536</v>
      </c>
      <c r="H25" s="122">
        <f t="shared" si="10"/>
        <v>2257.6797567014064</v>
      </c>
      <c r="I25" s="122">
        <f t="shared" si="10"/>
        <v>1959.2116706794266</v>
      </c>
      <c r="J25" s="122">
        <f t="shared" si="10"/>
        <v>2020.8483233510751</v>
      </c>
      <c r="K25" s="122">
        <f t="shared" si="10"/>
        <v>2112.5735324042585</v>
      </c>
      <c r="L25" s="122">
        <f t="shared" si="10"/>
        <v>2327.4526238848402</v>
      </c>
      <c r="M25" s="122">
        <f t="shared" si="10"/>
        <v>1887.4547591615528</v>
      </c>
      <c r="N25" s="122">
        <f t="shared" si="10"/>
        <v>1794.5296063707733</v>
      </c>
      <c r="O25" s="122">
        <f t="shared" si="10"/>
        <v>1931.9226009733295</v>
      </c>
      <c r="P25" s="122">
        <f t="shared" si="10"/>
        <v>1964.3971956558057</v>
      </c>
      <c r="Q25" s="122">
        <f t="shared" si="10"/>
        <v>1597.7507430136027</v>
      </c>
      <c r="R25" s="122">
        <f t="shared" ref="R25:V25" si="11">SUM(R26:R27)</f>
        <v>1733.1336483709254</v>
      </c>
      <c r="S25" s="122">
        <f t="shared" si="11"/>
        <v>1336.5213595138684</v>
      </c>
      <c r="T25" s="122">
        <f t="shared" si="11"/>
        <v>1513.4385030908199</v>
      </c>
      <c r="U25" s="122">
        <f t="shared" si="11"/>
        <v>1416.9463759904365</v>
      </c>
      <c r="V25" s="122">
        <f t="shared" si="11"/>
        <v>1341.1460077160236</v>
      </c>
      <c r="W25" s="122">
        <f t="shared" ref="W25" si="12">SUM(W26:W27)</f>
        <v>1242.724394808313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2669.0814552072516</v>
      </c>
      <c r="D26" s="98">
        <v>2049.7870207094825</v>
      </c>
      <c r="E26" s="98">
        <v>1953.2841735073407</v>
      </c>
      <c r="F26" s="98">
        <v>2186.9283683470394</v>
      </c>
      <c r="G26" s="98">
        <v>2438.0791943502536</v>
      </c>
      <c r="H26" s="98">
        <v>2257.6797567014064</v>
      </c>
      <c r="I26" s="98">
        <v>1959.2116706794266</v>
      </c>
      <c r="J26" s="98">
        <v>2020.8483233510751</v>
      </c>
      <c r="K26" s="98">
        <v>2112.5735324042585</v>
      </c>
      <c r="L26" s="98">
        <v>2327.4526238848402</v>
      </c>
      <c r="M26" s="98">
        <v>1887.4547591615528</v>
      </c>
      <c r="N26" s="98">
        <v>1794.5296063707733</v>
      </c>
      <c r="O26" s="98">
        <v>1931.9226009733295</v>
      </c>
      <c r="P26" s="98">
        <v>1964.3971956558057</v>
      </c>
      <c r="Q26" s="98">
        <v>1597.7507430136027</v>
      </c>
      <c r="R26" s="98">
        <v>1733.1336483709254</v>
      </c>
      <c r="S26" s="98">
        <v>1336.5213595138684</v>
      </c>
      <c r="T26" s="98">
        <v>1513.4385030908199</v>
      </c>
      <c r="U26" s="98">
        <v>1416.9463759904365</v>
      </c>
      <c r="V26" s="98">
        <v>1341.1460077160236</v>
      </c>
      <c r="W26" s="98">
        <v>1242.724394808313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123.04463801778685</v>
      </c>
      <c r="D30" s="122">
        <v>134.22236869829348</v>
      </c>
      <c r="E30" s="122">
        <v>164.82869045204237</v>
      </c>
      <c r="F30" s="122">
        <v>158.46060611528489</v>
      </c>
      <c r="G30" s="122">
        <v>96.717472648552956</v>
      </c>
      <c r="H30" s="122">
        <v>90.109391112287156</v>
      </c>
      <c r="I30" s="122">
        <v>66.377923060512174</v>
      </c>
      <c r="J30" s="122">
        <v>80.853525866967999</v>
      </c>
      <c r="K30" s="122">
        <v>90.336912097944946</v>
      </c>
      <c r="L30" s="122">
        <v>90.227346204836564</v>
      </c>
      <c r="M30" s="122">
        <v>109.17901320518902</v>
      </c>
      <c r="N30" s="122">
        <v>86.371255796951729</v>
      </c>
      <c r="O30" s="122">
        <v>70.281260818457241</v>
      </c>
      <c r="P30" s="122">
        <v>38.177611908863042</v>
      </c>
      <c r="Q30" s="122">
        <v>61.470516109378444</v>
      </c>
      <c r="R30" s="122">
        <v>64.411442922404021</v>
      </c>
      <c r="S30" s="122">
        <v>74.705417454969279</v>
      </c>
      <c r="T30" s="122">
        <v>79.542696497971605</v>
      </c>
      <c r="U30" s="122">
        <v>58.970551220683909</v>
      </c>
      <c r="V30" s="122">
        <v>54.133073753341463</v>
      </c>
      <c r="W30" s="122">
        <v>67.168797822836453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394.55447965253762</v>
      </c>
      <c r="D31" s="98">
        <v>324.76443515808654</v>
      </c>
      <c r="E31" s="98">
        <v>309.8244352357238</v>
      </c>
      <c r="F31" s="98">
        <v>327.84639168408324</v>
      </c>
      <c r="G31" s="98">
        <v>350.1654645785685</v>
      </c>
      <c r="H31" s="98">
        <v>328.6559435012465</v>
      </c>
      <c r="I31" s="98">
        <v>307.71813781033501</v>
      </c>
      <c r="J31" s="98">
        <v>329.90993452184989</v>
      </c>
      <c r="K31" s="98">
        <v>346.69318992578377</v>
      </c>
      <c r="L31" s="98">
        <v>360.20239580024025</v>
      </c>
      <c r="M31" s="98">
        <v>363.3002617583146</v>
      </c>
      <c r="N31" s="98">
        <v>319.57692610272022</v>
      </c>
      <c r="O31" s="98">
        <v>315.09268864154251</v>
      </c>
      <c r="P31" s="98">
        <v>412.35997801192127</v>
      </c>
      <c r="Q31" s="98">
        <v>300.42556828505985</v>
      </c>
      <c r="R31" s="98">
        <v>323.47202986126712</v>
      </c>
      <c r="S31" s="98">
        <v>297.33953839483706</v>
      </c>
      <c r="T31" s="98">
        <v>344.42215035645671</v>
      </c>
      <c r="U31" s="98">
        <v>321.1177620421555</v>
      </c>
      <c r="V31" s="98">
        <v>309.00762660638958</v>
      </c>
      <c r="W31" s="98">
        <v>282.24744102671491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83.479653061082686</v>
      </c>
      <c r="D32" s="98">
        <v>65.032315443710615</v>
      </c>
      <c r="E32" s="98">
        <v>50.690083036636068</v>
      </c>
      <c r="F32" s="98">
        <v>60.915589827032946</v>
      </c>
      <c r="G32" s="98">
        <v>56.573685906956328</v>
      </c>
      <c r="H32" s="98">
        <v>96.510155532097755</v>
      </c>
      <c r="I32" s="98">
        <v>27.888393373980357</v>
      </c>
      <c r="J32" s="98">
        <v>52.75188522736854</v>
      </c>
      <c r="K32" s="98">
        <v>66.670402101809714</v>
      </c>
      <c r="L32" s="98">
        <v>69.406796023710129</v>
      </c>
      <c r="M32" s="98">
        <v>61.65092306335427</v>
      </c>
      <c r="N32" s="98">
        <v>39.929314382920793</v>
      </c>
      <c r="O32" s="98">
        <v>40.717535740220377</v>
      </c>
      <c r="P32" s="98">
        <v>173.3613456635498</v>
      </c>
      <c r="Q32" s="98">
        <v>17.039959203346417</v>
      </c>
      <c r="R32" s="98">
        <v>109.07809364182903</v>
      </c>
      <c r="S32" s="98">
        <v>32.966259184838094</v>
      </c>
      <c r="T32" s="98">
        <v>109.79081590721863</v>
      </c>
      <c r="U32" s="98">
        <v>63.476426686029313</v>
      </c>
      <c r="V32" s="98">
        <v>71.926982333778199</v>
      </c>
      <c r="W32" s="98">
        <v>44.997637021786083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83.479653061082686</v>
      </c>
      <c r="D33" s="101">
        <v>65.032315443710615</v>
      </c>
      <c r="E33" s="101">
        <v>50.690083036636068</v>
      </c>
      <c r="F33" s="101">
        <v>60.915589827032946</v>
      </c>
      <c r="G33" s="101">
        <v>56.573685906956328</v>
      </c>
      <c r="H33" s="101">
        <v>96.510155532097755</v>
      </c>
      <c r="I33" s="101">
        <v>27.888393373980357</v>
      </c>
      <c r="J33" s="101">
        <v>52.75188522736854</v>
      </c>
      <c r="K33" s="101">
        <v>66.670402101809714</v>
      </c>
      <c r="L33" s="101">
        <v>69.406796023710129</v>
      </c>
      <c r="M33" s="101">
        <v>61.65092306335427</v>
      </c>
      <c r="N33" s="101">
        <v>39.929314382920793</v>
      </c>
      <c r="O33" s="101">
        <v>40.717535740220377</v>
      </c>
      <c r="P33" s="101">
        <v>173.3613456635498</v>
      </c>
      <c r="Q33" s="101">
        <v>17.039959203346417</v>
      </c>
      <c r="R33" s="101">
        <v>109.07809364182903</v>
      </c>
      <c r="S33" s="101">
        <v>32.966259184838094</v>
      </c>
      <c r="T33" s="101">
        <v>109.79081590721863</v>
      </c>
      <c r="U33" s="101">
        <v>63.476426686029313</v>
      </c>
      <c r="V33" s="101">
        <v>71.926982333778199</v>
      </c>
      <c r="W33" s="101">
        <v>44.997637021786083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97.09253580445089</v>
      </c>
      <c r="D39" s="122">
        <v>89.714088266905335</v>
      </c>
      <c r="E39" s="122">
        <v>98.192331987334711</v>
      </c>
      <c r="F39" s="122">
        <v>69.743252694277274</v>
      </c>
      <c r="G39" s="122">
        <v>45.163232792861905</v>
      </c>
      <c r="H39" s="122">
        <v>40.57137382075193</v>
      </c>
      <c r="I39" s="122">
        <v>43.725382317433322</v>
      </c>
      <c r="J39" s="122">
        <v>58.579617338641604</v>
      </c>
      <c r="K39" s="122">
        <v>52.749733075544121</v>
      </c>
      <c r="L39" s="122">
        <v>50.199834700189882</v>
      </c>
      <c r="M39" s="122">
        <v>63.256345214884625</v>
      </c>
      <c r="N39" s="122">
        <v>62.134134801517206</v>
      </c>
      <c r="O39" s="122">
        <v>49.95329308722873</v>
      </c>
      <c r="P39" s="122">
        <v>38.723722241619086</v>
      </c>
      <c r="Q39" s="122">
        <v>29.869753989133535</v>
      </c>
      <c r="R39" s="122">
        <v>30.96554469812655</v>
      </c>
      <c r="S39" s="122">
        <v>33.207069207304038</v>
      </c>
      <c r="T39" s="122">
        <v>31.738380289654955</v>
      </c>
      <c r="U39" s="122">
        <v>30.977264709440643</v>
      </c>
      <c r="V39" s="122">
        <v>34.923987751236503</v>
      </c>
      <c r="W39" s="122">
        <v>36.078363988356415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310.26250880179083</v>
      </c>
      <c r="D40" s="98">
        <v>287.33315787262995</v>
      </c>
      <c r="E40" s="98">
        <v>315.67206483365015</v>
      </c>
      <c r="F40" s="98">
        <v>246.82999562336883</v>
      </c>
      <c r="G40" s="98">
        <v>201.53759136938322</v>
      </c>
      <c r="H40" s="98">
        <v>198.3942888806981</v>
      </c>
      <c r="I40" s="98">
        <v>197.46643778978833</v>
      </c>
      <c r="J40" s="98">
        <v>197.62292736867869</v>
      </c>
      <c r="K40" s="98">
        <v>196.24720494068939</v>
      </c>
      <c r="L40" s="98">
        <v>205.69830814952621</v>
      </c>
      <c r="M40" s="98">
        <v>231.58044948261099</v>
      </c>
      <c r="N40" s="98">
        <v>214.20379140987913</v>
      </c>
      <c r="O40" s="98">
        <v>195.37879968445236</v>
      </c>
      <c r="P40" s="98">
        <v>176.63592614932534</v>
      </c>
      <c r="Q40" s="98">
        <v>174.28925593949691</v>
      </c>
      <c r="R40" s="98">
        <v>175.26127149847622</v>
      </c>
      <c r="S40" s="98">
        <v>197.567818392113</v>
      </c>
      <c r="T40" s="98">
        <v>204.00435220810215</v>
      </c>
      <c r="U40" s="98">
        <v>204.78009663466634</v>
      </c>
      <c r="V40" s="98">
        <v>203.46002035251956</v>
      </c>
      <c r="W40" s="98">
        <v>191.02361909505302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4494.3772380132605</v>
      </c>
      <c r="D43" s="117">
        <f t="shared" si="14"/>
        <v>3918.4392710079146</v>
      </c>
      <c r="E43" s="117">
        <f t="shared" si="14"/>
        <v>4014.6486241609928</v>
      </c>
      <c r="F43" s="117">
        <f t="shared" si="14"/>
        <v>3788.8834957359477</v>
      </c>
      <c r="G43" s="117">
        <f t="shared" si="14"/>
        <v>4183.9504625714389</v>
      </c>
      <c r="H43" s="117">
        <f t="shared" si="14"/>
        <v>4126.7691637497446</v>
      </c>
      <c r="I43" s="117">
        <f t="shared" si="14"/>
        <v>3272.9286808055931</v>
      </c>
      <c r="J43" s="117">
        <f t="shared" si="14"/>
        <v>3658.4686428862283</v>
      </c>
      <c r="K43" s="117">
        <f t="shared" si="14"/>
        <v>3532.6208161482218</v>
      </c>
      <c r="L43" s="117">
        <f t="shared" si="14"/>
        <v>3715.7028894055329</v>
      </c>
      <c r="M43" s="117">
        <f t="shared" si="14"/>
        <v>3255.2684441280644</v>
      </c>
      <c r="N43" s="117">
        <f t="shared" si="14"/>
        <v>3222.9138473107541</v>
      </c>
      <c r="O43" s="117">
        <f t="shared" si="14"/>
        <v>3081.2359884609432</v>
      </c>
      <c r="P43" s="117">
        <f t="shared" si="14"/>
        <v>2359.550832824109</v>
      </c>
      <c r="Q43" s="117">
        <f t="shared" si="14"/>
        <v>2155.4964066882526</v>
      </c>
      <c r="R43" s="117">
        <f t="shared" ref="R43:V43" si="15">R44+R47+R49+R58</f>
        <v>2078.4511046524613</v>
      </c>
      <c r="S43" s="117">
        <f t="shared" si="15"/>
        <v>2323.3820781776803</v>
      </c>
      <c r="T43" s="117">
        <f t="shared" si="15"/>
        <v>2233.0854655418893</v>
      </c>
      <c r="U43" s="117">
        <f t="shared" si="15"/>
        <v>2254.5828071112542</v>
      </c>
      <c r="V43" s="117">
        <f t="shared" si="15"/>
        <v>2224.660655336153</v>
      </c>
      <c r="W43" s="117">
        <f t="shared" ref="W43" si="16">W44+W47+W49+W58</f>
        <v>1794.9761946819633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4173.2645823105158</v>
      </c>
      <c r="D44" s="122">
        <f t="shared" si="17"/>
        <v>3623.9299818978716</v>
      </c>
      <c r="E44" s="122">
        <f t="shared" si="17"/>
        <v>3727.8952917238043</v>
      </c>
      <c r="F44" s="122">
        <f t="shared" si="17"/>
        <v>3543.1839411766969</v>
      </c>
      <c r="G44" s="122">
        <f t="shared" si="17"/>
        <v>3848.8016306102959</v>
      </c>
      <c r="H44" s="122">
        <f t="shared" si="17"/>
        <v>3740.4954592454924</v>
      </c>
      <c r="I44" s="122">
        <f t="shared" si="17"/>
        <v>2909.2177331062153</v>
      </c>
      <c r="J44" s="122">
        <f t="shared" si="17"/>
        <v>3214.3002708240824</v>
      </c>
      <c r="K44" s="122">
        <f t="shared" si="17"/>
        <v>3153.4968959548437</v>
      </c>
      <c r="L44" s="122">
        <f t="shared" si="17"/>
        <v>3311.0805650366574</v>
      </c>
      <c r="M44" s="122">
        <f t="shared" si="17"/>
        <v>2923.7190581869249</v>
      </c>
      <c r="N44" s="122">
        <f t="shared" si="17"/>
        <v>2904.6707025396613</v>
      </c>
      <c r="O44" s="122">
        <f t="shared" si="17"/>
        <v>2878.6329751571216</v>
      </c>
      <c r="P44" s="122">
        <f t="shared" si="17"/>
        <v>2238.1497622637844</v>
      </c>
      <c r="Q44" s="122">
        <f t="shared" si="17"/>
        <v>2000.4066317122431</v>
      </c>
      <c r="R44" s="122">
        <f t="shared" ref="R44:V44" si="18">SUM(R45:R46)</f>
        <v>1830.6292749598801</v>
      </c>
      <c r="S44" s="122">
        <f t="shared" si="18"/>
        <v>1931.2369589678015</v>
      </c>
      <c r="T44" s="122">
        <f t="shared" si="18"/>
        <v>1839.4555774482963</v>
      </c>
      <c r="U44" s="122">
        <f t="shared" si="18"/>
        <v>1859.3436115276445</v>
      </c>
      <c r="V44" s="122">
        <f t="shared" si="18"/>
        <v>1929.7486368802954</v>
      </c>
      <c r="W44" s="122">
        <f t="shared" ref="W44" si="19">SUM(W45:W46)</f>
        <v>1573.4157215164096</v>
      </c>
      <c r="DA44" s="130" t="s">
        <v>4297</v>
      </c>
    </row>
    <row r="45" spans="1:105" ht="12" customHeight="1" x14ac:dyDescent="0.25">
      <c r="A45" s="97" t="s">
        <v>217</v>
      </c>
      <c r="B45" s="98"/>
      <c r="C45" s="98">
        <v>4173.2645823105158</v>
      </c>
      <c r="D45" s="98">
        <v>3623.9299818978716</v>
      </c>
      <c r="E45" s="98">
        <v>3727.8952917238043</v>
      </c>
      <c r="F45" s="98">
        <v>3543.1839411766969</v>
      </c>
      <c r="G45" s="98">
        <v>3848.8016306102959</v>
      </c>
      <c r="H45" s="98">
        <v>3740.4954592454924</v>
      </c>
      <c r="I45" s="98">
        <v>2909.2177331062153</v>
      </c>
      <c r="J45" s="98">
        <v>3214.3002708240824</v>
      </c>
      <c r="K45" s="98">
        <v>3153.4968959548437</v>
      </c>
      <c r="L45" s="98">
        <v>3311.0805650366574</v>
      </c>
      <c r="M45" s="98">
        <v>2923.7190581869249</v>
      </c>
      <c r="N45" s="98">
        <v>2904.6707025396613</v>
      </c>
      <c r="O45" s="98">
        <v>2878.6329751571216</v>
      </c>
      <c r="P45" s="98">
        <v>2238.1497622637844</v>
      </c>
      <c r="Q45" s="98">
        <v>2000.4066317122431</v>
      </c>
      <c r="R45" s="98">
        <v>1830.6292749598801</v>
      </c>
      <c r="S45" s="98">
        <v>1931.2369589678015</v>
      </c>
      <c r="T45" s="98">
        <v>1839.4555774482963</v>
      </c>
      <c r="U45" s="98">
        <v>1859.3436115276445</v>
      </c>
      <c r="V45" s="98">
        <v>1929.7486368802954</v>
      </c>
      <c r="W45" s="98">
        <v>1573.4157215164096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291.39843848126941</v>
      </c>
      <c r="D49" s="122">
        <v>264.2469391163965</v>
      </c>
      <c r="E49" s="122">
        <v>254.23285084425555</v>
      </c>
      <c r="F49" s="122">
        <v>211.83255940853888</v>
      </c>
      <c r="G49" s="122">
        <v>302.46967150869193</v>
      </c>
      <c r="H49" s="122">
        <v>361.04213968948687</v>
      </c>
      <c r="I49" s="122">
        <v>332.49017918832942</v>
      </c>
      <c r="J49" s="122">
        <v>417.57069317741082</v>
      </c>
      <c r="K49" s="122">
        <v>345.9362468563786</v>
      </c>
      <c r="L49" s="122">
        <v>373.31164526039436</v>
      </c>
      <c r="M49" s="122">
        <v>300.54962673633474</v>
      </c>
      <c r="N49" s="122">
        <v>292.36532645100624</v>
      </c>
      <c r="O49" s="122">
        <v>174.80175117982915</v>
      </c>
      <c r="P49" s="122">
        <v>98.228931821136101</v>
      </c>
      <c r="Q49" s="122">
        <v>132.53283941084754</v>
      </c>
      <c r="R49" s="122">
        <v>228.28800493131769</v>
      </c>
      <c r="S49" s="122">
        <v>373.98332873000851</v>
      </c>
      <c r="T49" s="122">
        <v>375.60472142283237</v>
      </c>
      <c r="U49" s="122">
        <v>373.90437350311589</v>
      </c>
      <c r="V49" s="122">
        <v>268.18796717336471</v>
      </c>
      <c r="W49" s="122">
        <v>189.56929660045117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672.10351121523081</v>
      </c>
      <c r="D50" s="98">
        <v>657.40594432852276</v>
      </c>
      <c r="E50" s="98">
        <v>645.33775865213624</v>
      </c>
      <c r="F50" s="98">
        <v>642.14690474780673</v>
      </c>
      <c r="G50" s="98">
        <v>668.13851144362093</v>
      </c>
      <c r="H50" s="98">
        <v>707.20485193408774</v>
      </c>
      <c r="I50" s="98">
        <v>548.07022471818755</v>
      </c>
      <c r="J50" s="98">
        <v>647.80785734017763</v>
      </c>
      <c r="K50" s="98">
        <v>630.39269569676389</v>
      </c>
      <c r="L50" s="98">
        <v>640.38308094879608</v>
      </c>
      <c r="M50" s="98">
        <v>634.68551426398608</v>
      </c>
      <c r="N50" s="98">
        <v>607.43126736995066</v>
      </c>
      <c r="O50" s="98">
        <v>503.19427468851347</v>
      </c>
      <c r="P50" s="98">
        <v>520.04462129312935</v>
      </c>
      <c r="Q50" s="98">
        <v>519.69688161378281</v>
      </c>
      <c r="R50" s="98">
        <v>570.46225904528171</v>
      </c>
      <c r="S50" s="98">
        <v>557.93050607450448</v>
      </c>
      <c r="T50" s="98">
        <v>520.6760546484328</v>
      </c>
      <c r="U50" s="98">
        <v>554.77236107605256</v>
      </c>
      <c r="V50" s="98">
        <v>561.22087827894279</v>
      </c>
      <c r="W50" s="98">
        <v>476.66876082881868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295.66668824930628</v>
      </c>
      <c r="D51" s="98">
        <v>303.54710297210119</v>
      </c>
      <c r="E51" s="98">
        <v>305.3087628115054</v>
      </c>
      <c r="F51" s="98">
        <v>248.10227830307244</v>
      </c>
      <c r="G51" s="98">
        <v>331.67730928245982</v>
      </c>
      <c r="H51" s="98">
        <v>343.83374815436775</v>
      </c>
      <c r="I51" s="98">
        <v>285.69369184121558</v>
      </c>
      <c r="J51" s="98">
        <v>318.2763573787351</v>
      </c>
      <c r="K51" s="98">
        <v>336.79382766029511</v>
      </c>
      <c r="L51" s="98">
        <v>245.08956028883219</v>
      </c>
      <c r="M51" s="98">
        <v>228.74187967564973</v>
      </c>
      <c r="N51" s="98">
        <v>323.34461006981155</v>
      </c>
      <c r="O51" s="98">
        <v>108.30066003895867</v>
      </c>
      <c r="P51" s="98">
        <v>264.97405798294994</v>
      </c>
      <c r="Q51" s="98">
        <v>238.98289560203469</v>
      </c>
      <c r="R51" s="98">
        <v>305.1034775584726</v>
      </c>
      <c r="S51" s="98">
        <v>296.02611451403533</v>
      </c>
      <c r="T51" s="98">
        <v>237.33891887503592</v>
      </c>
      <c r="U51" s="98">
        <v>262.98094704872369</v>
      </c>
      <c r="V51" s="98">
        <v>283.1755582885034</v>
      </c>
      <c r="W51" s="98">
        <v>195.59095463832125</v>
      </c>
      <c r="DA51" s="63" t="s">
        <v>4304</v>
      </c>
    </row>
    <row r="52" spans="1:105" ht="12" customHeight="1" x14ac:dyDescent="0.25">
      <c r="A52" s="100" t="s">
        <v>217</v>
      </c>
      <c r="B52" s="101"/>
      <c r="C52" s="101">
        <v>295.66668824930628</v>
      </c>
      <c r="D52" s="101">
        <v>303.54710297210119</v>
      </c>
      <c r="E52" s="101">
        <v>305.3087628115054</v>
      </c>
      <c r="F52" s="101">
        <v>248.10227830307244</v>
      </c>
      <c r="G52" s="101">
        <v>331.67730928245982</v>
      </c>
      <c r="H52" s="101">
        <v>343.83374815436775</v>
      </c>
      <c r="I52" s="101">
        <v>285.69369184121558</v>
      </c>
      <c r="J52" s="101">
        <v>318.2763573787351</v>
      </c>
      <c r="K52" s="101">
        <v>336.79382766029511</v>
      </c>
      <c r="L52" s="101">
        <v>245.08956028883219</v>
      </c>
      <c r="M52" s="101">
        <v>228.74187967564973</v>
      </c>
      <c r="N52" s="101">
        <v>323.34461006981155</v>
      </c>
      <c r="O52" s="101">
        <v>108.30066003895867</v>
      </c>
      <c r="P52" s="101">
        <v>264.97405798294994</v>
      </c>
      <c r="Q52" s="101">
        <v>238.98289560203469</v>
      </c>
      <c r="R52" s="101">
        <v>305.1034775584726</v>
      </c>
      <c r="S52" s="101">
        <v>296.02611451403533</v>
      </c>
      <c r="T52" s="101">
        <v>237.33891887503592</v>
      </c>
      <c r="U52" s="101">
        <v>262.98094704872369</v>
      </c>
      <c r="V52" s="101">
        <v>283.1755582885034</v>
      </c>
      <c r="W52" s="101">
        <v>195.59095463832125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29.714217221475486</v>
      </c>
      <c r="D58" s="122">
        <v>30.262349993646556</v>
      </c>
      <c r="E58" s="122">
        <v>32.520481592932612</v>
      </c>
      <c r="F58" s="122">
        <v>33.866995150711617</v>
      </c>
      <c r="G58" s="122">
        <v>32.679160452451036</v>
      </c>
      <c r="H58" s="122">
        <v>25.231564814764667</v>
      </c>
      <c r="I58" s="122">
        <v>31.220768511048202</v>
      </c>
      <c r="J58" s="122">
        <v>26.597678884734989</v>
      </c>
      <c r="K58" s="122">
        <v>33.187673336999332</v>
      </c>
      <c r="L58" s="122">
        <v>31.310679108481128</v>
      </c>
      <c r="M58" s="122">
        <v>30.999759204804953</v>
      </c>
      <c r="N58" s="122">
        <v>25.877818320086469</v>
      </c>
      <c r="O58" s="122">
        <v>27.801262123992476</v>
      </c>
      <c r="P58" s="122">
        <v>23.172138739188345</v>
      </c>
      <c r="Q58" s="122">
        <v>22.556935565161936</v>
      </c>
      <c r="R58" s="122">
        <v>19.533824761263702</v>
      </c>
      <c r="S58" s="122">
        <v>18.1617904798706</v>
      </c>
      <c r="T58" s="122">
        <v>18.025166670760797</v>
      </c>
      <c r="U58" s="122">
        <v>21.334822080493609</v>
      </c>
      <c r="V58" s="122">
        <v>26.724051282493047</v>
      </c>
      <c r="W58" s="122">
        <v>31.991176565102368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200.57205961578049</v>
      </c>
      <c r="D59" s="98">
        <v>192.93017559124098</v>
      </c>
      <c r="E59" s="98">
        <v>187.28222559399492</v>
      </c>
      <c r="F59" s="98">
        <v>176.08267307985281</v>
      </c>
      <c r="G59" s="98">
        <v>207.69532476834758</v>
      </c>
      <c r="H59" s="98">
        <v>199.97596715013785</v>
      </c>
      <c r="I59" s="98">
        <v>212.71320245635911</v>
      </c>
      <c r="J59" s="98">
        <v>203.23037091942641</v>
      </c>
      <c r="K59" s="98">
        <v>207.69645828303345</v>
      </c>
      <c r="L59" s="98">
        <v>213.29594438740264</v>
      </c>
      <c r="M59" s="98">
        <v>196.95136277403898</v>
      </c>
      <c r="N59" s="98">
        <v>181.41735505976374</v>
      </c>
      <c r="O59" s="98">
        <v>188.05050643395558</v>
      </c>
      <c r="P59" s="98">
        <v>187.75150690249899</v>
      </c>
      <c r="Q59" s="98">
        <v>178.17555311363307</v>
      </c>
      <c r="R59" s="98">
        <v>174.62786815532809</v>
      </c>
      <c r="S59" s="98">
        <v>189.03423798624524</v>
      </c>
      <c r="T59" s="98">
        <v>201.06805016520266</v>
      </c>
      <c r="U59" s="98">
        <v>206.07977750996218</v>
      </c>
      <c r="V59" s="98">
        <v>221.78185445921847</v>
      </c>
      <c r="W59" s="98">
        <v>206.0846810383506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2873.6314348600536</v>
      </c>
      <c r="D62" s="117">
        <f t="shared" si="21"/>
        <v>2741.1744121039651</v>
      </c>
      <c r="E62" s="117">
        <f t="shared" si="21"/>
        <v>2709.6376691976361</v>
      </c>
      <c r="F62" s="117">
        <f t="shared" si="21"/>
        <v>2687.1296747313222</v>
      </c>
      <c r="G62" s="117">
        <f t="shared" si="21"/>
        <v>2719.5301270492123</v>
      </c>
      <c r="H62" s="117">
        <f t="shared" si="21"/>
        <v>2503.0535997024317</v>
      </c>
      <c r="I62" s="117">
        <f t="shared" si="21"/>
        <v>2308.5392592037119</v>
      </c>
      <c r="J62" s="117">
        <f t="shared" si="21"/>
        <v>2234.1731108757785</v>
      </c>
      <c r="K62" s="117">
        <f t="shared" si="21"/>
        <v>2389.173637350289</v>
      </c>
      <c r="L62" s="117">
        <f t="shared" si="21"/>
        <v>2602.5180460937222</v>
      </c>
      <c r="M62" s="117">
        <f t="shared" si="21"/>
        <v>2309.8242719440605</v>
      </c>
      <c r="N62" s="117">
        <f t="shared" si="21"/>
        <v>2411.8841414113672</v>
      </c>
      <c r="O62" s="117">
        <f t="shared" si="21"/>
        <v>2454.0884020605963</v>
      </c>
      <c r="P62" s="117">
        <f t="shared" si="21"/>
        <v>1876.6589286276912</v>
      </c>
      <c r="Q62" s="117">
        <f t="shared" si="21"/>
        <v>1970.0121922964504</v>
      </c>
      <c r="R62" s="117">
        <f t="shared" ref="R62:V62" si="22">R63+R66+R68+R77</f>
        <v>1814.9530802371687</v>
      </c>
      <c r="S62" s="117">
        <f t="shared" si="22"/>
        <v>1704.1097029527709</v>
      </c>
      <c r="T62" s="117">
        <f t="shared" si="22"/>
        <v>1632.1961682448209</v>
      </c>
      <c r="U62" s="117">
        <f t="shared" si="22"/>
        <v>1600.95978484384</v>
      </c>
      <c r="V62" s="117">
        <f t="shared" si="22"/>
        <v>1559.876105027824</v>
      </c>
      <c r="W62" s="117">
        <f t="shared" ref="W62" si="23">W63+W66+W68+W77</f>
        <v>1592.4774331857325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2508.0117783804408</v>
      </c>
      <c r="D63" s="122">
        <f t="shared" si="24"/>
        <v>2328.4376108063648</v>
      </c>
      <c r="E63" s="122">
        <f t="shared" si="24"/>
        <v>2310.7158810437368</v>
      </c>
      <c r="F63" s="122">
        <f t="shared" si="24"/>
        <v>2319.5656550169556</v>
      </c>
      <c r="G63" s="122">
        <f t="shared" si="24"/>
        <v>2288.3273831827883</v>
      </c>
      <c r="H63" s="122">
        <f t="shared" si="24"/>
        <v>2107.7274384270668</v>
      </c>
      <c r="I63" s="122">
        <f t="shared" si="24"/>
        <v>1875.0133201128792</v>
      </c>
      <c r="J63" s="122">
        <f t="shared" si="24"/>
        <v>1861.7412781217577</v>
      </c>
      <c r="K63" s="122">
        <f t="shared" si="24"/>
        <v>1980.993472306475</v>
      </c>
      <c r="L63" s="122">
        <f t="shared" si="24"/>
        <v>2188.3963039335208</v>
      </c>
      <c r="M63" s="122">
        <f t="shared" si="24"/>
        <v>1920.2476046475983</v>
      </c>
      <c r="N63" s="122">
        <f t="shared" si="24"/>
        <v>2019.3653041578348</v>
      </c>
      <c r="O63" s="122">
        <f t="shared" si="24"/>
        <v>2054.9812320446381</v>
      </c>
      <c r="P63" s="122">
        <f t="shared" si="24"/>
        <v>1520.451968283036</v>
      </c>
      <c r="Q63" s="122">
        <f t="shared" si="24"/>
        <v>1619.5526871138088</v>
      </c>
      <c r="R63" s="122">
        <f t="shared" ref="R63:V63" si="25">SUM(R64:R65)</f>
        <v>1470.9672068861439</v>
      </c>
      <c r="S63" s="122">
        <f t="shared" si="25"/>
        <v>1353.7482732445683</v>
      </c>
      <c r="T63" s="122">
        <f t="shared" si="25"/>
        <v>1288.5287191441009</v>
      </c>
      <c r="U63" s="122">
        <f t="shared" si="25"/>
        <v>1250.4328025983241</v>
      </c>
      <c r="V63" s="122">
        <f t="shared" si="25"/>
        <v>1224.4152065691105</v>
      </c>
      <c r="W63" s="122">
        <f t="shared" ref="W63" si="26">SUM(W64:W65)</f>
        <v>1235.5651476610658</v>
      </c>
      <c r="DA63" s="130" t="s">
        <v>4315</v>
      </c>
    </row>
    <row r="64" spans="1:105" ht="12" customHeight="1" x14ac:dyDescent="0.25">
      <c r="A64" s="97" t="s">
        <v>218</v>
      </c>
      <c r="B64" s="98"/>
      <c r="C64" s="98">
        <v>2508.0117783804408</v>
      </c>
      <c r="D64" s="98">
        <v>2328.4376108063648</v>
      </c>
      <c r="E64" s="98">
        <v>2310.7158810437368</v>
      </c>
      <c r="F64" s="98">
        <v>2319.5656550169556</v>
      </c>
      <c r="G64" s="98">
        <v>2288.3273831827883</v>
      </c>
      <c r="H64" s="98">
        <v>2107.7274384270668</v>
      </c>
      <c r="I64" s="98">
        <v>1875.0133201128792</v>
      </c>
      <c r="J64" s="98">
        <v>1861.7412781217577</v>
      </c>
      <c r="K64" s="98">
        <v>1980.993472306475</v>
      </c>
      <c r="L64" s="98">
        <v>2188.3963039335208</v>
      </c>
      <c r="M64" s="98">
        <v>1920.2476046475983</v>
      </c>
      <c r="N64" s="98">
        <v>2019.3653041578348</v>
      </c>
      <c r="O64" s="98">
        <v>2054.9812320446381</v>
      </c>
      <c r="P64" s="98">
        <v>1520.451968283036</v>
      </c>
      <c r="Q64" s="98">
        <v>1619.5526871138088</v>
      </c>
      <c r="R64" s="98">
        <v>1470.9672068861439</v>
      </c>
      <c r="S64" s="98">
        <v>1353.7482732445683</v>
      </c>
      <c r="T64" s="98">
        <v>1288.5287191441009</v>
      </c>
      <c r="U64" s="98">
        <v>1250.4328025983241</v>
      </c>
      <c r="V64" s="98">
        <v>1224.4152065691105</v>
      </c>
      <c r="W64" s="98">
        <v>1235.5651476610658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281.61951241105913</v>
      </c>
      <c r="D68" s="122">
        <v>316.64071677948556</v>
      </c>
      <c r="E68" s="122">
        <v>303.09011314401613</v>
      </c>
      <c r="F68" s="122">
        <v>274.07803354812592</v>
      </c>
      <c r="G68" s="122">
        <v>330.86677971933534</v>
      </c>
      <c r="H68" s="122">
        <v>304.73855514347179</v>
      </c>
      <c r="I68" s="122">
        <v>341.59168730173366</v>
      </c>
      <c r="J68" s="122">
        <v>283.91778028427285</v>
      </c>
      <c r="K68" s="122">
        <v>307.12122248270947</v>
      </c>
      <c r="L68" s="122">
        <v>314.39086864198316</v>
      </c>
      <c r="M68" s="122">
        <v>286.76269049916829</v>
      </c>
      <c r="N68" s="122">
        <v>302.09496916560011</v>
      </c>
      <c r="O68" s="122">
        <v>307.76746496900955</v>
      </c>
      <c r="P68" s="122">
        <v>274.41034412178334</v>
      </c>
      <c r="Q68" s="122">
        <v>276.73315401205934</v>
      </c>
      <c r="R68" s="122">
        <v>265.65160604409232</v>
      </c>
      <c r="S68" s="122">
        <v>268.73362449390197</v>
      </c>
      <c r="T68" s="122">
        <v>260.28066362337529</v>
      </c>
      <c r="U68" s="122">
        <v>261.7462410800793</v>
      </c>
      <c r="V68" s="122">
        <v>241.90817106400442</v>
      </c>
      <c r="W68" s="122">
        <v>271.84839319028941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366.55341051232455</v>
      </c>
      <c r="D69" s="98">
        <v>372.82248892346138</v>
      </c>
      <c r="E69" s="98">
        <v>372.71897083640704</v>
      </c>
      <c r="F69" s="98">
        <v>358.10825603439787</v>
      </c>
      <c r="G69" s="98">
        <v>369.71223477900594</v>
      </c>
      <c r="H69" s="98">
        <v>352.73431519562206</v>
      </c>
      <c r="I69" s="98">
        <v>360.51693709145491</v>
      </c>
      <c r="J69" s="98">
        <v>345.5216032216178</v>
      </c>
      <c r="K69" s="98">
        <v>345.71298263436955</v>
      </c>
      <c r="L69" s="98">
        <v>368.35096290023466</v>
      </c>
      <c r="M69" s="98">
        <v>340.27837278695148</v>
      </c>
      <c r="N69" s="98">
        <v>349.76612395285781</v>
      </c>
      <c r="O69" s="98">
        <v>332.86342321445613</v>
      </c>
      <c r="P69" s="98">
        <v>305.34647093212965</v>
      </c>
      <c r="Q69" s="98">
        <v>317.14783087347968</v>
      </c>
      <c r="R69" s="98">
        <v>310.17999694355427</v>
      </c>
      <c r="S69" s="98">
        <v>306.64047799291677</v>
      </c>
      <c r="T69" s="98">
        <v>310.63022805378989</v>
      </c>
      <c r="U69" s="98">
        <v>293.4962657016095</v>
      </c>
      <c r="V69" s="98">
        <v>281.9386823077154</v>
      </c>
      <c r="W69" s="98">
        <v>306.60494133206566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162.66919630567989</v>
      </c>
      <c r="D70" s="98">
        <v>170.77045912869443</v>
      </c>
      <c r="E70" s="98">
        <v>170.75553393114421</v>
      </c>
      <c r="F70" s="98">
        <v>158.34703700932764</v>
      </c>
      <c r="G70" s="98">
        <v>180.94661394083406</v>
      </c>
      <c r="H70" s="98">
        <v>160.88630110641225</v>
      </c>
      <c r="I70" s="98">
        <v>153.74782481310169</v>
      </c>
      <c r="J70" s="98">
        <v>134.92697301160257</v>
      </c>
      <c r="K70" s="98">
        <v>136.10093346496831</v>
      </c>
      <c r="L70" s="98">
        <v>116.34438656277148</v>
      </c>
      <c r="M70" s="98">
        <v>83.431161874243642</v>
      </c>
      <c r="N70" s="98">
        <v>143.05391019054642</v>
      </c>
      <c r="O70" s="98">
        <v>130.94566494849582</v>
      </c>
      <c r="P70" s="98">
        <v>144.00628855438944</v>
      </c>
      <c r="Q70" s="98">
        <v>116.2092895155797</v>
      </c>
      <c r="R70" s="98">
        <v>126.44345166798023</v>
      </c>
      <c r="S70" s="98">
        <v>104.70116204514972</v>
      </c>
      <c r="T70" s="98">
        <v>143.02327782604141</v>
      </c>
      <c r="U70" s="98">
        <v>118.48854588872719</v>
      </c>
      <c r="V70" s="98">
        <v>93.736153491009915</v>
      </c>
      <c r="W70" s="98">
        <v>126.65687627023327</v>
      </c>
      <c r="DA70" s="63" t="s">
        <v>4322</v>
      </c>
    </row>
    <row r="71" spans="1:105" ht="12" customHeight="1" x14ac:dyDescent="0.25">
      <c r="A71" s="100" t="s">
        <v>218</v>
      </c>
      <c r="B71" s="101"/>
      <c r="C71" s="101">
        <v>162.66919630567989</v>
      </c>
      <c r="D71" s="101">
        <v>170.77045912869443</v>
      </c>
      <c r="E71" s="101">
        <v>170.75553393114421</v>
      </c>
      <c r="F71" s="101">
        <v>158.34703700932764</v>
      </c>
      <c r="G71" s="101">
        <v>180.94661394083406</v>
      </c>
      <c r="H71" s="101">
        <v>160.88630110641225</v>
      </c>
      <c r="I71" s="101">
        <v>153.74782481310169</v>
      </c>
      <c r="J71" s="101">
        <v>134.92697301160257</v>
      </c>
      <c r="K71" s="101">
        <v>136.10093346496831</v>
      </c>
      <c r="L71" s="101">
        <v>116.34438656277148</v>
      </c>
      <c r="M71" s="101">
        <v>83.431161874243642</v>
      </c>
      <c r="N71" s="101">
        <v>143.05391019054642</v>
      </c>
      <c r="O71" s="101">
        <v>130.94566494849582</v>
      </c>
      <c r="P71" s="101">
        <v>144.00628855438944</v>
      </c>
      <c r="Q71" s="101">
        <v>116.2092895155797</v>
      </c>
      <c r="R71" s="101">
        <v>126.44345166798023</v>
      </c>
      <c r="S71" s="101">
        <v>104.70116204514972</v>
      </c>
      <c r="T71" s="101">
        <v>143.02327782604141</v>
      </c>
      <c r="U71" s="101">
        <v>118.48854588872719</v>
      </c>
      <c r="V71" s="101">
        <v>93.736153491009915</v>
      </c>
      <c r="W71" s="101">
        <v>126.65687627023327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84.000144068553936</v>
      </c>
      <c r="D77" s="122">
        <v>96.096084518114921</v>
      </c>
      <c r="E77" s="122">
        <v>95.831675009883384</v>
      </c>
      <c r="F77" s="122">
        <v>93.485986166240551</v>
      </c>
      <c r="G77" s="122">
        <v>100.33596414708883</v>
      </c>
      <c r="H77" s="122">
        <v>90.58760613189304</v>
      </c>
      <c r="I77" s="122">
        <v>91.934251789099136</v>
      </c>
      <c r="J77" s="122">
        <v>88.514052469748066</v>
      </c>
      <c r="K77" s="122">
        <v>101.05894256110457</v>
      </c>
      <c r="L77" s="122">
        <v>99.730873518218132</v>
      </c>
      <c r="M77" s="122">
        <v>102.81397679729409</v>
      </c>
      <c r="N77" s="122">
        <v>90.423868087931936</v>
      </c>
      <c r="O77" s="122">
        <v>91.339705046948453</v>
      </c>
      <c r="P77" s="122">
        <v>81.796616222872075</v>
      </c>
      <c r="Q77" s="122">
        <v>73.726351170582234</v>
      </c>
      <c r="R77" s="122">
        <v>78.334267306932432</v>
      </c>
      <c r="S77" s="122">
        <v>81.62780521430075</v>
      </c>
      <c r="T77" s="122">
        <v>83.386785477344702</v>
      </c>
      <c r="U77" s="122">
        <v>88.780741165436709</v>
      </c>
      <c r="V77" s="122">
        <v>93.552727394709095</v>
      </c>
      <c r="W77" s="122">
        <v>85.063892334377286</v>
      </c>
      <c r="DA77" s="130" t="s">
        <v>4329</v>
      </c>
    </row>
    <row r="78" spans="1:105" ht="12" customHeight="1" x14ac:dyDescent="0.25">
      <c r="A78" s="97" t="s">
        <v>193</v>
      </c>
      <c r="B78" s="98"/>
      <c r="C78" s="98">
        <v>165.0473013406521</v>
      </c>
      <c r="D78" s="98">
        <v>170.56190869648489</v>
      </c>
      <c r="E78" s="98">
        <v>174.94639144845766</v>
      </c>
      <c r="F78" s="98">
        <v>167.21865184868813</v>
      </c>
      <c r="G78" s="98">
        <v>176.97104406027603</v>
      </c>
      <c r="H78" s="98">
        <v>169.98020685755964</v>
      </c>
      <c r="I78" s="98">
        <v>161.53049948366132</v>
      </c>
      <c r="J78" s="98">
        <v>159.04713342962529</v>
      </c>
      <c r="K78" s="98">
        <v>154.85183982766466</v>
      </c>
      <c r="L78" s="98">
        <v>165.90809502652303</v>
      </c>
      <c r="M78" s="98">
        <v>159.16111272930178</v>
      </c>
      <c r="N78" s="98">
        <v>146.78887382668364</v>
      </c>
      <c r="O78" s="98">
        <v>142.11932762580997</v>
      </c>
      <c r="P78" s="98">
        <v>141.02765591315446</v>
      </c>
      <c r="Q78" s="98">
        <v>146.64208825097819</v>
      </c>
      <c r="R78" s="98">
        <v>148.92244431857245</v>
      </c>
      <c r="S78" s="98">
        <v>156.51141442312559</v>
      </c>
      <c r="T78" s="98">
        <v>156.67857406838934</v>
      </c>
      <c r="U78" s="98">
        <v>156.70120544374456</v>
      </c>
      <c r="V78" s="98">
        <v>159.43629072456025</v>
      </c>
      <c r="W78" s="98">
        <v>160.34853518542656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7">
        <f t="shared" ref="C81:Q81" si="28">C82+C85+C87+C100</f>
        <v>180.04466552453061</v>
      </c>
      <c r="D81" s="117">
        <f t="shared" si="28"/>
        <v>145.12305810327052</v>
      </c>
      <c r="E81" s="117">
        <f t="shared" si="28"/>
        <v>160.02405253589086</v>
      </c>
      <c r="F81" s="117">
        <f t="shared" si="28"/>
        <v>151.48843757400513</v>
      </c>
      <c r="G81" s="117">
        <f t="shared" si="28"/>
        <v>169.22078953248695</v>
      </c>
      <c r="H81" s="117">
        <f t="shared" si="28"/>
        <v>118.91031980898626</v>
      </c>
      <c r="I81" s="117">
        <f t="shared" si="28"/>
        <v>95.66421574960809</v>
      </c>
      <c r="J81" s="117">
        <f t="shared" si="28"/>
        <v>90.143663953418269</v>
      </c>
      <c r="K81" s="117">
        <f t="shared" si="28"/>
        <v>103.62390477522391</v>
      </c>
      <c r="L81" s="117">
        <f t="shared" si="28"/>
        <v>98.263826681369409</v>
      </c>
      <c r="M81" s="117">
        <f t="shared" si="28"/>
        <v>119.65860891019992</v>
      </c>
      <c r="N81" s="117">
        <f t="shared" si="28"/>
        <v>93.078162981892746</v>
      </c>
      <c r="O81" s="117">
        <f t="shared" si="28"/>
        <v>92.273899229018298</v>
      </c>
      <c r="P81" s="117">
        <f t="shared" si="28"/>
        <v>87.218526359217833</v>
      </c>
      <c r="Q81" s="117">
        <f t="shared" si="28"/>
        <v>80.064891525764239</v>
      </c>
      <c r="R81" s="117">
        <f t="shared" ref="R81:V81" si="29">R82+R85+R87+R100</f>
        <v>88.738029849764757</v>
      </c>
      <c r="S81" s="117">
        <f t="shared" si="29"/>
        <v>89.455324099880869</v>
      </c>
      <c r="T81" s="117">
        <f t="shared" si="29"/>
        <v>90.048634736864358</v>
      </c>
      <c r="U81" s="117">
        <f t="shared" si="29"/>
        <v>81.114622775204168</v>
      </c>
      <c r="V81" s="117">
        <f t="shared" si="29"/>
        <v>75.135228464339733</v>
      </c>
      <c r="W81" s="117">
        <f t="shared" ref="W81" si="30">W82+W85+W87+W100</f>
        <v>74.76345070269825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205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99.226373450235783</v>
      </c>
      <c r="D87" s="122">
        <v>73.64840029451257</v>
      </c>
      <c r="E87" s="122">
        <v>80.480719234325235</v>
      </c>
      <c r="F87" s="122">
        <v>79.134969083702387</v>
      </c>
      <c r="G87" s="122">
        <v>91.097523896620146</v>
      </c>
      <c r="H87" s="122">
        <v>65.165047017427909</v>
      </c>
      <c r="I87" s="122">
        <v>40.074100489560635</v>
      </c>
      <c r="J87" s="122">
        <v>43.151795951641915</v>
      </c>
      <c r="K87" s="122">
        <v>48.662941386722771</v>
      </c>
      <c r="L87" s="122">
        <v>47.2282823042055</v>
      </c>
      <c r="M87" s="122">
        <v>62.600986717279639</v>
      </c>
      <c r="N87" s="122">
        <v>47.266289076405315</v>
      </c>
      <c r="O87" s="122">
        <v>46.931555451230864</v>
      </c>
      <c r="P87" s="122">
        <v>32.697498556448707</v>
      </c>
      <c r="Q87" s="122">
        <v>31.371255239295355</v>
      </c>
      <c r="R87" s="122">
        <v>38.245507354816176</v>
      </c>
      <c r="S87" s="122">
        <v>39.478563369055955</v>
      </c>
      <c r="T87" s="122">
        <v>33.490761470083463</v>
      </c>
      <c r="U87" s="122">
        <v>34.394616572291994</v>
      </c>
      <c r="V87" s="122">
        <v>31.594608692246357</v>
      </c>
      <c r="W87" s="122">
        <v>34.089390396469952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205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363.01237604242226</v>
      </c>
      <c r="D92" s="101">
        <v>371.25979630583055</v>
      </c>
      <c r="E92" s="101">
        <v>368.56211777311546</v>
      </c>
      <c r="F92" s="101">
        <v>372.25249134007822</v>
      </c>
      <c r="G92" s="101">
        <v>416.04335375835632</v>
      </c>
      <c r="H92" s="101">
        <v>361.92751555404095</v>
      </c>
      <c r="I92" s="101">
        <v>344.87620054174397</v>
      </c>
      <c r="J92" s="101">
        <v>322.27327114704167</v>
      </c>
      <c r="K92" s="101">
        <v>314.86500721694279</v>
      </c>
      <c r="L92" s="101">
        <v>337.78558317552751</v>
      </c>
      <c r="M92" s="101">
        <v>318.52166313398476</v>
      </c>
      <c r="N92" s="101">
        <v>302.68325337617017</v>
      </c>
      <c r="O92" s="101">
        <v>297.2190243324676</v>
      </c>
      <c r="P92" s="101">
        <v>295.46698483322518</v>
      </c>
      <c r="Q92" s="101">
        <v>297.26815303878737</v>
      </c>
      <c r="R92" s="101">
        <v>302.85632123259074</v>
      </c>
      <c r="S92" s="101">
        <v>305.20692420338656</v>
      </c>
      <c r="T92" s="101">
        <v>336.54523704328329</v>
      </c>
      <c r="U92" s="101">
        <v>292.40965541854899</v>
      </c>
      <c r="V92" s="101">
        <v>284.28393428811438</v>
      </c>
      <c r="W92" s="101">
        <v>280.19925733674563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71.258004997217881</v>
      </c>
      <c r="D93" s="104">
        <v>75.174470210736274</v>
      </c>
      <c r="E93" s="104">
        <v>58.880715957780517</v>
      </c>
      <c r="F93" s="104">
        <v>84.288707702807372</v>
      </c>
      <c r="G93" s="104">
        <v>80.428914606465185</v>
      </c>
      <c r="H93" s="104">
        <v>81.856331240853962</v>
      </c>
      <c r="I93" s="104">
        <v>45.256155544086901</v>
      </c>
      <c r="J93" s="104">
        <v>57.232406710328974</v>
      </c>
      <c r="K93" s="104">
        <v>45.883760769866122</v>
      </c>
      <c r="L93" s="104">
        <v>57.607933927396139</v>
      </c>
      <c r="M93" s="104">
        <v>42.094793327387507</v>
      </c>
      <c r="N93" s="104">
        <v>34.406979774756117</v>
      </c>
      <c r="O93" s="104">
        <v>26.88375343395543</v>
      </c>
      <c r="P93" s="104">
        <v>36.875129672381952</v>
      </c>
      <c r="Q93" s="104">
        <v>37.998566003426127</v>
      </c>
      <c r="R93" s="104">
        <v>50.56714461326014</v>
      </c>
      <c r="S93" s="104">
        <v>33.779605245880376</v>
      </c>
      <c r="T93" s="104">
        <v>76.705383256255161</v>
      </c>
      <c r="U93" s="104">
        <v>40.770750008541341</v>
      </c>
      <c r="V93" s="104">
        <v>48.693325084392768</v>
      </c>
      <c r="W93" s="104">
        <v>39.887690417520282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71.258004997217881</v>
      </c>
      <c r="D94" s="98">
        <v>75.174470210736274</v>
      </c>
      <c r="E94" s="98">
        <v>58.880715957780517</v>
      </c>
      <c r="F94" s="98">
        <v>84.288707702807372</v>
      </c>
      <c r="G94" s="98">
        <v>80.428914606465185</v>
      </c>
      <c r="H94" s="98">
        <v>81.856331240853962</v>
      </c>
      <c r="I94" s="98">
        <v>45.256155544086901</v>
      </c>
      <c r="J94" s="98">
        <v>57.232406710328974</v>
      </c>
      <c r="K94" s="98">
        <v>45.883760769866122</v>
      </c>
      <c r="L94" s="98">
        <v>57.607933927396139</v>
      </c>
      <c r="M94" s="98">
        <v>42.094793327387507</v>
      </c>
      <c r="N94" s="98">
        <v>34.406979774756117</v>
      </c>
      <c r="O94" s="98">
        <v>26.88375343395543</v>
      </c>
      <c r="P94" s="98">
        <v>36.875129672381952</v>
      </c>
      <c r="Q94" s="98">
        <v>37.998566003426127</v>
      </c>
      <c r="R94" s="98">
        <v>50.56714461326014</v>
      </c>
      <c r="S94" s="98">
        <v>33.779605245880376</v>
      </c>
      <c r="T94" s="98">
        <v>76.705383256255161</v>
      </c>
      <c r="U94" s="98">
        <v>40.770750008541341</v>
      </c>
      <c r="V94" s="98">
        <v>48.693325084392768</v>
      </c>
      <c r="W94" s="98">
        <v>39.887690417520282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80.818292074294831</v>
      </c>
      <c r="D100" s="122">
        <v>71.474657808757968</v>
      </c>
      <c r="E100" s="122">
        <v>79.54333330156561</v>
      </c>
      <c r="F100" s="122">
        <v>72.353468490302745</v>
      </c>
      <c r="G100" s="122">
        <v>78.123265635866801</v>
      </c>
      <c r="H100" s="122">
        <v>53.745272791558342</v>
      </c>
      <c r="I100" s="122">
        <v>55.590115260047455</v>
      </c>
      <c r="J100" s="122">
        <v>46.991868001776346</v>
      </c>
      <c r="K100" s="122">
        <v>54.960963388501142</v>
      </c>
      <c r="L100" s="122">
        <v>51.035544377163916</v>
      </c>
      <c r="M100" s="122">
        <v>57.05762219292027</v>
      </c>
      <c r="N100" s="122">
        <v>45.811873905487424</v>
      </c>
      <c r="O100" s="122">
        <v>45.342343777787427</v>
      </c>
      <c r="P100" s="122">
        <v>54.521027802769119</v>
      </c>
      <c r="Q100" s="122">
        <v>48.693636286468887</v>
      </c>
      <c r="R100" s="122">
        <v>50.492522494948588</v>
      </c>
      <c r="S100" s="122">
        <v>49.976760730824921</v>
      </c>
      <c r="T100" s="122">
        <v>56.557873266780895</v>
      </c>
      <c r="U100" s="122">
        <v>46.720006202912167</v>
      </c>
      <c r="V100" s="122">
        <v>43.540619772093372</v>
      </c>
      <c r="W100" s="122">
        <v>40.674060306228299</v>
      </c>
      <c r="DA100" s="130" t="s">
        <v>4351</v>
      </c>
    </row>
    <row r="101" spans="1:105" ht="12" customHeight="1" x14ac:dyDescent="0.25">
      <c r="A101" s="97" t="s">
        <v>208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260.77726842973209</v>
      </c>
      <c r="D102" s="98">
        <v>216.14546571105828</v>
      </c>
      <c r="E102" s="98">
        <v>227.2053294351158</v>
      </c>
      <c r="F102" s="98">
        <v>202.33683447006848</v>
      </c>
      <c r="G102" s="98">
        <v>240.67103656336928</v>
      </c>
      <c r="H102" s="98">
        <v>211.78586549584324</v>
      </c>
      <c r="I102" s="98">
        <v>208.47606764434894</v>
      </c>
      <c r="J102" s="98">
        <v>178.09716150200163</v>
      </c>
      <c r="K102" s="98">
        <v>186.12311662364235</v>
      </c>
      <c r="L102" s="98">
        <v>191.15798255614067</v>
      </c>
      <c r="M102" s="98">
        <v>216.39452553901177</v>
      </c>
      <c r="N102" s="98">
        <v>188.23518893469839</v>
      </c>
      <c r="O102" s="98">
        <v>175.0148598032672</v>
      </c>
      <c r="P102" s="98">
        <v>171.63125402017806</v>
      </c>
      <c r="Q102" s="98">
        <v>179.54219768820906</v>
      </c>
      <c r="R102" s="98">
        <v>178.4560870849663</v>
      </c>
      <c r="S102" s="98">
        <v>198.01354890977245</v>
      </c>
      <c r="T102" s="98">
        <v>201.19853586829518</v>
      </c>
      <c r="U102" s="98">
        <v>201.27697965701128</v>
      </c>
      <c r="V102" s="98">
        <v>189.21730006444503</v>
      </c>
      <c r="W102" s="98">
        <v>185.92804776888994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7">
        <f t="shared" ref="C105:Q105" si="35">C106+C109+C111+C120</f>
        <v>118.77507436867376</v>
      </c>
      <c r="D105" s="117">
        <f t="shared" si="35"/>
        <v>123.33694419202887</v>
      </c>
      <c r="E105" s="117">
        <f t="shared" si="35"/>
        <v>69.948709219053953</v>
      </c>
      <c r="F105" s="117">
        <f t="shared" si="35"/>
        <v>68.317438860735734</v>
      </c>
      <c r="G105" s="117">
        <f t="shared" si="35"/>
        <v>116.26479766220282</v>
      </c>
      <c r="H105" s="117">
        <f t="shared" si="35"/>
        <v>101.27346707152863</v>
      </c>
      <c r="I105" s="117">
        <f t="shared" si="35"/>
        <v>136.48504038558445</v>
      </c>
      <c r="J105" s="117">
        <f t="shared" si="35"/>
        <v>62.374953504053941</v>
      </c>
      <c r="K105" s="117">
        <f t="shared" si="35"/>
        <v>79.857392332050708</v>
      </c>
      <c r="L105" s="117">
        <f t="shared" si="35"/>
        <v>45.637606473710349</v>
      </c>
      <c r="M105" s="117">
        <f t="shared" si="35"/>
        <v>26.507912817327774</v>
      </c>
      <c r="N105" s="117">
        <f t="shared" si="35"/>
        <v>53.354312037974069</v>
      </c>
      <c r="O105" s="117">
        <f t="shared" si="35"/>
        <v>84.331963321916433</v>
      </c>
      <c r="P105" s="117">
        <f t="shared" si="35"/>
        <v>69.943080613236944</v>
      </c>
      <c r="Q105" s="117">
        <f t="shared" si="35"/>
        <v>52.09429180591065</v>
      </c>
      <c r="R105" s="117">
        <f t="shared" ref="R105:V105" si="36">R106+R109+R111+R120</f>
        <v>47.716574386262224</v>
      </c>
      <c r="S105" s="117">
        <f t="shared" si="36"/>
        <v>75.374686725175991</v>
      </c>
      <c r="T105" s="117">
        <f t="shared" si="36"/>
        <v>64.332619760117225</v>
      </c>
      <c r="U105" s="117">
        <f t="shared" si="36"/>
        <v>67.09851437757969</v>
      </c>
      <c r="V105" s="117">
        <f t="shared" si="36"/>
        <v>59.133084210452566</v>
      </c>
      <c r="W105" s="117">
        <f t="shared" ref="W105" si="37">W106+W109+W111+W120</f>
        <v>52.784926237358995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203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203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118.77507436867376</v>
      </c>
      <c r="D120" s="122">
        <v>123.33694419202887</v>
      </c>
      <c r="E120" s="122">
        <v>69.948709219053953</v>
      </c>
      <c r="F120" s="122">
        <v>68.317438860735734</v>
      </c>
      <c r="G120" s="122">
        <v>116.26479766220282</v>
      </c>
      <c r="H120" s="122">
        <v>101.27346707152863</v>
      </c>
      <c r="I120" s="122">
        <v>136.48504038558445</v>
      </c>
      <c r="J120" s="122">
        <v>62.374953504053941</v>
      </c>
      <c r="K120" s="122">
        <v>79.857392332050708</v>
      </c>
      <c r="L120" s="122">
        <v>45.637606473710349</v>
      </c>
      <c r="M120" s="122">
        <v>26.507912817327774</v>
      </c>
      <c r="N120" s="122">
        <v>53.354312037974069</v>
      </c>
      <c r="O120" s="122">
        <v>84.331963321916433</v>
      </c>
      <c r="P120" s="122">
        <v>69.943080613236944</v>
      </c>
      <c r="Q120" s="122">
        <v>52.09429180591065</v>
      </c>
      <c r="R120" s="122">
        <v>47.716574386262224</v>
      </c>
      <c r="S120" s="122">
        <v>75.374686725175991</v>
      </c>
      <c r="T120" s="122">
        <v>64.332619760117225</v>
      </c>
      <c r="U120" s="122">
        <v>67.09851437757969</v>
      </c>
      <c r="V120" s="122">
        <v>59.133084210452566</v>
      </c>
      <c r="W120" s="122">
        <v>52.784926237358995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138.71912428940294</v>
      </c>
      <c r="D121" s="98">
        <v>152.26664181330224</v>
      </c>
      <c r="E121" s="98">
        <v>187.70584056521781</v>
      </c>
      <c r="F121" s="98">
        <v>178.97446693138122</v>
      </c>
      <c r="G121" s="98">
        <v>213.45970787716601</v>
      </c>
      <c r="H121" s="98">
        <v>170.03103836089423</v>
      </c>
      <c r="I121" s="98">
        <v>211.08439807578748</v>
      </c>
      <c r="J121" s="98">
        <v>118.66642388857669</v>
      </c>
      <c r="K121" s="98">
        <v>155.85071729319574</v>
      </c>
      <c r="L121" s="98">
        <v>123.95839466687472</v>
      </c>
      <c r="M121" s="98">
        <v>185.5553897212944</v>
      </c>
      <c r="N121" s="98">
        <v>217.79586950455675</v>
      </c>
      <c r="O121" s="98">
        <v>210.72527807734454</v>
      </c>
      <c r="P121" s="98">
        <v>210.1993110493047</v>
      </c>
      <c r="Q121" s="98">
        <v>209.12852720161246</v>
      </c>
      <c r="R121" s="98">
        <v>210.43460880755393</v>
      </c>
      <c r="S121" s="98">
        <v>196.43100176864047</v>
      </c>
      <c r="T121" s="98">
        <v>213.62931168155546</v>
      </c>
      <c r="U121" s="98">
        <v>227.11716242972901</v>
      </c>
      <c r="V121" s="98">
        <v>215.57740894198969</v>
      </c>
      <c r="W121" s="98">
        <v>192.52657544439981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7">
        <f t="shared" ref="C124:Q124" si="42">C125+C128+C130+C139</f>
        <v>57.917926160484861</v>
      </c>
      <c r="D124" s="117">
        <f t="shared" si="42"/>
        <v>35.712248147151229</v>
      </c>
      <c r="E124" s="117">
        <f t="shared" si="42"/>
        <v>39.134627619734857</v>
      </c>
      <c r="F124" s="117">
        <f t="shared" si="42"/>
        <v>45.472153759304874</v>
      </c>
      <c r="G124" s="117">
        <f t="shared" si="42"/>
        <v>45.840229453930498</v>
      </c>
      <c r="H124" s="117">
        <f t="shared" si="42"/>
        <v>44.397405502778518</v>
      </c>
      <c r="I124" s="117">
        <f t="shared" si="42"/>
        <v>57.563177111167747</v>
      </c>
      <c r="J124" s="117">
        <f t="shared" si="42"/>
        <v>39.662455428895207</v>
      </c>
      <c r="K124" s="117">
        <f t="shared" si="42"/>
        <v>53.738934826548601</v>
      </c>
      <c r="L124" s="117">
        <f t="shared" si="42"/>
        <v>56.235984790602558</v>
      </c>
      <c r="M124" s="117">
        <f t="shared" si="42"/>
        <v>55.459874565296751</v>
      </c>
      <c r="N124" s="117">
        <f t="shared" si="42"/>
        <v>52.412960402326291</v>
      </c>
      <c r="O124" s="117">
        <f t="shared" si="42"/>
        <v>50.091178164012042</v>
      </c>
      <c r="P124" s="117">
        <f t="shared" si="42"/>
        <v>32.805040326249511</v>
      </c>
      <c r="Q124" s="117">
        <f t="shared" si="42"/>
        <v>27.798926128071336</v>
      </c>
      <c r="R124" s="117">
        <f t="shared" ref="R124:V124" si="43">R125+R128+R130+R139</f>
        <v>28.162160656836605</v>
      </c>
      <c r="S124" s="117">
        <f t="shared" si="43"/>
        <v>31.414685184382073</v>
      </c>
      <c r="T124" s="117">
        <f t="shared" si="43"/>
        <v>26.324454756654767</v>
      </c>
      <c r="U124" s="117">
        <f t="shared" si="43"/>
        <v>38.69123752609503</v>
      </c>
      <c r="V124" s="117">
        <f t="shared" si="43"/>
        <v>45.566170099450225</v>
      </c>
      <c r="W124" s="117">
        <f t="shared" ref="W124" si="44">W125+W128+W130+W139</f>
        <v>56.123717631627322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204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204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57.917926160484861</v>
      </c>
      <c r="D139" s="122">
        <v>35.712248147151229</v>
      </c>
      <c r="E139" s="122">
        <v>39.134627619734857</v>
      </c>
      <c r="F139" s="122">
        <v>45.472153759304874</v>
      </c>
      <c r="G139" s="122">
        <v>45.840229453930498</v>
      </c>
      <c r="H139" s="122">
        <v>44.397405502778518</v>
      </c>
      <c r="I139" s="122">
        <v>57.563177111167747</v>
      </c>
      <c r="J139" s="122">
        <v>39.662455428895207</v>
      </c>
      <c r="K139" s="122">
        <v>53.738934826548601</v>
      </c>
      <c r="L139" s="122">
        <v>56.235984790602558</v>
      </c>
      <c r="M139" s="122">
        <v>55.459874565296751</v>
      </c>
      <c r="N139" s="122">
        <v>52.412960402326291</v>
      </c>
      <c r="O139" s="122">
        <v>50.091178164012042</v>
      </c>
      <c r="P139" s="122">
        <v>32.805040326249511</v>
      </c>
      <c r="Q139" s="122">
        <v>27.798926128071336</v>
      </c>
      <c r="R139" s="122">
        <v>28.162160656836605</v>
      </c>
      <c r="S139" s="122">
        <v>31.414685184382073</v>
      </c>
      <c r="T139" s="122">
        <v>26.324454756654767</v>
      </c>
      <c r="U139" s="122">
        <v>38.69123752609503</v>
      </c>
      <c r="V139" s="122">
        <v>45.566170099450225</v>
      </c>
      <c r="W139" s="122">
        <v>56.123717631627322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151.63241638265947</v>
      </c>
      <c r="D140" s="98">
        <v>173.48291554499826</v>
      </c>
      <c r="E140" s="98">
        <v>194.21736947871247</v>
      </c>
      <c r="F140" s="98">
        <v>201.52604997046214</v>
      </c>
      <c r="G140" s="98">
        <v>195.99497632755194</v>
      </c>
      <c r="H140" s="98">
        <v>199.97063001367817</v>
      </c>
      <c r="I140" s="98">
        <v>206.05452241463584</v>
      </c>
      <c r="J140" s="98">
        <v>176.40787607399966</v>
      </c>
      <c r="K140" s="98">
        <v>188.52970945967249</v>
      </c>
      <c r="L140" s="98">
        <v>179.87499392950784</v>
      </c>
      <c r="M140" s="98">
        <v>178.716346865509</v>
      </c>
      <c r="N140" s="98">
        <v>183.62672024761284</v>
      </c>
      <c r="O140" s="98">
        <v>171.07943213749948</v>
      </c>
      <c r="P140" s="98">
        <v>192.70147681411521</v>
      </c>
      <c r="Q140" s="98">
        <v>181.89884909155796</v>
      </c>
      <c r="R140" s="98">
        <v>170.23831733024355</v>
      </c>
      <c r="S140" s="98">
        <v>187.4391160357894</v>
      </c>
      <c r="T140" s="98">
        <v>189.72546654641988</v>
      </c>
      <c r="U140" s="98">
        <v>209.87974299483534</v>
      </c>
      <c r="V140" s="98">
        <v>213.10833477008609</v>
      </c>
      <c r="W140" s="98">
        <v>199.3951649525626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125.17308716679574</v>
      </c>
      <c r="D143" s="117">
        <f t="shared" si="49"/>
        <v>157.81750716502179</v>
      </c>
      <c r="E143" s="117">
        <f t="shared" si="49"/>
        <v>181.39144905079161</v>
      </c>
      <c r="F143" s="117">
        <f t="shared" si="49"/>
        <v>155.7472296823114</v>
      </c>
      <c r="G143" s="117">
        <f t="shared" si="49"/>
        <v>123.28251553764473</v>
      </c>
      <c r="H143" s="117">
        <f t="shared" si="49"/>
        <v>110.48682629077376</v>
      </c>
      <c r="I143" s="117">
        <f t="shared" si="49"/>
        <v>108.82810929459865</v>
      </c>
      <c r="J143" s="117">
        <f t="shared" si="49"/>
        <v>101.51191348440767</v>
      </c>
      <c r="K143" s="117">
        <f t="shared" si="49"/>
        <v>143.43790829319275</v>
      </c>
      <c r="L143" s="117">
        <f t="shared" si="49"/>
        <v>139.83284447272607</v>
      </c>
      <c r="M143" s="117">
        <f t="shared" si="49"/>
        <v>155.51412659600237</v>
      </c>
      <c r="N143" s="117">
        <f t="shared" si="49"/>
        <v>145.5120219605416</v>
      </c>
      <c r="O143" s="117">
        <f t="shared" si="49"/>
        <v>111.52763445547771</v>
      </c>
      <c r="P143" s="117">
        <f t="shared" si="49"/>
        <v>101.59274105947381</v>
      </c>
      <c r="Q143" s="117">
        <f t="shared" si="49"/>
        <v>77.924268922424417</v>
      </c>
      <c r="R143" s="117">
        <f t="shared" ref="R143:V143" si="50">R144+R146+R148+R157</f>
        <v>68.898661675417145</v>
      </c>
      <c r="S143" s="117">
        <f t="shared" si="50"/>
        <v>79.6684431882491</v>
      </c>
      <c r="T143" s="117">
        <f t="shared" si="50"/>
        <v>74.969305680598836</v>
      </c>
      <c r="U143" s="117">
        <f t="shared" si="50"/>
        <v>75.994737206781934</v>
      </c>
      <c r="V143" s="117">
        <f t="shared" si="50"/>
        <v>74.608324267160356</v>
      </c>
      <c r="W143" s="117">
        <f t="shared" ref="W143" si="51">W144+W146+W148+W157</f>
        <v>75.874672134051011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71.912546449681273</v>
      </c>
      <c r="D148" s="122">
        <v>85.44793454031651</v>
      </c>
      <c r="E148" s="122">
        <v>92.410615601003926</v>
      </c>
      <c r="F148" s="122">
        <v>82.540453272599478</v>
      </c>
      <c r="G148" s="122">
        <v>66.5332556679801</v>
      </c>
      <c r="H148" s="122">
        <v>55.821763165216744</v>
      </c>
      <c r="I148" s="122">
        <v>51.306668692123125</v>
      </c>
      <c r="J148" s="122">
        <v>47.553465516170419</v>
      </c>
      <c r="K148" s="122">
        <v>70.189751100959043</v>
      </c>
      <c r="L148" s="122">
        <v>59.460135079957091</v>
      </c>
      <c r="M148" s="122">
        <v>70.341594798505128</v>
      </c>
      <c r="N148" s="122">
        <v>59.496213241566245</v>
      </c>
      <c r="O148" s="122">
        <v>48.881217345279275</v>
      </c>
      <c r="P148" s="122">
        <v>49.919469416848635</v>
      </c>
      <c r="Q148" s="122">
        <v>38.492776264269459</v>
      </c>
      <c r="R148" s="122">
        <v>36.654671991079105</v>
      </c>
      <c r="S148" s="122">
        <v>37.987571328549826</v>
      </c>
      <c r="T148" s="122">
        <v>34.234573043565156</v>
      </c>
      <c r="U148" s="122">
        <v>31.799495544994013</v>
      </c>
      <c r="V148" s="122">
        <v>30.206923624611665</v>
      </c>
      <c r="W148" s="122">
        <v>34.193697710233494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340.76006193300759</v>
      </c>
      <c r="D149" s="98">
        <v>327.5523964881404</v>
      </c>
      <c r="E149" s="98">
        <v>327.30235311136596</v>
      </c>
      <c r="F149" s="98">
        <v>336.84655875860761</v>
      </c>
      <c r="G149" s="98">
        <v>335.38004208676028</v>
      </c>
      <c r="H149" s="98">
        <v>332.85779266267025</v>
      </c>
      <c r="I149" s="98">
        <v>335.86459550214641</v>
      </c>
      <c r="J149" s="98">
        <v>337.25739512214903</v>
      </c>
      <c r="K149" s="98">
        <v>338.82982383564917</v>
      </c>
      <c r="L149" s="98">
        <v>356.60287181319831</v>
      </c>
      <c r="M149" s="98">
        <v>343.17843392823238</v>
      </c>
      <c r="N149" s="98">
        <v>309.93592372017389</v>
      </c>
      <c r="O149" s="98">
        <v>301.63776071328635</v>
      </c>
      <c r="P149" s="98">
        <v>302.39264935712112</v>
      </c>
      <c r="Q149" s="98">
        <v>275.55154945107677</v>
      </c>
      <c r="R149" s="98">
        <v>284.37070145333621</v>
      </c>
      <c r="S149" s="98">
        <v>280.1208977687628</v>
      </c>
      <c r="T149" s="98">
        <v>316.89979318905301</v>
      </c>
      <c r="U149" s="98">
        <v>282.34345422740461</v>
      </c>
      <c r="V149" s="98">
        <v>303.20889793064072</v>
      </c>
      <c r="W149" s="98">
        <v>281.28474283318036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73.797211568036573</v>
      </c>
      <c r="D150" s="98">
        <v>66.695571107875082</v>
      </c>
      <c r="E150" s="98">
        <v>57.008785408516786</v>
      </c>
      <c r="F150" s="98">
        <v>64.717563617388237</v>
      </c>
      <c r="G150" s="98">
        <v>71.623942532838356</v>
      </c>
      <c r="H150" s="98">
        <v>73.87522325402675</v>
      </c>
      <c r="I150" s="98">
        <v>59.863539174118038</v>
      </c>
      <c r="J150" s="98">
        <v>67.521273951527718</v>
      </c>
      <c r="K150" s="98">
        <v>69.564787456769807</v>
      </c>
      <c r="L150" s="98">
        <v>57.932463519196276</v>
      </c>
      <c r="M150" s="98">
        <v>41.724212037796065</v>
      </c>
      <c r="N150" s="98">
        <v>35.733356091611043</v>
      </c>
      <c r="O150" s="98">
        <v>33.411864231457066</v>
      </c>
      <c r="P150" s="98">
        <v>56.446732001024259</v>
      </c>
      <c r="Q150" s="98">
        <v>27.005280195895423</v>
      </c>
      <c r="R150" s="98">
        <v>62.417515065602885</v>
      </c>
      <c r="S150" s="98">
        <v>31.619422717057628</v>
      </c>
      <c r="T150" s="98">
        <v>59.263009484149386</v>
      </c>
      <c r="U150" s="98">
        <v>37.098770275637072</v>
      </c>
      <c r="V150" s="98">
        <v>51.501079730932148</v>
      </c>
      <c r="W150" s="98">
        <v>63.046426804855166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73.797211568036573</v>
      </c>
      <c r="D151" s="101">
        <v>66.695571107875082</v>
      </c>
      <c r="E151" s="101">
        <v>57.008785408516786</v>
      </c>
      <c r="F151" s="101">
        <v>64.717563617388237</v>
      </c>
      <c r="G151" s="101">
        <v>71.623942532838356</v>
      </c>
      <c r="H151" s="101">
        <v>73.87522325402675</v>
      </c>
      <c r="I151" s="101">
        <v>59.863539174118038</v>
      </c>
      <c r="J151" s="101">
        <v>67.521273951527718</v>
      </c>
      <c r="K151" s="101">
        <v>69.564787456769807</v>
      </c>
      <c r="L151" s="101">
        <v>57.932463519196276</v>
      </c>
      <c r="M151" s="101">
        <v>41.724212037796065</v>
      </c>
      <c r="N151" s="101">
        <v>35.733356091611043</v>
      </c>
      <c r="O151" s="101">
        <v>33.411864231457066</v>
      </c>
      <c r="P151" s="101">
        <v>56.446732001024259</v>
      </c>
      <c r="Q151" s="101">
        <v>27.005280195895423</v>
      </c>
      <c r="R151" s="101">
        <v>62.417515065602885</v>
      </c>
      <c r="S151" s="101">
        <v>31.619422717057628</v>
      </c>
      <c r="T151" s="101">
        <v>59.263009484149386</v>
      </c>
      <c r="U151" s="101">
        <v>37.098770275637072</v>
      </c>
      <c r="V151" s="101">
        <v>51.501079730932148</v>
      </c>
      <c r="W151" s="101">
        <v>63.046426804855166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53.260540717114473</v>
      </c>
      <c r="D157" s="122">
        <v>72.369572624705285</v>
      </c>
      <c r="E157" s="122">
        <v>88.980833449787696</v>
      </c>
      <c r="F157" s="122">
        <v>73.206776409711921</v>
      </c>
      <c r="G157" s="122">
        <v>56.749259869664627</v>
      </c>
      <c r="H157" s="122">
        <v>54.665063125557026</v>
      </c>
      <c r="I157" s="122">
        <v>57.521440602475515</v>
      </c>
      <c r="J157" s="122">
        <v>53.958447968237259</v>
      </c>
      <c r="K157" s="122">
        <v>73.248157192233705</v>
      </c>
      <c r="L157" s="122">
        <v>80.372709392768968</v>
      </c>
      <c r="M157" s="122">
        <v>85.172531797497257</v>
      </c>
      <c r="N157" s="122">
        <v>86.015808718975364</v>
      </c>
      <c r="O157" s="122">
        <v>62.646417110198428</v>
      </c>
      <c r="P157" s="122">
        <v>51.673271642625181</v>
      </c>
      <c r="Q157" s="122">
        <v>39.431492658154959</v>
      </c>
      <c r="R157" s="122">
        <v>32.24398968433804</v>
      </c>
      <c r="S157" s="122">
        <v>41.680871859699273</v>
      </c>
      <c r="T157" s="122">
        <v>40.73473263703368</v>
      </c>
      <c r="U157" s="122">
        <v>44.195241661787918</v>
      </c>
      <c r="V157" s="122">
        <v>44.401400642548687</v>
      </c>
      <c r="W157" s="122">
        <v>41.680974423817517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379.05981675149525</v>
      </c>
      <c r="D158" s="98">
        <v>422.19631215077885</v>
      </c>
      <c r="E158" s="98">
        <v>449.72834544969351</v>
      </c>
      <c r="F158" s="98">
        <v>351.18729867543891</v>
      </c>
      <c r="G158" s="98">
        <v>269.09825226607154</v>
      </c>
      <c r="H158" s="98">
        <v>236.80602271437147</v>
      </c>
      <c r="I158" s="98">
        <v>253.33903462310502</v>
      </c>
      <c r="J158" s="98">
        <v>247.1157579664916</v>
      </c>
      <c r="K158" s="98">
        <v>303.67843307151469</v>
      </c>
      <c r="L158" s="98">
        <v>297.55184801854199</v>
      </c>
      <c r="M158" s="98">
        <v>330.03279665378955</v>
      </c>
      <c r="N158" s="98">
        <v>302.74981733804253</v>
      </c>
      <c r="O158" s="98">
        <v>271.68608283230463</v>
      </c>
      <c r="P158" s="98">
        <v>240.7854068330318</v>
      </c>
      <c r="Q158" s="98">
        <v>218.4052318390149</v>
      </c>
      <c r="R158" s="98">
        <v>207.14381982975544</v>
      </c>
      <c r="S158" s="98">
        <v>233.25688950465985</v>
      </c>
      <c r="T158" s="98">
        <v>237.50800825626635</v>
      </c>
      <c r="U158" s="98">
        <v>234.15480543800592</v>
      </c>
      <c r="V158" s="98">
        <v>241.50414538447188</v>
      </c>
      <c r="W158" s="98">
        <v>211.30807918288971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140.95751530363776</v>
      </c>
      <c r="D161" s="117">
        <f t="shared" si="54"/>
        <v>143.37510918391507</v>
      </c>
      <c r="E161" s="117">
        <f t="shared" si="54"/>
        <v>172.16294430889661</v>
      </c>
      <c r="F161" s="117">
        <f t="shared" si="54"/>
        <v>172.33373831864662</v>
      </c>
      <c r="G161" s="117">
        <f t="shared" si="54"/>
        <v>147.77785620219166</v>
      </c>
      <c r="H161" s="117">
        <f t="shared" si="54"/>
        <v>134.86706865441852</v>
      </c>
      <c r="I161" s="117">
        <f t="shared" si="54"/>
        <v>103.61783777300332</v>
      </c>
      <c r="J161" s="117">
        <f t="shared" si="54"/>
        <v>85.624220700750143</v>
      </c>
      <c r="K161" s="117">
        <f t="shared" si="54"/>
        <v>103.51971302665476</v>
      </c>
      <c r="L161" s="117">
        <f t="shared" si="54"/>
        <v>117.82864621907294</v>
      </c>
      <c r="M161" s="117">
        <f t="shared" si="54"/>
        <v>109.52229297854109</v>
      </c>
      <c r="N161" s="117">
        <f t="shared" si="54"/>
        <v>80.651146529632143</v>
      </c>
      <c r="O161" s="117">
        <f t="shared" si="54"/>
        <v>48.2133619936061</v>
      </c>
      <c r="P161" s="117">
        <f t="shared" si="54"/>
        <v>54.276525021116086</v>
      </c>
      <c r="Q161" s="117">
        <f t="shared" si="54"/>
        <v>48.331557362946313</v>
      </c>
      <c r="R161" s="117">
        <f t="shared" ref="R161:V161" si="55">R162+R164+R166+R175</f>
        <v>69.688028205228079</v>
      </c>
      <c r="S161" s="117">
        <f t="shared" si="55"/>
        <v>84.799914703995228</v>
      </c>
      <c r="T161" s="117">
        <f t="shared" si="55"/>
        <v>91.560337007735228</v>
      </c>
      <c r="U161" s="117">
        <f t="shared" si="55"/>
        <v>77.649402023616361</v>
      </c>
      <c r="V161" s="117">
        <f t="shared" si="55"/>
        <v>76.441145296588232</v>
      </c>
      <c r="W161" s="117">
        <f t="shared" ref="W161" si="56">W162+W164+W166+W175</f>
        <v>72.245439140505752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90.378988038816857</v>
      </c>
      <c r="D166" s="122">
        <v>78.578494817014302</v>
      </c>
      <c r="E166" s="122">
        <v>105.09257902222775</v>
      </c>
      <c r="F166" s="122">
        <v>109.18680196347785</v>
      </c>
      <c r="G166" s="122">
        <v>98.637320486599791</v>
      </c>
      <c r="H166" s="122">
        <v>90.231858691084241</v>
      </c>
      <c r="I166" s="122">
        <v>57.324261022737701</v>
      </c>
      <c r="J166" s="122">
        <v>42.623881695896955</v>
      </c>
      <c r="K166" s="122">
        <v>60.337323686317845</v>
      </c>
      <c r="L166" s="122">
        <v>68.354624824256021</v>
      </c>
      <c r="M166" s="122">
        <v>64.21646048248958</v>
      </c>
      <c r="N166" s="122">
        <v>40.442535921537605</v>
      </c>
      <c r="O166" s="122">
        <v>11.337535519887814</v>
      </c>
      <c r="P166" s="122">
        <v>9.9205445432177424</v>
      </c>
      <c r="Q166" s="122">
        <v>9.9050683786083304</v>
      </c>
      <c r="R166" s="122">
        <v>36.606445535602582</v>
      </c>
      <c r="S166" s="122">
        <v>46.677936741625288</v>
      </c>
      <c r="T166" s="122">
        <v>55.322514992166255</v>
      </c>
      <c r="U166" s="122">
        <v>46.33314732913783</v>
      </c>
      <c r="V166" s="122">
        <v>44.934369210003211</v>
      </c>
      <c r="W166" s="122">
        <v>40.391175459051603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300.24077463069381</v>
      </c>
      <c r="D167" s="98">
        <v>306.71759185226796</v>
      </c>
      <c r="E167" s="98">
        <v>290.4088369458471</v>
      </c>
      <c r="F167" s="98">
        <v>298.53313785640034</v>
      </c>
      <c r="G167" s="98">
        <v>302.29320935138617</v>
      </c>
      <c r="H167" s="98">
        <v>286.16370027835876</v>
      </c>
      <c r="I167" s="98">
        <v>297.80217909372317</v>
      </c>
      <c r="J167" s="98">
        <v>300.01871675720798</v>
      </c>
      <c r="K167" s="98">
        <v>300.7367502741825</v>
      </c>
      <c r="L167" s="98">
        <v>306.79699464472071</v>
      </c>
      <c r="M167" s="98">
        <v>319.47176690656607</v>
      </c>
      <c r="N167" s="98">
        <v>299.90145830497892</v>
      </c>
      <c r="O167" s="98">
        <v>367.33749127299109</v>
      </c>
      <c r="P167" s="98">
        <v>348.53987736715374</v>
      </c>
      <c r="Q167" s="98">
        <v>345.53913682695696</v>
      </c>
      <c r="R167" s="98">
        <v>273.44712852901415</v>
      </c>
      <c r="S167" s="98">
        <v>278.63705971767268</v>
      </c>
      <c r="T167" s="98">
        <v>273.1755988540765</v>
      </c>
      <c r="U167" s="98">
        <v>258.18777917926752</v>
      </c>
      <c r="V167" s="98">
        <v>257.49306154195011</v>
      </c>
      <c r="W167" s="98">
        <v>278.47965533332865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82.502923261974232</v>
      </c>
      <c r="D168" s="98">
        <v>49.264938504556497</v>
      </c>
      <c r="E168" s="98">
        <v>33.803147729710155</v>
      </c>
      <c r="F168" s="98">
        <v>37.36084259051114</v>
      </c>
      <c r="G168" s="98">
        <v>30.338607226456119</v>
      </c>
      <c r="H168" s="98">
        <v>48.836846160206932</v>
      </c>
      <c r="I168" s="98">
        <v>32.705985035586835</v>
      </c>
      <c r="J168" s="98">
        <v>35.838038706095411</v>
      </c>
      <c r="K168" s="98">
        <v>35.048303022760187</v>
      </c>
      <c r="L168" s="98">
        <v>41.892640411550708</v>
      </c>
      <c r="M168" s="98">
        <v>59.342821620313487</v>
      </c>
      <c r="N168" s="98">
        <v>31.429031897704881</v>
      </c>
      <c r="O168" s="98">
        <v>116.69068608187422</v>
      </c>
      <c r="P168" s="98">
        <v>126.82516231946407</v>
      </c>
      <c r="Q168" s="98">
        <v>151.10901697084731</v>
      </c>
      <c r="R168" s="98">
        <v>31.354939621275729</v>
      </c>
      <c r="S168" s="98">
        <v>29.754732132373896</v>
      </c>
      <c r="T168" s="98">
        <v>44.550606745216037</v>
      </c>
      <c r="U168" s="98">
        <v>36.678910722616934</v>
      </c>
      <c r="V168" s="98">
        <v>29.102364391545795</v>
      </c>
      <c r="W168" s="98">
        <v>32.412633860441815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82.502923261974232</v>
      </c>
      <c r="D169" s="101">
        <v>49.264938504556497</v>
      </c>
      <c r="E169" s="101">
        <v>33.803147729710155</v>
      </c>
      <c r="F169" s="101">
        <v>37.36084259051114</v>
      </c>
      <c r="G169" s="101">
        <v>30.338607226456119</v>
      </c>
      <c r="H169" s="101">
        <v>48.836846160206932</v>
      </c>
      <c r="I169" s="101">
        <v>32.705985035586835</v>
      </c>
      <c r="J169" s="101">
        <v>35.838038706095411</v>
      </c>
      <c r="K169" s="101">
        <v>35.048303022760187</v>
      </c>
      <c r="L169" s="101">
        <v>41.892640411550708</v>
      </c>
      <c r="M169" s="101">
        <v>59.342821620313487</v>
      </c>
      <c r="N169" s="101">
        <v>31.429031897704881</v>
      </c>
      <c r="O169" s="101">
        <v>116.69068608187422</v>
      </c>
      <c r="P169" s="101">
        <v>126.82516231946407</v>
      </c>
      <c r="Q169" s="101">
        <v>151.10901697084731</v>
      </c>
      <c r="R169" s="101">
        <v>31.354939621275729</v>
      </c>
      <c r="S169" s="101">
        <v>29.754732132373896</v>
      </c>
      <c r="T169" s="101">
        <v>44.550606745216037</v>
      </c>
      <c r="U169" s="101">
        <v>36.678910722616934</v>
      </c>
      <c r="V169" s="101">
        <v>29.102364391545795</v>
      </c>
      <c r="W169" s="101">
        <v>32.412633860441815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50.578527264820892</v>
      </c>
      <c r="D175" s="122">
        <v>64.796614366900755</v>
      </c>
      <c r="E175" s="122">
        <v>67.070365286668846</v>
      </c>
      <c r="F175" s="122">
        <v>63.146936355168762</v>
      </c>
      <c r="G175" s="122">
        <v>49.140535715591867</v>
      </c>
      <c r="H175" s="122">
        <v>44.635209963334269</v>
      </c>
      <c r="I175" s="122">
        <v>46.293576750265622</v>
      </c>
      <c r="J175" s="122">
        <v>43.000339004853188</v>
      </c>
      <c r="K175" s="122">
        <v>43.182389340336911</v>
      </c>
      <c r="L175" s="122">
        <v>49.474021394816916</v>
      </c>
      <c r="M175" s="122">
        <v>45.305832496051501</v>
      </c>
      <c r="N175" s="122">
        <v>40.208610608094531</v>
      </c>
      <c r="O175" s="122">
        <v>36.875826473718284</v>
      </c>
      <c r="P175" s="122">
        <v>44.355980477898342</v>
      </c>
      <c r="Q175" s="122">
        <v>38.426488984337986</v>
      </c>
      <c r="R175" s="122">
        <v>33.08158266962549</v>
      </c>
      <c r="S175" s="122">
        <v>38.121977962369947</v>
      </c>
      <c r="T175" s="122">
        <v>36.237822015568973</v>
      </c>
      <c r="U175" s="122">
        <v>31.31625469447853</v>
      </c>
      <c r="V175" s="122">
        <v>31.50677608658502</v>
      </c>
      <c r="W175" s="122">
        <v>31.854263681454146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196.36739612861845</v>
      </c>
      <c r="D176" s="98">
        <v>205.59364084000802</v>
      </c>
      <c r="E176" s="98">
        <v>205.67955298028218</v>
      </c>
      <c r="F176" s="98">
        <v>200.00954016734062</v>
      </c>
      <c r="G176" s="98">
        <v>196.37642374448362</v>
      </c>
      <c r="H176" s="98">
        <v>192.91099708144702</v>
      </c>
      <c r="I176" s="98">
        <v>202.58065424995462</v>
      </c>
      <c r="J176" s="98">
        <v>191.81248008812423</v>
      </c>
      <c r="K176" s="98">
        <v>197.28818429343195</v>
      </c>
      <c r="L176" s="98">
        <v>198.4165290684796</v>
      </c>
      <c r="M176" s="98">
        <v>205.49385627028786</v>
      </c>
      <c r="N176" s="98">
        <v>197.33622621563833</v>
      </c>
      <c r="O176" s="98">
        <v>208.95488945809521</v>
      </c>
      <c r="P176" s="98">
        <v>213.67099917242854</v>
      </c>
      <c r="Q176" s="98">
        <v>207.88239972970007</v>
      </c>
      <c r="R176" s="98">
        <v>188.79467667953529</v>
      </c>
      <c r="S176" s="98">
        <v>195.74695330392433</v>
      </c>
      <c r="T176" s="98">
        <v>195.50924187545539</v>
      </c>
      <c r="U176" s="98">
        <v>185.56971807601008</v>
      </c>
      <c r="V176" s="98">
        <v>186.42219877081533</v>
      </c>
      <c r="W176" s="98">
        <v>190.77031634881627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142.78771935559362</v>
      </c>
      <c r="D3" s="118">
        <f t="shared" si="0"/>
        <v>147.85586976400026</v>
      </c>
      <c r="E3" s="118">
        <f t="shared" si="0"/>
        <v>143.06393215268443</v>
      </c>
      <c r="F3" s="118">
        <f t="shared" si="0"/>
        <v>136.94545887341414</v>
      </c>
      <c r="G3" s="118">
        <f t="shared" si="0"/>
        <v>141.1400989694522</v>
      </c>
      <c r="H3" s="118">
        <f t="shared" si="0"/>
        <v>152.93513263340958</v>
      </c>
      <c r="I3" s="118">
        <f t="shared" si="0"/>
        <v>139.14808647968155</v>
      </c>
      <c r="J3" s="118">
        <f t="shared" si="0"/>
        <v>142.87614501471847</v>
      </c>
      <c r="K3" s="118">
        <f t="shared" si="0"/>
        <v>139.64014493976572</v>
      </c>
      <c r="L3" s="118">
        <f t="shared" si="0"/>
        <v>151.17112966436648</v>
      </c>
      <c r="M3" s="118">
        <f t="shared" si="0"/>
        <v>129.99801270326714</v>
      </c>
      <c r="N3" s="118">
        <f t="shared" si="0"/>
        <v>127.81160777822798</v>
      </c>
      <c r="O3" s="118">
        <f t="shared" si="0"/>
        <v>120.85735677012273</v>
      </c>
      <c r="P3" s="118">
        <f t="shared" si="0"/>
        <v>108.08997865512535</v>
      </c>
      <c r="Q3" s="118">
        <f t="shared" si="0"/>
        <v>97.209050941955525</v>
      </c>
      <c r="R3" s="118">
        <f t="shared" ref="R3:V3" si="1">R4+R7+R9+R19</f>
        <v>98.774554065275055</v>
      </c>
      <c r="S3" s="118">
        <f t="shared" si="1"/>
        <v>100.04083897573932</v>
      </c>
      <c r="T3" s="118">
        <f t="shared" si="1"/>
        <v>86.604596801278404</v>
      </c>
      <c r="U3" s="118">
        <f t="shared" si="1"/>
        <v>84.618720987190613</v>
      </c>
      <c r="V3" s="118">
        <f t="shared" si="1"/>
        <v>82.345220636053071</v>
      </c>
      <c r="W3" s="118">
        <f t="shared" ref="W3" si="2">W4+W7+W9+W19</f>
        <v>75.598966472230586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123.19230862069577</v>
      </c>
      <c r="D4" s="123">
        <f t="shared" si="3"/>
        <v>128.26267342168325</v>
      </c>
      <c r="E4" s="123">
        <f t="shared" si="3"/>
        <v>118.61171129141209</v>
      </c>
      <c r="F4" s="123">
        <f t="shared" si="3"/>
        <v>113.26091727562041</v>
      </c>
      <c r="G4" s="123">
        <f t="shared" si="3"/>
        <v>117.93606657889983</v>
      </c>
      <c r="H4" s="123">
        <f t="shared" si="3"/>
        <v>127.76050405428859</v>
      </c>
      <c r="I4" s="123">
        <f t="shared" si="3"/>
        <v>114.31186431773163</v>
      </c>
      <c r="J4" s="123">
        <f t="shared" si="3"/>
        <v>117.32705252840998</v>
      </c>
      <c r="K4" s="123">
        <f t="shared" si="3"/>
        <v>114.80894221561407</v>
      </c>
      <c r="L4" s="123">
        <f t="shared" si="3"/>
        <v>126.2168822409616</v>
      </c>
      <c r="M4" s="123">
        <f t="shared" si="3"/>
        <v>106.29916475363696</v>
      </c>
      <c r="N4" s="123">
        <f t="shared" si="3"/>
        <v>104.63939034482026</v>
      </c>
      <c r="O4" s="123">
        <f t="shared" si="3"/>
        <v>99.050517063601646</v>
      </c>
      <c r="P4" s="123">
        <f t="shared" si="3"/>
        <v>86.812832252968846</v>
      </c>
      <c r="Q4" s="123">
        <f t="shared" si="3"/>
        <v>76.751486400815679</v>
      </c>
      <c r="R4" s="123">
        <f t="shared" ref="R4:V4" si="4">SUM(R5:R6)</f>
        <v>77.599319407131901</v>
      </c>
      <c r="S4" s="123">
        <f t="shared" si="4"/>
        <v>78.381018215619875</v>
      </c>
      <c r="T4" s="123">
        <f t="shared" si="4"/>
        <v>67.049248456269993</v>
      </c>
      <c r="U4" s="123">
        <f t="shared" si="4"/>
        <v>63.755111115911646</v>
      </c>
      <c r="V4" s="123">
        <f t="shared" si="4"/>
        <v>61.672560165232454</v>
      </c>
      <c r="W4" s="123">
        <f t="shared" ref="W4" si="5">SUM(W5:W6)</f>
        <v>53.769550311643989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122.55119227808312</v>
      </c>
      <c r="D5" s="99">
        <v>127.61274480493655</v>
      </c>
      <c r="E5" s="99">
        <v>117.99961784301493</v>
      </c>
      <c r="F5" s="99">
        <v>112.68501016472136</v>
      </c>
      <c r="G5" s="99">
        <v>117.33672901164597</v>
      </c>
      <c r="H5" s="99">
        <v>127.10108451573097</v>
      </c>
      <c r="I5" s="99">
        <v>113.71046442492975</v>
      </c>
      <c r="J5" s="99">
        <v>116.73101114706995</v>
      </c>
      <c r="K5" s="99">
        <v>114.21492898268018</v>
      </c>
      <c r="L5" s="99">
        <v>125.56548453846264</v>
      </c>
      <c r="M5" s="99">
        <v>105.76336327265625</v>
      </c>
      <c r="N5" s="99">
        <v>104.12740866263957</v>
      </c>
      <c r="O5" s="99">
        <v>98.574179962827088</v>
      </c>
      <c r="P5" s="99">
        <v>86.431785259529832</v>
      </c>
      <c r="Q5" s="99">
        <v>76.403551425854403</v>
      </c>
      <c r="R5" s="99">
        <v>77.232666296276747</v>
      </c>
      <c r="S5" s="99">
        <v>78.003513509321138</v>
      </c>
      <c r="T5" s="99">
        <v>66.708001376477583</v>
      </c>
      <c r="U5" s="99">
        <v>63.435099557239965</v>
      </c>
      <c r="V5" s="99">
        <v>61.356760952815698</v>
      </c>
      <c r="W5" s="99">
        <v>53.466137890328589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0.64111634261265438</v>
      </c>
      <c r="D6" s="99">
        <v>0.64992861674669067</v>
      </c>
      <c r="E6" s="99">
        <v>0.61209344839716517</v>
      </c>
      <c r="F6" s="99">
        <v>0.57590711089905477</v>
      </c>
      <c r="G6" s="99">
        <v>0.59933756725385756</v>
      </c>
      <c r="H6" s="99">
        <v>0.65941953855760771</v>
      </c>
      <c r="I6" s="99">
        <v>0.60139989280188522</v>
      </c>
      <c r="J6" s="99">
        <v>0.59604138134003215</v>
      </c>
      <c r="K6" s="99">
        <v>0.59401323293388952</v>
      </c>
      <c r="L6" s="99">
        <v>0.65139770249895279</v>
      </c>
      <c r="M6" s="99">
        <v>0.53580148098070446</v>
      </c>
      <c r="N6" s="99">
        <v>0.51198168218069506</v>
      </c>
      <c r="O6" s="99">
        <v>0.47633710077456126</v>
      </c>
      <c r="P6" s="99">
        <v>0.38104699343901954</v>
      </c>
      <c r="Q6" s="99">
        <v>0.34793497496127501</v>
      </c>
      <c r="R6" s="99">
        <v>0.3666531108551469</v>
      </c>
      <c r="S6" s="99">
        <v>0.37750470629873439</v>
      </c>
      <c r="T6" s="99">
        <v>0.34124707979240887</v>
      </c>
      <c r="U6" s="99">
        <v>0.32001155867167735</v>
      </c>
      <c r="V6" s="99">
        <v>0.31579921241675585</v>
      </c>
      <c r="W6" s="99">
        <v>0.30341242131539947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7.0062658569772965E-2</v>
      </c>
      <c r="D7" s="123">
        <f t="shared" si="6"/>
        <v>4.3285675085716228E-2</v>
      </c>
      <c r="E7" s="123">
        <f t="shared" si="6"/>
        <v>9.1880061754662234E-2</v>
      </c>
      <c r="F7" s="123">
        <f t="shared" si="6"/>
        <v>0.12563933839382388</v>
      </c>
      <c r="G7" s="123">
        <f t="shared" si="6"/>
        <v>0.12798821589329032</v>
      </c>
      <c r="H7" s="123">
        <f t="shared" si="6"/>
        <v>0.12206158933163148</v>
      </c>
      <c r="I7" s="123">
        <f t="shared" si="6"/>
        <v>0.11047851357989018</v>
      </c>
      <c r="J7" s="123">
        <f t="shared" si="6"/>
        <v>9.8490465620442766E-2</v>
      </c>
      <c r="K7" s="123">
        <f t="shared" si="6"/>
        <v>0.11119380401667064</v>
      </c>
      <c r="L7" s="123">
        <f t="shared" si="6"/>
        <v>0.11703178511425645</v>
      </c>
      <c r="M7" s="123">
        <f t="shared" si="6"/>
        <v>0.10751071866512595</v>
      </c>
      <c r="N7" s="123">
        <f t="shared" si="6"/>
        <v>0.15003073506612533</v>
      </c>
      <c r="O7" s="123">
        <f t="shared" si="6"/>
        <v>7.954882137396975E-2</v>
      </c>
      <c r="P7" s="123">
        <f t="shared" si="6"/>
        <v>8.4138969192194296E-2</v>
      </c>
      <c r="Q7" s="123">
        <f t="shared" si="6"/>
        <v>0.14992109984329871</v>
      </c>
      <c r="R7" s="123">
        <f t="shared" si="6"/>
        <v>0.18164024604929316</v>
      </c>
      <c r="S7" s="123">
        <f t="shared" si="6"/>
        <v>0.18625814305924138</v>
      </c>
      <c r="T7" s="123">
        <f t="shared" si="6"/>
        <v>0.26380912473831103</v>
      </c>
      <c r="U7" s="123">
        <f t="shared" si="6"/>
        <v>0.10144331952151098</v>
      </c>
      <c r="V7" s="123">
        <f t="shared" si="6"/>
        <v>7.3544261113331025E-2</v>
      </c>
      <c r="W7" s="123">
        <f t="shared" si="6"/>
        <v>0.10897075547700226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7.0062658569772965E-2</v>
      </c>
      <c r="D8" s="99">
        <f>RES_hhdet_in_fech!D8/RES_summary!D$21</f>
        <v>4.3285675085716228E-2</v>
      </c>
      <c r="E8" s="99">
        <f>RES_hhdet_in_fech!E8/RES_summary!E$21</f>
        <v>9.1880061754662234E-2</v>
      </c>
      <c r="F8" s="99">
        <f>RES_hhdet_in_fech!F8/RES_summary!F$21</f>
        <v>0.12563933839382388</v>
      </c>
      <c r="G8" s="99">
        <f>RES_hhdet_in_fech!G8/RES_summary!G$21</f>
        <v>0.12798821589329032</v>
      </c>
      <c r="H8" s="99">
        <f>RES_hhdet_in_fech!H8/RES_summary!H$21</f>
        <v>0.12206158933163148</v>
      </c>
      <c r="I8" s="99">
        <f>RES_hhdet_in_fech!I8/RES_summary!I$21</f>
        <v>0.11047851357989018</v>
      </c>
      <c r="J8" s="99">
        <f>RES_hhdet_in_fech!J8/RES_summary!J$21</f>
        <v>9.8490465620442766E-2</v>
      </c>
      <c r="K8" s="99">
        <f>RES_hhdet_in_fech!K8/RES_summary!K$21</f>
        <v>0.11119380401667064</v>
      </c>
      <c r="L8" s="99">
        <f>RES_hhdet_in_fech!L8/RES_summary!L$21</f>
        <v>0.11703178511425645</v>
      </c>
      <c r="M8" s="99">
        <f>RES_hhdet_in_fech!M8/RES_summary!M$21</f>
        <v>0.10751071866512595</v>
      </c>
      <c r="N8" s="99">
        <f>RES_hhdet_in_fech!N8/RES_summary!N$21</f>
        <v>0.15003073506612533</v>
      </c>
      <c r="O8" s="99">
        <f>RES_hhdet_in_fech!O8/RES_summary!O$21</f>
        <v>7.954882137396975E-2</v>
      </c>
      <c r="P8" s="99">
        <f>RES_hhdet_in_fech!P8/RES_summary!P$21</f>
        <v>8.4138969192194296E-2</v>
      </c>
      <c r="Q8" s="99">
        <f>RES_hhdet_in_fech!Q8/RES_summary!Q$21</f>
        <v>0.14992109984329871</v>
      </c>
      <c r="R8" s="99">
        <f>RES_hhdet_in_fech!R8/RES_summary!R$21</f>
        <v>0.18164024604929316</v>
      </c>
      <c r="S8" s="99">
        <f>RES_hhdet_in_fech!S8/RES_summary!S$21</f>
        <v>0.18625814305924138</v>
      </c>
      <c r="T8" s="99">
        <f>RES_hhdet_in_fech!T8/RES_summary!T$21</f>
        <v>0.26380912473831103</v>
      </c>
      <c r="U8" s="99">
        <f>RES_hhdet_in_fech!U8/RES_summary!U$21</f>
        <v>0.10144331952151098</v>
      </c>
      <c r="V8" s="99">
        <f>RES_hhdet_in_fech!V8/RES_summary!V$21</f>
        <v>7.3544261113331025E-2</v>
      </c>
      <c r="W8" s="99">
        <f>RES_hhdet_in_fech!W8/RES_summary!W$21</f>
        <v>0.10897075547700226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13.223879980459344</v>
      </c>
      <c r="D9" s="123">
        <v>13.306810189044734</v>
      </c>
      <c r="E9" s="123">
        <v>15.328814844349109</v>
      </c>
      <c r="F9" s="123">
        <v>14.93314478627625</v>
      </c>
      <c r="G9" s="123">
        <v>14.715433629104032</v>
      </c>
      <c r="H9" s="123">
        <v>16.237537952766328</v>
      </c>
      <c r="I9" s="123">
        <v>16.405218146239999</v>
      </c>
      <c r="J9" s="123">
        <v>16.935304558429689</v>
      </c>
      <c r="K9" s="123">
        <v>16.670897271313052</v>
      </c>
      <c r="L9" s="123">
        <v>16.555556333797757</v>
      </c>
      <c r="M9" s="123">
        <v>16.074430587589568</v>
      </c>
      <c r="N9" s="123">
        <v>15.153283692719874</v>
      </c>
      <c r="O9" s="123">
        <v>14.45362039618934</v>
      </c>
      <c r="P9" s="123">
        <v>13.651048106389268</v>
      </c>
      <c r="Q9" s="123">
        <v>12.750374098676627</v>
      </c>
      <c r="R9" s="123">
        <v>13.252028811098002</v>
      </c>
      <c r="S9" s="123">
        <v>13.622863412033077</v>
      </c>
      <c r="T9" s="123">
        <v>12.644757576188256</v>
      </c>
      <c r="U9" s="123">
        <v>12.557327556821088</v>
      </c>
      <c r="V9" s="123">
        <v>13.068409411989924</v>
      </c>
      <c r="W9" s="123">
        <v>15.022385026516321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11.591514456694791</v>
      </c>
      <c r="D10" s="99">
        <v>12.806501275339366</v>
      </c>
      <c r="E10" s="99">
        <v>12.76023358391185</v>
      </c>
      <c r="F10" s="99">
        <v>13.269628112205208</v>
      </c>
      <c r="G10" s="99">
        <v>13.572057906799268</v>
      </c>
      <c r="H10" s="99">
        <v>14.349358572594969</v>
      </c>
      <c r="I10" s="99">
        <v>14.185195335351056</v>
      </c>
      <c r="J10" s="99">
        <v>15.738905423901185</v>
      </c>
      <c r="K10" s="99">
        <v>15.683397099558979</v>
      </c>
      <c r="L10" s="99">
        <v>15.098454697509062</v>
      </c>
      <c r="M10" s="99">
        <v>14.404169851455206</v>
      </c>
      <c r="N10" s="99">
        <v>14.111422931886905</v>
      </c>
      <c r="O10" s="99">
        <v>13.779446574157339</v>
      </c>
      <c r="P10" s="99">
        <v>13.702155089308111</v>
      </c>
      <c r="Q10" s="99">
        <v>13.342780002606977</v>
      </c>
      <c r="R10" s="99">
        <v>14.098686114881476</v>
      </c>
      <c r="S10" s="99">
        <v>14.60968876776618</v>
      </c>
      <c r="T10" s="99">
        <v>13.426606321954088</v>
      </c>
      <c r="U10" s="99">
        <v>12.063507066653118</v>
      </c>
      <c r="V10" s="99">
        <v>12.592891284064406</v>
      </c>
      <c r="W10" s="99">
        <v>13.129694747534039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15.124712126914609</v>
      </c>
      <c r="D11" s="99">
        <v>15.12334239317674</v>
      </c>
      <c r="E11" s="99">
        <v>14.801089579135125</v>
      </c>
      <c r="F11" s="99">
        <v>14.931751831370303</v>
      </c>
      <c r="G11" s="99">
        <v>16.116349366379616</v>
      </c>
      <c r="H11" s="99">
        <v>16.667723248499005</v>
      </c>
      <c r="I11" s="99">
        <v>16.994399983473006</v>
      </c>
      <c r="J11" s="99">
        <v>17.864565033111198</v>
      </c>
      <c r="K11" s="99">
        <v>17.726626407484151</v>
      </c>
      <c r="L11" s="99">
        <v>19.24961504454253</v>
      </c>
      <c r="M11" s="99">
        <v>18.707275247184331</v>
      </c>
      <c r="N11" s="99">
        <v>17.042783755087449</v>
      </c>
      <c r="O11" s="99">
        <v>15.967631223990059</v>
      </c>
      <c r="P11" s="99">
        <v>14.441676427312302</v>
      </c>
      <c r="Q11" s="99">
        <v>12.022273941687649</v>
      </c>
      <c r="R11" s="99">
        <v>12.175973842154782</v>
      </c>
      <c r="S11" s="99">
        <v>12.14903665360308</v>
      </c>
      <c r="T11" s="99">
        <v>11.518324785212643</v>
      </c>
      <c r="U11" s="99">
        <v>13.447457209920335</v>
      </c>
      <c r="V11" s="99">
        <v>15.552226858801914</v>
      </c>
      <c r="W11" s="99">
        <v>18.64050608119415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18.778106655160439</v>
      </c>
      <c r="D12" s="99">
        <v>10.290935877370812</v>
      </c>
      <c r="E12" s="99">
        <v>8.9559664740968721</v>
      </c>
      <c r="F12" s="99">
        <v>12.468075381094488</v>
      </c>
      <c r="G12" s="99">
        <v>11.640926995309444</v>
      </c>
      <c r="H12" s="99">
        <v>17.581186811770984</v>
      </c>
      <c r="I12" s="99">
        <v>9.4413316842908781</v>
      </c>
      <c r="J12" s="99">
        <v>14.573534561672481</v>
      </c>
      <c r="K12" s="99">
        <v>14.043434440807602</v>
      </c>
      <c r="L12" s="99">
        <v>17.786025545050094</v>
      </c>
      <c r="M12" s="99">
        <v>21.097298513369481</v>
      </c>
      <c r="N12" s="99">
        <v>14.137749072957961</v>
      </c>
      <c r="O12" s="99">
        <v>13.67456883591325</v>
      </c>
      <c r="P12" s="99">
        <v>12.181386286781056</v>
      </c>
      <c r="Q12" s="99">
        <v>9.1060649483121097</v>
      </c>
      <c r="R12" s="99">
        <v>9.7187668826261664</v>
      </c>
      <c r="S12" s="99">
        <v>9.4448516924716515</v>
      </c>
      <c r="T12" s="99">
        <v>9.7579404594797197</v>
      </c>
      <c r="U12" s="99">
        <v>12.987654891100991</v>
      </c>
      <c r="V12" s="99">
        <v>13.579451110828254</v>
      </c>
      <c r="W12" s="99">
        <v>20.327599386256409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9.1925176578856291</v>
      </c>
      <c r="D13" s="102">
        <v>2.9361390971616701</v>
      </c>
      <c r="E13" s="102">
        <v>2.0443147467169229</v>
      </c>
      <c r="F13" s="102">
        <v>4.7494085854655612</v>
      </c>
      <c r="G13" s="102">
        <v>4.2737799163425079</v>
      </c>
      <c r="H13" s="102">
        <v>8.5478085773084249</v>
      </c>
      <c r="I13" s="102">
        <v>2.8925833277426842</v>
      </c>
      <c r="J13" s="102">
        <v>6.3904841401524113</v>
      </c>
      <c r="K13" s="102">
        <v>7.3635188599523937</v>
      </c>
      <c r="L13" s="102">
        <v>10.215216380544359</v>
      </c>
      <c r="M13" s="102">
        <v>12.691279648841221</v>
      </c>
      <c r="N13" s="102">
        <v>7.7202371716871516</v>
      </c>
      <c r="O13" s="102">
        <v>8.4623084055292974</v>
      </c>
      <c r="P13" s="102">
        <v>7.1535501685116598</v>
      </c>
      <c r="Q13" s="102">
        <v>2.9522242071558105</v>
      </c>
      <c r="R13" s="102">
        <v>2.8243648459128363</v>
      </c>
      <c r="S13" s="102">
        <v>1.8119801848196162</v>
      </c>
      <c r="T13" s="102">
        <v>2.1369032799078558</v>
      </c>
      <c r="U13" s="102">
        <v>7.1654135555133092</v>
      </c>
      <c r="V13" s="102">
        <v>8.1669081591626185</v>
      </c>
      <c r="W13" s="102">
        <v>16.316084422545021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9.5855889972748116</v>
      </c>
      <c r="D14" s="105">
        <v>7.354796780209143</v>
      </c>
      <c r="E14" s="105">
        <v>6.9116517273799483</v>
      </c>
      <c r="F14" s="105">
        <v>7.7186667956289252</v>
      </c>
      <c r="G14" s="105">
        <v>7.3671470789669371</v>
      </c>
      <c r="H14" s="105">
        <v>9.0333782344625568</v>
      </c>
      <c r="I14" s="105">
        <v>6.5487483565481925</v>
      </c>
      <c r="J14" s="105">
        <v>8.1830504215200719</v>
      </c>
      <c r="K14" s="105">
        <v>6.6799155808552095</v>
      </c>
      <c r="L14" s="105">
        <v>7.5708091645057385</v>
      </c>
      <c r="M14" s="105">
        <v>8.4060188645282654</v>
      </c>
      <c r="N14" s="105">
        <v>6.4175119012708102</v>
      </c>
      <c r="O14" s="105">
        <v>5.2122604303839521</v>
      </c>
      <c r="P14" s="105">
        <v>5.0278361182693958</v>
      </c>
      <c r="Q14" s="105">
        <v>6.1538407411563005</v>
      </c>
      <c r="R14" s="105">
        <v>6.8944020367133296</v>
      </c>
      <c r="S14" s="105">
        <v>7.6328715076520339</v>
      </c>
      <c r="T14" s="105">
        <v>7.6210371795718626</v>
      </c>
      <c r="U14" s="105">
        <v>5.822241335587683</v>
      </c>
      <c r="V14" s="105">
        <v>5.412542951665638</v>
      </c>
      <c r="W14" s="105">
        <v>4.0115149637113889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16.296206538635825</v>
      </c>
      <c r="D15" s="102">
        <v>13.96677157915417</v>
      </c>
      <c r="E15" s="102">
        <v>17.620944243890666</v>
      </c>
      <c r="F15" s="102">
        <v>17.5196722026025</v>
      </c>
      <c r="G15" s="102">
        <v>16.401813360675469</v>
      </c>
      <c r="H15" s="102">
        <v>19.921693918640717</v>
      </c>
      <c r="I15" s="102">
        <v>18.696377160448716</v>
      </c>
      <c r="J15" s="102">
        <v>17.793484416440517</v>
      </c>
      <c r="K15" s="102">
        <v>17.469618168306852</v>
      </c>
      <c r="L15" s="102">
        <v>17.303135263386675</v>
      </c>
      <c r="M15" s="102">
        <v>16.419568389559732</v>
      </c>
      <c r="N15" s="102">
        <v>16.114535869963301</v>
      </c>
      <c r="O15" s="102">
        <v>15.642033007036023</v>
      </c>
      <c r="P15" s="102">
        <v>15.738814014031105</v>
      </c>
      <c r="Q15" s="102">
        <v>12.623259994436831</v>
      </c>
      <c r="R15" s="102">
        <v>13.597795151902815</v>
      </c>
      <c r="S15" s="102">
        <v>14.035266805271863</v>
      </c>
      <c r="T15" s="102">
        <v>13.411483939594683</v>
      </c>
      <c r="U15" s="102">
        <v>14.780369187571447</v>
      </c>
      <c r="V15" s="102">
        <v>14.683444787612929</v>
      </c>
      <c r="W15" s="102">
        <v>14.321761165550971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16.492199836545041</v>
      </c>
      <c r="D16" s="105">
        <v>18.074986193108927</v>
      </c>
      <c r="E16" s="105">
        <v>19.067795711658263</v>
      </c>
      <c r="F16" s="105">
        <v>16.940712445835977</v>
      </c>
      <c r="G16" s="105">
        <v>18.658584225433454</v>
      </c>
      <c r="H16" s="105">
        <v>18.802250730241688</v>
      </c>
      <c r="I16" s="105">
        <v>20.222353783150712</v>
      </c>
      <c r="J16" s="105">
        <v>19.250017937335844</v>
      </c>
      <c r="K16" s="105">
        <v>16.896078239983822</v>
      </c>
      <c r="L16" s="105">
        <v>17.267569113399794</v>
      </c>
      <c r="M16" s="105">
        <v>18.119940742490705</v>
      </c>
      <c r="N16" s="105">
        <v>16.862727236027116</v>
      </c>
      <c r="O16" s="105">
        <v>14.315146105861997</v>
      </c>
      <c r="P16" s="105">
        <v>13.076650179329114</v>
      </c>
      <c r="Q16" s="105">
        <v>12.035643190337073</v>
      </c>
      <c r="R16" s="105">
        <v>11.903710905615013</v>
      </c>
      <c r="S16" s="105">
        <v>10.915125284197362</v>
      </c>
      <c r="T16" s="105">
        <v>11.610520031396542</v>
      </c>
      <c r="U16" s="105">
        <v>13.009806799268395</v>
      </c>
      <c r="V16" s="105">
        <v>14.138932261521715</v>
      </c>
      <c r="W16" s="105">
        <v>18.08822437351812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7.6258564984218786</v>
      </c>
      <c r="D17" s="99">
        <v>9.1146249157765098</v>
      </c>
      <c r="E17" s="99">
        <v>9.6261989458519697</v>
      </c>
      <c r="F17" s="99">
        <v>8.4821463276375315</v>
      </c>
      <c r="G17" s="99">
        <v>9.9738642857615432</v>
      </c>
      <c r="H17" s="99">
        <v>9.6305798474469047</v>
      </c>
      <c r="I17" s="99">
        <v>11.928379879387748</v>
      </c>
      <c r="J17" s="99">
        <v>11.196994385599</v>
      </c>
      <c r="K17" s="99">
        <v>10.369925847283566</v>
      </c>
      <c r="L17" s="99">
        <v>10.574520841323634</v>
      </c>
      <c r="M17" s="99">
        <v>10.655977815696319</v>
      </c>
      <c r="N17" s="99">
        <v>10.147343682688847</v>
      </c>
      <c r="O17" s="99">
        <v>9.1822887516085689</v>
      </c>
      <c r="P17" s="99">
        <v>8.1260913051409158</v>
      </c>
      <c r="Q17" s="99">
        <v>6.8102274509195633</v>
      </c>
      <c r="R17" s="99">
        <v>5.9891220583437246</v>
      </c>
      <c r="S17" s="99">
        <v>4.1723700094123455</v>
      </c>
      <c r="T17" s="99">
        <v>4.7843556417998574</v>
      </c>
      <c r="U17" s="99">
        <v>7.4506212251635526</v>
      </c>
      <c r="V17" s="99">
        <v>8.8529505544840319</v>
      </c>
      <c r="W17" s="99">
        <v>10.857295165810998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8.866343338123162</v>
      </c>
      <c r="D18" s="99">
        <v>8.9603612773324137</v>
      </c>
      <c r="E18" s="99">
        <v>9.4415967658062989</v>
      </c>
      <c r="F18" s="99">
        <v>8.4585661181984513</v>
      </c>
      <c r="G18" s="99">
        <v>8.6847199396719095</v>
      </c>
      <c r="H18" s="99">
        <v>9.1716708827947819</v>
      </c>
      <c r="I18" s="99">
        <v>8.2939739037629625</v>
      </c>
      <c r="J18" s="99">
        <v>8.0530235517368407</v>
      </c>
      <c r="K18" s="99">
        <v>6.526152392700256</v>
      </c>
      <c r="L18" s="99">
        <v>6.6930482720761582</v>
      </c>
      <c r="M18" s="99">
        <v>7.463962926794383</v>
      </c>
      <c r="N18" s="99">
        <v>6.7153835533382713</v>
      </c>
      <c r="O18" s="99">
        <v>5.1328573542534306</v>
      </c>
      <c r="P18" s="99">
        <v>4.9505588741881992</v>
      </c>
      <c r="Q18" s="99">
        <v>5.2254157394175103</v>
      </c>
      <c r="R18" s="99">
        <v>5.9145888472712826</v>
      </c>
      <c r="S18" s="99">
        <v>6.7427552747850159</v>
      </c>
      <c r="T18" s="99">
        <v>6.8261643895966833</v>
      </c>
      <c r="U18" s="99">
        <v>5.5591855741048386</v>
      </c>
      <c r="V18" s="99">
        <v>5.2859817070376858</v>
      </c>
      <c r="W18" s="99">
        <v>7.2309292077071268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6.3014680958687146</v>
      </c>
      <c r="D19" s="123">
        <v>6.2431004781865731</v>
      </c>
      <c r="E19" s="123">
        <v>9.0315259551685791</v>
      </c>
      <c r="F19" s="123">
        <v>8.6257574731236595</v>
      </c>
      <c r="G19" s="123">
        <v>8.3606105455550441</v>
      </c>
      <c r="H19" s="123">
        <v>8.8150290370230433</v>
      </c>
      <c r="I19" s="123">
        <v>8.3205255021300371</v>
      </c>
      <c r="J19" s="123">
        <v>8.515297462258351</v>
      </c>
      <c r="K19" s="123">
        <v>8.0491116488219205</v>
      </c>
      <c r="L19" s="123">
        <v>8.2816593044928837</v>
      </c>
      <c r="M19" s="123">
        <v>7.5169066433754859</v>
      </c>
      <c r="N19" s="123">
        <v>7.8689030056217364</v>
      </c>
      <c r="O19" s="123">
        <v>7.2736704889577704</v>
      </c>
      <c r="P19" s="123">
        <v>7.5419593265750411</v>
      </c>
      <c r="Q19" s="123">
        <v>7.5572693426199118</v>
      </c>
      <c r="R19" s="123">
        <v>7.741565600995858</v>
      </c>
      <c r="S19" s="123">
        <v>7.850699205027122</v>
      </c>
      <c r="T19" s="123">
        <v>6.6467816440818464</v>
      </c>
      <c r="U19" s="123">
        <v>8.2048389949363632</v>
      </c>
      <c r="V19" s="123">
        <v>7.5307067977173574</v>
      </c>
      <c r="W19" s="123">
        <v>6.6980603785932713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6.3475261435036696</v>
      </c>
      <c r="D20" s="99">
        <v>7.8509028046120779</v>
      </c>
      <c r="E20" s="99">
        <v>9.1839649892035773</v>
      </c>
      <c r="F20" s="99">
        <v>9.0990894153135784</v>
      </c>
      <c r="G20" s="99">
        <v>9.2363306616878607</v>
      </c>
      <c r="H20" s="99">
        <v>9.8314942101998675</v>
      </c>
      <c r="I20" s="99">
        <v>8.9463663732545715</v>
      </c>
      <c r="J20" s="99">
        <v>9.7443108822007805</v>
      </c>
      <c r="K20" s="99">
        <v>9.5068602613412878</v>
      </c>
      <c r="L20" s="99">
        <v>9.5983073416606786</v>
      </c>
      <c r="M20" s="99">
        <v>8.8396051544303926</v>
      </c>
      <c r="N20" s="99">
        <v>8.6511260218503256</v>
      </c>
      <c r="O20" s="99">
        <v>7.4311171084653305</v>
      </c>
      <c r="P20" s="99">
        <v>7.6303035023480996</v>
      </c>
      <c r="Q20" s="99">
        <v>8.238674517231221</v>
      </c>
      <c r="R20" s="99">
        <v>8.3713445884087658</v>
      </c>
      <c r="S20" s="99">
        <v>8.7682763564900359</v>
      </c>
      <c r="T20" s="99">
        <v>6.7581827184968732</v>
      </c>
      <c r="U20" s="99">
        <v>7.6901800157920066</v>
      </c>
      <c r="V20" s="99">
        <v>8.1293177696240768</v>
      </c>
      <c r="W20" s="99">
        <v>8.0457185197086876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6.6981769260787463</v>
      </c>
      <c r="D21" s="99">
        <v>7.3178579039621079</v>
      </c>
      <c r="E21" s="99">
        <v>9.3308913848366384</v>
      </c>
      <c r="F21" s="99">
        <v>9.3029577341817404</v>
      </c>
      <c r="G21" s="99">
        <v>9.1798090611926071</v>
      </c>
      <c r="H21" s="99">
        <v>9.4664786033829529</v>
      </c>
      <c r="I21" s="99">
        <v>9.7060482054841302</v>
      </c>
      <c r="J21" s="99">
        <v>10.102125411305288</v>
      </c>
      <c r="K21" s="99">
        <v>9.6908518224983418</v>
      </c>
      <c r="L21" s="99">
        <v>9.5091162113022083</v>
      </c>
      <c r="M21" s="99">
        <v>8.9812484321947892</v>
      </c>
      <c r="N21" s="99">
        <v>9.1524351065914669</v>
      </c>
      <c r="O21" s="99">
        <v>8.4711941319242214</v>
      </c>
      <c r="P21" s="99">
        <v>8.4114718537248603</v>
      </c>
      <c r="Q21" s="99">
        <v>8.4149516026170943</v>
      </c>
      <c r="R21" s="99">
        <v>8.9298922870797881</v>
      </c>
      <c r="S21" s="99">
        <v>9.039749855734545</v>
      </c>
      <c r="T21" s="99">
        <v>8.3354245389972199</v>
      </c>
      <c r="U21" s="99">
        <v>9.5070185297354897</v>
      </c>
      <c r="V21" s="99">
        <v>8.6297101376268426</v>
      </c>
      <c r="W21" s="99">
        <v>8.3266436542236306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5.6718041798794037</v>
      </c>
      <c r="D22" s="110">
        <v>4.7017184570166837</v>
      </c>
      <c r="E22" s="110">
        <v>8.8646359810458168</v>
      </c>
      <c r="F22" s="110">
        <v>7.985167191263729</v>
      </c>
      <c r="G22" s="110">
        <v>6.9676395083330958</v>
      </c>
      <c r="H22" s="110">
        <v>7.9411777504910361</v>
      </c>
      <c r="I22" s="110">
        <v>7.026171902994399</v>
      </c>
      <c r="J22" s="110">
        <v>7.4947085798237234</v>
      </c>
      <c r="K22" s="110">
        <v>7.1533135531649714</v>
      </c>
      <c r="L22" s="110">
        <v>7.6783045630884255</v>
      </c>
      <c r="M22" s="110">
        <v>6.7653708396155112</v>
      </c>
      <c r="N22" s="110">
        <v>6.7358168801437239</v>
      </c>
      <c r="O22" s="110">
        <v>6.2968512131050156</v>
      </c>
      <c r="P22" s="110">
        <v>5.8227452390379044</v>
      </c>
      <c r="Q22" s="110">
        <v>6.0984499613580168</v>
      </c>
      <c r="R22" s="110">
        <v>6.5049340467062757</v>
      </c>
      <c r="S22" s="110">
        <v>6.5779432696083528</v>
      </c>
      <c r="T22" s="110">
        <v>6.0926925533891154</v>
      </c>
      <c r="U22" s="110">
        <v>6.1472410805476034</v>
      </c>
      <c r="V22" s="110">
        <v>5.7489243758146937</v>
      </c>
      <c r="W22" s="110">
        <v>6.0106752300272381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154.75697935424515</v>
      </c>
      <c r="D24" s="118">
        <f t="shared" si="7"/>
        <v>125.06447112392053</v>
      </c>
      <c r="E24" s="118">
        <f t="shared" si="7"/>
        <v>119.16369460562481</v>
      </c>
      <c r="F24" s="118">
        <f t="shared" si="7"/>
        <v>127.33919514676697</v>
      </c>
      <c r="G24" s="118">
        <f t="shared" si="7"/>
        <v>138.23298679350663</v>
      </c>
      <c r="H24" s="118">
        <f t="shared" si="7"/>
        <v>131.12058312734936</v>
      </c>
      <c r="I24" s="118">
        <f t="shared" si="7"/>
        <v>114.40832558555734</v>
      </c>
      <c r="J24" s="118">
        <f t="shared" si="7"/>
        <v>119.61766869504866</v>
      </c>
      <c r="K24" s="118">
        <f t="shared" si="7"/>
        <v>118.24786813516785</v>
      </c>
      <c r="L24" s="118">
        <f t="shared" si="7"/>
        <v>125.71249494764919</v>
      </c>
      <c r="M24" s="118">
        <f t="shared" si="7"/>
        <v>103.99340268107764</v>
      </c>
      <c r="N24" s="118">
        <f t="shared" si="7"/>
        <v>98.455521737588583</v>
      </c>
      <c r="O24" s="118">
        <f t="shared" si="7"/>
        <v>101.15507818831165</v>
      </c>
      <c r="P24" s="118">
        <f t="shared" si="7"/>
        <v>101.94521438817161</v>
      </c>
      <c r="Q24" s="118">
        <f t="shared" si="7"/>
        <v>85.26298808133177</v>
      </c>
      <c r="R24" s="118">
        <f t="shared" ref="R24:V24" si="8">R25+R28+R30+R39</f>
        <v>96.88676487176113</v>
      </c>
      <c r="S24" s="118">
        <f t="shared" si="8"/>
        <v>80.996947278960079</v>
      </c>
      <c r="T24" s="118">
        <f t="shared" si="8"/>
        <v>88.181138785620007</v>
      </c>
      <c r="U24" s="118">
        <f t="shared" si="8"/>
        <v>81.243141963837331</v>
      </c>
      <c r="V24" s="118">
        <f t="shared" si="8"/>
        <v>73.774082665999302</v>
      </c>
      <c r="W24" s="118">
        <f t="shared" ref="W24" si="9">W25+W28+W30+W39</f>
        <v>68.915830822885084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125.5260198383576</v>
      </c>
      <c r="D25" s="123">
        <f t="shared" si="10"/>
        <v>97.48157887160157</v>
      </c>
      <c r="E25" s="123">
        <f t="shared" si="10"/>
        <v>91.475542917945901</v>
      </c>
      <c r="F25" s="123">
        <f t="shared" si="10"/>
        <v>101.54767975214428</v>
      </c>
      <c r="G25" s="123">
        <f t="shared" si="10"/>
        <v>113.17810723530785</v>
      </c>
      <c r="H25" s="123">
        <f t="shared" si="10"/>
        <v>106.27646051228787</v>
      </c>
      <c r="I25" s="123">
        <f t="shared" si="10"/>
        <v>91.210595774485711</v>
      </c>
      <c r="J25" s="123">
        <f t="shared" si="10"/>
        <v>95.743152178979599</v>
      </c>
      <c r="K25" s="123">
        <f t="shared" si="10"/>
        <v>94.996064306451061</v>
      </c>
      <c r="L25" s="123">
        <f t="shared" si="10"/>
        <v>101.33291056643745</v>
      </c>
      <c r="M25" s="123">
        <f t="shared" si="10"/>
        <v>79.856947745209609</v>
      </c>
      <c r="N25" s="123">
        <f t="shared" si="10"/>
        <v>76.071142613492142</v>
      </c>
      <c r="O25" s="123">
        <f t="shared" si="10"/>
        <v>80.361065531214692</v>
      </c>
      <c r="P25" s="123">
        <f t="shared" si="10"/>
        <v>80.86455626139454</v>
      </c>
      <c r="Q25" s="123">
        <f t="shared" si="10"/>
        <v>65.87015805361807</v>
      </c>
      <c r="R25" s="123">
        <f t="shared" ref="R25:V25" si="11">SUM(R26:R27)</f>
        <v>75.785133279174062</v>
      </c>
      <c r="S25" s="123">
        <f t="shared" si="11"/>
        <v>59.352828996092704</v>
      </c>
      <c r="T25" s="123">
        <f t="shared" si="11"/>
        <v>65.821641960129071</v>
      </c>
      <c r="U25" s="123">
        <f t="shared" si="11"/>
        <v>60.010699320209518</v>
      </c>
      <c r="V25" s="123">
        <f t="shared" si="11"/>
        <v>54.309496498248677</v>
      </c>
      <c r="W25" s="123">
        <f t="shared" ref="W25" si="12">SUM(W26:W27)</f>
        <v>50.445649159782889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123.83006928983843</v>
      </c>
      <c r="D26" s="99">
        <v>96.228806879964026</v>
      </c>
      <c r="E26" s="99">
        <v>90.374996526107111</v>
      </c>
      <c r="F26" s="99">
        <v>100.29412399772957</v>
      </c>
      <c r="G26" s="99">
        <v>111.76778470737989</v>
      </c>
      <c r="H26" s="99">
        <v>104.9659030351185</v>
      </c>
      <c r="I26" s="99">
        <v>90.123622270624836</v>
      </c>
      <c r="J26" s="99">
        <v>94.617799627974932</v>
      </c>
      <c r="K26" s="99">
        <v>93.856367861661283</v>
      </c>
      <c r="L26" s="99">
        <v>100.09104500282901</v>
      </c>
      <c r="M26" s="99">
        <v>78.893245970997825</v>
      </c>
      <c r="N26" s="99">
        <v>75.166138800590957</v>
      </c>
      <c r="O26" s="99">
        <v>79.315903514551238</v>
      </c>
      <c r="P26" s="99">
        <v>79.717435255871308</v>
      </c>
      <c r="Q26" s="99">
        <v>64.954164105252516</v>
      </c>
      <c r="R26" s="99">
        <v>74.70702460685051</v>
      </c>
      <c r="S26" s="99">
        <v>58.525297865466065</v>
      </c>
      <c r="T26" s="99">
        <v>64.887871419772708</v>
      </c>
      <c r="U26" s="99">
        <v>59.152332391193298</v>
      </c>
      <c r="V26" s="99">
        <v>53.540350165859294</v>
      </c>
      <c r="W26" s="99">
        <v>49.753199245158086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1.6959505485191637</v>
      </c>
      <c r="D27" s="99">
        <v>1.2527719916375464</v>
      </c>
      <c r="E27" s="99">
        <v>1.1005463918387945</v>
      </c>
      <c r="F27" s="99">
        <v>1.25355575441471</v>
      </c>
      <c r="G27" s="99">
        <v>1.4103225279279565</v>
      </c>
      <c r="H27" s="99">
        <v>1.3105574771693738</v>
      </c>
      <c r="I27" s="99">
        <v>1.0869735038608757</v>
      </c>
      <c r="J27" s="99">
        <v>1.1253525510046725</v>
      </c>
      <c r="K27" s="99">
        <v>1.1396964447897742</v>
      </c>
      <c r="L27" s="99">
        <v>1.2418655636084461</v>
      </c>
      <c r="M27" s="99">
        <v>0.96370177421177905</v>
      </c>
      <c r="N27" s="99">
        <v>0.9050038129011837</v>
      </c>
      <c r="O27" s="99">
        <v>1.0451620166634534</v>
      </c>
      <c r="P27" s="99">
        <v>1.1471210055232337</v>
      </c>
      <c r="Q27" s="99">
        <v>0.91599394836555714</v>
      </c>
      <c r="R27" s="99">
        <v>1.0781086723235569</v>
      </c>
      <c r="S27" s="99">
        <v>0.82753113062663775</v>
      </c>
      <c r="T27" s="99">
        <v>0.9337705403563632</v>
      </c>
      <c r="U27" s="99">
        <v>0.85836692901621947</v>
      </c>
      <c r="V27" s="99">
        <v>0.76914633238938013</v>
      </c>
      <c r="W27" s="99">
        <v>0.69244991462480154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0.33756682725006343</v>
      </c>
      <c r="D28" s="123">
        <f t="shared" si="13"/>
        <v>0.55724237722069137</v>
      </c>
      <c r="E28" s="123">
        <f t="shared" si="13"/>
        <v>1.422658561159073</v>
      </c>
      <c r="F28" s="123">
        <f t="shared" si="13"/>
        <v>1.0081524504488897</v>
      </c>
      <c r="G28" s="123">
        <f t="shared" si="13"/>
        <v>1.1364433293261136</v>
      </c>
      <c r="H28" s="123">
        <f t="shared" si="13"/>
        <v>0.7111264334402625</v>
      </c>
      <c r="I28" s="123">
        <f t="shared" si="13"/>
        <v>0.71098722246833035</v>
      </c>
      <c r="J28" s="123">
        <f t="shared" si="13"/>
        <v>0.96144513459556524</v>
      </c>
      <c r="K28" s="123">
        <f t="shared" si="13"/>
        <v>0.94944341075517957</v>
      </c>
      <c r="L28" s="123">
        <f t="shared" si="13"/>
        <v>0.93993201004928029</v>
      </c>
      <c r="M28" s="123">
        <f t="shared" si="13"/>
        <v>0.74946818486591849</v>
      </c>
      <c r="N28" s="123">
        <f t="shared" si="13"/>
        <v>1.0510788523764769</v>
      </c>
      <c r="O28" s="123">
        <f t="shared" si="13"/>
        <v>0.53599003612582952</v>
      </c>
      <c r="P28" s="123">
        <f t="shared" si="13"/>
        <v>0.31107597726637787</v>
      </c>
      <c r="Q28" s="123">
        <f t="shared" si="13"/>
        <v>0.19736412159833597</v>
      </c>
      <c r="R28" s="123">
        <f t="shared" si="13"/>
        <v>0.28230544815476233</v>
      </c>
      <c r="S28" s="123">
        <f t="shared" si="13"/>
        <v>0.36231942860163058</v>
      </c>
      <c r="T28" s="123">
        <f t="shared" si="13"/>
        <v>0.46557643367176194</v>
      </c>
      <c r="U28" s="123">
        <f t="shared" si="13"/>
        <v>0.4467431484364644</v>
      </c>
      <c r="V28" s="123">
        <f t="shared" si="13"/>
        <v>0.38345393761488367</v>
      </c>
      <c r="W28" s="123">
        <f t="shared" si="13"/>
        <v>0.36720971727202206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0.33756682725006343</v>
      </c>
      <c r="D29" s="99">
        <f>RES_hhdet_in_fech!D29/RES_summary!D$21</f>
        <v>0.55724237722069137</v>
      </c>
      <c r="E29" s="99">
        <f>RES_hhdet_in_fech!E29/RES_summary!E$21</f>
        <v>1.422658561159073</v>
      </c>
      <c r="F29" s="99">
        <f>RES_hhdet_in_fech!F29/RES_summary!F$21</f>
        <v>1.0081524504488897</v>
      </c>
      <c r="G29" s="99">
        <f>RES_hhdet_in_fech!G29/RES_summary!G$21</f>
        <v>1.1364433293261136</v>
      </c>
      <c r="H29" s="99">
        <f>RES_hhdet_in_fech!H29/RES_summary!H$21</f>
        <v>0.7111264334402625</v>
      </c>
      <c r="I29" s="99">
        <f>RES_hhdet_in_fech!I29/RES_summary!I$21</f>
        <v>0.71098722246833035</v>
      </c>
      <c r="J29" s="99">
        <f>RES_hhdet_in_fech!J29/RES_summary!J$21</f>
        <v>0.96144513459556524</v>
      </c>
      <c r="K29" s="99">
        <f>RES_hhdet_in_fech!K29/RES_summary!K$21</f>
        <v>0.94944341075517957</v>
      </c>
      <c r="L29" s="99">
        <f>RES_hhdet_in_fech!L29/RES_summary!L$21</f>
        <v>0.93993201004928029</v>
      </c>
      <c r="M29" s="99">
        <f>RES_hhdet_in_fech!M29/RES_summary!M$21</f>
        <v>0.74946818486591849</v>
      </c>
      <c r="N29" s="99">
        <f>RES_hhdet_in_fech!N29/RES_summary!N$21</f>
        <v>1.0510788523764769</v>
      </c>
      <c r="O29" s="99">
        <f>RES_hhdet_in_fech!O29/RES_summary!O$21</f>
        <v>0.53599003612582952</v>
      </c>
      <c r="P29" s="99">
        <f>RES_hhdet_in_fech!P29/RES_summary!P$21</f>
        <v>0.31107597726637787</v>
      </c>
      <c r="Q29" s="99">
        <f>RES_hhdet_in_fech!Q29/RES_summary!Q$21</f>
        <v>0.19736412159833597</v>
      </c>
      <c r="R29" s="99">
        <f>RES_hhdet_in_fech!R29/RES_summary!R$21</f>
        <v>0.28230544815476233</v>
      </c>
      <c r="S29" s="99">
        <f>RES_hhdet_in_fech!S29/RES_summary!S$21</f>
        <v>0.36231942860163058</v>
      </c>
      <c r="T29" s="99">
        <f>RES_hhdet_in_fech!T29/RES_summary!T$21</f>
        <v>0.46557643367176194</v>
      </c>
      <c r="U29" s="99">
        <f>RES_hhdet_in_fech!U29/RES_summary!U$21</f>
        <v>0.4467431484364644</v>
      </c>
      <c r="V29" s="99">
        <f>RES_hhdet_in_fech!V29/RES_summary!V$21</f>
        <v>0.38345393761488367</v>
      </c>
      <c r="W29" s="99">
        <f>RES_hhdet_in_fech!W29/RES_summary!W$21</f>
        <v>0.36720971727202206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17.653427277538992</v>
      </c>
      <c r="D30" s="123">
        <v>16.486648433334292</v>
      </c>
      <c r="E30" s="123">
        <v>15.778641887106652</v>
      </c>
      <c r="F30" s="123">
        <v>16.012969091653783</v>
      </c>
      <c r="G30" s="123">
        <v>16.431254373283831</v>
      </c>
      <c r="H30" s="123">
        <v>16.158568239455679</v>
      </c>
      <c r="I30" s="123">
        <v>14.787000636402595</v>
      </c>
      <c r="J30" s="123">
        <v>15.013595417069638</v>
      </c>
      <c r="K30" s="123">
        <v>15.096813322874464</v>
      </c>
      <c r="L30" s="123">
        <v>15.981286041572762</v>
      </c>
      <c r="M30" s="123">
        <v>15.981007111678037</v>
      </c>
      <c r="N30" s="123">
        <v>14.351076731204579</v>
      </c>
      <c r="O30" s="123">
        <v>13.902211917512554</v>
      </c>
      <c r="P30" s="123">
        <v>15.024314696433532</v>
      </c>
      <c r="Q30" s="123">
        <v>13.434162455318342</v>
      </c>
      <c r="R30" s="123">
        <v>14.742530850300268</v>
      </c>
      <c r="S30" s="123">
        <v>14.703112747648619</v>
      </c>
      <c r="T30" s="123">
        <v>15.454197263112491</v>
      </c>
      <c r="U30" s="123">
        <v>14.651952804345081</v>
      </c>
      <c r="V30" s="123">
        <v>13.271177082924725</v>
      </c>
      <c r="W30" s="123">
        <v>12.394611040702795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18.305064635127874</v>
      </c>
      <c r="D31" s="99">
        <v>15.246312810338269</v>
      </c>
      <c r="E31" s="99">
        <v>14.335027456785157</v>
      </c>
      <c r="F31" s="99">
        <v>15.03527373629726</v>
      </c>
      <c r="G31" s="99">
        <v>16.052480308133354</v>
      </c>
      <c r="H31" s="99">
        <v>15.280142276631031</v>
      </c>
      <c r="I31" s="99">
        <v>14.155016342987288</v>
      </c>
      <c r="J31" s="99">
        <v>15.446657583931794</v>
      </c>
      <c r="K31" s="99">
        <v>15.402712885347507</v>
      </c>
      <c r="L31" s="99">
        <v>15.490340743430979</v>
      </c>
      <c r="M31" s="99">
        <v>15.185496114862564</v>
      </c>
      <c r="N31" s="99">
        <v>13.385883130389624</v>
      </c>
      <c r="O31" s="99">
        <v>12.936264257088693</v>
      </c>
      <c r="P31" s="99">
        <v>16.734029106727363</v>
      </c>
      <c r="Q31" s="99">
        <v>12.213351643946252</v>
      </c>
      <c r="R31" s="99">
        <v>13.943317595378904</v>
      </c>
      <c r="S31" s="99">
        <v>13.020282038790301</v>
      </c>
      <c r="T31" s="99">
        <v>14.766916634411972</v>
      </c>
      <c r="U31" s="99">
        <v>13.405492909889686</v>
      </c>
      <c r="V31" s="99">
        <v>12.335999538635114</v>
      </c>
      <c r="W31" s="99">
        <v>11.299941667278686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12.743052772762606</v>
      </c>
      <c r="D32" s="99">
        <v>10.297471609027289</v>
      </c>
      <c r="E32" s="99">
        <v>9.6489152813972705</v>
      </c>
      <c r="F32" s="99">
        <v>10.101489752135478</v>
      </c>
      <c r="G32" s="99">
        <v>10.223990411600559</v>
      </c>
      <c r="H32" s="99">
        <v>12.483360913607738</v>
      </c>
      <c r="I32" s="99">
        <v>8.1672544013861206</v>
      </c>
      <c r="J32" s="99">
        <v>10.141165040406694</v>
      </c>
      <c r="K32" s="99">
        <v>10.52808766859304</v>
      </c>
      <c r="L32" s="99">
        <v>10.906141187094109</v>
      </c>
      <c r="M32" s="99">
        <v>9.8343965959440478</v>
      </c>
      <c r="N32" s="99">
        <v>9.0076198878510603</v>
      </c>
      <c r="O32" s="99">
        <v>11.503303840720054</v>
      </c>
      <c r="P32" s="99">
        <v>19.562106607454048</v>
      </c>
      <c r="Q32" s="99">
        <v>7.7836700002697645</v>
      </c>
      <c r="R32" s="99">
        <v>13.125264933719683</v>
      </c>
      <c r="S32" s="99">
        <v>8.8434388297805029</v>
      </c>
      <c r="T32" s="99">
        <v>13.525830228227218</v>
      </c>
      <c r="U32" s="99">
        <v>10.001053506607233</v>
      </c>
      <c r="V32" s="99">
        <v>10.956859826037405</v>
      </c>
      <c r="W32" s="99">
        <v>11.208247835941265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3.8729770508419579</v>
      </c>
      <c r="D33" s="102">
        <v>3.0529913891364604</v>
      </c>
      <c r="E33" s="102">
        <v>2.3453402942993988</v>
      </c>
      <c r="F33" s="102">
        <v>2.7936332108239288</v>
      </c>
      <c r="G33" s="102">
        <v>2.5934824271517285</v>
      </c>
      <c r="H33" s="102">
        <v>4.4870294812260099</v>
      </c>
      <c r="I33" s="102">
        <v>1.2828644642054372</v>
      </c>
      <c r="J33" s="102">
        <v>2.469887150246048</v>
      </c>
      <c r="K33" s="102">
        <v>2.9619995182041867</v>
      </c>
      <c r="L33" s="102">
        <v>2.9848077993165951</v>
      </c>
      <c r="M33" s="102">
        <v>2.5769314013846314</v>
      </c>
      <c r="N33" s="102">
        <v>1.6724897580201545</v>
      </c>
      <c r="O33" s="102">
        <v>1.6716757361265495</v>
      </c>
      <c r="P33" s="102">
        <v>7.035197300916038</v>
      </c>
      <c r="Q33" s="102">
        <v>0.69273402705690246</v>
      </c>
      <c r="R33" s="102">
        <v>4.7018300253001835</v>
      </c>
      <c r="S33" s="102">
        <v>1.443568503091166</v>
      </c>
      <c r="T33" s="102">
        <v>4.7072228776460756</v>
      </c>
      <c r="U33" s="102">
        <v>2.6499088137422637</v>
      </c>
      <c r="V33" s="102">
        <v>2.8714217530142898</v>
      </c>
      <c r="W33" s="102">
        <v>1.8015067618042129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8.8700757219206494</v>
      </c>
      <c r="D34" s="105">
        <v>7.2444802198908276</v>
      </c>
      <c r="E34" s="105">
        <v>7.3035749870978695</v>
      </c>
      <c r="F34" s="105">
        <v>7.3078565413115513</v>
      </c>
      <c r="G34" s="105">
        <v>7.6305079844488324</v>
      </c>
      <c r="H34" s="105">
        <v>7.9963314323817274</v>
      </c>
      <c r="I34" s="105">
        <v>6.8843899371806829</v>
      </c>
      <c r="J34" s="105">
        <v>7.6712778901606464</v>
      </c>
      <c r="K34" s="105">
        <v>7.5660881503888522</v>
      </c>
      <c r="L34" s="105">
        <v>7.9213333877775147</v>
      </c>
      <c r="M34" s="105">
        <v>7.2574651945594191</v>
      </c>
      <c r="N34" s="105">
        <v>7.3351301298309046</v>
      </c>
      <c r="O34" s="105">
        <v>9.8316281045935057</v>
      </c>
      <c r="P34" s="105">
        <v>12.526909306538005</v>
      </c>
      <c r="Q34" s="105">
        <v>7.0909359732128614</v>
      </c>
      <c r="R34" s="105">
        <v>8.4234349084194982</v>
      </c>
      <c r="S34" s="105">
        <v>7.3998703266893342</v>
      </c>
      <c r="T34" s="105">
        <v>8.8186073505811464</v>
      </c>
      <c r="U34" s="105">
        <v>7.3511446928649713</v>
      </c>
      <c r="V34" s="105">
        <v>8.0854380730231146</v>
      </c>
      <c r="W34" s="105">
        <v>9.4067410741370523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17.180885086505139</v>
      </c>
      <c r="D35" s="102">
        <v>16.917022907625778</v>
      </c>
      <c r="E35" s="102">
        <v>16.561373149970493</v>
      </c>
      <c r="F35" s="102">
        <v>16.83115031565891</v>
      </c>
      <c r="G35" s="102">
        <v>16.417680267509169</v>
      </c>
      <c r="H35" s="102">
        <v>16.761638837414637</v>
      </c>
      <c r="I35" s="102">
        <v>15.775875328069503</v>
      </c>
      <c r="J35" s="102">
        <v>15.917183298527052</v>
      </c>
      <c r="K35" s="102">
        <v>14.879777670249176</v>
      </c>
      <c r="L35" s="102">
        <v>16.323928945834535</v>
      </c>
      <c r="M35" s="102">
        <v>15.50614114096145</v>
      </c>
      <c r="N35" s="102">
        <v>15.20376358024305</v>
      </c>
      <c r="O35" s="102">
        <v>14.680104960293104</v>
      </c>
      <c r="P35" s="102">
        <v>15.595995865983115</v>
      </c>
      <c r="Q35" s="102">
        <v>13.726458907901666</v>
      </c>
      <c r="R35" s="102">
        <v>15.116809815289898</v>
      </c>
      <c r="S35" s="102">
        <v>15.682244386983912</v>
      </c>
      <c r="T35" s="102">
        <v>15.687612786539122</v>
      </c>
      <c r="U35" s="102">
        <v>14.863750792984353</v>
      </c>
      <c r="V35" s="102">
        <v>13.844260931532792</v>
      </c>
      <c r="W35" s="102">
        <v>12.772735751054068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18.165733653505004</v>
      </c>
      <c r="D36" s="105">
        <v>18.872697694582847</v>
      </c>
      <c r="E36" s="105">
        <v>19.393548780004757</v>
      </c>
      <c r="F36" s="105">
        <v>17.435961479381735</v>
      </c>
      <c r="G36" s="105">
        <v>17.245752395781878</v>
      </c>
      <c r="H36" s="105">
        <v>15.39058025719098</v>
      </c>
      <c r="I36" s="105">
        <v>13.143803821007372</v>
      </c>
      <c r="J36" s="105">
        <v>13.467841766882275</v>
      </c>
      <c r="K36" s="105">
        <v>15.136139126310026</v>
      </c>
      <c r="L36" s="105">
        <v>15.947558733141069</v>
      </c>
      <c r="M36" s="105">
        <v>17.700068377643479</v>
      </c>
      <c r="N36" s="105">
        <v>13.935425862248795</v>
      </c>
      <c r="O36" s="105">
        <v>13.452637377925267</v>
      </c>
      <c r="P36" s="105">
        <v>14.18509160956169</v>
      </c>
      <c r="Q36" s="105">
        <v>13.799016678242682</v>
      </c>
      <c r="R36" s="105">
        <v>14.767694231616176</v>
      </c>
      <c r="S36" s="105">
        <v>14.882640906319994</v>
      </c>
      <c r="T36" s="105">
        <v>15.645483724963402</v>
      </c>
      <c r="U36" s="105">
        <v>15.01976662225651</v>
      </c>
      <c r="V36" s="105">
        <v>12.988561583628629</v>
      </c>
      <c r="W36" s="105">
        <v>12.71844101515287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7.0260033299561497</v>
      </c>
      <c r="D37" s="99">
        <v>7.6035992970550064</v>
      </c>
      <c r="E37" s="99">
        <v>8.5487513068027088</v>
      </c>
      <c r="F37" s="99">
        <v>7.1517545207783213</v>
      </c>
      <c r="G37" s="99">
        <v>7.4733344016156487</v>
      </c>
      <c r="H37" s="99">
        <v>6.370724873456945</v>
      </c>
      <c r="I37" s="99">
        <v>4.9704874616272772</v>
      </c>
      <c r="J37" s="99">
        <v>4.5774283364672925</v>
      </c>
      <c r="K37" s="99">
        <v>6.1329702182746493</v>
      </c>
      <c r="L37" s="99">
        <v>6.2263248437810947</v>
      </c>
      <c r="M37" s="99">
        <v>7.5115387674808884</v>
      </c>
      <c r="N37" s="99">
        <v>4.7951407341531818</v>
      </c>
      <c r="O37" s="99">
        <v>4.8961584762735857</v>
      </c>
      <c r="P37" s="99">
        <v>5.7150081308148799</v>
      </c>
      <c r="Q37" s="99">
        <v>5.838788099736262</v>
      </c>
      <c r="R37" s="99">
        <v>6.3586546054834594</v>
      </c>
      <c r="S37" s="99">
        <v>6.2730348136638314</v>
      </c>
      <c r="T37" s="99">
        <v>6.5273227164741137</v>
      </c>
      <c r="U37" s="99">
        <v>6.2412390442813086</v>
      </c>
      <c r="V37" s="99">
        <v>4.32577917202428</v>
      </c>
      <c r="W37" s="99">
        <v>4.2111069317982599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11.139730323548859</v>
      </c>
      <c r="D38" s="99">
        <v>11.269098397527847</v>
      </c>
      <c r="E38" s="99">
        <v>10.844797473202044</v>
      </c>
      <c r="F38" s="99">
        <v>10.284206958603411</v>
      </c>
      <c r="G38" s="99">
        <v>9.7724179941662275</v>
      </c>
      <c r="H38" s="99">
        <v>9.0198553837340345</v>
      </c>
      <c r="I38" s="99">
        <v>8.1733163593800988</v>
      </c>
      <c r="J38" s="99">
        <v>8.8904134304149824</v>
      </c>
      <c r="K38" s="99">
        <v>9.0031689080353736</v>
      </c>
      <c r="L38" s="99">
        <v>9.7212338893599686</v>
      </c>
      <c r="M38" s="99">
        <v>10.188529610162586</v>
      </c>
      <c r="N38" s="99">
        <v>9.1402851280956163</v>
      </c>
      <c r="O38" s="99">
        <v>8.5564789016516833</v>
      </c>
      <c r="P38" s="99">
        <v>8.4700834787468118</v>
      </c>
      <c r="Q38" s="99">
        <v>7.9602285785064186</v>
      </c>
      <c r="R38" s="99">
        <v>8.4090396261327154</v>
      </c>
      <c r="S38" s="99">
        <v>8.6096060926561613</v>
      </c>
      <c r="T38" s="99">
        <v>9.1181610084892935</v>
      </c>
      <c r="U38" s="99">
        <v>8.7785275779752059</v>
      </c>
      <c r="V38" s="99">
        <v>8.6627824116043524</v>
      </c>
      <c r="W38" s="99">
        <v>8.5073340833546123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11.239965411098488</v>
      </c>
      <c r="D39" s="123">
        <v>10.539001441763965</v>
      </c>
      <c r="E39" s="123">
        <v>10.486851239413191</v>
      </c>
      <c r="F39" s="123">
        <v>8.7703938525200105</v>
      </c>
      <c r="G39" s="123">
        <v>7.4871818555888412</v>
      </c>
      <c r="H39" s="123">
        <v>7.9744279421655699</v>
      </c>
      <c r="I39" s="123">
        <v>7.6997419522006947</v>
      </c>
      <c r="J39" s="123">
        <v>7.8994759644038677</v>
      </c>
      <c r="K39" s="123">
        <v>7.2055470950871383</v>
      </c>
      <c r="L39" s="123">
        <v>7.4583663295897109</v>
      </c>
      <c r="M39" s="123">
        <v>7.4059796393240731</v>
      </c>
      <c r="N39" s="123">
        <v>6.9822235405153723</v>
      </c>
      <c r="O39" s="123">
        <v>6.3558107034585802</v>
      </c>
      <c r="P39" s="123">
        <v>5.7452674530771422</v>
      </c>
      <c r="Q39" s="123">
        <v>5.7613034507970173</v>
      </c>
      <c r="R39" s="123">
        <v>6.0767952941320367</v>
      </c>
      <c r="S39" s="123">
        <v>6.5786861066171314</v>
      </c>
      <c r="T39" s="123">
        <v>6.4397231287066825</v>
      </c>
      <c r="U39" s="123">
        <v>6.1337466908462606</v>
      </c>
      <c r="V39" s="123">
        <v>5.8099551472110109</v>
      </c>
      <c r="W39" s="123">
        <v>5.7083609051273729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14.394400698416151</v>
      </c>
      <c r="D40" s="99">
        <v>13.489073098709181</v>
      </c>
      <c r="E40" s="99">
        <v>14.605586913400019</v>
      </c>
      <c r="F40" s="99">
        <v>11.319802946321639</v>
      </c>
      <c r="G40" s="99">
        <v>9.2389985423012995</v>
      </c>
      <c r="H40" s="99">
        <v>9.2239103564442555</v>
      </c>
      <c r="I40" s="99">
        <v>9.0834445898952758</v>
      </c>
      <c r="J40" s="99">
        <v>9.2528698604437665</v>
      </c>
      <c r="K40" s="99">
        <v>8.718773371061781</v>
      </c>
      <c r="L40" s="99">
        <v>8.8459624942375257</v>
      </c>
      <c r="M40" s="99">
        <v>9.6797728657728737</v>
      </c>
      <c r="N40" s="99">
        <v>8.9721963123751056</v>
      </c>
      <c r="O40" s="99">
        <v>8.0213596635566144</v>
      </c>
      <c r="P40" s="99">
        <v>7.1680834394435404</v>
      </c>
      <c r="Q40" s="99">
        <v>7.0854687325781791</v>
      </c>
      <c r="R40" s="99">
        <v>7.5546673130324882</v>
      </c>
      <c r="S40" s="99">
        <v>8.6513510148722244</v>
      </c>
      <c r="T40" s="99">
        <v>8.7465781715737112</v>
      </c>
      <c r="U40" s="99">
        <v>8.5488205824072914</v>
      </c>
      <c r="V40" s="99">
        <v>8.1223973167381818</v>
      </c>
      <c r="W40" s="99">
        <v>7.6477425091774522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9.8032146493927765</v>
      </c>
      <c r="D41" s="110">
        <v>9.1997430920869068</v>
      </c>
      <c r="E41" s="110">
        <v>8.6272376773807817</v>
      </c>
      <c r="F41" s="110">
        <v>7.7663430709135532</v>
      </c>
      <c r="G41" s="110">
        <v>6.9812312281801976</v>
      </c>
      <c r="H41" s="110">
        <v>7.653224788029803</v>
      </c>
      <c r="I41" s="110">
        <v>7.3062040864630946</v>
      </c>
      <c r="J41" s="110">
        <v>7.3292845864702985</v>
      </c>
      <c r="K41" s="110">
        <v>6.649284457822163</v>
      </c>
      <c r="L41" s="110">
        <v>7.0104063171807569</v>
      </c>
      <c r="M41" s="110">
        <v>6.5514861613683468</v>
      </c>
      <c r="N41" s="110">
        <v>6.1691406466904972</v>
      </c>
      <c r="O41" s="110">
        <v>5.7836988552575654</v>
      </c>
      <c r="P41" s="110">
        <v>5.3457616117096913</v>
      </c>
      <c r="Q41" s="110">
        <v>5.4874312197367763</v>
      </c>
      <c r="R41" s="110">
        <v>5.7596472186197856</v>
      </c>
      <c r="S41" s="110">
        <v>6.1599296371233843</v>
      </c>
      <c r="T41" s="110">
        <v>6.0147068483104409</v>
      </c>
      <c r="U41" s="110">
        <v>5.7033027078395193</v>
      </c>
      <c r="V41" s="110">
        <v>5.3307715521214778</v>
      </c>
      <c r="W41" s="110">
        <v>5.256783892491141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195.85080434569937</v>
      </c>
      <c r="D43" s="118">
        <f t="shared" si="14"/>
        <v>174.72398520991447</v>
      </c>
      <c r="E43" s="118">
        <f t="shared" si="14"/>
        <v>176.0396139206388</v>
      </c>
      <c r="F43" s="118">
        <f t="shared" si="14"/>
        <v>166.83777836430698</v>
      </c>
      <c r="G43" s="118">
        <f t="shared" si="14"/>
        <v>181.57274462298122</v>
      </c>
      <c r="H43" s="118">
        <f t="shared" si="14"/>
        <v>182.41300069780851</v>
      </c>
      <c r="I43" s="118">
        <f t="shared" si="14"/>
        <v>143.50247432225825</v>
      </c>
      <c r="J43" s="118">
        <f t="shared" si="14"/>
        <v>160.69887045057416</v>
      </c>
      <c r="K43" s="118">
        <f t="shared" si="14"/>
        <v>148.77253455826346</v>
      </c>
      <c r="L43" s="118">
        <f t="shared" si="14"/>
        <v>151.04779033371199</v>
      </c>
      <c r="M43" s="118">
        <f t="shared" si="14"/>
        <v>131.7267825656325</v>
      </c>
      <c r="N43" s="118">
        <f t="shared" si="14"/>
        <v>130.998409699852</v>
      </c>
      <c r="O43" s="118">
        <f t="shared" si="14"/>
        <v>124.78811900333893</v>
      </c>
      <c r="P43" s="118">
        <f t="shared" si="14"/>
        <v>99.191651192979165</v>
      </c>
      <c r="Q43" s="118">
        <f t="shared" si="14"/>
        <v>89.399664201186198</v>
      </c>
      <c r="R43" s="118">
        <f t="shared" ref="R43:V43" si="15">R44+R47+R49+R58</f>
        <v>90.717058165965639</v>
      </c>
      <c r="S43" s="118">
        <f t="shared" si="15"/>
        <v>98.936740834153952</v>
      </c>
      <c r="T43" s="118">
        <f t="shared" si="15"/>
        <v>92.443693243190623</v>
      </c>
      <c r="U43" s="118">
        <f t="shared" si="15"/>
        <v>91.369431575988969</v>
      </c>
      <c r="V43" s="118">
        <f t="shared" si="15"/>
        <v>89.235596806216563</v>
      </c>
      <c r="W43" s="118">
        <f t="shared" ref="W43" si="16">W44+W47+W49+W58</f>
        <v>75.015130224901498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166.89173535034584</v>
      </c>
      <c r="D44" s="123">
        <f t="shared" si="17"/>
        <v>146.68420626239501</v>
      </c>
      <c r="E44" s="123">
        <f t="shared" si="17"/>
        <v>148.62317043906666</v>
      </c>
      <c r="F44" s="123">
        <f t="shared" si="17"/>
        <v>140.48250231838452</v>
      </c>
      <c r="G44" s="123">
        <f t="shared" si="17"/>
        <v>152.17790490093964</v>
      </c>
      <c r="H44" s="123">
        <f t="shared" si="17"/>
        <v>150.06607419211505</v>
      </c>
      <c r="I44" s="123">
        <f t="shared" si="17"/>
        <v>115.50221746065289</v>
      </c>
      <c r="J44" s="123">
        <f t="shared" si="17"/>
        <v>129.85429321918426</v>
      </c>
      <c r="K44" s="123">
        <f t="shared" si="17"/>
        <v>121.00175581305476</v>
      </c>
      <c r="L44" s="123">
        <f t="shared" si="17"/>
        <v>123.05191874476463</v>
      </c>
      <c r="M44" s="123">
        <f t="shared" si="17"/>
        <v>105.58972082706373</v>
      </c>
      <c r="N44" s="123">
        <f t="shared" si="17"/>
        <v>105.14538859548698</v>
      </c>
      <c r="O44" s="123">
        <f t="shared" si="17"/>
        <v>102.19554242114918</v>
      </c>
      <c r="P44" s="123">
        <f t="shared" si="17"/>
        <v>78.50044582401631</v>
      </c>
      <c r="Q44" s="123">
        <f t="shared" si="17"/>
        <v>70.299287036145259</v>
      </c>
      <c r="R44" s="123">
        <f t="shared" ref="R44:V44" si="18">SUM(R45:R46)</f>
        <v>68.355100879413314</v>
      </c>
      <c r="S44" s="123">
        <f t="shared" si="18"/>
        <v>73.225673944499761</v>
      </c>
      <c r="T44" s="123">
        <f t="shared" si="18"/>
        <v>68.307726698745981</v>
      </c>
      <c r="U44" s="123">
        <f t="shared" si="18"/>
        <v>67.137187598693927</v>
      </c>
      <c r="V44" s="123">
        <f t="shared" si="18"/>
        <v>66.747888450751105</v>
      </c>
      <c r="W44" s="123">
        <f t="shared" ref="W44" si="19">SUM(W45:W46)</f>
        <v>54.749114457340731</v>
      </c>
      <c r="DA44" s="130" t="s">
        <v>4465</v>
      </c>
    </row>
    <row r="45" spans="1:105" ht="12" customHeight="1" x14ac:dyDescent="0.25">
      <c r="A45" s="97" t="s">
        <v>217</v>
      </c>
      <c r="B45" s="98"/>
      <c r="C45" s="99">
        <v>164.72553988424866</v>
      </c>
      <c r="D45" s="99">
        <v>144.82165203875914</v>
      </c>
      <c r="E45" s="99">
        <v>146.80176995501017</v>
      </c>
      <c r="F45" s="99">
        <v>138.82616246585189</v>
      </c>
      <c r="G45" s="99">
        <v>150.30744248811683</v>
      </c>
      <c r="H45" s="99">
        <v>148.17941500921208</v>
      </c>
      <c r="I45" s="99">
        <v>114.10642052716844</v>
      </c>
      <c r="J45" s="99">
        <v>128.26538574871648</v>
      </c>
      <c r="K45" s="99">
        <v>119.53889360755576</v>
      </c>
      <c r="L45" s="99">
        <v>121.54147838090614</v>
      </c>
      <c r="M45" s="99">
        <v>104.29081362442543</v>
      </c>
      <c r="N45" s="99">
        <v>103.82759220671467</v>
      </c>
      <c r="O45" s="99">
        <v>100.86390208133628</v>
      </c>
      <c r="P45" s="99">
        <v>77.439225352850599</v>
      </c>
      <c r="Q45" s="99">
        <v>69.36799442443548</v>
      </c>
      <c r="R45" s="99">
        <v>67.435318233141473</v>
      </c>
      <c r="S45" s="99">
        <v>72.203946139432347</v>
      </c>
      <c r="T45" s="99">
        <v>67.344957219821126</v>
      </c>
      <c r="U45" s="99">
        <v>66.196574612023255</v>
      </c>
      <c r="V45" s="99">
        <v>65.826419370797836</v>
      </c>
      <c r="W45" s="99">
        <v>54.00773393173597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2.1661954660971849</v>
      </c>
      <c r="D46" s="99">
        <v>1.8625542236358685</v>
      </c>
      <c r="E46" s="99">
        <v>1.8214004840564955</v>
      </c>
      <c r="F46" s="99">
        <v>1.6563398525326234</v>
      </c>
      <c r="G46" s="99">
        <v>1.8704624128227987</v>
      </c>
      <c r="H46" s="99">
        <v>1.8866591829029717</v>
      </c>
      <c r="I46" s="99">
        <v>1.3957969334844416</v>
      </c>
      <c r="J46" s="99">
        <v>1.588907470467769</v>
      </c>
      <c r="K46" s="99">
        <v>1.4628622054989995</v>
      </c>
      <c r="L46" s="99">
        <v>1.5104403638584907</v>
      </c>
      <c r="M46" s="99">
        <v>1.2989072026382973</v>
      </c>
      <c r="N46" s="99">
        <v>1.3177963887723028</v>
      </c>
      <c r="O46" s="99">
        <v>1.3316403398129055</v>
      </c>
      <c r="P46" s="99">
        <v>1.0612204711657169</v>
      </c>
      <c r="Q46" s="99">
        <v>0.93129261170977529</v>
      </c>
      <c r="R46" s="99">
        <v>0.91978264627184592</v>
      </c>
      <c r="S46" s="99">
        <v>1.021727805067417</v>
      </c>
      <c r="T46" s="99">
        <v>0.96276947892484921</v>
      </c>
      <c r="U46" s="99">
        <v>0.9406129866706664</v>
      </c>
      <c r="V46" s="99">
        <v>0.92146907995326255</v>
      </c>
      <c r="W46" s="99">
        <v>0.74138052560476031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0.3782067869963805</v>
      </c>
      <c r="D47" s="123">
        <f t="shared" si="20"/>
        <v>0.27659591319265986</v>
      </c>
      <c r="E47" s="123">
        <f t="shared" si="20"/>
        <v>0.69844981439514098</v>
      </c>
      <c r="F47" s="123">
        <f t="shared" si="20"/>
        <v>0.62433171185987102</v>
      </c>
      <c r="G47" s="123">
        <f t="shared" si="20"/>
        <v>0.72872845147640497</v>
      </c>
      <c r="H47" s="123">
        <f t="shared" si="20"/>
        <v>0.75166453752158569</v>
      </c>
      <c r="I47" s="123">
        <f t="shared" si="20"/>
        <v>0.70371944641577122</v>
      </c>
      <c r="J47" s="123">
        <f t="shared" si="20"/>
        <v>0.47286493080683595</v>
      </c>
      <c r="K47" s="123">
        <f t="shared" si="20"/>
        <v>0.59991082216742608</v>
      </c>
      <c r="L47" s="123">
        <f t="shared" si="20"/>
        <v>0.61252465720966076</v>
      </c>
      <c r="M47" s="123">
        <f t="shared" si="20"/>
        <v>0.48932292009820405</v>
      </c>
      <c r="N47" s="123">
        <f t="shared" si="20"/>
        <v>0.74715370940137382</v>
      </c>
      <c r="O47" s="123">
        <f t="shared" si="20"/>
        <v>0.36893829825628233</v>
      </c>
      <c r="P47" s="123">
        <f t="shared" si="20"/>
        <v>0.16678679419020587</v>
      </c>
      <c r="Q47" s="123">
        <f t="shared" si="20"/>
        <v>7.1344144764793463E-2</v>
      </c>
      <c r="R47" s="123">
        <f t="shared" si="20"/>
        <v>0.34712620112288095</v>
      </c>
      <c r="S47" s="123">
        <f t="shared" si="20"/>
        <v>0.51375370890024508</v>
      </c>
      <c r="T47" s="123">
        <f t="shared" si="20"/>
        <v>0.28117915642382896</v>
      </c>
      <c r="U47" s="123">
        <f t="shared" si="20"/>
        <v>0.42470602757606191</v>
      </c>
      <c r="V47" s="123">
        <f t="shared" si="20"/>
        <v>0.51917515625539157</v>
      </c>
      <c r="W47" s="123">
        <f t="shared" si="20"/>
        <v>0.53724084224076085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0.3782067869963805</v>
      </c>
      <c r="D48" s="99">
        <f>RES_hhdet_in_fech!D48/RES_summary!D$21</f>
        <v>0.27659591319265986</v>
      </c>
      <c r="E48" s="99">
        <f>RES_hhdet_in_fech!E48/RES_summary!E$21</f>
        <v>0.69844981439514098</v>
      </c>
      <c r="F48" s="99">
        <f>RES_hhdet_in_fech!F48/RES_summary!F$21</f>
        <v>0.62433171185987102</v>
      </c>
      <c r="G48" s="99">
        <f>RES_hhdet_in_fech!G48/RES_summary!G$21</f>
        <v>0.72872845147640497</v>
      </c>
      <c r="H48" s="99">
        <f>RES_hhdet_in_fech!H48/RES_summary!H$21</f>
        <v>0.75166453752158569</v>
      </c>
      <c r="I48" s="99">
        <f>RES_hhdet_in_fech!I48/RES_summary!I$21</f>
        <v>0.70371944641577122</v>
      </c>
      <c r="J48" s="99">
        <f>RES_hhdet_in_fech!J48/RES_summary!J$21</f>
        <v>0.47286493080683595</v>
      </c>
      <c r="K48" s="99">
        <f>RES_hhdet_in_fech!K48/RES_summary!K$21</f>
        <v>0.59991082216742608</v>
      </c>
      <c r="L48" s="99">
        <f>RES_hhdet_in_fech!L48/RES_summary!L$21</f>
        <v>0.61252465720966076</v>
      </c>
      <c r="M48" s="99">
        <f>RES_hhdet_in_fech!M48/RES_summary!M$21</f>
        <v>0.48932292009820405</v>
      </c>
      <c r="N48" s="99">
        <f>RES_hhdet_in_fech!N48/RES_summary!N$21</f>
        <v>0.74715370940137382</v>
      </c>
      <c r="O48" s="99">
        <f>RES_hhdet_in_fech!O48/RES_summary!O$21</f>
        <v>0.36893829825628233</v>
      </c>
      <c r="P48" s="99">
        <f>RES_hhdet_in_fech!P48/RES_summary!P$21</f>
        <v>0.16678679419020587</v>
      </c>
      <c r="Q48" s="99">
        <f>RES_hhdet_in_fech!Q48/RES_summary!Q$21</f>
        <v>7.1344144764793463E-2</v>
      </c>
      <c r="R48" s="99">
        <f>RES_hhdet_in_fech!R48/RES_summary!R$21</f>
        <v>0.34712620112288095</v>
      </c>
      <c r="S48" s="99">
        <f>RES_hhdet_in_fech!S48/RES_summary!S$21</f>
        <v>0.51375370890024508</v>
      </c>
      <c r="T48" s="99">
        <f>RES_hhdet_in_fech!T48/RES_summary!T$21</f>
        <v>0.28117915642382896</v>
      </c>
      <c r="U48" s="99">
        <f>RES_hhdet_in_fech!U48/RES_summary!U$21</f>
        <v>0.42470602757606191</v>
      </c>
      <c r="V48" s="99">
        <f>RES_hhdet_in_fech!V48/RES_summary!V$21</f>
        <v>0.51917515625539157</v>
      </c>
      <c r="W48" s="99">
        <f>RES_hhdet_in_fech!W48/RES_summary!W$21</f>
        <v>0.53724084224076085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20.982157500238539</v>
      </c>
      <c r="D49" s="123">
        <v>20.313261377038966</v>
      </c>
      <c r="E49" s="123">
        <v>19.398266681038617</v>
      </c>
      <c r="F49" s="123">
        <v>18.372057686231152</v>
      </c>
      <c r="G49" s="123">
        <v>20.978268543323761</v>
      </c>
      <c r="H49" s="123">
        <v>23.323892426196771</v>
      </c>
      <c r="I49" s="123">
        <v>19.599942986518734</v>
      </c>
      <c r="J49" s="123">
        <v>22.713298038338653</v>
      </c>
      <c r="K49" s="123">
        <v>20.172319201714242</v>
      </c>
      <c r="L49" s="123">
        <v>20.252598706386046</v>
      </c>
      <c r="M49" s="123">
        <v>19.281441138647711</v>
      </c>
      <c r="N49" s="123">
        <v>18.6682530912685</v>
      </c>
      <c r="O49" s="123">
        <v>16.00755659052405</v>
      </c>
      <c r="P49" s="123">
        <v>14.552192709619971</v>
      </c>
      <c r="Q49" s="123">
        <v>13.533436407718932</v>
      </c>
      <c r="R49" s="123">
        <v>16.599131975068246</v>
      </c>
      <c r="S49" s="123">
        <v>19.105036971204456</v>
      </c>
      <c r="T49" s="123">
        <v>18.102584348795123</v>
      </c>
      <c r="U49" s="123">
        <v>18.062671549913265</v>
      </c>
      <c r="V49" s="123">
        <v>16.382292851437327</v>
      </c>
      <c r="W49" s="123">
        <v>14.324171586135661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26.535822584276566</v>
      </c>
      <c r="D50" s="99">
        <v>26.286739642274537</v>
      </c>
      <c r="E50" s="99">
        <v>25.427198880103035</v>
      </c>
      <c r="F50" s="99">
        <v>25.100153378016582</v>
      </c>
      <c r="G50" s="99">
        <v>26.110825599145791</v>
      </c>
      <c r="H50" s="99">
        <v>28.025351365541244</v>
      </c>
      <c r="I50" s="99">
        <v>21.509476854225348</v>
      </c>
      <c r="J50" s="99">
        <v>25.861844668943789</v>
      </c>
      <c r="K50" s="99">
        <v>23.914126871693302</v>
      </c>
      <c r="L50" s="99">
        <v>23.506851024431093</v>
      </c>
      <c r="M50" s="99">
        <v>22.635552222196562</v>
      </c>
      <c r="N50" s="99">
        <v>21.709064504585715</v>
      </c>
      <c r="O50" s="99">
        <v>17.641942024041967</v>
      </c>
      <c r="P50" s="99">
        <v>18.033640029620557</v>
      </c>
      <c r="Q50" s="99">
        <v>18.091047712735381</v>
      </c>
      <c r="R50" s="99">
        <v>21.077454609203432</v>
      </c>
      <c r="S50" s="99">
        <v>20.884193800478926</v>
      </c>
      <c r="T50" s="99">
        <v>19.086838851789508</v>
      </c>
      <c r="U50" s="99">
        <v>19.782338306433179</v>
      </c>
      <c r="V50" s="99">
        <v>19.19875188301053</v>
      </c>
      <c r="W50" s="99">
        <v>16.353590165351953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22.072465528001135</v>
      </c>
      <c r="D51" s="99">
        <v>22.191475816517531</v>
      </c>
      <c r="E51" s="99">
        <v>22.298459430311659</v>
      </c>
      <c r="F51" s="99">
        <v>17.498292138950593</v>
      </c>
      <c r="G51" s="99">
        <v>22.874471540234712</v>
      </c>
      <c r="H51" s="99">
        <v>24.506109432788154</v>
      </c>
      <c r="I51" s="99">
        <v>17.034929257425617</v>
      </c>
      <c r="J51" s="99">
        <v>22.373191627226888</v>
      </c>
      <c r="K51" s="99">
        <v>20.935234100288497</v>
      </c>
      <c r="L51" s="99">
        <v>16.173826866205683</v>
      </c>
      <c r="M51" s="99">
        <v>16.836150460172227</v>
      </c>
      <c r="N51" s="99">
        <v>20.721574463904329</v>
      </c>
      <c r="O51" s="99">
        <v>13.379740742089641</v>
      </c>
      <c r="P51" s="99">
        <v>17.904913692164065</v>
      </c>
      <c r="Q51" s="99">
        <v>15.128398264804018</v>
      </c>
      <c r="R51" s="99">
        <v>18.790210940949546</v>
      </c>
      <c r="S51" s="99">
        <v>19.805852916383593</v>
      </c>
      <c r="T51" s="99">
        <v>16.587744677944187</v>
      </c>
      <c r="U51" s="99">
        <v>19.333367770783706</v>
      </c>
      <c r="V51" s="99">
        <v>19.690403507343664</v>
      </c>
      <c r="W51" s="99">
        <v>14.359541158628856</v>
      </c>
      <c r="DA51" s="63" t="s">
        <v>4472</v>
      </c>
    </row>
    <row r="52" spans="1:105" ht="12" customHeight="1" x14ac:dyDescent="0.25">
      <c r="A52" s="100" t="s">
        <v>217</v>
      </c>
      <c r="B52" s="101"/>
      <c r="C52" s="102">
        <v>11.684744201264863</v>
      </c>
      <c r="D52" s="102">
        <v>12.138410842968664</v>
      </c>
      <c r="E52" s="102">
        <v>12.033376515891861</v>
      </c>
      <c r="F52" s="102">
        <v>9.7081297803812028</v>
      </c>
      <c r="G52" s="102">
        <v>12.956470623266624</v>
      </c>
      <c r="H52" s="102">
        <v>13.6209107622711</v>
      </c>
      <c r="I52" s="102">
        <v>11.257524742633205</v>
      </c>
      <c r="J52" s="102">
        <v>12.722223786423548</v>
      </c>
      <c r="K52" s="102">
        <v>12.809108231181407</v>
      </c>
      <c r="L52" s="102">
        <v>9.0502886138852912</v>
      </c>
      <c r="M52" s="102">
        <v>8.1585328092722769</v>
      </c>
      <c r="N52" s="102">
        <v>11.547128807008679</v>
      </c>
      <c r="O52" s="102">
        <v>3.8035860293079686</v>
      </c>
      <c r="P52" s="102">
        <v>9.1662275620864424</v>
      </c>
      <c r="Q52" s="102">
        <v>8.3730695127932613</v>
      </c>
      <c r="R52" s="102">
        <v>11.282720480943635</v>
      </c>
      <c r="S52" s="102">
        <v>11.083741961052434</v>
      </c>
      <c r="T52" s="102">
        <v>8.7141563257425876</v>
      </c>
      <c r="U52" s="102">
        <v>9.366127652251599</v>
      </c>
      <c r="V52" s="102">
        <v>9.6723772303155933</v>
      </c>
      <c r="W52" s="102">
        <v>6.688570422849387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10.387721326736274</v>
      </c>
      <c r="D53" s="105">
        <v>10.053064973548864</v>
      </c>
      <c r="E53" s="105">
        <v>10.265082914419796</v>
      </c>
      <c r="F53" s="105">
        <v>7.7901623585693889</v>
      </c>
      <c r="G53" s="105">
        <v>9.9180009169680901</v>
      </c>
      <c r="H53" s="105">
        <v>10.885198670517049</v>
      </c>
      <c r="I53" s="105">
        <v>5.777404514792412</v>
      </c>
      <c r="J53" s="105">
        <v>9.6509678408033377</v>
      </c>
      <c r="K53" s="105">
        <v>8.1261258691070957</v>
      </c>
      <c r="L53" s="105">
        <v>7.1235382523203903</v>
      </c>
      <c r="M53" s="105">
        <v>8.6776176508999505</v>
      </c>
      <c r="N53" s="105">
        <v>9.1744456568956529</v>
      </c>
      <c r="O53" s="105">
        <v>9.5761547127816709</v>
      </c>
      <c r="P53" s="105">
        <v>8.7386861300776246</v>
      </c>
      <c r="Q53" s="105">
        <v>6.7553287520107563</v>
      </c>
      <c r="R53" s="105">
        <v>7.5074904600059096</v>
      </c>
      <c r="S53" s="105">
        <v>8.7221109553311589</v>
      </c>
      <c r="T53" s="105">
        <v>7.8735883522015948</v>
      </c>
      <c r="U53" s="105">
        <v>9.9672401185321</v>
      </c>
      <c r="V53" s="105">
        <v>10.018026277028074</v>
      </c>
      <c r="W53" s="105">
        <v>7.6709707357794708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17.54944737060028</v>
      </c>
      <c r="D54" s="102">
        <v>16.811789497841115</v>
      </c>
      <c r="E54" s="102">
        <v>15.984823989007117</v>
      </c>
      <c r="F54" s="102">
        <v>15.531008882597142</v>
      </c>
      <c r="G54" s="102">
        <v>16.601202313932625</v>
      </c>
      <c r="H54" s="102">
        <v>18.409668601067317</v>
      </c>
      <c r="I54" s="102">
        <v>16.810842200299611</v>
      </c>
      <c r="J54" s="102">
        <v>17.227243713176925</v>
      </c>
      <c r="K54" s="102">
        <v>15.642299145065062</v>
      </c>
      <c r="L54" s="102">
        <v>16.415996736581761</v>
      </c>
      <c r="M54" s="102">
        <v>15.726347681058897</v>
      </c>
      <c r="N54" s="102">
        <v>16.160938790657408</v>
      </c>
      <c r="O54" s="102">
        <v>15.463808400416605</v>
      </c>
      <c r="P54" s="102">
        <v>14.942341871735117</v>
      </c>
      <c r="Q54" s="102">
        <v>12.569723712655994</v>
      </c>
      <c r="R54" s="102">
        <v>15.785934133533305</v>
      </c>
      <c r="S54" s="102">
        <v>17.091682584191769</v>
      </c>
      <c r="T54" s="102">
        <v>17.319709596674283</v>
      </c>
      <c r="U54" s="102">
        <v>15.668839495580306</v>
      </c>
      <c r="V54" s="102">
        <v>14.287626228413604</v>
      </c>
      <c r="W54" s="102">
        <v>13.689295848347999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14.463769306538355</v>
      </c>
      <c r="D55" s="105">
        <v>14.705393914045597</v>
      </c>
      <c r="E55" s="105">
        <v>14.287532511898513</v>
      </c>
      <c r="F55" s="105">
        <v>13.627904642355356</v>
      </c>
      <c r="G55" s="105">
        <v>17.063565537000112</v>
      </c>
      <c r="H55" s="105">
        <v>18.372089490080235</v>
      </c>
      <c r="I55" s="105">
        <v>16.483701887535258</v>
      </c>
      <c r="J55" s="105">
        <v>16.763139779944488</v>
      </c>
      <c r="K55" s="105">
        <v>15.583515110789529</v>
      </c>
      <c r="L55" s="105">
        <v>14.673003519952259</v>
      </c>
      <c r="M55" s="105">
        <v>17.260011389905717</v>
      </c>
      <c r="N55" s="105">
        <v>15.322766363092134</v>
      </c>
      <c r="O55" s="105">
        <v>14.841247575037027</v>
      </c>
      <c r="P55" s="105">
        <v>13.110679152595663</v>
      </c>
      <c r="Q55" s="105">
        <v>11.526067040558909</v>
      </c>
      <c r="R55" s="105">
        <v>11.591890460954</v>
      </c>
      <c r="S55" s="105">
        <v>14.009692597033752</v>
      </c>
      <c r="T55" s="105">
        <v>13.375489740761092</v>
      </c>
      <c r="U55" s="105">
        <v>12.656086573370926</v>
      </c>
      <c r="V55" s="105">
        <v>13.288533459515635</v>
      </c>
      <c r="W55" s="105">
        <v>11.980253536931114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5.1477824228662108</v>
      </c>
      <c r="D56" s="99">
        <v>5.2271245874957035</v>
      </c>
      <c r="E56" s="99">
        <v>5.1576065651824798</v>
      </c>
      <c r="F56" s="99">
        <v>4.5468680514338837</v>
      </c>
      <c r="G56" s="99">
        <v>7.2611597559358314</v>
      </c>
      <c r="H56" s="99">
        <v>7.9465849792277989</v>
      </c>
      <c r="I56" s="99">
        <v>6.5534663220608076</v>
      </c>
      <c r="J56" s="99">
        <v>6.4692339993049934</v>
      </c>
      <c r="K56" s="99">
        <v>6.2279689418362425</v>
      </c>
      <c r="L56" s="99">
        <v>5.3509937330396227</v>
      </c>
      <c r="M56" s="99">
        <v>7.6274789777003127</v>
      </c>
      <c r="N56" s="99">
        <v>6.27140603996948</v>
      </c>
      <c r="O56" s="99">
        <v>6.5420317367258383</v>
      </c>
      <c r="P56" s="99">
        <v>5.0568951668589968</v>
      </c>
      <c r="Q56" s="99">
        <v>3.686316763078032</v>
      </c>
      <c r="R56" s="99">
        <v>2.773260487659666</v>
      </c>
      <c r="S56" s="99">
        <v>4.2403630463639157</v>
      </c>
      <c r="T56" s="99">
        <v>4.1235059325718604</v>
      </c>
      <c r="U56" s="99">
        <v>3.2256874066294512</v>
      </c>
      <c r="V56" s="99">
        <v>4.2125245728724297</v>
      </c>
      <c r="W56" s="99">
        <v>2.5333798131000953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9.3159868836721493</v>
      </c>
      <c r="D57" s="99">
        <v>9.4782693265498903</v>
      </c>
      <c r="E57" s="99">
        <v>9.1299259467160336</v>
      </c>
      <c r="F57" s="99">
        <v>9.081036590921471</v>
      </c>
      <c r="G57" s="99">
        <v>9.8024057810642802</v>
      </c>
      <c r="H57" s="99">
        <v>10.425504510852431</v>
      </c>
      <c r="I57" s="99">
        <v>9.9302355654744563</v>
      </c>
      <c r="J57" s="99">
        <v>10.293905780639495</v>
      </c>
      <c r="K57" s="99">
        <v>9.3555461689532908</v>
      </c>
      <c r="L57" s="99">
        <v>9.3220097869126359</v>
      </c>
      <c r="M57" s="99">
        <v>9.6325324122054106</v>
      </c>
      <c r="N57" s="99">
        <v>9.0513603231226547</v>
      </c>
      <c r="O57" s="99">
        <v>8.2992158383111914</v>
      </c>
      <c r="P57" s="99">
        <v>8.0537839857366649</v>
      </c>
      <c r="Q57" s="99">
        <v>7.8397502774808778</v>
      </c>
      <c r="R57" s="99">
        <v>8.8186299732943336</v>
      </c>
      <c r="S57" s="99">
        <v>9.7693295506698359</v>
      </c>
      <c r="T57" s="99">
        <v>9.2519838081892321</v>
      </c>
      <c r="U57" s="99">
        <v>9.4303991667414753</v>
      </c>
      <c r="V57" s="99">
        <v>9.0760088866432014</v>
      </c>
      <c r="W57" s="99">
        <v>9.4468737238310165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7.5987047081186248</v>
      </c>
      <c r="D58" s="123">
        <v>7.4499216572878284</v>
      </c>
      <c r="E58" s="123">
        <v>7.3197269861383791</v>
      </c>
      <c r="F58" s="123">
        <v>7.3588866478314365</v>
      </c>
      <c r="G58" s="123">
        <v>7.6878427272414074</v>
      </c>
      <c r="H58" s="123">
        <v>8.2713695419750941</v>
      </c>
      <c r="I58" s="123">
        <v>7.6965944286708678</v>
      </c>
      <c r="J58" s="123">
        <v>7.6584142622444027</v>
      </c>
      <c r="K58" s="123">
        <v>6.9985487213270456</v>
      </c>
      <c r="L58" s="123">
        <v>7.1307482253516641</v>
      </c>
      <c r="M58" s="123">
        <v>6.3662976798228756</v>
      </c>
      <c r="N58" s="123">
        <v>6.4376143036951472</v>
      </c>
      <c r="O58" s="123">
        <v>6.2160816934094276</v>
      </c>
      <c r="P58" s="123">
        <v>5.9722258651526863</v>
      </c>
      <c r="Q58" s="123">
        <v>5.4955966125572084</v>
      </c>
      <c r="R58" s="123">
        <v>5.4156991103612029</v>
      </c>
      <c r="S58" s="123">
        <v>6.0922762095494987</v>
      </c>
      <c r="T58" s="123">
        <v>5.75220303922569</v>
      </c>
      <c r="U58" s="123">
        <v>5.7448663998057166</v>
      </c>
      <c r="V58" s="123">
        <v>5.5862403477727431</v>
      </c>
      <c r="W58" s="123">
        <v>5.4046033391843533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9.3053930562411935</v>
      </c>
      <c r="D59" s="99">
        <v>9.0572534710757946</v>
      </c>
      <c r="E59" s="99">
        <v>8.6652166218431148</v>
      </c>
      <c r="F59" s="99">
        <v>8.0752793293685023</v>
      </c>
      <c r="G59" s="99">
        <v>9.5212847873157127</v>
      </c>
      <c r="H59" s="99">
        <v>9.2974470426682281</v>
      </c>
      <c r="I59" s="99">
        <v>9.7847948728805836</v>
      </c>
      <c r="J59" s="99">
        <v>9.5154150322803304</v>
      </c>
      <c r="K59" s="99">
        <v>9.2274351132248782</v>
      </c>
      <c r="L59" s="99">
        <v>9.172695396465679</v>
      </c>
      <c r="M59" s="99">
        <v>8.232320394560265</v>
      </c>
      <c r="N59" s="99">
        <v>7.5988950212063688</v>
      </c>
      <c r="O59" s="99">
        <v>7.7204934693882299</v>
      </c>
      <c r="P59" s="99">
        <v>7.6191661384934664</v>
      </c>
      <c r="Q59" s="99">
        <v>7.2434603251431735</v>
      </c>
      <c r="R59" s="99">
        <v>7.5273643527633167</v>
      </c>
      <c r="S59" s="99">
        <v>8.2776717380262728</v>
      </c>
      <c r="T59" s="99">
        <v>8.6206857821438359</v>
      </c>
      <c r="U59" s="99">
        <v>8.6030775087389149</v>
      </c>
      <c r="V59" s="99">
        <v>8.8538295456749996</v>
      </c>
      <c r="W59" s="99">
        <v>8.250720948193397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7.3018912426387015</v>
      </c>
      <c r="D60" s="110">
        <v>7.150897325179872</v>
      </c>
      <c r="E60" s="110">
        <v>7.0369958033525561</v>
      </c>
      <c r="F60" s="110">
        <v>7.1882861358139811</v>
      </c>
      <c r="G60" s="110">
        <v>7.3455009355809757</v>
      </c>
      <c r="H60" s="110">
        <v>8.123212916539833</v>
      </c>
      <c r="I60" s="110">
        <v>7.3373771254692119</v>
      </c>
      <c r="J60" s="110">
        <v>7.3787836366724378</v>
      </c>
      <c r="K60" s="110">
        <v>6.5746643105653524</v>
      </c>
      <c r="L60" s="110">
        <v>6.7794299329985366</v>
      </c>
      <c r="M60" s="110">
        <v>6.0177246405546976</v>
      </c>
      <c r="N60" s="110">
        <v>6.2444067626654247</v>
      </c>
      <c r="O60" s="110">
        <v>5.9550848549749915</v>
      </c>
      <c r="P60" s="110">
        <v>5.7403430420813235</v>
      </c>
      <c r="Q60" s="110">
        <v>5.2422435770233573</v>
      </c>
      <c r="R60" s="110">
        <v>5.1497385492922731</v>
      </c>
      <c r="S60" s="110">
        <v>5.859993613478176</v>
      </c>
      <c r="T60" s="110">
        <v>5.4697289077751181</v>
      </c>
      <c r="U60" s="110">
        <v>5.4147928379278074</v>
      </c>
      <c r="V60" s="110">
        <v>5.1385616603646644</v>
      </c>
      <c r="W60" s="110">
        <v>4.8816047860197997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159.69497812928054</v>
      </c>
      <c r="D62" s="118">
        <f t="shared" si="21"/>
        <v>152.95956032900929</v>
      </c>
      <c r="E62" s="118">
        <f t="shared" si="21"/>
        <v>150.7833828165827</v>
      </c>
      <c r="F62" s="118">
        <f t="shared" si="21"/>
        <v>148.62586659751807</v>
      </c>
      <c r="G62" s="118">
        <f t="shared" si="21"/>
        <v>147.68073578410895</v>
      </c>
      <c r="H62" s="118">
        <f t="shared" si="21"/>
        <v>139.06290455423294</v>
      </c>
      <c r="I62" s="118">
        <f t="shared" si="21"/>
        <v>125.49713250913582</v>
      </c>
      <c r="J62" s="118">
        <f t="shared" si="21"/>
        <v>126.60440162320182</v>
      </c>
      <c r="K62" s="118">
        <f t="shared" si="21"/>
        <v>126.13971198488868</v>
      </c>
      <c r="L62" s="118">
        <f t="shared" si="21"/>
        <v>133.05190818535186</v>
      </c>
      <c r="M62" s="118">
        <f t="shared" si="21"/>
        <v>114.92741063040427</v>
      </c>
      <c r="N62" s="118">
        <f t="shared" si="21"/>
        <v>120.49121234431236</v>
      </c>
      <c r="O62" s="118">
        <f t="shared" si="21"/>
        <v>118.60345526911219</v>
      </c>
      <c r="P62" s="118">
        <f t="shared" si="21"/>
        <v>91.055822371811573</v>
      </c>
      <c r="Q62" s="118">
        <f t="shared" si="21"/>
        <v>96.628290835721501</v>
      </c>
      <c r="R62" s="118">
        <f t="shared" ref="R62:V62" si="22">R63+R66+R68+R77</f>
        <v>94.701543389423236</v>
      </c>
      <c r="S62" s="118">
        <f t="shared" si="22"/>
        <v>90.565406450707044</v>
      </c>
      <c r="T62" s="118">
        <f t="shared" si="22"/>
        <v>85.482424661767979</v>
      </c>
      <c r="U62" s="118">
        <f t="shared" si="22"/>
        <v>80.590805267882672</v>
      </c>
      <c r="V62" s="118">
        <f t="shared" si="22"/>
        <v>75.600715502662368</v>
      </c>
      <c r="W62" s="118">
        <f t="shared" ref="W62" si="23">W63+W66+W68+W77</f>
        <v>77.180543691639059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132.82109024217311</v>
      </c>
      <c r="D63" s="123">
        <f t="shared" si="24"/>
        <v>124.7399843283132</v>
      </c>
      <c r="E63" s="123">
        <f t="shared" si="24"/>
        <v>121.96154700036841</v>
      </c>
      <c r="F63" s="123">
        <f t="shared" si="24"/>
        <v>121.38157714473394</v>
      </c>
      <c r="G63" s="123">
        <f t="shared" si="24"/>
        <v>119.70578703657912</v>
      </c>
      <c r="H63" s="123">
        <f t="shared" si="24"/>
        <v>111.8095736195615</v>
      </c>
      <c r="I63" s="123">
        <f t="shared" si="24"/>
        <v>98.493770968158799</v>
      </c>
      <c r="J63" s="123">
        <f t="shared" si="24"/>
        <v>99.888277999481545</v>
      </c>
      <c r="K63" s="123">
        <f t="shared" si="24"/>
        <v>100.7419009934178</v>
      </c>
      <c r="L63" s="123">
        <f t="shared" si="24"/>
        <v>107.52187927480834</v>
      </c>
      <c r="M63" s="123">
        <f t="shared" si="24"/>
        <v>91.651831583406747</v>
      </c>
      <c r="N63" s="123">
        <f t="shared" si="24"/>
        <v>96.681831478621646</v>
      </c>
      <c r="O63" s="123">
        <f t="shared" si="24"/>
        <v>96.463292728248021</v>
      </c>
      <c r="P63" s="123">
        <f t="shared" si="24"/>
        <v>70.742176365517082</v>
      </c>
      <c r="Q63" s="123">
        <f t="shared" si="24"/>
        <v>75.596430081199955</v>
      </c>
      <c r="R63" s="123">
        <f t="shared" ref="R63:V63" si="25">SUM(R64:R65)</f>
        <v>72.677573170015279</v>
      </c>
      <c r="S63" s="123">
        <f t="shared" si="25"/>
        <v>67.932570150857146</v>
      </c>
      <c r="T63" s="123">
        <f t="shared" si="25"/>
        <v>63.276602643006861</v>
      </c>
      <c r="U63" s="123">
        <f t="shared" si="25"/>
        <v>59.76729348566122</v>
      </c>
      <c r="V63" s="123">
        <f t="shared" si="25"/>
        <v>55.971103050081979</v>
      </c>
      <c r="W63" s="123">
        <f t="shared" ref="W63" si="26">SUM(W64:W65)</f>
        <v>56.602240284138482</v>
      </c>
      <c r="DA63" s="130" t="s">
        <v>4483</v>
      </c>
    </row>
    <row r="64" spans="1:105" ht="12" customHeight="1" x14ac:dyDescent="0.25">
      <c r="A64" s="97" t="s">
        <v>218</v>
      </c>
      <c r="B64" s="98"/>
      <c r="C64" s="99">
        <v>130.89182511188946</v>
      </c>
      <c r="D64" s="99">
        <v>122.96368480814097</v>
      </c>
      <c r="E64" s="99">
        <v>120.27104133275807</v>
      </c>
      <c r="F64" s="99">
        <v>119.66815629302621</v>
      </c>
      <c r="G64" s="99">
        <v>118.01898378225438</v>
      </c>
      <c r="H64" s="99">
        <v>110.2688250880896</v>
      </c>
      <c r="I64" s="99">
        <v>97.122122502681634</v>
      </c>
      <c r="J64" s="99">
        <v>98.506572616936452</v>
      </c>
      <c r="K64" s="99">
        <v>99.361009811259308</v>
      </c>
      <c r="L64" s="99">
        <v>106.03489228243517</v>
      </c>
      <c r="M64" s="99">
        <v>90.420674265673227</v>
      </c>
      <c r="N64" s="99">
        <v>95.364548675532561</v>
      </c>
      <c r="O64" s="99">
        <v>95.102067361912503</v>
      </c>
      <c r="P64" s="99">
        <v>69.707242505345121</v>
      </c>
      <c r="Q64" s="99">
        <v>74.483272033310655</v>
      </c>
      <c r="R64" s="99">
        <v>71.617135855523927</v>
      </c>
      <c r="S64" s="99">
        <v>66.953030009798425</v>
      </c>
      <c r="T64" s="99">
        <v>62.363051309764799</v>
      </c>
      <c r="U64" s="99">
        <v>58.909635914384708</v>
      </c>
      <c r="V64" s="99">
        <v>55.176439307734086</v>
      </c>
      <c r="W64" s="99">
        <v>55.8032892365759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1.9292651302836576</v>
      </c>
      <c r="D65" s="99">
        <v>1.7762995201722256</v>
      </c>
      <c r="E65" s="99">
        <v>1.6905056676103332</v>
      </c>
      <c r="F65" s="99">
        <v>1.7134208517077198</v>
      </c>
      <c r="G65" s="99">
        <v>1.6868032543247438</v>
      </c>
      <c r="H65" s="99">
        <v>1.540748531471908</v>
      </c>
      <c r="I65" s="99">
        <v>1.371648465477161</v>
      </c>
      <c r="J65" s="99">
        <v>1.3817053825450909</v>
      </c>
      <c r="K65" s="99">
        <v>1.3808911821584968</v>
      </c>
      <c r="L65" s="99">
        <v>1.4869869923731811</v>
      </c>
      <c r="M65" s="99">
        <v>1.2311573177335218</v>
      </c>
      <c r="N65" s="99">
        <v>1.3172828030890789</v>
      </c>
      <c r="O65" s="99">
        <v>1.3612253663355143</v>
      </c>
      <c r="P65" s="99">
        <v>1.0349338601719631</v>
      </c>
      <c r="Q65" s="99">
        <v>1.1131580478892995</v>
      </c>
      <c r="R65" s="99">
        <v>1.0604373144913506</v>
      </c>
      <c r="S65" s="99">
        <v>0.97954014105872711</v>
      </c>
      <c r="T65" s="99">
        <v>0.91355133324205984</v>
      </c>
      <c r="U65" s="99">
        <v>0.85765757127651376</v>
      </c>
      <c r="V65" s="99">
        <v>0.79466374234789183</v>
      </c>
      <c r="W65" s="99">
        <v>0.79895104756257918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0.27083239419748434</v>
      </c>
      <c r="D66" s="123">
        <f t="shared" si="27"/>
        <v>0.39177402264262368</v>
      </c>
      <c r="E66" s="123">
        <f t="shared" si="27"/>
        <v>1.2641781146944204</v>
      </c>
      <c r="F66" s="123">
        <f t="shared" si="27"/>
        <v>0.4606166689548154</v>
      </c>
      <c r="G66" s="123">
        <f t="shared" si="27"/>
        <v>0.5178676686890904</v>
      </c>
      <c r="H66" s="123">
        <f t="shared" si="27"/>
        <v>0.52381655502977131</v>
      </c>
      <c r="I66" s="123">
        <f t="shared" si="27"/>
        <v>0.49431609182130859</v>
      </c>
      <c r="J66" s="123">
        <f t="shared" si="27"/>
        <v>0.68670978318396791</v>
      </c>
      <c r="K66" s="123">
        <f t="shared" si="27"/>
        <v>0.62439218127579899</v>
      </c>
      <c r="L66" s="123">
        <f t="shared" si="27"/>
        <v>0.40458174026384169</v>
      </c>
      <c r="M66" s="123">
        <f t="shared" si="27"/>
        <v>0.38722514485765458</v>
      </c>
      <c r="N66" s="123">
        <f t="shared" si="27"/>
        <v>0.65480783533113585</v>
      </c>
      <c r="O66" s="123">
        <f t="shared" si="27"/>
        <v>0.41369882984130224</v>
      </c>
      <c r="P66" s="123">
        <f t="shared" si="27"/>
        <v>0.17260151788629682</v>
      </c>
      <c r="Q66" s="123">
        <f t="shared" si="27"/>
        <v>0.21409992353576893</v>
      </c>
      <c r="R66" s="123">
        <f t="shared" si="27"/>
        <v>0.29019261465613344</v>
      </c>
      <c r="S66" s="123">
        <f t="shared" si="27"/>
        <v>0.35988893545049916</v>
      </c>
      <c r="T66" s="123">
        <f t="shared" si="27"/>
        <v>0.44977764867664038</v>
      </c>
      <c r="U66" s="123">
        <f t="shared" si="27"/>
        <v>0.38528554461798242</v>
      </c>
      <c r="V66" s="123">
        <f t="shared" si="27"/>
        <v>0.29811376846278986</v>
      </c>
      <c r="W66" s="123">
        <f t="shared" si="27"/>
        <v>0.31483071154095993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0.27083239419748434</v>
      </c>
      <c r="D67" s="99">
        <f>RES_hhdet_in_fech!D67/RES_summary!D$21</f>
        <v>0.39177402264262368</v>
      </c>
      <c r="E67" s="99">
        <f>RES_hhdet_in_fech!E67/RES_summary!E$21</f>
        <v>1.2641781146944204</v>
      </c>
      <c r="F67" s="99">
        <f>RES_hhdet_in_fech!F67/RES_summary!F$21</f>
        <v>0.4606166689548154</v>
      </c>
      <c r="G67" s="99">
        <f>RES_hhdet_in_fech!G67/RES_summary!G$21</f>
        <v>0.5178676686890904</v>
      </c>
      <c r="H67" s="99">
        <f>RES_hhdet_in_fech!H67/RES_summary!H$21</f>
        <v>0.52381655502977131</v>
      </c>
      <c r="I67" s="99">
        <f>RES_hhdet_in_fech!I67/RES_summary!I$21</f>
        <v>0.49431609182130859</v>
      </c>
      <c r="J67" s="99">
        <f>RES_hhdet_in_fech!J67/RES_summary!J$21</f>
        <v>0.68670978318396791</v>
      </c>
      <c r="K67" s="99">
        <f>RES_hhdet_in_fech!K67/RES_summary!K$21</f>
        <v>0.62439218127579899</v>
      </c>
      <c r="L67" s="99">
        <f>RES_hhdet_in_fech!L67/RES_summary!L$21</f>
        <v>0.40458174026384169</v>
      </c>
      <c r="M67" s="99">
        <f>RES_hhdet_in_fech!M67/RES_summary!M$21</f>
        <v>0.38722514485765458</v>
      </c>
      <c r="N67" s="99">
        <f>RES_hhdet_in_fech!N67/RES_summary!N$21</f>
        <v>0.65480783533113585</v>
      </c>
      <c r="O67" s="99">
        <f>RES_hhdet_in_fech!O67/RES_summary!O$21</f>
        <v>0.41369882984130224</v>
      </c>
      <c r="P67" s="99">
        <f>RES_hhdet_in_fech!P67/RES_summary!P$21</f>
        <v>0.17260151788629682</v>
      </c>
      <c r="Q67" s="99">
        <f>RES_hhdet_in_fech!Q67/RES_summary!Q$21</f>
        <v>0.21409992353576893</v>
      </c>
      <c r="R67" s="99">
        <f>RES_hhdet_in_fech!R67/RES_summary!R$21</f>
        <v>0.29019261465613344</v>
      </c>
      <c r="S67" s="99">
        <f>RES_hhdet_in_fech!S67/RES_summary!S$21</f>
        <v>0.35988893545049916</v>
      </c>
      <c r="T67" s="99">
        <f>RES_hhdet_in_fech!T67/RES_summary!T$21</f>
        <v>0.44977764867664038</v>
      </c>
      <c r="U67" s="99">
        <f>RES_hhdet_in_fech!U67/RES_summary!U$21</f>
        <v>0.38528554461798242</v>
      </c>
      <c r="V67" s="99">
        <f>RES_hhdet_in_fech!V67/RES_summary!V$21</f>
        <v>0.29811376846278986</v>
      </c>
      <c r="W67" s="99">
        <f>RES_hhdet_in_fech!W67/RES_summary!W$21</f>
        <v>0.31483071154095993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18.670756887464709</v>
      </c>
      <c r="D68" s="123">
        <v>19.526257480102672</v>
      </c>
      <c r="E68" s="123">
        <v>19.236211327922987</v>
      </c>
      <c r="F68" s="123">
        <v>18.564910780970582</v>
      </c>
      <c r="G68" s="123">
        <v>19.125089746366786</v>
      </c>
      <c r="H68" s="123">
        <v>18.352787951542851</v>
      </c>
      <c r="I68" s="123">
        <v>18.539398865637843</v>
      </c>
      <c r="J68" s="123">
        <v>18.008974405092641</v>
      </c>
      <c r="K68" s="123">
        <v>17.371751453358304</v>
      </c>
      <c r="L68" s="123">
        <v>17.568229346469305</v>
      </c>
      <c r="M68" s="123">
        <v>16.007565511802419</v>
      </c>
      <c r="N68" s="123">
        <v>16.439023103610261</v>
      </c>
      <c r="O68" s="123">
        <v>15.402277491729668</v>
      </c>
      <c r="P68" s="123">
        <v>14.045307968921716</v>
      </c>
      <c r="Q68" s="123">
        <v>14.594040653043123</v>
      </c>
      <c r="R68" s="123">
        <v>15.212387690618588</v>
      </c>
      <c r="S68" s="123">
        <v>15.355499671255812</v>
      </c>
      <c r="T68" s="123">
        <v>15.077969092166295</v>
      </c>
      <c r="U68" s="123">
        <v>13.972997050004899</v>
      </c>
      <c r="V68" s="123">
        <v>13.011230839956903</v>
      </c>
      <c r="W68" s="123">
        <v>13.928094943987714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19.132253187364562</v>
      </c>
      <c r="D69" s="99">
        <v>19.690001560309163</v>
      </c>
      <c r="E69" s="99">
        <v>19.401052511471043</v>
      </c>
      <c r="F69" s="99">
        <v>18.476623764358838</v>
      </c>
      <c r="G69" s="99">
        <v>19.068786422942679</v>
      </c>
      <c r="H69" s="99">
        <v>18.456253546693304</v>
      </c>
      <c r="I69" s="99">
        <v>18.680714607667984</v>
      </c>
      <c r="J69" s="99">
        <v>18.248731153081064</v>
      </c>
      <c r="K69" s="99">
        <v>17.318053025440413</v>
      </c>
      <c r="L69" s="99">
        <v>17.84856155450839</v>
      </c>
      <c r="M69" s="99">
        <v>16.028563618964423</v>
      </c>
      <c r="N69" s="99">
        <v>16.523362880908024</v>
      </c>
      <c r="O69" s="99">
        <v>15.408261667288647</v>
      </c>
      <c r="P69" s="99">
        <v>14.002674395071043</v>
      </c>
      <c r="Q69" s="99">
        <v>14.600980585452115</v>
      </c>
      <c r="R69" s="99">
        <v>15.11745896708709</v>
      </c>
      <c r="S69" s="99">
        <v>15.185347564915617</v>
      </c>
      <c r="T69" s="99">
        <v>15.053030152336921</v>
      </c>
      <c r="U69" s="99">
        <v>13.839190616334653</v>
      </c>
      <c r="V69" s="99">
        <v>12.708064497929408</v>
      </c>
      <c r="W69" s="99">
        <v>13.866624044454275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15.840112538285153</v>
      </c>
      <c r="D70" s="99">
        <v>18.158758194025971</v>
      </c>
      <c r="E70" s="99">
        <v>17.734579675785113</v>
      </c>
      <c r="F70" s="99">
        <v>15.271229981743023</v>
      </c>
      <c r="G70" s="99">
        <v>18.372338756900625</v>
      </c>
      <c r="H70" s="99">
        <v>16.96629790262465</v>
      </c>
      <c r="I70" s="99">
        <v>16.104786017810586</v>
      </c>
      <c r="J70" s="99">
        <v>14.95620300791291</v>
      </c>
      <c r="K70" s="99">
        <v>14.544318346522935</v>
      </c>
      <c r="L70" s="99">
        <v>13.411520901861657</v>
      </c>
      <c r="M70" s="99">
        <v>11.108723021557516</v>
      </c>
      <c r="N70" s="99">
        <v>14.56912000911632</v>
      </c>
      <c r="O70" s="99">
        <v>13.362949866353214</v>
      </c>
      <c r="P70" s="99">
        <v>14.521756627553289</v>
      </c>
      <c r="Q70" s="99">
        <v>12.71854280785862</v>
      </c>
      <c r="R70" s="99">
        <v>14.244459438503533</v>
      </c>
      <c r="S70" s="99">
        <v>12.508984440647517</v>
      </c>
      <c r="T70" s="99">
        <v>16.049725366372844</v>
      </c>
      <c r="U70" s="99">
        <v>13.605309725222851</v>
      </c>
      <c r="V70" s="99">
        <v>11.009671944233048</v>
      </c>
      <c r="W70" s="99">
        <v>13.24355773986238</v>
      </c>
      <c r="DA70" s="63" t="s">
        <v>4490</v>
      </c>
    </row>
    <row r="71" spans="1:105" ht="12" customHeight="1" x14ac:dyDescent="0.25">
      <c r="A71" s="100" t="s">
        <v>218</v>
      </c>
      <c r="B71" s="101"/>
      <c r="C71" s="102">
        <v>8.4896677189502636</v>
      </c>
      <c r="D71" s="102">
        <v>9.0179591788005222</v>
      </c>
      <c r="E71" s="102">
        <v>8.8874013310689222</v>
      </c>
      <c r="F71" s="102">
        <v>8.1689192979787943</v>
      </c>
      <c r="G71" s="102">
        <v>9.3336254404909607</v>
      </c>
      <c r="H71" s="102">
        <v>8.4209144551254305</v>
      </c>
      <c r="I71" s="102">
        <v>7.9754257521747309</v>
      </c>
      <c r="J71" s="102">
        <v>7.1274563676123499</v>
      </c>
      <c r="K71" s="102">
        <v>6.8239494412551576</v>
      </c>
      <c r="L71" s="102">
        <v>5.6361910057109963</v>
      </c>
      <c r="M71" s="102">
        <v>3.9226183032924959</v>
      </c>
      <c r="N71" s="102">
        <v>6.7796684604365263</v>
      </c>
      <c r="O71" s="102">
        <v>6.0771257552015099</v>
      </c>
      <c r="P71" s="102">
        <v>6.6531900184503767</v>
      </c>
      <c r="Q71" s="102">
        <v>5.363621488387464</v>
      </c>
      <c r="R71" s="102">
        <v>6.1873713817892932</v>
      </c>
      <c r="S71" s="102">
        <v>5.1841450887459084</v>
      </c>
      <c r="T71" s="102">
        <v>6.9691960611944479</v>
      </c>
      <c r="U71" s="102">
        <v>5.6099003917261054</v>
      </c>
      <c r="V71" s="102">
        <v>4.2295303681640375</v>
      </c>
      <c r="W71" s="102">
        <v>5.7411313325282736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7.3504448193348866</v>
      </c>
      <c r="D72" s="105">
        <v>9.1407990152254488</v>
      </c>
      <c r="E72" s="105">
        <v>8.8471783447161911</v>
      </c>
      <c r="F72" s="105">
        <v>7.1023106837642311</v>
      </c>
      <c r="G72" s="105">
        <v>9.0387133164096625</v>
      </c>
      <c r="H72" s="105">
        <v>8.5453834474992192</v>
      </c>
      <c r="I72" s="105">
        <v>8.1293602656358601</v>
      </c>
      <c r="J72" s="105">
        <v>7.8287466403005599</v>
      </c>
      <c r="K72" s="105">
        <v>7.7203689052677786</v>
      </c>
      <c r="L72" s="105">
        <v>7.7753298961506605</v>
      </c>
      <c r="M72" s="105">
        <v>7.1861047182650193</v>
      </c>
      <c r="N72" s="105">
        <v>7.7894515486797928</v>
      </c>
      <c r="O72" s="105">
        <v>7.2858241111517055</v>
      </c>
      <c r="P72" s="105">
        <v>7.8685666091029116</v>
      </c>
      <c r="Q72" s="105">
        <v>7.354921319471158</v>
      </c>
      <c r="R72" s="105">
        <v>8.0570880567142389</v>
      </c>
      <c r="S72" s="105">
        <v>7.3248393519016028</v>
      </c>
      <c r="T72" s="105">
        <v>9.0805293051783966</v>
      </c>
      <c r="U72" s="105">
        <v>7.9954093334967444</v>
      </c>
      <c r="V72" s="105">
        <v>6.780141576069008</v>
      </c>
      <c r="W72" s="105">
        <v>7.5024264073341094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17.206746705295732</v>
      </c>
      <c r="D73" s="102">
        <v>18.6782952646852</v>
      </c>
      <c r="E73" s="102">
        <v>18.696260827909839</v>
      </c>
      <c r="F73" s="102">
        <v>19.000313069733011</v>
      </c>
      <c r="G73" s="102">
        <v>19.711214603589877</v>
      </c>
      <c r="H73" s="102">
        <v>17.801041907346306</v>
      </c>
      <c r="I73" s="102">
        <v>17.152532771541466</v>
      </c>
      <c r="J73" s="102">
        <v>17.535912510189434</v>
      </c>
      <c r="K73" s="102">
        <v>17.507153628445369</v>
      </c>
      <c r="L73" s="102">
        <v>16.546140601231667</v>
      </c>
      <c r="M73" s="102">
        <v>15.938550658928786</v>
      </c>
      <c r="N73" s="102">
        <v>16.002188908181147</v>
      </c>
      <c r="O73" s="102">
        <v>15.699225922063127</v>
      </c>
      <c r="P73" s="102">
        <v>14.843709104272129</v>
      </c>
      <c r="Q73" s="102">
        <v>15.245671735678686</v>
      </c>
      <c r="R73" s="102">
        <v>15.96907154697033</v>
      </c>
      <c r="S73" s="102">
        <v>16.673536169756492</v>
      </c>
      <c r="T73" s="102">
        <v>15.423745528390386</v>
      </c>
      <c r="U73" s="102">
        <v>15.598867673579818</v>
      </c>
      <c r="V73" s="102">
        <v>15.374171990571423</v>
      </c>
      <c r="W73" s="102">
        <v>14.857935700185104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16.923195156411278</v>
      </c>
      <c r="D74" s="105">
        <v>17.382839875549401</v>
      </c>
      <c r="E74" s="105">
        <v>17.453773763602012</v>
      </c>
      <c r="F74" s="105">
        <v>17.53077800926847</v>
      </c>
      <c r="G74" s="105">
        <v>19.440058908109371</v>
      </c>
      <c r="H74" s="105">
        <v>17.499381322381758</v>
      </c>
      <c r="I74" s="105">
        <v>13.925274260514671</v>
      </c>
      <c r="J74" s="105">
        <v>16.143524838680687</v>
      </c>
      <c r="K74" s="105">
        <v>18.380092934240285</v>
      </c>
      <c r="L74" s="105">
        <v>15.288321910720843</v>
      </c>
      <c r="M74" s="105">
        <v>15.941258335455171</v>
      </c>
      <c r="N74" s="105">
        <v>15.891458479231204</v>
      </c>
      <c r="O74" s="105">
        <v>14.869528996317143</v>
      </c>
      <c r="P74" s="105">
        <v>13.178343880540272</v>
      </c>
      <c r="Q74" s="105">
        <v>13.174140523318796</v>
      </c>
      <c r="R74" s="105">
        <v>15.728005383365662</v>
      </c>
      <c r="S74" s="105">
        <v>16.649655757749329</v>
      </c>
      <c r="T74" s="105">
        <v>14.817530494953946</v>
      </c>
      <c r="U74" s="105">
        <v>14.500351115910833</v>
      </c>
      <c r="V74" s="105">
        <v>14.676188417698638</v>
      </c>
      <c r="W74" s="105">
        <v>13.563544292097902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7.6595162491961322</v>
      </c>
      <c r="D75" s="99">
        <v>7.2705561252011393</v>
      </c>
      <c r="E75" s="99">
        <v>7.4673713307309235</v>
      </c>
      <c r="F75" s="99">
        <v>7.3402993531544318</v>
      </c>
      <c r="G75" s="99">
        <v>9.1230743826968048</v>
      </c>
      <c r="H75" s="99">
        <v>7.4990724008202205</v>
      </c>
      <c r="I75" s="99">
        <v>5.2740577025225175</v>
      </c>
      <c r="J75" s="99">
        <v>6.8673784356096821</v>
      </c>
      <c r="K75" s="99">
        <v>8.738420958562422</v>
      </c>
      <c r="L75" s="99">
        <v>6.9262923119167947</v>
      </c>
      <c r="M75" s="99">
        <v>6.9160180451234714</v>
      </c>
      <c r="N75" s="99">
        <v>6.9475364185569415</v>
      </c>
      <c r="O75" s="99">
        <v>5.3657339079292656</v>
      </c>
      <c r="P75" s="99">
        <v>4.2925432818195128</v>
      </c>
      <c r="Q75" s="99">
        <v>4.2123753471432925</v>
      </c>
      <c r="R75" s="99">
        <v>6.391391563158499</v>
      </c>
      <c r="S75" s="99">
        <v>7.3024803740440722</v>
      </c>
      <c r="T75" s="99">
        <v>5.6099534138547948</v>
      </c>
      <c r="U75" s="99">
        <v>5.435317675866381</v>
      </c>
      <c r="V75" s="99">
        <v>5.7680241654496536</v>
      </c>
      <c r="W75" s="99">
        <v>4.3065296456518247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9.2636789072151497</v>
      </c>
      <c r="D76" s="99">
        <v>10.112283750348258</v>
      </c>
      <c r="E76" s="99">
        <v>9.9864024328710936</v>
      </c>
      <c r="F76" s="99">
        <v>10.190478656114037</v>
      </c>
      <c r="G76" s="99">
        <v>10.31698452541257</v>
      </c>
      <c r="H76" s="99">
        <v>10.000308921561537</v>
      </c>
      <c r="I76" s="99">
        <v>8.6512165579921554</v>
      </c>
      <c r="J76" s="99">
        <v>9.2761464030710137</v>
      </c>
      <c r="K76" s="99">
        <v>9.6416719756778662</v>
      </c>
      <c r="L76" s="99">
        <v>8.3620295988040478</v>
      </c>
      <c r="M76" s="99">
        <v>9.0252402903317037</v>
      </c>
      <c r="N76" s="99">
        <v>8.9439220606742644</v>
      </c>
      <c r="O76" s="99">
        <v>9.5037950883878768</v>
      </c>
      <c r="P76" s="99">
        <v>8.8858005987207562</v>
      </c>
      <c r="Q76" s="99">
        <v>8.9617651761755024</v>
      </c>
      <c r="R76" s="99">
        <v>9.3366138202071536</v>
      </c>
      <c r="S76" s="99">
        <v>9.3471753837052596</v>
      </c>
      <c r="T76" s="99">
        <v>9.2075770810991475</v>
      </c>
      <c r="U76" s="99">
        <v>9.0650334400444539</v>
      </c>
      <c r="V76" s="99">
        <v>8.9081642522489837</v>
      </c>
      <c r="W76" s="99">
        <v>9.2570146464460805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7.9322986054452285</v>
      </c>
      <c r="D77" s="123">
        <v>8.3015444979507915</v>
      </c>
      <c r="E77" s="123">
        <v>8.3214463735969062</v>
      </c>
      <c r="F77" s="123">
        <v>8.2187620028587265</v>
      </c>
      <c r="G77" s="123">
        <v>8.3319913324739225</v>
      </c>
      <c r="H77" s="123">
        <v>8.3767264280988414</v>
      </c>
      <c r="I77" s="123">
        <v>7.9696465835178669</v>
      </c>
      <c r="J77" s="123">
        <v>8.020439435443663</v>
      </c>
      <c r="K77" s="123">
        <v>7.4016673568367803</v>
      </c>
      <c r="L77" s="123">
        <v>7.5572178238103715</v>
      </c>
      <c r="M77" s="123">
        <v>6.8807883903374467</v>
      </c>
      <c r="N77" s="123">
        <v>6.7155499267493237</v>
      </c>
      <c r="O77" s="123">
        <v>6.3241862192932006</v>
      </c>
      <c r="P77" s="123">
        <v>6.0957365194864783</v>
      </c>
      <c r="Q77" s="123">
        <v>6.2237201779426563</v>
      </c>
      <c r="R77" s="123">
        <v>6.5213899141332385</v>
      </c>
      <c r="S77" s="123">
        <v>6.9174476931435827</v>
      </c>
      <c r="T77" s="123">
        <v>6.6780752779181807</v>
      </c>
      <c r="U77" s="123">
        <v>6.465229187598565</v>
      </c>
      <c r="V77" s="123">
        <v>6.3202678441607025</v>
      </c>
      <c r="W77" s="123">
        <v>6.3353777519719081</v>
      </c>
      <c r="DA77" s="130" t="s">
        <v>4497</v>
      </c>
    </row>
    <row r="78" spans="1:105" ht="12" customHeight="1" x14ac:dyDescent="0.25">
      <c r="A78" s="97" t="s">
        <v>193</v>
      </c>
      <c r="B78" s="98"/>
      <c r="C78" s="99">
        <v>8.6165438474874119</v>
      </c>
      <c r="D78" s="99">
        <v>9.0083975928478512</v>
      </c>
      <c r="E78" s="99">
        <v>9.1065806375819687</v>
      </c>
      <c r="F78" s="99">
        <v>8.6273199320632106</v>
      </c>
      <c r="G78" s="99">
        <v>9.1273465028987903</v>
      </c>
      <c r="H78" s="99">
        <v>8.891814983482119</v>
      </c>
      <c r="I78" s="99">
        <v>8.3603386985363031</v>
      </c>
      <c r="J78" s="99">
        <v>8.3864007134787553</v>
      </c>
      <c r="K78" s="99">
        <v>7.7446252223305869</v>
      </c>
      <c r="L78" s="99">
        <v>8.0262145133285845</v>
      </c>
      <c r="M78" s="99">
        <v>7.4836129130433253</v>
      </c>
      <c r="N78" s="99">
        <v>6.9167680325927368</v>
      </c>
      <c r="O78" s="99">
        <v>6.5637926589549132</v>
      </c>
      <c r="P78" s="99">
        <v>6.4392293783987675</v>
      </c>
      <c r="Q78" s="99">
        <v>6.7071578108540031</v>
      </c>
      <c r="R78" s="99">
        <v>7.2216925618903201</v>
      </c>
      <c r="S78" s="99">
        <v>7.7110284718120079</v>
      </c>
      <c r="T78" s="99">
        <v>7.558070401126403</v>
      </c>
      <c r="U78" s="99">
        <v>7.3602740891599021</v>
      </c>
      <c r="V78" s="99">
        <v>7.1606330579473232</v>
      </c>
      <c r="W78" s="99">
        <v>7.2220382979325288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7.2231226041599497</v>
      </c>
      <c r="D79" s="110">
        <v>7.3893701481925129</v>
      </c>
      <c r="E79" s="110">
        <v>7.370413051196544</v>
      </c>
      <c r="F79" s="110">
        <v>7.7007495240719823</v>
      </c>
      <c r="G79" s="110">
        <v>7.2906571555623492</v>
      </c>
      <c r="H79" s="110">
        <v>7.7890061777024862</v>
      </c>
      <c r="I79" s="110">
        <v>7.453555724255529</v>
      </c>
      <c r="J79" s="110">
        <v>7.561183787950811</v>
      </c>
      <c r="K79" s="110">
        <v>6.7573637221380958</v>
      </c>
      <c r="L79" s="110">
        <v>6.8504270511434591</v>
      </c>
      <c r="M79" s="110">
        <v>5.7808427504186692</v>
      </c>
      <c r="N79" s="110">
        <v>6.392744682232534</v>
      </c>
      <c r="O79" s="110">
        <v>5.8931948015830473</v>
      </c>
      <c r="P79" s="110">
        <v>5.6213812877927287</v>
      </c>
      <c r="Q79" s="110">
        <v>5.7349081036191318</v>
      </c>
      <c r="R79" s="110">
        <v>5.7442385960575519</v>
      </c>
      <c r="S79" s="110">
        <v>6.0523951414921999</v>
      </c>
      <c r="T79" s="110">
        <v>5.6768721967719351</v>
      </c>
      <c r="U79" s="110">
        <v>5.2952909284701013</v>
      </c>
      <c r="V79" s="110">
        <v>5.1269738906480953</v>
      </c>
      <c r="W79" s="110">
        <v>5.3335426583531671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8">
        <f t="shared" ref="C81:Q81" si="28">C82+C85+C87+C100</f>
        <v>143.95824387608019</v>
      </c>
      <c r="D81" s="118">
        <f t="shared" si="28"/>
        <v>146.02349241063754</v>
      </c>
      <c r="E81" s="118">
        <f t="shared" si="28"/>
        <v>156.72226715745478</v>
      </c>
      <c r="F81" s="118">
        <f t="shared" si="28"/>
        <v>142.58686692250782</v>
      </c>
      <c r="G81" s="118">
        <f t="shared" si="28"/>
        <v>141.96961752599458</v>
      </c>
      <c r="H81" s="118">
        <f t="shared" si="28"/>
        <v>132.96115038343837</v>
      </c>
      <c r="I81" s="118">
        <f t="shared" si="28"/>
        <v>130.23726141725544</v>
      </c>
      <c r="J81" s="118">
        <f t="shared" si="28"/>
        <v>129.17007719305764</v>
      </c>
      <c r="K81" s="118">
        <f t="shared" si="28"/>
        <v>119.50021965803838</v>
      </c>
      <c r="L81" s="118">
        <f t="shared" si="28"/>
        <v>129.10733512698073</v>
      </c>
      <c r="M81" s="118">
        <f t="shared" si="28"/>
        <v>109.23313553111912</v>
      </c>
      <c r="N81" s="118">
        <f t="shared" si="28"/>
        <v>111.64997750964693</v>
      </c>
      <c r="O81" s="118">
        <f t="shared" si="28"/>
        <v>108.10031372533865</v>
      </c>
      <c r="P81" s="118">
        <f t="shared" si="28"/>
        <v>95.375265339874758</v>
      </c>
      <c r="Q81" s="118">
        <f t="shared" si="28"/>
        <v>93.608079886693105</v>
      </c>
      <c r="R81" s="118">
        <f t="shared" ref="R81:V81" si="29">R82+R85+R87+R100</f>
        <v>100.59626356369574</v>
      </c>
      <c r="S81" s="118">
        <f t="shared" si="29"/>
        <v>95.645536493449896</v>
      </c>
      <c r="T81" s="118">
        <f t="shared" si="29"/>
        <v>101.00961642061188</v>
      </c>
      <c r="U81" s="118">
        <f t="shared" si="29"/>
        <v>86.996143821306802</v>
      </c>
      <c r="V81" s="118">
        <f t="shared" si="29"/>
        <v>76.105758947989685</v>
      </c>
      <c r="W81" s="118">
        <f t="shared" ref="W81" si="30">W82+W85+W87+W100</f>
        <v>77.259033873830205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117.26314029366456</v>
      </c>
      <c r="D82" s="123">
        <f t="shared" si="31"/>
        <v>119.10678817267073</v>
      </c>
      <c r="E82" s="123">
        <f t="shared" si="31"/>
        <v>129.30322727433236</v>
      </c>
      <c r="F82" s="123">
        <f t="shared" si="31"/>
        <v>116.72352772198877</v>
      </c>
      <c r="G82" s="123">
        <f t="shared" si="31"/>
        <v>114.59319419056222</v>
      </c>
      <c r="H82" s="123">
        <f t="shared" si="31"/>
        <v>105.66360151570869</v>
      </c>
      <c r="I82" s="123">
        <f t="shared" si="31"/>
        <v>104.16473176260662</v>
      </c>
      <c r="J82" s="123">
        <f t="shared" si="31"/>
        <v>104.60077898107683</v>
      </c>
      <c r="K82" s="123">
        <f t="shared" si="31"/>
        <v>97.508126921082592</v>
      </c>
      <c r="L82" s="123">
        <f t="shared" si="31"/>
        <v>106.89834043847476</v>
      </c>
      <c r="M82" s="123">
        <f t="shared" si="31"/>
        <v>86.955890745739609</v>
      </c>
      <c r="N82" s="123">
        <f t="shared" si="31"/>
        <v>89.672470565137175</v>
      </c>
      <c r="O82" s="123">
        <f t="shared" si="31"/>
        <v>87.549622937128476</v>
      </c>
      <c r="P82" s="123">
        <f t="shared" si="31"/>
        <v>75.867046543837063</v>
      </c>
      <c r="Q82" s="123">
        <f t="shared" si="31"/>
        <v>73.658632921675192</v>
      </c>
      <c r="R82" s="123">
        <f t="shared" ref="R82:V82" si="32">SUM(R83:R84)</f>
        <v>79.252089024417543</v>
      </c>
      <c r="S82" s="123">
        <f t="shared" si="32"/>
        <v>73.211888941014649</v>
      </c>
      <c r="T82" s="123">
        <f t="shared" si="32"/>
        <v>77.714081212858432</v>
      </c>
      <c r="U82" s="123">
        <f t="shared" si="32"/>
        <v>65.895180783544959</v>
      </c>
      <c r="V82" s="123">
        <f t="shared" si="32"/>
        <v>56.604008109298761</v>
      </c>
      <c r="W82" s="123">
        <f t="shared" ref="W82" si="33">SUM(W83:W84)</f>
        <v>57.122524166149645</v>
      </c>
      <c r="DA82" s="130" t="s">
        <v>4501</v>
      </c>
    </row>
    <row r="83" spans="1:105" ht="12" customHeight="1" x14ac:dyDescent="0.25">
      <c r="A83" s="97" t="s">
        <v>205</v>
      </c>
      <c r="B83" s="98"/>
      <c r="C83" s="99">
        <v>116.62692448386713</v>
      </c>
      <c r="D83" s="99">
        <v>118.48444060575052</v>
      </c>
      <c r="E83" s="99">
        <v>128.66199005684433</v>
      </c>
      <c r="F83" s="99">
        <v>116.16490458781507</v>
      </c>
      <c r="G83" s="99">
        <v>114.02994169037183</v>
      </c>
      <c r="H83" s="99">
        <v>105.11650194490817</v>
      </c>
      <c r="I83" s="99">
        <v>103.63098625108582</v>
      </c>
      <c r="J83" s="99">
        <v>104.07973807609731</v>
      </c>
      <c r="K83" s="99">
        <v>97.029202247513425</v>
      </c>
      <c r="L83" s="99">
        <v>106.33731208700789</v>
      </c>
      <c r="M83" s="99">
        <v>86.510478297988499</v>
      </c>
      <c r="N83" s="99">
        <v>89.212557831961547</v>
      </c>
      <c r="O83" s="99">
        <v>87.098622066141616</v>
      </c>
      <c r="P83" s="99">
        <v>75.483837734579907</v>
      </c>
      <c r="Q83" s="99">
        <v>73.289894741359788</v>
      </c>
      <c r="R83" s="99">
        <v>78.850539624894424</v>
      </c>
      <c r="S83" s="99">
        <v>72.830529302378366</v>
      </c>
      <c r="T83" s="99">
        <v>77.315807199395508</v>
      </c>
      <c r="U83" s="99">
        <v>65.547763789935445</v>
      </c>
      <c r="V83" s="99">
        <v>56.310431054581223</v>
      </c>
      <c r="W83" s="99">
        <v>56.812971606408027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0.63621580979743819</v>
      </c>
      <c r="D84" s="99">
        <v>0.62234756692021731</v>
      </c>
      <c r="E84" s="99">
        <v>0.64123721748801354</v>
      </c>
      <c r="F84" s="99">
        <v>0.55862313417369602</v>
      </c>
      <c r="G84" s="99">
        <v>0.56325250019039241</v>
      </c>
      <c r="H84" s="99">
        <v>0.54709957080052318</v>
      </c>
      <c r="I84" s="99">
        <v>0.53374551152081284</v>
      </c>
      <c r="J84" s="99">
        <v>0.52104090497951672</v>
      </c>
      <c r="K84" s="99">
        <v>0.47892467356917395</v>
      </c>
      <c r="L84" s="99">
        <v>0.56102835146687247</v>
      </c>
      <c r="M84" s="99">
        <v>0.44541244775110883</v>
      </c>
      <c r="N84" s="99">
        <v>0.45991273317563297</v>
      </c>
      <c r="O84" s="99">
        <v>0.45100087098686031</v>
      </c>
      <c r="P84" s="99">
        <v>0.38320880925714951</v>
      </c>
      <c r="Q84" s="99">
        <v>0.36873818031540467</v>
      </c>
      <c r="R84" s="99">
        <v>0.40154939952312002</v>
      </c>
      <c r="S84" s="99">
        <v>0.38135963863628131</v>
      </c>
      <c r="T84" s="99">
        <v>0.39827401346292418</v>
      </c>
      <c r="U84" s="99">
        <v>0.34741699360950956</v>
      </c>
      <c r="V84" s="99">
        <v>0.29357705471754059</v>
      </c>
      <c r="W84" s="99">
        <v>0.30955255974161772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0.3821702175749625</v>
      </c>
      <c r="D85" s="123">
        <f t="shared" si="34"/>
        <v>0.55675078868288297</v>
      </c>
      <c r="E85" s="123">
        <f t="shared" si="34"/>
        <v>1.2775707297075731</v>
      </c>
      <c r="F85" s="123">
        <f t="shared" si="34"/>
        <v>0.42775248400780552</v>
      </c>
      <c r="G85" s="123">
        <f t="shared" si="34"/>
        <v>0.60849032655412016</v>
      </c>
      <c r="H85" s="123">
        <f t="shared" si="34"/>
        <v>0.75651945705866774</v>
      </c>
      <c r="I85" s="123">
        <f t="shared" si="34"/>
        <v>0.7985159487951401</v>
      </c>
      <c r="J85" s="123">
        <f t="shared" si="34"/>
        <v>0.50007862270842773</v>
      </c>
      <c r="K85" s="123">
        <f t="shared" si="34"/>
        <v>0.48025955836852363</v>
      </c>
      <c r="L85" s="123">
        <f t="shared" si="34"/>
        <v>0.45140001697265753</v>
      </c>
      <c r="M85" s="123">
        <f t="shared" si="34"/>
        <v>0.42052810539089808</v>
      </c>
      <c r="N85" s="123">
        <f t="shared" si="34"/>
        <v>0.70313151976632593</v>
      </c>
      <c r="O85" s="123">
        <f t="shared" si="34"/>
        <v>0.29238618767095342</v>
      </c>
      <c r="P85" s="123">
        <f t="shared" si="34"/>
        <v>0.19748605688898546</v>
      </c>
      <c r="Q85" s="123">
        <f t="shared" si="34"/>
        <v>0.31686831382005387</v>
      </c>
      <c r="R85" s="123">
        <f t="shared" si="34"/>
        <v>0.4315152200491873</v>
      </c>
      <c r="S85" s="123">
        <f t="shared" si="34"/>
        <v>0.4615989645319456</v>
      </c>
      <c r="T85" s="123">
        <f t="shared" si="34"/>
        <v>0.43467580518650539</v>
      </c>
      <c r="U85" s="123">
        <f t="shared" si="34"/>
        <v>0.38024639822001</v>
      </c>
      <c r="V85" s="123">
        <f t="shared" si="34"/>
        <v>0.28760273951372661</v>
      </c>
      <c r="W85" s="123">
        <f t="shared" si="34"/>
        <v>0.35121446755844915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0.3821702175749625</v>
      </c>
      <c r="D86" s="99">
        <f>RES_hhdet_in_fech!D86/RES_summary!D$21</f>
        <v>0.55675078868288297</v>
      </c>
      <c r="E86" s="99">
        <f>RES_hhdet_in_fech!E86/RES_summary!E$21</f>
        <v>1.2775707297075731</v>
      </c>
      <c r="F86" s="99">
        <f>RES_hhdet_in_fech!F86/RES_summary!F$21</f>
        <v>0.42775248400780552</v>
      </c>
      <c r="G86" s="99">
        <f>RES_hhdet_in_fech!G86/RES_summary!G$21</f>
        <v>0.60849032655412016</v>
      </c>
      <c r="H86" s="99">
        <f>RES_hhdet_in_fech!H86/RES_summary!H$21</f>
        <v>0.75651945705866774</v>
      </c>
      <c r="I86" s="99">
        <f>RES_hhdet_in_fech!I86/RES_summary!I$21</f>
        <v>0.7985159487951401</v>
      </c>
      <c r="J86" s="99">
        <f>RES_hhdet_in_fech!J86/RES_summary!J$21</f>
        <v>0.50007862270842773</v>
      </c>
      <c r="K86" s="99">
        <f>RES_hhdet_in_fech!K86/RES_summary!K$21</f>
        <v>0.48025955836852363</v>
      </c>
      <c r="L86" s="99">
        <f>RES_hhdet_in_fech!L86/RES_summary!L$21</f>
        <v>0.45140001697265753</v>
      </c>
      <c r="M86" s="99">
        <f>RES_hhdet_in_fech!M86/RES_summary!M$21</f>
        <v>0.42052810539089808</v>
      </c>
      <c r="N86" s="99">
        <f>RES_hhdet_in_fech!N86/RES_summary!N$21</f>
        <v>0.70313151976632593</v>
      </c>
      <c r="O86" s="99">
        <f>RES_hhdet_in_fech!O86/RES_summary!O$21</f>
        <v>0.29238618767095342</v>
      </c>
      <c r="P86" s="99">
        <f>RES_hhdet_in_fech!P86/RES_summary!P$21</f>
        <v>0.19748605688898546</v>
      </c>
      <c r="Q86" s="99">
        <f>RES_hhdet_in_fech!Q86/RES_summary!Q$21</f>
        <v>0.31686831382005387</v>
      </c>
      <c r="R86" s="99">
        <f>RES_hhdet_in_fech!R86/RES_summary!R$21</f>
        <v>0.4315152200491873</v>
      </c>
      <c r="S86" s="99">
        <f>RES_hhdet_in_fech!S86/RES_summary!S$21</f>
        <v>0.4615989645319456</v>
      </c>
      <c r="T86" s="99">
        <f>RES_hhdet_in_fech!T86/RES_summary!T$21</f>
        <v>0.43467580518650539</v>
      </c>
      <c r="U86" s="99">
        <f>RES_hhdet_in_fech!U86/RES_summary!U$21</f>
        <v>0.38024639822001</v>
      </c>
      <c r="V86" s="99">
        <f>RES_hhdet_in_fech!V86/RES_summary!V$21</f>
        <v>0.28760273951372661</v>
      </c>
      <c r="W86" s="99">
        <f>RES_hhdet_in_fech!W86/RES_summary!W$21</f>
        <v>0.35121446755844915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16.621228065076991</v>
      </c>
      <c r="D87" s="123">
        <v>17.436934780768549</v>
      </c>
      <c r="E87" s="123">
        <v>17.186146213779502</v>
      </c>
      <c r="F87" s="123">
        <v>16.850348825840477</v>
      </c>
      <c r="G87" s="123">
        <v>17.640792528973282</v>
      </c>
      <c r="H87" s="123">
        <v>17.545129432976541</v>
      </c>
      <c r="I87" s="123">
        <v>16.865011365792387</v>
      </c>
      <c r="J87" s="123">
        <v>16.023054556931378</v>
      </c>
      <c r="K87" s="123">
        <v>14.41607714397554</v>
      </c>
      <c r="L87" s="123">
        <v>14.599022601160167</v>
      </c>
      <c r="M87" s="123">
        <v>14.406104867345356</v>
      </c>
      <c r="N87" s="123">
        <v>14.072383880218068</v>
      </c>
      <c r="O87" s="123">
        <v>13.584041876294011</v>
      </c>
      <c r="P87" s="123">
        <v>13.136844751218396</v>
      </c>
      <c r="Q87" s="123">
        <v>13.130974962642295</v>
      </c>
      <c r="R87" s="123">
        <v>13.989310182734879</v>
      </c>
      <c r="S87" s="123">
        <v>14.544724005669321</v>
      </c>
      <c r="T87" s="123">
        <v>15.363380550190525</v>
      </c>
      <c r="U87" s="123">
        <v>13.88405192965469</v>
      </c>
      <c r="V87" s="123">
        <v>12.917381004659271</v>
      </c>
      <c r="W87" s="123">
        <v>13.369202506558672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16.484055124495097</v>
      </c>
      <c r="D88" s="99">
        <v>16.740143286888976</v>
      </c>
      <c r="E88" s="99">
        <v>17.142559549356335</v>
      </c>
      <c r="F88" s="99">
        <v>15.534191724206321</v>
      </c>
      <c r="G88" s="99">
        <v>17.266831948267992</v>
      </c>
      <c r="H88" s="99">
        <v>17.778494704965116</v>
      </c>
      <c r="I88" s="99">
        <v>18.646853955661769</v>
      </c>
      <c r="J88" s="99">
        <v>17.867789584638793</v>
      </c>
      <c r="K88" s="99">
        <v>15.6181882939023</v>
      </c>
      <c r="L88" s="99">
        <v>15.545050886746209</v>
      </c>
      <c r="M88" s="99">
        <v>15.728442601659733</v>
      </c>
      <c r="N88" s="99">
        <v>15.148652239034083</v>
      </c>
      <c r="O88" s="99">
        <v>14.776123769294582</v>
      </c>
      <c r="P88" s="99">
        <v>13.41267504263978</v>
      </c>
      <c r="Q88" s="99">
        <v>13.462671107834145</v>
      </c>
      <c r="R88" s="99">
        <v>13.700721189552187</v>
      </c>
      <c r="S88" s="99">
        <v>13.506190987472321</v>
      </c>
      <c r="T88" s="99">
        <v>16.33775344098888</v>
      </c>
      <c r="U88" s="99">
        <v>14.167590753135517</v>
      </c>
      <c r="V88" s="99">
        <v>13.286514030010508</v>
      </c>
      <c r="W88" s="99">
        <v>14.3170286803709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18.875858894765155</v>
      </c>
      <c r="D89" s="99">
        <v>17.68914951056291</v>
      </c>
      <c r="E89" s="99">
        <v>19.051175833329253</v>
      </c>
      <c r="F89" s="99">
        <v>18.039971198844796</v>
      </c>
      <c r="G89" s="99">
        <v>18.265102657551811</v>
      </c>
      <c r="H89" s="99">
        <v>19.120040883867954</v>
      </c>
      <c r="I89" s="99">
        <v>19.476690102632997</v>
      </c>
      <c r="J89" s="99">
        <v>17.742934872348751</v>
      </c>
      <c r="K89" s="99">
        <v>15.858299955922584</v>
      </c>
      <c r="L89" s="99">
        <v>15.96906676421345</v>
      </c>
      <c r="M89" s="99">
        <v>12.511366901041388</v>
      </c>
      <c r="N89" s="99">
        <v>11.326371993952149</v>
      </c>
      <c r="O89" s="99">
        <v>13.230263836765046</v>
      </c>
      <c r="P89" s="99">
        <v>11.669191123157889</v>
      </c>
      <c r="Q89" s="99">
        <v>11.308808487126397</v>
      </c>
      <c r="R89" s="99">
        <v>11.204098873473082</v>
      </c>
      <c r="S89" s="99">
        <v>10.208329081168268</v>
      </c>
      <c r="T89" s="99">
        <v>16.793275412573099</v>
      </c>
      <c r="U89" s="99">
        <v>12.097696053596897</v>
      </c>
      <c r="V89" s="99">
        <v>13.372303558200789</v>
      </c>
      <c r="W89" s="99">
        <v>13.937130554158523</v>
      </c>
      <c r="DA89" s="63" t="s">
        <v>4508</v>
      </c>
    </row>
    <row r="90" spans="1:105" ht="12" customHeight="1" x14ac:dyDescent="0.25">
      <c r="A90" s="100" t="s">
        <v>205</v>
      </c>
      <c r="B90" s="101"/>
      <c r="C90" s="102">
        <v>8.9859881582840337</v>
      </c>
      <c r="D90" s="102">
        <v>9.0709272838609625</v>
      </c>
      <c r="E90" s="102">
        <v>9.4477961913094095</v>
      </c>
      <c r="F90" s="102">
        <v>9.1874594532556806</v>
      </c>
      <c r="G90" s="102">
        <v>9.0760478556636084</v>
      </c>
      <c r="H90" s="102">
        <v>9.0436202679030959</v>
      </c>
      <c r="I90" s="102">
        <v>10.293303593669686</v>
      </c>
      <c r="J90" s="102">
        <v>8.1980049569690046</v>
      </c>
      <c r="K90" s="102">
        <v>7.4760838426740523</v>
      </c>
      <c r="L90" s="102">
        <v>6.9109745269428107</v>
      </c>
      <c r="M90" s="102">
        <v>5.0133626328467145</v>
      </c>
      <c r="N90" s="102">
        <v>3.9114485857896355</v>
      </c>
      <c r="O90" s="102">
        <v>6.230521487978991</v>
      </c>
      <c r="P90" s="102">
        <v>5.0665001106008472</v>
      </c>
      <c r="Q90" s="102">
        <v>5.2378521710260193</v>
      </c>
      <c r="R90" s="102">
        <v>5.6802030357606981</v>
      </c>
      <c r="S90" s="102">
        <v>2.9214360994414497</v>
      </c>
      <c r="T90" s="102">
        <v>9.1668928666440195</v>
      </c>
      <c r="U90" s="102">
        <v>4.9498427245328731</v>
      </c>
      <c r="V90" s="102">
        <v>5.6012092487878782</v>
      </c>
      <c r="W90" s="102">
        <v>6.0704866378850539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9.8898707364811216</v>
      </c>
      <c r="D91" s="105">
        <v>8.6182222267019473</v>
      </c>
      <c r="E91" s="105">
        <v>9.6033796420198509</v>
      </c>
      <c r="F91" s="105">
        <v>8.8525117455891138</v>
      </c>
      <c r="G91" s="105">
        <v>9.1890548018882079</v>
      </c>
      <c r="H91" s="105">
        <v>10.076420615964858</v>
      </c>
      <c r="I91" s="105">
        <v>9.1833865089633058</v>
      </c>
      <c r="J91" s="105">
        <v>9.5449299153797487</v>
      </c>
      <c r="K91" s="105">
        <v>8.382216113248532</v>
      </c>
      <c r="L91" s="105">
        <v>9.0580922372706389</v>
      </c>
      <c r="M91" s="105">
        <v>7.4980042681946699</v>
      </c>
      <c r="N91" s="105">
        <v>7.4149234081625135</v>
      </c>
      <c r="O91" s="105">
        <v>6.9997423487860555</v>
      </c>
      <c r="P91" s="105">
        <v>6.6026910125570417</v>
      </c>
      <c r="Q91" s="105">
        <v>6.0709563161003777</v>
      </c>
      <c r="R91" s="105">
        <v>5.5238958377123861</v>
      </c>
      <c r="S91" s="105">
        <v>7.2868929817268189</v>
      </c>
      <c r="T91" s="105">
        <v>7.6263825459290819</v>
      </c>
      <c r="U91" s="105">
        <v>7.1478533290640254</v>
      </c>
      <c r="V91" s="105">
        <v>7.771094309412911</v>
      </c>
      <c r="W91" s="105">
        <v>7.8666439162734658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16.841691957622022</v>
      </c>
      <c r="D92" s="102">
        <v>17.429072815888414</v>
      </c>
      <c r="E92" s="102">
        <v>17.052715915672579</v>
      </c>
      <c r="F92" s="102">
        <v>17.07176973205781</v>
      </c>
      <c r="G92" s="102">
        <v>19.072491205189319</v>
      </c>
      <c r="H92" s="102">
        <v>16.827031553355617</v>
      </c>
      <c r="I92" s="102">
        <v>15.864285055516119</v>
      </c>
      <c r="J92" s="102">
        <v>15.089102651839864</v>
      </c>
      <c r="K92" s="102">
        <v>13.988666188809844</v>
      </c>
      <c r="L92" s="102">
        <v>14.526315878557455</v>
      </c>
      <c r="M92" s="102">
        <v>13.313806752053598</v>
      </c>
      <c r="N92" s="102">
        <v>12.678270313912495</v>
      </c>
      <c r="O92" s="102">
        <v>12.202453371975691</v>
      </c>
      <c r="P92" s="102">
        <v>11.990380705988933</v>
      </c>
      <c r="Q92" s="102">
        <v>12.084991654785492</v>
      </c>
      <c r="R92" s="102">
        <v>13.054673921962348</v>
      </c>
      <c r="S92" s="102">
        <v>13.364789138950206</v>
      </c>
      <c r="T92" s="102">
        <v>14.429198162729074</v>
      </c>
      <c r="U92" s="102">
        <v>12.207034383797344</v>
      </c>
      <c r="V92" s="102">
        <v>11.348996530388677</v>
      </c>
      <c r="W92" s="102">
        <v>11.21794143324173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10.704724257950708</v>
      </c>
      <c r="D93" s="105">
        <v>10.952872635165765</v>
      </c>
      <c r="E93" s="105">
        <v>10.147740198654644</v>
      </c>
      <c r="F93" s="105">
        <v>11.622487100406349</v>
      </c>
      <c r="G93" s="105">
        <v>11.399677130994736</v>
      </c>
      <c r="H93" s="105">
        <v>11.534403079286623</v>
      </c>
      <c r="I93" s="105">
        <v>9.3915856636022905</v>
      </c>
      <c r="J93" s="105">
        <v>10.231870815189028</v>
      </c>
      <c r="K93" s="105">
        <v>8.9224242130232572</v>
      </c>
      <c r="L93" s="105">
        <v>9.7637679931677965</v>
      </c>
      <c r="M93" s="105">
        <v>8.6199082590312379</v>
      </c>
      <c r="N93" s="105">
        <v>8.1098992349337617</v>
      </c>
      <c r="O93" s="105">
        <v>8.2451160524733869</v>
      </c>
      <c r="P93" s="105">
        <v>7.9956950672333509</v>
      </c>
      <c r="Q93" s="105">
        <v>7.6994757411495005</v>
      </c>
      <c r="R93" s="105">
        <v>9.0909954193753073</v>
      </c>
      <c r="S93" s="105">
        <v>8.2649918794791368</v>
      </c>
      <c r="T93" s="105">
        <v>11.081977576561901</v>
      </c>
      <c r="U93" s="105">
        <v>8.5403385281306345</v>
      </c>
      <c r="V93" s="105">
        <v>9.1090693131312612</v>
      </c>
      <c r="W93" s="105">
        <v>9.4344334427812697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3.3059626857944577</v>
      </c>
      <c r="D94" s="99">
        <v>3.5291225396230179</v>
      </c>
      <c r="E94" s="99">
        <v>2.7243063617231087</v>
      </c>
      <c r="F94" s="99">
        <v>3.8655413795483993</v>
      </c>
      <c r="G94" s="99">
        <v>3.6870671111974684</v>
      </c>
      <c r="H94" s="99">
        <v>3.8057318370040139</v>
      </c>
      <c r="I94" s="99">
        <v>2.081780508311037</v>
      </c>
      <c r="J94" s="99">
        <v>2.6796688933907258</v>
      </c>
      <c r="K94" s="99">
        <v>2.0385009390853894</v>
      </c>
      <c r="L94" s="99">
        <v>2.4774030835578049</v>
      </c>
      <c r="M94" s="99">
        <v>1.7595096613341652</v>
      </c>
      <c r="N94" s="99">
        <v>1.4411797990275637</v>
      </c>
      <c r="O94" s="99">
        <v>1.1037239237236036</v>
      </c>
      <c r="P94" s="99">
        <v>1.4964340046456839</v>
      </c>
      <c r="Q94" s="99">
        <v>1.5447748046703904</v>
      </c>
      <c r="R94" s="99">
        <v>2.1797054834587608</v>
      </c>
      <c r="S94" s="99">
        <v>1.4791843353046645</v>
      </c>
      <c r="T94" s="99">
        <v>3.2887025378114032</v>
      </c>
      <c r="U94" s="99">
        <v>1.7020297995806166</v>
      </c>
      <c r="V94" s="99">
        <v>1.9439029462558197</v>
      </c>
      <c r="W94" s="99">
        <v>1.5969270556390582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7.3987615721562507</v>
      </c>
      <c r="D95" s="99">
        <v>7.4237500955427498</v>
      </c>
      <c r="E95" s="99">
        <v>7.4234338369315314</v>
      </c>
      <c r="F95" s="99">
        <v>7.7569457208579475</v>
      </c>
      <c r="G95" s="99">
        <v>7.7126100197972685</v>
      </c>
      <c r="H95" s="99">
        <v>7.7286712422826067</v>
      </c>
      <c r="I95" s="99">
        <v>7.3098051552912553</v>
      </c>
      <c r="J95" s="99">
        <v>7.5522019217983019</v>
      </c>
      <c r="K95" s="99">
        <v>6.8839232739378673</v>
      </c>
      <c r="L95" s="99">
        <v>7.2863649096099916</v>
      </c>
      <c r="M95" s="99">
        <v>6.8603985976970741</v>
      </c>
      <c r="N95" s="99">
        <v>6.6687194359061976</v>
      </c>
      <c r="O95" s="99">
        <v>7.1413921287497812</v>
      </c>
      <c r="P95" s="99">
        <v>6.4992610625876663</v>
      </c>
      <c r="Q95" s="99">
        <v>6.1547009364791121</v>
      </c>
      <c r="R95" s="99">
        <v>6.9112899359165469</v>
      </c>
      <c r="S95" s="99">
        <v>6.785807544174471</v>
      </c>
      <c r="T95" s="99">
        <v>7.7932750387504992</v>
      </c>
      <c r="U95" s="99">
        <v>6.838308728550019</v>
      </c>
      <c r="V95" s="99">
        <v>7.1651663668754431</v>
      </c>
      <c r="W95" s="99">
        <v>7.8375063871422137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16.779728550762847</v>
      </c>
      <c r="D96" s="102">
        <v>17.633885180240934</v>
      </c>
      <c r="E96" s="102">
        <v>17.100226572176872</v>
      </c>
      <c r="F96" s="102">
        <v>17.578314300474418</v>
      </c>
      <c r="G96" s="102">
        <v>17.444876251203432</v>
      </c>
      <c r="H96" s="102">
        <v>17.922465877839844</v>
      </c>
      <c r="I96" s="102">
        <v>16.948207798397831</v>
      </c>
      <c r="J96" s="102">
        <v>16.148495030543142</v>
      </c>
      <c r="K96" s="102">
        <v>14.507067076062583</v>
      </c>
      <c r="L96" s="102">
        <v>15.313876967573746</v>
      </c>
      <c r="M96" s="102">
        <v>14.621204500586503</v>
      </c>
      <c r="N96" s="102">
        <v>14.612762581938403</v>
      </c>
      <c r="O96" s="102">
        <v>14.308106723508535</v>
      </c>
      <c r="P96" s="102">
        <v>14.001607420690311</v>
      </c>
      <c r="Q96" s="102">
        <v>13.637093557236998</v>
      </c>
      <c r="R96" s="102">
        <v>14.933611551526004</v>
      </c>
      <c r="S96" s="102">
        <v>15.692096536403577</v>
      </c>
      <c r="T96" s="102">
        <v>15.087163455752604</v>
      </c>
      <c r="U96" s="102">
        <v>14.267960699799723</v>
      </c>
      <c r="V96" s="102">
        <v>13.656387726714259</v>
      </c>
      <c r="W96" s="102">
        <v>13.765288692484052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15.255184328693886</v>
      </c>
      <c r="D97" s="105">
        <v>17.673958742957517</v>
      </c>
      <c r="E97" s="105">
        <v>18.016759735283429</v>
      </c>
      <c r="F97" s="105">
        <v>16.111474101735542</v>
      </c>
      <c r="G97" s="105">
        <v>16.189891630311141</v>
      </c>
      <c r="H97" s="105">
        <v>16.627082328086924</v>
      </c>
      <c r="I97" s="105">
        <v>15.072961595226982</v>
      </c>
      <c r="J97" s="105">
        <v>13.603477394286054</v>
      </c>
      <c r="K97" s="105">
        <v>13.20065555846849</v>
      </c>
      <c r="L97" s="105">
        <v>12.192490634361199</v>
      </c>
      <c r="M97" s="105">
        <v>13.656756401508648</v>
      </c>
      <c r="N97" s="105">
        <v>12.450096455542626</v>
      </c>
      <c r="O97" s="105">
        <v>11.110923924289779</v>
      </c>
      <c r="P97" s="105">
        <v>11.387143660180266</v>
      </c>
      <c r="Q97" s="105">
        <v>11.755105358413319</v>
      </c>
      <c r="R97" s="105">
        <v>13.139570489050659</v>
      </c>
      <c r="S97" s="105">
        <v>15.046406807790301</v>
      </c>
      <c r="T97" s="105">
        <v>14.330770870820169</v>
      </c>
      <c r="U97" s="105">
        <v>13.802675034684833</v>
      </c>
      <c r="V97" s="105">
        <v>11.771451963926282</v>
      </c>
      <c r="W97" s="105">
        <v>12.833109484086746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6.6183130689869811</v>
      </c>
      <c r="D98" s="99">
        <v>8.2873322007012629</v>
      </c>
      <c r="E98" s="99">
        <v>8.5646761527353021</v>
      </c>
      <c r="F98" s="99">
        <v>7.3626061401700431</v>
      </c>
      <c r="G98" s="99">
        <v>7.0460546046148442</v>
      </c>
      <c r="H98" s="99">
        <v>7.1707028518792493</v>
      </c>
      <c r="I98" s="99">
        <v>6.2552599177626949</v>
      </c>
      <c r="J98" s="99">
        <v>4.9282765591004534</v>
      </c>
      <c r="K98" s="99">
        <v>4.9916686883775121</v>
      </c>
      <c r="L98" s="99">
        <v>4.9911657694710883</v>
      </c>
      <c r="M98" s="99">
        <v>5.459759240681537</v>
      </c>
      <c r="N98" s="99">
        <v>4.3978651150505463</v>
      </c>
      <c r="O98" s="99">
        <v>3.4240246483239489</v>
      </c>
      <c r="P98" s="99">
        <v>3.8972824916976627</v>
      </c>
      <c r="Q98" s="99">
        <v>3.9198218565368532</v>
      </c>
      <c r="R98" s="99">
        <v>4.4360184389928801</v>
      </c>
      <c r="S98" s="99">
        <v>6.1280543963218754</v>
      </c>
      <c r="T98" s="99">
        <v>5.8682249770215069</v>
      </c>
      <c r="U98" s="99">
        <v>5.3459483577809541</v>
      </c>
      <c r="V98" s="99">
        <v>3.8094801552930981</v>
      </c>
      <c r="W98" s="99">
        <v>4.6813146579324902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8.6368712597069095</v>
      </c>
      <c r="D99" s="99">
        <v>9.3866265422562538</v>
      </c>
      <c r="E99" s="99">
        <v>9.4520835825481306</v>
      </c>
      <c r="F99" s="99">
        <v>8.7488679615654963</v>
      </c>
      <c r="G99" s="99">
        <v>9.1438370256962944</v>
      </c>
      <c r="H99" s="99">
        <v>9.4563794762076725</v>
      </c>
      <c r="I99" s="99">
        <v>8.8177016774642798</v>
      </c>
      <c r="J99" s="99">
        <v>8.6752008351856009</v>
      </c>
      <c r="K99" s="99">
        <v>8.2089868700909765</v>
      </c>
      <c r="L99" s="99">
        <v>7.201324864890112</v>
      </c>
      <c r="M99" s="99">
        <v>8.1969971608271077</v>
      </c>
      <c r="N99" s="99">
        <v>8.0522313404920727</v>
      </c>
      <c r="O99" s="99">
        <v>7.6868992759658274</v>
      </c>
      <c r="P99" s="99">
        <v>7.4898611684826015</v>
      </c>
      <c r="Q99" s="99">
        <v>7.8352835018764679</v>
      </c>
      <c r="R99" s="99">
        <v>8.7035520500577768</v>
      </c>
      <c r="S99" s="99">
        <v>8.9183524114684278</v>
      </c>
      <c r="T99" s="99">
        <v>8.4625458937986586</v>
      </c>
      <c r="U99" s="99">
        <v>8.4567266769038802</v>
      </c>
      <c r="V99" s="99">
        <v>7.9619718086331854</v>
      </c>
      <c r="W99" s="99">
        <v>8.1517948261542532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9.6917052997636759</v>
      </c>
      <c r="D100" s="123">
        <v>8.9230186685153896</v>
      </c>
      <c r="E100" s="123">
        <v>8.9553229396353426</v>
      </c>
      <c r="F100" s="123">
        <v>8.585237890670756</v>
      </c>
      <c r="G100" s="123">
        <v>9.127140479904952</v>
      </c>
      <c r="H100" s="123">
        <v>8.995899977694453</v>
      </c>
      <c r="I100" s="123">
        <v>8.4090023400612921</v>
      </c>
      <c r="J100" s="123">
        <v>8.0461650323410066</v>
      </c>
      <c r="K100" s="123">
        <v>7.095756034611715</v>
      </c>
      <c r="L100" s="123">
        <v>7.1585720703731486</v>
      </c>
      <c r="M100" s="123">
        <v>7.4506118126432552</v>
      </c>
      <c r="N100" s="123">
        <v>7.2019915445253568</v>
      </c>
      <c r="O100" s="123">
        <v>6.6742627242452155</v>
      </c>
      <c r="P100" s="123">
        <v>6.1738879879303106</v>
      </c>
      <c r="Q100" s="123">
        <v>6.5016036885555577</v>
      </c>
      <c r="R100" s="123">
        <v>6.9233491364941298</v>
      </c>
      <c r="S100" s="123">
        <v>7.4273245822339797</v>
      </c>
      <c r="T100" s="123">
        <v>7.4974788523764122</v>
      </c>
      <c r="U100" s="123">
        <v>6.836664709887148</v>
      </c>
      <c r="V100" s="123">
        <v>6.2967670945179162</v>
      </c>
      <c r="W100" s="123">
        <v>6.4160927335634481</v>
      </c>
      <c r="DA100" s="130" t="s">
        <v>4519</v>
      </c>
    </row>
    <row r="101" spans="1:105" ht="12" customHeight="1" x14ac:dyDescent="0.25">
      <c r="A101" s="97" t="s">
        <v>208</v>
      </c>
      <c r="B101" s="98"/>
      <c r="C101" s="99">
        <v>12.536962667319651</v>
      </c>
      <c r="D101" s="99">
        <v>11.936995207488478</v>
      </c>
      <c r="E101" s="99">
        <v>11.421542575294248</v>
      </c>
      <c r="F101" s="99">
        <v>10.024783042201818</v>
      </c>
      <c r="G101" s="99">
        <v>12.189172173051176</v>
      </c>
      <c r="H101" s="99">
        <v>12.23047674209991</v>
      </c>
      <c r="I101" s="99">
        <v>13.781645607176747</v>
      </c>
      <c r="J101" s="99">
        <v>12.402495119105488</v>
      </c>
      <c r="K101" s="99">
        <v>11.576897977757614</v>
      </c>
      <c r="L101" s="99">
        <v>9.4668262510142558</v>
      </c>
      <c r="M101" s="99">
        <v>12.226912087126431</v>
      </c>
      <c r="N101" s="99">
        <v>12.02021996615175</v>
      </c>
      <c r="O101" s="99">
        <v>10.597779422719595</v>
      </c>
      <c r="P101" s="99">
        <v>9.2239045186764077</v>
      </c>
      <c r="Q101" s="99">
        <v>10.118887953510333</v>
      </c>
      <c r="R101" s="99">
        <v>9.8071578667898134</v>
      </c>
      <c r="S101" s="99">
        <v>10.189355172872856</v>
      </c>
      <c r="T101" s="99">
        <v>11.121163317504854</v>
      </c>
      <c r="U101" s="99">
        <v>10.38726500325812</v>
      </c>
      <c r="V101" s="99">
        <v>9.7204204952200914</v>
      </c>
      <c r="W101" s="99">
        <v>10.567987609681726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12.098569399546882</v>
      </c>
      <c r="D102" s="99">
        <v>10.147112879410326</v>
      </c>
      <c r="E102" s="99">
        <v>10.512387873158817</v>
      </c>
      <c r="F102" s="99">
        <v>9.2793142470356607</v>
      </c>
      <c r="G102" s="99">
        <v>11.032975738544554</v>
      </c>
      <c r="H102" s="99">
        <v>9.8465225441561319</v>
      </c>
      <c r="I102" s="99">
        <v>9.5898869193285847</v>
      </c>
      <c r="J102" s="99">
        <v>8.3386572592266699</v>
      </c>
      <c r="K102" s="99">
        <v>8.2689854026082994</v>
      </c>
      <c r="L102" s="99">
        <v>8.2206623835550836</v>
      </c>
      <c r="M102" s="99">
        <v>9.045020256649968</v>
      </c>
      <c r="N102" s="99">
        <v>7.8844686030204461</v>
      </c>
      <c r="O102" s="99">
        <v>7.1853094563803808</v>
      </c>
      <c r="P102" s="99">
        <v>6.9649882470280522</v>
      </c>
      <c r="Q102" s="99">
        <v>7.2990192140116132</v>
      </c>
      <c r="R102" s="99">
        <v>7.692380389492925</v>
      </c>
      <c r="S102" s="99">
        <v>8.6708692299221042</v>
      </c>
      <c r="T102" s="99">
        <v>8.6262802873101148</v>
      </c>
      <c r="U102" s="99">
        <v>8.4025782521549228</v>
      </c>
      <c r="V102" s="99">
        <v>7.5538087908426732</v>
      </c>
      <c r="W102" s="99">
        <v>7.4437383256934577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8.3787544179411295</v>
      </c>
      <c r="D103" s="110">
        <v>8.0779068942257055</v>
      </c>
      <c r="E103" s="110">
        <v>7.8410706530644383</v>
      </c>
      <c r="F103" s="110">
        <v>8.0010752606576361</v>
      </c>
      <c r="G103" s="110">
        <v>7.8785337442554155</v>
      </c>
      <c r="H103" s="110">
        <v>8.420171956007481</v>
      </c>
      <c r="I103" s="110">
        <v>7.5381653210066366</v>
      </c>
      <c r="J103" s="110">
        <v>7.2950744582395863</v>
      </c>
      <c r="K103" s="110">
        <v>6.094293512593862</v>
      </c>
      <c r="L103" s="110">
        <v>6.5275517699936367</v>
      </c>
      <c r="M103" s="110">
        <v>6.2339316162944431</v>
      </c>
      <c r="N103" s="110">
        <v>6.2424392869148164</v>
      </c>
      <c r="O103" s="110">
        <v>5.9433899136770423</v>
      </c>
      <c r="P103" s="110">
        <v>5.3729976893228617</v>
      </c>
      <c r="Q103" s="110">
        <v>5.6780606134124563</v>
      </c>
      <c r="R103" s="110">
        <v>6.139214689663234</v>
      </c>
      <c r="S103" s="110">
        <v>6.5535655632513956</v>
      </c>
      <c r="T103" s="110">
        <v>6.3281202153845717</v>
      </c>
      <c r="U103" s="110">
        <v>5.8695695078622299</v>
      </c>
      <c r="V103" s="110">
        <v>5.4655141884624037</v>
      </c>
      <c r="W103" s="110">
        <v>5.6682502500554195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8">
        <f t="shared" ref="C105:Q105" si="35">C106+C109+C111+C120</f>
        <v>73.062525639822965</v>
      </c>
      <c r="D105" s="118">
        <f t="shared" si="35"/>
        <v>126.25931408635942</v>
      </c>
      <c r="E105" s="118">
        <f t="shared" si="35"/>
        <v>121.55065948752188</v>
      </c>
      <c r="F105" s="118">
        <f t="shared" si="35"/>
        <v>130.36056570773596</v>
      </c>
      <c r="G105" s="118">
        <f t="shared" si="35"/>
        <v>130.36765462198923</v>
      </c>
      <c r="H105" s="118">
        <f t="shared" si="35"/>
        <v>116.01250277458034</v>
      </c>
      <c r="I105" s="118">
        <f t="shared" si="35"/>
        <v>100.12617288381811</v>
      </c>
      <c r="J105" s="118">
        <f t="shared" si="35"/>
        <v>100.31467535288834</v>
      </c>
      <c r="K105" s="118">
        <f t="shared" si="35"/>
        <v>106.98382796807294</v>
      </c>
      <c r="L105" s="118">
        <f t="shared" si="35"/>
        <v>126.47267980331388</v>
      </c>
      <c r="M105" s="118">
        <f t="shared" si="35"/>
        <v>115.96645099249923</v>
      </c>
      <c r="N105" s="118">
        <f t="shared" si="35"/>
        <v>121.19232502592003</v>
      </c>
      <c r="O105" s="118">
        <f t="shared" si="35"/>
        <v>110.39387855436316</v>
      </c>
      <c r="P105" s="118">
        <f t="shared" si="35"/>
        <v>98.731905253290861</v>
      </c>
      <c r="Q105" s="118">
        <f t="shared" si="35"/>
        <v>97.539288333868171</v>
      </c>
      <c r="R105" s="118">
        <f t="shared" ref="R105:V105" si="36">R106+R109+R111+R120</f>
        <v>97.674983714524487</v>
      </c>
      <c r="S105" s="118">
        <f t="shared" si="36"/>
        <v>92.193413701288961</v>
      </c>
      <c r="T105" s="118">
        <f t="shared" si="36"/>
        <v>83.411246224391562</v>
      </c>
      <c r="U105" s="118">
        <f t="shared" si="36"/>
        <v>83.682063484090307</v>
      </c>
      <c r="V105" s="118">
        <f t="shared" si="36"/>
        <v>76.243882363790632</v>
      </c>
      <c r="W105" s="118">
        <f t="shared" ref="W105" si="37">W106+W109+W111+W120</f>
        <v>82.983841897230846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59.345995713546586</v>
      </c>
      <c r="D106" s="123">
        <f t="shared" si="38"/>
        <v>107.54913091075443</v>
      </c>
      <c r="E106" s="123">
        <f t="shared" si="38"/>
        <v>97.420413443663364</v>
      </c>
      <c r="F106" s="123">
        <f t="shared" si="38"/>
        <v>106.35777562058158</v>
      </c>
      <c r="G106" s="123">
        <f t="shared" si="38"/>
        <v>106.26067549284434</v>
      </c>
      <c r="H106" s="123">
        <f t="shared" si="38"/>
        <v>93.167524619357238</v>
      </c>
      <c r="I106" s="123">
        <f t="shared" si="38"/>
        <v>75.954098952548804</v>
      </c>
      <c r="J106" s="123">
        <f t="shared" si="38"/>
        <v>78.981986595066175</v>
      </c>
      <c r="K106" s="123">
        <f t="shared" si="38"/>
        <v>84.801894147271142</v>
      </c>
      <c r="L106" s="123">
        <f t="shared" si="38"/>
        <v>102.53186814070801</v>
      </c>
      <c r="M106" s="123">
        <f t="shared" si="38"/>
        <v>90.562701717768803</v>
      </c>
      <c r="N106" s="123">
        <f t="shared" si="38"/>
        <v>96.511389642614731</v>
      </c>
      <c r="O106" s="123">
        <f t="shared" si="38"/>
        <v>88.648764693861025</v>
      </c>
      <c r="P106" s="123">
        <f t="shared" si="38"/>
        <v>77.514048723619098</v>
      </c>
      <c r="Q106" s="123">
        <f t="shared" si="38"/>
        <v>76.074053912653682</v>
      </c>
      <c r="R106" s="123">
        <f t="shared" ref="R106:V106" si="39">SUM(R107:R108)</f>
        <v>74.915131532853707</v>
      </c>
      <c r="S106" s="123">
        <f t="shared" si="39"/>
        <v>69.168543564943874</v>
      </c>
      <c r="T106" s="123">
        <f t="shared" si="39"/>
        <v>60.282028765979391</v>
      </c>
      <c r="U106" s="123">
        <f t="shared" si="39"/>
        <v>61.290551478047803</v>
      </c>
      <c r="V106" s="123">
        <f t="shared" si="39"/>
        <v>55.1828551171755</v>
      </c>
      <c r="W106" s="123">
        <f t="shared" ref="W106" si="40">SUM(W107:W108)</f>
        <v>60.03652220510881</v>
      </c>
      <c r="DA106" s="130" t="s">
        <v>4524</v>
      </c>
    </row>
    <row r="107" spans="1:105" ht="12" customHeight="1" x14ac:dyDescent="0.25">
      <c r="A107" s="97" t="s">
        <v>203</v>
      </c>
      <c r="B107" s="98"/>
      <c r="C107" s="99">
        <v>59.241766391277032</v>
      </c>
      <c r="D107" s="99">
        <v>107.3647742742928</v>
      </c>
      <c r="E107" s="99">
        <v>97.145598707123682</v>
      </c>
      <c r="F107" s="99">
        <v>106.01432202190161</v>
      </c>
      <c r="G107" s="99">
        <v>105.93292661810385</v>
      </c>
      <c r="H107" s="99">
        <v>92.939344158077645</v>
      </c>
      <c r="I107" s="99">
        <v>75.80901366477714</v>
      </c>
      <c r="J107" s="99">
        <v>78.817231030172962</v>
      </c>
      <c r="K107" s="99">
        <v>84.618587150286999</v>
      </c>
      <c r="L107" s="99">
        <v>102.27760744004466</v>
      </c>
      <c r="M107" s="99">
        <v>90.260305595740803</v>
      </c>
      <c r="N107" s="99">
        <v>96.188265653458927</v>
      </c>
      <c r="O107" s="99">
        <v>88.364424219957371</v>
      </c>
      <c r="P107" s="99">
        <v>77.263827917153563</v>
      </c>
      <c r="Q107" s="99">
        <v>75.823830956484557</v>
      </c>
      <c r="R107" s="99">
        <v>74.671712038045641</v>
      </c>
      <c r="S107" s="99">
        <v>68.971042887052008</v>
      </c>
      <c r="T107" s="99">
        <v>60.095892984972245</v>
      </c>
      <c r="U107" s="99">
        <v>61.098699321667816</v>
      </c>
      <c r="V107" s="99">
        <v>55.007752687525375</v>
      </c>
      <c r="W107" s="99">
        <v>59.8576384296585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0.1042293222695506</v>
      </c>
      <c r="D108" s="99">
        <v>0.18435663646162884</v>
      </c>
      <c r="E108" s="99">
        <v>0.27481473653967525</v>
      </c>
      <c r="F108" s="99">
        <v>0.34345359867996617</v>
      </c>
      <c r="G108" s="99">
        <v>0.32774887474048686</v>
      </c>
      <c r="H108" s="99">
        <v>0.22818046127959346</v>
      </c>
      <c r="I108" s="99">
        <v>0.14508528777166882</v>
      </c>
      <c r="J108" s="99">
        <v>0.16475556489320578</v>
      </c>
      <c r="K108" s="99">
        <v>0.18330699698414413</v>
      </c>
      <c r="L108" s="99">
        <v>0.25426070066334722</v>
      </c>
      <c r="M108" s="99">
        <v>0.30239612202800353</v>
      </c>
      <c r="N108" s="99">
        <v>0.32312398915579765</v>
      </c>
      <c r="O108" s="99">
        <v>0.28434047390365719</v>
      </c>
      <c r="P108" s="99">
        <v>0.25022080646553063</v>
      </c>
      <c r="Q108" s="99">
        <v>0.25022295616912776</v>
      </c>
      <c r="R108" s="99">
        <v>0.24341949480806813</v>
      </c>
      <c r="S108" s="99">
        <v>0.19750067789187051</v>
      </c>
      <c r="T108" s="99">
        <v>0.18613578100714409</v>
      </c>
      <c r="U108" s="99">
        <v>0.1918521563799841</v>
      </c>
      <c r="V108" s="99">
        <v>0.17510242965012299</v>
      </c>
      <c r="W108" s="99">
        <v>0.17888377545030823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0.33114217507239846</v>
      </c>
      <c r="D109" s="123">
        <f t="shared" si="41"/>
        <v>0.35405822969415257</v>
      </c>
      <c r="E109" s="123">
        <f t="shared" si="41"/>
        <v>0.32597461704292857</v>
      </c>
      <c r="F109" s="123">
        <f t="shared" si="41"/>
        <v>0.24243405710207455</v>
      </c>
      <c r="G109" s="123">
        <f t="shared" si="41"/>
        <v>0.22156522166452144</v>
      </c>
      <c r="H109" s="123">
        <f t="shared" si="41"/>
        <v>0.4657718009438141</v>
      </c>
      <c r="I109" s="123">
        <f t="shared" si="41"/>
        <v>0.71123258221709151</v>
      </c>
      <c r="J109" s="123">
        <f t="shared" si="41"/>
        <v>0.31344448430882094</v>
      </c>
      <c r="K109" s="123">
        <f t="shared" si="41"/>
        <v>0.25024609254083702</v>
      </c>
      <c r="L109" s="123">
        <f t="shared" si="41"/>
        <v>0.45387252969360697</v>
      </c>
      <c r="M109" s="123">
        <f t="shared" si="41"/>
        <v>0.2496237014201553</v>
      </c>
      <c r="N109" s="123">
        <f t="shared" si="41"/>
        <v>0.21562046674759391</v>
      </c>
      <c r="O109" s="123">
        <f t="shared" si="41"/>
        <v>0.13951583734723361</v>
      </c>
      <c r="P109" s="123">
        <f t="shared" si="41"/>
        <v>6.8767854334853412E-2</v>
      </c>
      <c r="Q109" s="123">
        <f t="shared" si="41"/>
        <v>9.1633030811911417E-2</v>
      </c>
      <c r="R109" s="123">
        <f t="shared" si="41"/>
        <v>7.1357073642952337E-2</v>
      </c>
      <c r="S109" s="123">
        <f t="shared" si="41"/>
        <v>0.16238987406247962</v>
      </c>
      <c r="T109" s="123">
        <f t="shared" si="41"/>
        <v>0.11991001168584621</v>
      </c>
      <c r="U109" s="123">
        <f t="shared" si="41"/>
        <v>0.11094623265585826</v>
      </c>
      <c r="V109" s="123">
        <f t="shared" si="41"/>
        <v>0.11308495811899655</v>
      </c>
      <c r="W109" s="123">
        <f t="shared" si="41"/>
        <v>6.4737549617219337E-2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0.33114217507239846</v>
      </c>
      <c r="D110" s="99">
        <f>RES_hhdet_in_fech!D110/RES_summary!D$21</f>
        <v>0.35405822969415257</v>
      </c>
      <c r="E110" s="99">
        <f>RES_hhdet_in_fech!E110/RES_summary!E$21</f>
        <v>0.32597461704292857</v>
      </c>
      <c r="F110" s="99">
        <f>RES_hhdet_in_fech!F110/RES_summary!F$21</f>
        <v>0.24243405710207455</v>
      </c>
      <c r="G110" s="99">
        <f>RES_hhdet_in_fech!G110/RES_summary!G$21</f>
        <v>0.22156522166452144</v>
      </c>
      <c r="H110" s="99">
        <f>RES_hhdet_in_fech!H110/RES_summary!H$21</f>
        <v>0.4657718009438141</v>
      </c>
      <c r="I110" s="99">
        <f>RES_hhdet_in_fech!I110/RES_summary!I$21</f>
        <v>0.71123258221709151</v>
      </c>
      <c r="J110" s="99">
        <f>RES_hhdet_in_fech!J110/RES_summary!J$21</f>
        <v>0.31344448430882094</v>
      </c>
      <c r="K110" s="99">
        <f>RES_hhdet_in_fech!K110/RES_summary!K$21</f>
        <v>0.25024609254083702</v>
      </c>
      <c r="L110" s="99">
        <f>RES_hhdet_in_fech!L110/RES_summary!L$21</f>
        <v>0.45387252969360697</v>
      </c>
      <c r="M110" s="99">
        <f>RES_hhdet_in_fech!M110/RES_summary!M$21</f>
        <v>0.2496237014201553</v>
      </c>
      <c r="N110" s="99">
        <f>RES_hhdet_in_fech!N110/RES_summary!N$21</f>
        <v>0.21562046674759391</v>
      </c>
      <c r="O110" s="99">
        <f>RES_hhdet_in_fech!O110/RES_summary!O$21</f>
        <v>0.13951583734723361</v>
      </c>
      <c r="P110" s="99">
        <f>RES_hhdet_in_fech!P110/RES_summary!P$21</f>
        <v>6.8767854334853412E-2</v>
      </c>
      <c r="Q110" s="99">
        <f>RES_hhdet_in_fech!Q110/RES_summary!Q$21</f>
        <v>9.1633030811911417E-2</v>
      </c>
      <c r="R110" s="99">
        <f>RES_hhdet_in_fech!R110/RES_summary!R$21</f>
        <v>7.1357073642952337E-2</v>
      </c>
      <c r="S110" s="99">
        <f>RES_hhdet_in_fech!S110/RES_summary!S$21</f>
        <v>0.16238987406247962</v>
      </c>
      <c r="T110" s="99">
        <f>RES_hhdet_in_fech!T110/RES_summary!T$21</f>
        <v>0.11991001168584621</v>
      </c>
      <c r="U110" s="99">
        <f>RES_hhdet_in_fech!U110/RES_summary!U$21</f>
        <v>0.11094623265585826</v>
      </c>
      <c r="V110" s="99">
        <f>RES_hhdet_in_fech!V110/RES_summary!V$21</f>
        <v>0.11308495811899655</v>
      </c>
      <c r="W110" s="99">
        <f>RES_hhdet_in_fech!W110/RES_summary!W$21</f>
        <v>6.4737549617219337E-2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7.0218989967416618</v>
      </c>
      <c r="D111" s="123">
        <v>11.784096631681539</v>
      </c>
      <c r="E111" s="123">
        <v>14.782752071269435</v>
      </c>
      <c r="F111" s="123">
        <v>15.133437429878434</v>
      </c>
      <c r="G111" s="123">
        <v>14.73651692472699</v>
      </c>
      <c r="H111" s="123">
        <v>14.064924417576043</v>
      </c>
      <c r="I111" s="123">
        <v>14.193240586764416</v>
      </c>
      <c r="J111" s="123">
        <v>14.117781882172709</v>
      </c>
      <c r="K111" s="123">
        <v>14.485961912202789</v>
      </c>
      <c r="L111" s="123">
        <v>16.549988121025077</v>
      </c>
      <c r="M111" s="123">
        <v>17.960980778931948</v>
      </c>
      <c r="N111" s="123">
        <v>16.858496116494958</v>
      </c>
      <c r="O111" s="123">
        <v>13.986441719531049</v>
      </c>
      <c r="P111" s="123">
        <v>13.950840030506699</v>
      </c>
      <c r="Q111" s="123">
        <v>14.550546499119969</v>
      </c>
      <c r="R111" s="123">
        <v>15.682560717303007</v>
      </c>
      <c r="S111" s="123">
        <v>15.367093167966262</v>
      </c>
      <c r="T111" s="123">
        <v>15.827173351271673</v>
      </c>
      <c r="U111" s="123">
        <v>15.186965442304263</v>
      </c>
      <c r="V111" s="123">
        <v>14.467347858787425</v>
      </c>
      <c r="W111" s="123">
        <v>16.532862112755627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6.2107545952606076</v>
      </c>
      <c r="D112" s="99">
        <v>11.817972971630564</v>
      </c>
      <c r="E112" s="99">
        <v>12.487075836647758</v>
      </c>
      <c r="F112" s="99">
        <v>12.609040432048095</v>
      </c>
      <c r="G112" s="99">
        <v>13.047640594272885</v>
      </c>
      <c r="H112" s="99">
        <v>11.921332681431004</v>
      </c>
      <c r="I112" s="99">
        <v>11.969029005265162</v>
      </c>
      <c r="J112" s="99">
        <v>10.876901125197396</v>
      </c>
      <c r="K112" s="99">
        <v>11.739743615821205</v>
      </c>
      <c r="L112" s="99">
        <v>13.706200791763454</v>
      </c>
      <c r="M112" s="99">
        <v>15.170769075265186</v>
      </c>
      <c r="N112" s="99">
        <v>15.085946641657426</v>
      </c>
      <c r="O112" s="99">
        <v>12.519315390309256</v>
      </c>
      <c r="P112" s="99">
        <v>12.781038028836162</v>
      </c>
      <c r="Q112" s="99">
        <v>12.997953790148756</v>
      </c>
      <c r="R112" s="99">
        <v>13.395620743979373</v>
      </c>
      <c r="S112" s="99">
        <v>12.985203268906007</v>
      </c>
      <c r="T112" s="99">
        <v>12.831495600971838</v>
      </c>
      <c r="U112" s="99">
        <v>13.251018136069462</v>
      </c>
      <c r="V112" s="99">
        <v>12.171139292501296</v>
      </c>
      <c r="W112" s="99">
        <v>16.111173688325113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16.488669169070672</v>
      </c>
      <c r="F113" s="99">
        <v>24.237344581498423</v>
      </c>
      <c r="G113" s="99">
        <v>0</v>
      </c>
      <c r="H113" s="99">
        <v>18.977423300756513</v>
      </c>
      <c r="I113" s="99">
        <v>0</v>
      </c>
      <c r="J113" s="99">
        <v>16.958163873590081</v>
      </c>
      <c r="K113" s="99">
        <v>13.640953848070565</v>
      </c>
      <c r="L113" s="99">
        <v>18.682137313227468</v>
      </c>
      <c r="M113" s="99">
        <v>15.998143242962954</v>
      </c>
      <c r="N113" s="99">
        <v>16.603005971967818</v>
      </c>
      <c r="O113" s="99">
        <v>11.187353919101001</v>
      </c>
      <c r="P113" s="99">
        <v>12.637014648097272</v>
      </c>
      <c r="Q113" s="99">
        <v>11.918696141141686</v>
      </c>
      <c r="R113" s="99">
        <v>15.316812924183113</v>
      </c>
      <c r="S113" s="99">
        <v>11.557967363224863</v>
      </c>
      <c r="T113" s="99">
        <v>11.531610512180013</v>
      </c>
      <c r="U113" s="99">
        <v>11.496144975480211</v>
      </c>
      <c r="V113" s="99">
        <v>10.750238111731125</v>
      </c>
      <c r="W113" s="99">
        <v>16.333280841467836</v>
      </c>
      <c r="DA113" s="63" t="s">
        <v>4531</v>
      </c>
    </row>
    <row r="114" spans="1:105" ht="12" customHeight="1" x14ac:dyDescent="0.25">
      <c r="A114" s="100" t="s">
        <v>203</v>
      </c>
      <c r="B114" s="101"/>
      <c r="C114" s="102">
        <v>0</v>
      </c>
      <c r="D114" s="102">
        <v>0</v>
      </c>
      <c r="E114" s="102">
        <v>7.7400984332939453</v>
      </c>
      <c r="F114" s="102">
        <v>12.145822442805558</v>
      </c>
      <c r="G114" s="102">
        <v>0</v>
      </c>
      <c r="H114" s="102">
        <v>9.2043041157871013</v>
      </c>
      <c r="I114" s="102">
        <v>0</v>
      </c>
      <c r="J114" s="102">
        <v>8.1715724004906978</v>
      </c>
      <c r="K114" s="102">
        <v>6.9377056451536605</v>
      </c>
      <c r="L114" s="102">
        <v>9.0268531800565359</v>
      </c>
      <c r="M114" s="102">
        <v>8.0673329343048863</v>
      </c>
      <c r="N114" s="102">
        <v>8.3805500133466584</v>
      </c>
      <c r="O114" s="102">
        <v>5.8648435945544088</v>
      </c>
      <c r="P114" s="102">
        <v>6.0908817008453466</v>
      </c>
      <c r="Q114" s="102">
        <v>6.0009808849327202</v>
      </c>
      <c r="R114" s="102">
        <v>7.2267240200272065</v>
      </c>
      <c r="S114" s="102">
        <v>5.8131100249336329</v>
      </c>
      <c r="T114" s="102">
        <v>6.7208713256730972</v>
      </c>
      <c r="U114" s="102">
        <v>6.0976459351944721</v>
      </c>
      <c r="V114" s="102">
        <v>5.5944724584425112</v>
      </c>
      <c r="W114" s="102">
        <v>7.8216482883478022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8.748570735776724</v>
      </c>
      <c r="F115" s="105">
        <v>12.091522138692865</v>
      </c>
      <c r="G115" s="105">
        <v>0</v>
      </c>
      <c r="H115" s="105">
        <v>9.7731191849694099</v>
      </c>
      <c r="I115" s="105">
        <v>0</v>
      </c>
      <c r="J115" s="105">
        <v>8.786591473099385</v>
      </c>
      <c r="K115" s="105">
        <v>6.703248202916904</v>
      </c>
      <c r="L115" s="105">
        <v>9.655284133170932</v>
      </c>
      <c r="M115" s="105">
        <v>7.9308103086580664</v>
      </c>
      <c r="N115" s="105">
        <v>8.2224559586211612</v>
      </c>
      <c r="O115" s="105">
        <v>5.3225103245465935</v>
      </c>
      <c r="P115" s="105">
        <v>6.5461329472519267</v>
      </c>
      <c r="Q115" s="105">
        <v>5.917715256208969</v>
      </c>
      <c r="R115" s="105">
        <v>8.0900889041559072</v>
      </c>
      <c r="S115" s="105">
        <v>5.7448573382912294</v>
      </c>
      <c r="T115" s="105">
        <v>4.8107391865069165</v>
      </c>
      <c r="U115" s="105">
        <v>5.3984990402857411</v>
      </c>
      <c r="V115" s="105">
        <v>5.1557656532886131</v>
      </c>
      <c r="W115" s="105">
        <v>8.5116325531200321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13.856807986078611</v>
      </c>
      <c r="D116" s="102">
        <v>11.075046016359643</v>
      </c>
      <c r="E116" s="102">
        <v>20.823857619458298</v>
      </c>
      <c r="F116" s="102">
        <v>20.776971601626862</v>
      </c>
      <c r="G116" s="102">
        <v>20.226622911702119</v>
      </c>
      <c r="H116" s="102">
        <v>19.844521806445126</v>
      </c>
      <c r="I116" s="102">
        <v>21.251675167883242</v>
      </c>
      <c r="J116" s="102">
        <v>21.109152568010973</v>
      </c>
      <c r="K116" s="102">
        <v>20.157514919022546</v>
      </c>
      <c r="L116" s="102">
        <v>20.786357336111397</v>
      </c>
      <c r="M116" s="102">
        <v>20.42683758206681</v>
      </c>
      <c r="N116" s="102">
        <v>19.578743070135641</v>
      </c>
      <c r="O116" s="102">
        <v>18.643601982324199</v>
      </c>
      <c r="P116" s="102">
        <v>17.013740012020381</v>
      </c>
      <c r="Q116" s="102">
        <v>16.898719237402485</v>
      </c>
      <c r="R116" s="102">
        <v>18.531578705539413</v>
      </c>
      <c r="S116" s="102">
        <v>17.877409469199584</v>
      </c>
      <c r="T116" s="102">
        <v>20.39430467822358</v>
      </c>
      <c r="U116" s="102">
        <v>17.507695159953744</v>
      </c>
      <c r="V116" s="102">
        <v>17.750269890469248</v>
      </c>
      <c r="W116" s="102">
        <v>13.103845141292885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13.27055452729045</v>
      </c>
      <c r="D117" s="105">
        <v>0</v>
      </c>
      <c r="E117" s="105">
        <v>19.982839682800922</v>
      </c>
      <c r="F117" s="105">
        <v>16.906277740832856</v>
      </c>
      <c r="G117" s="105">
        <v>18.766487074835098</v>
      </c>
      <c r="H117" s="105">
        <v>18.806971564774372</v>
      </c>
      <c r="I117" s="105">
        <v>21.025729901836414</v>
      </c>
      <c r="J117" s="105">
        <v>20.093524168158524</v>
      </c>
      <c r="K117" s="105">
        <v>19.004509241535658</v>
      </c>
      <c r="L117" s="105">
        <v>19.021600508827085</v>
      </c>
      <c r="M117" s="105">
        <v>19.851272179204368</v>
      </c>
      <c r="N117" s="105">
        <v>18.579417933842169</v>
      </c>
      <c r="O117" s="105">
        <v>16.418615062495572</v>
      </c>
      <c r="P117" s="105">
        <v>15.33087699712428</v>
      </c>
      <c r="Q117" s="105">
        <v>15.89755466147321</v>
      </c>
      <c r="R117" s="105">
        <v>17.058360873111322</v>
      </c>
      <c r="S117" s="105">
        <v>17.821673851608747</v>
      </c>
      <c r="T117" s="105">
        <v>17.178424852092341</v>
      </c>
      <c r="U117" s="105">
        <v>16.250138817291305</v>
      </c>
      <c r="V117" s="105">
        <v>15.15052281643276</v>
      </c>
      <c r="W117" s="105">
        <v>16.841265115634805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2.9323887345780295</v>
      </c>
      <c r="D118" s="99">
        <v>0</v>
      </c>
      <c r="E118" s="99">
        <v>9.7270442670344703</v>
      </c>
      <c r="F118" s="99">
        <v>7.4351071669414388</v>
      </c>
      <c r="G118" s="99">
        <v>9.0223257522659122</v>
      </c>
      <c r="H118" s="99">
        <v>8.9431048157446007</v>
      </c>
      <c r="I118" s="99">
        <v>11.339655708196519</v>
      </c>
      <c r="J118" s="99">
        <v>10.055955407477317</v>
      </c>
      <c r="K118" s="99">
        <v>9.7248446575075995</v>
      </c>
      <c r="L118" s="99">
        <v>9.6395966904831614</v>
      </c>
      <c r="M118" s="99">
        <v>10.435021998542359</v>
      </c>
      <c r="N118" s="99">
        <v>9.7326347883071875</v>
      </c>
      <c r="O118" s="99">
        <v>9.004610438909797</v>
      </c>
      <c r="P118" s="99">
        <v>7.5254483330334887</v>
      </c>
      <c r="Q118" s="99">
        <v>7.6788969220601633</v>
      </c>
      <c r="R118" s="99">
        <v>8.2230199498386529</v>
      </c>
      <c r="S118" s="99">
        <v>9.0569122925501482</v>
      </c>
      <c r="T118" s="99">
        <v>8.5163498016926287</v>
      </c>
      <c r="U118" s="99">
        <v>7.9339371642583325</v>
      </c>
      <c r="V118" s="99">
        <v>7.0963934978580623</v>
      </c>
      <c r="W118" s="99">
        <v>8.1961483589229172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10.338165792712418</v>
      </c>
      <c r="D119" s="99">
        <v>0</v>
      </c>
      <c r="E119" s="99">
        <v>10.255795415766451</v>
      </c>
      <c r="F119" s="99">
        <v>9.4711705738914151</v>
      </c>
      <c r="G119" s="99">
        <v>9.7441613225691839</v>
      </c>
      <c r="H119" s="99">
        <v>9.863866749029766</v>
      </c>
      <c r="I119" s="99">
        <v>9.686074193639902</v>
      </c>
      <c r="J119" s="99">
        <v>10.037568760681205</v>
      </c>
      <c r="K119" s="99">
        <v>9.2796645840280636</v>
      </c>
      <c r="L119" s="99">
        <v>9.3820038183439234</v>
      </c>
      <c r="M119" s="99">
        <v>9.4162501806620114</v>
      </c>
      <c r="N119" s="99">
        <v>8.8467831455349799</v>
      </c>
      <c r="O119" s="99">
        <v>7.4140046235857788</v>
      </c>
      <c r="P119" s="99">
        <v>7.8054286640907895</v>
      </c>
      <c r="Q119" s="99">
        <v>8.2186577394130484</v>
      </c>
      <c r="R119" s="99">
        <v>8.8353409232726694</v>
      </c>
      <c r="S119" s="99">
        <v>8.764761559058595</v>
      </c>
      <c r="T119" s="99">
        <v>8.6620750503997126</v>
      </c>
      <c r="U119" s="99">
        <v>8.3162016530329712</v>
      </c>
      <c r="V119" s="99">
        <v>8.0541293185746969</v>
      </c>
      <c r="W119" s="99">
        <v>8.6451167567118858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6.3634887544623293</v>
      </c>
      <c r="D120" s="123">
        <v>6.5720283142293079</v>
      </c>
      <c r="E120" s="123">
        <v>9.0215193555461521</v>
      </c>
      <c r="F120" s="123">
        <v>8.6269186001738642</v>
      </c>
      <c r="G120" s="123">
        <v>9.1488969827533921</v>
      </c>
      <c r="H120" s="123">
        <v>8.3142819367032548</v>
      </c>
      <c r="I120" s="123">
        <v>9.2676007622878007</v>
      </c>
      <c r="J120" s="123">
        <v>6.9014623913406448</v>
      </c>
      <c r="K120" s="123">
        <v>7.4457258160581699</v>
      </c>
      <c r="L120" s="123">
        <v>6.9369510118871691</v>
      </c>
      <c r="M120" s="123">
        <v>7.1931447943783313</v>
      </c>
      <c r="N120" s="123">
        <v>7.6068188000627366</v>
      </c>
      <c r="O120" s="123">
        <v>7.6191563036238579</v>
      </c>
      <c r="P120" s="123">
        <v>7.1982486448302172</v>
      </c>
      <c r="Q120" s="123">
        <v>6.8230548912826023</v>
      </c>
      <c r="R120" s="123">
        <v>7.0059343907248195</v>
      </c>
      <c r="S120" s="123">
        <v>7.4953870943163352</v>
      </c>
      <c r="T120" s="123">
        <v>7.1821340954546633</v>
      </c>
      <c r="U120" s="123">
        <v>7.0936003310823788</v>
      </c>
      <c r="V120" s="123">
        <v>6.4805944297087139</v>
      </c>
      <c r="W120" s="123">
        <v>6.3497200297491885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6.4357716543531458</v>
      </c>
      <c r="D121" s="99">
        <v>7.1482730260636247</v>
      </c>
      <c r="E121" s="99">
        <v>8.6848165357071228</v>
      </c>
      <c r="F121" s="99">
        <v>8.2078990965812171</v>
      </c>
      <c r="G121" s="99">
        <v>9.7855388491896012</v>
      </c>
      <c r="H121" s="99">
        <v>7.9052227990147967</v>
      </c>
      <c r="I121" s="99">
        <v>9.7098699666316985</v>
      </c>
      <c r="J121" s="99">
        <v>5.5560606841778775</v>
      </c>
      <c r="K121" s="99">
        <v>6.9240582774540069</v>
      </c>
      <c r="L121" s="99">
        <v>5.3307745694824895</v>
      </c>
      <c r="M121" s="99">
        <v>7.7559829879204241</v>
      </c>
      <c r="N121" s="99">
        <v>9.1226550396586035</v>
      </c>
      <c r="O121" s="99">
        <v>8.6514158567423696</v>
      </c>
      <c r="P121" s="99">
        <v>8.5301231372444519</v>
      </c>
      <c r="Q121" s="99">
        <v>8.5018071400312589</v>
      </c>
      <c r="R121" s="99">
        <v>9.0708200796262535</v>
      </c>
      <c r="S121" s="99">
        <v>8.6015706420906461</v>
      </c>
      <c r="T121" s="99">
        <v>9.1592431932832081</v>
      </c>
      <c r="U121" s="99">
        <v>9.4813114394659621</v>
      </c>
      <c r="V121" s="99">
        <v>8.6061397463047253</v>
      </c>
      <c r="W121" s="99">
        <v>7.7079142471896906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5.9330141595711652</v>
      </c>
      <c r="D122" s="110">
        <v>4.1153050261090041</v>
      </c>
      <c r="E122" s="110">
        <v>9.2215236131984675</v>
      </c>
      <c r="F122" s="110">
        <v>8.8856128721714018</v>
      </c>
      <c r="G122" s="110">
        <v>8.3873443703708404</v>
      </c>
      <c r="H122" s="110">
        <v>8.9167877601951204</v>
      </c>
      <c r="I122" s="110">
        <v>8.4584365538390678</v>
      </c>
      <c r="J122" s="110">
        <v>8.3922631886071848</v>
      </c>
      <c r="K122" s="110">
        <v>7.9939188227269504</v>
      </c>
      <c r="L122" s="110">
        <v>7.8728717309818546</v>
      </c>
      <c r="M122" s="110">
        <v>7.0993384287879824</v>
      </c>
      <c r="N122" s="110">
        <v>7.1149942213378443</v>
      </c>
      <c r="O122" s="110">
        <v>6.9304135885464415</v>
      </c>
      <c r="P122" s="110">
        <v>6.534068488982486</v>
      </c>
      <c r="Q122" s="110">
        <v>6.2661482441698082</v>
      </c>
      <c r="R122" s="110">
        <v>6.4004128704826782</v>
      </c>
      <c r="S122" s="110">
        <v>6.8066313004191237</v>
      </c>
      <c r="T122" s="110">
        <v>6.3301888435009035</v>
      </c>
      <c r="U122" s="110">
        <v>6.0923928462949144</v>
      </c>
      <c r="V122" s="110">
        <v>5.6771773008669202</v>
      </c>
      <c r="W122" s="110">
        <v>5.8366862850465946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8">
        <f t="shared" ref="C124:Q124" si="42">C125+C128+C130+C139</f>
        <v>137.6142159000033</v>
      </c>
      <c r="D124" s="118">
        <f t="shared" si="42"/>
        <v>145.96114853126269</v>
      </c>
      <c r="E124" s="118">
        <f t="shared" si="42"/>
        <v>140.73380630674993</v>
      </c>
      <c r="F124" s="118">
        <f t="shared" si="42"/>
        <v>140.43922028172577</v>
      </c>
      <c r="G124" s="118">
        <f t="shared" si="42"/>
        <v>133.93399393353982</v>
      </c>
      <c r="H124" s="118">
        <f t="shared" si="42"/>
        <v>132.19552158598768</v>
      </c>
      <c r="I124" s="118">
        <f t="shared" si="42"/>
        <v>124.6867105699868</v>
      </c>
      <c r="J124" s="118">
        <f t="shared" si="42"/>
        <v>130.06499704524404</v>
      </c>
      <c r="K124" s="118">
        <f t="shared" si="42"/>
        <v>120.85882057634674</v>
      </c>
      <c r="L124" s="118">
        <f t="shared" si="42"/>
        <v>124.76277588663716</v>
      </c>
      <c r="M124" s="118">
        <f t="shared" si="42"/>
        <v>113.22757647033072</v>
      </c>
      <c r="N124" s="118">
        <f t="shared" si="42"/>
        <v>111.74994623680314</v>
      </c>
      <c r="O124" s="118">
        <f t="shared" si="42"/>
        <v>113.75665834366846</v>
      </c>
      <c r="P124" s="118">
        <f t="shared" si="42"/>
        <v>97.721098355277803</v>
      </c>
      <c r="Q124" s="118">
        <f t="shared" si="42"/>
        <v>97.594305516252433</v>
      </c>
      <c r="R124" s="118">
        <f t="shared" ref="R124:V124" si="43">R125+R128+R130+R139</f>
        <v>100.01822985727121</v>
      </c>
      <c r="S124" s="118">
        <f t="shared" si="43"/>
        <v>100.85766288624411</v>
      </c>
      <c r="T124" s="118">
        <f t="shared" si="43"/>
        <v>98.76032673029853</v>
      </c>
      <c r="U124" s="118">
        <f t="shared" si="43"/>
        <v>88.431697205481527</v>
      </c>
      <c r="V124" s="118">
        <f t="shared" si="43"/>
        <v>80.981371257718791</v>
      </c>
      <c r="W124" s="118">
        <f t="shared" ref="W124" si="44">W125+W128+W130+W139</f>
        <v>80.067907244168509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118.08411884395592</v>
      </c>
      <c r="D125" s="123">
        <f t="shared" si="45"/>
        <v>125.09975445431381</v>
      </c>
      <c r="E125" s="123">
        <f t="shared" si="45"/>
        <v>119.62920209858699</v>
      </c>
      <c r="F125" s="123">
        <f t="shared" si="45"/>
        <v>116.77537059993166</v>
      </c>
      <c r="G125" s="123">
        <f t="shared" si="45"/>
        <v>111.25895712831638</v>
      </c>
      <c r="H125" s="123">
        <f t="shared" si="45"/>
        <v>108.82904404955335</v>
      </c>
      <c r="I125" s="123">
        <f t="shared" si="45"/>
        <v>101.90689516720079</v>
      </c>
      <c r="J125" s="123">
        <f t="shared" si="45"/>
        <v>110.03132506673225</v>
      </c>
      <c r="K125" s="123">
        <f t="shared" si="45"/>
        <v>100.3839492897235</v>
      </c>
      <c r="L125" s="123">
        <f t="shared" si="45"/>
        <v>104.06081406610978</v>
      </c>
      <c r="M125" s="123">
        <f t="shared" si="45"/>
        <v>92.612942841679356</v>
      </c>
      <c r="N125" s="123">
        <f t="shared" si="45"/>
        <v>91.55897043923386</v>
      </c>
      <c r="O125" s="123">
        <f t="shared" si="45"/>
        <v>94.763895068770665</v>
      </c>
      <c r="P125" s="123">
        <f t="shared" si="45"/>
        <v>78.637958738570219</v>
      </c>
      <c r="Q125" s="123">
        <f t="shared" si="45"/>
        <v>78.272907267188955</v>
      </c>
      <c r="R125" s="123">
        <f t="shared" ref="R125:V125" si="46">SUM(R126:R127)</f>
        <v>80.23293252566252</v>
      </c>
      <c r="S125" s="123">
        <f t="shared" si="46"/>
        <v>80.600005208404639</v>
      </c>
      <c r="T125" s="123">
        <f t="shared" si="46"/>
        <v>80.380268139169104</v>
      </c>
      <c r="U125" s="123">
        <f t="shared" si="46"/>
        <v>70.035484776509122</v>
      </c>
      <c r="V125" s="123">
        <f t="shared" si="46"/>
        <v>62.969898237482717</v>
      </c>
      <c r="W125" s="123">
        <f t="shared" ref="W125" si="47">SUM(W126:W127)</f>
        <v>61.606215967968858</v>
      </c>
      <c r="DA125" s="130" t="s">
        <v>4542</v>
      </c>
    </row>
    <row r="126" spans="1:105" ht="12" customHeight="1" x14ac:dyDescent="0.25">
      <c r="A126" s="97" t="s">
        <v>204</v>
      </c>
      <c r="B126" s="98"/>
      <c r="C126" s="99">
        <v>117.68406921429252</v>
      </c>
      <c r="D126" s="99">
        <v>124.64044759154245</v>
      </c>
      <c r="E126" s="99">
        <v>119.2036081759442</v>
      </c>
      <c r="F126" s="99">
        <v>116.35565513745702</v>
      </c>
      <c r="G126" s="99">
        <v>110.87377490608056</v>
      </c>
      <c r="H126" s="99">
        <v>108.46482773896157</v>
      </c>
      <c r="I126" s="99">
        <v>101.5895684216128</v>
      </c>
      <c r="J126" s="99">
        <v>109.699140064014</v>
      </c>
      <c r="K126" s="99">
        <v>100.08833230439222</v>
      </c>
      <c r="L126" s="99">
        <v>103.74778246053819</v>
      </c>
      <c r="M126" s="99">
        <v>92.339051855228888</v>
      </c>
      <c r="N126" s="99">
        <v>91.284061045230416</v>
      </c>
      <c r="O126" s="99">
        <v>94.478185636881463</v>
      </c>
      <c r="P126" s="99">
        <v>78.379518963635363</v>
      </c>
      <c r="Q126" s="99">
        <v>78.016134542937976</v>
      </c>
      <c r="R126" s="99">
        <v>79.980395559665979</v>
      </c>
      <c r="S126" s="99">
        <v>80.351842564150672</v>
      </c>
      <c r="T126" s="99">
        <v>80.132995995069564</v>
      </c>
      <c r="U126" s="99">
        <v>69.823302885181263</v>
      </c>
      <c r="V126" s="99">
        <v>62.778621191996727</v>
      </c>
      <c r="W126" s="99">
        <v>61.424728222652469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0.4000496296634003</v>
      </c>
      <c r="D127" s="99">
        <v>0.45930686277135113</v>
      </c>
      <c r="E127" s="99">
        <v>0.42559392264279194</v>
      </c>
      <c r="F127" s="99">
        <v>0.41971546247464242</v>
      </c>
      <c r="G127" s="99">
        <v>0.38518222223583032</v>
      </c>
      <c r="H127" s="99">
        <v>0.36421631059177234</v>
      </c>
      <c r="I127" s="99">
        <v>0.31732674558798946</v>
      </c>
      <c r="J127" s="99">
        <v>0.33218500271824264</v>
      </c>
      <c r="K127" s="99">
        <v>0.29561698533128311</v>
      </c>
      <c r="L127" s="99">
        <v>0.31303160557159421</v>
      </c>
      <c r="M127" s="99">
        <v>0.27389098645046533</v>
      </c>
      <c r="N127" s="99">
        <v>0.27490939400344189</v>
      </c>
      <c r="O127" s="99">
        <v>0.28570943188920878</v>
      </c>
      <c r="P127" s="99">
        <v>0.25843977493485348</v>
      </c>
      <c r="Q127" s="99">
        <v>0.25677272425098485</v>
      </c>
      <c r="R127" s="99">
        <v>0.25253696599654568</v>
      </c>
      <c r="S127" s="99">
        <v>0.24816264425396509</v>
      </c>
      <c r="T127" s="99">
        <v>0.24727214409954495</v>
      </c>
      <c r="U127" s="99">
        <v>0.21218189132786233</v>
      </c>
      <c r="V127" s="99">
        <v>0.19127704548599225</v>
      </c>
      <c r="W127" s="99">
        <v>0.18148774531638806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9.0209377627644874E-2</v>
      </c>
      <c r="D128" s="123">
        <f t="shared" si="48"/>
        <v>4.1936099949528995E-2</v>
      </c>
      <c r="E128" s="123">
        <f t="shared" si="48"/>
        <v>0.13763167462807718</v>
      </c>
      <c r="F128" s="123">
        <f t="shared" si="48"/>
        <v>0.22303560959944357</v>
      </c>
      <c r="G128" s="123">
        <f t="shared" si="48"/>
        <v>0.17232439565478</v>
      </c>
      <c r="H128" s="123">
        <f t="shared" si="48"/>
        <v>0.30041579592706374</v>
      </c>
      <c r="I128" s="123">
        <f t="shared" si="48"/>
        <v>0.26794792024039538</v>
      </c>
      <c r="J128" s="123">
        <f t="shared" si="48"/>
        <v>0.15126967384971673</v>
      </c>
      <c r="K128" s="123">
        <f t="shared" si="48"/>
        <v>0.19245843508773677</v>
      </c>
      <c r="L128" s="123">
        <f t="shared" si="48"/>
        <v>0.23622372502927386</v>
      </c>
      <c r="M128" s="123">
        <f t="shared" si="48"/>
        <v>0.22884750081038352</v>
      </c>
      <c r="N128" s="123">
        <f t="shared" si="48"/>
        <v>0.34424333136114832</v>
      </c>
      <c r="O128" s="123">
        <f t="shared" si="48"/>
        <v>0.19203302912987294</v>
      </c>
      <c r="P128" s="123">
        <f t="shared" si="48"/>
        <v>0.10447964899144066</v>
      </c>
      <c r="Q128" s="123">
        <f t="shared" si="48"/>
        <v>0.11633414649762437</v>
      </c>
      <c r="R128" s="123">
        <f t="shared" si="48"/>
        <v>0.16595409135540162</v>
      </c>
      <c r="S128" s="123">
        <f t="shared" si="48"/>
        <v>0.16986536341339659</v>
      </c>
      <c r="T128" s="123">
        <f t="shared" si="48"/>
        <v>0.20780143546696242</v>
      </c>
      <c r="U128" s="123">
        <f t="shared" si="48"/>
        <v>0.16963419849957642</v>
      </c>
      <c r="V128" s="123">
        <f t="shared" si="48"/>
        <v>0.13665950625647236</v>
      </c>
      <c r="W128" s="123">
        <f t="shared" si="48"/>
        <v>0.1600492139454413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9.0209377627644874E-2</v>
      </c>
      <c r="D129" s="99">
        <f>RES_hhdet_in_fech!D129/RES_summary!D$21</f>
        <v>4.1936099949528995E-2</v>
      </c>
      <c r="E129" s="99">
        <f>RES_hhdet_in_fech!E129/RES_summary!E$21</f>
        <v>0.13763167462807718</v>
      </c>
      <c r="F129" s="99">
        <f>RES_hhdet_in_fech!F129/RES_summary!F$21</f>
        <v>0.22303560959944357</v>
      </c>
      <c r="G129" s="99">
        <f>RES_hhdet_in_fech!G129/RES_summary!G$21</f>
        <v>0.17232439565478</v>
      </c>
      <c r="H129" s="99">
        <f>RES_hhdet_in_fech!H129/RES_summary!H$21</f>
        <v>0.30041579592706374</v>
      </c>
      <c r="I129" s="99">
        <f>RES_hhdet_in_fech!I129/RES_summary!I$21</f>
        <v>0.26794792024039538</v>
      </c>
      <c r="J129" s="99">
        <f>RES_hhdet_in_fech!J129/RES_summary!J$21</f>
        <v>0.15126967384971673</v>
      </c>
      <c r="K129" s="99">
        <f>RES_hhdet_in_fech!K129/RES_summary!K$21</f>
        <v>0.19245843508773677</v>
      </c>
      <c r="L129" s="99">
        <f>RES_hhdet_in_fech!L129/RES_summary!L$21</f>
        <v>0.23622372502927386</v>
      </c>
      <c r="M129" s="99">
        <f>RES_hhdet_in_fech!M129/RES_summary!M$21</f>
        <v>0.22884750081038352</v>
      </c>
      <c r="N129" s="99">
        <f>RES_hhdet_in_fech!N129/RES_summary!N$21</f>
        <v>0.34424333136114832</v>
      </c>
      <c r="O129" s="99">
        <f>RES_hhdet_in_fech!O129/RES_summary!O$21</f>
        <v>0.19203302912987294</v>
      </c>
      <c r="P129" s="99">
        <f>RES_hhdet_in_fech!P129/RES_summary!P$21</f>
        <v>0.10447964899144066</v>
      </c>
      <c r="Q129" s="99">
        <f>RES_hhdet_in_fech!Q129/RES_summary!Q$21</f>
        <v>0.11633414649762437</v>
      </c>
      <c r="R129" s="99">
        <f>RES_hhdet_in_fech!R129/RES_summary!R$21</f>
        <v>0.16595409135540162</v>
      </c>
      <c r="S129" s="99">
        <f>RES_hhdet_in_fech!S129/RES_summary!S$21</f>
        <v>0.16986536341339659</v>
      </c>
      <c r="T129" s="99">
        <f>RES_hhdet_in_fech!T129/RES_summary!T$21</f>
        <v>0.20780143546696242</v>
      </c>
      <c r="U129" s="99">
        <f>RES_hhdet_in_fech!U129/RES_summary!U$21</f>
        <v>0.16963419849957642</v>
      </c>
      <c r="V129" s="99">
        <f>RES_hhdet_in_fech!V129/RES_summary!V$21</f>
        <v>0.13665950625647236</v>
      </c>
      <c r="W129" s="99">
        <f>RES_hhdet_in_fech!W129/RES_summary!W$21</f>
        <v>0.1600492139454413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13.219524840805454</v>
      </c>
      <c r="D130" s="123">
        <v>14.657957954100318</v>
      </c>
      <c r="E130" s="123">
        <v>14.204428077083795</v>
      </c>
      <c r="F130" s="123">
        <v>16.14374683422076</v>
      </c>
      <c r="G130" s="123">
        <v>15.129866575439673</v>
      </c>
      <c r="H130" s="123">
        <v>15.780593087414355</v>
      </c>
      <c r="I130" s="123">
        <v>15.338635751611529</v>
      </c>
      <c r="J130" s="123">
        <v>13.773667547602653</v>
      </c>
      <c r="K130" s="123">
        <v>13.917153458760824</v>
      </c>
      <c r="L130" s="123">
        <v>13.711985754494405</v>
      </c>
      <c r="M130" s="123">
        <v>14.077048603016081</v>
      </c>
      <c r="N130" s="123">
        <v>13.567433741418892</v>
      </c>
      <c r="O130" s="123">
        <v>12.928159426160617</v>
      </c>
      <c r="P130" s="123">
        <v>13.407069326823656</v>
      </c>
      <c r="Q130" s="123">
        <v>13.60197758681193</v>
      </c>
      <c r="R130" s="123">
        <v>14.01589946391819</v>
      </c>
      <c r="S130" s="123">
        <v>14.344874305739934</v>
      </c>
      <c r="T130" s="123">
        <v>13.210538741924097</v>
      </c>
      <c r="U130" s="123">
        <v>12.925815103457412</v>
      </c>
      <c r="V130" s="123">
        <v>12.382242157209559</v>
      </c>
      <c r="W130" s="123">
        <v>12.714183946293321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11.420217280715921</v>
      </c>
      <c r="D131" s="99">
        <v>12.458849174761124</v>
      </c>
      <c r="E131" s="99">
        <v>12.371918512775139</v>
      </c>
      <c r="F131" s="99">
        <v>13.810678396196719</v>
      </c>
      <c r="G131" s="99">
        <v>12.454850049410886</v>
      </c>
      <c r="H131" s="99">
        <v>13.047689119653681</v>
      </c>
      <c r="I131" s="99">
        <v>13.71806575798016</v>
      </c>
      <c r="J131" s="99">
        <v>13.019629477111202</v>
      </c>
      <c r="K131" s="99">
        <v>12.806287958478901</v>
      </c>
      <c r="L131" s="99">
        <v>12.670862532251634</v>
      </c>
      <c r="M131" s="99">
        <v>13.183680337122329</v>
      </c>
      <c r="N131" s="99">
        <v>12.261327592255807</v>
      </c>
      <c r="O131" s="99">
        <v>11.937814775546032</v>
      </c>
      <c r="P131" s="99">
        <v>12.069769022168108</v>
      </c>
      <c r="Q131" s="99">
        <v>11.971513950950889</v>
      </c>
      <c r="R131" s="99">
        <v>12.728205902003062</v>
      </c>
      <c r="S131" s="99">
        <v>12.92599497836502</v>
      </c>
      <c r="T131" s="99">
        <v>12.418059436887415</v>
      </c>
      <c r="U131" s="99">
        <v>12.097359352988548</v>
      </c>
      <c r="V131" s="99">
        <v>11.591821292559125</v>
      </c>
      <c r="W131" s="99">
        <v>12.32679354805647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11.689002332077381</v>
      </c>
      <c r="D132" s="99">
        <v>12.722282077500472</v>
      </c>
      <c r="E132" s="99">
        <v>13.725949749404911</v>
      </c>
      <c r="F132" s="99">
        <v>15.735574616727943</v>
      </c>
      <c r="G132" s="99">
        <v>14.167224263709068</v>
      </c>
      <c r="H132" s="99">
        <v>13.525450475423726</v>
      </c>
      <c r="I132" s="99">
        <v>14.593826954990522</v>
      </c>
      <c r="J132" s="99">
        <v>13.809212719961744</v>
      </c>
      <c r="K132" s="99">
        <v>12.996179353866864</v>
      </c>
      <c r="L132" s="99">
        <v>13.093989627936217</v>
      </c>
      <c r="M132" s="99">
        <v>14.746282822426894</v>
      </c>
      <c r="N132" s="99">
        <v>12.332150214429879</v>
      </c>
      <c r="O132" s="99">
        <v>11.995234231186407</v>
      </c>
      <c r="P132" s="99">
        <v>12.264489035401001</v>
      </c>
      <c r="Q132" s="99">
        <v>12.06015716832839</v>
      </c>
      <c r="R132" s="99">
        <v>13.466855518270574</v>
      </c>
      <c r="S132" s="99">
        <v>12.98120058476454</v>
      </c>
      <c r="T132" s="99">
        <v>11.792004733636139</v>
      </c>
      <c r="U132" s="99">
        <v>12.501038583466196</v>
      </c>
      <c r="V132" s="99">
        <v>11.469100139291504</v>
      </c>
      <c r="W132" s="99">
        <v>12.899219961078742</v>
      </c>
      <c r="DA132" s="63" t="s">
        <v>4549</v>
      </c>
    </row>
    <row r="133" spans="1:105" ht="12" customHeight="1" x14ac:dyDescent="0.25">
      <c r="A133" s="100" t="s">
        <v>204</v>
      </c>
      <c r="B133" s="101"/>
      <c r="C133" s="102">
        <v>6.1604657610668134</v>
      </c>
      <c r="D133" s="102">
        <v>6.7379872339773872</v>
      </c>
      <c r="E133" s="102">
        <v>7.0750539981681237</v>
      </c>
      <c r="F133" s="102">
        <v>7.7037526748713248</v>
      </c>
      <c r="G133" s="102">
        <v>7.0966469375411938</v>
      </c>
      <c r="H133" s="102">
        <v>7.112506736927334</v>
      </c>
      <c r="I133" s="102">
        <v>7.7586637736882835</v>
      </c>
      <c r="J133" s="102">
        <v>7.0908987222215343</v>
      </c>
      <c r="K133" s="102">
        <v>6.495539724551973</v>
      </c>
      <c r="L133" s="102">
        <v>6.2243332771352646</v>
      </c>
      <c r="M133" s="102">
        <v>6.2461907338414449</v>
      </c>
      <c r="N133" s="102">
        <v>5.4776981514743674</v>
      </c>
      <c r="O133" s="102">
        <v>5.5936568745118027</v>
      </c>
      <c r="P133" s="102">
        <v>5.698947946145557</v>
      </c>
      <c r="Q133" s="102">
        <v>5.8022718623174381</v>
      </c>
      <c r="R133" s="102">
        <v>6.2747876550839443</v>
      </c>
      <c r="S133" s="102">
        <v>6.7563390157370105</v>
      </c>
      <c r="T133" s="102">
        <v>6.1795812563226864</v>
      </c>
      <c r="U133" s="102">
        <v>6.4003996285769871</v>
      </c>
      <c r="V133" s="102">
        <v>5.7617572546365965</v>
      </c>
      <c r="W133" s="102">
        <v>6.4272774454019386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5.5285365710105729</v>
      </c>
      <c r="D134" s="105">
        <v>5.9842948435230854</v>
      </c>
      <c r="E134" s="105">
        <v>6.6508957512367921</v>
      </c>
      <c r="F134" s="105">
        <v>8.0318219418566219</v>
      </c>
      <c r="G134" s="105">
        <v>7.0705773261678733</v>
      </c>
      <c r="H134" s="105">
        <v>6.4129437384963914</v>
      </c>
      <c r="I134" s="105">
        <v>6.8351631813022404</v>
      </c>
      <c r="J134" s="105">
        <v>6.7183139977402062</v>
      </c>
      <c r="K134" s="105">
        <v>6.5006396293148931</v>
      </c>
      <c r="L134" s="105">
        <v>6.8696563508009527</v>
      </c>
      <c r="M134" s="105">
        <v>8.500092088585447</v>
      </c>
      <c r="N134" s="105">
        <v>6.8544520629555121</v>
      </c>
      <c r="O134" s="105">
        <v>6.4015773566746024</v>
      </c>
      <c r="P134" s="105">
        <v>6.5655410892554418</v>
      </c>
      <c r="Q134" s="105">
        <v>6.2578853060109525</v>
      </c>
      <c r="R134" s="105">
        <v>7.1920678631866322</v>
      </c>
      <c r="S134" s="105">
        <v>6.2248615690275342</v>
      </c>
      <c r="T134" s="105">
        <v>5.6124234773134534</v>
      </c>
      <c r="U134" s="105">
        <v>6.1006389548892095</v>
      </c>
      <c r="V134" s="105">
        <v>5.7073428846549072</v>
      </c>
      <c r="W134" s="105">
        <v>6.4719425156768047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18.908665374657971</v>
      </c>
      <c r="D135" s="102">
        <v>22.175219092151526</v>
      </c>
      <c r="E135" s="102">
        <v>19.988183030273632</v>
      </c>
      <c r="F135" s="102">
        <v>21.076155237033742</v>
      </c>
      <c r="G135" s="102">
        <v>21.345353402450293</v>
      </c>
      <c r="H135" s="102">
        <v>21.275820631763388</v>
      </c>
      <c r="I135" s="102">
        <v>22.182200818425944</v>
      </c>
      <c r="J135" s="102">
        <v>17.51517341122814</v>
      </c>
      <c r="K135" s="102">
        <v>17.103607381077783</v>
      </c>
      <c r="L135" s="102">
        <v>19.429695399053564</v>
      </c>
      <c r="M135" s="102">
        <v>18.184327563230564</v>
      </c>
      <c r="N135" s="102">
        <v>19.465726518365912</v>
      </c>
      <c r="O135" s="102">
        <v>17.925551071909343</v>
      </c>
      <c r="P135" s="102">
        <v>15.7112222026976</v>
      </c>
      <c r="Q135" s="102">
        <v>16.273494670636563</v>
      </c>
      <c r="R135" s="102">
        <v>17.028349818002184</v>
      </c>
      <c r="S135" s="102">
        <v>18.230924108534342</v>
      </c>
      <c r="T135" s="102">
        <v>16.658485718118605</v>
      </c>
      <c r="U135" s="102">
        <v>15.556664161076043</v>
      </c>
      <c r="V135" s="102">
        <v>15.667479674833061</v>
      </c>
      <c r="W135" s="102">
        <v>13.952698036765197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18.422998465367559</v>
      </c>
      <c r="D136" s="105">
        <v>19.572024286274722</v>
      </c>
      <c r="E136" s="105">
        <v>19.50950294587162</v>
      </c>
      <c r="F136" s="105">
        <v>19.556877379839168</v>
      </c>
      <c r="G136" s="105">
        <v>19.829073492777763</v>
      </c>
      <c r="H136" s="105">
        <v>19.964237807683478</v>
      </c>
      <c r="I136" s="105">
        <v>21.499543206018771</v>
      </c>
      <c r="J136" s="105">
        <v>17.841900890997092</v>
      </c>
      <c r="K136" s="105">
        <v>18.743281025435778</v>
      </c>
      <c r="L136" s="105">
        <v>17.171788550896398</v>
      </c>
      <c r="M136" s="105">
        <v>19.451614149261747</v>
      </c>
      <c r="N136" s="105">
        <v>18.655112696558792</v>
      </c>
      <c r="O136" s="105">
        <v>17.877242252982285</v>
      </c>
      <c r="P136" s="105">
        <v>15.62318971210129</v>
      </c>
      <c r="Q136" s="105">
        <v>16.136480204900444</v>
      </c>
      <c r="R136" s="105">
        <v>16.963552195295993</v>
      </c>
      <c r="S136" s="105">
        <v>18.39265713731017</v>
      </c>
      <c r="T136" s="105">
        <v>15.996879935493865</v>
      </c>
      <c r="U136" s="105">
        <v>16.478286601393254</v>
      </c>
      <c r="V136" s="105">
        <v>15.776793212003353</v>
      </c>
      <c r="W136" s="105">
        <v>14.513058327301934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8.7696613143370232</v>
      </c>
      <c r="D137" s="99">
        <v>9.4892777377132962</v>
      </c>
      <c r="E137" s="99">
        <v>9.4125299238543789</v>
      </c>
      <c r="F137" s="99">
        <v>9.9535854532451786</v>
      </c>
      <c r="G137" s="99">
        <v>10.030833347476257</v>
      </c>
      <c r="H137" s="99">
        <v>9.9392199842948923</v>
      </c>
      <c r="I137" s="99">
        <v>11.711121412543816</v>
      </c>
      <c r="J137" s="99">
        <v>9.213878126174448</v>
      </c>
      <c r="K137" s="99">
        <v>9.298361439145177</v>
      </c>
      <c r="L137" s="99">
        <v>7.9173907785946716</v>
      </c>
      <c r="M137" s="99">
        <v>10.041726680348923</v>
      </c>
      <c r="N137" s="99">
        <v>9.5869401298231338</v>
      </c>
      <c r="O137" s="99">
        <v>9.430249888966431</v>
      </c>
      <c r="P137" s="99">
        <v>7.52477335344176</v>
      </c>
      <c r="Q137" s="99">
        <v>7.6655233645029508</v>
      </c>
      <c r="R137" s="99">
        <v>7.9486829828082648</v>
      </c>
      <c r="S137" s="99">
        <v>8.8546137484607694</v>
      </c>
      <c r="T137" s="99">
        <v>6.5716607632977073</v>
      </c>
      <c r="U137" s="99">
        <v>7.6043858242682667</v>
      </c>
      <c r="V137" s="99">
        <v>6.9954795611529184</v>
      </c>
      <c r="W137" s="99">
        <v>7.3583985760735438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9.6533371510305415</v>
      </c>
      <c r="D138" s="99">
        <v>10.082746548561422</v>
      </c>
      <c r="E138" s="99">
        <v>10.096973022017245</v>
      </c>
      <c r="F138" s="99">
        <v>9.6032919265939913</v>
      </c>
      <c r="G138" s="99">
        <v>9.7982401453015129</v>
      </c>
      <c r="H138" s="99">
        <v>10.025017823388588</v>
      </c>
      <c r="I138" s="99">
        <v>9.7884217934749458</v>
      </c>
      <c r="J138" s="99">
        <v>8.628022764822644</v>
      </c>
      <c r="K138" s="99">
        <v>9.4449195862905952</v>
      </c>
      <c r="L138" s="99">
        <v>9.254397772301731</v>
      </c>
      <c r="M138" s="99">
        <v>9.4098874689128245</v>
      </c>
      <c r="N138" s="99">
        <v>9.0681725667356581</v>
      </c>
      <c r="O138" s="99">
        <v>8.4469923640158502</v>
      </c>
      <c r="P138" s="99">
        <v>8.0984163586595308</v>
      </c>
      <c r="Q138" s="99">
        <v>8.4709568403974949</v>
      </c>
      <c r="R138" s="99">
        <v>9.0148692124877261</v>
      </c>
      <c r="S138" s="99">
        <v>9.5380433888493972</v>
      </c>
      <c r="T138" s="99">
        <v>9.4252191721961616</v>
      </c>
      <c r="U138" s="99">
        <v>8.8739007771249874</v>
      </c>
      <c r="V138" s="99">
        <v>8.7813136508504357</v>
      </c>
      <c r="W138" s="99">
        <v>7.1546597512283929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6.2203628376143003</v>
      </c>
      <c r="D139" s="123">
        <v>6.161500022899042</v>
      </c>
      <c r="E139" s="123">
        <v>6.7625444564510415</v>
      </c>
      <c r="F139" s="123">
        <v>7.2970672379738932</v>
      </c>
      <c r="G139" s="123">
        <v>7.3728458341289853</v>
      </c>
      <c r="H139" s="123">
        <v>7.2854686530929147</v>
      </c>
      <c r="I139" s="123">
        <v>7.1732317309340798</v>
      </c>
      <c r="J139" s="123">
        <v>6.1087347570594366</v>
      </c>
      <c r="K139" s="123">
        <v>6.3652593927746688</v>
      </c>
      <c r="L139" s="123">
        <v>6.7537523410036959</v>
      </c>
      <c r="M139" s="123">
        <v>6.3087375248248927</v>
      </c>
      <c r="N139" s="123">
        <v>6.2792987247892373</v>
      </c>
      <c r="O139" s="123">
        <v>5.8725708196073061</v>
      </c>
      <c r="P139" s="123">
        <v>5.5715906408924818</v>
      </c>
      <c r="Q139" s="123">
        <v>5.6030865157539278</v>
      </c>
      <c r="R139" s="123">
        <v>5.6034437763350944</v>
      </c>
      <c r="S139" s="123">
        <v>5.74291800868615</v>
      </c>
      <c r="T139" s="123">
        <v>4.9617184137383719</v>
      </c>
      <c r="U139" s="123">
        <v>5.3007631270154159</v>
      </c>
      <c r="V139" s="123">
        <v>5.4925713567700436</v>
      </c>
      <c r="W139" s="123">
        <v>5.5874581159608825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7.0348743349956582</v>
      </c>
      <c r="D140" s="99">
        <v>8.1442870933852021</v>
      </c>
      <c r="E140" s="99">
        <v>8.9860934368965886</v>
      </c>
      <c r="F140" s="99">
        <v>9.2421310807665158</v>
      </c>
      <c r="G140" s="99">
        <v>8.9849108957035924</v>
      </c>
      <c r="H140" s="99">
        <v>9.2971989041328769</v>
      </c>
      <c r="I140" s="99">
        <v>9.4784959803810764</v>
      </c>
      <c r="J140" s="99">
        <v>8.2595635101836447</v>
      </c>
      <c r="K140" s="99">
        <v>8.3759043140909331</v>
      </c>
      <c r="L140" s="99">
        <v>7.735442572502726</v>
      </c>
      <c r="M140" s="99">
        <v>7.4701195585541198</v>
      </c>
      <c r="N140" s="99">
        <v>7.691437072215999</v>
      </c>
      <c r="O140" s="99">
        <v>7.0237388008741668</v>
      </c>
      <c r="P140" s="99">
        <v>7.8200414537405161</v>
      </c>
      <c r="Q140" s="99">
        <v>7.3948253481419473</v>
      </c>
      <c r="R140" s="99">
        <v>7.3381520079387563</v>
      </c>
      <c r="S140" s="99">
        <v>8.2078225084440923</v>
      </c>
      <c r="T140" s="99">
        <v>8.1343785381292903</v>
      </c>
      <c r="U140" s="99">
        <v>8.7617121792141184</v>
      </c>
      <c r="V140" s="99">
        <v>8.5075709886984416</v>
      </c>
      <c r="W140" s="99">
        <v>7.982902252382539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5.7169741231224478</v>
      </c>
      <c r="D141" s="110">
        <v>5.647531518415545</v>
      </c>
      <c r="E141" s="110">
        <v>6.2014390729577187</v>
      </c>
      <c r="F141" s="110">
        <v>6.7302999589855288</v>
      </c>
      <c r="G141" s="110">
        <v>6.8807040014139611</v>
      </c>
      <c r="H141" s="110">
        <v>6.7113621254534506</v>
      </c>
      <c r="I141" s="110">
        <v>6.2795881720602047</v>
      </c>
      <c r="J141" s="110">
        <v>5.4848955882336483</v>
      </c>
      <c r="K141" s="110">
        <v>5.5636472892754663</v>
      </c>
      <c r="L141" s="110">
        <v>6.3072402141907116</v>
      </c>
      <c r="M141" s="110">
        <v>5.7861677910738685</v>
      </c>
      <c r="N141" s="110">
        <v>5.7152241081213297</v>
      </c>
      <c r="O141" s="110">
        <v>5.3959678556618949</v>
      </c>
      <c r="P141" s="110">
        <v>5.1102888057345384</v>
      </c>
      <c r="Q141" s="110">
        <v>5.2798649690815571</v>
      </c>
      <c r="R141" s="110">
        <v>5.2595920488178685</v>
      </c>
      <c r="S141" s="110">
        <v>5.2466226628424693</v>
      </c>
      <c r="T141" s="110">
        <v>4.450592154555669</v>
      </c>
      <c r="U141" s="110">
        <v>4.5185353630795637</v>
      </c>
      <c r="V141" s="110">
        <v>4.6725868093081981</v>
      </c>
      <c r="W141" s="110">
        <v>4.6490908918641578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84.338490073595651</v>
      </c>
      <c r="D143" s="118">
        <f t="shared" si="49"/>
        <v>78.266673964958898</v>
      </c>
      <c r="E143" s="118">
        <f t="shared" si="49"/>
        <v>76.600236958182322</v>
      </c>
      <c r="F143" s="118">
        <f t="shared" si="49"/>
        <v>69.169630001897573</v>
      </c>
      <c r="G143" s="118">
        <f t="shared" si="49"/>
        <v>66.82292536860399</v>
      </c>
      <c r="H143" s="118">
        <f t="shared" si="49"/>
        <v>63.635538389216194</v>
      </c>
      <c r="I143" s="118">
        <f t="shared" si="49"/>
        <v>59.781082975909968</v>
      </c>
      <c r="J143" s="118">
        <f t="shared" si="49"/>
        <v>59.168390572189239</v>
      </c>
      <c r="K143" s="118">
        <f t="shared" si="49"/>
        <v>55.013044855800501</v>
      </c>
      <c r="L143" s="118">
        <f t="shared" si="49"/>
        <v>56.225006400005093</v>
      </c>
      <c r="M143" s="118">
        <f t="shared" si="49"/>
        <v>49.651999935582168</v>
      </c>
      <c r="N143" s="118">
        <f t="shared" si="49"/>
        <v>48.406582835000187</v>
      </c>
      <c r="O143" s="118">
        <f t="shared" si="49"/>
        <v>46.094840383987048</v>
      </c>
      <c r="P143" s="118">
        <f t="shared" si="49"/>
        <v>39.416530662484057</v>
      </c>
      <c r="Q143" s="118">
        <f t="shared" si="49"/>
        <v>38.544185577650943</v>
      </c>
      <c r="R143" s="118">
        <f t="shared" ref="R143:V143" si="50">R144+R146+R148+R157</f>
        <v>40.791416820972017</v>
      </c>
      <c r="S143" s="118">
        <f t="shared" si="50"/>
        <v>40.7734522873834</v>
      </c>
      <c r="T143" s="118">
        <f t="shared" si="50"/>
        <v>39.607988314355524</v>
      </c>
      <c r="U143" s="118">
        <f t="shared" si="50"/>
        <v>36.605430168207889</v>
      </c>
      <c r="V143" s="118">
        <f t="shared" si="50"/>
        <v>34.457189099490428</v>
      </c>
      <c r="W143" s="118">
        <f t="shared" ref="W143" si="51">W144+W146+W148+W157</f>
        <v>35.584112249950124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60.068957060402852</v>
      </c>
      <c r="D144" s="123">
        <f t="shared" si="52"/>
        <v>51.964912348111092</v>
      </c>
      <c r="E144" s="123">
        <f t="shared" si="52"/>
        <v>50.091978810582312</v>
      </c>
      <c r="F144" s="123">
        <f t="shared" si="52"/>
        <v>44.222784466222087</v>
      </c>
      <c r="G144" s="123">
        <f t="shared" si="52"/>
        <v>42.5773340132125</v>
      </c>
      <c r="H144" s="123">
        <f t="shared" si="52"/>
        <v>39.085255120654253</v>
      </c>
      <c r="I144" s="123">
        <f t="shared" si="52"/>
        <v>34.901311671573602</v>
      </c>
      <c r="J144" s="123">
        <f t="shared" si="52"/>
        <v>35.28515755930087</v>
      </c>
      <c r="K144" s="123">
        <f t="shared" si="52"/>
        <v>31.23790123747964</v>
      </c>
      <c r="L144" s="123">
        <f t="shared" si="52"/>
        <v>31.49922002844707</v>
      </c>
      <c r="M144" s="123">
        <f t="shared" si="52"/>
        <v>24.656177182875549</v>
      </c>
      <c r="N144" s="123">
        <f t="shared" si="52"/>
        <v>24.089565442017332</v>
      </c>
      <c r="O144" s="123">
        <f t="shared" si="52"/>
        <v>23.849249147917767</v>
      </c>
      <c r="P144" s="123">
        <f t="shared" si="52"/>
        <v>18.907367379131323</v>
      </c>
      <c r="Q144" s="123">
        <f t="shared" si="52"/>
        <v>18.174740274044055</v>
      </c>
      <c r="R144" s="123">
        <f t="shared" si="52"/>
        <v>18.688426445686858</v>
      </c>
      <c r="S144" s="123">
        <f t="shared" si="52"/>
        <v>17.441435966073321</v>
      </c>
      <c r="T144" s="123">
        <f t="shared" si="52"/>
        <v>16.954286766619674</v>
      </c>
      <c r="U144" s="123">
        <f t="shared" si="52"/>
        <v>15.054182866889976</v>
      </c>
      <c r="V144" s="123">
        <f t="shared" si="52"/>
        <v>13.608251152969487</v>
      </c>
      <c r="W144" s="123">
        <f t="shared" si="52"/>
        <v>14.99760527414313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60.068957060402852</v>
      </c>
      <c r="D145" s="99">
        <v>51.964912348111092</v>
      </c>
      <c r="E145" s="99">
        <v>50.091978810582312</v>
      </c>
      <c r="F145" s="99">
        <v>44.222784466222087</v>
      </c>
      <c r="G145" s="99">
        <v>42.5773340132125</v>
      </c>
      <c r="H145" s="99">
        <v>39.085255120654253</v>
      </c>
      <c r="I145" s="99">
        <v>34.901311671573602</v>
      </c>
      <c r="J145" s="99">
        <v>35.28515755930087</v>
      </c>
      <c r="K145" s="99">
        <v>31.23790123747964</v>
      </c>
      <c r="L145" s="99">
        <v>31.49922002844707</v>
      </c>
      <c r="M145" s="99">
        <v>24.656177182875549</v>
      </c>
      <c r="N145" s="99">
        <v>24.089565442017332</v>
      </c>
      <c r="O145" s="99">
        <v>23.849249147917767</v>
      </c>
      <c r="P145" s="99">
        <v>18.907367379131323</v>
      </c>
      <c r="Q145" s="99">
        <v>18.174740274044055</v>
      </c>
      <c r="R145" s="99">
        <v>18.688426445686858</v>
      </c>
      <c r="S145" s="99">
        <v>17.441435966073321</v>
      </c>
      <c r="T145" s="99">
        <v>16.954286766619674</v>
      </c>
      <c r="U145" s="99">
        <v>15.054182866889976</v>
      </c>
      <c r="V145" s="99">
        <v>13.608251152969487</v>
      </c>
      <c r="W145" s="99">
        <v>14.99760527414313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0.81585477176576038</v>
      </c>
      <c r="D146" s="123">
        <f t="shared" si="53"/>
        <v>0.70996766365804864</v>
      </c>
      <c r="E146" s="123">
        <f t="shared" si="53"/>
        <v>1.4346019808327359</v>
      </c>
      <c r="F146" s="123">
        <f t="shared" si="53"/>
        <v>1.0499955627823203</v>
      </c>
      <c r="G146" s="123">
        <f t="shared" si="53"/>
        <v>1.0262000374049025</v>
      </c>
      <c r="H146" s="123">
        <f t="shared" si="53"/>
        <v>1.1502359148253511</v>
      </c>
      <c r="I146" s="123">
        <f t="shared" si="53"/>
        <v>0.78690192652448832</v>
      </c>
      <c r="J146" s="123">
        <f t="shared" si="53"/>
        <v>0.77908769534578814</v>
      </c>
      <c r="K146" s="123">
        <f t="shared" si="53"/>
        <v>1.4039641060624766</v>
      </c>
      <c r="L146" s="123">
        <f t="shared" si="53"/>
        <v>1.5079423666062224</v>
      </c>
      <c r="M146" s="123">
        <f t="shared" si="53"/>
        <v>1.5946768456224989</v>
      </c>
      <c r="N146" s="123">
        <f t="shared" si="53"/>
        <v>1.7367759244589773</v>
      </c>
      <c r="O146" s="123">
        <f t="shared" si="53"/>
        <v>1.4158069377748992</v>
      </c>
      <c r="P146" s="123">
        <f t="shared" si="53"/>
        <v>0.78605889792564476</v>
      </c>
      <c r="Q146" s="123">
        <f t="shared" si="53"/>
        <v>1.0325890691932205</v>
      </c>
      <c r="R146" s="123">
        <f t="shared" si="53"/>
        <v>1.5821403310109607</v>
      </c>
      <c r="S146" s="123">
        <f t="shared" si="53"/>
        <v>1.7703921414712873</v>
      </c>
      <c r="T146" s="123">
        <f t="shared" si="53"/>
        <v>1.5992941110696288</v>
      </c>
      <c r="U146" s="123">
        <f t="shared" si="53"/>
        <v>1.6667883964114865</v>
      </c>
      <c r="V146" s="123">
        <f t="shared" si="53"/>
        <v>1.5910437715788133</v>
      </c>
      <c r="W146" s="123">
        <f t="shared" si="53"/>
        <v>1.7376458720646912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0.81585477176576038</v>
      </c>
      <c r="D147" s="99">
        <f>RES_hhdet_in_fech!D147/RES_summary!D$21</f>
        <v>0.70996766365804864</v>
      </c>
      <c r="E147" s="99">
        <f>RES_hhdet_in_fech!E147/RES_summary!E$21</f>
        <v>1.4346019808327359</v>
      </c>
      <c r="F147" s="99">
        <f>RES_hhdet_in_fech!F147/RES_summary!F$21</f>
        <v>1.0499955627823203</v>
      </c>
      <c r="G147" s="99">
        <f>RES_hhdet_in_fech!G147/RES_summary!G$21</f>
        <v>1.0262000374049025</v>
      </c>
      <c r="H147" s="99">
        <f>RES_hhdet_in_fech!H147/RES_summary!H$21</f>
        <v>1.1502359148253511</v>
      </c>
      <c r="I147" s="99">
        <f>RES_hhdet_in_fech!I147/RES_summary!I$21</f>
        <v>0.78690192652448832</v>
      </c>
      <c r="J147" s="99">
        <f>RES_hhdet_in_fech!J147/RES_summary!J$21</f>
        <v>0.77908769534578814</v>
      </c>
      <c r="K147" s="99">
        <f>RES_hhdet_in_fech!K147/RES_summary!K$21</f>
        <v>1.4039641060624766</v>
      </c>
      <c r="L147" s="99">
        <f>RES_hhdet_in_fech!L147/RES_summary!L$21</f>
        <v>1.5079423666062224</v>
      </c>
      <c r="M147" s="99">
        <f>RES_hhdet_in_fech!M147/RES_summary!M$21</f>
        <v>1.5946768456224989</v>
      </c>
      <c r="N147" s="99">
        <f>RES_hhdet_in_fech!N147/RES_summary!N$21</f>
        <v>1.7367759244589773</v>
      </c>
      <c r="O147" s="99">
        <f>RES_hhdet_in_fech!O147/RES_summary!O$21</f>
        <v>1.4158069377748992</v>
      </c>
      <c r="P147" s="99">
        <f>RES_hhdet_in_fech!P147/RES_summary!P$21</f>
        <v>0.78605889792564476</v>
      </c>
      <c r="Q147" s="99">
        <f>RES_hhdet_in_fech!Q147/RES_summary!Q$21</f>
        <v>1.0325890691932205</v>
      </c>
      <c r="R147" s="99">
        <f>RES_hhdet_in_fech!R147/RES_summary!R$21</f>
        <v>1.5821403310109607</v>
      </c>
      <c r="S147" s="99">
        <f>RES_hhdet_in_fech!S147/RES_summary!S$21</f>
        <v>1.7703921414712873</v>
      </c>
      <c r="T147" s="99">
        <f>RES_hhdet_in_fech!T147/RES_summary!T$21</f>
        <v>1.5992941110696288</v>
      </c>
      <c r="U147" s="99">
        <f>RES_hhdet_in_fech!U147/RES_summary!U$21</f>
        <v>1.6667883964114865</v>
      </c>
      <c r="V147" s="99">
        <f>RES_hhdet_in_fech!V147/RES_summary!V$21</f>
        <v>1.5910437715788133</v>
      </c>
      <c r="W147" s="99">
        <f>RES_hhdet_in_fech!W147/RES_summary!W$21</f>
        <v>1.7376458720646912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15.992120641091001</v>
      </c>
      <c r="D148" s="123">
        <v>16.385218772872317</v>
      </c>
      <c r="E148" s="123">
        <v>15.811192165214818</v>
      </c>
      <c r="F148" s="123">
        <v>15.524200808078632</v>
      </c>
      <c r="G148" s="123">
        <v>15.133631167462712</v>
      </c>
      <c r="H148" s="123">
        <v>15.228400723539863</v>
      </c>
      <c r="I148" s="123">
        <v>15.4015663318885</v>
      </c>
      <c r="J148" s="123">
        <v>14.783637201012867</v>
      </c>
      <c r="K148" s="123">
        <v>13.997251952898075</v>
      </c>
      <c r="L148" s="123">
        <v>14.314573703989902</v>
      </c>
      <c r="M148" s="123">
        <v>14.91415043806664</v>
      </c>
      <c r="N148" s="123">
        <v>14.477641141169087</v>
      </c>
      <c r="O148" s="123">
        <v>13.988816506863532</v>
      </c>
      <c r="P148" s="123">
        <v>13.136819206077098</v>
      </c>
      <c r="Q148" s="123">
        <v>13.142188536355105</v>
      </c>
      <c r="R148" s="123">
        <v>14.055246491041014</v>
      </c>
      <c r="S148" s="123">
        <v>14.726822092351908</v>
      </c>
      <c r="T148" s="123">
        <v>14.579817158092686</v>
      </c>
      <c r="U148" s="123">
        <v>13.597376965895892</v>
      </c>
      <c r="V148" s="123">
        <v>13.140274161113149</v>
      </c>
      <c r="W148" s="123">
        <v>12.708370465420327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15.809312225391588</v>
      </c>
      <c r="D149" s="99">
        <v>15.37719577023022</v>
      </c>
      <c r="E149" s="99">
        <v>15.143699737408028</v>
      </c>
      <c r="F149" s="99">
        <v>15.448027937869442</v>
      </c>
      <c r="G149" s="99">
        <v>15.374678733147004</v>
      </c>
      <c r="H149" s="99">
        <v>15.475498101715193</v>
      </c>
      <c r="I149" s="99">
        <v>15.449751750720568</v>
      </c>
      <c r="J149" s="99">
        <v>15.790671801535584</v>
      </c>
      <c r="K149" s="99">
        <v>15.053363161389422</v>
      </c>
      <c r="L149" s="99">
        <v>15.335544846114532</v>
      </c>
      <c r="M149" s="99">
        <v>14.344428902692703</v>
      </c>
      <c r="N149" s="99">
        <v>12.98205757037065</v>
      </c>
      <c r="O149" s="99">
        <v>12.383866472200655</v>
      </c>
      <c r="P149" s="99">
        <v>12.271431918293908</v>
      </c>
      <c r="Q149" s="99">
        <v>11.202135652738336</v>
      </c>
      <c r="R149" s="99">
        <v>12.257848095506473</v>
      </c>
      <c r="S149" s="99">
        <v>12.266290294246877</v>
      </c>
      <c r="T149" s="99">
        <v>13.586910199132069</v>
      </c>
      <c r="U149" s="99">
        <v>11.786807275090434</v>
      </c>
      <c r="V149" s="99">
        <v>12.104506500569016</v>
      </c>
      <c r="W149" s="99">
        <v>11.261399481065901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10.782459482801597</v>
      </c>
      <c r="D150" s="99">
        <v>10.331183390231054</v>
      </c>
      <c r="E150" s="99">
        <v>10.060549476488143</v>
      </c>
      <c r="F150" s="99">
        <v>10.371792618107673</v>
      </c>
      <c r="G150" s="99">
        <v>10.407744254486049</v>
      </c>
      <c r="H150" s="99">
        <v>10.913498935089327</v>
      </c>
      <c r="I150" s="99">
        <v>9.9264028941204572</v>
      </c>
      <c r="J150" s="99">
        <v>10.745837832527458</v>
      </c>
      <c r="K150" s="99">
        <v>10.236868818427162</v>
      </c>
      <c r="L150" s="99">
        <v>9.9177480371181801</v>
      </c>
      <c r="M150" s="99">
        <v>8.5824255881758376</v>
      </c>
      <c r="N150" s="99">
        <v>8.1130332142389445</v>
      </c>
      <c r="O150" s="99">
        <v>8.1453073458963257</v>
      </c>
      <c r="P150" s="99">
        <v>8.7267132187367853</v>
      </c>
      <c r="Q150" s="99">
        <v>7.1180693981171821</v>
      </c>
      <c r="R150" s="99">
        <v>9.6988381008999891</v>
      </c>
      <c r="S150" s="99">
        <v>8.0351904720645742</v>
      </c>
      <c r="T150" s="99">
        <v>9.8732210756302958</v>
      </c>
      <c r="U150" s="99">
        <v>8.1863666923633449</v>
      </c>
      <c r="V150" s="99">
        <v>9.1314634511303847</v>
      </c>
      <c r="W150" s="99">
        <v>10.460738268139544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3.4237673054295206</v>
      </c>
      <c r="D151" s="102">
        <v>3.1310741882184305</v>
      </c>
      <c r="E151" s="102">
        <v>2.6376954531920429</v>
      </c>
      <c r="F151" s="102">
        <v>2.9679944913693093</v>
      </c>
      <c r="G151" s="102">
        <v>3.2834246760542243</v>
      </c>
      <c r="H151" s="102">
        <v>3.4346676041023088</v>
      </c>
      <c r="I151" s="102">
        <v>2.7537193010084602</v>
      </c>
      <c r="J151" s="102">
        <v>3.1614022168557212</v>
      </c>
      <c r="K151" s="102">
        <v>3.0905898334957791</v>
      </c>
      <c r="L151" s="102">
        <v>2.4913593315365068</v>
      </c>
      <c r="M151" s="102">
        <v>1.7440198273712173</v>
      </c>
      <c r="N151" s="102">
        <v>1.4967367460852177</v>
      </c>
      <c r="O151" s="102">
        <v>1.3717382871800246</v>
      </c>
      <c r="P151" s="102">
        <v>2.2906715167626457</v>
      </c>
      <c r="Q151" s="102">
        <v>1.0978592306857609</v>
      </c>
      <c r="R151" s="102">
        <v>2.6905177441379151</v>
      </c>
      <c r="S151" s="102">
        <v>1.384591514140092</v>
      </c>
      <c r="T151" s="102">
        <v>2.5408700330425615</v>
      </c>
      <c r="U151" s="102">
        <v>1.5487380664741659</v>
      </c>
      <c r="V151" s="102">
        <v>2.0559922833530884</v>
      </c>
      <c r="W151" s="102">
        <v>2.5241006353633795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7.3586921773720748</v>
      </c>
      <c r="D152" s="105">
        <v>7.2001092020126256</v>
      </c>
      <c r="E152" s="105">
        <v>7.4228540232960984</v>
      </c>
      <c r="F152" s="105">
        <v>7.4037981267383648</v>
      </c>
      <c r="G152" s="105">
        <v>7.1243195784318258</v>
      </c>
      <c r="H152" s="105">
        <v>7.4788313309870187</v>
      </c>
      <c r="I152" s="105">
        <v>7.1726835931119979</v>
      </c>
      <c r="J152" s="105">
        <v>7.5844356156717376</v>
      </c>
      <c r="K152" s="105">
        <v>7.1462789849313832</v>
      </c>
      <c r="L152" s="105">
        <v>7.4263887055816733</v>
      </c>
      <c r="M152" s="105">
        <v>6.83840576080462</v>
      </c>
      <c r="N152" s="105">
        <v>6.6162964681537257</v>
      </c>
      <c r="O152" s="105">
        <v>6.7735690587163049</v>
      </c>
      <c r="P152" s="105">
        <v>6.4360417019741396</v>
      </c>
      <c r="Q152" s="105">
        <v>6.0202101674314203</v>
      </c>
      <c r="R152" s="105">
        <v>7.0083203567620709</v>
      </c>
      <c r="S152" s="105">
        <v>6.6505989579244824</v>
      </c>
      <c r="T152" s="105">
        <v>7.3323510425877343</v>
      </c>
      <c r="U152" s="105">
        <v>6.6376286258891826</v>
      </c>
      <c r="V152" s="105">
        <v>7.0754711677772972</v>
      </c>
      <c r="W152" s="105">
        <v>7.9366376327761632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16.190874490387088</v>
      </c>
      <c r="D153" s="102">
        <v>16.993417466367895</v>
      </c>
      <c r="E153" s="102">
        <v>15.994855075673152</v>
      </c>
      <c r="F153" s="102">
        <v>15.719490142866187</v>
      </c>
      <c r="G153" s="102">
        <v>15.0766119803818</v>
      </c>
      <c r="H153" s="102">
        <v>15.170768933633809</v>
      </c>
      <c r="I153" s="102">
        <v>15.384930952275033</v>
      </c>
      <c r="J153" s="102">
        <v>14.689212372764388</v>
      </c>
      <c r="K153" s="102">
        <v>13.264171388454228</v>
      </c>
      <c r="L153" s="102">
        <v>14.512194447410019</v>
      </c>
      <c r="M153" s="102">
        <v>15.036921072702643</v>
      </c>
      <c r="N153" s="102">
        <v>15.307797995016086</v>
      </c>
      <c r="O153" s="102">
        <v>14.479347757765545</v>
      </c>
      <c r="P153" s="102">
        <v>13.595475079599826</v>
      </c>
      <c r="Q153" s="102">
        <v>13.671998896715728</v>
      </c>
      <c r="R153" s="102">
        <v>14.565223376423297</v>
      </c>
      <c r="S153" s="102">
        <v>15.142685935642861</v>
      </c>
      <c r="T153" s="102">
        <v>14.695733593572905</v>
      </c>
      <c r="U153" s="102">
        <v>13.980031000128378</v>
      </c>
      <c r="V153" s="102">
        <v>13.54379607496244</v>
      </c>
      <c r="W153" s="102">
        <v>13.237329182365098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15.359584955685563</v>
      </c>
      <c r="D154" s="105">
        <v>15.766369639905458</v>
      </c>
      <c r="E154" s="105">
        <v>16.655675335550907</v>
      </c>
      <c r="F154" s="105">
        <v>14.522149301467392</v>
      </c>
      <c r="G154" s="105">
        <v>15.088528952919685</v>
      </c>
      <c r="H154" s="105">
        <v>15.263558860558804</v>
      </c>
      <c r="I154" s="105">
        <v>15.432345961553292</v>
      </c>
      <c r="J154" s="105">
        <v>14.438144470746018</v>
      </c>
      <c r="K154" s="105">
        <v>14.927897506789035</v>
      </c>
      <c r="L154" s="105">
        <v>13.252669525277765</v>
      </c>
      <c r="M154" s="105">
        <v>15.260762972149845</v>
      </c>
      <c r="N154" s="105">
        <v>13.901938041820729</v>
      </c>
      <c r="O154" s="105">
        <v>13.999184372728244</v>
      </c>
      <c r="P154" s="105">
        <v>12.95251450326233</v>
      </c>
      <c r="Q154" s="105">
        <v>13.181209008513012</v>
      </c>
      <c r="R154" s="105">
        <v>13.923718586703199</v>
      </c>
      <c r="S154" s="105">
        <v>15.159846089473335</v>
      </c>
      <c r="T154" s="105">
        <v>14.755405472848766</v>
      </c>
      <c r="U154" s="105">
        <v>13.557738241851423</v>
      </c>
      <c r="V154" s="105">
        <v>12.659734531783371</v>
      </c>
      <c r="W154" s="105">
        <v>12.410732012889722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7.9463036597467127</v>
      </c>
      <c r="D155" s="99">
        <v>8.1311804080044379</v>
      </c>
      <c r="E155" s="99">
        <v>8.242680420055585</v>
      </c>
      <c r="F155" s="99">
        <v>7.1408685672789094</v>
      </c>
      <c r="G155" s="99">
        <v>7.312338616985361</v>
      </c>
      <c r="H155" s="99">
        <v>7.0273732244133065</v>
      </c>
      <c r="I155" s="99">
        <v>8.0375878944664993</v>
      </c>
      <c r="J155" s="99">
        <v>6.8356499834927051</v>
      </c>
      <c r="K155" s="99">
        <v>6.9292559324865293</v>
      </c>
      <c r="L155" s="99">
        <v>6.1802965920352948</v>
      </c>
      <c r="M155" s="99">
        <v>7.0236140635538131</v>
      </c>
      <c r="N155" s="99">
        <v>6.0736628629488862</v>
      </c>
      <c r="O155" s="99">
        <v>6.7897810924277602</v>
      </c>
      <c r="P155" s="99">
        <v>5.5996338435905813</v>
      </c>
      <c r="Q155" s="99">
        <v>5.5512552611818018</v>
      </c>
      <c r="R155" s="99">
        <v>5.7500463006046205</v>
      </c>
      <c r="S155" s="99">
        <v>6.4287986446262853</v>
      </c>
      <c r="T155" s="99">
        <v>5.9195498085779334</v>
      </c>
      <c r="U155" s="99">
        <v>5.5223633387652544</v>
      </c>
      <c r="V155" s="99">
        <v>5.1188944638576181</v>
      </c>
      <c r="W155" s="99">
        <v>4.8179453327966568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7.4132812959388481</v>
      </c>
      <c r="D156" s="99">
        <v>7.6351892319010153</v>
      </c>
      <c r="E156" s="99">
        <v>8.4129949154953216</v>
      </c>
      <c r="F156" s="99">
        <v>7.3812807341884827</v>
      </c>
      <c r="G156" s="99">
        <v>7.7761903359343236</v>
      </c>
      <c r="H156" s="99">
        <v>8.2361856361454979</v>
      </c>
      <c r="I156" s="99">
        <v>7.3947580670867916</v>
      </c>
      <c r="J156" s="99">
        <v>7.6024944872533142</v>
      </c>
      <c r="K156" s="99">
        <v>7.9986415743025043</v>
      </c>
      <c r="L156" s="99">
        <v>7.0723729332424758</v>
      </c>
      <c r="M156" s="99">
        <v>8.2371489085960405</v>
      </c>
      <c r="N156" s="99">
        <v>7.8282751788718388</v>
      </c>
      <c r="O156" s="99">
        <v>7.2094032803004824</v>
      </c>
      <c r="P156" s="99">
        <v>7.3528806596717491</v>
      </c>
      <c r="Q156" s="99">
        <v>7.6299537473312071</v>
      </c>
      <c r="R156" s="99">
        <v>8.1736722860985829</v>
      </c>
      <c r="S156" s="99">
        <v>8.7310474448470536</v>
      </c>
      <c r="T156" s="99">
        <v>8.8358556642708308</v>
      </c>
      <c r="U156" s="99">
        <v>8.0353749030861685</v>
      </c>
      <c r="V156" s="99">
        <v>7.5408400679257532</v>
      </c>
      <c r="W156" s="99">
        <v>7.5927866800930692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7.4615576003360413</v>
      </c>
      <c r="D157" s="123">
        <v>9.2065751803174436</v>
      </c>
      <c r="E157" s="123">
        <v>9.2624640015524555</v>
      </c>
      <c r="F157" s="123">
        <v>8.3726491648145345</v>
      </c>
      <c r="G157" s="123">
        <v>8.0857601505238677</v>
      </c>
      <c r="H157" s="123">
        <v>8.1716466301967241</v>
      </c>
      <c r="I157" s="123">
        <v>8.6913030459233749</v>
      </c>
      <c r="J157" s="123">
        <v>8.3205081165297159</v>
      </c>
      <c r="K157" s="123">
        <v>8.3739275593603129</v>
      </c>
      <c r="L157" s="123">
        <v>8.9032703009619016</v>
      </c>
      <c r="M157" s="123">
        <v>8.4869954690174776</v>
      </c>
      <c r="N157" s="123">
        <v>8.1026003273547875</v>
      </c>
      <c r="O157" s="123">
        <v>6.8409677914308489</v>
      </c>
      <c r="P157" s="123">
        <v>6.5862851793499901</v>
      </c>
      <c r="Q157" s="123">
        <v>6.194667698058562</v>
      </c>
      <c r="R157" s="123">
        <v>6.4656035532331817</v>
      </c>
      <c r="S157" s="123">
        <v>6.8348020874868869</v>
      </c>
      <c r="T157" s="123">
        <v>6.474590278573535</v>
      </c>
      <c r="U157" s="123">
        <v>6.2870819390105348</v>
      </c>
      <c r="V157" s="123">
        <v>6.117620013828974</v>
      </c>
      <c r="W157" s="123">
        <v>6.1404906383219711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17.586201156115091</v>
      </c>
      <c r="D158" s="99">
        <v>19.8203261982448</v>
      </c>
      <c r="E158" s="99">
        <v>20.808133403716027</v>
      </c>
      <c r="F158" s="99">
        <v>16.105704690457809</v>
      </c>
      <c r="G158" s="99">
        <v>12.336151997893511</v>
      </c>
      <c r="H158" s="99">
        <v>11.009780259838788</v>
      </c>
      <c r="I158" s="99">
        <v>11.65358077662926</v>
      </c>
      <c r="J158" s="99">
        <v>11.570165361750739</v>
      </c>
      <c r="K158" s="99">
        <v>13.491674627569298</v>
      </c>
      <c r="L158" s="99">
        <v>12.796082337000737</v>
      </c>
      <c r="M158" s="99">
        <v>13.794957722043668</v>
      </c>
      <c r="N158" s="99">
        <v>12.681058429516415</v>
      </c>
      <c r="O158" s="99">
        <v>11.154187606334093</v>
      </c>
      <c r="P158" s="99">
        <v>9.7713411127950387</v>
      </c>
      <c r="Q158" s="99">
        <v>8.8789376768240498</v>
      </c>
      <c r="R158" s="99">
        <v>8.9289700535931029</v>
      </c>
      <c r="S158" s="99">
        <v>10.214149471129842</v>
      </c>
      <c r="T158" s="99">
        <v>10.18302961727551</v>
      </c>
      <c r="U158" s="99">
        <v>9.7751073131349013</v>
      </c>
      <c r="V158" s="99">
        <v>9.641169892017512</v>
      </c>
      <c r="W158" s="99">
        <v>8.4598427532434464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5.8064158304938767</v>
      </c>
      <c r="D159" s="110">
        <v>7.0108807455437319</v>
      </c>
      <c r="E159" s="110">
        <v>6.4146459239034677</v>
      </c>
      <c r="F159" s="110">
        <v>6.336132137594559</v>
      </c>
      <c r="G159" s="110">
        <v>6.9498631124818617</v>
      </c>
      <c r="H159" s="110">
        <v>7.319851655725329</v>
      </c>
      <c r="I159" s="110">
        <v>7.8211336242886498</v>
      </c>
      <c r="J159" s="110">
        <v>7.4127171487302119</v>
      </c>
      <c r="K159" s="110">
        <v>6.7471207506983673</v>
      </c>
      <c r="L159" s="110">
        <v>7.4626353832944741</v>
      </c>
      <c r="M159" s="110">
        <v>6.6406665677516052</v>
      </c>
      <c r="N159" s="110">
        <v>6.2855353505538609</v>
      </c>
      <c r="O159" s="110">
        <v>5.5483529822796944</v>
      </c>
      <c r="P159" s="110">
        <v>5.7159959180069686</v>
      </c>
      <c r="Q159" s="110">
        <v>5.6032693597066041</v>
      </c>
      <c r="R159" s="110">
        <v>6.0114649530966968</v>
      </c>
      <c r="S159" s="110">
        <v>6.0995631624974811</v>
      </c>
      <c r="T159" s="110">
        <v>5.7068931180353486</v>
      </c>
      <c r="U159" s="110">
        <v>5.4755717351153796</v>
      </c>
      <c r="V159" s="110">
        <v>5.3238687648024765</v>
      </c>
      <c r="W159" s="110">
        <v>5.5705766713343419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117.41773532036879</v>
      </c>
      <c r="D161" s="118">
        <f t="shared" si="54"/>
        <v>125.08707217426581</v>
      </c>
      <c r="E161" s="118">
        <f t="shared" si="54"/>
        <v>121.16655519672936</v>
      </c>
      <c r="F161" s="118">
        <f t="shared" si="54"/>
        <v>116.37955512386637</v>
      </c>
      <c r="G161" s="118">
        <f t="shared" si="54"/>
        <v>103.37097414283046</v>
      </c>
      <c r="H161" s="118">
        <f t="shared" si="54"/>
        <v>110.02005574260224</v>
      </c>
      <c r="I161" s="118">
        <f t="shared" si="54"/>
        <v>106.93976003063159</v>
      </c>
      <c r="J161" s="118">
        <f t="shared" si="54"/>
        <v>118.68892029599571</v>
      </c>
      <c r="K161" s="118">
        <f t="shared" si="54"/>
        <v>107.33662177613979</v>
      </c>
      <c r="L161" s="118">
        <f t="shared" si="54"/>
        <v>115.53605298180206</v>
      </c>
      <c r="M161" s="118">
        <f t="shared" si="54"/>
        <v>105.20965227316242</v>
      </c>
      <c r="N161" s="118">
        <f t="shared" si="54"/>
        <v>113.8210645498929</v>
      </c>
      <c r="O161" s="118">
        <f t="shared" si="54"/>
        <v>127.45639000318178</v>
      </c>
      <c r="P161" s="118">
        <f t="shared" si="54"/>
        <v>96.389536722665881</v>
      </c>
      <c r="Q161" s="118">
        <f t="shared" si="54"/>
        <v>101.40689556212372</v>
      </c>
      <c r="R161" s="118">
        <f t="shared" ref="R161:V161" si="55">R162+R164+R166+R175</f>
        <v>97.707118757963769</v>
      </c>
      <c r="S161" s="118">
        <f t="shared" si="55"/>
        <v>91.718793407028386</v>
      </c>
      <c r="T161" s="118">
        <f t="shared" si="55"/>
        <v>84.496237931956443</v>
      </c>
      <c r="U161" s="118">
        <f t="shared" si="55"/>
        <v>72.802252264746528</v>
      </c>
      <c r="V161" s="118">
        <f t="shared" si="55"/>
        <v>65.88015468052086</v>
      </c>
      <c r="W161" s="118">
        <f t="shared" ref="W161" si="56">W162+W164+W166+W175</f>
        <v>73.37162605024966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94.445867879824917</v>
      </c>
      <c r="D162" s="123">
        <f t="shared" si="57"/>
        <v>101.02059659199907</v>
      </c>
      <c r="E162" s="123">
        <f t="shared" si="57"/>
        <v>96.819611364171038</v>
      </c>
      <c r="F162" s="123">
        <f t="shared" si="57"/>
        <v>93.147090680242385</v>
      </c>
      <c r="G162" s="123">
        <f t="shared" si="57"/>
        <v>80.581450546730935</v>
      </c>
      <c r="H162" s="123">
        <f t="shared" si="57"/>
        <v>87.071110313095019</v>
      </c>
      <c r="I162" s="123">
        <f t="shared" si="57"/>
        <v>85.08420645691811</v>
      </c>
      <c r="J162" s="123">
        <f t="shared" si="57"/>
        <v>97.002707157968317</v>
      </c>
      <c r="K162" s="123">
        <f t="shared" si="57"/>
        <v>86.375853057360104</v>
      </c>
      <c r="L162" s="123">
        <f t="shared" si="57"/>
        <v>94.376908388239585</v>
      </c>
      <c r="M162" s="123">
        <f t="shared" si="57"/>
        <v>84.209161375342617</v>
      </c>
      <c r="N162" s="123">
        <f t="shared" si="57"/>
        <v>93.242644405441865</v>
      </c>
      <c r="O162" s="123">
        <f t="shared" si="57"/>
        <v>106.72032688462595</v>
      </c>
      <c r="P162" s="123">
        <f t="shared" si="57"/>
        <v>76.526652949058303</v>
      </c>
      <c r="Q162" s="123">
        <f t="shared" si="57"/>
        <v>81.135401546062027</v>
      </c>
      <c r="R162" s="123">
        <f t="shared" si="57"/>
        <v>76.454780646704307</v>
      </c>
      <c r="S162" s="123">
        <f t="shared" si="57"/>
        <v>70.295369424131508</v>
      </c>
      <c r="T162" s="123">
        <f t="shared" si="57"/>
        <v>64.124260144634974</v>
      </c>
      <c r="U162" s="123">
        <f t="shared" si="57"/>
        <v>53.683873088643011</v>
      </c>
      <c r="V162" s="123">
        <f t="shared" si="57"/>
        <v>47.49063810885648</v>
      </c>
      <c r="W162" s="123">
        <f t="shared" si="57"/>
        <v>53.868975483864418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94.445867879824917</v>
      </c>
      <c r="D163" s="110">
        <v>101.02059659199907</v>
      </c>
      <c r="E163" s="110">
        <v>96.819611364171038</v>
      </c>
      <c r="F163" s="110">
        <v>93.147090680242385</v>
      </c>
      <c r="G163" s="110">
        <v>80.581450546730935</v>
      </c>
      <c r="H163" s="110">
        <v>87.071110313095019</v>
      </c>
      <c r="I163" s="110">
        <v>85.08420645691811</v>
      </c>
      <c r="J163" s="110">
        <v>97.002707157968317</v>
      </c>
      <c r="K163" s="110">
        <v>86.375853057360104</v>
      </c>
      <c r="L163" s="110">
        <v>94.376908388239585</v>
      </c>
      <c r="M163" s="110">
        <v>84.209161375342617</v>
      </c>
      <c r="N163" s="110">
        <v>93.242644405441865</v>
      </c>
      <c r="O163" s="110">
        <v>106.72032688462595</v>
      </c>
      <c r="P163" s="110">
        <v>76.526652949058303</v>
      </c>
      <c r="Q163" s="110">
        <v>81.135401546062027</v>
      </c>
      <c r="R163" s="110">
        <v>76.454780646704307</v>
      </c>
      <c r="S163" s="110">
        <v>70.295369424131508</v>
      </c>
      <c r="T163" s="110">
        <v>64.124260144634974</v>
      </c>
      <c r="U163" s="110">
        <v>53.683873088643011</v>
      </c>
      <c r="V163" s="110">
        <v>47.49063810885648</v>
      </c>
      <c r="W163" s="110">
        <v>53.868975483864418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1.2338506308662411</v>
      </c>
      <c r="D164" s="123">
        <f t="shared" si="58"/>
        <v>1.1063313785576361</v>
      </c>
      <c r="E164" s="123">
        <f t="shared" si="58"/>
        <v>1.999758633929823</v>
      </c>
      <c r="F164" s="123">
        <f t="shared" si="58"/>
        <v>1.6011564311110049</v>
      </c>
      <c r="G164" s="123">
        <f t="shared" si="58"/>
        <v>1.9967531005954171</v>
      </c>
      <c r="H164" s="123">
        <f t="shared" si="58"/>
        <v>1.8631438317949087</v>
      </c>
      <c r="I164" s="123">
        <f t="shared" si="58"/>
        <v>1.168227458696385</v>
      </c>
      <c r="J164" s="123">
        <f t="shared" si="58"/>
        <v>0.97345695397174781</v>
      </c>
      <c r="K164" s="123">
        <f t="shared" si="58"/>
        <v>1.7150734872856117</v>
      </c>
      <c r="L164" s="123">
        <f t="shared" si="58"/>
        <v>1.4567341379888319</v>
      </c>
      <c r="M164" s="123">
        <f t="shared" si="58"/>
        <v>1.3099097600414404</v>
      </c>
      <c r="N164" s="123">
        <f t="shared" si="58"/>
        <v>1.2087296271131982</v>
      </c>
      <c r="O164" s="123">
        <f t="shared" si="58"/>
        <v>0.93439635550920064</v>
      </c>
      <c r="P164" s="123">
        <f t="shared" si="58"/>
        <v>1.0645903742230791</v>
      </c>
      <c r="Q164" s="123">
        <f t="shared" si="58"/>
        <v>0.995047860126269</v>
      </c>
      <c r="R164" s="123">
        <f t="shared" si="58"/>
        <v>1.3755505140412239</v>
      </c>
      <c r="S164" s="123">
        <f t="shared" si="58"/>
        <v>1.3217375961645683</v>
      </c>
      <c r="T164" s="123">
        <f t="shared" si="58"/>
        <v>1.1282221227881752</v>
      </c>
      <c r="U164" s="123">
        <f t="shared" si="58"/>
        <v>1.1416661123244563</v>
      </c>
      <c r="V164" s="123">
        <f t="shared" si="58"/>
        <v>0.92847053662347867</v>
      </c>
      <c r="W164" s="123">
        <f t="shared" si="58"/>
        <v>1.4745421234191503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1.2338506308662411</v>
      </c>
      <c r="D165" s="99">
        <f>RES_hhdet_in_fech!D165/RES_summary!D$21</f>
        <v>1.1063313785576361</v>
      </c>
      <c r="E165" s="99">
        <f>RES_hhdet_in_fech!E165/RES_summary!E$21</f>
        <v>1.999758633929823</v>
      </c>
      <c r="F165" s="99">
        <f>RES_hhdet_in_fech!F165/RES_summary!F$21</f>
        <v>1.6011564311110049</v>
      </c>
      <c r="G165" s="99">
        <f>RES_hhdet_in_fech!G165/RES_summary!G$21</f>
        <v>1.9967531005954171</v>
      </c>
      <c r="H165" s="99">
        <f>RES_hhdet_in_fech!H165/RES_summary!H$21</f>
        <v>1.8631438317949087</v>
      </c>
      <c r="I165" s="99">
        <f>RES_hhdet_in_fech!I165/RES_summary!I$21</f>
        <v>1.168227458696385</v>
      </c>
      <c r="J165" s="99">
        <f>RES_hhdet_in_fech!J165/RES_summary!J$21</f>
        <v>0.97345695397174781</v>
      </c>
      <c r="K165" s="99">
        <f>RES_hhdet_in_fech!K165/RES_summary!K$21</f>
        <v>1.7150734872856117</v>
      </c>
      <c r="L165" s="99">
        <f>RES_hhdet_in_fech!L165/RES_summary!L$21</f>
        <v>1.4567341379888319</v>
      </c>
      <c r="M165" s="99">
        <f>RES_hhdet_in_fech!M165/RES_summary!M$21</f>
        <v>1.3099097600414404</v>
      </c>
      <c r="N165" s="99">
        <f>RES_hhdet_in_fech!N165/RES_summary!N$21</f>
        <v>1.2087296271131982</v>
      </c>
      <c r="O165" s="99">
        <f>RES_hhdet_in_fech!O165/RES_summary!O$21</f>
        <v>0.93439635550920064</v>
      </c>
      <c r="P165" s="99">
        <f>RES_hhdet_in_fech!P165/RES_summary!P$21</f>
        <v>1.0645903742230791</v>
      </c>
      <c r="Q165" s="99">
        <f>RES_hhdet_in_fech!Q165/RES_summary!Q$21</f>
        <v>0.995047860126269</v>
      </c>
      <c r="R165" s="99">
        <f>RES_hhdet_in_fech!R165/RES_summary!R$21</f>
        <v>1.3755505140412239</v>
      </c>
      <c r="S165" s="99">
        <f>RES_hhdet_in_fech!S165/RES_summary!S$21</f>
        <v>1.3217375961645683</v>
      </c>
      <c r="T165" s="99">
        <f>RES_hhdet_in_fech!T165/RES_summary!T$21</f>
        <v>1.1282221227881752</v>
      </c>
      <c r="U165" s="99">
        <f>RES_hhdet_in_fech!U165/RES_summary!U$21</f>
        <v>1.1416661123244563</v>
      </c>
      <c r="V165" s="99">
        <f>RES_hhdet_in_fech!V165/RES_summary!V$21</f>
        <v>0.92847053662347867</v>
      </c>
      <c r="W165" s="99">
        <f>RES_hhdet_in_fech!W165/RES_summary!W$21</f>
        <v>1.4745421234191503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14.65646964932756</v>
      </c>
      <c r="D166" s="123">
        <v>15.250287565059299</v>
      </c>
      <c r="E166" s="123">
        <v>14.68905178737254</v>
      </c>
      <c r="F166" s="123">
        <v>14.451369691550459</v>
      </c>
      <c r="G166" s="123">
        <v>13.856631250061913</v>
      </c>
      <c r="H166" s="123">
        <v>13.674486285367417</v>
      </c>
      <c r="I166" s="123">
        <v>13.501361933385704</v>
      </c>
      <c r="J166" s="123">
        <v>13.791482900502928</v>
      </c>
      <c r="K166" s="123">
        <v>13.213801225467739</v>
      </c>
      <c r="L166" s="123">
        <v>13.129609726897398</v>
      </c>
      <c r="M166" s="123">
        <v>13.81831194110721</v>
      </c>
      <c r="N166" s="123">
        <v>13.471412695478072</v>
      </c>
      <c r="O166" s="123">
        <v>14.179637393261272</v>
      </c>
      <c r="P166" s="123">
        <v>12.995037403309372</v>
      </c>
      <c r="Q166" s="123">
        <v>13.567604505401603</v>
      </c>
      <c r="R166" s="123">
        <v>13.853225944637948</v>
      </c>
      <c r="S166" s="123">
        <v>14.068654863932716</v>
      </c>
      <c r="T166" s="123">
        <v>13.416590871602052</v>
      </c>
      <c r="U166" s="123">
        <v>12.606977364317284</v>
      </c>
      <c r="V166" s="123">
        <v>12.220639666521667</v>
      </c>
      <c r="W166" s="123">
        <v>12.815993872382474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13.929449718973331</v>
      </c>
      <c r="D167" s="99">
        <v>14.399090059036283</v>
      </c>
      <c r="E167" s="99">
        <v>13.436702137920179</v>
      </c>
      <c r="F167" s="99">
        <v>13.690946616706833</v>
      </c>
      <c r="G167" s="99">
        <v>13.857893713863859</v>
      </c>
      <c r="H167" s="99">
        <v>13.304557976581783</v>
      </c>
      <c r="I167" s="99">
        <v>13.698882821938426</v>
      </c>
      <c r="J167" s="99">
        <v>14.047125901909705</v>
      </c>
      <c r="K167" s="99">
        <v>13.360983004994385</v>
      </c>
      <c r="L167" s="99">
        <v>13.193665676623809</v>
      </c>
      <c r="M167" s="99">
        <v>13.353519900283716</v>
      </c>
      <c r="N167" s="99">
        <v>12.561751314340874</v>
      </c>
      <c r="O167" s="99">
        <v>15.081196834907812</v>
      </c>
      <c r="P167" s="99">
        <v>14.144138043747112</v>
      </c>
      <c r="Q167" s="99">
        <v>14.047376223347737</v>
      </c>
      <c r="R167" s="99">
        <v>11.786985601999913</v>
      </c>
      <c r="S167" s="99">
        <v>12.201314105646528</v>
      </c>
      <c r="T167" s="99">
        <v>11.712258606651178</v>
      </c>
      <c r="U167" s="99">
        <v>10.778396128562536</v>
      </c>
      <c r="V167" s="99">
        <v>10.279468902653802</v>
      </c>
      <c r="W167" s="99">
        <v>11.149096159538402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12.616937239539583</v>
      </c>
      <c r="D168" s="99">
        <v>9.4286467580550699</v>
      </c>
      <c r="E168" s="99">
        <v>8.543963840588054</v>
      </c>
      <c r="F168" s="99">
        <v>8.5092316890096829</v>
      </c>
      <c r="G168" s="99">
        <v>8.3034793640661828</v>
      </c>
      <c r="H168" s="99">
        <v>9.3764146944597204</v>
      </c>
      <c r="I168" s="99">
        <v>8.3804122567850889</v>
      </c>
      <c r="J168" s="99">
        <v>8.8196872250203615</v>
      </c>
      <c r="K168" s="99">
        <v>8.2881251783210317</v>
      </c>
      <c r="L168" s="99">
        <v>8.7455284586748654</v>
      </c>
      <c r="M168" s="99">
        <v>9.5607156989056481</v>
      </c>
      <c r="N168" s="99">
        <v>8.2203503788532171</v>
      </c>
      <c r="O168" s="99">
        <v>23.251466421209884</v>
      </c>
      <c r="P168" s="99">
        <v>22.80708000369442</v>
      </c>
      <c r="Q168" s="99">
        <v>13.99620033671213</v>
      </c>
      <c r="R168" s="99">
        <v>8.9972309984616619</v>
      </c>
      <c r="S168" s="99">
        <v>9.2307109744097673</v>
      </c>
      <c r="T168" s="99">
        <v>9.8080208276222987</v>
      </c>
      <c r="U168" s="99">
        <v>9.1820430699136555</v>
      </c>
      <c r="V168" s="99">
        <v>8.8538497225046608</v>
      </c>
      <c r="W168" s="99">
        <v>10.136204043299063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3.8276623908247127</v>
      </c>
      <c r="D169" s="102">
        <v>2.3127799158701827</v>
      </c>
      <c r="E169" s="102">
        <v>1.5640117296186955</v>
      </c>
      <c r="F169" s="102">
        <v>1.7133953876434251</v>
      </c>
      <c r="G169" s="102">
        <v>1.3907993344375236</v>
      </c>
      <c r="H169" s="102">
        <v>2.2705627950010694</v>
      </c>
      <c r="I169" s="102">
        <v>1.5044733988919929</v>
      </c>
      <c r="J169" s="102">
        <v>1.6779667856170197</v>
      </c>
      <c r="K169" s="102">
        <v>1.5571086028364007</v>
      </c>
      <c r="L169" s="102">
        <v>1.8015740100097197</v>
      </c>
      <c r="M169" s="102">
        <v>2.480455650647845</v>
      </c>
      <c r="N169" s="102">
        <v>1.3164446914691823</v>
      </c>
      <c r="O169" s="102">
        <v>4.7907857145279555</v>
      </c>
      <c r="P169" s="102">
        <v>5.1467069329846042</v>
      </c>
      <c r="Q169" s="102">
        <v>6.1431108256566391</v>
      </c>
      <c r="R169" s="102">
        <v>1.3515600761861324</v>
      </c>
      <c r="S169" s="102">
        <v>1.3029380702061766</v>
      </c>
      <c r="T169" s="102">
        <v>1.9100835853275264</v>
      </c>
      <c r="U169" s="102">
        <v>1.5312104646829514</v>
      </c>
      <c r="V169" s="102">
        <v>1.1618054792045596</v>
      </c>
      <c r="W169" s="102">
        <v>1.2976587868202774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8.7892748487148697</v>
      </c>
      <c r="D170" s="105">
        <v>7.1158668421848876</v>
      </c>
      <c r="E170" s="105">
        <v>6.9799521109693599</v>
      </c>
      <c r="F170" s="105">
        <v>6.7958363013662586</v>
      </c>
      <c r="G170" s="105">
        <v>6.9126800296286577</v>
      </c>
      <c r="H170" s="105">
        <v>7.1058518994586519</v>
      </c>
      <c r="I170" s="105">
        <v>6.8759388578930967</v>
      </c>
      <c r="J170" s="105">
        <v>7.1417204394033416</v>
      </c>
      <c r="K170" s="105">
        <v>6.7310165754846292</v>
      </c>
      <c r="L170" s="105">
        <v>6.9439544486651457</v>
      </c>
      <c r="M170" s="105">
        <v>7.080260048257804</v>
      </c>
      <c r="N170" s="105">
        <v>6.9039056873840341</v>
      </c>
      <c r="O170" s="105">
        <v>18.460680706681927</v>
      </c>
      <c r="P170" s="105">
        <v>17.660373070709817</v>
      </c>
      <c r="Q170" s="105">
        <v>7.853089511055491</v>
      </c>
      <c r="R170" s="105">
        <v>7.6456709222755261</v>
      </c>
      <c r="S170" s="105">
        <v>7.9277729042035867</v>
      </c>
      <c r="T170" s="105">
        <v>7.8979372422947716</v>
      </c>
      <c r="U170" s="105">
        <v>7.6508326052307041</v>
      </c>
      <c r="V170" s="105">
        <v>7.6920442433001028</v>
      </c>
      <c r="W170" s="105">
        <v>8.8385452564787865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15.184914416858716</v>
      </c>
      <c r="D171" s="102">
        <v>15.674027219496864</v>
      </c>
      <c r="E171" s="102">
        <v>15.538263610415042</v>
      </c>
      <c r="F171" s="102">
        <v>15.265171505998735</v>
      </c>
      <c r="G171" s="102">
        <v>14.170229362027543</v>
      </c>
      <c r="H171" s="102">
        <v>14.261731749694803</v>
      </c>
      <c r="I171" s="102">
        <v>14.229509206378012</v>
      </c>
      <c r="J171" s="102">
        <v>14.368357963970601</v>
      </c>
      <c r="K171" s="102">
        <v>13.487346708986717</v>
      </c>
      <c r="L171" s="102">
        <v>13.688893333004565</v>
      </c>
      <c r="M171" s="102">
        <v>14.13907247115435</v>
      </c>
      <c r="N171" s="102">
        <v>13.982026806129916</v>
      </c>
      <c r="O171" s="102">
        <v>14.259084723461788</v>
      </c>
      <c r="P171" s="102">
        <v>13.083854502487542</v>
      </c>
      <c r="Q171" s="102">
        <v>13.607457273768313</v>
      </c>
      <c r="R171" s="102">
        <v>14.555014928661747</v>
      </c>
      <c r="S171" s="102">
        <v>14.748819825409484</v>
      </c>
      <c r="T171" s="102">
        <v>14.187193970644735</v>
      </c>
      <c r="U171" s="102">
        <v>13.472012710331189</v>
      </c>
      <c r="V171" s="102">
        <v>13.010620034957022</v>
      </c>
      <c r="W171" s="102">
        <v>13.214028091120992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13.371770557642984</v>
      </c>
      <c r="D172" s="105">
        <v>14.57510858840091</v>
      </c>
      <c r="E172" s="105">
        <v>14.60343938679455</v>
      </c>
      <c r="F172" s="105">
        <v>12.472990365609999</v>
      </c>
      <c r="G172" s="105">
        <v>11.980879090218261</v>
      </c>
      <c r="H172" s="105">
        <v>11.545496491460847</v>
      </c>
      <c r="I172" s="105">
        <v>11.260857947992319</v>
      </c>
      <c r="J172" s="105">
        <v>11.973016850875426</v>
      </c>
      <c r="K172" s="105">
        <v>12.426663345667523</v>
      </c>
      <c r="L172" s="105">
        <v>11.644162132087672</v>
      </c>
      <c r="M172" s="105">
        <v>13.152267017917341</v>
      </c>
      <c r="N172" s="105">
        <v>11.928171064032368</v>
      </c>
      <c r="O172" s="105">
        <v>13.638135408828814</v>
      </c>
      <c r="P172" s="105">
        <v>12.590869718388277</v>
      </c>
      <c r="Q172" s="105">
        <v>13.381886895006524</v>
      </c>
      <c r="R172" s="105">
        <v>13.184827856318053</v>
      </c>
      <c r="S172" s="105">
        <v>13.675443171733098</v>
      </c>
      <c r="T172" s="105">
        <v>12.999992627426174</v>
      </c>
      <c r="U172" s="105">
        <v>11.774234733817325</v>
      </c>
      <c r="V172" s="105">
        <v>11.645518493471309</v>
      </c>
      <c r="W172" s="105">
        <v>12.741282252958781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5.0450208891745811</v>
      </c>
      <c r="D173" s="99">
        <v>5.3829137410441792</v>
      </c>
      <c r="E173" s="99">
        <v>5.734281450569374</v>
      </c>
      <c r="F173" s="99">
        <v>4.3258243914783057</v>
      </c>
      <c r="G173" s="99">
        <v>4.3189741702270092</v>
      </c>
      <c r="H173" s="99">
        <v>3.7046293794383938</v>
      </c>
      <c r="I173" s="99">
        <v>4.1511674440549973</v>
      </c>
      <c r="J173" s="99">
        <v>4.5031776246221824</v>
      </c>
      <c r="K173" s="99">
        <v>4.8555265431819334</v>
      </c>
      <c r="L173" s="99">
        <v>5.0491781283417216</v>
      </c>
      <c r="M173" s="99">
        <v>5.6900536772339247</v>
      </c>
      <c r="N173" s="99">
        <v>4.6834140519714271</v>
      </c>
      <c r="O173" s="99">
        <v>6.0413045181879399</v>
      </c>
      <c r="P173" s="99">
        <v>4.365473753664654</v>
      </c>
      <c r="Q173" s="99">
        <v>5.0324218769694093</v>
      </c>
      <c r="R173" s="99">
        <v>4.1809613118066009</v>
      </c>
      <c r="S173" s="99">
        <v>4.9119300167434492</v>
      </c>
      <c r="T173" s="99">
        <v>4.7180635455734645</v>
      </c>
      <c r="U173" s="99">
        <v>3.6258802296822181</v>
      </c>
      <c r="V173" s="99">
        <v>3.8304543599194951</v>
      </c>
      <c r="W173" s="99">
        <v>4.8691592819467999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8.3267496684684019</v>
      </c>
      <c r="D174" s="110">
        <v>9.1921948473567259</v>
      </c>
      <c r="E174" s="110">
        <v>8.8691579362251733</v>
      </c>
      <c r="F174" s="110">
        <v>8.1471659741316973</v>
      </c>
      <c r="G174" s="110">
        <v>7.6619049199912546</v>
      </c>
      <c r="H174" s="110">
        <v>7.840867112022452</v>
      </c>
      <c r="I174" s="110">
        <v>7.1096905039373182</v>
      </c>
      <c r="J174" s="110">
        <v>7.4698392262532423</v>
      </c>
      <c r="K174" s="110">
        <v>7.5711368024855856</v>
      </c>
      <c r="L174" s="110">
        <v>6.5949840037459566</v>
      </c>
      <c r="M174" s="110">
        <v>7.4622133406834159</v>
      </c>
      <c r="N174" s="110">
        <v>7.2447570120609415</v>
      </c>
      <c r="O174" s="110">
        <v>7.5968308906408764</v>
      </c>
      <c r="P174" s="110">
        <v>8.225395964723619</v>
      </c>
      <c r="Q174" s="110">
        <v>8.3494650180371117</v>
      </c>
      <c r="R174" s="110">
        <v>9.0038665445114532</v>
      </c>
      <c r="S174" s="110">
        <v>8.7635131549896474</v>
      </c>
      <c r="T174" s="110">
        <v>8.2819290818527094</v>
      </c>
      <c r="U174" s="110">
        <v>8.1483545041351064</v>
      </c>
      <c r="V174" s="110">
        <v>7.8150641335518181</v>
      </c>
      <c r="W174" s="110">
        <v>7.8721229710119802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7.081547160350067</v>
      </c>
      <c r="D175" s="123">
        <v>7.7098566386498097</v>
      </c>
      <c r="E175" s="123">
        <v>7.6581334112559665</v>
      </c>
      <c r="F175" s="123">
        <v>7.179938320962524</v>
      </c>
      <c r="G175" s="123">
        <v>6.9361392454422077</v>
      </c>
      <c r="H175" s="123">
        <v>7.4113153123448843</v>
      </c>
      <c r="I175" s="123">
        <v>7.1859641816313911</v>
      </c>
      <c r="J175" s="123">
        <v>6.9212732835527246</v>
      </c>
      <c r="K175" s="123">
        <v>6.0318940060263504</v>
      </c>
      <c r="L175" s="123">
        <v>6.5728007286762447</v>
      </c>
      <c r="M175" s="123">
        <v>5.8722691966711595</v>
      </c>
      <c r="N175" s="123">
        <v>5.8982778218597467</v>
      </c>
      <c r="O175" s="123">
        <v>5.6220293697853494</v>
      </c>
      <c r="P175" s="123">
        <v>5.803255996075138</v>
      </c>
      <c r="Q175" s="123">
        <v>5.7088416505338317</v>
      </c>
      <c r="R175" s="123">
        <v>6.0235616525802929</v>
      </c>
      <c r="S175" s="123">
        <v>6.0330315227995923</v>
      </c>
      <c r="T175" s="123">
        <v>5.8271647929312396</v>
      </c>
      <c r="U175" s="123">
        <v>5.3697356994617698</v>
      </c>
      <c r="V175" s="123">
        <v>5.2404063685192259</v>
      </c>
      <c r="W175" s="123">
        <v>5.2121145705836174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9.1103207889861313</v>
      </c>
      <c r="D176" s="99">
        <v>9.6517494550697585</v>
      </c>
      <c r="E176" s="99">
        <v>9.5164283508768222</v>
      </c>
      <c r="F176" s="99">
        <v>9.1725828392971298</v>
      </c>
      <c r="G176" s="99">
        <v>9.0023974206990101</v>
      </c>
      <c r="H176" s="99">
        <v>8.9689766469112495</v>
      </c>
      <c r="I176" s="99">
        <v>9.3186982479680687</v>
      </c>
      <c r="J176" s="99">
        <v>8.9808198851003702</v>
      </c>
      <c r="K176" s="99">
        <v>8.765021484828603</v>
      </c>
      <c r="L176" s="99">
        <v>8.5328128858535948</v>
      </c>
      <c r="M176" s="99">
        <v>8.5893859280963358</v>
      </c>
      <c r="N176" s="99">
        <v>8.2656770428588793</v>
      </c>
      <c r="O176" s="99">
        <v>8.578731799504828</v>
      </c>
      <c r="P176" s="99">
        <v>8.6710081241481909</v>
      </c>
      <c r="Q176" s="99">
        <v>8.4511476935183492</v>
      </c>
      <c r="R176" s="99">
        <v>8.138027075752575</v>
      </c>
      <c r="S176" s="99">
        <v>8.5716166575419184</v>
      </c>
      <c r="T176" s="99">
        <v>8.3823548312557428</v>
      </c>
      <c r="U176" s="99">
        <v>7.7468574897193276</v>
      </c>
      <c r="V176" s="99">
        <v>7.4422245925905885</v>
      </c>
      <c r="W176" s="99">
        <v>7.6376013853244782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6.3777047950870287</v>
      </c>
      <c r="D177" s="110">
        <v>6.8161724244348738</v>
      </c>
      <c r="E177" s="110">
        <v>6.7589396241439603</v>
      </c>
      <c r="F177" s="110">
        <v>6.2605535286752341</v>
      </c>
      <c r="G177" s="110">
        <v>6.2465177474626117</v>
      </c>
      <c r="H177" s="110">
        <v>6.9424151495370898</v>
      </c>
      <c r="I177" s="110">
        <v>6.5542300052209344</v>
      </c>
      <c r="J177" s="110">
        <v>6.3261524727226091</v>
      </c>
      <c r="K177" s="110">
        <v>5.2660371805751458</v>
      </c>
      <c r="L177" s="110">
        <v>5.9217462720750671</v>
      </c>
      <c r="M177" s="110">
        <v>5.1037895525270818</v>
      </c>
      <c r="N177" s="110">
        <v>5.2924655776975555</v>
      </c>
      <c r="O177" s="110">
        <v>4.9884203540118506</v>
      </c>
      <c r="P177" s="110">
        <v>5.0519820784450014</v>
      </c>
      <c r="Q177" s="110">
        <v>5.0869855436035962</v>
      </c>
      <c r="R177" s="110">
        <v>5.5743389128774474</v>
      </c>
      <c r="S177" s="110">
        <v>5.4190686254063039</v>
      </c>
      <c r="T177" s="110">
        <v>5.2458017216017119</v>
      </c>
      <c r="U177" s="110">
        <v>4.8871368015726935</v>
      </c>
      <c r="V177" s="110">
        <v>4.7925994777193193</v>
      </c>
      <c r="W177" s="110">
        <v>4.7259327453002502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90.001975750972548</v>
      </c>
      <c r="D3" s="118">
        <f t="shared" si="0"/>
        <v>93.028093910539823</v>
      </c>
      <c r="E3" s="118">
        <f t="shared" si="0"/>
        <v>91.717661527654585</v>
      </c>
      <c r="F3" s="118">
        <f t="shared" si="0"/>
        <v>88.286157575005902</v>
      </c>
      <c r="G3" s="118">
        <f t="shared" si="0"/>
        <v>91.858442847427185</v>
      </c>
      <c r="H3" s="118">
        <f t="shared" si="0"/>
        <v>101.20140684701623</v>
      </c>
      <c r="I3" s="118">
        <f t="shared" si="0"/>
        <v>94.252302195180377</v>
      </c>
      <c r="J3" s="118">
        <f t="shared" si="0"/>
        <v>96.552249858958888</v>
      </c>
      <c r="K3" s="118">
        <f t="shared" si="0"/>
        <v>95.585790556388432</v>
      </c>
      <c r="L3" s="118">
        <f t="shared" si="0"/>
        <v>103.63295754636488</v>
      </c>
      <c r="M3" s="118">
        <f t="shared" si="0"/>
        <v>89.476535100869967</v>
      </c>
      <c r="N3" s="118">
        <f t="shared" si="0"/>
        <v>87.748428310912274</v>
      </c>
      <c r="O3" s="118">
        <f t="shared" si="0"/>
        <v>83.167689914816719</v>
      </c>
      <c r="P3" s="118">
        <f t="shared" si="0"/>
        <v>75.378387765108286</v>
      </c>
      <c r="Q3" s="118">
        <f t="shared" si="0"/>
        <v>68.948557003902877</v>
      </c>
      <c r="R3" s="118">
        <f t="shared" ref="R3:V3" si="1">R4+R7+R9+R19</f>
        <v>71.268258242559526</v>
      </c>
      <c r="S3" s="118">
        <f t="shared" si="1"/>
        <v>73.666302528198614</v>
      </c>
      <c r="T3" s="118">
        <f t="shared" si="1"/>
        <v>65.429411954234098</v>
      </c>
      <c r="U3" s="118">
        <f t="shared" si="1"/>
        <v>65.551241978060034</v>
      </c>
      <c r="V3" s="118">
        <f t="shared" si="1"/>
        <v>64.76606413300496</v>
      </c>
      <c r="W3" s="118">
        <f t="shared" ref="W3" si="2">W4+W7+W9+W19</f>
        <v>61.62275717947562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77.224153838823355</v>
      </c>
      <c r="D4" s="123">
        <f t="shared" si="3"/>
        <v>80.307611455089415</v>
      </c>
      <c r="E4" s="123">
        <f t="shared" si="3"/>
        <v>75.226677921298347</v>
      </c>
      <c r="F4" s="123">
        <f t="shared" si="3"/>
        <v>72.385621341232792</v>
      </c>
      <c r="G4" s="123">
        <f t="shared" si="3"/>
        <v>76.311284838087857</v>
      </c>
      <c r="H4" s="123">
        <f t="shared" si="3"/>
        <v>83.915016015622513</v>
      </c>
      <c r="I4" s="123">
        <f t="shared" si="3"/>
        <v>76.799948982664816</v>
      </c>
      <c r="J4" s="123">
        <f t="shared" si="3"/>
        <v>78.535788687156767</v>
      </c>
      <c r="K4" s="123">
        <f t="shared" si="3"/>
        <v>77.738759698485964</v>
      </c>
      <c r="L4" s="123">
        <f t="shared" si="3"/>
        <v>85.84835517760979</v>
      </c>
      <c r="M4" s="123">
        <f t="shared" si="3"/>
        <v>72.612489857647205</v>
      </c>
      <c r="N4" s="123">
        <f t="shared" si="3"/>
        <v>71.363684598184079</v>
      </c>
      <c r="O4" s="123">
        <f t="shared" si="3"/>
        <v>67.647442297639998</v>
      </c>
      <c r="P4" s="123">
        <f t="shared" si="3"/>
        <v>60.050389973937264</v>
      </c>
      <c r="Q4" s="123">
        <f t="shared" si="3"/>
        <v>53.79429133880793</v>
      </c>
      <c r="R4" s="123">
        <f t="shared" ref="R4:V4" si="4">SUM(R5:R6)</f>
        <v>55.309999139718606</v>
      </c>
      <c r="S4" s="123">
        <f t="shared" si="4"/>
        <v>57.207854189926543</v>
      </c>
      <c r="T4" s="123">
        <f t="shared" si="4"/>
        <v>49.859021556243519</v>
      </c>
      <c r="U4" s="123">
        <f t="shared" si="4"/>
        <v>49.477735033756055</v>
      </c>
      <c r="V4" s="123">
        <f t="shared" si="4"/>
        <v>48.722196173095149</v>
      </c>
      <c r="W4" s="123">
        <f t="shared" ref="W4" si="5">SUM(W5:W6)</f>
        <v>43.624218898647477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76.583037496210707</v>
      </c>
      <c r="D5" s="99">
        <v>79.657682838342723</v>
      </c>
      <c r="E5" s="99">
        <v>74.614584472901186</v>
      </c>
      <c r="F5" s="99">
        <v>71.809714230333739</v>
      </c>
      <c r="G5" s="99">
        <v>75.711947270834003</v>
      </c>
      <c r="H5" s="99">
        <v>83.255596477064898</v>
      </c>
      <c r="I5" s="99">
        <v>76.198549089862937</v>
      </c>
      <c r="J5" s="99">
        <v>77.939747305816738</v>
      </c>
      <c r="K5" s="99">
        <v>77.144746465552075</v>
      </c>
      <c r="L5" s="99">
        <v>85.196957475110835</v>
      </c>
      <c r="M5" s="99">
        <v>72.076688376666496</v>
      </c>
      <c r="N5" s="99">
        <v>70.85170291600339</v>
      </c>
      <c r="O5" s="99">
        <v>67.17110519686544</v>
      </c>
      <c r="P5" s="99">
        <v>59.669342980498243</v>
      </c>
      <c r="Q5" s="99">
        <v>53.446356363846654</v>
      </c>
      <c r="R5" s="99">
        <v>54.943346028863459</v>
      </c>
      <c r="S5" s="99">
        <v>56.830349483627806</v>
      </c>
      <c r="T5" s="99">
        <v>49.517774476451109</v>
      </c>
      <c r="U5" s="99">
        <v>49.157723475084374</v>
      </c>
      <c r="V5" s="99">
        <v>48.406396960678393</v>
      </c>
      <c r="W5" s="99">
        <v>43.320806477332077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0.64111634261265438</v>
      </c>
      <c r="D6" s="99">
        <v>0.64992861674669067</v>
      </c>
      <c r="E6" s="99">
        <v>0.61209344839716517</v>
      </c>
      <c r="F6" s="99">
        <v>0.57590711089905477</v>
      </c>
      <c r="G6" s="99">
        <v>0.59933756725385756</v>
      </c>
      <c r="H6" s="99">
        <v>0.65941953855760771</v>
      </c>
      <c r="I6" s="99">
        <v>0.60139989280188522</v>
      </c>
      <c r="J6" s="99">
        <v>0.59604138134003215</v>
      </c>
      <c r="K6" s="99">
        <v>0.59401323293388952</v>
      </c>
      <c r="L6" s="99">
        <v>0.65139770249895279</v>
      </c>
      <c r="M6" s="99">
        <v>0.53580148098070446</v>
      </c>
      <c r="N6" s="99">
        <v>0.51198168218069506</v>
      </c>
      <c r="O6" s="99">
        <v>0.47633710077456126</v>
      </c>
      <c r="P6" s="99">
        <v>0.38104699343901954</v>
      </c>
      <c r="Q6" s="99">
        <v>0.34793497496127501</v>
      </c>
      <c r="R6" s="99">
        <v>0.3666531108551469</v>
      </c>
      <c r="S6" s="99">
        <v>0.37750470629873439</v>
      </c>
      <c r="T6" s="99">
        <v>0.34124707979240887</v>
      </c>
      <c r="U6" s="99">
        <v>0.32001155867167735</v>
      </c>
      <c r="V6" s="99">
        <v>0.31579921241675585</v>
      </c>
      <c r="W6" s="99">
        <v>0.30341242131539947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0.1513659771632315</v>
      </c>
      <c r="D7" s="123">
        <f t="shared" si="6"/>
        <v>9.5842454204416297E-2</v>
      </c>
      <c r="E7" s="123">
        <f t="shared" si="6"/>
        <v>0.21491719425583439</v>
      </c>
      <c r="F7" s="123">
        <f t="shared" si="6"/>
        <v>0.30415292223278489</v>
      </c>
      <c r="G7" s="123">
        <f t="shared" si="6"/>
        <v>0.31952637629586012</v>
      </c>
      <c r="H7" s="123">
        <f t="shared" si="6"/>
        <v>0.33347122769513249</v>
      </c>
      <c r="I7" s="123">
        <f t="shared" si="6"/>
        <v>0.31033962810430654</v>
      </c>
      <c r="J7" s="123">
        <f t="shared" si="6"/>
        <v>0.28220016341179072</v>
      </c>
      <c r="K7" s="123">
        <f t="shared" si="6"/>
        <v>0.32379628122679865</v>
      </c>
      <c r="L7" s="123">
        <f t="shared" si="6"/>
        <v>0.34904341839136588</v>
      </c>
      <c r="M7" s="123">
        <f t="shared" si="6"/>
        <v>0.32785895159618511</v>
      </c>
      <c r="N7" s="123">
        <f t="shared" si="6"/>
        <v>0.45078166068164033</v>
      </c>
      <c r="O7" s="123">
        <f t="shared" si="6"/>
        <v>0.25671392114844727</v>
      </c>
      <c r="P7" s="123">
        <f t="shared" si="6"/>
        <v>0.2825631887291265</v>
      </c>
      <c r="Q7" s="123">
        <f t="shared" si="6"/>
        <v>0.52998729276089318</v>
      </c>
      <c r="R7" s="123">
        <f t="shared" si="6"/>
        <v>0.63955429247186957</v>
      </c>
      <c r="S7" s="123">
        <f t="shared" si="6"/>
        <v>0.66783972037637818</v>
      </c>
      <c r="T7" s="123">
        <f t="shared" si="6"/>
        <v>0.96209571422400153</v>
      </c>
      <c r="U7" s="123">
        <f t="shared" si="6"/>
        <v>0.38824049926543358</v>
      </c>
      <c r="V7" s="123">
        <f t="shared" si="6"/>
        <v>0.27978442037512846</v>
      </c>
      <c r="W7" s="123">
        <f t="shared" si="6"/>
        <v>0.42324009445777933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0.1513659771632315</v>
      </c>
      <c r="D8" s="99">
        <f>RES_hhdet_in_tesh!D8/RES_summary!D$21</f>
        <v>9.5842454204416297E-2</v>
      </c>
      <c r="E8" s="99">
        <f>RES_hhdet_in_tesh!E8/RES_summary!E$21</f>
        <v>0.21491719425583439</v>
      </c>
      <c r="F8" s="99">
        <f>RES_hhdet_in_tesh!F8/RES_summary!F$21</f>
        <v>0.30415292223278489</v>
      </c>
      <c r="G8" s="99">
        <f>RES_hhdet_in_tesh!G8/RES_summary!G$21</f>
        <v>0.31952637629586012</v>
      </c>
      <c r="H8" s="99">
        <f>RES_hhdet_in_tesh!H8/RES_summary!H$21</f>
        <v>0.33347122769513249</v>
      </c>
      <c r="I8" s="99">
        <f>RES_hhdet_in_tesh!I8/RES_summary!I$21</f>
        <v>0.31033962810430654</v>
      </c>
      <c r="J8" s="99">
        <f>RES_hhdet_in_tesh!J8/RES_summary!J$21</f>
        <v>0.28220016341179072</v>
      </c>
      <c r="K8" s="99">
        <f>RES_hhdet_in_tesh!K8/RES_summary!K$21</f>
        <v>0.32379628122679865</v>
      </c>
      <c r="L8" s="99">
        <f>RES_hhdet_in_tesh!L8/RES_summary!L$21</f>
        <v>0.34904341839136588</v>
      </c>
      <c r="M8" s="99">
        <f>RES_hhdet_in_tesh!M8/RES_summary!M$21</f>
        <v>0.32785895159618511</v>
      </c>
      <c r="N8" s="99">
        <f>RES_hhdet_in_tesh!N8/RES_summary!N$21</f>
        <v>0.45078166068164033</v>
      </c>
      <c r="O8" s="99">
        <f>RES_hhdet_in_tesh!O8/RES_summary!O$21</f>
        <v>0.25671392114844727</v>
      </c>
      <c r="P8" s="99">
        <f>RES_hhdet_in_tesh!P8/RES_summary!P$21</f>
        <v>0.2825631887291265</v>
      </c>
      <c r="Q8" s="99">
        <f>RES_hhdet_in_tesh!Q8/RES_summary!Q$21</f>
        <v>0.52998729276089318</v>
      </c>
      <c r="R8" s="99">
        <f>RES_hhdet_in_tesh!R8/RES_summary!R$21</f>
        <v>0.63955429247186957</v>
      </c>
      <c r="S8" s="99">
        <f>RES_hhdet_in_tesh!S8/RES_summary!S$21</f>
        <v>0.66783972037637818</v>
      </c>
      <c r="T8" s="99">
        <f>RES_hhdet_in_tesh!T8/RES_summary!T$21</f>
        <v>0.96209571422400153</v>
      </c>
      <c r="U8" s="99">
        <f>RES_hhdet_in_tesh!U8/RES_summary!U$21</f>
        <v>0.38824049926543358</v>
      </c>
      <c r="V8" s="99">
        <f>RES_hhdet_in_tesh!V8/RES_summary!V$21</f>
        <v>0.27978442037512846</v>
      </c>
      <c r="W8" s="99">
        <f>RES_hhdet_in_tesh!W8/RES_summary!W$21</f>
        <v>0.42324009445777933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8.5598437028634198</v>
      </c>
      <c r="D9" s="123">
        <v>8.6144043131393868</v>
      </c>
      <c r="E9" s="123">
        <v>10.028439616147567</v>
      </c>
      <c r="F9" s="123">
        <v>9.8286130877561142</v>
      </c>
      <c r="G9" s="123">
        <v>9.8358435081424105</v>
      </c>
      <c r="H9" s="123">
        <v>11.118816539765737</v>
      </c>
      <c r="I9" s="123">
        <v>11.576988680834813</v>
      </c>
      <c r="J9" s="123">
        <v>11.901843488479336</v>
      </c>
      <c r="K9" s="123">
        <v>11.940404371553749</v>
      </c>
      <c r="L9" s="123">
        <v>11.615362074792158</v>
      </c>
      <c r="M9" s="123">
        <v>11.294200501303809</v>
      </c>
      <c r="N9" s="123">
        <v>10.649706967223503</v>
      </c>
      <c r="O9" s="123">
        <v>10.38466010039607</v>
      </c>
      <c r="P9" s="123">
        <v>10.239585631602482</v>
      </c>
      <c r="Q9" s="123">
        <v>9.6935905269040017</v>
      </c>
      <c r="R9" s="123">
        <v>10.085491437429084</v>
      </c>
      <c r="S9" s="123">
        <v>10.427164622913507</v>
      </c>
      <c r="T9" s="123">
        <v>9.7975687230486024</v>
      </c>
      <c r="U9" s="123">
        <v>10.226167469509011</v>
      </c>
      <c r="V9" s="123">
        <v>10.680795434105574</v>
      </c>
      <c r="W9" s="123">
        <v>12.427500672916187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7.5885582213383378</v>
      </c>
      <c r="D10" s="99">
        <v>8.4362207824376583</v>
      </c>
      <c r="E10" s="99">
        <v>8.4649744190677811</v>
      </c>
      <c r="F10" s="99">
        <v>8.8666649267303725</v>
      </c>
      <c r="G10" s="99">
        <v>9.1512498562668636</v>
      </c>
      <c r="H10" s="99">
        <v>9.7489519280581316</v>
      </c>
      <c r="I10" s="99">
        <v>9.7465583592625471</v>
      </c>
      <c r="J10" s="99">
        <v>10.832490027257329</v>
      </c>
      <c r="K10" s="99">
        <v>10.923793522389367</v>
      </c>
      <c r="L10" s="99">
        <v>10.593154084868385</v>
      </c>
      <c r="M10" s="99">
        <v>10.161142293679699</v>
      </c>
      <c r="N10" s="99">
        <v>10.057179471918484</v>
      </c>
      <c r="O10" s="99">
        <v>9.9059935060549815</v>
      </c>
      <c r="P10" s="99">
        <v>9.8595096701099081</v>
      </c>
      <c r="Q10" s="99">
        <v>9.7637536278645278</v>
      </c>
      <c r="R10" s="99">
        <v>10.528264122496246</v>
      </c>
      <c r="S10" s="99">
        <v>11.171382980553817</v>
      </c>
      <c r="T10" s="99">
        <v>10.202987601840142</v>
      </c>
      <c r="U10" s="99">
        <v>9.7042100571808572</v>
      </c>
      <c r="V10" s="99">
        <v>10.299312263827517</v>
      </c>
      <c r="W10" s="99">
        <v>10.935408576909563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8.6805438972546103</v>
      </c>
      <c r="D11" s="99">
        <v>8.5766637888233852</v>
      </c>
      <c r="E11" s="99">
        <v>8.5854588978649033</v>
      </c>
      <c r="F11" s="99">
        <v>8.7551986807988591</v>
      </c>
      <c r="G11" s="99">
        <v>9.5616045181227403</v>
      </c>
      <c r="H11" s="99">
        <v>10.094727588575097</v>
      </c>
      <c r="I11" s="99">
        <v>10.370904973618787</v>
      </c>
      <c r="J11" s="99">
        <v>11.124788427648388</v>
      </c>
      <c r="K11" s="99">
        <v>11.167159493938266</v>
      </c>
      <c r="L11" s="99">
        <v>12.407709019226962</v>
      </c>
      <c r="M11" s="99">
        <v>12.206467664614177</v>
      </c>
      <c r="N11" s="99">
        <v>11.058838000599444</v>
      </c>
      <c r="O11" s="99">
        <v>10.538409757062075</v>
      </c>
      <c r="P11" s="99">
        <v>9.9811747387701626</v>
      </c>
      <c r="Q11" s="99">
        <v>8.5694710592507111</v>
      </c>
      <c r="R11" s="99">
        <v>8.8807624345833975</v>
      </c>
      <c r="S11" s="99">
        <v>9.07234879730321</v>
      </c>
      <c r="T11" s="99">
        <v>8.7981445501111732</v>
      </c>
      <c r="U11" s="99">
        <v>10.610796177929366</v>
      </c>
      <c r="V11" s="99">
        <v>12.65647152763041</v>
      </c>
      <c r="W11" s="99">
        <v>16.051271893734771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15.819591637717865</v>
      </c>
      <c r="D12" s="99">
        <v>9.2530704256867811</v>
      </c>
      <c r="E12" s="99">
        <v>8.2470731655283505</v>
      </c>
      <c r="F12" s="99">
        <v>10.89389666223339</v>
      </c>
      <c r="G12" s="99">
        <v>10.149547416117944</v>
      </c>
      <c r="H12" s="99">
        <v>14.895233495367377</v>
      </c>
      <c r="I12" s="99">
        <v>8.2678117485388807</v>
      </c>
      <c r="J12" s="99">
        <v>12.502333080846459</v>
      </c>
      <c r="K12" s="99">
        <v>11.417602558480214</v>
      </c>
      <c r="L12" s="99">
        <v>14.405809292490611</v>
      </c>
      <c r="M12" s="99">
        <v>17.189209289408456</v>
      </c>
      <c r="N12" s="99">
        <v>11.622095278219701</v>
      </c>
      <c r="O12" s="99">
        <v>10.864383060294823</v>
      </c>
      <c r="P12" s="99">
        <v>9.9879941290447043</v>
      </c>
      <c r="Q12" s="99">
        <v>8.2757153845955411</v>
      </c>
      <c r="R12" s="99">
        <v>8.9778652193086153</v>
      </c>
      <c r="S12" s="99">
        <v>8.9951295437985372</v>
      </c>
      <c r="T12" s="99">
        <v>9.3134832192398918</v>
      </c>
      <c r="U12" s="99">
        <v>11.490993462713334</v>
      </c>
      <c r="V12" s="99">
        <v>12.028859379724073</v>
      </c>
      <c r="W12" s="99">
        <v>17.785586026667765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6.2340026404430526</v>
      </c>
      <c r="D13" s="102">
        <v>1.8982736454776417</v>
      </c>
      <c r="E13" s="102">
        <v>1.3354214381484029</v>
      </c>
      <c r="F13" s="102">
        <v>3.1752298666044632</v>
      </c>
      <c r="G13" s="102">
        <v>2.7824003371510067</v>
      </c>
      <c r="H13" s="102">
        <v>5.8618552609048189</v>
      </c>
      <c r="I13" s="102">
        <v>1.7190633919906877</v>
      </c>
      <c r="J13" s="102">
        <v>4.3192826593263876</v>
      </c>
      <c r="K13" s="102">
        <v>4.7376869776250015</v>
      </c>
      <c r="L13" s="102">
        <v>6.8350001279848707</v>
      </c>
      <c r="M13" s="102">
        <v>8.7831904248801891</v>
      </c>
      <c r="N13" s="102">
        <v>5.2045833769488903</v>
      </c>
      <c r="O13" s="102">
        <v>5.6521226299108722</v>
      </c>
      <c r="P13" s="102">
        <v>4.9601580107753085</v>
      </c>
      <c r="Q13" s="102">
        <v>2.121874643439241</v>
      </c>
      <c r="R13" s="102">
        <v>2.0834631825952861</v>
      </c>
      <c r="S13" s="102">
        <v>1.3622580361465026</v>
      </c>
      <c r="T13" s="102">
        <v>1.692446039668027</v>
      </c>
      <c r="U13" s="102">
        <v>5.6687521271256518</v>
      </c>
      <c r="V13" s="102">
        <v>6.6163164280584335</v>
      </c>
      <c r="W13" s="102">
        <v>13.774071062956379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9.5855889972748116</v>
      </c>
      <c r="D14" s="105">
        <v>7.354796780209143</v>
      </c>
      <c r="E14" s="105">
        <v>6.9116517273799483</v>
      </c>
      <c r="F14" s="105">
        <v>7.7186667956289252</v>
      </c>
      <c r="G14" s="105">
        <v>7.3671470789669371</v>
      </c>
      <c r="H14" s="105">
        <v>9.0333782344625568</v>
      </c>
      <c r="I14" s="105">
        <v>6.5487483565481925</v>
      </c>
      <c r="J14" s="105">
        <v>8.1830504215200719</v>
      </c>
      <c r="K14" s="105">
        <v>6.6799155808552095</v>
      </c>
      <c r="L14" s="105">
        <v>7.5708091645057385</v>
      </c>
      <c r="M14" s="105">
        <v>8.4060188645282654</v>
      </c>
      <c r="N14" s="105">
        <v>6.4175119012708102</v>
      </c>
      <c r="O14" s="105">
        <v>5.2122604303839521</v>
      </c>
      <c r="P14" s="105">
        <v>5.0278361182693958</v>
      </c>
      <c r="Q14" s="105">
        <v>6.1538407411563005</v>
      </c>
      <c r="R14" s="105">
        <v>6.8944020367133296</v>
      </c>
      <c r="S14" s="105">
        <v>7.6328715076520339</v>
      </c>
      <c r="T14" s="105">
        <v>7.6210371795718626</v>
      </c>
      <c r="U14" s="105">
        <v>5.822241335587683</v>
      </c>
      <c r="V14" s="105">
        <v>5.412542951665638</v>
      </c>
      <c r="W14" s="105">
        <v>4.0115149637113889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10.449516454495928</v>
      </c>
      <c r="D15" s="102">
        <v>8.8166750991313165</v>
      </c>
      <c r="E15" s="102">
        <v>11.273081180476382</v>
      </c>
      <c r="F15" s="102">
        <v>11.402830745720507</v>
      </c>
      <c r="G15" s="102">
        <v>10.722009699441166</v>
      </c>
      <c r="H15" s="102">
        <v>13.376261490587153</v>
      </c>
      <c r="I15" s="102">
        <v>12.759432321159522</v>
      </c>
      <c r="J15" s="102">
        <v>12.032123552384334</v>
      </c>
      <c r="K15" s="102">
        <v>11.515964879201322</v>
      </c>
      <c r="L15" s="102">
        <v>11.541732267278952</v>
      </c>
      <c r="M15" s="102">
        <v>10.738867996689713</v>
      </c>
      <c r="N15" s="102">
        <v>10.673735843362573</v>
      </c>
      <c r="O15" s="102">
        <v>10.317668549236108</v>
      </c>
      <c r="P15" s="102">
        <v>11.100968274842701</v>
      </c>
      <c r="Q15" s="102">
        <v>8.8638549133103535</v>
      </c>
      <c r="R15" s="102">
        <v>9.5953730910283213</v>
      </c>
      <c r="S15" s="102">
        <v>10.095857121856275</v>
      </c>
      <c r="T15" s="102">
        <v>9.7709360425445997</v>
      </c>
      <c r="U15" s="102">
        <v>11.216058463374109</v>
      </c>
      <c r="V15" s="102">
        <v>10.769054271518772</v>
      </c>
      <c r="W15" s="102">
        <v>10.675654564814362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14.573268284434555</v>
      </c>
      <c r="D16" s="105">
        <v>15.771716995907102</v>
      </c>
      <c r="E16" s="105">
        <v>16.626593598406643</v>
      </c>
      <c r="F16" s="105">
        <v>14.836513060602053</v>
      </c>
      <c r="G16" s="105">
        <v>16.156250033898893</v>
      </c>
      <c r="H16" s="105">
        <v>16.489082046200313</v>
      </c>
      <c r="I16" s="105">
        <v>17.166706287923489</v>
      </c>
      <c r="J16" s="105">
        <v>16.169244065879585</v>
      </c>
      <c r="K16" s="105">
        <v>13.837351525861756</v>
      </c>
      <c r="L16" s="105">
        <v>14.083090033837655</v>
      </c>
      <c r="M16" s="105">
        <v>15.248254478417596</v>
      </c>
      <c r="N16" s="105">
        <v>13.990833598993941</v>
      </c>
      <c r="O16" s="105">
        <v>11.503129479716817</v>
      </c>
      <c r="P16" s="105">
        <v>10.731841029858156</v>
      </c>
      <c r="Q16" s="105">
        <v>10.181039466354607</v>
      </c>
      <c r="R16" s="105">
        <v>10.332467810845428</v>
      </c>
      <c r="S16" s="105">
        <v>9.8349939817331098</v>
      </c>
      <c r="T16" s="105">
        <v>10.405215743987398</v>
      </c>
      <c r="U16" s="105">
        <v>11.344361728779097</v>
      </c>
      <c r="V16" s="105">
        <v>12.226137473708679</v>
      </c>
      <c r="W16" s="105">
        <v>16.13357638422255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5.7069249463113918</v>
      </c>
      <c r="D17" s="99">
        <v>6.811355718574692</v>
      </c>
      <c r="E17" s="99">
        <v>7.1849968326003371</v>
      </c>
      <c r="F17" s="99">
        <v>6.3779469424036019</v>
      </c>
      <c r="G17" s="99">
        <v>7.471530094226984</v>
      </c>
      <c r="H17" s="99">
        <v>7.3174111634055352</v>
      </c>
      <c r="I17" s="99">
        <v>8.8727323841605266</v>
      </c>
      <c r="J17" s="99">
        <v>8.1162205141427428</v>
      </c>
      <c r="K17" s="99">
        <v>7.3111991331614998</v>
      </c>
      <c r="L17" s="99">
        <v>7.3900417617614922</v>
      </c>
      <c r="M17" s="99">
        <v>7.7842915516232125</v>
      </c>
      <c r="N17" s="99">
        <v>7.2754500456556697</v>
      </c>
      <c r="O17" s="99">
        <v>6.3702721254633863</v>
      </c>
      <c r="P17" s="99">
        <v>5.781282155669957</v>
      </c>
      <c r="Q17" s="99">
        <v>4.9556237269370946</v>
      </c>
      <c r="R17" s="99">
        <v>4.4178789635741449</v>
      </c>
      <c r="S17" s="99">
        <v>3.0922387069480961</v>
      </c>
      <c r="T17" s="99">
        <v>3.5790513543907156</v>
      </c>
      <c r="U17" s="99">
        <v>5.7851761546742555</v>
      </c>
      <c r="V17" s="99">
        <v>6.9401557666709923</v>
      </c>
      <c r="W17" s="99">
        <v>8.9026471765154263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8.866343338123162</v>
      </c>
      <c r="D18" s="99">
        <v>8.9603612773324137</v>
      </c>
      <c r="E18" s="99">
        <v>9.4415967658062989</v>
      </c>
      <c r="F18" s="99">
        <v>8.4585661181984513</v>
      </c>
      <c r="G18" s="99">
        <v>8.6847199396719095</v>
      </c>
      <c r="H18" s="99">
        <v>9.1716708827947819</v>
      </c>
      <c r="I18" s="99">
        <v>8.2939739037629625</v>
      </c>
      <c r="J18" s="99">
        <v>8.0530235517368407</v>
      </c>
      <c r="K18" s="99">
        <v>6.526152392700256</v>
      </c>
      <c r="L18" s="99">
        <v>6.6930482720761582</v>
      </c>
      <c r="M18" s="99">
        <v>7.463962926794383</v>
      </c>
      <c r="N18" s="99">
        <v>6.7153835533382713</v>
      </c>
      <c r="O18" s="99">
        <v>5.1328573542534306</v>
      </c>
      <c r="P18" s="99">
        <v>4.9505588741881992</v>
      </c>
      <c r="Q18" s="99">
        <v>5.2254157394175103</v>
      </c>
      <c r="R18" s="99">
        <v>5.9145888472712826</v>
      </c>
      <c r="S18" s="99">
        <v>6.7427552747850159</v>
      </c>
      <c r="T18" s="99">
        <v>6.8261643895966833</v>
      </c>
      <c r="U18" s="99">
        <v>5.5591855741048386</v>
      </c>
      <c r="V18" s="99">
        <v>5.2859817070376858</v>
      </c>
      <c r="W18" s="99">
        <v>7.2309292077071268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4.0666122321225417</v>
      </c>
      <c r="D19" s="123">
        <v>4.010235688106607</v>
      </c>
      <c r="E19" s="123">
        <v>6.2476267959528373</v>
      </c>
      <c r="F19" s="123">
        <v>5.767770223784205</v>
      </c>
      <c r="G19" s="123">
        <v>5.391788124901054</v>
      </c>
      <c r="H19" s="123">
        <v>5.8341030639328553</v>
      </c>
      <c r="I19" s="123">
        <v>5.5650249035764494</v>
      </c>
      <c r="J19" s="123">
        <v>5.8324175199109982</v>
      </c>
      <c r="K19" s="123">
        <v>5.5828302051219039</v>
      </c>
      <c r="L19" s="123">
        <v>5.8201968755715701</v>
      </c>
      <c r="M19" s="123">
        <v>5.241985790322774</v>
      </c>
      <c r="N19" s="123">
        <v>5.2842550848230401</v>
      </c>
      <c r="O19" s="123">
        <v>4.8788735956321947</v>
      </c>
      <c r="P19" s="123">
        <v>4.8058489708394081</v>
      </c>
      <c r="Q19" s="123">
        <v>4.9306878454300538</v>
      </c>
      <c r="R19" s="123">
        <v>5.2332133729399697</v>
      </c>
      <c r="S19" s="123">
        <v>5.363443994982191</v>
      </c>
      <c r="T19" s="123">
        <v>4.8107259607179671</v>
      </c>
      <c r="U19" s="123">
        <v>5.4590989755295283</v>
      </c>
      <c r="V19" s="123">
        <v>5.0832881054291112</v>
      </c>
      <c r="W19" s="123">
        <v>5.1477975134541714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3.7159730631786432</v>
      </c>
      <c r="D20" s="99">
        <v>4.5874822897569292</v>
      </c>
      <c r="E20" s="99">
        <v>5.371446189781107</v>
      </c>
      <c r="F20" s="99">
        <v>5.3286257252003946</v>
      </c>
      <c r="G20" s="99">
        <v>5.4181089602829076</v>
      </c>
      <c r="H20" s="99">
        <v>5.7686005674841674</v>
      </c>
      <c r="I20" s="99">
        <v>5.2403402512607666</v>
      </c>
      <c r="J20" s="99">
        <v>5.7109867480179748</v>
      </c>
      <c r="K20" s="99">
        <v>5.5746436610579568</v>
      </c>
      <c r="L20" s="99">
        <v>5.6274228102452861</v>
      </c>
      <c r="M20" s="99">
        <v>5.1811087513522525</v>
      </c>
      <c r="N20" s="99">
        <v>5.0789026512506954</v>
      </c>
      <c r="O20" s="99">
        <v>4.3706128095107939</v>
      </c>
      <c r="P20" s="99">
        <v>4.4851582455644445</v>
      </c>
      <c r="Q20" s="99">
        <v>4.8450183041962767</v>
      </c>
      <c r="R20" s="99">
        <v>4.9268100128721652</v>
      </c>
      <c r="S20" s="99">
        <v>5.1617766412075836</v>
      </c>
      <c r="T20" s="99">
        <v>3.9756517410777321</v>
      </c>
      <c r="U20" s="99">
        <v>4.5519216410276329</v>
      </c>
      <c r="V20" s="99">
        <v>4.8233652050417977</v>
      </c>
      <c r="W20" s="99">
        <v>4.78251644888429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3.960312202114026</v>
      </c>
      <c r="D21" s="99">
        <v>4.3293836918428186</v>
      </c>
      <c r="E21" s="99">
        <v>5.5210884041885606</v>
      </c>
      <c r="F21" s="99">
        <v>5.5148464314841963</v>
      </c>
      <c r="G21" s="99">
        <v>5.4529816091632908</v>
      </c>
      <c r="H21" s="99">
        <v>5.6297294224708292</v>
      </c>
      <c r="I21" s="99">
        <v>5.7856186828881349</v>
      </c>
      <c r="J21" s="99">
        <v>6.0242357751062734</v>
      </c>
      <c r="K21" s="99">
        <v>5.7798042415022133</v>
      </c>
      <c r="L21" s="99">
        <v>5.6628944156128131</v>
      </c>
      <c r="M21" s="99">
        <v>5.3431159835477011</v>
      </c>
      <c r="N21" s="99">
        <v>5.4564642731968576</v>
      </c>
      <c r="O21" s="99">
        <v>5.0508561692351348</v>
      </c>
      <c r="P21" s="99">
        <v>5.0205604218542623</v>
      </c>
      <c r="Q21" s="99">
        <v>5.0202188979736579</v>
      </c>
      <c r="R21" s="99">
        <v>5.3363811914324879</v>
      </c>
      <c r="S21" s="99">
        <v>5.4227563192285277</v>
      </c>
      <c r="T21" s="99">
        <v>5.0000798482807447</v>
      </c>
      <c r="U21" s="99">
        <v>5.7696060244780707</v>
      </c>
      <c r="V21" s="99">
        <v>5.2604888988979468</v>
      </c>
      <c r="W21" s="99">
        <v>5.095972215684915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4.2687005966243312</v>
      </c>
      <c r="D22" s="110">
        <v>3.5378550645196385</v>
      </c>
      <c r="E22" s="110">
        <v>6.7033747123719509</v>
      </c>
      <c r="F22" s="110">
        <v>6.0489937245181382</v>
      </c>
      <c r="G22" s="110">
        <v>5.2960834315114207</v>
      </c>
      <c r="H22" s="110">
        <v>6.068161787653386</v>
      </c>
      <c r="I22" s="110">
        <v>5.4048227999654541</v>
      </c>
      <c r="J22" s="110">
        <v>5.7526828597645938</v>
      </c>
      <c r="K22" s="110">
        <v>5.496527261498243</v>
      </c>
      <c r="L22" s="110">
        <v>5.9001524792349445</v>
      </c>
      <c r="M22" s="110">
        <v>5.2112826733671662</v>
      </c>
      <c r="N22" s="110">
        <v>5.2002317684465131</v>
      </c>
      <c r="O22" s="110">
        <v>4.875429686545794</v>
      </c>
      <c r="P22" s="110">
        <v>4.5694033087617951</v>
      </c>
      <c r="Q22" s="110">
        <v>4.8236161267761011</v>
      </c>
      <c r="R22" s="110">
        <v>5.2092749785105923</v>
      </c>
      <c r="S22" s="110">
        <v>5.3571821253917422</v>
      </c>
      <c r="T22" s="110">
        <v>5.0512618761525214</v>
      </c>
      <c r="U22" s="110">
        <v>5.2017919653076152</v>
      </c>
      <c r="V22" s="110">
        <v>4.9342510879739212</v>
      </c>
      <c r="W22" s="110">
        <v>5.2284063577073407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93.348702719687651</v>
      </c>
      <c r="D24" s="118">
        <f t="shared" si="7"/>
        <v>75.421509952929441</v>
      </c>
      <c r="E24" s="118">
        <f t="shared" si="7"/>
        <v>73.417707394635528</v>
      </c>
      <c r="F24" s="118">
        <f t="shared" si="7"/>
        <v>77.961443024923156</v>
      </c>
      <c r="G24" s="118">
        <f t="shared" si="7"/>
        <v>85.528756519203753</v>
      </c>
      <c r="H24" s="118">
        <f t="shared" si="7"/>
        <v>81.439950582478502</v>
      </c>
      <c r="I24" s="118">
        <f t="shared" si="7"/>
        <v>71.327763675325883</v>
      </c>
      <c r="J24" s="118">
        <f t="shared" si="7"/>
        <v>75.970309785021811</v>
      </c>
      <c r="K24" s="118">
        <f t="shared" si="7"/>
        <v>76.726720601084736</v>
      </c>
      <c r="L24" s="118">
        <f t="shared" si="7"/>
        <v>83.329100508734228</v>
      </c>
      <c r="M24" s="118">
        <f t="shared" si="7"/>
        <v>69.444072743714955</v>
      </c>
      <c r="N24" s="118">
        <f t="shared" si="7"/>
        <v>67.692567120586176</v>
      </c>
      <c r="O24" s="118">
        <f t="shared" si="7"/>
        <v>70.846998682116492</v>
      </c>
      <c r="P24" s="118">
        <f t="shared" si="7"/>
        <v>74.746779583750566</v>
      </c>
      <c r="Q24" s="118">
        <f t="shared" si="7"/>
        <v>64.181781420751634</v>
      </c>
      <c r="R24" s="118">
        <f t="shared" ref="R24:V24" si="8">R25+R28+R30+R39</f>
        <v>74.392795282704384</v>
      </c>
      <c r="S24" s="118">
        <f t="shared" si="8"/>
        <v>63.063095384888094</v>
      </c>
      <c r="T24" s="118">
        <f t="shared" si="8"/>
        <v>70.00251768298925</v>
      </c>
      <c r="U24" s="118">
        <f t="shared" si="8"/>
        <v>65.24161831281981</v>
      </c>
      <c r="V24" s="118">
        <f t="shared" si="8"/>
        <v>59.110010945627522</v>
      </c>
      <c r="W24" s="118">
        <f t="shared" ref="W24" si="9">W25+W28+W30+W39</f>
        <v>55.088517746476505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72.575243793082365</v>
      </c>
      <c r="D25" s="123">
        <f t="shared" si="10"/>
        <v>55.637661423948359</v>
      </c>
      <c r="E25" s="123">
        <f t="shared" si="10"/>
        <v>52.120711934443925</v>
      </c>
      <c r="F25" s="123">
        <f t="shared" si="10"/>
        <v>58.617674426138933</v>
      </c>
      <c r="G25" s="123">
        <f t="shared" si="10"/>
        <v>65.885594550441454</v>
      </c>
      <c r="H25" s="123">
        <f t="shared" si="10"/>
        <v>62.580087727551586</v>
      </c>
      <c r="I25" s="123">
        <f t="shared" si="10"/>
        <v>53.358200958608137</v>
      </c>
      <c r="J25" s="123">
        <f t="shared" si="10"/>
        <v>56.723186877864158</v>
      </c>
      <c r="K25" s="123">
        <f t="shared" si="10"/>
        <v>57.675823104156272</v>
      </c>
      <c r="L25" s="123">
        <f t="shared" si="10"/>
        <v>63.101442831373774</v>
      </c>
      <c r="M25" s="123">
        <f t="shared" si="10"/>
        <v>50.245993042404137</v>
      </c>
      <c r="N25" s="123">
        <f t="shared" si="10"/>
        <v>48.810744566939675</v>
      </c>
      <c r="O25" s="123">
        <f t="shared" si="10"/>
        <v>53.947927275705368</v>
      </c>
      <c r="P25" s="123">
        <f t="shared" si="10"/>
        <v>57.336108888218448</v>
      </c>
      <c r="Q25" s="123">
        <f t="shared" si="10"/>
        <v>48.234018545803622</v>
      </c>
      <c r="R25" s="123">
        <f t="shared" ref="R25:V25" si="11">SUM(R26:R27)</f>
        <v>56.585162018493598</v>
      </c>
      <c r="S25" s="123">
        <f t="shared" si="11"/>
        <v>44.464910115820771</v>
      </c>
      <c r="T25" s="123">
        <f t="shared" si="11"/>
        <v>50.150565457577564</v>
      </c>
      <c r="U25" s="123">
        <f t="shared" si="11"/>
        <v>46.062267172629227</v>
      </c>
      <c r="V25" s="123">
        <f t="shared" si="11"/>
        <v>41.623454011981352</v>
      </c>
      <c r="W25" s="123">
        <f t="shared" ref="W25" si="12">SUM(W26:W27)</f>
        <v>38.334364788475078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70.8792932445632</v>
      </c>
      <c r="D26" s="99">
        <v>54.384889432310814</v>
      </c>
      <c r="E26" s="99">
        <v>51.020165542605127</v>
      </c>
      <c r="F26" s="99">
        <v>57.364118671724221</v>
      </c>
      <c r="G26" s="99">
        <v>64.475272022513494</v>
      </c>
      <c r="H26" s="99">
        <v>61.269530250382211</v>
      </c>
      <c r="I26" s="99">
        <v>52.271227454747262</v>
      </c>
      <c r="J26" s="99">
        <v>55.597834326859484</v>
      </c>
      <c r="K26" s="99">
        <v>56.536126659366495</v>
      </c>
      <c r="L26" s="99">
        <v>61.859577267765324</v>
      </c>
      <c r="M26" s="99">
        <v>49.28229126819236</v>
      </c>
      <c r="N26" s="99">
        <v>47.90574075403849</v>
      </c>
      <c r="O26" s="99">
        <v>52.902765259041914</v>
      </c>
      <c r="P26" s="99">
        <v>56.188987882695216</v>
      </c>
      <c r="Q26" s="99">
        <v>47.318024597438061</v>
      </c>
      <c r="R26" s="99">
        <v>55.507053346170039</v>
      </c>
      <c r="S26" s="99">
        <v>43.637378985194132</v>
      </c>
      <c r="T26" s="99">
        <v>49.2167949172212</v>
      </c>
      <c r="U26" s="99">
        <v>45.203900243613006</v>
      </c>
      <c r="V26" s="99">
        <v>40.854307679591969</v>
      </c>
      <c r="W26" s="99">
        <v>37.641914873850276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1.6959505485191637</v>
      </c>
      <c r="D27" s="99">
        <v>1.2527719916375464</v>
      </c>
      <c r="E27" s="99">
        <v>1.1005463918387945</v>
      </c>
      <c r="F27" s="99">
        <v>1.25355575441471</v>
      </c>
      <c r="G27" s="99">
        <v>1.4103225279279565</v>
      </c>
      <c r="H27" s="99">
        <v>1.3105574771693738</v>
      </c>
      <c r="I27" s="99">
        <v>1.0869735038608757</v>
      </c>
      <c r="J27" s="99">
        <v>1.1253525510046725</v>
      </c>
      <c r="K27" s="99">
        <v>1.1396964447897742</v>
      </c>
      <c r="L27" s="99">
        <v>1.2418655636084461</v>
      </c>
      <c r="M27" s="99">
        <v>0.96370177421177905</v>
      </c>
      <c r="N27" s="99">
        <v>0.9050038129011837</v>
      </c>
      <c r="O27" s="99">
        <v>1.0451620166634534</v>
      </c>
      <c r="P27" s="99">
        <v>1.1471210055232337</v>
      </c>
      <c r="Q27" s="99">
        <v>0.91599394836555714</v>
      </c>
      <c r="R27" s="99">
        <v>1.0781086723235569</v>
      </c>
      <c r="S27" s="99">
        <v>0.82753113062663775</v>
      </c>
      <c r="T27" s="99">
        <v>0.9337705403563632</v>
      </c>
      <c r="U27" s="99">
        <v>0.85836692901621947</v>
      </c>
      <c r="V27" s="99">
        <v>0.76914633238938013</v>
      </c>
      <c r="W27" s="99">
        <v>0.69244991462480154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0.78627290363245828</v>
      </c>
      <c r="D28" s="123">
        <f t="shared" si="13"/>
        <v>1.3358154982563128</v>
      </c>
      <c r="E28" s="123">
        <f t="shared" si="13"/>
        <v>3.5348311111725286</v>
      </c>
      <c r="F28" s="123">
        <f t="shared" si="13"/>
        <v>2.551405405929152</v>
      </c>
      <c r="G28" s="123">
        <f t="shared" si="13"/>
        <v>2.9241897429750643</v>
      </c>
      <c r="H28" s="123">
        <f t="shared" si="13"/>
        <v>1.8965025581842583</v>
      </c>
      <c r="I28" s="123">
        <f t="shared" si="13"/>
        <v>1.9304086539085259</v>
      </c>
      <c r="J28" s="123">
        <f t="shared" si="13"/>
        <v>2.7518510811068575</v>
      </c>
      <c r="K28" s="123">
        <f t="shared" si="13"/>
        <v>2.8144744427404085</v>
      </c>
      <c r="L28" s="123">
        <f t="shared" si="13"/>
        <v>2.9290678929458744</v>
      </c>
      <c r="M28" s="123">
        <f t="shared" si="13"/>
        <v>2.4018898475846573</v>
      </c>
      <c r="N28" s="123">
        <f t="shared" si="13"/>
        <v>3.4219708928813688</v>
      </c>
      <c r="O28" s="123">
        <f t="shared" si="13"/>
        <v>1.8455345810345984</v>
      </c>
      <c r="P28" s="123">
        <f t="shared" si="13"/>
        <v>1.1287926249974471</v>
      </c>
      <c r="Q28" s="123">
        <f t="shared" si="13"/>
        <v>0.7285731478495352</v>
      </c>
      <c r="R28" s="123">
        <f t="shared" si="13"/>
        <v>1.0608115684917971</v>
      </c>
      <c r="S28" s="123">
        <f t="shared" si="13"/>
        <v>1.3747968293405535</v>
      </c>
      <c r="T28" s="123">
        <f t="shared" si="13"/>
        <v>1.8048257399215282</v>
      </c>
      <c r="U28" s="123">
        <f t="shared" si="13"/>
        <v>1.7768433322446888</v>
      </c>
      <c r="V28" s="123">
        <f t="shared" si="13"/>
        <v>1.5737388211631198</v>
      </c>
      <c r="W28" s="123">
        <f t="shared" si="13"/>
        <v>1.5151804005646718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0.78627290363245828</v>
      </c>
      <c r="D29" s="99">
        <f>RES_hhdet_in_tesh!D29/RES_summary!D$21</f>
        <v>1.3358154982563128</v>
      </c>
      <c r="E29" s="99">
        <f>RES_hhdet_in_tesh!E29/RES_summary!E$21</f>
        <v>3.5348311111725286</v>
      </c>
      <c r="F29" s="99">
        <f>RES_hhdet_in_tesh!F29/RES_summary!F$21</f>
        <v>2.551405405929152</v>
      </c>
      <c r="G29" s="99">
        <f>RES_hhdet_in_tesh!G29/RES_summary!G$21</f>
        <v>2.9241897429750643</v>
      </c>
      <c r="H29" s="99">
        <f>RES_hhdet_in_tesh!H29/RES_summary!H$21</f>
        <v>1.8965025581842583</v>
      </c>
      <c r="I29" s="99">
        <f>RES_hhdet_in_tesh!I29/RES_summary!I$21</f>
        <v>1.9304086539085259</v>
      </c>
      <c r="J29" s="99">
        <f>RES_hhdet_in_tesh!J29/RES_summary!J$21</f>
        <v>2.7518510811068575</v>
      </c>
      <c r="K29" s="99">
        <f>RES_hhdet_in_tesh!K29/RES_summary!K$21</f>
        <v>2.8144744427404085</v>
      </c>
      <c r="L29" s="99">
        <f>RES_hhdet_in_tesh!L29/RES_summary!L$21</f>
        <v>2.9290678929458744</v>
      </c>
      <c r="M29" s="99">
        <f>RES_hhdet_in_tesh!M29/RES_summary!M$21</f>
        <v>2.4018898475846573</v>
      </c>
      <c r="N29" s="99">
        <f>RES_hhdet_in_tesh!N29/RES_summary!N$21</f>
        <v>3.4219708928813688</v>
      </c>
      <c r="O29" s="99">
        <f>RES_hhdet_in_tesh!O29/RES_summary!O$21</f>
        <v>1.8455345810345984</v>
      </c>
      <c r="P29" s="99">
        <f>RES_hhdet_in_tesh!P29/RES_summary!P$21</f>
        <v>1.1287926249974471</v>
      </c>
      <c r="Q29" s="99">
        <f>RES_hhdet_in_tesh!Q29/RES_summary!Q$21</f>
        <v>0.7285731478495352</v>
      </c>
      <c r="R29" s="99">
        <f>RES_hhdet_in_tesh!R29/RES_summary!R$21</f>
        <v>1.0608115684917971</v>
      </c>
      <c r="S29" s="99">
        <f>RES_hhdet_in_tesh!S29/RES_summary!S$21</f>
        <v>1.3747968293405535</v>
      </c>
      <c r="T29" s="99">
        <f>RES_hhdet_in_tesh!T29/RES_summary!T$21</f>
        <v>1.8048257399215282</v>
      </c>
      <c r="U29" s="99">
        <f>RES_hhdet_in_tesh!U29/RES_summary!U$21</f>
        <v>1.7768433322446888</v>
      </c>
      <c r="V29" s="99">
        <f>RES_hhdet_in_tesh!V29/RES_summary!V$21</f>
        <v>1.5737388211631198</v>
      </c>
      <c r="W29" s="99">
        <f>RES_hhdet_in_tesh!W29/RES_summary!W$21</f>
        <v>1.5151804005646718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12.201920808129325</v>
      </c>
      <c r="D30" s="123">
        <v>11.201045421585558</v>
      </c>
      <c r="E30" s="123">
        <v>10.623903631158896</v>
      </c>
      <c r="F30" s="123">
        <v>10.666738623076945</v>
      </c>
      <c r="G30" s="123">
        <v>11.301137368089986</v>
      </c>
      <c r="H30" s="123">
        <v>11.127472443659357</v>
      </c>
      <c r="I30" s="123">
        <v>10.442635126489771</v>
      </c>
      <c r="J30" s="123">
        <v>10.856953379741356</v>
      </c>
      <c r="K30" s="123">
        <v>11.047729820351348</v>
      </c>
      <c r="L30" s="123">
        <v>11.884979352005931</v>
      </c>
      <c r="M30" s="123">
        <v>11.530873027668356</v>
      </c>
      <c r="N30" s="123">
        <v>10.505001935145049</v>
      </c>
      <c r="O30" s="123">
        <v>10.434169115497635</v>
      </c>
      <c r="P30" s="123">
        <v>11.980749067063012</v>
      </c>
      <c r="Q30" s="123">
        <v>10.817910777913621</v>
      </c>
      <c r="R30" s="123">
        <v>12.047606765123287</v>
      </c>
      <c r="S30" s="123">
        <v>12.092887714473633</v>
      </c>
      <c r="T30" s="123">
        <v>12.924773097269338</v>
      </c>
      <c r="U30" s="123">
        <v>12.442584059889862</v>
      </c>
      <c r="V30" s="123">
        <v>11.205519180228448</v>
      </c>
      <c r="W30" s="123">
        <v>10.602549976814837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10.906596583317359</v>
      </c>
      <c r="D31" s="99">
        <v>8.7857557982892427</v>
      </c>
      <c r="E31" s="99">
        <v>8.2738310476255492</v>
      </c>
      <c r="F31" s="99">
        <v>8.7433108622963882</v>
      </c>
      <c r="G31" s="99">
        <v>9.456626228531551</v>
      </c>
      <c r="H31" s="99">
        <v>8.9982110592971374</v>
      </c>
      <c r="I31" s="99">
        <v>8.2723200653750091</v>
      </c>
      <c r="J31" s="99">
        <v>9.1462322593282259</v>
      </c>
      <c r="K31" s="99">
        <v>9.287346479930644</v>
      </c>
      <c r="L31" s="99">
        <v>9.4414868830888121</v>
      </c>
      <c r="M31" s="99">
        <v>9.3609402126878472</v>
      </c>
      <c r="N31" s="99">
        <v>8.3949361490735743</v>
      </c>
      <c r="O31" s="99">
        <v>8.4908837094878287</v>
      </c>
      <c r="P31" s="99">
        <v>12.229908843147042</v>
      </c>
      <c r="Q31" s="99">
        <v>8.9222128275628396</v>
      </c>
      <c r="R31" s="99">
        <v>10.421872270460799</v>
      </c>
      <c r="S31" s="99">
        <v>9.8696014937319205</v>
      </c>
      <c r="T31" s="99">
        <v>11.70678156595984</v>
      </c>
      <c r="U31" s="99">
        <v>10.748331880408957</v>
      </c>
      <c r="V31" s="99">
        <v>9.9389279119087774</v>
      </c>
      <c r="W31" s="99">
        <v>9.018832599821577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11.073838086500695</v>
      </c>
      <c r="D32" s="99">
        <v>9.0648541617035221</v>
      </c>
      <c r="E32" s="99">
        <v>8.6909632246825961</v>
      </c>
      <c r="F32" s="99">
        <v>9.0642869665701777</v>
      </c>
      <c r="G32" s="99">
        <v>9.2774210304818681</v>
      </c>
      <c r="H32" s="99">
        <v>10.9925251909902</v>
      </c>
      <c r="I32" s="99">
        <v>7.6208980469699998</v>
      </c>
      <c r="J32" s="99">
        <v>9.20255354462269</v>
      </c>
      <c r="K32" s="99">
        <v>9.4135442346811509</v>
      </c>
      <c r="L32" s="99">
        <v>9.7715654843866151</v>
      </c>
      <c r="M32" s="99">
        <v>8.9449349184741909</v>
      </c>
      <c r="N32" s="99">
        <v>8.3736492644380753</v>
      </c>
      <c r="O32" s="99">
        <v>10.839464559385576</v>
      </c>
      <c r="P32" s="99">
        <v>17.697441160817103</v>
      </c>
      <c r="Q32" s="99">
        <v>7.586585701238894</v>
      </c>
      <c r="R32" s="99">
        <v>12.203441609062878</v>
      </c>
      <c r="S32" s="99">
        <v>8.4871138382421627</v>
      </c>
      <c r="T32" s="99">
        <v>12.752207340821251</v>
      </c>
      <c r="U32" s="99">
        <v>9.5433807954385479</v>
      </c>
      <c r="V32" s="99">
        <v>10.48194266090626</v>
      </c>
      <c r="W32" s="99">
        <v>10.737791281325327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2.2037623645800477</v>
      </c>
      <c r="D33" s="102">
        <v>1.8203739418126963</v>
      </c>
      <c r="E33" s="102">
        <v>1.3873882375847257</v>
      </c>
      <c r="F33" s="102">
        <v>1.756430425258628</v>
      </c>
      <c r="G33" s="102">
        <v>1.6469130460330366</v>
      </c>
      <c r="H33" s="102">
        <v>2.9961937586084728</v>
      </c>
      <c r="I33" s="102">
        <v>0.73650810978931613</v>
      </c>
      <c r="J33" s="102">
        <v>1.5312756544620449</v>
      </c>
      <c r="K33" s="102">
        <v>1.8474560842922965</v>
      </c>
      <c r="L33" s="102">
        <v>1.8502320966091004</v>
      </c>
      <c r="M33" s="102">
        <v>1.6874697239147707</v>
      </c>
      <c r="N33" s="102">
        <v>1.0385191346071703</v>
      </c>
      <c r="O33" s="102">
        <v>1.0078364547920704</v>
      </c>
      <c r="P33" s="102">
        <v>5.1705318542790994</v>
      </c>
      <c r="Q33" s="102">
        <v>0.49564972802603052</v>
      </c>
      <c r="R33" s="102">
        <v>3.7800067006433782</v>
      </c>
      <c r="S33" s="102">
        <v>1.0872435115528267</v>
      </c>
      <c r="T33" s="102">
        <v>3.9335999902401042</v>
      </c>
      <c r="U33" s="102">
        <v>2.1922361025735766</v>
      </c>
      <c r="V33" s="102">
        <v>2.3965045878831459</v>
      </c>
      <c r="W33" s="102">
        <v>1.3310502071882744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8.8700757219206494</v>
      </c>
      <c r="D34" s="105">
        <v>7.2444802198908276</v>
      </c>
      <c r="E34" s="105">
        <v>7.3035749870978695</v>
      </c>
      <c r="F34" s="105">
        <v>7.3078565413115513</v>
      </c>
      <c r="G34" s="105">
        <v>7.6305079844488324</v>
      </c>
      <c r="H34" s="105">
        <v>7.9963314323817274</v>
      </c>
      <c r="I34" s="105">
        <v>6.8843899371806829</v>
      </c>
      <c r="J34" s="105">
        <v>7.6712778901606464</v>
      </c>
      <c r="K34" s="105">
        <v>7.5660881503888522</v>
      </c>
      <c r="L34" s="105">
        <v>7.9213333877775147</v>
      </c>
      <c r="M34" s="105">
        <v>7.2574651945594191</v>
      </c>
      <c r="N34" s="105">
        <v>7.3351301298309046</v>
      </c>
      <c r="O34" s="105">
        <v>9.8316281045935057</v>
      </c>
      <c r="P34" s="105">
        <v>12.526909306538005</v>
      </c>
      <c r="Q34" s="105">
        <v>7.0909359732128614</v>
      </c>
      <c r="R34" s="105">
        <v>8.4234349084194982</v>
      </c>
      <c r="S34" s="105">
        <v>7.3998703266893342</v>
      </c>
      <c r="T34" s="105">
        <v>8.8186073505811464</v>
      </c>
      <c r="U34" s="105">
        <v>7.3511446928649713</v>
      </c>
      <c r="V34" s="105">
        <v>8.0854380730231146</v>
      </c>
      <c r="W34" s="105">
        <v>9.4067410741370523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11.987585715674992</v>
      </c>
      <c r="D35" s="102">
        <v>11.825276084212902</v>
      </c>
      <c r="E35" s="102">
        <v>11.610870275066999</v>
      </c>
      <c r="F35" s="102">
        <v>11.845312035523975</v>
      </c>
      <c r="G35" s="102">
        <v>11.260936452709652</v>
      </c>
      <c r="H35" s="102">
        <v>11.472300401387594</v>
      </c>
      <c r="I35" s="102">
        <v>10.687858687767072</v>
      </c>
      <c r="J35" s="102">
        <v>10.913558186331697</v>
      </c>
      <c r="K35" s="102">
        <v>10.208274357418597</v>
      </c>
      <c r="L35" s="102">
        <v>11.675760576885734</v>
      </c>
      <c r="M35" s="102">
        <v>10.558729792516118</v>
      </c>
      <c r="N35" s="102">
        <v>10.545052643106843</v>
      </c>
      <c r="O35" s="102">
        <v>10.138198081863033</v>
      </c>
      <c r="P35" s="102">
        <v>10.95129201361739</v>
      </c>
      <c r="Q35" s="102">
        <v>9.9669736144241217</v>
      </c>
      <c r="R35" s="102">
        <v>11.419042917703417</v>
      </c>
      <c r="S35" s="102">
        <v>12.036367742697891</v>
      </c>
      <c r="T35" s="102">
        <v>12.200920167646919</v>
      </c>
      <c r="U35" s="102">
        <v>11.572490248683224</v>
      </c>
      <c r="V35" s="102">
        <v>10.899621285409133</v>
      </c>
      <c r="W35" s="102">
        <v>9.9137033491625566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16.139927416822246</v>
      </c>
      <c r="D36" s="105">
        <v>16.408104770235493</v>
      </c>
      <c r="E36" s="105">
        <v>16.789167605258221</v>
      </c>
      <c r="F36" s="105">
        <v>15.024402823625614</v>
      </c>
      <c r="G36" s="105">
        <v>15.059546755731999</v>
      </c>
      <c r="H36" s="105">
        <v>13.815649521417951</v>
      </c>
      <c r="I36" s="105">
        <v>11.859232016265878</v>
      </c>
      <c r="J36" s="105">
        <v>12.113053135796738</v>
      </c>
      <c r="K36" s="105">
        <v>13.331063697366046</v>
      </c>
      <c r="L36" s="105">
        <v>14.040777367595075</v>
      </c>
      <c r="M36" s="105">
        <v>15.568568491732229</v>
      </c>
      <c r="N36" s="105">
        <v>12.589677882380798</v>
      </c>
      <c r="O36" s="105">
        <v>12.276151132230272</v>
      </c>
      <c r="P36" s="105">
        <v>12.813381435750568</v>
      </c>
      <c r="Q36" s="105">
        <v>12.608901878272521</v>
      </c>
      <c r="R36" s="105">
        <v>13.521965509311377</v>
      </c>
      <c r="S36" s="105">
        <v>13.71114999871677</v>
      </c>
      <c r="T36" s="105">
        <v>14.512440078673267</v>
      </c>
      <c r="U36" s="105">
        <v>14.023113553207326</v>
      </c>
      <c r="V36" s="105">
        <v>12.245191633858729</v>
      </c>
      <c r="W36" s="105">
        <v>12.002194087500337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5.0001970932733846</v>
      </c>
      <c r="D37" s="99">
        <v>5.139006372707648</v>
      </c>
      <c r="E37" s="99">
        <v>5.9443701320561804</v>
      </c>
      <c r="F37" s="99">
        <v>4.7401958650222031</v>
      </c>
      <c r="G37" s="99">
        <v>5.2871287615657714</v>
      </c>
      <c r="H37" s="99">
        <v>4.795794137683921</v>
      </c>
      <c r="I37" s="99">
        <v>3.6859156568857823</v>
      </c>
      <c r="J37" s="99">
        <v>3.222639705381757</v>
      </c>
      <c r="K37" s="99">
        <v>4.3278947893306743</v>
      </c>
      <c r="L37" s="99">
        <v>4.3195434782351034</v>
      </c>
      <c r="M37" s="99">
        <v>5.3800388815696447</v>
      </c>
      <c r="N37" s="99">
        <v>3.4493927542851841</v>
      </c>
      <c r="O37" s="99">
        <v>3.7196722305785861</v>
      </c>
      <c r="P37" s="99">
        <v>4.3432979570037542</v>
      </c>
      <c r="Q37" s="99">
        <v>4.6486732997661022</v>
      </c>
      <c r="R37" s="99">
        <v>5.1129258831786641</v>
      </c>
      <c r="S37" s="99">
        <v>5.1015439060606118</v>
      </c>
      <c r="T37" s="99">
        <v>5.394279070183976</v>
      </c>
      <c r="U37" s="99">
        <v>5.2445859752321118</v>
      </c>
      <c r="V37" s="99">
        <v>3.5824092222543795</v>
      </c>
      <c r="W37" s="99">
        <v>3.4948600041457256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11.139730323548859</v>
      </c>
      <c r="D38" s="99">
        <v>11.269098397527847</v>
      </c>
      <c r="E38" s="99">
        <v>10.844797473202044</v>
      </c>
      <c r="F38" s="99">
        <v>10.284206958603411</v>
      </c>
      <c r="G38" s="99">
        <v>9.7724179941662275</v>
      </c>
      <c r="H38" s="99">
        <v>9.0198553837340345</v>
      </c>
      <c r="I38" s="99">
        <v>8.1733163593800988</v>
      </c>
      <c r="J38" s="99">
        <v>8.8904134304149824</v>
      </c>
      <c r="K38" s="99">
        <v>9.0031689080353736</v>
      </c>
      <c r="L38" s="99">
        <v>9.7212338893599686</v>
      </c>
      <c r="M38" s="99">
        <v>10.188529610162586</v>
      </c>
      <c r="N38" s="99">
        <v>9.1402851280956163</v>
      </c>
      <c r="O38" s="99">
        <v>8.5564789016516833</v>
      </c>
      <c r="P38" s="99">
        <v>8.4700834787468118</v>
      </c>
      <c r="Q38" s="99">
        <v>7.9602285785064186</v>
      </c>
      <c r="R38" s="99">
        <v>8.4090396261327154</v>
      </c>
      <c r="S38" s="99">
        <v>8.6096060926561613</v>
      </c>
      <c r="T38" s="99">
        <v>9.1181610084892935</v>
      </c>
      <c r="U38" s="99">
        <v>8.7785275779752059</v>
      </c>
      <c r="V38" s="99">
        <v>8.6627824116043524</v>
      </c>
      <c r="W38" s="99">
        <v>8.5073340833546123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7.785265214843494</v>
      </c>
      <c r="D39" s="123">
        <v>7.2469876091392154</v>
      </c>
      <c r="E39" s="123">
        <v>7.1382607178601818</v>
      </c>
      <c r="F39" s="123">
        <v>6.1256245697781209</v>
      </c>
      <c r="G39" s="123">
        <v>5.4178348576972608</v>
      </c>
      <c r="H39" s="123">
        <v>5.8358878530833094</v>
      </c>
      <c r="I39" s="123">
        <v>5.596518936319443</v>
      </c>
      <c r="J39" s="123">
        <v>5.6383184463094338</v>
      </c>
      <c r="K39" s="123">
        <v>5.1886932338366956</v>
      </c>
      <c r="L39" s="123">
        <v>5.4136104324086389</v>
      </c>
      <c r="M39" s="123">
        <v>5.265316826057802</v>
      </c>
      <c r="N39" s="123">
        <v>4.9548497256200816</v>
      </c>
      <c r="O39" s="123">
        <v>4.6193677098788921</v>
      </c>
      <c r="P39" s="123">
        <v>4.3011290034716607</v>
      </c>
      <c r="Q39" s="123">
        <v>4.4012789491848636</v>
      </c>
      <c r="R39" s="123">
        <v>4.6992149305956987</v>
      </c>
      <c r="S39" s="123">
        <v>5.1305007252531345</v>
      </c>
      <c r="T39" s="123">
        <v>5.1223533882208159</v>
      </c>
      <c r="U39" s="123">
        <v>4.9599237480560383</v>
      </c>
      <c r="V39" s="123">
        <v>4.7072989322545995</v>
      </c>
      <c r="W39" s="123">
        <v>4.6364225806219181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8.467679472519734</v>
      </c>
      <c r="D40" s="99">
        <v>7.8631139065835782</v>
      </c>
      <c r="E40" s="99">
        <v>8.4715863198071588</v>
      </c>
      <c r="F40" s="99">
        <v>6.6723533114771083</v>
      </c>
      <c r="G40" s="99">
        <v>5.5725805909888733</v>
      </c>
      <c r="H40" s="99">
        <v>5.6023762982940664</v>
      </c>
      <c r="I40" s="99">
        <v>5.4977009678377007</v>
      </c>
      <c r="J40" s="99">
        <v>5.6294808760765775</v>
      </c>
      <c r="K40" s="99">
        <v>5.278661314499498</v>
      </c>
      <c r="L40" s="99">
        <v>5.3037478642842792</v>
      </c>
      <c r="M40" s="99">
        <v>5.7392837771464755</v>
      </c>
      <c r="N40" s="99">
        <v>5.3205069054600802</v>
      </c>
      <c r="O40" s="99">
        <v>4.8079696813028656</v>
      </c>
      <c r="P40" s="99">
        <v>4.4064925068250913</v>
      </c>
      <c r="Q40" s="99">
        <v>4.3232664920539063</v>
      </c>
      <c r="R40" s="99">
        <v>4.6496369778417552</v>
      </c>
      <c r="S40" s="99">
        <v>5.2615462661340713</v>
      </c>
      <c r="T40" s="99">
        <v>5.3751112593770687</v>
      </c>
      <c r="U40" s="99">
        <v>5.287259036100278</v>
      </c>
      <c r="V40" s="99">
        <v>5.0413207545194094</v>
      </c>
      <c r="W40" s="99">
        <v>4.7469480937232431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7.474445966638565</v>
      </c>
      <c r="D41" s="110">
        <v>6.9672817632268416</v>
      </c>
      <c r="E41" s="110">
        <v>6.5362627825118436</v>
      </c>
      <c r="F41" s="110">
        <v>5.9103027441189013</v>
      </c>
      <c r="G41" s="110">
        <v>5.3731419960288243</v>
      </c>
      <c r="H41" s="110">
        <v>5.8959164273700049</v>
      </c>
      <c r="I41" s="110">
        <v>5.6246236832162353</v>
      </c>
      <c r="J41" s="110">
        <v>5.6420417572859369</v>
      </c>
      <c r="K41" s="110">
        <v>5.1556209282511167</v>
      </c>
      <c r="L41" s="110">
        <v>5.4490775507490543</v>
      </c>
      <c r="M41" s="110">
        <v>5.0871996323917976</v>
      </c>
      <c r="N41" s="110">
        <v>4.8054458733983747</v>
      </c>
      <c r="O41" s="110">
        <v>4.5545834105092879</v>
      </c>
      <c r="P41" s="110">
        <v>4.2715444785155317</v>
      </c>
      <c r="Q41" s="110">
        <v>4.4174139785342259</v>
      </c>
      <c r="R41" s="110">
        <v>4.7098542499025546</v>
      </c>
      <c r="S41" s="110">
        <v>5.1040245844048799</v>
      </c>
      <c r="T41" s="110">
        <v>5.075785134800701</v>
      </c>
      <c r="U41" s="110">
        <v>4.9015820527328575</v>
      </c>
      <c r="V41" s="110">
        <v>4.6380830272082321</v>
      </c>
      <c r="W41" s="110">
        <v>4.6106871704673846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112.78754535601324</v>
      </c>
      <c r="D43" s="118">
        <f t="shared" si="14"/>
        <v>100.48895077115034</v>
      </c>
      <c r="E43" s="118">
        <f t="shared" si="14"/>
        <v>102.34384189891414</v>
      </c>
      <c r="F43" s="118">
        <f t="shared" si="14"/>
        <v>96.871763623706414</v>
      </c>
      <c r="G43" s="118">
        <f t="shared" si="14"/>
        <v>108.50680716451276</v>
      </c>
      <c r="H43" s="118">
        <f t="shared" si="14"/>
        <v>112.48412798816618</v>
      </c>
      <c r="I43" s="118">
        <f t="shared" si="14"/>
        <v>87.500469854760055</v>
      </c>
      <c r="J43" s="118">
        <f t="shared" si="14"/>
        <v>98.645323244814008</v>
      </c>
      <c r="K43" s="118">
        <f t="shared" si="14"/>
        <v>92.153233381838334</v>
      </c>
      <c r="L43" s="118">
        <f t="shared" si="14"/>
        <v>95.713358620668799</v>
      </c>
      <c r="M43" s="118">
        <f t="shared" si="14"/>
        <v>84.953657935746151</v>
      </c>
      <c r="N43" s="118">
        <f t="shared" si="14"/>
        <v>88.052022476046545</v>
      </c>
      <c r="O43" s="118">
        <f t="shared" si="14"/>
        <v>86.067325081326828</v>
      </c>
      <c r="P43" s="118">
        <f t="shared" si="14"/>
        <v>71.668240260034409</v>
      </c>
      <c r="Q43" s="118">
        <f t="shared" si="14"/>
        <v>65.080994445103883</v>
      </c>
      <c r="R43" s="118">
        <f t="shared" ref="R43:V43" si="15">R44+R47+R49+R58</f>
        <v>67.360775241485385</v>
      </c>
      <c r="S43" s="118">
        <f t="shared" si="15"/>
        <v>75.691197995834784</v>
      </c>
      <c r="T43" s="118">
        <f t="shared" si="15"/>
        <v>71.014416286728192</v>
      </c>
      <c r="U43" s="118">
        <f t="shared" si="15"/>
        <v>71.378536035540108</v>
      </c>
      <c r="V43" s="118">
        <f t="shared" si="15"/>
        <v>70.113938699147056</v>
      </c>
      <c r="W43" s="118">
        <f t="shared" ref="W43" si="16">W44+W47+W49+W58</f>
        <v>58.515001001948399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92.553928664526339</v>
      </c>
      <c r="D44" s="123">
        <f t="shared" si="17"/>
        <v>81.059944248519201</v>
      </c>
      <c r="E44" s="123">
        <f t="shared" si="17"/>
        <v>82.445662672648041</v>
      </c>
      <c r="F44" s="123">
        <f t="shared" si="17"/>
        <v>77.67045969205715</v>
      </c>
      <c r="G44" s="123">
        <f t="shared" si="17"/>
        <v>87.026014642385036</v>
      </c>
      <c r="H44" s="123">
        <f t="shared" si="17"/>
        <v>88.455489846712609</v>
      </c>
      <c r="I44" s="123">
        <f t="shared" si="17"/>
        <v>66.861630392611659</v>
      </c>
      <c r="J44" s="123">
        <f t="shared" si="17"/>
        <v>76.608136889831982</v>
      </c>
      <c r="K44" s="123">
        <f t="shared" si="17"/>
        <v>71.784963444979184</v>
      </c>
      <c r="L44" s="123">
        <f t="shared" si="17"/>
        <v>75.001649329769066</v>
      </c>
      <c r="M44" s="123">
        <f t="shared" si="17"/>
        <v>65.379919633648228</v>
      </c>
      <c r="N44" s="123">
        <f t="shared" si="17"/>
        <v>67.533363099154855</v>
      </c>
      <c r="O44" s="123">
        <f t="shared" si="17"/>
        <v>68.068645648874664</v>
      </c>
      <c r="P44" s="123">
        <f t="shared" si="17"/>
        <v>54.671222757023507</v>
      </c>
      <c r="Q44" s="123">
        <f t="shared" si="17"/>
        <v>49.79454560151882</v>
      </c>
      <c r="R44" s="123">
        <f t="shared" ref="R44:V44" si="18">SUM(R45:R46)</f>
        <v>48.853952303448288</v>
      </c>
      <c r="S44" s="123">
        <f t="shared" si="18"/>
        <v>53.764216239492121</v>
      </c>
      <c r="T44" s="123">
        <f t="shared" si="18"/>
        <v>50.740135126494735</v>
      </c>
      <c r="U44" s="123">
        <f t="shared" si="18"/>
        <v>50.198143678493359</v>
      </c>
      <c r="V44" s="123">
        <f t="shared" si="18"/>
        <v>49.790175705215731</v>
      </c>
      <c r="W44" s="123">
        <f t="shared" ref="W44" si="19">SUM(W45:W46)</f>
        <v>40.18891499806881</v>
      </c>
      <c r="DA44" s="130" t="s">
        <v>4633</v>
      </c>
    </row>
    <row r="45" spans="1:105" ht="12" customHeight="1" x14ac:dyDescent="0.25">
      <c r="A45" s="97" t="s">
        <v>217</v>
      </c>
      <c r="B45" s="98"/>
      <c r="C45" s="99">
        <v>90.38773319842916</v>
      </c>
      <c r="D45" s="99">
        <v>79.197390024883333</v>
      </c>
      <c r="E45" s="99">
        <v>80.624262188591544</v>
      </c>
      <c r="F45" s="99">
        <v>76.014119839524525</v>
      </c>
      <c r="G45" s="99">
        <v>85.155552229562232</v>
      </c>
      <c r="H45" s="99">
        <v>86.568830663809635</v>
      </c>
      <c r="I45" s="99">
        <v>65.465833459127211</v>
      </c>
      <c r="J45" s="99">
        <v>75.019229419364208</v>
      </c>
      <c r="K45" s="99">
        <v>70.32210123948019</v>
      </c>
      <c r="L45" s="99">
        <v>73.491208965910573</v>
      </c>
      <c r="M45" s="99">
        <v>64.081012431009924</v>
      </c>
      <c r="N45" s="99">
        <v>66.215566710382546</v>
      </c>
      <c r="O45" s="99">
        <v>66.737005309061757</v>
      </c>
      <c r="P45" s="99">
        <v>53.610002285857789</v>
      </c>
      <c r="Q45" s="99">
        <v>48.863252989809048</v>
      </c>
      <c r="R45" s="99">
        <v>47.93416965717644</v>
      </c>
      <c r="S45" s="99">
        <v>52.742488434424708</v>
      </c>
      <c r="T45" s="99">
        <v>49.777365647569887</v>
      </c>
      <c r="U45" s="99">
        <v>49.257530691822694</v>
      </c>
      <c r="V45" s="99">
        <v>48.868706625262469</v>
      </c>
      <c r="W45" s="99">
        <v>39.447534472464049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2.1661954660971849</v>
      </c>
      <c r="D46" s="99">
        <v>1.8625542236358685</v>
      </c>
      <c r="E46" s="99">
        <v>1.8214004840564955</v>
      </c>
      <c r="F46" s="99">
        <v>1.6563398525326234</v>
      </c>
      <c r="G46" s="99">
        <v>1.8704624128227987</v>
      </c>
      <c r="H46" s="99">
        <v>1.8866591829029717</v>
      </c>
      <c r="I46" s="99">
        <v>1.3957969334844416</v>
      </c>
      <c r="J46" s="99">
        <v>1.588907470467769</v>
      </c>
      <c r="K46" s="99">
        <v>1.4628622054989995</v>
      </c>
      <c r="L46" s="99">
        <v>1.5104403638584907</v>
      </c>
      <c r="M46" s="99">
        <v>1.2989072026382973</v>
      </c>
      <c r="N46" s="99">
        <v>1.3177963887723028</v>
      </c>
      <c r="O46" s="99">
        <v>1.3316403398129055</v>
      </c>
      <c r="P46" s="99">
        <v>1.0612204711657169</v>
      </c>
      <c r="Q46" s="99">
        <v>0.93129261170977529</v>
      </c>
      <c r="R46" s="99">
        <v>0.91978264627184592</v>
      </c>
      <c r="S46" s="99">
        <v>1.021727805067417</v>
      </c>
      <c r="T46" s="99">
        <v>0.96276947892484921</v>
      </c>
      <c r="U46" s="99">
        <v>0.9406129866706664</v>
      </c>
      <c r="V46" s="99">
        <v>0.92146907995326255</v>
      </c>
      <c r="W46" s="99">
        <v>0.74138052560476031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0.84374417632941134</v>
      </c>
      <c r="D47" s="123">
        <f t="shared" si="20"/>
        <v>0.64047600834393215</v>
      </c>
      <c r="E47" s="123">
        <f t="shared" si="20"/>
        <v>1.691732170794267</v>
      </c>
      <c r="F47" s="123">
        <f t="shared" si="20"/>
        <v>1.568450964827854</v>
      </c>
      <c r="G47" s="123">
        <f t="shared" si="20"/>
        <v>1.9225629171972896</v>
      </c>
      <c r="H47" s="123">
        <f t="shared" si="20"/>
        <v>2.1115119842973029</v>
      </c>
      <c r="I47" s="123">
        <f t="shared" si="20"/>
        <v>2.0453590474124641</v>
      </c>
      <c r="J47" s="123">
        <f t="shared" si="20"/>
        <v>1.4211361946534338</v>
      </c>
      <c r="K47" s="123">
        <f t="shared" si="20"/>
        <v>1.7670261537006708</v>
      </c>
      <c r="L47" s="123">
        <f t="shared" si="20"/>
        <v>1.8753677461481493</v>
      </c>
      <c r="M47" s="123">
        <f t="shared" si="20"/>
        <v>1.5460009318922903</v>
      </c>
      <c r="N47" s="123">
        <f t="shared" si="20"/>
        <v>2.4024574719931255</v>
      </c>
      <c r="O47" s="123">
        <f t="shared" si="20"/>
        <v>1.2522019756108185</v>
      </c>
      <c r="P47" s="123">
        <f t="shared" si="20"/>
        <v>0.59091078716449741</v>
      </c>
      <c r="Q47" s="123">
        <f t="shared" si="20"/>
        <v>0.2698858634624377</v>
      </c>
      <c r="R47" s="123">
        <f t="shared" si="20"/>
        <v>1.2716449193775992</v>
      </c>
      <c r="S47" s="123">
        <f t="shared" si="20"/>
        <v>1.9066243397168654</v>
      </c>
      <c r="T47" s="123">
        <f t="shared" si="20"/>
        <v>1.0694350802603962</v>
      </c>
      <c r="U47" s="123">
        <f t="shared" si="20"/>
        <v>1.6500508888016927</v>
      </c>
      <c r="V47" s="123">
        <f t="shared" si="20"/>
        <v>2.0598864324951407</v>
      </c>
      <c r="W47" s="123">
        <f t="shared" si="20"/>
        <v>2.2051540194263861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0.84374417632941134</v>
      </c>
      <c r="D48" s="99">
        <f>RES_hhdet_in_tesh!D48/RES_summary!D$21</f>
        <v>0.64047600834393215</v>
      </c>
      <c r="E48" s="99">
        <f>RES_hhdet_in_tesh!E48/RES_summary!E$21</f>
        <v>1.691732170794267</v>
      </c>
      <c r="F48" s="99">
        <f>RES_hhdet_in_tesh!F48/RES_summary!F$21</f>
        <v>1.568450964827854</v>
      </c>
      <c r="G48" s="99">
        <f>RES_hhdet_in_tesh!G48/RES_summary!G$21</f>
        <v>1.9225629171972896</v>
      </c>
      <c r="H48" s="99">
        <f>RES_hhdet_in_tesh!H48/RES_summary!H$21</f>
        <v>2.1115119842973029</v>
      </c>
      <c r="I48" s="99">
        <f>RES_hhdet_in_tesh!I48/RES_summary!I$21</f>
        <v>2.0453590474124641</v>
      </c>
      <c r="J48" s="99">
        <f>RES_hhdet_in_tesh!J48/RES_summary!J$21</f>
        <v>1.4211361946534338</v>
      </c>
      <c r="K48" s="99">
        <f>RES_hhdet_in_tesh!K48/RES_summary!K$21</f>
        <v>1.7670261537006708</v>
      </c>
      <c r="L48" s="99">
        <f>RES_hhdet_in_tesh!L48/RES_summary!L$21</f>
        <v>1.8753677461481493</v>
      </c>
      <c r="M48" s="99">
        <f>RES_hhdet_in_tesh!M48/RES_summary!M$21</f>
        <v>1.5460009318922903</v>
      </c>
      <c r="N48" s="99">
        <f>RES_hhdet_in_tesh!N48/RES_summary!N$21</f>
        <v>2.4024574719931255</v>
      </c>
      <c r="O48" s="99">
        <f>RES_hhdet_in_tesh!O48/RES_summary!O$21</f>
        <v>1.2522019756108185</v>
      </c>
      <c r="P48" s="99">
        <f>RES_hhdet_in_tesh!P48/RES_summary!P$21</f>
        <v>0.59091078716449741</v>
      </c>
      <c r="Q48" s="99">
        <f>RES_hhdet_in_tesh!Q48/RES_summary!Q$21</f>
        <v>0.2698858634624377</v>
      </c>
      <c r="R48" s="99">
        <f>RES_hhdet_in_tesh!R48/RES_summary!R$21</f>
        <v>1.2716449193775992</v>
      </c>
      <c r="S48" s="99">
        <f>RES_hhdet_in_tesh!S48/RES_summary!S$21</f>
        <v>1.9066243397168654</v>
      </c>
      <c r="T48" s="99">
        <f>RES_hhdet_in_tesh!T48/RES_summary!T$21</f>
        <v>1.0694350802603962</v>
      </c>
      <c r="U48" s="99">
        <f>RES_hhdet_in_tesh!U48/RES_summary!U$21</f>
        <v>1.6500508888016927</v>
      </c>
      <c r="V48" s="99">
        <f>RES_hhdet_in_tesh!V48/RES_summary!V$21</f>
        <v>2.0598864324951407</v>
      </c>
      <c r="W48" s="99">
        <f>RES_hhdet_in_tesh!W48/RES_summary!W$21</f>
        <v>2.2051540194263861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13.771943716855194</v>
      </c>
      <c r="D49" s="123">
        <v>13.313793345446532</v>
      </c>
      <c r="E49" s="123">
        <v>12.841930674755661</v>
      </c>
      <c r="F49" s="123">
        <v>12.248450086520625</v>
      </c>
      <c r="G49" s="123">
        <v>13.87380810969257</v>
      </c>
      <c r="H49" s="123">
        <v>15.683329927413201</v>
      </c>
      <c r="I49" s="123">
        <v>12.874837292182619</v>
      </c>
      <c r="J49" s="123">
        <v>14.884457868745834</v>
      </c>
      <c r="K49" s="123">
        <v>13.415744885063109</v>
      </c>
      <c r="L49" s="123">
        <v>13.503013948261044</v>
      </c>
      <c r="M49" s="123">
        <v>13.260732025421353</v>
      </c>
      <c r="N49" s="123">
        <v>13.236018300912463</v>
      </c>
      <c r="O49" s="123">
        <v>12.032905722893869</v>
      </c>
      <c r="P49" s="123">
        <v>11.834843816583687</v>
      </c>
      <c r="Q49" s="123">
        <v>10.810549471920773</v>
      </c>
      <c r="R49" s="123">
        <v>13.028240952373254</v>
      </c>
      <c r="S49" s="123">
        <v>15.138333768374819</v>
      </c>
      <c r="T49" s="123">
        <v>14.518085663712494</v>
      </c>
      <c r="U49" s="123">
        <v>14.810613675866804</v>
      </c>
      <c r="V49" s="123">
        <v>13.67749804203461</v>
      </c>
      <c r="W49" s="123">
        <v>11.718762197100391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15.922348854694315</v>
      </c>
      <c r="D50" s="99">
        <v>15.68601051092193</v>
      </c>
      <c r="E50" s="99">
        <v>15.207276644993</v>
      </c>
      <c r="F50" s="99">
        <v>15.186055388765864</v>
      </c>
      <c r="G50" s="99">
        <v>15.802303523271199</v>
      </c>
      <c r="H50" s="99">
        <v>17.343511618793453</v>
      </c>
      <c r="I50" s="99">
        <v>12.906673411696577</v>
      </c>
      <c r="J50" s="99">
        <v>15.708467319800498</v>
      </c>
      <c r="K50" s="99">
        <v>14.453386820482132</v>
      </c>
      <c r="L50" s="99">
        <v>14.572023727875129</v>
      </c>
      <c r="M50" s="99">
        <v>14.122924226150026</v>
      </c>
      <c r="N50" s="99">
        <v>14.009938788368325</v>
      </c>
      <c r="O50" s="99">
        <v>11.450096963063027</v>
      </c>
      <c r="P50" s="99">
        <v>12.477226914664541</v>
      </c>
      <c r="Q50" s="99">
        <v>13.032657888266758</v>
      </c>
      <c r="R50" s="99">
        <v>15.803651439869272</v>
      </c>
      <c r="S50" s="99">
        <v>16.282682539258321</v>
      </c>
      <c r="T50" s="99">
        <v>15.21085185015292</v>
      </c>
      <c r="U50" s="99">
        <v>16.153502226618571</v>
      </c>
      <c r="V50" s="99">
        <v>15.51082798860342</v>
      </c>
      <c r="W50" s="99">
        <v>12.937020956855184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17.65425555281038</v>
      </c>
      <c r="D51" s="99">
        <v>17.556947380786632</v>
      </c>
      <c r="E51" s="99">
        <v>17.789465093861846</v>
      </c>
      <c r="F51" s="99">
        <v>13.262993667198645</v>
      </c>
      <c r="G51" s="99">
        <v>18.044186853339482</v>
      </c>
      <c r="H51" s="99">
        <v>19.507344928819403</v>
      </c>
      <c r="I51" s="99">
        <v>11.989717479932338</v>
      </c>
      <c r="J51" s="99">
        <v>17.497268247437553</v>
      </c>
      <c r="K51" s="99">
        <v>15.856393540823046</v>
      </c>
      <c r="L51" s="99">
        <v>12.238048684927906</v>
      </c>
      <c r="M51" s="99">
        <v>13.835201834577701</v>
      </c>
      <c r="N51" s="99">
        <v>16.934175947929276</v>
      </c>
      <c r="O51" s="99">
        <v>11.919437734567387</v>
      </c>
      <c r="P51" s="99">
        <v>15.4759423344781</v>
      </c>
      <c r="Q51" s="99">
        <v>12.63801172822329</v>
      </c>
      <c r="R51" s="99">
        <v>16.020447686067936</v>
      </c>
      <c r="S51" s="99">
        <v>17.46272054454812</v>
      </c>
      <c r="T51" s="99">
        <v>14.787356026708292</v>
      </c>
      <c r="U51" s="99">
        <v>17.76394226543108</v>
      </c>
      <c r="V51" s="99">
        <v>18.053038950771608</v>
      </c>
      <c r="W51" s="99">
        <v>12.969937305704923</v>
      </c>
      <c r="DA51" s="63" t="s">
        <v>4640</v>
      </c>
    </row>
    <row r="52" spans="1:105" ht="12" customHeight="1" x14ac:dyDescent="0.25">
      <c r="A52" s="100" t="s">
        <v>217</v>
      </c>
      <c r="B52" s="101"/>
      <c r="C52" s="102">
        <v>7.2665342260741026</v>
      </c>
      <c r="D52" s="102">
        <v>7.5038824072377688</v>
      </c>
      <c r="E52" s="102">
        <v>7.5243821794420498</v>
      </c>
      <c r="F52" s="102">
        <v>5.4728313086292557</v>
      </c>
      <c r="G52" s="102">
        <v>8.126185936371396</v>
      </c>
      <c r="H52" s="102">
        <v>8.6221462583023563</v>
      </c>
      <c r="I52" s="102">
        <v>6.2123129651399287</v>
      </c>
      <c r="J52" s="102">
        <v>7.8463004066342092</v>
      </c>
      <c r="K52" s="102">
        <v>7.7302676717159491</v>
      </c>
      <c r="L52" s="102">
        <v>5.1145104326075135</v>
      </c>
      <c r="M52" s="102">
        <v>5.1575841836777467</v>
      </c>
      <c r="N52" s="102">
        <v>7.7597302910336179</v>
      </c>
      <c r="O52" s="102">
        <v>2.3432830217857163</v>
      </c>
      <c r="P52" s="102">
        <v>6.7372562044004756</v>
      </c>
      <c r="Q52" s="102">
        <v>5.8826829762125348</v>
      </c>
      <c r="R52" s="102">
        <v>8.5129572260620243</v>
      </c>
      <c r="S52" s="102">
        <v>8.7406095892169571</v>
      </c>
      <c r="T52" s="102">
        <v>6.9137676745067003</v>
      </c>
      <c r="U52" s="102">
        <v>7.7967021468989781</v>
      </c>
      <c r="V52" s="102">
        <v>8.0350126737435339</v>
      </c>
      <c r="W52" s="102">
        <v>5.2989665699254491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10.387721326736274</v>
      </c>
      <c r="D53" s="105">
        <v>10.053064973548864</v>
      </c>
      <c r="E53" s="105">
        <v>10.265082914419796</v>
      </c>
      <c r="F53" s="105">
        <v>7.7901623585693889</v>
      </c>
      <c r="G53" s="105">
        <v>9.9180009169680901</v>
      </c>
      <c r="H53" s="105">
        <v>10.885198670517049</v>
      </c>
      <c r="I53" s="105">
        <v>5.777404514792412</v>
      </c>
      <c r="J53" s="105">
        <v>9.6509678408033377</v>
      </c>
      <c r="K53" s="105">
        <v>8.1261258691070957</v>
      </c>
      <c r="L53" s="105">
        <v>7.1235382523203903</v>
      </c>
      <c r="M53" s="105">
        <v>8.6776176508999505</v>
      </c>
      <c r="N53" s="105">
        <v>9.1744456568956529</v>
      </c>
      <c r="O53" s="105">
        <v>9.5761547127816709</v>
      </c>
      <c r="P53" s="105">
        <v>8.7386861300776246</v>
      </c>
      <c r="Q53" s="105">
        <v>6.7553287520107563</v>
      </c>
      <c r="R53" s="105">
        <v>7.5074904600059096</v>
      </c>
      <c r="S53" s="105">
        <v>8.7221109553311589</v>
      </c>
      <c r="T53" s="105">
        <v>7.8735883522015948</v>
      </c>
      <c r="U53" s="105">
        <v>9.9672401185321</v>
      </c>
      <c r="V53" s="105">
        <v>10.018026277028074</v>
      </c>
      <c r="W53" s="105">
        <v>7.6709707357794708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11.858917285797064</v>
      </c>
      <c r="D54" s="102">
        <v>11.303483729264554</v>
      </c>
      <c r="E54" s="102">
        <v>10.673412464704553</v>
      </c>
      <c r="F54" s="102">
        <v>10.403200684414543</v>
      </c>
      <c r="G54" s="102">
        <v>11.39009477217264</v>
      </c>
      <c r="H54" s="102">
        <v>12.988758718663803</v>
      </c>
      <c r="I54" s="102">
        <v>11.632221000940497</v>
      </c>
      <c r="J54" s="102">
        <v>12.018592683296795</v>
      </c>
      <c r="K54" s="102">
        <v>10.608677754605075</v>
      </c>
      <c r="L54" s="102">
        <v>11.388939266514425</v>
      </c>
      <c r="M54" s="102">
        <v>10.888449548207985</v>
      </c>
      <c r="N54" s="102">
        <v>11.634982110260088</v>
      </c>
      <c r="O54" s="102">
        <v>11.163742932296691</v>
      </c>
      <c r="P54" s="102">
        <v>10.783913874886371</v>
      </c>
      <c r="Q54" s="102">
        <v>9.0195034307536606</v>
      </c>
      <c r="R54" s="102">
        <v>11.508095042142171</v>
      </c>
      <c r="S54" s="102">
        <v>12.617786513118419</v>
      </c>
      <c r="T54" s="102">
        <v>13.008047212086868</v>
      </c>
      <c r="U54" s="102">
        <v>11.828580822828929</v>
      </c>
      <c r="V54" s="102">
        <v>11.214629251181494</v>
      </c>
      <c r="W54" s="102">
        <v>10.585648074426828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12.777643511526854</v>
      </c>
      <c r="D55" s="105">
        <v>12.963792209179891</v>
      </c>
      <c r="E55" s="105">
        <v>12.634772590927966</v>
      </c>
      <c r="F55" s="105">
        <v>12.016227319706717</v>
      </c>
      <c r="G55" s="105">
        <v>14.692865762113524</v>
      </c>
      <c r="H55" s="105">
        <v>16.038746949415135</v>
      </c>
      <c r="I55" s="105">
        <v>14.258310945695401</v>
      </c>
      <c r="J55" s="105">
        <v>14.538832147702252</v>
      </c>
      <c r="K55" s="105">
        <v>13.619475450172867</v>
      </c>
      <c r="L55" s="105">
        <v>12.952606514753768</v>
      </c>
      <c r="M55" s="105">
        <v>15.329469788077237</v>
      </c>
      <c r="N55" s="105">
        <v>13.829999783818737</v>
      </c>
      <c r="O55" s="105">
        <v>13.443492216037766</v>
      </c>
      <c r="P55" s="105">
        <v>12.065817586223</v>
      </c>
      <c r="Q55" s="105">
        <v>10.813234602826915</v>
      </c>
      <c r="R55" s="105">
        <v>10.837224659461841</v>
      </c>
      <c r="S55" s="105">
        <v>12.882366374849578</v>
      </c>
      <c r="T55" s="105">
        <v>12.334649792770543</v>
      </c>
      <c r="U55" s="105">
        <v>11.849536506055893</v>
      </c>
      <c r="V55" s="105">
        <v>12.537953025935771</v>
      </c>
      <c r="W55" s="105">
        <v>11.376621415218167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3.4616566278547087</v>
      </c>
      <c r="D56" s="99">
        <v>3.4855228826299984</v>
      </c>
      <c r="E56" s="99">
        <v>3.5048466442119319</v>
      </c>
      <c r="F56" s="99">
        <v>2.9351907287852459</v>
      </c>
      <c r="G56" s="99">
        <v>4.89045998104924</v>
      </c>
      <c r="H56" s="99">
        <v>5.613242438562704</v>
      </c>
      <c r="I56" s="99">
        <v>4.3280753802209437</v>
      </c>
      <c r="J56" s="99">
        <v>4.2449263670627531</v>
      </c>
      <c r="K56" s="99">
        <v>4.2639292812195757</v>
      </c>
      <c r="L56" s="99">
        <v>3.6305967278411302</v>
      </c>
      <c r="M56" s="99">
        <v>5.6969373758718245</v>
      </c>
      <c r="N56" s="99">
        <v>4.7786394606960823</v>
      </c>
      <c r="O56" s="99">
        <v>5.1442763777265696</v>
      </c>
      <c r="P56" s="99">
        <v>4.0120336004863315</v>
      </c>
      <c r="Q56" s="99">
        <v>2.9734843253460363</v>
      </c>
      <c r="R56" s="99">
        <v>2.0185946861675066</v>
      </c>
      <c r="S56" s="99">
        <v>3.113036824179741</v>
      </c>
      <c r="T56" s="99">
        <v>3.0826659845813098</v>
      </c>
      <c r="U56" s="99">
        <v>2.4191373393144207</v>
      </c>
      <c r="V56" s="99">
        <v>3.4619441392925658</v>
      </c>
      <c r="W56" s="99">
        <v>1.9297476913871485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9.3159868836721493</v>
      </c>
      <c r="D57" s="99">
        <v>9.4782693265498903</v>
      </c>
      <c r="E57" s="99">
        <v>9.1299259467160336</v>
      </c>
      <c r="F57" s="99">
        <v>9.081036590921471</v>
      </c>
      <c r="G57" s="99">
        <v>9.8024057810642802</v>
      </c>
      <c r="H57" s="99">
        <v>10.425504510852431</v>
      </c>
      <c r="I57" s="99">
        <v>9.9302355654744563</v>
      </c>
      <c r="J57" s="99">
        <v>10.293905780639495</v>
      </c>
      <c r="K57" s="99">
        <v>9.3555461689532908</v>
      </c>
      <c r="L57" s="99">
        <v>9.3220097869126359</v>
      </c>
      <c r="M57" s="99">
        <v>9.6325324122054106</v>
      </c>
      <c r="N57" s="99">
        <v>9.0513603231226547</v>
      </c>
      <c r="O57" s="99">
        <v>8.2992158383111914</v>
      </c>
      <c r="P57" s="99">
        <v>8.0537839857366649</v>
      </c>
      <c r="Q57" s="99">
        <v>7.8397502774808778</v>
      </c>
      <c r="R57" s="99">
        <v>8.8186299732943336</v>
      </c>
      <c r="S57" s="99">
        <v>9.7693295506698359</v>
      </c>
      <c r="T57" s="99">
        <v>9.2519838081892321</v>
      </c>
      <c r="U57" s="99">
        <v>9.4303991667414753</v>
      </c>
      <c r="V57" s="99">
        <v>9.0760088866432014</v>
      </c>
      <c r="W57" s="99">
        <v>9.4468737238310165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5.6179287983022963</v>
      </c>
      <c r="D58" s="123">
        <v>5.4747371688406767</v>
      </c>
      <c r="E58" s="123">
        <v>5.3645163807161618</v>
      </c>
      <c r="F58" s="123">
        <v>5.3844028803007769</v>
      </c>
      <c r="G58" s="123">
        <v>5.6844214952378644</v>
      </c>
      <c r="H58" s="123">
        <v>6.2337962297430689</v>
      </c>
      <c r="I58" s="123">
        <v>5.7186431225533161</v>
      </c>
      <c r="J58" s="123">
        <v>5.7315922915827695</v>
      </c>
      <c r="K58" s="123">
        <v>5.1854988980953687</v>
      </c>
      <c r="L58" s="123">
        <v>5.3333275964905473</v>
      </c>
      <c r="M58" s="123">
        <v>4.7670053447842831</v>
      </c>
      <c r="N58" s="123">
        <v>4.8801836039860937</v>
      </c>
      <c r="O58" s="123">
        <v>4.7135717339474814</v>
      </c>
      <c r="P58" s="123">
        <v>4.5712628992627247</v>
      </c>
      <c r="Q58" s="123">
        <v>4.2060135082018499</v>
      </c>
      <c r="R58" s="123">
        <v>4.2069370662862422</v>
      </c>
      <c r="S58" s="123">
        <v>4.8820236482509758</v>
      </c>
      <c r="T58" s="123">
        <v>4.6867604162605687</v>
      </c>
      <c r="U58" s="123">
        <v>4.719727792378249</v>
      </c>
      <c r="V58" s="123">
        <v>4.5863785194015767</v>
      </c>
      <c r="W58" s="123">
        <v>4.4021697873528112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5.6683357119944047</v>
      </c>
      <c r="D59" s="99">
        <v>5.4433349314457766</v>
      </c>
      <c r="E59" s="99">
        <v>5.1910146190175821</v>
      </c>
      <c r="F59" s="99">
        <v>4.8155608539215917</v>
      </c>
      <c r="G59" s="99">
        <v>5.6997777416102995</v>
      </c>
      <c r="H59" s="99">
        <v>5.6372033156170875</v>
      </c>
      <c r="I59" s="99">
        <v>5.9032567690177125</v>
      </c>
      <c r="J59" s="99">
        <v>5.7189029724561218</v>
      </c>
      <c r="K59" s="99">
        <v>5.5753996387057425</v>
      </c>
      <c r="L59" s="99">
        <v>5.5248112778055747</v>
      </c>
      <c r="M59" s="99">
        <v>4.9916758920477911</v>
      </c>
      <c r="N59" s="99">
        <v>4.6129318745199459</v>
      </c>
      <c r="O59" s="99">
        <v>4.6855267806941248</v>
      </c>
      <c r="P59" s="99">
        <v>4.5724778618844386</v>
      </c>
      <c r="Q59" s="99">
        <v>4.3009557206982167</v>
      </c>
      <c r="R59" s="99">
        <v>4.450427777998212</v>
      </c>
      <c r="S59" s="99">
        <v>5.0136989252666657</v>
      </c>
      <c r="T59" s="99">
        <v>5.2729706098852329</v>
      </c>
      <c r="U59" s="99">
        <v>5.2750576380312895</v>
      </c>
      <c r="V59" s="99">
        <v>5.4425430074523495</v>
      </c>
      <c r="W59" s="99">
        <v>5.0888673853987756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5.6091624346287166</v>
      </c>
      <c r="D60" s="110">
        <v>5.4805791692186689</v>
      </c>
      <c r="E60" s="110">
        <v>5.4009747502187793</v>
      </c>
      <c r="F60" s="110">
        <v>5.5198659349332191</v>
      </c>
      <c r="G60" s="110">
        <v>5.6815541644338028</v>
      </c>
      <c r="H60" s="110">
        <v>6.3199390336304768</v>
      </c>
      <c r="I60" s="110">
        <v>5.6868854354974321</v>
      </c>
      <c r="J60" s="110">
        <v>5.7335030728289178</v>
      </c>
      <c r="K60" s="110">
        <v>5.1113484854543474</v>
      </c>
      <c r="L60" s="110">
        <v>5.3003827089416786</v>
      </c>
      <c r="M60" s="110">
        <v>4.7250368870183737</v>
      </c>
      <c r="N60" s="110">
        <v>4.9246474865835372</v>
      </c>
      <c r="O60" s="110">
        <v>4.7184371865117614</v>
      </c>
      <c r="P60" s="110">
        <v>4.5710918372228857</v>
      </c>
      <c r="Q60" s="110">
        <v>4.1922516241584606</v>
      </c>
      <c r="R60" s="110">
        <v>4.1762698350406664</v>
      </c>
      <c r="S60" s="110">
        <v>4.8680280695170293</v>
      </c>
      <c r="T60" s="110">
        <v>4.6290333074953471</v>
      </c>
      <c r="U60" s="110">
        <v>4.6555968751066352</v>
      </c>
      <c r="V60" s="110">
        <v>4.4690790147814594</v>
      </c>
      <c r="W60" s="110">
        <v>4.2759832063405598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102.13982146447894</v>
      </c>
      <c r="D62" s="118">
        <f t="shared" si="21"/>
        <v>98.591870817995968</v>
      </c>
      <c r="E62" s="118">
        <f t="shared" si="21"/>
        <v>99.523964344325179</v>
      </c>
      <c r="F62" s="118">
        <f t="shared" si="21"/>
        <v>97.737853611190559</v>
      </c>
      <c r="G62" s="118">
        <f t="shared" si="21"/>
        <v>98.384731539212339</v>
      </c>
      <c r="H62" s="118">
        <f t="shared" si="21"/>
        <v>94.049129042129309</v>
      </c>
      <c r="I62" s="118">
        <f t="shared" si="21"/>
        <v>85.838205396742353</v>
      </c>
      <c r="J62" s="118">
        <f t="shared" si="21"/>
        <v>88.056104949741254</v>
      </c>
      <c r="K62" s="118">
        <f t="shared" si="21"/>
        <v>88.375026685848013</v>
      </c>
      <c r="L62" s="118">
        <f t="shared" si="21"/>
        <v>94.336056686107241</v>
      </c>
      <c r="M62" s="118">
        <f t="shared" si="21"/>
        <v>81.694788606037903</v>
      </c>
      <c r="N62" s="118">
        <f t="shared" si="21"/>
        <v>88.767785312773469</v>
      </c>
      <c r="O62" s="118">
        <f t="shared" si="21"/>
        <v>88.57530068738572</v>
      </c>
      <c r="P62" s="118">
        <f t="shared" si="21"/>
        <v>69.655696181690857</v>
      </c>
      <c r="Q62" s="118">
        <f t="shared" si="21"/>
        <v>76.43405015918465</v>
      </c>
      <c r="R62" s="118">
        <f t="shared" ref="R62:V62" si="22">R63+R66+R68+R77</f>
        <v>75.663623764207642</v>
      </c>
      <c r="S62" s="118">
        <f t="shared" si="22"/>
        <v>73.177429545626879</v>
      </c>
      <c r="T62" s="118">
        <f t="shared" si="22"/>
        <v>69.989063569785714</v>
      </c>
      <c r="U62" s="118">
        <f t="shared" si="22"/>
        <v>66.179747867455717</v>
      </c>
      <c r="V62" s="118">
        <f t="shared" si="22"/>
        <v>62.29208349794083</v>
      </c>
      <c r="W62" s="118">
        <f t="shared" ref="W62" si="23">W63+W66+W68+W77</f>
        <v>64.14965529266992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84.196160627016937</v>
      </c>
      <c r="D63" s="123">
        <f t="shared" si="24"/>
        <v>79.694691674064131</v>
      </c>
      <c r="E63" s="123">
        <f t="shared" si="24"/>
        <v>78.479876882654636</v>
      </c>
      <c r="F63" s="123">
        <f t="shared" si="24"/>
        <v>78.941898013091134</v>
      </c>
      <c r="G63" s="123">
        <f t="shared" si="24"/>
        <v>78.965934894827342</v>
      </c>
      <c r="H63" s="123">
        <f t="shared" si="24"/>
        <v>74.762124324653826</v>
      </c>
      <c r="I63" s="123">
        <f t="shared" si="24"/>
        <v>66.727732692158682</v>
      </c>
      <c r="J63" s="123">
        <f t="shared" si="24"/>
        <v>68.306733946589702</v>
      </c>
      <c r="K63" s="123">
        <f t="shared" si="24"/>
        <v>69.719798585297852</v>
      </c>
      <c r="L63" s="123">
        <f t="shared" si="24"/>
        <v>75.801933726639405</v>
      </c>
      <c r="M63" s="123">
        <f t="shared" si="24"/>
        <v>64.763230649986767</v>
      </c>
      <c r="N63" s="123">
        <f t="shared" si="24"/>
        <v>70.282237454107744</v>
      </c>
      <c r="O63" s="123">
        <f t="shared" si="24"/>
        <v>71.576199778884373</v>
      </c>
      <c r="P63" s="123">
        <f t="shared" si="24"/>
        <v>54.078171547140698</v>
      </c>
      <c r="Q63" s="123">
        <f t="shared" si="24"/>
        <v>59.566005647869375</v>
      </c>
      <c r="R63" s="123">
        <f t="shared" ref="R63:V63" si="25">SUM(R64:R65)</f>
        <v>57.598537972774039</v>
      </c>
      <c r="S63" s="123">
        <f t="shared" si="25"/>
        <v>54.179965811210607</v>
      </c>
      <c r="T63" s="123">
        <f t="shared" si="25"/>
        <v>50.813362612770945</v>
      </c>
      <c r="U63" s="123">
        <f t="shared" si="25"/>
        <v>48.263857106449315</v>
      </c>
      <c r="V63" s="123">
        <f t="shared" si="25"/>
        <v>45.488124064255238</v>
      </c>
      <c r="W63" s="123">
        <f t="shared" ref="W63" si="26">SUM(W64:W65)</f>
        <v>46.208558269710977</v>
      </c>
      <c r="DA63" s="130" t="s">
        <v>4651</v>
      </c>
    </row>
    <row r="64" spans="1:105" ht="12" customHeight="1" x14ac:dyDescent="0.25">
      <c r="A64" s="97" t="s">
        <v>218</v>
      </c>
      <c r="B64" s="98"/>
      <c r="C64" s="99">
        <v>82.266895496733284</v>
      </c>
      <c r="D64" s="99">
        <v>77.918392153891901</v>
      </c>
      <c r="E64" s="99">
        <v>76.789371215044298</v>
      </c>
      <c r="F64" s="99">
        <v>77.22847716138341</v>
      </c>
      <c r="G64" s="99">
        <v>77.279131640502598</v>
      </c>
      <c r="H64" s="99">
        <v>73.22137579318192</v>
      </c>
      <c r="I64" s="99">
        <v>65.356084226681517</v>
      </c>
      <c r="J64" s="99">
        <v>66.925028564044609</v>
      </c>
      <c r="K64" s="99">
        <v>68.338907403139359</v>
      </c>
      <c r="L64" s="99">
        <v>74.314946734266229</v>
      </c>
      <c r="M64" s="99">
        <v>63.53207333225324</v>
      </c>
      <c r="N64" s="99">
        <v>68.964954651018658</v>
      </c>
      <c r="O64" s="99">
        <v>70.214974412548855</v>
      </c>
      <c r="P64" s="99">
        <v>53.043237686968737</v>
      </c>
      <c r="Q64" s="99">
        <v>58.452847599980075</v>
      </c>
      <c r="R64" s="99">
        <v>56.538100658282687</v>
      </c>
      <c r="S64" s="99">
        <v>53.20042567015188</v>
      </c>
      <c r="T64" s="99">
        <v>49.899811279528883</v>
      </c>
      <c r="U64" s="99">
        <v>47.406199535172803</v>
      </c>
      <c r="V64" s="99">
        <v>44.693460321907345</v>
      </c>
      <c r="W64" s="99">
        <v>45.409607222148395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1.9292651302836576</v>
      </c>
      <c r="D65" s="99">
        <v>1.7762995201722256</v>
      </c>
      <c r="E65" s="99">
        <v>1.6905056676103332</v>
      </c>
      <c r="F65" s="99">
        <v>1.7134208517077198</v>
      </c>
      <c r="G65" s="99">
        <v>1.6868032543247438</v>
      </c>
      <c r="H65" s="99">
        <v>1.540748531471908</v>
      </c>
      <c r="I65" s="99">
        <v>1.371648465477161</v>
      </c>
      <c r="J65" s="99">
        <v>1.3817053825450909</v>
      </c>
      <c r="K65" s="99">
        <v>1.3808911821584968</v>
      </c>
      <c r="L65" s="99">
        <v>1.4869869923731811</v>
      </c>
      <c r="M65" s="99">
        <v>1.2311573177335218</v>
      </c>
      <c r="N65" s="99">
        <v>1.3172828030890789</v>
      </c>
      <c r="O65" s="99">
        <v>1.3612253663355143</v>
      </c>
      <c r="P65" s="99">
        <v>1.0349338601719631</v>
      </c>
      <c r="Q65" s="99">
        <v>1.1131580478892995</v>
      </c>
      <c r="R65" s="99">
        <v>1.0604373144913506</v>
      </c>
      <c r="S65" s="99">
        <v>0.97954014105872711</v>
      </c>
      <c r="T65" s="99">
        <v>0.91355133324205984</v>
      </c>
      <c r="U65" s="99">
        <v>0.85765757127651376</v>
      </c>
      <c r="V65" s="99">
        <v>0.79466374234789183</v>
      </c>
      <c r="W65" s="99">
        <v>0.79895104756257918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0.61347267236472136</v>
      </c>
      <c r="D66" s="123">
        <f t="shared" si="27"/>
        <v>0.91820505195889068</v>
      </c>
      <c r="E66" s="123">
        <f t="shared" si="27"/>
        <v>3.0886788360207609</v>
      </c>
      <c r="F66" s="123">
        <f t="shared" si="27"/>
        <v>1.1579552731479168</v>
      </c>
      <c r="G66" s="123">
        <f t="shared" si="27"/>
        <v>1.3417689407695144</v>
      </c>
      <c r="H66" s="123">
        <f t="shared" si="27"/>
        <v>1.4259902253070049</v>
      </c>
      <c r="I66" s="123">
        <f t="shared" si="27"/>
        <v>1.3645989101647678</v>
      </c>
      <c r="J66" s="123">
        <f t="shared" si="27"/>
        <v>1.961498252710747</v>
      </c>
      <c r="K66" s="123">
        <f t="shared" si="27"/>
        <v>1.8349885711737588</v>
      </c>
      <c r="L66" s="123">
        <f t="shared" si="27"/>
        <v>1.2250271021229961</v>
      </c>
      <c r="M66" s="123">
        <f t="shared" si="27"/>
        <v>1.2322501521516813</v>
      </c>
      <c r="N66" s="123">
        <f t="shared" si="27"/>
        <v>2.1328787629208361</v>
      </c>
      <c r="O66" s="123">
        <f t="shared" si="27"/>
        <v>1.4316017529421941</v>
      </c>
      <c r="P66" s="123">
        <f t="shared" si="27"/>
        <v>0.62897122640076519</v>
      </c>
      <c r="Q66" s="123">
        <f t="shared" si="27"/>
        <v>0.79012511949251818</v>
      </c>
      <c r="R66" s="123">
        <f t="shared" si="27"/>
        <v>1.1030975531168379</v>
      </c>
      <c r="S66" s="123">
        <f t="shared" si="27"/>
        <v>1.3708815027287251</v>
      </c>
      <c r="T66" s="123">
        <f t="shared" si="27"/>
        <v>1.7319915633661707</v>
      </c>
      <c r="U66" s="123">
        <f t="shared" si="27"/>
        <v>1.5117055120913279</v>
      </c>
      <c r="V66" s="123">
        <f t="shared" si="27"/>
        <v>1.1973880628217151</v>
      </c>
      <c r="W66" s="123">
        <f t="shared" si="27"/>
        <v>1.2792804020317596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0.61347267236472136</v>
      </c>
      <c r="D67" s="99">
        <f>RES_hhdet_in_tesh!D67/RES_summary!D$21</f>
        <v>0.91820505195889068</v>
      </c>
      <c r="E67" s="99">
        <f>RES_hhdet_in_tesh!E67/RES_summary!E$21</f>
        <v>3.0886788360207609</v>
      </c>
      <c r="F67" s="99">
        <f>RES_hhdet_in_tesh!F67/RES_summary!F$21</f>
        <v>1.1579552731479168</v>
      </c>
      <c r="G67" s="99">
        <f>RES_hhdet_in_tesh!G67/RES_summary!G$21</f>
        <v>1.3417689407695144</v>
      </c>
      <c r="H67" s="99">
        <f>RES_hhdet_in_tesh!H67/RES_summary!H$21</f>
        <v>1.4259902253070049</v>
      </c>
      <c r="I67" s="99">
        <f>RES_hhdet_in_tesh!I67/RES_summary!I$21</f>
        <v>1.3645989101647678</v>
      </c>
      <c r="J67" s="99">
        <f>RES_hhdet_in_tesh!J67/RES_summary!J$21</f>
        <v>1.961498252710747</v>
      </c>
      <c r="K67" s="99">
        <f>RES_hhdet_in_tesh!K67/RES_summary!K$21</f>
        <v>1.8349885711737588</v>
      </c>
      <c r="L67" s="99">
        <f>RES_hhdet_in_tesh!L67/RES_summary!L$21</f>
        <v>1.2250271021229961</v>
      </c>
      <c r="M67" s="99">
        <f>RES_hhdet_in_tesh!M67/RES_summary!M$21</f>
        <v>1.2322501521516813</v>
      </c>
      <c r="N67" s="99">
        <f>RES_hhdet_in_tesh!N67/RES_summary!N$21</f>
        <v>2.1328787629208361</v>
      </c>
      <c r="O67" s="99">
        <f>RES_hhdet_in_tesh!O67/RES_summary!O$21</f>
        <v>1.4316017529421941</v>
      </c>
      <c r="P67" s="99">
        <f>RES_hhdet_in_tesh!P67/RES_summary!P$21</f>
        <v>0.62897122640076519</v>
      </c>
      <c r="Q67" s="99">
        <f>RES_hhdet_in_tesh!Q67/RES_summary!Q$21</f>
        <v>0.79012511949251818</v>
      </c>
      <c r="R67" s="99">
        <f>RES_hhdet_in_tesh!R67/RES_summary!R$21</f>
        <v>1.1030975531168379</v>
      </c>
      <c r="S67" s="99">
        <f>RES_hhdet_in_tesh!S67/RES_summary!S$21</f>
        <v>1.3708815027287251</v>
      </c>
      <c r="T67" s="99">
        <f>RES_hhdet_in_tesh!T67/RES_summary!T$21</f>
        <v>1.7319915633661707</v>
      </c>
      <c r="U67" s="99">
        <f>RES_hhdet_in_tesh!U67/RES_summary!U$21</f>
        <v>1.5117055120913279</v>
      </c>
      <c r="V67" s="99">
        <f>RES_hhdet_in_tesh!V67/RES_summary!V$21</f>
        <v>1.1973880628217151</v>
      </c>
      <c r="W67" s="99">
        <f>RES_hhdet_in_tesh!W67/RES_summary!W$21</f>
        <v>1.2792804020317596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11.93883528993179</v>
      </c>
      <c r="D68" s="123">
        <v>12.423150812906075</v>
      </c>
      <c r="E68" s="123">
        <v>12.369294142996511</v>
      </c>
      <c r="F68" s="123">
        <v>12.080560733383795</v>
      </c>
      <c r="G68" s="123">
        <v>12.483905449828956</v>
      </c>
      <c r="H68" s="123">
        <v>12.175759605709651</v>
      </c>
      <c r="I68" s="123">
        <v>12.364826796926598</v>
      </c>
      <c r="J68" s="123">
        <v>12.328147490282094</v>
      </c>
      <c r="K68" s="123">
        <v>11.892994426343973</v>
      </c>
      <c r="L68" s="123">
        <v>12.222008303759747</v>
      </c>
      <c r="M68" s="123">
        <v>11.126792185245627</v>
      </c>
      <c r="N68" s="123">
        <v>11.804998560394116</v>
      </c>
      <c r="O68" s="123">
        <v>11.309807070306361</v>
      </c>
      <c r="P68" s="123">
        <v>10.773189629861466</v>
      </c>
      <c r="Q68" s="123">
        <v>11.719669406010302</v>
      </c>
      <c r="R68" s="123">
        <v>12.42202694426757</v>
      </c>
      <c r="S68" s="123">
        <v>12.759521455821011</v>
      </c>
      <c r="T68" s="123">
        <v>12.726568580820627</v>
      </c>
      <c r="U68" s="123">
        <v>11.861765919764917</v>
      </c>
      <c r="V68" s="123">
        <v>11.157941452422243</v>
      </c>
      <c r="W68" s="123">
        <v>12.078462670974186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11.890936093999288</v>
      </c>
      <c r="D69" s="99">
        <v>12.476543259544142</v>
      </c>
      <c r="E69" s="99">
        <v>12.32317972408274</v>
      </c>
      <c r="F69" s="99">
        <v>11.854428052484423</v>
      </c>
      <c r="G69" s="99">
        <v>12.254395317782363</v>
      </c>
      <c r="H69" s="99">
        <v>12.06020072868343</v>
      </c>
      <c r="I69" s="99">
        <v>12.412412930600482</v>
      </c>
      <c r="J69" s="99">
        <v>12.130726048865281</v>
      </c>
      <c r="K69" s="99">
        <v>11.542873282095874</v>
      </c>
      <c r="L69" s="99">
        <v>12.157604788696871</v>
      </c>
      <c r="M69" s="99">
        <v>11.018673289244006</v>
      </c>
      <c r="N69" s="99">
        <v>11.731292236844583</v>
      </c>
      <c r="O69" s="99">
        <v>11.274161717623738</v>
      </c>
      <c r="P69" s="99">
        <v>10.713502468140989</v>
      </c>
      <c r="Q69" s="99">
        <v>11.789572134782494</v>
      </c>
      <c r="R69" s="99">
        <v>12.333357290515782</v>
      </c>
      <c r="S69" s="99">
        <v>12.608114746617018</v>
      </c>
      <c r="T69" s="99">
        <v>12.711131761027543</v>
      </c>
      <c r="U69" s="99">
        <v>11.792867525977066</v>
      </c>
      <c r="V69" s="99">
        <v>10.896049594936583</v>
      </c>
      <c r="W69" s="99">
        <v>12.113508083869979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12.983615092185998</v>
      </c>
      <c r="D70" s="99">
        <v>15.297233383055415</v>
      </c>
      <c r="E70" s="99">
        <v>14.932751189905748</v>
      </c>
      <c r="F70" s="99">
        <v>12.628208418020082</v>
      </c>
      <c r="G70" s="99">
        <v>15.519301989676448</v>
      </c>
      <c r="H70" s="99">
        <v>14.457343072163846</v>
      </c>
      <c r="I70" s="99">
        <v>13.745798235234533</v>
      </c>
      <c r="J70" s="99">
        <v>12.827409810582255</v>
      </c>
      <c r="K70" s="99">
        <v>12.537082215336351</v>
      </c>
      <c r="L70" s="99">
        <v>11.678393122676969</v>
      </c>
      <c r="M70" s="99">
        <v>9.8657657816048587</v>
      </c>
      <c r="N70" s="99">
        <v>12.881029489984861</v>
      </c>
      <c r="O70" s="99">
        <v>11.964770598522158</v>
      </c>
      <c r="P70" s="99">
        <v>13.296758084597959</v>
      </c>
      <c r="Q70" s="99">
        <v>11.818364112672038</v>
      </c>
      <c r="R70" s="99">
        <v>13.328439391329701</v>
      </c>
      <c r="S70" s="99">
        <v>11.700858250938289</v>
      </c>
      <c r="T70" s="99">
        <v>15.24604886917945</v>
      </c>
      <c r="U70" s="99">
        <v>12.960589980125473</v>
      </c>
      <c r="V70" s="99">
        <v>10.480265967579504</v>
      </c>
      <c r="W70" s="99">
        <v>12.648810896149465</v>
      </c>
      <c r="DA70" s="63" t="s">
        <v>4658</v>
      </c>
    </row>
    <row r="71" spans="1:105" ht="12" customHeight="1" x14ac:dyDescent="0.25">
      <c r="A71" s="100" t="s">
        <v>218</v>
      </c>
      <c r="B71" s="101"/>
      <c r="C71" s="102">
        <v>5.633170272851113</v>
      </c>
      <c r="D71" s="102">
        <v>6.1564343678299638</v>
      </c>
      <c r="E71" s="102">
        <v>6.085572845189561</v>
      </c>
      <c r="F71" s="102">
        <v>5.5258977342558504</v>
      </c>
      <c r="G71" s="102">
        <v>6.4805886732667828</v>
      </c>
      <c r="H71" s="102">
        <v>5.9119596246646235</v>
      </c>
      <c r="I71" s="102">
        <v>5.6164379695986693</v>
      </c>
      <c r="J71" s="102">
        <v>4.9986631702816906</v>
      </c>
      <c r="K71" s="102">
        <v>4.8167133100685726</v>
      </c>
      <c r="L71" s="102">
        <v>3.903063226526307</v>
      </c>
      <c r="M71" s="102">
        <v>2.6796610633398377</v>
      </c>
      <c r="N71" s="102">
        <v>5.0915779413050686</v>
      </c>
      <c r="O71" s="102">
        <v>4.6789464873704523</v>
      </c>
      <c r="P71" s="102">
        <v>5.4281914754950513</v>
      </c>
      <c r="Q71" s="102">
        <v>4.4634427932008807</v>
      </c>
      <c r="R71" s="102">
        <v>5.2713513346154617</v>
      </c>
      <c r="S71" s="102">
        <v>4.3760188990366853</v>
      </c>
      <c r="T71" s="102">
        <v>6.1655195640010572</v>
      </c>
      <c r="U71" s="102">
        <v>4.965180646628724</v>
      </c>
      <c r="V71" s="102">
        <v>3.7001243915104967</v>
      </c>
      <c r="W71" s="102">
        <v>5.1463844888153538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7.3504448193348866</v>
      </c>
      <c r="D72" s="105">
        <v>9.1407990152254488</v>
      </c>
      <c r="E72" s="105">
        <v>8.8471783447161911</v>
      </c>
      <c r="F72" s="105">
        <v>7.1023106837642311</v>
      </c>
      <c r="G72" s="105">
        <v>9.0387133164096625</v>
      </c>
      <c r="H72" s="105">
        <v>8.5453834474992192</v>
      </c>
      <c r="I72" s="105">
        <v>8.1293602656358601</v>
      </c>
      <c r="J72" s="105">
        <v>7.8287466403005599</v>
      </c>
      <c r="K72" s="105">
        <v>7.7203689052677786</v>
      </c>
      <c r="L72" s="105">
        <v>7.7753298961506605</v>
      </c>
      <c r="M72" s="105">
        <v>7.1861047182650193</v>
      </c>
      <c r="N72" s="105">
        <v>7.7894515486797928</v>
      </c>
      <c r="O72" s="105">
        <v>7.2858241111517055</v>
      </c>
      <c r="P72" s="105">
        <v>7.8685666091029116</v>
      </c>
      <c r="Q72" s="105">
        <v>7.354921319471158</v>
      </c>
      <c r="R72" s="105">
        <v>8.0570880567142389</v>
      </c>
      <c r="S72" s="105">
        <v>7.3248393519016028</v>
      </c>
      <c r="T72" s="105">
        <v>9.0805293051783966</v>
      </c>
      <c r="U72" s="105">
        <v>7.9954093334967444</v>
      </c>
      <c r="V72" s="105">
        <v>6.780141576069008</v>
      </c>
      <c r="W72" s="105">
        <v>7.5024264073341094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11.687721277267455</v>
      </c>
      <c r="D73" s="102">
        <v>11.926189348546881</v>
      </c>
      <c r="E73" s="102">
        <v>12.102217296133713</v>
      </c>
      <c r="F73" s="102">
        <v>12.581312939631124</v>
      </c>
      <c r="G73" s="102">
        <v>13.382662450785343</v>
      </c>
      <c r="H73" s="102">
        <v>11.986234192400385</v>
      </c>
      <c r="I73" s="102">
        <v>10.912478361992095</v>
      </c>
      <c r="J73" s="102">
        <v>12.438350460560192</v>
      </c>
      <c r="K73" s="102">
        <v>12.440371097733204</v>
      </c>
      <c r="L73" s="102">
        <v>12.071700821561032</v>
      </c>
      <c r="M73" s="102">
        <v>10.901288639170573</v>
      </c>
      <c r="N73" s="102">
        <v>11.511016844659096</v>
      </c>
      <c r="O73" s="102">
        <v>11.268333721663661</v>
      </c>
      <c r="P73" s="102">
        <v>10.612718848558714</v>
      </c>
      <c r="Q73" s="102">
        <v>10.923000890703435</v>
      </c>
      <c r="R73" s="102">
        <v>11.78997590361447</v>
      </c>
      <c r="S73" s="102">
        <v>12.623642283476137</v>
      </c>
      <c r="T73" s="102">
        <v>11.716596159991569</v>
      </c>
      <c r="U73" s="102">
        <v>11.588559501798667</v>
      </c>
      <c r="V73" s="102">
        <v>12.087145320491281</v>
      </c>
      <c r="W73" s="102">
        <v>11.40222895455495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14.973185487123528</v>
      </c>
      <c r="D74" s="105">
        <v>15.165365759270864</v>
      </c>
      <c r="E74" s="105">
        <v>15.501313277212311</v>
      </c>
      <c r="F74" s="105">
        <v>15.486032273508787</v>
      </c>
      <c r="G74" s="105">
        <v>17.032090603932385</v>
      </c>
      <c r="H74" s="105">
        <v>15.580299624401908</v>
      </c>
      <c r="I74" s="105">
        <v>12.194158317427926</v>
      </c>
      <c r="J74" s="105">
        <v>14.465605036676227</v>
      </c>
      <c r="K74" s="105">
        <v>16.331953361359457</v>
      </c>
      <c r="L74" s="105">
        <v>13.589181541120858</v>
      </c>
      <c r="M74" s="105">
        <v>14.287379447993153</v>
      </c>
      <c r="N74" s="105">
        <v>14.27798193439753</v>
      </c>
      <c r="O74" s="105">
        <v>13.300632799156249</v>
      </c>
      <c r="P74" s="105">
        <v>11.959655295830908</v>
      </c>
      <c r="Q74" s="105">
        <v>12.041878083712124</v>
      </c>
      <c r="R74" s="105">
        <v>14.520893150265362</v>
      </c>
      <c r="S74" s="105">
        <v>15.354977649912394</v>
      </c>
      <c r="T74" s="105">
        <v>13.776246968515915</v>
      </c>
      <c r="U74" s="105">
        <v>13.48585512385284</v>
      </c>
      <c r="V74" s="105">
        <v>13.726719081162358</v>
      </c>
      <c r="W74" s="105">
        <v>12.615254275154541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5.7095065799083811</v>
      </c>
      <c r="D75" s="99">
        <v>5.0530820089226012</v>
      </c>
      <c r="E75" s="99">
        <v>5.5149108443412098</v>
      </c>
      <c r="F75" s="99">
        <v>5.2955536173947451</v>
      </c>
      <c r="G75" s="99">
        <v>6.7151060785198116</v>
      </c>
      <c r="H75" s="99">
        <v>5.5799907028403721</v>
      </c>
      <c r="I75" s="99">
        <v>3.5429417594357679</v>
      </c>
      <c r="J75" s="99">
        <v>5.1894586336052164</v>
      </c>
      <c r="K75" s="99">
        <v>6.6902813856815895</v>
      </c>
      <c r="L75" s="99">
        <v>5.2271519423168042</v>
      </c>
      <c r="M75" s="99">
        <v>5.2621391576614522</v>
      </c>
      <c r="N75" s="99">
        <v>5.3340598737232625</v>
      </c>
      <c r="O75" s="99">
        <v>3.7968377107683757</v>
      </c>
      <c r="P75" s="99">
        <v>3.0738546971101512</v>
      </c>
      <c r="Q75" s="99">
        <v>3.080112907536622</v>
      </c>
      <c r="R75" s="99">
        <v>5.1842793300582093</v>
      </c>
      <c r="S75" s="99">
        <v>6.00780226620713</v>
      </c>
      <c r="T75" s="99">
        <v>4.5686698874167666</v>
      </c>
      <c r="U75" s="99">
        <v>4.4208216838083843</v>
      </c>
      <c r="V75" s="99">
        <v>4.8185548289133759</v>
      </c>
      <c r="W75" s="99">
        <v>3.3582396287084642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9.2636789072151497</v>
      </c>
      <c r="D76" s="99">
        <v>10.112283750348258</v>
      </c>
      <c r="E76" s="99">
        <v>9.9864024328710936</v>
      </c>
      <c r="F76" s="99">
        <v>10.190478656114037</v>
      </c>
      <c r="G76" s="99">
        <v>10.31698452541257</v>
      </c>
      <c r="H76" s="99">
        <v>10.000308921561537</v>
      </c>
      <c r="I76" s="99">
        <v>8.6512165579921554</v>
      </c>
      <c r="J76" s="99">
        <v>9.2761464030710137</v>
      </c>
      <c r="K76" s="99">
        <v>9.6416719756778662</v>
      </c>
      <c r="L76" s="99">
        <v>8.3620295988040478</v>
      </c>
      <c r="M76" s="99">
        <v>9.0252402903317037</v>
      </c>
      <c r="N76" s="99">
        <v>8.9439220606742644</v>
      </c>
      <c r="O76" s="99">
        <v>9.5037950883878768</v>
      </c>
      <c r="P76" s="99">
        <v>8.8858005987207562</v>
      </c>
      <c r="Q76" s="99">
        <v>8.9617651761755024</v>
      </c>
      <c r="R76" s="99">
        <v>9.3366138202071536</v>
      </c>
      <c r="S76" s="99">
        <v>9.3471753837052596</v>
      </c>
      <c r="T76" s="99">
        <v>9.2075770810991475</v>
      </c>
      <c r="U76" s="99">
        <v>9.0650334400444539</v>
      </c>
      <c r="V76" s="99">
        <v>8.9081642522489837</v>
      </c>
      <c r="W76" s="99">
        <v>9.2570146464460805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5.3913528751654978</v>
      </c>
      <c r="D77" s="123">
        <v>5.5558232790668729</v>
      </c>
      <c r="E77" s="123">
        <v>5.5861144826532749</v>
      </c>
      <c r="F77" s="123">
        <v>5.5574395915677197</v>
      </c>
      <c r="G77" s="123">
        <v>5.5931222537865262</v>
      </c>
      <c r="H77" s="123">
        <v>5.6852548864588206</v>
      </c>
      <c r="I77" s="123">
        <v>5.3810469974923016</v>
      </c>
      <c r="J77" s="123">
        <v>5.4597252601587209</v>
      </c>
      <c r="K77" s="123">
        <v>4.9272451030324325</v>
      </c>
      <c r="L77" s="123">
        <v>5.0870875535850875</v>
      </c>
      <c r="M77" s="123">
        <v>4.5725156186538394</v>
      </c>
      <c r="N77" s="123">
        <v>4.5476705353507736</v>
      </c>
      <c r="O77" s="123">
        <v>4.2576920852527778</v>
      </c>
      <c r="P77" s="123">
        <v>4.1753637782879318</v>
      </c>
      <c r="Q77" s="123">
        <v>4.3582499858124661</v>
      </c>
      <c r="R77" s="123">
        <v>4.5399612940491973</v>
      </c>
      <c r="S77" s="123">
        <v>4.8670607758665287</v>
      </c>
      <c r="T77" s="123">
        <v>4.7171408128279682</v>
      </c>
      <c r="U77" s="123">
        <v>4.5424193291501664</v>
      </c>
      <c r="V77" s="123">
        <v>4.4486299184416351</v>
      </c>
      <c r="W77" s="123">
        <v>4.5833539499529934</v>
      </c>
      <c r="DA77" s="130" t="s">
        <v>4665</v>
      </c>
    </row>
    <row r="78" spans="1:105" ht="12" customHeight="1" x14ac:dyDescent="0.25">
      <c r="A78" s="97" t="s">
        <v>193</v>
      </c>
      <c r="B78" s="98"/>
      <c r="C78" s="99">
        <v>5.215093176392303</v>
      </c>
      <c r="D78" s="99">
        <v>5.4335469250938599</v>
      </c>
      <c r="E78" s="99">
        <v>5.4946047111614575</v>
      </c>
      <c r="F78" s="99">
        <v>5.2301445976417211</v>
      </c>
      <c r="G78" s="99">
        <v>5.5385127342691085</v>
      </c>
      <c r="H78" s="99">
        <v>5.3644481664115169</v>
      </c>
      <c r="I78" s="99">
        <v>5.0587028495762469</v>
      </c>
      <c r="J78" s="99">
        <v>5.1051267908868292</v>
      </c>
      <c r="K78" s="99">
        <v>4.7355700198735624</v>
      </c>
      <c r="L78" s="99">
        <v>4.9004444642945675</v>
      </c>
      <c r="M78" s="99">
        <v>4.5859410043171263</v>
      </c>
      <c r="N78" s="99">
        <v>4.2274073026019945</v>
      </c>
      <c r="O78" s="99">
        <v>4.0154841787717865</v>
      </c>
      <c r="P78" s="99">
        <v>3.9371951871274988</v>
      </c>
      <c r="Q78" s="99">
        <v>4.0694173101940363</v>
      </c>
      <c r="R78" s="99">
        <v>4.3860299382103873</v>
      </c>
      <c r="S78" s="99">
        <v>4.7090538350680342</v>
      </c>
      <c r="T78" s="99">
        <v>4.6410372273100418</v>
      </c>
      <c r="U78" s="99">
        <v>4.5345510463851699</v>
      </c>
      <c r="V78" s="99">
        <v>4.4360160321188715</v>
      </c>
      <c r="W78" s="99">
        <v>4.4853704548464384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5.5740346691822973</v>
      </c>
      <c r="D79" s="110">
        <v>5.7136175286519153</v>
      </c>
      <c r="E79" s="110">
        <v>5.6969602908240145</v>
      </c>
      <c r="F79" s="110">
        <v>5.972418420710059</v>
      </c>
      <c r="G79" s="110">
        <v>5.664620825962567</v>
      </c>
      <c r="H79" s="110">
        <v>6.0512979752918419</v>
      </c>
      <c r="I79" s="110">
        <v>5.8068525407352976</v>
      </c>
      <c r="J79" s="110">
        <v>5.9047213823709228</v>
      </c>
      <c r="K79" s="110">
        <v>5.287338762300509</v>
      </c>
      <c r="L79" s="110">
        <v>5.3683637677692406</v>
      </c>
      <c r="M79" s="110">
        <v>4.5480189469552919</v>
      </c>
      <c r="N79" s="110">
        <v>5.0614545744355093</v>
      </c>
      <c r="O79" s="110">
        <v>4.6933628841771879</v>
      </c>
      <c r="P79" s="110">
        <v>4.5042687738672713</v>
      </c>
      <c r="Q79" s="110">
        <v>4.6502936532680152</v>
      </c>
      <c r="R79" s="110">
        <v>4.7107845180744805</v>
      </c>
      <c r="S79" s="110">
        <v>5.0392981976772191</v>
      </c>
      <c r="T79" s="110">
        <v>4.8037266839280663</v>
      </c>
      <c r="U79" s="110">
        <v>4.5527041819261038</v>
      </c>
      <c r="V79" s="110">
        <v>4.4665412670223619</v>
      </c>
      <c r="W79" s="110">
        <v>4.694065207423928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8">
        <f t="shared" ref="C81:Q81" si="28">C82+C85+C87+C100</f>
        <v>86.754125986892774</v>
      </c>
      <c r="D81" s="118">
        <f t="shared" si="28"/>
        <v>89.821451117700803</v>
      </c>
      <c r="E81" s="118">
        <f t="shared" si="28"/>
        <v>98.62582783404045</v>
      </c>
      <c r="F81" s="118">
        <f t="shared" si="28"/>
        <v>89.181289845340658</v>
      </c>
      <c r="G81" s="118">
        <f t="shared" si="28"/>
        <v>90.043927639347089</v>
      </c>
      <c r="H81" s="118">
        <f t="shared" si="28"/>
        <v>87.586155437636251</v>
      </c>
      <c r="I81" s="118">
        <f t="shared" si="28"/>
        <v>86.999555580701056</v>
      </c>
      <c r="J81" s="118">
        <f t="shared" si="28"/>
        <v>86.814935717573036</v>
      </c>
      <c r="K81" s="118">
        <f t="shared" si="28"/>
        <v>80.587147271411069</v>
      </c>
      <c r="L81" s="118">
        <f t="shared" si="28"/>
        <v>89.291714287649043</v>
      </c>
      <c r="M81" s="118">
        <f t="shared" si="28"/>
        <v>75.848391699531547</v>
      </c>
      <c r="N81" s="118">
        <f t="shared" si="28"/>
        <v>79.60297031194348</v>
      </c>
      <c r="O81" s="118">
        <f t="shared" si="28"/>
        <v>77.209664602351253</v>
      </c>
      <c r="P81" s="118">
        <f t="shared" si="28"/>
        <v>67.90200112697606</v>
      </c>
      <c r="Q81" s="118">
        <f t="shared" si="28"/>
        <v>67.73756128145844</v>
      </c>
      <c r="R81" s="118">
        <f t="shared" ref="R81:V81" si="29">R82+R85+R87+R100</f>
        <v>75.159864667245714</v>
      </c>
      <c r="S81" s="118">
        <f t="shared" si="29"/>
        <v>73.729396980108831</v>
      </c>
      <c r="T81" s="118">
        <f t="shared" si="29"/>
        <v>78.398507130007971</v>
      </c>
      <c r="U81" s="118">
        <f t="shared" si="29"/>
        <v>68.997059953160175</v>
      </c>
      <c r="V81" s="118">
        <f t="shared" si="29"/>
        <v>60.674657451327249</v>
      </c>
      <c r="W81" s="118">
        <f t="shared" ref="W81" si="30">W82+W85+W87+W100</f>
        <v>62.998997923813107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68.360219553057689</v>
      </c>
      <c r="D82" s="123">
        <f t="shared" si="31"/>
        <v>70.746298405165746</v>
      </c>
      <c r="E82" s="123">
        <f t="shared" si="31"/>
        <v>77.928425648369341</v>
      </c>
      <c r="F82" s="123">
        <f t="shared" si="31"/>
        <v>71.02613067719534</v>
      </c>
      <c r="G82" s="123">
        <f t="shared" si="31"/>
        <v>70.480589746358319</v>
      </c>
      <c r="H82" s="123">
        <f t="shared" si="31"/>
        <v>67.134997038826313</v>
      </c>
      <c r="I82" s="123">
        <f t="shared" si="31"/>
        <v>67.04606734441569</v>
      </c>
      <c r="J82" s="123">
        <f t="shared" si="31"/>
        <v>68.432165982275734</v>
      </c>
      <c r="K82" s="123">
        <f t="shared" si="31"/>
        <v>64.192441587186053</v>
      </c>
      <c r="L82" s="123">
        <f t="shared" si="31"/>
        <v>72.41711964773225</v>
      </c>
      <c r="M82" s="123">
        <f t="shared" si="31"/>
        <v>59.171792756998833</v>
      </c>
      <c r="N82" s="123">
        <f t="shared" si="31"/>
        <v>62.227940724816229</v>
      </c>
      <c r="O82" s="123">
        <f t="shared" si="31"/>
        <v>61.541328710225308</v>
      </c>
      <c r="P82" s="123">
        <f t="shared" si="31"/>
        <v>53.081840696573479</v>
      </c>
      <c r="Q82" s="123">
        <f t="shared" si="31"/>
        <v>52.127564366653409</v>
      </c>
      <c r="R82" s="123">
        <f t="shared" ref="R82:V82" si="32">SUM(R83:R84)</f>
        <v>57.624458809562846</v>
      </c>
      <c r="S82" s="123">
        <f t="shared" si="32"/>
        <v>54.792096224331871</v>
      </c>
      <c r="T82" s="123">
        <f t="shared" si="32"/>
        <v>58.69265559901789</v>
      </c>
      <c r="U82" s="123">
        <f t="shared" si="32"/>
        <v>50.901919958626358</v>
      </c>
      <c r="V82" s="123">
        <f t="shared" si="32"/>
        <v>44.043309428831158</v>
      </c>
      <c r="W82" s="123">
        <f t="shared" ref="W82" si="33">SUM(W83:W84)</f>
        <v>45.31132530790638</v>
      </c>
      <c r="DA82" s="130" t="s">
        <v>4669</v>
      </c>
    </row>
    <row r="83" spans="1:105" ht="12" customHeight="1" x14ac:dyDescent="0.25">
      <c r="A83" s="97" t="s">
        <v>205</v>
      </c>
      <c r="B83" s="98"/>
      <c r="C83" s="99">
        <v>67.724003743260255</v>
      </c>
      <c r="D83" s="99">
        <v>70.123950838245534</v>
      </c>
      <c r="E83" s="99">
        <v>77.287188430881329</v>
      </c>
      <c r="F83" s="99">
        <v>70.46750754302164</v>
      </c>
      <c r="G83" s="99">
        <v>69.917337246167932</v>
      </c>
      <c r="H83" s="99">
        <v>66.587897468025787</v>
      </c>
      <c r="I83" s="99">
        <v>66.512321832894884</v>
      </c>
      <c r="J83" s="99">
        <v>67.911125077296219</v>
      </c>
      <c r="K83" s="99">
        <v>63.713516913616886</v>
      </c>
      <c r="L83" s="99">
        <v>71.856091296265376</v>
      </c>
      <c r="M83" s="99">
        <v>58.726380309247723</v>
      </c>
      <c r="N83" s="99">
        <v>61.768027991640594</v>
      </c>
      <c r="O83" s="99">
        <v>61.090327839238448</v>
      </c>
      <c r="P83" s="99">
        <v>52.698631887316331</v>
      </c>
      <c r="Q83" s="99">
        <v>51.758826186338005</v>
      </c>
      <c r="R83" s="99">
        <v>57.222909410039726</v>
      </c>
      <c r="S83" s="99">
        <v>54.410736585695588</v>
      </c>
      <c r="T83" s="99">
        <v>58.294381585554966</v>
      </c>
      <c r="U83" s="99">
        <v>50.554502965016852</v>
      </c>
      <c r="V83" s="99">
        <v>43.74973237411362</v>
      </c>
      <c r="W83" s="99">
        <v>45.001772748164761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0.63621580979743819</v>
      </c>
      <c r="D84" s="99">
        <v>0.62234756692021731</v>
      </c>
      <c r="E84" s="99">
        <v>0.64123721748801354</v>
      </c>
      <c r="F84" s="99">
        <v>0.55862313417369602</v>
      </c>
      <c r="G84" s="99">
        <v>0.56325250019039241</v>
      </c>
      <c r="H84" s="99">
        <v>0.54709957080052318</v>
      </c>
      <c r="I84" s="99">
        <v>0.53374551152081284</v>
      </c>
      <c r="J84" s="99">
        <v>0.52104090497951672</v>
      </c>
      <c r="K84" s="99">
        <v>0.47892467356917395</v>
      </c>
      <c r="L84" s="99">
        <v>0.56102835146687247</v>
      </c>
      <c r="M84" s="99">
        <v>0.44541244775110883</v>
      </c>
      <c r="N84" s="99">
        <v>0.45991273317563297</v>
      </c>
      <c r="O84" s="99">
        <v>0.45100087098686031</v>
      </c>
      <c r="P84" s="99">
        <v>0.38320880925714951</v>
      </c>
      <c r="Q84" s="99">
        <v>0.36873818031540467</v>
      </c>
      <c r="R84" s="99">
        <v>0.40154939952312002</v>
      </c>
      <c r="S84" s="99">
        <v>0.38135963863628131</v>
      </c>
      <c r="T84" s="99">
        <v>0.39827401346292418</v>
      </c>
      <c r="U84" s="99">
        <v>0.34741699360950956</v>
      </c>
      <c r="V84" s="99">
        <v>0.29357705471754059</v>
      </c>
      <c r="W84" s="99">
        <v>0.30955255974161772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0.85983625501175243</v>
      </c>
      <c r="D85" s="123">
        <f t="shared" si="34"/>
        <v>1.304272784934204</v>
      </c>
      <c r="E85" s="123">
        <f t="shared" si="34"/>
        <v>3.1014339790800514</v>
      </c>
      <c r="F85" s="123">
        <f t="shared" si="34"/>
        <v>1.0627857834448007</v>
      </c>
      <c r="G85" s="123">
        <f t="shared" si="34"/>
        <v>1.557539143356683</v>
      </c>
      <c r="H85" s="123">
        <f t="shared" si="34"/>
        <v>2.0228855116614448</v>
      </c>
      <c r="I85" s="123">
        <f t="shared" si="34"/>
        <v>2.1760470055539223</v>
      </c>
      <c r="J85" s="123">
        <f t="shared" si="34"/>
        <v>1.4060278965256015</v>
      </c>
      <c r="K85" s="123">
        <f t="shared" si="34"/>
        <v>1.3602983610549364</v>
      </c>
      <c r="L85" s="123">
        <f t="shared" si="34"/>
        <v>1.3132740170483439</v>
      </c>
      <c r="M85" s="123">
        <f t="shared" si="34"/>
        <v>1.2663365529342503</v>
      </c>
      <c r="N85" s="123">
        <f t="shared" si="34"/>
        <v>2.1740266236273631</v>
      </c>
      <c r="O85" s="123">
        <f t="shared" si="34"/>
        <v>0.9699901316166718</v>
      </c>
      <c r="P85" s="123">
        <f t="shared" si="34"/>
        <v>0.67845787509784228</v>
      </c>
      <c r="Q85" s="123">
        <f t="shared" si="34"/>
        <v>1.1169605473940343</v>
      </c>
      <c r="R85" s="123">
        <f t="shared" si="34"/>
        <v>1.582835263993811</v>
      </c>
      <c r="S85" s="123">
        <f t="shared" si="34"/>
        <v>1.7307892870729105</v>
      </c>
      <c r="T85" s="123">
        <f t="shared" si="34"/>
        <v>1.6568760050837872</v>
      </c>
      <c r="U85" s="123">
        <f t="shared" si="34"/>
        <v>1.4773835071495598</v>
      </c>
      <c r="V85" s="123">
        <f t="shared" si="34"/>
        <v>1.1354575331340568</v>
      </c>
      <c r="W85" s="123">
        <f t="shared" si="34"/>
        <v>1.3888796527545149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0.85983625501175243</v>
      </c>
      <c r="D86" s="99">
        <f>RES_hhdet_in_tesh!D86/RES_summary!D$21</f>
        <v>1.304272784934204</v>
      </c>
      <c r="E86" s="99">
        <f>RES_hhdet_in_tesh!E86/RES_summary!E$21</f>
        <v>3.1014339790800514</v>
      </c>
      <c r="F86" s="99">
        <f>RES_hhdet_in_tesh!F86/RES_summary!F$21</f>
        <v>1.0627857834448007</v>
      </c>
      <c r="G86" s="99">
        <f>RES_hhdet_in_tesh!G86/RES_summary!G$21</f>
        <v>1.557539143356683</v>
      </c>
      <c r="H86" s="99">
        <f>RES_hhdet_in_tesh!H86/RES_summary!H$21</f>
        <v>2.0228855116614448</v>
      </c>
      <c r="I86" s="99">
        <f>RES_hhdet_in_tesh!I86/RES_summary!I$21</f>
        <v>2.1760470055539223</v>
      </c>
      <c r="J86" s="99">
        <f>RES_hhdet_in_tesh!J86/RES_summary!J$21</f>
        <v>1.4060278965256015</v>
      </c>
      <c r="K86" s="99">
        <f>RES_hhdet_in_tesh!K86/RES_summary!K$21</f>
        <v>1.3602983610549364</v>
      </c>
      <c r="L86" s="99">
        <f>RES_hhdet_in_tesh!L86/RES_summary!L$21</f>
        <v>1.3132740170483439</v>
      </c>
      <c r="M86" s="99">
        <f>RES_hhdet_in_tesh!M86/RES_summary!M$21</f>
        <v>1.2663365529342503</v>
      </c>
      <c r="N86" s="99">
        <f>RES_hhdet_in_tesh!N86/RES_summary!N$21</f>
        <v>2.1740266236273631</v>
      </c>
      <c r="O86" s="99">
        <f>RES_hhdet_in_tesh!O86/RES_summary!O$21</f>
        <v>0.9699901316166718</v>
      </c>
      <c r="P86" s="99">
        <f>RES_hhdet_in_tesh!P86/RES_summary!P$21</f>
        <v>0.67845787509784228</v>
      </c>
      <c r="Q86" s="99">
        <f>RES_hhdet_in_tesh!Q86/RES_summary!Q$21</f>
        <v>1.1169605473940343</v>
      </c>
      <c r="R86" s="99">
        <f>RES_hhdet_in_tesh!R86/RES_summary!R$21</f>
        <v>1.582835263993811</v>
      </c>
      <c r="S86" s="99">
        <f>RES_hhdet_in_tesh!S86/RES_summary!S$21</f>
        <v>1.7307892870729105</v>
      </c>
      <c r="T86" s="99">
        <f>RES_hhdet_in_tesh!T86/RES_summary!T$21</f>
        <v>1.6568760050837872</v>
      </c>
      <c r="U86" s="99">
        <f>RES_hhdet_in_tesh!U86/RES_summary!U$21</f>
        <v>1.4773835071495598</v>
      </c>
      <c r="V86" s="99">
        <f>RES_hhdet_in_tesh!V86/RES_summary!V$21</f>
        <v>1.1354575331340568</v>
      </c>
      <c r="W86" s="99">
        <f>RES_hhdet_in_tesh!W86/RES_summary!W$21</f>
        <v>1.3888796527545149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10.912698308892613</v>
      </c>
      <c r="D87" s="123">
        <v>11.598472298200212</v>
      </c>
      <c r="E87" s="123">
        <v>11.473968367904586</v>
      </c>
      <c r="F87" s="123">
        <v>11.208718245495442</v>
      </c>
      <c r="G87" s="123">
        <v>11.731056023303088</v>
      </c>
      <c r="H87" s="123">
        <v>12.050670463779014</v>
      </c>
      <c r="I87" s="123">
        <v>11.855063795809974</v>
      </c>
      <c r="J87" s="123">
        <v>11.372649667112439</v>
      </c>
      <c r="K87" s="123">
        <v>10.138019811781581</v>
      </c>
      <c r="L87" s="123">
        <v>10.502801453584267</v>
      </c>
      <c r="M87" s="123">
        <v>10.265358658420588</v>
      </c>
      <c r="N87" s="123">
        <v>10.175340575321069</v>
      </c>
      <c r="O87" s="123">
        <v>9.9955120343814148</v>
      </c>
      <c r="P87" s="123">
        <v>9.805943776464467</v>
      </c>
      <c r="Q87" s="123">
        <v>9.8750465520472392</v>
      </c>
      <c r="R87" s="123">
        <v>10.993782695435943</v>
      </c>
      <c r="S87" s="123">
        <v>11.781420411617278</v>
      </c>
      <c r="T87" s="123">
        <v>12.623654679973654</v>
      </c>
      <c r="U87" s="123">
        <v>11.487162261043093</v>
      </c>
      <c r="V87" s="123">
        <v>10.707365277144756</v>
      </c>
      <c r="W87" s="123">
        <v>11.327679426049103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9.8661640261638173</v>
      </c>
      <c r="D88" s="99">
        <v>10.16417796380035</v>
      </c>
      <c r="E88" s="99">
        <v>10.593335668757534</v>
      </c>
      <c r="F88" s="99">
        <v>9.7574810097245805</v>
      </c>
      <c r="G88" s="99">
        <v>11.258802213873075</v>
      </c>
      <c r="H88" s="99">
        <v>12.083160106416415</v>
      </c>
      <c r="I88" s="99">
        <v>13.052890240309605</v>
      </c>
      <c r="J88" s="99">
        <v>12.80600104411824</v>
      </c>
      <c r="K88" s="99">
        <v>11.138569977505702</v>
      </c>
      <c r="L88" s="99">
        <v>11.484584105656486</v>
      </c>
      <c r="M88" s="99">
        <v>11.877106970263542</v>
      </c>
      <c r="N88" s="99">
        <v>11.590306441933137</v>
      </c>
      <c r="O88" s="99">
        <v>11.498692962919801</v>
      </c>
      <c r="P88" s="99">
        <v>10.001101033088634</v>
      </c>
      <c r="Q88" s="99">
        <v>10.424349096982036</v>
      </c>
      <c r="R88" s="99">
        <v>10.859302410893022</v>
      </c>
      <c r="S88" s="99">
        <v>10.92633700639214</v>
      </c>
      <c r="T88" s="99">
        <v>13.445013271237466</v>
      </c>
      <c r="U88" s="99">
        <v>11.878641829979015</v>
      </c>
      <c r="V88" s="99">
        <v>11.277738867741412</v>
      </c>
      <c r="W88" s="99">
        <v>12.365494351970074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15.746141433456637</v>
      </c>
      <c r="D89" s="99">
        <v>14.847891136989398</v>
      </c>
      <c r="E89" s="99">
        <v>16.330076211288127</v>
      </c>
      <c r="F89" s="99">
        <v>15.383916035696224</v>
      </c>
      <c r="G89" s="99">
        <v>15.741542231256661</v>
      </c>
      <c r="H89" s="99">
        <v>16.829503337752001</v>
      </c>
      <c r="I89" s="99">
        <v>16.986214671957075</v>
      </c>
      <c r="J89" s="99">
        <v>15.842786302445086</v>
      </c>
      <c r="K89" s="99">
        <v>14.006468408609557</v>
      </c>
      <c r="L89" s="99">
        <v>14.472302020029296</v>
      </c>
      <c r="M89" s="99">
        <v>11.408758125780198</v>
      </c>
      <c r="N89" s="99">
        <v>10.496512858548646</v>
      </c>
      <c r="O89" s="99">
        <v>12.018703098569565</v>
      </c>
      <c r="P89" s="99">
        <v>10.571756922023045</v>
      </c>
      <c r="Q89" s="99">
        <v>10.187834158876909</v>
      </c>
      <c r="R89" s="99">
        <v>10.045611553315581</v>
      </c>
      <c r="S89" s="99">
        <v>9.6795730357738812</v>
      </c>
      <c r="T89" s="99">
        <v>15.299892900113184</v>
      </c>
      <c r="U89" s="99">
        <v>11.372131733910065</v>
      </c>
      <c r="V89" s="99">
        <v>12.728153535917004</v>
      </c>
      <c r="W89" s="99">
        <v>13.302887500919983</v>
      </c>
      <c r="DA89" s="63" t="s">
        <v>4676</v>
      </c>
    </row>
    <row r="90" spans="1:105" ht="12" customHeight="1" x14ac:dyDescent="0.25">
      <c r="A90" s="100" t="s">
        <v>205</v>
      </c>
      <c r="B90" s="101"/>
      <c r="C90" s="102">
        <v>5.8562706969755123</v>
      </c>
      <c r="D90" s="102">
        <v>6.229668910287451</v>
      </c>
      <c r="E90" s="102">
        <v>6.7266965692682774</v>
      </c>
      <c r="F90" s="102">
        <v>6.5314042901071083</v>
      </c>
      <c r="G90" s="102">
        <v>6.5524874293684556</v>
      </c>
      <c r="H90" s="102">
        <v>6.7530827217871394</v>
      </c>
      <c r="I90" s="102">
        <v>7.8028281629937686</v>
      </c>
      <c r="J90" s="102">
        <v>6.2978563870653428</v>
      </c>
      <c r="K90" s="102">
        <v>5.6242522953610248</v>
      </c>
      <c r="L90" s="102">
        <v>5.4142097827586531</v>
      </c>
      <c r="M90" s="102">
        <v>3.9107538575855276</v>
      </c>
      <c r="N90" s="102">
        <v>3.0815894503861325</v>
      </c>
      <c r="O90" s="102">
        <v>5.0189607497835063</v>
      </c>
      <c r="P90" s="102">
        <v>3.9690659094660048</v>
      </c>
      <c r="Q90" s="102">
        <v>4.1168778427765309</v>
      </c>
      <c r="R90" s="102">
        <v>4.5217157156031966</v>
      </c>
      <c r="S90" s="102">
        <v>2.392680054047061</v>
      </c>
      <c r="T90" s="102">
        <v>7.673510354184101</v>
      </c>
      <c r="U90" s="102">
        <v>4.2242784048460376</v>
      </c>
      <c r="V90" s="102">
        <v>4.9570592265040965</v>
      </c>
      <c r="W90" s="102">
        <v>5.4362435846465154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9.8898707364811216</v>
      </c>
      <c r="D91" s="105">
        <v>8.6182222267019473</v>
      </c>
      <c r="E91" s="105">
        <v>9.6033796420198509</v>
      </c>
      <c r="F91" s="105">
        <v>8.8525117455891138</v>
      </c>
      <c r="G91" s="105">
        <v>9.1890548018882079</v>
      </c>
      <c r="H91" s="105">
        <v>10.076420615964858</v>
      </c>
      <c r="I91" s="105">
        <v>9.1833865089633058</v>
      </c>
      <c r="J91" s="105">
        <v>9.5449299153797487</v>
      </c>
      <c r="K91" s="105">
        <v>8.382216113248532</v>
      </c>
      <c r="L91" s="105">
        <v>9.0580922372706389</v>
      </c>
      <c r="M91" s="105">
        <v>7.4980042681946699</v>
      </c>
      <c r="N91" s="105">
        <v>7.4149234081625135</v>
      </c>
      <c r="O91" s="105">
        <v>6.9997423487860555</v>
      </c>
      <c r="P91" s="105">
        <v>6.6026910125570417</v>
      </c>
      <c r="Q91" s="105">
        <v>6.0709563161003777</v>
      </c>
      <c r="R91" s="105">
        <v>5.5238958377123861</v>
      </c>
      <c r="S91" s="105">
        <v>7.2868929817268189</v>
      </c>
      <c r="T91" s="105">
        <v>7.6263825459290819</v>
      </c>
      <c r="U91" s="105">
        <v>7.1478533290640254</v>
      </c>
      <c r="V91" s="105">
        <v>7.771094309412911</v>
      </c>
      <c r="W91" s="105">
        <v>7.8666439162734658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9.8751757986705559</v>
      </c>
      <c r="D92" s="102">
        <v>10.144140772774419</v>
      </c>
      <c r="E92" s="102">
        <v>9.9033407898208043</v>
      </c>
      <c r="F92" s="102">
        <v>10.105461836609553</v>
      </c>
      <c r="G92" s="102">
        <v>10.945973500116333</v>
      </c>
      <c r="H92" s="102">
        <v>10.039928642121765</v>
      </c>
      <c r="I92" s="102">
        <v>9.4022166485266396</v>
      </c>
      <c r="J92" s="102">
        <v>8.9571881391335229</v>
      </c>
      <c r="K92" s="102">
        <v>8.3328699007561831</v>
      </c>
      <c r="L92" s="102">
        <v>8.7994608140340809</v>
      </c>
      <c r="M92" s="102">
        <v>8.1239954721280796</v>
      </c>
      <c r="N92" s="102">
        <v>7.9503190229715148</v>
      </c>
      <c r="O92" s="102">
        <v>7.9279612068073355</v>
      </c>
      <c r="P92" s="102">
        <v>8.2947084936925908</v>
      </c>
      <c r="Q92" s="102">
        <v>8.8161926973528466</v>
      </c>
      <c r="R92" s="102">
        <v>9.7486781348489284</v>
      </c>
      <c r="S92" s="102">
        <v>10.279318426607263</v>
      </c>
      <c r="T92" s="102">
        <v>11.49332268881639</v>
      </c>
      <c r="U92" s="102">
        <v>9.7999944400180148</v>
      </c>
      <c r="V92" s="102">
        <v>9.1539842163653198</v>
      </c>
      <c r="W92" s="102">
        <v>9.1208920343614555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9.3830061514737793</v>
      </c>
      <c r="D93" s="105">
        <v>9.575142104670995</v>
      </c>
      <c r="E93" s="105">
        <v>9.0630397794964797</v>
      </c>
      <c r="F93" s="105">
        <v>10.226428608576066</v>
      </c>
      <c r="G93" s="105">
        <v>10.01304395588687</v>
      </c>
      <c r="H93" s="105">
        <v>10.129576946780302</v>
      </c>
      <c r="I93" s="105">
        <v>8.5276050956168152</v>
      </c>
      <c r="J93" s="105">
        <v>9.2250885599195094</v>
      </c>
      <c r="K93" s="105">
        <v>8.145161879946313</v>
      </c>
      <c r="L93" s="105">
        <v>8.8352430846729941</v>
      </c>
      <c r="M93" s="105">
        <v>7.9883091032146591</v>
      </c>
      <c r="N93" s="105">
        <v>7.5885440004796534</v>
      </c>
      <c r="O93" s="105">
        <v>7.851338809443396</v>
      </c>
      <c r="P93" s="105">
        <v>7.5174789047536379</v>
      </c>
      <c r="Q93" s="105">
        <v>7.2648357788274298</v>
      </c>
      <c r="R93" s="105">
        <v>8.5616686454929845</v>
      </c>
      <c r="S93" s="105">
        <v>7.8894835748447685</v>
      </c>
      <c r="T93" s="105">
        <v>10.489724017830854</v>
      </c>
      <c r="U93" s="105">
        <v>8.20873561698982</v>
      </c>
      <c r="V93" s="105">
        <v>8.7334087599495991</v>
      </c>
      <c r="W93" s="105">
        <v>9.0909173714552836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1.9842445793175287</v>
      </c>
      <c r="D94" s="99">
        <v>2.1513920091282448</v>
      </c>
      <c r="E94" s="99">
        <v>1.639605942564947</v>
      </c>
      <c r="F94" s="99">
        <v>2.4694828877181179</v>
      </c>
      <c r="G94" s="99">
        <v>2.3004339360896022</v>
      </c>
      <c r="H94" s="99">
        <v>2.4009057044976956</v>
      </c>
      <c r="I94" s="99">
        <v>1.2177999403255588</v>
      </c>
      <c r="J94" s="99">
        <v>1.6728866381212066</v>
      </c>
      <c r="K94" s="99">
        <v>1.261238606008444</v>
      </c>
      <c r="L94" s="99">
        <v>1.5488781750630021</v>
      </c>
      <c r="M94" s="99">
        <v>1.1279105055175844</v>
      </c>
      <c r="N94" s="99">
        <v>0.91982456457345574</v>
      </c>
      <c r="O94" s="99">
        <v>0.70994668069361322</v>
      </c>
      <c r="P94" s="99">
        <v>1.0182178421659713</v>
      </c>
      <c r="Q94" s="99">
        <v>1.1101348423483193</v>
      </c>
      <c r="R94" s="99">
        <v>1.6503787095764386</v>
      </c>
      <c r="S94" s="99">
        <v>1.1036760306702962</v>
      </c>
      <c r="T94" s="99">
        <v>2.696448979080357</v>
      </c>
      <c r="U94" s="99">
        <v>1.3704268884398021</v>
      </c>
      <c r="V94" s="99">
        <v>1.5682423930741562</v>
      </c>
      <c r="W94" s="99">
        <v>1.2534109843130712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7.3987615721562507</v>
      </c>
      <c r="D95" s="99">
        <v>7.4237500955427498</v>
      </c>
      <c r="E95" s="99">
        <v>7.4234338369315314</v>
      </c>
      <c r="F95" s="99">
        <v>7.7569457208579475</v>
      </c>
      <c r="G95" s="99">
        <v>7.7126100197972685</v>
      </c>
      <c r="H95" s="99">
        <v>7.7286712422826067</v>
      </c>
      <c r="I95" s="99">
        <v>7.3098051552912553</v>
      </c>
      <c r="J95" s="99">
        <v>7.5522019217983019</v>
      </c>
      <c r="K95" s="99">
        <v>6.8839232739378673</v>
      </c>
      <c r="L95" s="99">
        <v>7.2863649096099916</v>
      </c>
      <c r="M95" s="99">
        <v>6.8603985976970741</v>
      </c>
      <c r="N95" s="99">
        <v>6.6687194359061976</v>
      </c>
      <c r="O95" s="99">
        <v>7.1413921287497812</v>
      </c>
      <c r="P95" s="99">
        <v>6.4992610625876663</v>
      </c>
      <c r="Q95" s="99">
        <v>6.1547009364791121</v>
      </c>
      <c r="R95" s="99">
        <v>6.9112899359165469</v>
      </c>
      <c r="S95" s="99">
        <v>6.785807544174471</v>
      </c>
      <c r="T95" s="99">
        <v>7.7932750387504992</v>
      </c>
      <c r="U95" s="99">
        <v>6.838308728550019</v>
      </c>
      <c r="V95" s="99">
        <v>7.1651663668754431</v>
      </c>
      <c r="W95" s="99">
        <v>7.8375063871422137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11.300729431197102</v>
      </c>
      <c r="D96" s="102">
        <v>12.00059490435512</v>
      </c>
      <c r="E96" s="102">
        <v>11.570510190570271</v>
      </c>
      <c r="F96" s="102">
        <v>12.022637696526491</v>
      </c>
      <c r="G96" s="102">
        <v>11.715903177146293</v>
      </c>
      <c r="H96" s="102">
        <v>12.118525522669053</v>
      </c>
      <c r="I96" s="102">
        <v>11.371784163223071</v>
      </c>
      <c r="J96" s="102">
        <v>10.886401847037662</v>
      </c>
      <c r="K96" s="102">
        <v>9.5807597523326518</v>
      </c>
      <c r="L96" s="102">
        <v>10.507119375834616</v>
      </c>
      <c r="M96" s="102">
        <v>9.7958417867173573</v>
      </c>
      <c r="N96" s="102">
        <v>9.9524565101805642</v>
      </c>
      <c r="O96" s="102">
        <v>9.908921865717625</v>
      </c>
      <c r="P96" s="102">
        <v>9.8824457247721398</v>
      </c>
      <c r="Q96" s="102">
        <v>9.707043933707018</v>
      </c>
      <c r="R96" s="102">
        <v>10.961929018890336</v>
      </c>
      <c r="S96" s="102">
        <v>11.840092845217017</v>
      </c>
      <c r="T96" s="102">
        <v>11.495799450089587</v>
      </c>
      <c r="U96" s="102">
        <v>10.905041364400759</v>
      </c>
      <c r="V96" s="102">
        <v>10.493646966269324</v>
      </c>
      <c r="W96" s="102">
        <v>10.609638634100451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13.444596952558571</v>
      </c>
      <c r="D97" s="105">
        <v>15.623042027776924</v>
      </c>
      <c r="E97" s="105">
        <v>15.890047118969511</v>
      </c>
      <c r="F97" s="105">
        <v>14.121029690211715</v>
      </c>
      <c r="G97" s="105">
        <v>14.315411538149206</v>
      </c>
      <c r="H97" s="105">
        <v>14.793489059311405</v>
      </c>
      <c r="I97" s="105">
        <v>13.424575281013107</v>
      </c>
      <c r="J97" s="105">
        <v>12.216646573323176</v>
      </c>
      <c r="K97" s="105">
        <v>11.771570285302102</v>
      </c>
      <c r="L97" s="105">
        <v>10.728761509822148</v>
      </c>
      <c r="M97" s="105">
        <v>12.19194146465647</v>
      </c>
      <c r="N97" s="105">
        <v>11.264368024853676</v>
      </c>
      <c r="O97" s="105">
        <v>10.114291947214813</v>
      </c>
      <c r="P97" s="105">
        <v>10.286186654899236</v>
      </c>
      <c r="Q97" s="105">
        <v>10.709090245714386</v>
      </c>
      <c r="R97" s="105">
        <v>12.077259549169103</v>
      </c>
      <c r="S97" s="105">
        <v>13.855957917082806</v>
      </c>
      <c r="T97" s="105">
        <v>13.179269366632397</v>
      </c>
      <c r="U97" s="105">
        <v>12.855208489450716</v>
      </c>
      <c r="V97" s="105">
        <v>11.042807457541553</v>
      </c>
      <c r="W97" s="105">
        <v>12.024248221649362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4.8077256928516583</v>
      </c>
      <c r="D98" s="99">
        <v>6.236415485520669</v>
      </c>
      <c r="E98" s="99">
        <v>6.4379635364213827</v>
      </c>
      <c r="F98" s="99">
        <v>5.3721617286462173</v>
      </c>
      <c r="G98" s="99">
        <v>5.1715745124529127</v>
      </c>
      <c r="H98" s="99">
        <v>5.3371095831037243</v>
      </c>
      <c r="I98" s="99">
        <v>4.6068736035488227</v>
      </c>
      <c r="J98" s="99">
        <v>3.5414457381375759</v>
      </c>
      <c r="K98" s="99">
        <v>3.5625834152111242</v>
      </c>
      <c r="L98" s="99">
        <v>3.527436644932036</v>
      </c>
      <c r="M98" s="99">
        <v>3.9949443038293668</v>
      </c>
      <c r="N98" s="99">
        <v>3.2121366843615977</v>
      </c>
      <c r="O98" s="99">
        <v>2.4273926712489802</v>
      </c>
      <c r="P98" s="99">
        <v>2.7963254864166309</v>
      </c>
      <c r="Q98" s="99">
        <v>2.8738067438379189</v>
      </c>
      <c r="R98" s="99">
        <v>3.3737074991113269</v>
      </c>
      <c r="S98" s="99">
        <v>4.9376055056143793</v>
      </c>
      <c r="T98" s="99">
        <v>4.7167234728337375</v>
      </c>
      <c r="U98" s="99">
        <v>4.3984818125468381</v>
      </c>
      <c r="V98" s="99">
        <v>3.0808356489083657</v>
      </c>
      <c r="W98" s="99">
        <v>3.8724533954951053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8.6368712597069095</v>
      </c>
      <c r="D99" s="99">
        <v>9.3866265422562538</v>
      </c>
      <c r="E99" s="99">
        <v>9.4520835825481306</v>
      </c>
      <c r="F99" s="99">
        <v>8.7488679615654963</v>
      </c>
      <c r="G99" s="99">
        <v>9.1438370256962944</v>
      </c>
      <c r="H99" s="99">
        <v>9.4563794762076725</v>
      </c>
      <c r="I99" s="99">
        <v>8.8177016774642798</v>
      </c>
      <c r="J99" s="99">
        <v>8.6752008351856009</v>
      </c>
      <c r="K99" s="99">
        <v>8.2089868700909765</v>
      </c>
      <c r="L99" s="99">
        <v>7.201324864890112</v>
      </c>
      <c r="M99" s="99">
        <v>8.1969971608271077</v>
      </c>
      <c r="N99" s="99">
        <v>8.0522313404920727</v>
      </c>
      <c r="O99" s="99">
        <v>7.6868992759658274</v>
      </c>
      <c r="P99" s="99">
        <v>7.4898611684826015</v>
      </c>
      <c r="Q99" s="99">
        <v>7.8352835018764679</v>
      </c>
      <c r="R99" s="99">
        <v>8.7035520500577768</v>
      </c>
      <c r="S99" s="99">
        <v>8.9183524114684278</v>
      </c>
      <c r="T99" s="99">
        <v>8.4625458937986586</v>
      </c>
      <c r="U99" s="99">
        <v>8.4567266769038802</v>
      </c>
      <c r="V99" s="99">
        <v>7.9619718086331854</v>
      </c>
      <c r="W99" s="99">
        <v>8.1517948261542532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6.6213718699307123</v>
      </c>
      <c r="D100" s="123">
        <v>6.1724076294006558</v>
      </c>
      <c r="E100" s="123">
        <v>6.121999838686464</v>
      </c>
      <c r="F100" s="123">
        <v>5.8836551392050689</v>
      </c>
      <c r="G100" s="123">
        <v>6.2747427263290092</v>
      </c>
      <c r="H100" s="123">
        <v>6.3776024233694759</v>
      </c>
      <c r="I100" s="123">
        <v>5.9223774349214731</v>
      </c>
      <c r="J100" s="123">
        <v>5.6040921716592607</v>
      </c>
      <c r="K100" s="123">
        <v>4.8963875113885154</v>
      </c>
      <c r="L100" s="123">
        <v>5.0585191692841756</v>
      </c>
      <c r="M100" s="123">
        <v>5.1449037311778731</v>
      </c>
      <c r="N100" s="123">
        <v>5.0256623881788123</v>
      </c>
      <c r="O100" s="123">
        <v>4.7028337261278628</v>
      </c>
      <c r="P100" s="123">
        <v>4.3357587788402778</v>
      </c>
      <c r="Q100" s="123">
        <v>4.6179898153637549</v>
      </c>
      <c r="R100" s="123">
        <v>4.9587878982531235</v>
      </c>
      <c r="S100" s="123">
        <v>5.4250910570867719</v>
      </c>
      <c r="T100" s="123">
        <v>5.4253208459326423</v>
      </c>
      <c r="U100" s="123">
        <v>5.1305942263411657</v>
      </c>
      <c r="V100" s="123">
        <v>4.7885252122172819</v>
      </c>
      <c r="W100" s="123">
        <v>4.971113537103105</v>
      </c>
      <c r="DA100" s="130" t="s">
        <v>4687</v>
      </c>
    </row>
    <row r="101" spans="1:105" ht="12" customHeight="1" x14ac:dyDescent="0.25">
      <c r="A101" s="97" t="s">
        <v>208</v>
      </c>
      <c r="B101" s="98"/>
      <c r="C101" s="99">
        <v>7.1698337524439157</v>
      </c>
      <c r="D101" s="99">
        <v>6.858221554386347</v>
      </c>
      <c r="E101" s="99">
        <v>6.5590157782841567</v>
      </c>
      <c r="F101" s="99">
        <v>5.7618915722548021</v>
      </c>
      <c r="G101" s="99">
        <v>7.0068924251371474</v>
      </c>
      <c r="H101" s="99">
        <v>7.0294961610829452</v>
      </c>
      <c r="I101" s="99">
        <v>7.9264821929376206</v>
      </c>
      <c r="J101" s="99">
        <v>7.1070651642068539</v>
      </c>
      <c r="K101" s="99">
        <v>6.6462079761671626</v>
      </c>
      <c r="L101" s="99">
        <v>5.4486326931844928</v>
      </c>
      <c r="M101" s="99">
        <v>6.9997315385293177</v>
      </c>
      <c r="N101" s="99">
        <v>6.8784524262167208</v>
      </c>
      <c r="O101" s="99">
        <v>6.075619775670023</v>
      </c>
      <c r="P101" s="99">
        <v>5.3168272335827433</v>
      </c>
      <c r="Q101" s="99">
        <v>5.8217554136357288</v>
      </c>
      <c r="R101" s="99">
        <v>5.6585875843797249</v>
      </c>
      <c r="S101" s="99">
        <v>5.8852249016736726</v>
      </c>
      <c r="T101" s="99">
        <v>6.4634950431246434</v>
      </c>
      <c r="U101" s="99">
        <v>6.0402645452192898</v>
      </c>
      <c r="V101" s="99">
        <v>5.6576472808135518</v>
      </c>
      <c r="W101" s="99">
        <v>6.1733519915097839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7.1223797368549322</v>
      </c>
      <c r="D102" s="99">
        <v>6.0597304392209086</v>
      </c>
      <c r="E102" s="99">
        <v>6.2521201451077024</v>
      </c>
      <c r="F102" s="99">
        <v>5.5101989926583599</v>
      </c>
      <c r="G102" s="99">
        <v>6.5599200168887233</v>
      </c>
      <c r="H102" s="99">
        <v>5.9117246909272216</v>
      </c>
      <c r="I102" s="99">
        <v>5.7558836105834192</v>
      </c>
      <c r="J102" s="99">
        <v>5.0158627791062891</v>
      </c>
      <c r="K102" s="99">
        <v>4.9382996831197294</v>
      </c>
      <c r="L102" s="99">
        <v>4.9451973451102864</v>
      </c>
      <c r="M102" s="99">
        <v>5.3718445531777821</v>
      </c>
      <c r="N102" s="99">
        <v>4.7190166153426691</v>
      </c>
      <c r="O102" s="99">
        <v>4.3196266013835025</v>
      </c>
      <c r="P102" s="99">
        <v>4.2311043897336411</v>
      </c>
      <c r="Q102" s="99">
        <v>4.4047453611788328</v>
      </c>
      <c r="R102" s="99">
        <v>4.6518400719373103</v>
      </c>
      <c r="S102" s="99">
        <v>5.2371006938565445</v>
      </c>
      <c r="T102" s="99">
        <v>5.2313913596438768</v>
      </c>
      <c r="U102" s="99">
        <v>5.1189654823388038</v>
      </c>
      <c r="V102" s="99">
        <v>4.6224211294767032</v>
      </c>
      <c r="W102" s="99">
        <v>4.5777894235312795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6.3506594649937318</v>
      </c>
      <c r="D103" s="110">
        <v>6.1862231373728536</v>
      </c>
      <c r="E103" s="110">
        <v>6.0096362436460646</v>
      </c>
      <c r="F103" s="110">
        <v>6.1272474130024204</v>
      </c>
      <c r="G103" s="110">
        <v>6.0650007462429949</v>
      </c>
      <c r="H103" s="110">
        <v>6.4959210673480996</v>
      </c>
      <c r="I103" s="110">
        <v>5.8350342326977094</v>
      </c>
      <c r="J103" s="110">
        <v>5.6277492696933376</v>
      </c>
      <c r="K103" s="110">
        <v>4.6976201357661198</v>
      </c>
      <c r="L103" s="110">
        <v>5.0681872939758419</v>
      </c>
      <c r="M103" s="110">
        <v>4.8298355447295576</v>
      </c>
      <c r="N103" s="110">
        <v>4.8666194962920057</v>
      </c>
      <c r="O103" s="110">
        <v>4.6700823278524961</v>
      </c>
      <c r="P103" s="110">
        <v>4.2664916379548821</v>
      </c>
      <c r="Q103" s="110">
        <v>4.5460102423278776</v>
      </c>
      <c r="R103" s="110">
        <v>4.9926309384641518</v>
      </c>
      <c r="S103" s="110">
        <v>5.431964763728077</v>
      </c>
      <c r="T103" s="110">
        <v>5.3288158867917064</v>
      </c>
      <c r="U103" s="110">
        <v>5.0229226158873557</v>
      </c>
      <c r="V103" s="110">
        <v>4.7399165888165848</v>
      </c>
      <c r="W103" s="110">
        <v>4.968078139567746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8">
        <f t="shared" ref="C105:Q105" si="35">C106+C109+C111+C120</f>
        <v>52.475789890269169</v>
      </c>
      <c r="D105" s="118">
        <f t="shared" si="35"/>
        <v>91.906271513475474</v>
      </c>
      <c r="E105" s="118">
        <f t="shared" si="35"/>
        <v>95.345792118759064</v>
      </c>
      <c r="F105" s="118">
        <f t="shared" si="35"/>
        <v>103.96693712260887</v>
      </c>
      <c r="G105" s="118">
        <f t="shared" si="35"/>
        <v>103.16270495376943</v>
      </c>
      <c r="H105" s="118">
        <f t="shared" si="35"/>
        <v>90.714429061186038</v>
      </c>
      <c r="I105" s="118">
        <f t="shared" si="35"/>
        <v>78.25268885933707</v>
      </c>
      <c r="J105" s="118">
        <f t="shared" si="35"/>
        <v>79.778570161988753</v>
      </c>
      <c r="K105" s="118">
        <f t="shared" si="35"/>
        <v>85.989873953286477</v>
      </c>
      <c r="L105" s="118">
        <f t="shared" si="35"/>
        <v>104.78442415978252</v>
      </c>
      <c r="M105" s="118">
        <f t="shared" si="35"/>
        <v>99.947789151564024</v>
      </c>
      <c r="N105" s="118">
        <f t="shared" si="35"/>
        <v>104.05496785493162</v>
      </c>
      <c r="O105" s="118">
        <f t="shared" si="35"/>
        <v>93.880383177082521</v>
      </c>
      <c r="P105" s="118">
        <f t="shared" si="35"/>
        <v>85.070572363989555</v>
      </c>
      <c r="Q105" s="118">
        <f t="shared" si="35"/>
        <v>85.270339604204523</v>
      </c>
      <c r="R105" s="118">
        <f t="shared" ref="R105:V105" si="36">R106+R109+R111+R120</f>
        <v>85.566540559608896</v>
      </c>
      <c r="S105" s="118">
        <f t="shared" si="36"/>
        <v>79.367232119430454</v>
      </c>
      <c r="T105" s="118">
        <f t="shared" si="36"/>
        <v>72.939154724098032</v>
      </c>
      <c r="U105" s="118">
        <f t="shared" si="36"/>
        <v>73.771147727500747</v>
      </c>
      <c r="V105" s="118">
        <f t="shared" si="36"/>
        <v>67.781464692397449</v>
      </c>
      <c r="W105" s="118">
        <f t="shared" ref="W105" si="37">W106+W109+W111+W120</f>
        <v>74.237113314493982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42.422120472159776</v>
      </c>
      <c r="D106" s="123">
        <f t="shared" si="38"/>
        <v>77.522374462855197</v>
      </c>
      <c r="E106" s="123">
        <f t="shared" si="38"/>
        <v>76.056399243603778</v>
      </c>
      <c r="F106" s="123">
        <f t="shared" si="38"/>
        <v>85.081129587549455</v>
      </c>
      <c r="G106" s="123">
        <f t="shared" si="38"/>
        <v>84.36802317490374</v>
      </c>
      <c r="H106" s="123">
        <f t="shared" si="38"/>
        <v>72.466144178378329</v>
      </c>
      <c r="I106" s="123">
        <f t="shared" si="38"/>
        <v>58.569875985706062</v>
      </c>
      <c r="J106" s="123">
        <f t="shared" si="38"/>
        <v>62.208173422689441</v>
      </c>
      <c r="K106" s="123">
        <f t="shared" si="38"/>
        <v>67.77928946033056</v>
      </c>
      <c r="L106" s="123">
        <f t="shared" si="38"/>
        <v>84.44971910789036</v>
      </c>
      <c r="M106" s="123">
        <f t="shared" si="38"/>
        <v>78.240986587490966</v>
      </c>
      <c r="N106" s="123">
        <f t="shared" si="38"/>
        <v>83.336072430944398</v>
      </c>
      <c r="O106" s="123">
        <f t="shared" si="38"/>
        <v>75.864954604611484</v>
      </c>
      <c r="P106" s="123">
        <f t="shared" si="38"/>
        <v>67.214811643132052</v>
      </c>
      <c r="Q106" s="123">
        <f t="shared" si="38"/>
        <v>66.760617943798778</v>
      </c>
      <c r="R106" s="123">
        <f t="shared" ref="R106:V106" si="39">SUM(R107:R108)</f>
        <v>65.915696838581553</v>
      </c>
      <c r="S106" s="123">
        <f t="shared" si="39"/>
        <v>59.761502817219721</v>
      </c>
      <c r="T106" s="123">
        <f t="shared" si="39"/>
        <v>52.848313516567643</v>
      </c>
      <c r="U106" s="123">
        <f t="shared" si="39"/>
        <v>54.204670836174849</v>
      </c>
      <c r="V106" s="123">
        <f t="shared" si="39"/>
        <v>49.16159889184911</v>
      </c>
      <c r="W106" s="123">
        <f t="shared" ref="W106" si="40">SUM(W107:W108)</f>
        <v>53.664592205528081</v>
      </c>
      <c r="DA106" s="130" t="s">
        <v>4692</v>
      </c>
    </row>
    <row r="107" spans="1:105" ht="12" customHeight="1" x14ac:dyDescent="0.25">
      <c r="A107" s="97" t="s">
        <v>203</v>
      </c>
      <c r="B107" s="98"/>
      <c r="C107" s="99">
        <v>42.317891149890222</v>
      </c>
      <c r="D107" s="99">
        <v>77.338017826393568</v>
      </c>
      <c r="E107" s="99">
        <v>75.781584507064096</v>
      </c>
      <c r="F107" s="99">
        <v>84.737675988869483</v>
      </c>
      <c r="G107" s="99">
        <v>84.040274300163247</v>
      </c>
      <c r="H107" s="99">
        <v>72.237963717098737</v>
      </c>
      <c r="I107" s="99">
        <v>58.424790697934391</v>
      </c>
      <c r="J107" s="99">
        <v>62.043417857796236</v>
      </c>
      <c r="K107" s="99">
        <v>67.595982463346417</v>
      </c>
      <c r="L107" s="99">
        <v>84.195458407227008</v>
      </c>
      <c r="M107" s="99">
        <v>77.938590465462966</v>
      </c>
      <c r="N107" s="99">
        <v>83.012948441788595</v>
      </c>
      <c r="O107" s="99">
        <v>75.580614130707829</v>
      </c>
      <c r="P107" s="99">
        <v>66.964590836666517</v>
      </c>
      <c r="Q107" s="99">
        <v>66.510394987629653</v>
      </c>
      <c r="R107" s="99">
        <v>65.672277343773487</v>
      </c>
      <c r="S107" s="99">
        <v>59.564002139327847</v>
      </c>
      <c r="T107" s="99">
        <v>52.662177735560498</v>
      </c>
      <c r="U107" s="99">
        <v>54.012818679794862</v>
      </c>
      <c r="V107" s="99">
        <v>48.986496462198986</v>
      </c>
      <c r="W107" s="99">
        <v>53.485708430077771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0.1042293222695506</v>
      </c>
      <c r="D108" s="99">
        <v>0.18435663646162884</v>
      </c>
      <c r="E108" s="99">
        <v>0.27481473653967525</v>
      </c>
      <c r="F108" s="99">
        <v>0.34345359867996617</v>
      </c>
      <c r="G108" s="99">
        <v>0.32774887474048686</v>
      </c>
      <c r="H108" s="99">
        <v>0.22818046127959346</v>
      </c>
      <c r="I108" s="99">
        <v>0.14508528777166882</v>
      </c>
      <c r="J108" s="99">
        <v>0.16475556489320578</v>
      </c>
      <c r="K108" s="99">
        <v>0.18330699698414413</v>
      </c>
      <c r="L108" s="99">
        <v>0.25426070066334722</v>
      </c>
      <c r="M108" s="99">
        <v>0.30239612202800353</v>
      </c>
      <c r="N108" s="99">
        <v>0.32312398915579765</v>
      </c>
      <c r="O108" s="99">
        <v>0.28434047390365719</v>
      </c>
      <c r="P108" s="99">
        <v>0.25022080646553063</v>
      </c>
      <c r="Q108" s="99">
        <v>0.25022295616912776</v>
      </c>
      <c r="R108" s="99">
        <v>0.24341949480806813</v>
      </c>
      <c r="S108" s="99">
        <v>0.19750067789187051</v>
      </c>
      <c r="T108" s="99">
        <v>0.18613578100714409</v>
      </c>
      <c r="U108" s="99">
        <v>0.1918521563799841</v>
      </c>
      <c r="V108" s="99">
        <v>0.17510242965012299</v>
      </c>
      <c r="W108" s="99">
        <v>0.17888377545030823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0.70136253415079775</v>
      </c>
      <c r="D109" s="123">
        <f t="shared" si="41"/>
        <v>0.76718928163514022</v>
      </c>
      <c r="E109" s="123">
        <f t="shared" si="41"/>
        <v>0.76980341998164026</v>
      </c>
      <c r="F109" s="123">
        <f t="shared" si="41"/>
        <v>0.61433787982521337</v>
      </c>
      <c r="G109" s="123">
        <f t="shared" si="41"/>
        <v>0.5756594788996614</v>
      </c>
      <c r="H109" s="123">
        <f t="shared" si="41"/>
        <v>1.225642650036967</v>
      </c>
      <c r="I109" s="123">
        <f t="shared" si="41"/>
        <v>1.8355906085740474</v>
      </c>
      <c r="J109" s="123">
        <f t="shared" si="41"/>
        <v>0.87433012409023514</v>
      </c>
      <c r="K109" s="123">
        <f t="shared" si="41"/>
        <v>0.71708839157632409</v>
      </c>
      <c r="L109" s="123">
        <f t="shared" si="41"/>
        <v>1.3240757444055988</v>
      </c>
      <c r="M109" s="123">
        <f t="shared" si="41"/>
        <v>0.82086905621685458</v>
      </c>
      <c r="N109" s="123">
        <f t="shared" si="41"/>
        <v>0.73171037559710561</v>
      </c>
      <c r="O109" s="123">
        <f t="shared" si="41"/>
        <v>0.49149339341967063</v>
      </c>
      <c r="P109" s="123">
        <f t="shared" si="41"/>
        <v>0.25243178052437065</v>
      </c>
      <c r="Q109" s="123">
        <f t="shared" si="41"/>
        <v>0.34446504172788905</v>
      </c>
      <c r="R109" s="123">
        <f t="shared" si="41"/>
        <v>0.27178970017816345</v>
      </c>
      <c r="S109" s="123">
        <f t="shared" si="41"/>
        <v>0.59598836987175718</v>
      </c>
      <c r="T109" s="123">
        <f t="shared" si="41"/>
        <v>0.4692016550833501</v>
      </c>
      <c r="U109" s="123">
        <f t="shared" si="41"/>
        <v>0.44741998227096197</v>
      </c>
      <c r="V109" s="123">
        <f t="shared" si="41"/>
        <v>0.47246704126937994</v>
      </c>
      <c r="W109" s="123">
        <f t="shared" si="41"/>
        <v>0.27667091865598936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0.70136253415079775</v>
      </c>
      <c r="D110" s="99">
        <f>RES_hhdet_in_tesh!D110/RES_summary!D$21</f>
        <v>0.76718928163514022</v>
      </c>
      <c r="E110" s="99">
        <f>RES_hhdet_in_tesh!E110/RES_summary!E$21</f>
        <v>0.76980341998164026</v>
      </c>
      <c r="F110" s="99">
        <f>RES_hhdet_in_tesh!F110/RES_summary!F$21</f>
        <v>0.61433787982521337</v>
      </c>
      <c r="G110" s="99">
        <f>RES_hhdet_in_tesh!G110/RES_summary!G$21</f>
        <v>0.5756594788996614</v>
      </c>
      <c r="H110" s="99">
        <f>RES_hhdet_in_tesh!H110/RES_summary!H$21</f>
        <v>1.225642650036967</v>
      </c>
      <c r="I110" s="99">
        <f>RES_hhdet_in_tesh!I110/RES_summary!I$21</f>
        <v>1.8355906085740474</v>
      </c>
      <c r="J110" s="99">
        <f>RES_hhdet_in_tesh!J110/RES_summary!J$21</f>
        <v>0.87433012409023514</v>
      </c>
      <c r="K110" s="99">
        <f>RES_hhdet_in_tesh!K110/RES_summary!K$21</f>
        <v>0.71708839157632409</v>
      </c>
      <c r="L110" s="99">
        <f>RES_hhdet_in_tesh!L110/RES_summary!L$21</f>
        <v>1.3240757444055988</v>
      </c>
      <c r="M110" s="99">
        <f>RES_hhdet_in_tesh!M110/RES_summary!M$21</f>
        <v>0.82086905621685458</v>
      </c>
      <c r="N110" s="99">
        <f>RES_hhdet_in_tesh!N110/RES_summary!N$21</f>
        <v>0.73171037559710561</v>
      </c>
      <c r="O110" s="99">
        <f>RES_hhdet_in_tesh!O110/RES_summary!O$21</f>
        <v>0.49149339341967063</v>
      </c>
      <c r="P110" s="99">
        <f>RES_hhdet_in_tesh!P110/RES_summary!P$21</f>
        <v>0.25243178052437065</v>
      </c>
      <c r="Q110" s="99">
        <f>RES_hhdet_in_tesh!Q110/RES_summary!Q$21</f>
        <v>0.34446504172788905</v>
      </c>
      <c r="R110" s="99">
        <f>RES_hhdet_in_tesh!R110/RES_summary!R$21</f>
        <v>0.27178970017816345</v>
      </c>
      <c r="S110" s="99">
        <f>RES_hhdet_in_tesh!S110/RES_summary!S$21</f>
        <v>0.59598836987175718</v>
      </c>
      <c r="T110" s="99">
        <f>RES_hhdet_in_tesh!T110/RES_summary!T$21</f>
        <v>0.4692016550833501</v>
      </c>
      <c r="U110" s="99">
        <f>RES_hhdet_in_tesh!U110/RES_summary!U$21</f>
        <v>0.44741998227096197</v>
      </c>
      <c r="V110" s="99">
        <f>RES_hhdet_in_tesh!V110/RES_summary!V$21</f>
        <v>0.47246704126937994</v>
      </c>
      <c r="W110" s="99">
        <f>RES_hhdet_in_tesh!W110/RES_summary!W$21</f>
        <v>0.27667091865598936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5.4951552770678207</v>
      </c>
      <c r="D111" s="123">
        <v>9.651308280631147</v>
      </c>
      <c r="E111" s="123">
        <v>12.175813316180676</v>
      </c>
      <c r="F111" s="123">
        <v>12.178446155026108</v>
      </c>
      <c r="G111" s="123">
        <v>12.104109169901166</v>
      </c>
      <c r="H111" s="123">
        <v>11.447277434877789</v>
      </c>
      <c r="I111" s="123">
        <v>11.841973836781948</v>
      </c>
      <c r="J111" s="123">
        <v>11.865902340541204</v>
      </c>
      <c r="K111" s="123">
        <v>12.360278645128092</v>
      </c>
      <c r="L111" s="123">
        <v>13.946358535173788</v>
      </c>
      <c r="M111" s="123">
        <v>15.424429138111094</v>
      </c>
      <c r="N111" s="123">
        <v>14.398539118852813</v>
      </c>
      <c r="O111" s="123">
        <v>12.156872008632011</v>
      </c>
      <c r="P111" s="123">
        <v>12.415195961920363</v>
      </c>
      <c r="Q111" s="123">
        <v>13.09238584470042</v>
      </c>
      <c r="R111" s="123">
        <v>14.093471616263232</v>
      </c>
      <c r="S111" s="123">
        <v>13.547410073229871</v>
      </c>
      <c r="T111" s="123">
        <v>14.213351893697604</v>
      </c>
      <c r="U111" s="123">
        <v>13.729710562468011</v>
      </c>
      <c r="V111" s="123">
        <v>13.120472197964805</v>
      </c>
      <c r="W111" s="123">
        <v>15.273480508538587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5.1022417366157624</v>
      </c>
      <c r="D112" s="99">
        <v>9.7724418423913697</v>
      </c>
      <c r="E112" s="99">
        <v>10.386075541316268</v>
      </c>
      <c r="F112" s="99">
        <v>10.539202389417536</v>
      </c>
      <c r="G112" s="99">
        <v>10.96798070405122</v>
      </c>
      <c r="H112" s="99">
        <v>10.075845801477511</v>
      </c>
      <c r="I112" s="99">
        <v>10.126128315665531</v>
      </c>
      <c r="J112" s="99">
        <v>9.2733178869274759</v>
      </c>
      <c r="K112" s="99">
        <v>10.103946719796472</v>
      </c>
      <c r="L112" s="99">
        <v>11.868956731942454</v>
      </c>
      <c r="M112" s="99">
        <v>13.182386996977208</v>
      </c>
      <c r="N112" s="99">
        <v>13.164882165170553</v>
      </c>
      <c r="O112" s="99">
        <v>10.984303564855956</v>
      </c>
      <c r="P112" s="99">
        <v>11.311104302462782</v>
      </c>
      <c r="Q112" s="99">
        <v>11.561865851099428</v>
      </c>
      <c r="R112" s="99">
        <v>11.943336657641662</v>
      </c>
      <c r="S112" s="99">
        <v>11.618323257641487</v>
      </c>
      <c r="T112" s="99">
        <v>11.510276830492202</v>
      </c>
      <c r="U112" s="99">
        <v>11.941552157306846</v>
      </c>
      <c r="V112" s="99">
        <v>11.007459349776818</v>
      </c>
      <c r="W112" s="99">
        <v>14.647712272090994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15.181750277272606</v>
      </c>
      <c r="F113" s="99">
        <v>22.245238007643362</v>
      </c>
      <c r="G113" s="99">
        <v>0</v>
      </c>
      <c r="H113" s="99">
        <v>17.556789216016401</v>
      </c>
      <c r="I113" s="99">
        <v>0</v>
      </c>
      <c r="J113" s="99">
        <v>15.775983644550237</v>
      </c>
      <c r="K113" s="99">
        <v>12.672184326016783</v>
      </c>
      <c r="L113" s="99">
        <v>17.463618377572345</v>
      </c>
      <c r="M113" s="99">
        <v>14.949106725974556</v>
      </c>
      <c r="N113" s="99">
        <v>15.554907670068273</v>
      </c>
      <c r="O113" s="99">
        <v>10.484547093014003</v>
      </c>
      <c r="P113" s="99">
        <v>11.93372739303012</v>
      </c>
      <c r="Q113" s="99">
        <v>11.256924099886199</v>
      </c>
      <c r="R113" s="99">
        <v>14.53897588891812</v>
      </c>
      <c r="S113" s="99">
        <v>10.962381896840132</v>
      </c>
      <c r="T113" s="99">
        <v>10.866200609098914</v>
      </c>
      <c r="U113" s="99">
        <v>10.912321765365874</v>
      </c>
      <c r="V113" s="99">
        <v>10.232144222765948</v>
      </c>
      <c r="W113" s="99">
        <v>15.629287713739664</v>
      </c>
      <c r="DA113" s="63" t="s">
        <v>4699</v>
      </c>
    </row>
    <row r="114" spans="1:105" ht="12" customHeight="1" x14ac:dyDescent="0.25">
      <c r="A114" s="100" t="s">
        <v>203</v>
      </c>
      <c r="B114" s="101"/>
      <c r="C114" s="102">
        <v>0</v>
      </c>
      <c r="D114" s="102">
        <v>0</v>
      </c>
      <c r="E114" s="102">
        <v>6.4331795414958854</v>
      </c>
      <c r="F114" s="102">
        <v>10.153715868950499</v>
      </c>
      <c r="G114" s="102">
        <v>0</v>
      </c>
      <c r="H114" s="102">
        <v>7.7836700310469906</v>
      </c>
      <c r="I114" s="102">
        <v>0</v>
      </c>
      <c r="J114" s="102">
        <v>6.9893921714508513</v>
      </c>
      <c r="K114" s="102">
        <v>5.9689361230998781</v>
      </c>
      <c r="L114" s="102">
        <v>7.808334244401415</v>
      </c>
      <c r="M114" s="102">
        <v>7.0182964173164928</v>
      </c>
      <c r="N114" s="102">
        <v>7.3324517114471108</v>
      </c>
      <c r="O114" s="102">
        <v>5.162036768467412</v>
      </c>
      <c r="P114" s="102">
        <v>5.3875944457781939</v>
      </c>
      <c r="Q114" s="102">
        <v>5.3392088436772314</v>
      </c>
      <c r="R114" s="102">
        <v>6.4488869847622139</v>
      </c>
      <c r="S114" s="102">
        <v>5.2175245585489014</v>
      </c>
      <c r="T114" s="102">
        <v>6.0554614225919972</v>
      </c>
      <c r="U114" s="102">
        <v>5.5138227250801348</v>
      </c>
      <c r="V114" s="102">
        <v>5.0763785694773356</v>
      </c>
      <c r="W114" s="102">
        <v>7.1176551606196323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8.748570735776724</v>
      </c>
      <c r="F115" s="105">
        <v>12.091522138692865</v>
      </c>
      <c r="G115" s="105">
        <v>0</v>
      </c>
      <c r="H115" s="105">
        <v>9.7731191849694099</v>
      </c>
      <c r="I115" s="105">
        <v>0</v>
      </c>
      <c r="J115" s="105">
        <v>8.786591473099385</v>
      </c>
      <c r="K115" s="105">
        <v>6.703248202916904</v>
      </c>
      <c r="L115" s="105">
        <v>9.655284133170932</v>
      </c>
      <c r="M115" s="105">
        <v>7.9308103086580664</v>
      </c>
      <c r="N115" s="105">
        <v>8.2224559586211612</v>
      </c>
      <c r="O115" s="105">
        <v>5.3225103245465935</v>
      </c>
      <c r="P115" s="105">
        <v>6.5461329472519267</v>
      </c>
      <c r="Q115" s="105">
        <v>5.917715256208969</v>
      </c>
      <c r="R115" s="105">
        <v>8.0900889041559072</v>
      </c>
      <c r="S115" s="105">
        <v>5.7448573382912294</v>
      </c>
      <c r="T115" s="105">
        <v>4.8107391865069165</v>
      </c>
      <c r="U115" s="105">
        <v>5.3984990402857411</v>
      </c>
      <c r="V115" s="105">
        <v>5.1557656532886131</v>
      </c>
      <c r="W115" s="105">
        <v>8.5116325531200321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8.7404773671056759</v>
      </c>
      <c r="D116" s="102">
        <v>7.1159155365664777</v>
      </c>
      <c r="E116" s="102">
        <v>15.405230547395814</v>
      </c>
      <c r="F116" s="102">
        <v>15.244864944442405</v>
      </c>
      <c r="G116" s="102">
        <v>14.842415134984673</v>
      </c>
      <c r="H116" s="102">
        <v>14.125625210413268</v>
      </c>
      <c r="I116" s="102">
        <v>15.737950684531791</v>
      </c>
      <c r="J116" s="102">
        <v>16.110079879316714</v>
      </c>
      <c r="K116" s="102">
        <v>15.066456644743758</v>
      </c>
      <c r="L116" s="102">
        <v>16.143285177467089</v>
      </c>
      <c r="M116" s="102">
        <v>15.711294264760152</v>
      </c>
      <c r="N116" s="102">
        <v>15.208534897021293</v>
      </c>
      <c r="O116" s="102">
        <v>14.616154517487068</v>
      </c>
      <c r="P116" s="102">
        <v>13.674578374855136</v>
      </c>
      <c r="Q116" s="102">
        <v>13.665603825857811</v>
      </c>
      <c r="R116" s="102">
        <v>15.3890261141013</v>
      </c>
      <c r="S116" s="102">
        <v>14.278463491103102</v>
      </c>
      <c r="T116" s="102">
        <v>17.276120667431698</v>
      </c>
      <c r="U116" s="102">
        <v>14.654747927942221</v>
      </c>
      <c r="V116" s="102">
        <v>15.297060402263364</v>
      </c>
      <c r="W116" s="102">
        <v>10.279595741150368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12.253603885514146</v>
      </c>
      <c r="D117" s="105">
        <v>0</v>
      </c>
      <c r="E117" s="105">
        <v>17.826850076219877</v>
      </c>
      <c r="F117" s="105">
        <v>14.993555654922837</v>
      </c>
      <c r="G117" s="105">
        <v>16.682117130650958</v>
      </c>
      <c r="H117" s="105">
        <v>16.76979524761623</v>
      </c>
      <c r="I117" s="105">
        <v>18.532008476637234</v>
      </c>
      <c r="J117" s="105">
        <v>17.91581527630467</v>
      </c>
      <c r="K117" s="105">
        <v>16.874946486118422</v>
      </c>
      <c r="L117" s="105">
        <v>16.965506743074108</v>
      </c>
      <c r="M117" s="105">
        <v>17.66949511212907</v>
      </c>
      <c r="N117" s="105">
        <v>16.578840358313336</v>
      </c>
      <c r="O117" s="105">
        <v>14.461697558551888</v>
      </c>
      <c r="P117" s="105">
        <v>13.868119815804112</v>
      </c>
      <c r="Q117" s="105">
        <v>14.527637143093452</v>
      </c>
      <c r="R117" s="105">
        <v>15.695040553304883</v>
      </c>
      <c r="S117" s="105">
        <v>16.320636206867402</v>
      </c>
      <c r="T117" s="105">
        <v>15.735860115715663</v>
      </c>
      <c r="U117" s="105">
        <v>14.972603910678581</v>
      </c>
      <c r="V117" s="105">
        <v>14.021126464492555</v>
      </c>
      <c r="W117" s="105">
        <v>15.716409155547947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1.9154380928017245</v>
      </c>
      <c r="D118" s="99">
        <v>0</v>
      </c>
      <c r="E118" s="99">
        <v>7.571054660453429</v>
      </c>
      <c r="F118" s="99">
        <v>5.5223850810314206</v>
      </c>
      <c r="G118" s="99">
        <v>6.9379558080817727</v>
      </c>
      <c r="H118" s="99">
        <v>6.9059284985864675</v>
      </c>
      <c r="I118" s="99">
        <v>8.8459342829973302</v>
      </c>
      <c r="J118" s="99">
        <v>7.8782465156234602</v>
      </c>
      <c r="K118" s="99">
        <v>7.5952819020903544</v>
      </c>
      <c r="L118" s="99">
        <v>7.5835029247301833</v>
      </c>
      <c r="M118" s="99">
        <v>8.2532449314670604</v>
      </c>
      <c r="N118" s="99">
        <v>7.7320572127783569</v>
      </c>
      <c r="O118" s="99">
        <v>7.0476929349661095</v>
      </c>
      <c r="P118" s="99">
        <v>6.0626911517133184</v>
      </c>
      <c r="Q118" s="99">
        <v>6.3089794036804046</v>
      </c>
      <c r="R118" s="99">
        <v>6.8596996300322131</v>
      </c>
      <c r="S118" s="99">
        <v>7.5558746478088032</v>
      </c>
      <c r="T118" s="99">
        <v>7.0737850653159517</v>
      </c>
      <c r="U118" s="99">
        <v>6.6564022576456106</v>
      </c>
      <c r="V118" s="99">
        <v>5.9669971459178583</v>
      </c>
      <c r="W118" s="99">
        <v>7.0712923988360616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10.338165792712418</v>
      </c>
      <c r="D119" s="99">
        <v>0</v>
      </c>
      <c r="E119" s="99">
        <v>10.255795415766451</v>
      </c>
      <c r="F119" s="99">
        <v>9.4711705738914151</v>
      </c>
      <c r="G119" s="99">
        <v>9.7441613225691839</v>
      </c>
      <c r="H119" s="99">
        <v>9.863866749029766</v>
      </c>
      <c r="I119" s="99">
        <v>9.686074193639902</v>
      </c>
      <c r="J119" s="99">
        <v>10.037568760681205</v>
      </c>
      <c r="K119" s="99">
        <v>9.2796645840280636</v>
      </c>
      <c r="L119" s="99">
        <v>9.3820038183439234</v>
      </c>
      <c r="M119" s="99">
        <v>9.4162501806620114</v>
      </c>
      <c r="N119" s="99">
        <v>8.8467831455349799</v>
      </c>
      <c r="O119" s="99">
        <v>7.4140046235857788</v>
      </c>
      <c r="P119" s="99">
        <v>7.8054286640907895</v>
      </c>
      <c r="Q119" s="99">
        <v>8.2186577394130484</v>
      </c>
      <c r="R119" s="99">
        <v>8.8353409232726694</v>
      </c>
      <c r="S119" s="99">
        <v>8.764761559058595</v>
      </c>
      <c r="T119" s="99">
        <v>8.6620750503997126</v>
      </c>
      <c r="U119" s="99">
        <v>8.3162016530329712</v>
      </c>
      <c r="V119" s="99">
        <v>8.0541293185746969</v>
      </c>
      <c r="W119" s="99">
        <v>8.6451167567118858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3.8571516068907727</v>
      </c>
      <c r="D120" s="123">
        <v>3.965399488353988</v>
      </c>
      <c r="E120" s="123">
        <v>6.3437761389929692</v>
      </c>
      <c r="F120" s="123">
        <v>6.0930235002080844</v>
      </c>
      <c r="G120" s="123">
        <v>6.1149131300648678</v>
      </c>
      <c r="H120" s="123">
        <v>5.575364797892945</v>
      </c>
      <c r="I120" s="123">
        <v>6.0052484282750029</v>
      </c>
      <c r="J120" s="123">
        <v>4.8301642746678697</v>
      </c>
      <c r="K120" s="123">
        <v>5.1332174562515016</v>
      </c>
      <c r="L120" s="123">
        <v>5.0642707723127636</v>
      </c>
      <c r="M120" s="123">
        <v>5.461504369745116</v>
      </c>
      <c r="N120" s="123">
        <v>5.5886459295373063</v>
      </c>
      <c r="O120" s="123">
        <v>5.3670631704193514</v>
      </c>
      <c r="P120" s="123">
        <v>5.1881329784127734</v>
      </c>
      <c r="Q120" s="123">
        <v>5.0728707739774466</v>
      </c>
      <c r="R120" s="123">
        <v>5.2855824045859556</v>
      </c>
      <c r="S120" s="123">
        <v>5.4623308591091027</v>
      </c>
      <c r="T120" s="123">
        <v>5.4082876587494244</v>
      </c>
      <c r="U120" s="123">
        <v>5.389346346586918</v>
      </c>
      <c r="V120" s="123">
        <v>5.0269265613141618</v>
      </c>
      <c r="W120" s="123">
        <v>5.0223696817713188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3.7469942755472094</v>
      </c>
      <c r="D121" s="99">
        <v>4.1652398905648393</v>
      </c>
      <c r="E121" s="99">
        <v>5.0748160657815475</v>
      </c>
      <c r="F121" s="99">
        <v>4.8624428195168052</v>
      </c>
      <c r="G121" s="99">
        <v>5.7916623893105399</v>
      </c>
      <c r="H121" s="99">
        <v>4.6612893803361821</v>
      </c>
      <c r="I121" s="99">
        <v>5.6721350060753419</v>
      </c>
      <c r="J121" s="99">
        <v>3.2565666756917215</v>
      </c>
      <c r="K121" s="99">
        <v>4.043128252667219</v>
      </c>
      <c r="L121" s="99">
        <v>3.1118244859085133</v>
      </c>
      <c r="M121" s="99">
        <v>4.6130778880428576</v>
      </c>
      <c r="N121" s="99">
        <v>5.4554309039059028</v>
      </c>
      <c r="O121" s="99">
        <v>5.1703497192872572</v>
      </c>
      <c r="P121" s="99">
        <v>5.0936199309830261</v>
      </c>
      <c r="Q121" s="99">
        <v>5.0766643534196403</v>
      </c>
      <c r="R121" s="99">
        <v>5.4347984320689022</v>
      </c>
      <c r="S121" s="99">
        <v>5.1543031659737455</v>
      </c>
      <c r="T121" s="99">
        <v>5.5314210255741436</v>
      </c>
      <c r="U121" s="99">
        <v>5.7583810888981537</v>
      </c>
      <c r="V121" s="99">
        <v>5.2507424061346359</v>
      </c>
      <c r="W121" s="99">
        <v>4.7048906692023129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4.5131841215801396</v>
      </c>
      <c r="D122" s="110">
        <v>3.1134132402617265</v>
      </c>
      <c r="E122" s="110">
        <v>7.0975489097538844</v>
      </c>
      <c r="F122" s="110">
        <v>6.8527594327749446</v>
      </c>
      <c r="G122" s="110">
        <v>6.5015864845114999</v>
      </c>
      <c r="H122" s="110">
        <v>6.92171233409724</v>
      </c>
      <c r="I122" s="110">
        <v>6.6147040628758855</v>
      </c>
      <c r="J122" s="110">
        <v>6.5738223528767357</v>
      </c>
      <c r="K122" s="110">
        <v>6.2787349244248167</v>
      </c>
      <c r="L122" s="110">
        <v>6.2019632973191863</v>
      </c>
      <c r="M122" s="110">
        <v>5.6029087833621594</v>
      </c>
      <c r="N122" s="110">
        <v>5.6318685561968058</v>
      </c>
      <c r="O122" s="110">
        <v>5.4983140326813293</v>
      </c>
      <c r="P122" s="110">
        <v>5.2352648147299821</v>
      </c>
      <c r="Q122" s="110">
        <v>5.0716122978626528</v>
      </c>
      <c r="R122" s="110">
        <v>5.2418252531409095</v>
      </c>
      <c r="S122" s="110">
        <v>5.6541216869103641</v>
      </c>
      <c r="T122" s="110">
        <v>5.3552289341000794</v>
      </c>
      <c r="U122" s="110">
        <v>5.2346038633562948</v>
      </c>
      <c r="V122" s="110">
        <v>4.9423282786847693</v>
      </c>
      <c r="W122" s="110">
        <v>5.1422917404807862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8">
        <f t="shared" ref="C124:Q124" si="42">C125+C128+C130+C139</f>
        <v>109.5033720796893</v>
      </c>
      <c r="D124" s="118">
        <f t="shared" si="42"/>
        <v>119.24046113889865</v>
      </c>
      <c r="E124" s="118">
        <f t="shared" si="42"/>
        <v>114.4220677071976</v>
      </c>
      <c r="F124" s="118">
        <f t="shared" si="42"/>
        <v>114.90751731342488</v>
      </c>
      <c r="G124" s="118">
        <f t="shared" si="42"/>
        <v>109.46208560652966</v>
      </c>
      <c r="H124" s="118">
        <f t="shared" si="42"/>
        <v>107.52845374187122</v>
      </c>
      <c r="I124" s="118">
        <f t="shared" si="42"/>
        <v>101.17088723491442</v>
      </c>
      <c r="J124" s="118">
        <f t="shared" si="42"/>
        <v>104.37775404600424</v>
      </c>
      <c r="K124" s="118">
        <f t="shared" si="42"/>
        <v>97.963269569055242</v>
      </c>
      <c r="L124" s="118">
        <f t="shared" si="42"/>
        <v>102.59825112609174</v>
      </c>
      <c r="M124" s="118">
        <f t="shared" si="42"/>
        <v>92.847595555489136</v>
      </c>
      <c r="N124" s="118">
        <f t="shared" si="42"/>
        <v>92.213048134392437</v>
      </c>
      <c r="O124" s="118">
        <f t="shared" si="42"/>
        <v>94.423827574054343</v>
      </c>
      <c r="P124" s="118">
        <f t="shared" si="42"/>
        <v>83.613481292016559</v>
      </c>
      <c r="Q124" s="118">
        <f t="shared" si="42"/>
        <v>84.982300684088031</v>
      </c>
      <c r="R124" s="118">
        <f t="shared" ref="R124:V124" si="43">R125+R128+R130+R139</f>
        <v>86.416259084995517</v>
      </c>
      <c r="S124" s="118">
        <f t="shared" si="43"/>
        <v>87.191039831807146</v>
      </c>
      <c r="T124" s="118">
        <f t="shared" si="43"/>
        <v>84.84340449695668</v>
      </c>
      <c r="U124" s="118">
        <f t="shared" si="43"/>
        <v>76.482522608457174</v>
      </c>
      <c r="V124" s="118">
        <f t="shared" si="43"/>
        <v>70.052444005246727</v>
      </c>
      <c r="W124" s="118">
        <f t="shared" ref="W124" si="44">W125+W128+W130+W139</f>
        <v>69.655059023035506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94.470920211848849</v>
      </c>
      <c r="D125" s="123">
        <f t="shared" si="45"/>
        <v>102.66128554251928</v>
      </c>
      <c r="E125" s="123">
        <f t="shared" si="45"/>
        <v>97.540203171130059</v>
      </c>
      <c r="F125" s="123">
        <f t="shared" si="45"/>
        <v>96.044521728798586</v>
      </c>
      <c r="G125" s="123">
        <f t="shared" si="45"/>
        <v>91.351313809313041</v>
      </c>
      <c r="H125" s="123">
        <f t="shared" si="45"/>
        <v>88.6699628998214</v>
      </c>
      <c r="I125" s="123">
        <f t="shared" si="45"/>
        <v>82.642173527823175</v>
      </c>
      <c r="J125" s="123">
        <f t="shared" si="45"/>
        <v>88.209694014576385</v>
      </c>
      <c r="K125" s="123">
        <f t="shared" si="45"/>
        <v>81.361502785675754</v>
      </c>
      <c r="L125" s="123">
        <f t="shared" si="45"/>
        <v>85.621858456844109</v>
      </c>
      <c r="M125" s="123">
        <f t="shared" si="45"/>
        <v>75.758002209814649</v>
      </c>
      <c r="N125" s="123">
        <f t="shared" si="45"/>
        <v>75.164811186480591</v>
      </c>
      <c r="O125" s="123">
        <f t="shared" si="45"/>
        <v>78.518738087137081</v>
      </c>
      <c r="P125" s="123">
        <f t="shared" si="45"/>
        <v>67.34820879886594</v>
      </c>
      <c r="Q125" s="123">
        <f t="shared" si="45"/>
        <v>68.215476427068793</v>
      </c>
      <c r="R125" s="123">
        <f t="shared" ref="R125:V125" si="46">SUM(R126:R127)</f>
        <v>69.099782637743218</v>
      </c>
      <c r="S125" s="123">
        <f t="shared" si="46"/>
        <v>69.418789438375498</v>
      </c>
      <c r="T125" s="123">
        <f t="shared" si="46"/>
        <v>68.524279674909039</v>
      </c>
      <c r="U125" s="123">
        <f t="shared" si="46"/>
        <v>60.196849577648429</v>
      </c>
      <c r="V125" s="123">
        <f t="shared" si="46"/>
        <v>54.162690581586148</v>
      </c>
      <c r="W125" s="123">
        <f t="shared" ref="W125" si="47">SUM(W126:W127)</f>
        <v>53.244348610189</v>
      </c>
      <c r="DA125" s="130" t="s">
        <v>4710</v>
      </c>
    </row>
    <row r="126" spans="1:105" ht="12" customHeight="1" x14ac:dyDescent="0.25">
      <c r="A126" s="97" t="s">
        <v>204</v>
      </c>
      <c r="B126" s="98"/>
      <c r="C126" s="99">
        <v>94.070870582185449</v>
      </c>
      <c r="D126" s="99">
        <v>102.20197867974792</v>
      </c>
      <c r="E126" s="99">
        <v>97.11460924848727</v>
      </c>
      <c r="F126" s="99">
        <v>95.624806266323944</v>
      </c>
      <c r="G126" s="99">
        <v>90.966131587077214</v>
      </c>
      <c r="H126" s="99">
        <v>88.305746589229628</v>
      </c>
      <c r="I126" s="99">
        <v>82.324846782235184</v>
      </c>
      <c r="J126" s="99">
        <v>87.877509011858137</v>
      </c>
      <c r="K126" s="99">
        <v>81.065885800344475</v>
      </c>
      <c r="L126" s="99">
        <v>85.308826851272514</v>
      </c>
      <c r="M126" s="99">
        <v>75.484111223364181</v>
      </c>
      <c r="N126" s="99">
        <v>74.889901792477147</v>
      </c>
      <c r="O126" s="99">
        <v>78.233028655247878</v>
      </c>
      <c r="P126" s="99">
        <v>67.089769023931083</v>
      </c>
      <c r="Q126" s="99">
        <v>67.958703702817814</v>
      </c>
      <c r="R126" s="99">
        <v>68.847245671746677</v>
      </c>
      <c r="S126" s="99">
        <v>69.170626794121532</v>
      </c>
      <c r="T126" s="99">
        <v>68.277007530809499</v>
      </c>
      <c r="U126" s="99">
        <v>59.98466768632057</v>
      </c>
      <c r="V126" s="99">
        <v>53.971413536100158</v>
      </c>
      <c r="W126" s="99">
        <v>53.062860864872611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0.4000496296634003</v>
      </c>
      <c r="D127" s="99">
        <v>0.45930686277135113</v>
      </c>
      <c r="E127" s="99">
        <v>0.42559392264279194</v>
      </c>
      <c r="F127" s="99">
        <v>0.41971546247464242</v>
      </c>
      <c r="G127" s="99">
        <v>0.38518222223583032</v>
      </c>
      <c r="H127" s="99">
        <v>0.36421631059177234</v>
      </c>
      <c r="I127" s="99">
        <v>0.31732674558798946</v>
      </c>
      <c r="J127" s="99">
        <v>0.33218500271824264</v>
      </c>
      <c r="K127" s="99">
        <v>0.29561698533128311</v>
      </c>
      <c r="L127" s="99">
        <v>0.31303160557159421</v>
      </c>
      <c r="M127" s="99">
        <v>0.27389098645046533</v>
      </c>
      <c r="N127" s="99">
        <v>0.27490939400344189</v>
      </c>
      <c r="O127" s="99">
        <v>0.28570943188920878</v>
      </c>
      <c r="P127" s="99">
        <v>0.25843977493485348</v>
      </c>
      <c r="Q127" s="99">
        <v>0.25677272425098485</v>
      </c>
      <c r="R127" s="99">
        <v>0.25253696599654568</v>
      </c>
      <c r="S127" s="99">
        <v>0.24816264425396509</v>
      </c>
      <c r="T127" s="99">
        <v>0.24727214409954495</v>
      </c>
      <c r="U127" s="99">
        <v>0.21218189132786233</v>
      </c>
      <c r="V127" s="99">
        <v>0.19127704548599225</v>
      </c>
      <c r="W127" s="99">
        <v>0.18148774531638806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0.1953673210425507</v>
      </c>
      <c r="D128" s="123">
        <f t="shared" si="48"/>
        <v>0.10135107864021657</v>
      </c>
      <c r="E128" s="123">
        <f t="shared" si="48"/>
        <v>0.34162655492688826</v>
      </c>
      <c r="F128" s="123">
        <f t="shared" si="48"/>
        <v>0.57631713761015524</v>
      </c>
      <c r="G128" s="123">
        <f t="shared" si="48"/>
        <v>0.46149847241052511</v>
      </c>
      <c r="H128" s="123">
        <f t="shared" si="48"/>
        <v>0.83312827092304453</v>
      </c>
      <c r="I128" s="123">
        <f t="shared" si="48"/>
        <v>0.73340993675602051</v>
      </c>
      <c r="J128" s="123">
        <f t="shared" si="48"/>
        <v>0.43368744613277743</v>
      </c>
      <c r="K128" s="123">
        <f t="shared" si="48"/>
        <v>0.56161492244461775</v>
      </c>
      <c r="L128" s="123">
        <f t="shared" si="48"/>
        <v>0.70006536759687932</v>
      </c>
      <c r="M128" s="123">
        <f t="shared" si="48"/>
        <v>0.71797575592789442</v>
      </c>
      <c r="N128" s="123">
        <f t="shared" si="48"/>
        <v>1.0948912086566454</v>
      </c>
      <c r="O128" s="123">
        <f t="shared" si="48"/>
        <v>0.65423576399069383</v>
      </c>
      <c r="P128" s="123">
        <f t="shared" si="48"/>
        <v>0.37801712901720252</v>
      </c>
      <c r="Q128" s="123">
        <f t="shared" si="48"/>
        <v>0.42816869301371452</v>
      </c>
      <c r="R128" s="123">
        <f t="shared" si="48"/>
        <v>0.6146477146801278</v>
      </c>
      <c r="S128" s="123">
        <f t="shared" si="48"/>
        <v>0.63932104974110815</v>
      </c>
      <c r="T128" s="123">
        <f t="shared" si="48"/>
        <v>0.80075568922047768</v>
      </c>
      <c r="U128" s="123">
        <f t="shared" si="48"/>
        <v>0.663368478588651</v>
      </c>
      <c r="V128" s="123">
        <f t="shared" si="48"/>
        <v>0.54999808711069986</v>
      </c>
      <c r="W128" s="123">
        <f t="shared" si="48"/>
        <v>0.64652158384207481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0.1953673210425507</v>
      </c>
      <c r="D129" s="99">
        <f>RES_hhdet_in_tesh!D129/RES_summary!D$21</f>
        <v>0.10135107864021657</v>
      </c>
      <c r="E129" s="99">
        <f>RES_hhdet_in_tesh!E129/RES_summary!E$21</f>
        <v>0.34162655492688826</v>
      </c>
      <c r="F129" s="99">
        <f>RES_hhdet_in_tesh!F129/RES_summary!F$21</f>
        <v>0.57631713761015524</v>
      </c>
      <c r="G129" s="99">
        <f>RES_hhdet_in_tesh!G129/RES_summary!G$21</f>
        <v>0.46149847241052511</v>
      </c>
      <c r="H129" s="99">
        <f>RES_hhdet_in_tesh!H129/RES_summary!H$21</f>
        <v>0.83312827092304453</v>
      </c>
      <c r="I129" s="99">
        <f>RES_hhdet_in_tesh!I129/RES_summary!I$21</f>
        <v>0.73340993675602051</v>
      </c>
      <c r="J129" s="99">
        <f>RES_hhdet_in_tesh!J129/RES_summary!J$21</f>
        <v>0.43368744613277743</v>
      </c>
      <c r="K129" s="99">
        <f>RES_hhdet_in_tesh!K129/RES_summary!K$21</f>
        <v>0.56161492244461775</v>
      </c>
      <c r="L129" s="99">
        <f>RES_hhdet_in_tesh!L129/RES_summary!L$21</f>
        <v>0.70006536759687932</v>
      </c>
      <c r="M129" s="99">
        <f>RES_hhdet_in_tesh!M129/RES_summary!M$21</f>
        <v>0.71797575592789442</v>
      </c>
      <c r="N129" s="99">
        <f>RES_hhdet_in_tesh!N129/RES_summary!N$21</f>
        <v>1.0948912086566454</v>
      </c>
      <c r="O129" s="99">
        <f>RES_hhdet_in_tesh!O129/RES_summary!O$21</f>
        <v>0.65423576399069383</v>
      </c>
      <c r="P129" s="99">
        <f>RES_hhdet_in_tesh!P129/RES_summary!P$21</f>
        <v>0.37801712901720252</v>
      </c>
      <c r="Q129" s="99">
        <f>RES_hhdet_in_tesh!Q129/RES_summary!Q$21</f>
        <v>0.42816869301371452</v>
      </c>
      <c r="R129" s="99">
        <f>RES_hhdet_in_tesh!R129/RES_summary!R$21</f>
        <v>0.6146477146801278</v>
      </c>
      <c r="S129" s="99">
        <f>RES_hhdet_in_tesh!S129/RES_summary!S$21</f>
        <v>0.63932104974110815</v>
      </c>
      <c r="T129" s="99">
        <f>RES_hhdet_in_tesh!T129/RES_summary!T$21</f>
        <v>0.80075568922047768</v>
      </c>
      <c r="U129" s="99">
        <f>RES_hhdet_in_tesh!U129/RES_summary!U$21</f>
        <v>0.663368478588651</v>
      </c>
      <c r="V129" s="99">
        <f>RES_hhdet_in_tesh!V129/RES_summary!V$21</f>
        <v>0.54999808711069986</v>
      </c>
      <c r="W129" s="99">
        <f>RES_hhdet_in_tesh!W129/RES_summary!W$21</f>
        <v>0.64652158384207481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10.546911074356771</v>
      </c>
      <c r="D130" s="123">
        <v>12.019281944804487</v>
      </c>
      <c r="E130" s="123">
        <v>11.651899214949752</v>
      </c>
      <c r="F130" s="123">
        <v>13.002882637831419</v>
      </c>
      <c r="G130" s="123">
        <v>12.331432157154531</v>
      </c>
      <c r="H130" s="123">
        <v>12.76832692066524</v>
      </c>
      <c r="I130" s="123">
        <v>12.729620773401043</v>
      </c>
      <c r="J130" s="123">
        <v>11.348231114981377</v>
      </c>
      <c r="K130" s="123">
        <v>11.532735482038598</v>
      </c>
      <c r="L130" s="123">
        <v>11.459249005727518</v>
      </c>
      <c r="M130" s="123">
        <v>11.859948404903527</v>
      </c>
      <c r="N130" s="123">
        <v>11.430638021127749</v>
      </c>
      <c r="O130" s="123">
        <v>11.004919650415758</v>
      </c>
      <c r="P130" s="123">
        <v>11.687220886242345</v>
      </c>
      <c r="Q130" s="123">
        <v>12.047225704754188</v>
      </c>
      <c r="R130" s="123">
        <v>12.384132975450989</v>
      </c>
      <c r="S130" s="123">
        <v>12.678869959653783</v>
      </c>
      <c r="T130" s="123">
        <v>11.592317899269494</v>
      </c>
      <c r="U130" s="123">
        <v>11.478216480269726</v>
      </c>
      <c r="V130" s="123">
        <v>11.039891134961744</v>
      </c>
      <c r="W130" s="123">
        <v>11.461687623263305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9.2293120705018943</v>
      </c>
      <c r="D131" s="99">
        <v>10.358361835446052</v>
      </c>
      <c r="E131" s="99">
        <v>10.266971847792568</v>
      </c>
      <c r="F131" s="99">
        <v>11.420036074443244</v>
      </c>
      <c r="G131" s="99">
        <v>10.233382101038194</v>
      </c>
      <c r="H131" s="99">
        <v>10.742241049553835</v>
      </c>
      <c r="I131" s="99">
        <v>11.448476448964886</v>
      </c>
      <c r="J131" s="99">
        <v>10.917968384630088</v>
      </c>
      <c r="K131" s="99">
        <v>10.750288376395813</v>
      </c>
      <c r="L131" s="99">
        <v>10.725359916451497</v>
      </c>
      <c r="M131" s="99">
        <v>11.140122477507211</v>
      </c>
      <c r="N131" s="99">
        <v>10.394423039766473</v>
      </c>
      <c r="O131" s="99">
        <v>10.201807210435947</v>
      </c>
      <c r="P131" s="99">
        <v>10.463971789337146</v>
      </c>
      <c r="Q131" s="99">
        <v>10.513831261954129</v>
      </c>
      <c r="R131" s="99">
        <v>11.30351418199858</v>
      </c>
      <c r="S131" s="99">
        <v>11.521139545507191</v>
      </c>
      <c r="T131" s="99">
        <v>11.08065939684691</v>
      </c>
      <c r="U131" s="99">
        <v>10.834027186325176</v>
      </c>
      <c r="V131" s="99">
        <v>10.397074225096951</v>
      </c>
      <c r="W131" s="99">
        <v>11.192975820452123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10.819227300349288</v>
      </c>
      <c r="D132" s="99">
        <v>11.813540867460294</v>
      </c>
      <c r="E132" s="99">
        <v>12.725619824904713</v>
      </c>
      <c r="F132" s="99">
        <v>14.748914723169356</v>
      </c>
      <c r="G132" s="99">
        <v>13.361320581830803</v>
      </c>
      <c r="H132" s="99">
        <v>12.649369219375128</v>
      </c>
      <c r="I132" s="99">
        <v>13.658234750043043</v>
      </c>
      <c r="J132" s="99">
        <v>12.948840619530019</v>
      </c>
      <c r="K132" s="99">
        <v>12.089777426995635</v>
      </c>
      <c r="L132" s="99">
        <v>12.272842779321795</v>
      </c>
      <c r="M132" s="99">
        <v>13.988243056486455</v>
      </c>
      <c r="N132" s="99">
        <v>11.612658342402977</v>
      </c>
      <c r="O132" s="99">
        <v>11.233903851008803</v>
      </c>
      <c r="P132" s="99">
        <v>11.51623363782709</v>
      </c>
      <c r="Q132" s="99">
        <v>11.334408842284247</v>
      </c>
      <c r="R132" s="99">
        <v>12.831153462316502</v>
      </c>
      <c r="S132" s="99">
        <v>12.388808620659637</v>
      </c>
      <c r="T132" s="99">
        <v>11.032254284933906</v>
      </c>
      <c r="U132" s="99">
        <v>11.877723638777759</v>
      </c>
      <c r="V132" s="99">
        <v>10.83160392441369</v>
      </c>
      <c r="W132" s="99">
        <v>12.260279518120646</v>
      </c>
      <c r="DA132" s="63" t="s">
        <v>4717</v>
      </c>
    </row>
    <row r="133" spans="1:105" ht="12" customHeight="1" x14ac:dyDescent="0.25">
      <c r="A133" s="100" t="s">
        <v>204</v>
      </c>
      <c r="B133" s="101"/>
      <c r="C133" s="102">
        <v>5.2906907293387162</v>
      </c>
      <c r="D133" s="102">
        <v>5.8292460239372073</v>
      </c>
      <c r="E133" s="102">
        <v>6.0747240736679204</v>
      </c>
      <c r="F133" s="102">
        <v>6.7170927813127328</v>
      </c>
      <c r="G133" s="102">
        <v>6.2907432556629272</v>
      </c>
      <c r="H133" s="102">
        <v>6.2364254808787321</v>
      </c>
      <c r="I133" s="102">
        <v>6.8230715687408026</v>
      </c>
      <c r="J133" s="102">
        <v>6.2305266217898119</v>
      </c>
      <c r="K133" s="102">
        <v>5.589137797680741</v>
      </c>
      <c r="L133" s="102">
        <v>5.4031864285208426</v>
      </c>
      <c r="M133" s="102">
        <v>5.4881509679010083</v>
      </c>
      <c r="N133" s="102">
        <v>4.7582062794474664</v>
      </c>
      <c r="O133" s="102">
        <v>4.8323264943342021</v>
      </c>
      <c r="P133" s="102">
        <v>4.9506925485716504</v>
      </c>
      <c r="Q133" s="102">
        <v>5.076523536273295</v>
      </c>
      <c r="R133" s="102">
        <v>5.6390855991298681</v>
      </c>
      <c r="S133" s="102">
        <v>6.1639470516321051</v>
      </c>
      <c r="T133" s="102">
        <v>5.4198308076204542</v>
      </c>
      <c r="U133" s="102">
        <v>5.7770846838885523</v>
      </c>
      <c r="V133" s="102">
        <v>5.1242610397587827</v>
      </c>
      <c r="W133" s="102">
        <v>5.7883370024438383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5.5285365710105729</v>
      </c>
      <c r="D134" s="105">
        <v>5.9842948435230854</v>
      </c>
      <c r="E134" s="105">
        <v>6.6508957512367921</v>
      </c>
      <c r="F134" s="105">
        <v>8.0318219418566219</v>
      </c>
      <c r="G134" s="105">
        <v>7.0705773261678733</v>
      </c>
      <c r="H134" s="105">
        <v>6.4129437384963914</v>
      </c>
      <c r="I134" s="105">
        <v>6.8351631813022404</v>
      </c>
      <c r="J134" s="105">
        <v>6.7183139977402062</v>
      </c>
      <c r="K134" s="105">
        <v>6.5006396293148931</v>
      </c>
      <c r="L134" s="105">
        <v>6.8696563508009527</v>
      </c>
      <c r="M134" s="105">
        <v>8.500092088585447</v>
      </c>
      <c r="N134" s="105">
        <v>6.8544520629555121</v>
      </c>
      <c r="O134" s="105">
        <v>6.4015773566746024</v>
      </c>
      <c r="P134" s="105">
        <v>6.5655410892554418</v>
      </c>
      <c r="Q134" s="105">
        <v>6.2578853060109525</v>
      </c>
      <c r="R134" s="105">
        <v>7.1920678631866322</v>
      </c>
      <c r="S134" s="105">
        <v>6.2248615690275342</v>
      </c>
      <c r="T134" s="105">
        <v>5.6124234773134534</v>
      </c>
      <c r="U134" s="105">
        <v>6.1006389548892095</v>
      </c>
      <c r="V134" s="105">
        <v>5.7073428846549072</v>
      </c>
      <c r="W134" s="105">
        <v>6.4719425156768047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13.985905722085885</v>
      </c>
      <c r="D135" s="102">
        <v>16.842623707363284</v>
      </c>
      <c r="E135" s="102">
        <v>14.671973275065662</v>
      </c>
      <c r="F135" s="102">
        <v>15.850315203867689</v>
      </c>
      <c r="G135" s="102">
        <v>16.24890328755464</v>
      </c>
      <c r="H135" s="102">
        <v>15.706335685969098</v>
      </c>
      <c r="I135" s="102">
        <v>16.568796503465332</v>
      </c>
      <c r="J135" s="102">
        <v>12.428508346788625</v>
      </c>
      <c r="K135" s="102">
        <v>11.976779044820962</v>
      </c>
      <c r="L135" s="102">
        <v>14.49244893544442</v>
      </c>
      <c r="M135" s="102">
        <v>13.486438860709802</v>
      </c>
      <c r="N135" s="102">
        <v>14.927655080182459</v>
      </c>
      <c r="O135" s="102">
        <v>13.425004466456915</v>
      </c>
      <c r="P135" s="102">
        <v>11.813720836745754</v>
      </c>
      <c r="Q135" s="102">
        <v>12.469524451079538</v>
      </c>
      <c r="R135" s="102">
        <v>13.297570025907483</v>
      </c>
      <c r="S135" s="102">
        <v>14.495633852358294</v>
      </c>
      <c r="T135" s="102">
        <v>12.812169256122013</v>
      </c>
      <c r="U135" s="102">
        <v>12.241901828759794</v>
      </c>
      <c r="V135" s="102">
        <v>12.670086404357988</v>
      </c>
      <c r="W135" s="102">
        <v>10.827130275155035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16.394472997789276</v>
      </c>
      <c r="D136" s="105">
        <v>17.38788986194696</v>
      </c>
      <c r="E136" s="105">
        <v>17.343725983082379</v>
      </c>
      <c r="F136" s="105">
        <v>17.253213966698663</v>
      </c>
      <c r="G136" s="105">
        <v>17.595020210954459</v>
      </c>
      <c r="H136" s="105">
        <v>17.74237554407981</v>
      </c>
      <c r="I136" s="105">
        <v>18.914800796826764</v>
      </c>
      <c r="J136" s="105">
        <v>15.554199164178927</v>
      </c>
      <c r="K136" s="105">
        <v>16.614109502669177</v>
      </c>
      <c r="L136" s="105">
        <v>15.335042303088471</v>
      </c>
      <c r="M136" s="105">
        <v>17.30038427190674</v>
      </c>
      <c r="N136" s="105">
        <v>16.652872241886069</v>
      </c>
      <c r="O136" s="105">
        <v>15.963547186382639</v>
      </c>
      <c r="P136" s="105">
        <v>14.197225759726258</v>
      </c>
      <c r="Q136" s="105">
        <v>14.796549907484106</v>
      </c>
      <c r="R136" s="105">
        <v>15.603812620813782</v>
      </c>
      <c r="S136" s="105">
        <v>16.927858624054803</v>
      </c>
      <c r="T136" s="105">
        <v>14.750920526041552</v>
      </c>
      <c r="U136" s="105">
        <v>15.306969399401641</v>
      </c>
      <c r="V136" s="105">
        <v>14.740032336575037</v>
      </c>
      <c r="W136" s="105">
        <v>13.304234930084938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6.7411358467587332</v>
      </c>
      <c r="D137" s="99">
        <v>7.3051433133855364</v>
      </c>
      <c r="E137" s="99">
        <v>7.2467529610651322</v>
      </c>
      <c r="F137" s="99">
        <v>7.6499220401046699</v>
      </c>
      <c r="G137" s="99">
        <v>7.7967800656529533</v>
      </c>
      <c r="H137" s="99">
        <v>7.7173577206912256</v>
      </c>
      <c r="I137" s="99">
        <v>9.126379003351822</v>
      </c>
      <c r="J137" s="99">
        <v>6.926176399356283</v>
      </c>
      <c r="K137" s="99">
        <v>7.1691899163785813</v>
      </c>
      <c r="L137" s="99">
        <v>6.0806445307867474</v>
      </c>
      <c r="M137" s="99">
        <v>7.8904968029939173</v>
      </c>
      <c r="N137" s="99">
        <v>7.5846996751504152</v>
      </c>
      <c r="O137" s="99">
        <v>7.5165548223667882</v>
      </c>
      <c r="P137" s="99">
        <v>6.0988094010667293</v>
      </c>
      <c r="Q137" s="99">
        <v>6.3255930670866078</v>
      </c>
      <c r="R137" s="99">
        <v>6.588943408326057</v>
      </c>
      <c r="S137" s="99">
        <v>7.3898152352053987</v>
      </c>
      <c r="T137" s="99">
        <v>5.3257013538453917</v>
      </c>
      <c r="U137" s="99">
        <v>6.4330686222766502</v>
      </c>
      <c r="V137" s="99">
        <v>5.9587186857246053</v>
      </c>
      <c r="W137" s="99">
        <v>6.1495751788565478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9.6533371510305415</v>
      </c>
      <c r="D138" s="99">
        <v>10.082746548561422</v>
      </c>
      <c r="E138" s="99">
        <v>10.096973022017245</v>
      </c>
      <c r="F138" s="99">
        <v>9.6032919265939913</v>
      </c>
      <c r="G138" s="99">
        <v>9.7982401453015129</v>
      </c>
      <c r="H138" s="99">
        <v>10.025017823388588</v>
      </c>
      <c r="I138" s="99">
        <v>9.7884217934749458</v>
      </c>
      <c r="J138" s="99">
        <v>8.628022764822644</v>
      </c>
      <c r="K138" s="99">
        <v>9.4449195862905952</v>
      </c>
      <c r="L138" s="99">
        <v>9.254397772301731</v>
      </c>
      <c r="M138" s="99">
        <v>9.4098874689128245</v>
      </c>
      <c r="N138" s="99">
        <v>9.0681725667356581</v>
      </c>
      <c r="O138" s="99">
        <v>8.4469923640158502</v>
      </c>
      <c r="P138" s="99">
        <v>8.0984163586595308</v>
      </c>
      <c r="Q138" s="99">
        <v>8.4709568403974949</v>
      </c>
      <c r="R138" s="99">
        <v>9.0148692124877261</v>
      </c>
      <c r="S138" s="99">
        <v>9.5380433888493972</v>
      </c>
      <c r="T138" s="99">
        <v>9.4252191721961616</v>
      </c>
      <c r="U138" s="99">
        <v>8.8739007771249874</v>
      </c>
      <c r="V138" s="99">
        <v>8.7813136508504357</v>
      </c>
      <c r="W138" s="99">
        <v>7.1546597512283929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4.2901734724411318</v>
      </c>
      <c r="D139" s="123">
        <v>4.4585425729346673</v>
      </c>
      <c r="E139" s="123">
        <v>4.8883387661909037</v>
      </c>
      <c r="F139" s="123">
        <v>5.283795809184709</v>
      </c>
      <c r="G139" s="123">
        <v>5.3178411676515536</v>
      </c>
      <c r="H139" s="123">
        <v>5.2570356504615372</v>
      </c>
      <c r="I139" s="123">
        <v>5.0656829969341794</v>
      </c>
      <c r="J139" s="123">
        <v>4.3861414703137083</v>
      </c>
      <c r="K139" s="123">
        <v>4.5074163788962665</v>
      </c>
      <c r="L139" s="123">
        <v>4.8170782959232321</v>
      </c>
      <c r="M139" s="123">
        <v>4.5116691848430657</v>
      </c>
      <c r="N139" s="123">
        <v>4.5227077181274469</v>
      </c>
      <c r="O139" s="123">
        <v>4.2459340725108063</v>
      </c>
      <c r="P139" s="123">
        <v>4.2000344778910659</v>
      </c>
      <c r="Q139" s="123">
        <v>4.2914298592513385</v>
      </c>
      <c r="R139" s="123">
        <v>4.3176957571211796</v>
      </c>
      <c r="S139" s="123">
        <v>4.4540593840367588</v>
      </c>
      <c r="T139" s="123">
        <v>3.9260512335576787</v>
      </c>
      <c r="U139" s="123">
        <v>4.1440880719503701</v>
      </c>
      <c r="V139" s="123">
        <v>4.2998642015881394</v>
      </c>
      <c r="W139" s="123">
        <v>4.3025012057411187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4.1496859892876774</v>
      </c>
      <c r="D140" s="99">
        <v>4.8999448853228857</v>
      </c>
      <c r="E140" s="99">
        <v>5.3990639579191475</v>
      </c>
      <c r="F140" s="99">
        <v>5.5811568986513835</v>
      </c>
      <c r="G140" s="99">
        <v>5.3543602893370661</v>
      </c>
      <c r="H140" s="99">
        <v>5.5235601401467758</v>
      </c>
      <c r="I140" s="99">
        <v>5.6053989651887157</v>
      </c>
      <c r="J140" s="99">
        <v>4.8981487068492564</v>
      </c>
      <c r="K140" s="99">
        <v>4.9642914994659728</v>
      </c>
      <c r="L140" s="99">
        <v>4.6145144019826478</v>
      </c>
      <c r="M140" s="99">
        <v>4.4813849467891913</v>
      </c>
      <c r="N140" s="99">
        <v>4.6127971730299775</v>
      </c>
      <c r="O140" s="99">
        <v>4.2032770477182089</v>
      </c>
      <c r="P140" s="99">
        <v>4.7348232085881152</v>
      </c>
      <c r="Q140" s="99">
        <v>4.4362602136818383</v>
      </c>
      <c r="R140" s="99">
        <v>4.4066930627495244</v>
      </c>
      <c r="S140" s="99">
        <v>4.9457399084931506</v>
      </c>
      <c r="T140" s="99">
        <v>4.9647993241512989</v>
      </c>
      <c r="U140" s="99">
        <v>5.3372434867487337</v>
      </c>
      <c r="V140" s="99">
        <v>5.1978357324913373</v>
      </c>
      <c r="W140" s="99">
        <v>4.8872131596850759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4.376998291702952</v>
      </c>
      <c r="D141" s="110">
        <v>4.3441243937208478</v>
      </c>
      <c r="E141" s="110">
        <v>4.7594589182160902</v>
      </c>
      <c r="F141" s="110">
        <v>5.1971485064863696</v>
      </c>
      <c r="G141" s="110">
        <v>5.3066923698121542</v>
      </c>
      <c r="H141" s="110">
        <v>5.1809750308904139</v>
      </c>
      <c r="I141" s="110">
        <v>4.8564602586872532</v>
      </c>
      <c r="J141" s="110">
        <v>4.2376358450243083</v>
      </c>
      <c r="K141" s="110">
        <v>4.3252675456768328</v>
      </c>
      <c r="L141" s="110">
        <v>4.9092124867267994</v>
      </c>
      <c r="M141" s="110">
        <v>4.5252957312826139</v>
      </c>
      <c r="N141" s="110">
        <v>4.4867217435006941</v>
      </c>
      <c r="O141" s="110">
        <v>4.2635948003803161</v>
      </c>
      <c r="P141" s="110">
        <v>4.0903149227722002</v>
      </c>
      <c r="Q141" s="110">
        <v>4.2653031211810672</v>
      </c>
      <c r="R141" s="110">
        <v>4.3000548208950375</v>
      </c>
      <c r="S141" s="110">
        <v>4.3550621385233335</v>
      </c>
      <c r="T141" s="110">
        <v>3.758705408615203</v>
      </c>
      <c r="U141" s="110">
        <v>3.8744165806717699</v>
      </c>
      <c r="V141" s="110">
        <v>4.0556443444433059</v>
      </c>
      <c r="W141" s="110">
        <v>4.0734520182538327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110.0932644050925</v>
      </c>
      <c r="D143" s="118">
        <f t="shared" si="49"/>
        <v>104.08318271183651</v>
      </c>
      <c r="E143" s="118">
        <f t="shared" si="49"/>
        <v>107.11587969407869</v>
      </c>
      <c r="F143" s="118">
        <f t="shared" si="49"/>
        <v>99.685519017979729</v>
      </c>
      <c r="G143" s="118">
        <f t="shared" si="49"/>
        <v>102.23840017157067</v>
      </c>
      <c r="H143" s="118">
        <f t="shared" si="49"/>
        <v>101.81726952687529</v>
      </c>
      <c r="I143" s="118">
        <f t="shared" si="49"/>
        <v>97.690541916723632</v>
      </c>
      <c r="J143" s="118">
        <f t="shared" si="49"/>
        <v>101.43452555339556</v>
      </c>
      <c r="K143" s="118">
        <f t="shared" si="49"/>
        <v>97.519287967228479</v>
      </c>
      <c r="L143" s="118">
        <f t="shared" si="49"/>
        <v>103.85315591042004</v>
      </c>
      <c r="M143" s="118">
        <f t="shared" si="49"/>
        <v>90.250935492812062</v>
      </c>
      <c r="N143" s="118">
        <f t="shared" si="49"/>
        <v>92.27403465516899</v>
      </c>
      <c r="O143" s="118">
        <f t="shared" si="49"/>
        <v>93.341973903671644</v>
      </c>
      <c r="P143" s="118">
        <f t="shared" si="49"/>
        <v>79.36706630671344</v>
      </c>
      <c r="Q143" s="118">
        <f t="shared" si="49"/>
        <v>80.407750661981666</v>
      </c>
      <c r="R143" s="118">
        <f t="shared" ref="R143:V143" si="50">R144+R146+R148+R157</f>
        <v>86.579511312662319</v>
      </c>
      <c r="S143" s="118">
        <f t="shared" si="50"/>
        <v>84.791906592628649</v>
      </c>
      <c r="T143" s="118">
        <f t="shared" si="50"/>
        <v>82.765115696168507</v>
      </c>
      <c r="U143" s="118">
        <f t="shared" si="50"/>
        <v>75.977464394570561</v>
      </c>
      <c r="V143" s="118">
        <f t="shared" si="50"/>
        <v>70.620205722022433</v>
      </c>
      <c r="W143" s="118">
        <f t="shared" ref="W143" si="51">W144+W146+W148+W157</f>
        <v>76.683883326344642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91.924002841211575</v>
      </c>
      <c r="D144" s="123">
        <f t="shared" si="52"/>
        <v>84.745911389399893</v>
      </c>
      <c r="E144" s="123">
        <f t="shared" si="52"/>
        <v>86.473263869426361</v>
      </c>
      <c r="F144" s="123">
        <f t="shared" si="52"/>
        <v>80.690496014688975</v>
      </c>
      <c r="G144" s="123">
        <f t="shared" si="52"/>
        <v>83.312291874346442</v>
      </c>
      <c r="H144" s="123">
        <f t="shared" si="52"/>
        <v>82.090783784400926</v>
      </c>
      <c r="I144" s="123">
        <f t="shared" si="52"/>
        <v>78.016372053472068</v>
      </c>
      <c r="J144" s="123">
        <f t="shared" si="52"/>
        <v>82.541145024548086</v>
      </c>
      <c r="K144" s="123">
        <f t="shared" si="52"/>
        <v>77.353251671198166</v>
      </c>
      <c r="L144" s="123">
        <f t="shared" si="52"/>
        <v>82.469135719065491</v>
      </c>
      <c r="M144" s="123">
        <f t="shared" si="52"/>
        <v>68.124376715147918</v>
      </c>
      <c r="N144" s="123">
        <f t="shared" si="52"/>
        <v>70.090592740829862</v>
      </c>
      <c r="O144" s="123">
        <f t="shared" si="52"/>
        <v>73.03383401292524</v>
      </c>
      <c r="P144" s="123">
        <f t="shared" si="52"/>
        <v>61.367203163834965</v>
      </c>
      <c r="Q144" s="123">
        <f t="shared" si="52"/>
        <v>61.411817066154811</v>
      </c>
      <c r="R144" s="123">
        <f t="shared" si="52"/>
        <v>64.361222699750741</v>
      </c>
      <c r="S144" s="123">
        <f t="shared" si="52"/>
        <v>60.69562802222454</v>
      </c>
      <c r="T144" s="123">
        <f t="shared" si="52"/>
        <v>59.360632983040603</v>
      </c>
      <c r="U144" s="123">
        <f t="shared" si="52"/>
        <v>53.161143385387291</v>
      </c>
      <c r="V144" s="123">
        <f t="shared" si="52"/>
        <v>48.361899637341722</v>
      </c>
      <c r="W144" s="123">
        <f t="shared" si="52"/>
        <v>53.91700562173606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91.924002841211575</v>
      </c>
      <c r="D145" s="99">
        <v>84.745911389399893</v>
      </c>
      <c r="E145" s="99">
        <v>86.473263869426361</v>
      </c>
      <c r="F145" s="99">
        <v>80.690496014688975</v>
      </c>
      <c r="G145" s="99">
        <v>83.312291874346442</v>
      </c>
      <c r="H145" s="99">
        <v>82.090783784400926</v>
      </c>
      <c r="I145" s="99">
        <v>78.016372053472068</v>
      </c>
      <c r="J145" s="99">
        <v>82.541145024548086</v>
      </c>
      <c r="K145" s="99">
        <v>77.353251671198166</v>
      </c>
      <c r="L145" s="99">
        <v>82.469135719065491</v>
      </c>
      <c r="M145" s="99">
        <v>68.124376715147918</v>
      </c>
      <c r="N145" s="99">
        <v>70.090592740829862</v>
      </c>
      <c r="O145" s="99">
        <v>73.03383401292524</v>
      </c>
      <c r="P145" s="99">
        <v>61.367203163834965</v>
      </c>
      <c r="Q145" s="99">
        <v>61.411817066154811</v>
      </c>
      <c r="R145" s="99">
        <v>64.361222699750741</v>
      </c>
      <c r="S145" s="99">
        <v>60.69562802222454</v>
      </c>
      <c r="T145" s="99">
        <v>59.360632983040603</v>
      </c>
      <c r="U145" s="99">
        <v>53.161143385387291</v>
      </c>
      <c r="V145" s="99">
        <v>48.361899637341722</v>
      </c>
      <c r="W145" s="99">
        <v>53.91700562173606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1.916018636789973</v>
      </c>
      <c r="D146" s="123">
        <f t="shared" si="53"/>
        <v>1.6939902233038209</v>
      </c>
      <c r="E146" s="123">
        <f t="shared" si="53"/>
        <v>3.5062408196938084</v>
      </c>
      <c r="F146" s="123">
        <f t="shared" si="53"/>
        <v>2.6548522294193733</v>
      </c>
      <c r="G146" s="123">
        <f t="shared" si="53"/>
        <v>2.6706183788283564</v>
      </c>
      <c r="H146" s="123">
        <f t="shared" si="53"/>
        <v>3.0881831294710529</v>
      </c>
      <c r="I146" s="123">
        <f t="shared" si="53"/>
        <v>2.2017812829998458</v>
      </c>
      <c r="J146" s="123">
        <f t="shared" si="53"/>
        <v>2.265110757674742</v>
      </c>
      <c r="K146" s="123">
        <f t="shared" si="53"/>
        <v>4.1704072988228615</v>
      </c>
      <c r="L146" s="123">
        <f t="shared" si="53"/>
        <v>4.5990574387218679</v>
      </c>
      <c r="M146" s="123">
        <f t="shared" si="53"/>
        <v>5.0340500374925181</v>
      </c>
      <c r="N146" s="123">
        <f t="shared" si="53"/>
        <v>5.6962269255258873</v>
      </c>
      <c r="O146" s="123">
        <f t="shared" si="53"/>
        <v>4.8555319802300989</v>
      </c>
      <c r="P146" s="123">
        <f t="shared" si="53"/>
        <v>2.8201549978099303</v>
      </c>
      <c r="Q146" s="123">
        <f t="shared" si="53"/>
        <v>3.82097757118478</v>
      </c>
      <c r="R146" s="123">
        <f t="shared" si="53"/>
        <v>5.9415231639436996</v>
      </c>
      <c r="S146" s="123">
        <f t="shared" si="53"/>
        <v>6.8611582797208284</v>
      </c>
      <c r="T146" s="123">
        <f t="shared" si="53"/>
        <v>6.3808465834589043</v>
      </c>
      <c r="U146" s="123">
        <f t="shared" si="53"/>
        <v>6.719274904843088</v>
      </c>
      <c r="V146" s="123">
        <f t="shared" si="53"/>
        <v>6.5348994114805761</v>
      </c>
      <c r="W146" s="123">
        <f t="shared" si="53"/>
        <v>7.1333522661291742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1.916018636789973</v>
      </c>
      <c r="D147" s="99">
        <f>RES_hhdet_in_tesh!D147/RES_summary!D$21</f>
        <v>1.6939902233038209</v>
      </c>
      <c r="E147" s="99">
        <f>RES_hhdet_in_tesh!E147/RES_summary!E$21</f>
        <v>3.5062408196938084</v>
      </c>
      <c r="F147" s="99">
        <f>RES_hhdet_in_tesh!F147/RES_summary!F$21</f>
        <v>2.6548522294193733</v>
      </c>
      <c r="G147" s="99">
        <f>RES_hhdet_in_tesh!G147/RES_summary!G$21</f>
        <v>2.6706183788283564</v>
      </c>
      <c r="H147" s="99">
        <f>RES_hhdet_in_tesh!H147/RES_summary!H$21</f>
        <v>3.0881831294710529</v>
      </c>
      <c r="I147" s="99">
        <f>RES_hhdet_in_tesh!I147/RES_summary!I$21</f>
        <v>2.2017812829998458</v>
      </c>
      <c r="J147" s="99">
        <f>RES_hhdet_in_tesh!J147/RES_summary!J$21</f>
        <v>2.265110757674742</v>
      </c>
      <c r="K147" s="99">
        <f>RES_hhdet_in_tesh!K147/RES_summary!K$21</f>
        <v>4.1704072988228615</v>
      </c>
      <c r="L147" s="99">
        <f>RES_hhdet_in_tesh!L147/RES_summary!L$21</f>
        <v>4.5990574387218679</v>
      </c>
      <c r="M147" s="99">
        <f>RES_hhdet_in_tesh!M147/RES_summary!M$21</f>
        <v>5.0340500374925181</v>
      </c>
      <c r="N147" s="99">
        <f>RES_hhdet_in_tesh!N147/RES_summary!N$21</f>
        <v>5.6962269255258873</v>
      </c>
      <c r="O147" s="99">
        <f>RES_hhdet_in_tesh!O147/RES_summary!O$21</f>
        <v>4.8555319802300989</v>
      </c>
      <c r="P147" s="99">
        <f>RES_hhdet_in_tesh!P147/RES_summary!P$21</f>
        <v>2.8201549978099303</v>
      </c>
      <c r="Q147" s="99">
        <f>RES_hhdet_in_tesh!Q147/RES_summary!Q$21</f>
        <v>3.82097757118478</v>
      </c>
      <c r="R147" s="99">
        <f>RES_hhdet_in_tesh!R147/RES_summary!R$21</f>
        <v>5.9415231639436996</v>
      </c>
      <c r="S147" s="99">
        <f>RES_hhdet_in_tesh!S147/RES_summary!S$21</f>
        <v>6.8611582797208284</v>
      </c>
      <c r="T147" s="99">
        <f>RES_hhdet_in_tesh!T147/RES_summary!T$21</f>
        <v>6.3808465834589043</v>
      </c>
      <c r="U147" s="99">
        <f>RES_hhdet_in_tesh!U147/RES_summary!U$21</f>
        <v>6.719274904843088</v>
      </c>
      <c r="V147" s="99">
        <f>RES_hhdet_in_tesh!V147/RES_summary!V$21</f>
        <v>6.5348994114805761</v>
      </c>
      <c r="W147" s="99">
        <f>RES_hhdet_in_tesh!W147/RES_summary!W$21</f>
        <v>7.1333522661291742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11.048544076967749</v>
      </c>
      <c r="D148" s="123">
        <v>11.306479589121849</v>
      </c>
      <c r="E148" s="123">
        <v>10.868010541100835</v>
      </c>
      <c r="F148" s="123">
        <v>10.569476199391396</v>
      </c>
      <c r="G148" s="123">
        <v>10.522408625070163</v>
      </c>
      <c r="H148" s="123">
        <v>10.775681034683265</v>
      </c>
      <c r="I148" s="123">
        <v>11.226088700618554</v>
      </c>
      <c r="J148" s="123">
        <v>10.634581807541219</v>
      </c>
      <c r="K148" s="123">
        <v>10.124222474507935</v>
      </c>
      <c r="L148" s="123">
        <v>10.501174390032386</v>
      </c>
      <c r="M148" s="123">
        <v>11.163179167509446</v>
      </c>
      <c r="N148" s="123">
        <v>10.839567799779187</v>
      </c>
      <c r="O148" s="123">
        <v>10.554293120854444</v>
      </c>
      <c r="P148" s="123">
        <v>10.349628740294124</v>
      </c>
      <c r="Q148" s="123">
        <v>10.514787234692665</v>
      </c>
      <c r="R148" s="123">
        <v>11.30459040432218</v>
      </c>
      <c r="S148" s="123">
        <v>11.983495783174243</v>
      </c>
      <c r="T148" s="123">
        <v>11.977572365104518</v>
      </c>
      <c r="U148" s="123">
        <v>11.161157048097717</v>
      </c>
      <c r="V148" s="123">
        <v>10.85370652426475</v>
      </c>
      <c r="W148" s="123">
        <v>10.669840913318414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9.4333124933769259</v>
      </c>
      <c r="D149" s="99">
        <v>9.0753112223380654</v>
      </c>
      <c r="E149" s="99">
        <v>8.964990850308542</v>
      </c>
      <c r="F149" s="99">
        <v>9.2225400326981166</v>
      </c>
      <c r="G149" s="99">
        <v>9.3000872846902851</v>
      </c>
      <c r="H149" s="99">
        <v>9.447265271277713</v>
      </c>
      <c r="I149" s="99">
        <v>9.4700348794775984</v>
      </c>
      <c r="J149" s="99">
        <v>9.6992575881282193</v>
      </c>
      <c r="K149" s="99">
        <v>9.2820306989963814</v>
      </c>
      <c r="L149" s="99">
        <v>9.5431138837805136</v>
      </c>
      <c r="M149" s="99">
        <v>9.1238086839151755</v>
      </c>
      <c r="N149" s="99">
        <v>8.3850736596338802</v>
      </c>
      <c r="O149" s="99">
        <v>8.3147925344328879</v>
      </c>
      <c r="P149" s="99">
        <v>8.7634523877764998</v>
      </c>
      <c r="Q149" s="99">
        <v>8.248882546544225</v>
      </c>
      <c r="R149" s="99">
        <v>9.184409956033619</v>
      </c>
      <c r="S149" s="99">
        <v>9.3870497608478942</v>
      </c>
      <c r="T149" s="99">
        <v>10.807926920307642</v>
      </c>
      <c r="U149" s="99">
        <v>9.3756901739672696</v>
      </c>
      <c r="V149" s="99">
        <v>9.7787298550942037</v>
      </c>
      <c r="W149" s="99">
        <v>9.0689603562075565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9.4381894505455026</v>
      </c>
      <c r="D150" s="99">
        <v>9.0598599995441162</v>
      </c>
      <c r="E150" s="99">
        <v>8.9827138224397007</v>
      </c>
      <c r="F150" s="99">
        <v>9.2169220153252329</v>
      </c>
      <c r="G150" s="99">
        <v>9.1356855857641577</v>
      </c>
      <c r="H150" s="99">
        <v>9.615233017128034</v>
      </c>
      <c r="I150" s="99">
        <v>8.8263458229021801</v>
      </c>
      <c r="J150" s="99">
        <v>9.5370322812003199</v>
      </c>
      <c r="K150" s="99">
        <v>9.0578642083533865</v>
      </c>
      <c r="L150" s="99">
        <v>8.952494076775249</v>
      </c>
      <c r="M150" s="99">
        <v>7.9582432859215446</v>
      </c>
      <c r="N150" s="99">
        <v>7.5732221574648593</v>
      </c>
      <c r="O150" s="99">
        <v>7.674509177889675</v>
      </c>
      <c r="P150" s="99">
        <v>8.1236827916349768</v>
      </c>
      <c r="Q150" s="99">
        <v>6.8043965446282559</v>
      </c>
      <c r="R150" s="99">
        <v>9.1201948608290433</v>
      </c>
      <c r="S150" s="99">
        <v>7.6867442080109685</v>
      </c>
      <c r="T150" s="99">
        <v>9.4087003111760126</v>
      </c>
      <c r="U150" s="99">
        <v>7.8750583788511266</v>
      </c>
      <c r="V150" s="99">
        <v>8.73253107424806</v>
      </c>
      <c r="W150" s="99">
        <v>9.9219786174493159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2.0794972731734278</v>
      </c>
      <c r="D151" s="102">
        <v>1.8597507975314906</v>
      </c>
      <c r="E151" s="102">
        <v>1.5598597991436027</v>
      </c>
      <c r="F151" s="102">
        <v>1.8131238885868712</v>
      </c>
      <c r="G151" s="102">
        <v>2.0113660073323332</v>
      </c>
      <c r="H151" s="102">
        <v>2.1364016861410136</v>
      </c>
      <c r="I151" s="102">
        <v>1.653662229790182</v>
      </c>
      <c r="J151" s="102">
        <v>1.9525966655285811</v>
      </c>
      <c r="K151" s="102">
        <v>1.9115852234220048</v>
      </c>
      <c r="L151" s="102">
        <v>1.5261053711935746</v>
      </c>
      <c r="M151" s="102">
        <v>1.119837525116923</v>
      </c>
      <c r="N151" s="102">
        <v>0.95692568931113497</v>
      </c>
      <c r="O151" s="102">
        <v>0.9009401191733708</v>
      </c>
      <c r="P151" s="102">
        <v>1.6876410896608387</v>
      </c>
      <c r="Q151" s="102">
        <v>0.78418637719683459</v>
      </c>
      <c r="R151" s="102">
        <v>2.1118745040669711</v>
      </c>
      <c r="S151" s="102">
        <v>1.0361452500864869</v>
      </c>
      <c r="T151" s="102">
        <v>2.0763492685882774</v>
      </c>
      <c r="U151" s="102">
        <v>1.2374297529619434</v>
      </c>
      <c r="V151" s="102">
        <v>1.6570599064707641</v>
      </c>
      <c r="W151" s="102">
        <v>1.9853409846731511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7.3586921773720748</v>
      </c>
      <c r="D152" s="105">
        <v>7.2001092020126256</v>
      </c>
      <c r="E152" s="105">
        <v>7.4228540232960984</v>
      </c>
      <c r="F152" s="105">
        <v>7.4037981267383648</v>
      </c>
      <c r="G152" s="105">
        <v>7.1243195784318258</v>
      </c>
      <c r="H152" s="105">
        <v>7.4788313309870187</v>
      </c>
      <c r="I152" s="105">
        <v>7.1726835931119979</v>
      </c>
      <c r="J152" s="105">
        <v>7.5844356156717376</v>
      </c>
      <c r="K152" s="105">
        <v>7.1462789849313832</v>
      </c>
      <c r="L152" s="105">
        <v>7.4263887055816733</v>
      </c>
      <c r="M152" s="105">
        <v>6.83840576080462</v>
      </c>
      <c r="N152" s="105">
        <v>6.6162964681537257</v>
      </c>
      <c r="O152" s="105">
        <v>6.7735690587163049</v>
      </c>
      <c r="P152" s="105">
        <v>6.4360417019741396</v>
      </c>
      <c r="Q152" s="105">
        <v>6.0202101674314203</v>
      </c>
      <c r="R152" s="105">
        <v>7.0083203567620709</v>
      </c>
      <c r="S152" s="105">
        <v>6.6505989579244824</v>
      </c>
      <c r="T152" s="105">
        <v>7.3323510425877343</v>
      </c>
      <c r="U152" s="105">
        <v>6.6376286258891826</v>
      </c>
      <c r="V152" s="105">
        <v>7.0754711677772972</v>
      </c>
      <c r="W152" s="105">
        <v>7.9366376327761632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11.153027166020168</v>
      </c>
      <c r="D153" s="102">
        <v>11.783168189523776</v>
      </c>
      <c r="E153" s="102">
        <v>10.941416643061821</v>
      </c>
      <c r="F153" s="102">
        <v>10.804168356848129</v>
      </c>
      <c r="G153" s="102">
        <v>10.397236185378683</v>
      </c>
      <c r="H153" s="102">
        <v>10.596265586126066</v>
      </c>
      <c r="I153" s="102">
        <v>10.846560799160796</v>
      </c>
      <c r="J153" s="102">
        <v>10.299951562898476</v>
      </c>
      <c r="K153" s="102">
        <v>9.2651197876174631</v>
      </c>
      <c r="L153" s="102">
        <v>10.381658074799395</v>
      </c>
      <c r="M153" s="102">
        <v>10.677683169755953</v>
      </c>
      <c r="N153" s="102">
        <v>11.058727027773658</v>
      </c>
      <c r="O153" s="102">
        <v>10.42328695055712</v>
      </c>
      <c r="P153" s="102">
        <v>9.9868626876758526</v>
      </c>
      <c r="Q153" s="102">
        <v>10.174920514248912</v>
      </c>
      <c r="R153" s="102">
        <v>11.009359846211533</v>
      </c>
      <c r="S153" s="102">
        <v>11.647035229224265</v>
      </c>
      <c r="T153" s="102">
        <v>11.383591544045119</v>
      </c>
      <c r="U153" s="102">
        <v>10.872120710646648</v>
      </c>
      <c r="V153" s="102">
        <v>10.669250238218552</v>
      </c>
      <c r="W153" s="102">
        <v>10.467615986385761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13.11295381475669</v>
      </c>
      <c r="D154" s="105">
        <v>13.459618027289201</v>
      </c>
      <c r="E154" s="105">
        <v>14.416003606684772</v>
      </c>
      <c r="F154" s="105">
        <v>12.400728097124897</v>
      </c>
      <c r="G154" s="105">
        <v>13.036512590897109</v>
      </c>
      <c r="H154" s="105">
        <v>13.406613395367128</v>
      </c>
      <c r="I154" s="105">
        <v>13.280011599139467</v>
      </c>
      <c r="J154" s="105">
        <v>12.543700740332108</v>
      </c>
      <c r="K154" s="105">
        <v>13.075882483742911</v>
      </c>
      <c r="L154" s="105">
        <v>11.552608639416174</v>
      </c>
      <c r="M154" s="105">
        <v>13.565218865612866</v>
      </c>
      <c r="N154" s="105">
        <v>12.405578629528726</v>
      </c>
      <c r="O154" s="105">
        <v>12.374099854866303</v>
      </c>
      <c r="P154" s="105">
        <v>11.705394176043784</v>
      </c>
      <c r="Q154" s="105">
        <v>11.996836429506335</v>
      </c>
      <c r="R154" s="105">
        <v>12.725882306243031</v>
      </c>
      <c r="S154" s="105">
        <v>13.874109656374147</v>
      </c>
      <c r="T154" s="105">
        <v>13.541815509406575</v>
      </c>
      <c r="U154" s="105">
        <v>12.502893312620387</v>
      </c>
      <c r="V154" s="105">
        <v>11.685985535964861</v>
      </c>
      <c r="W154" s="105">
        <v>11.541830261306254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5.6996725188178408</v>
      </c>
      <c r="D155" s="99">
        <v>5.8244287953881813</v>
      </c>
      <c r="E155" s="99">
        <v>6.0030086911894509</v>
      </c>
      <c r="F155" s="99">
        <v>5.0194473629364174</v>
      </c>
      <c r="G155" s="99">
        <v>5.2603222549627873</v>
      </c>
      <c r="H155" s="99">
        <v>5.1704277592216288</v>
      </c>
      <c r="I155" s="99">
        <v>5.8852535320526744</v>
      </c>
      <c r="J155" s="99">
        <v>4.9412062530787972</v>
      </c>
      <c r="K155" s="99">
        <v>5.077240909440401</v>
      </c>
      <c r="L155" s="99">
        <v>4.4802357061736995</v>
      </c>
      <c r="M155" s="99">
        <v>5.328069957016826</v>
      </c>
      <c r="N155" s="99">
        <v>4.5773034506568893</v>
      </c>
      <c r="O155" s="99">
        <v>5.1646965745658235</v>
      </c>
      <c r="P155" s="99">
        <v>4.3525135163720341</v>
      </c>
      <c r="Q155" s="99">
        <v>4.3668826821751257</v>
      </c>
      <c r="R155" s="99">
        <v>4.5522100201444511</v>
      </c>
      <c r="S155" s="99">
        <v>5.1430622115270932</v>
      </c>
      <c r="T155" s="99">
        <v>4.7059598451357445</v>
      </c>
      <c r="U155" s="99">
        <v>4.4675184095342173</v>
      </c>
      <c r="V155" s="99">
        <v>4.1451454680391109</v>
      </c>
      <c r="W155" s="99">
        <v>3.9490435812131812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7.4132812959388481</v>
      </c>
      <c r="D156" s="99">
        <v>7.6351892319010153</v>
      </c>
      <c r="E156" s="99">
        <v>8.4129949154953216</v>
      </c>
      <c r="F156" s="99">
        <v>7.3812807341884827</v>
      </c>
      <c r="G156" s="99">
        <v>7.7761903359343236</v>
      </c>
      <c r="H156" s="99">
        <v>8.2361856361454979</v>
      </c>
      <c r="I156" s="99">
        <v>7.3947580670867916</v>
      </c>
      <c r="J156" s="99">
        <v>7.6024944872533142</v>
      </c>
      <c r="K156" s="99">
        <v>7.9986415743025043</v>
      </c>
      <c r="L156" s="99">
        <v>7.0723729332424758</v>
      </c>
      <c r="M156" s="99">
        <v>8.2371489085960405</v>
      </c>
      <c r="N156" s="99">
        <v>7.8282751788718388</v>
      </c>
      <c r="O156" s="99">
        <v>7.2094032803004824</v>
      </c>
      <c r="P156" s="99">
        <v>7.3528806596717491</v>
      </c>
      <c r="Q156" s="99">
        <v>7.6299537473312071</v>
      </c>
      <c r="R156" s="99">
        <v>8.1736722860985829</v>
      </c>
      <c r="S156" s="99">
        <v>8.7310474448470536</v>
      </c>
      <c r="T156" s="99">
        <v>8.8358556642708308</v>
      </c>
      <c r="U156" s="99">
        <v>8.0353749030861685</v>
      </c>
      <c r="V156" s="99">
        <v>7.5408400679257532</v>
      </c>
      <c r="W156" s="99">
        <v>7.5927866800930692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5.2046988501232097</v>
      </c>
      <c r="D157" s="123">
        <v>6.3368015100109618</v>
      </c>
      <c r="E157" s="123">
        <v>6.2683644638576821</v>
      </c>
      <c r="F157" s="123">
        <v>5.770694574479978</v>
      </c>
      <c r="G157" s="123">
        <v>5.7330812933257107</v>
      </c>
      <c r="H157" s="123">
        <v>5.8626215783200575</v>
      </c>
      <c r="I157" s="123">
        <v>6.2462998796331588</v>
      </c>
      <c r="J157" s="123">
        <v>5.9936879636315057</v>
      </c>
      <c r="K157" s="123">
        <v>5.8714065226995231</v>
      </c>
      <c r="L157" s="123">
        <v>6.2837883626002879</v>
      </c>
      <c r="M157" s="123">
        <v>5.9293295726621871</v>
      </c>
      <c r="N157" s="123">
        <v>5.6476471890340436</v>
      </c>
      <c r="O157" s="123">
        <v>4.8983147896618657</v>
      </c>
      <c r="P157" s="123">
        <v>4.8300794047744189</v>
      </c>
      <c r="Q157" s="123">
        <v>4.6601687899494069</v>
      </c>
      <c r="R157" s="123">
        <v>4.9721750446456898</v>
      </c>
      <c r="S157" s="123">
        <v>5.2516245075090344</v>
      </c>
      <c r="T157" s="123">
        <v>5.0460637645644786</v>
      </c>
      <c r="U157" s="123">
        <v>4.9358890562424564</v>
      </c>
      <c r="V157" s="123">
        <v>4.8697001489353902</v>
      </c>
      <c r="W157" s="123">
        <v>4.9636845251609962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10.084051393078827</v>
      </c>
      <c r="D158" s="99">
        <v>11.334583732427976</v>
      </c>
      <c r="E158" s="99">
        <v>11.941769827262604</v>
      </c>
      <c r="F158" s="99">
        <v>9.394122238203126</v>
      </c>
      <c r="G158" s="99">
        <v>7.3297996415873863</v>
      </c>
      <c r="H158" s="99">
        <v>6.6288381619430883</v>
      </c>
      <c r="I158" s="99">
        <v>7.011646849408379</v>
      </c>
      <c r="J158" s="99">
        <v>6.9569165236208663</v>
      </c>
      <c r="K158" s="99">
        <v>7.9872626109014631</v>
      </c>
      <c r="L158" s="99">
        <v>7.6099676183168876</v>
      </c>
      <c r="M158" s="99">
        <v>8.1147995408298534</v>
      </c>
      <c r="N158" s="99">
        <v>7.4591843778865767</v>
      </c>
      <c r="O158" s="99">
        <v>6.6123065493383022</v>
      </c>
      <c r="P158" s="99">
        <v>5.8660276650181169</v>
      </c>
      <c r="Q158" s="99">
        <v>5.3708946416250667</v>
      </c>
      <c r="R158" s="99">
        <v>5.4064920387825861</v>
      </c>
      <c r="S158" s="99">
        <v>6.1671116092052758</v>
      </c>
      <c r="T158" s="99">
        <v>6.182869786477859</v>
      </c>
      <c r="U158" s="99">
        <v>5.9765833457891517</v>
      </c>
      <c r="V158" s="99">
        <v>5.9358129881600217</v>
      </c>
      <c r="W158" s="99">
        <v>5.254100334479177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4.407039143967757</v>
      </c>
      <c r="D159" s="110">
        <v>5.3028972292871277</v>
      </c>
      <c r="E159" s="110">
        <v>4.8689803490910162</v>
      </c>
      <c r="F159" s="110">
        <v>4.8164570018151638</v>
      </c>
      <c r="G159" s="110">
        <v>5.3063658968381668</v>
      </c>
      <c r="H159" s="110">
        <v>5.6326607940672559</v>
      </c>
      <c r="I159" s="110">
        <v>6.0214791198725628</v>
      </c>
      <c r="J159" s="110">
        <v>5.7246102976804947</v>
      </c>
      <c r="K159" s="110">
        <v>5.1988275451611994</v>
      </c>
      <c r="L159" s="110">
        <v>5.793001721687717</v>
      </c>
      <c r="M159" s="110">
        <v>5.1691326886741615</v>
      </c>
      <c r="N159" s="110">
        <v>4.9286975543344829</v>
      </c>
      <c r="O159" s="110">
        <v>4.3846541773124557</v>
      </c>
      <c r="P159" s="110">
        <v>4.5470154131094729</v>
      </c>
      <c r="Q159" s="110">
        <v>4.5035816764959105</v>
      </c>
      <c r="R159" s="110">
        <v>4.8921057120051756</v>
      </c>
      <c r="S159" s="110">
        <v>5.0524435189694072</v>
      </c>
      <c r="T159" s="110">
        <v>4.8107295240936416</v>
      </c>
      <c r="U159" s="110">
        <v>4.6937652341602902</v>
      </c>
      <c r="V159" s="110">
        <v>4.6295365562540285</v>
      </c>
      <c r="W159" s="110">
        <v>4.8923232062393769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86.90344558307757</v>
      </c>
      <c r="D161" s="118">
        <f t="shared" si="54"/>
        <v>93.760452951142341</v>
      </c>
      <c r="E161" s="118">
        <f t="shared" si="54"/>
        <v>92.521431418255247</v>
      </c>
      <c r="F161" s="118">
        <f t="shared" si="54"/>
        <v>87.913605391473325</v>
      </c>
      <c r="G161" s="118">
        <f t="shared" si="54"/>
        <v>78.313474340428996</v>
      </c>
      <c r="H161" s="118">
        <f t="shared" si="54"/>
        <v>83.700546884752896</v>
      </c>
      <c r="I161" s="118">
        <f t="shared" si="54"/>
        <v>81.321344116038304</v>
      </c>
      <c r="J161" s="118">
        <f t="shared" si="54"/>
        <v>90.895877632017559</v>
      </c>
      <c r="K161" s="118">
        <f t="shared" si="54"/>
        <v>83.632800625445782</v>
      </c>
      <c r="L161" s="118">
        <f t="shared" si="54"/>
        <v>90.566089110945356</v>
      </c>
      <c r="M161" s="118">
        <f t="shared" si="54"/>
        <v>82.65358834304736</v>
      </c>
      <c r="N161" s="118">
        <f t="shared" si="54"/>
        <v>90.825411946166966</v>
      </c>
      <c r="O161" s="118">
        <f t="shared" si="54"/>
        <v>103.45894650114481</v>
      </c>
      <c r="P161" s="118">
        <f t="shared" si="54"/>
        <v>80.467550546869035</v>
      </c>
      <c r="Q161" s="118">
        <f t="shared" si="54"/>
        <v>86.354333584685349</v>
      </c>
      <c r="R161" s="118">
        <f t="shared" ref="R161:V161" si="55">R162+R164+R166+R175</f>
        <v>85.531865967924176</v>
      </c>
      <c r="S161" s="118">
        <f t="shared" si="55"/>
        <v>81.446448990889394</v>
      </c>
      <c r="T161" s="118">
        <f t="shared" si="55"/>
        <v>75.252080185215874</v>
      </c>
      <c r="U161" s="118">
        <f t="shared" si="55"/>
        <v>66.086202972955206</v>
      </c>
      <c r="V161" s="118">
        <f t="shared" si="55"/>
        <v>60.171633125501195</v>
      </c>
      <c r="W161" s="118">
        <f t="shared" ref="W161" si="56">W162+W164+W166+W175</f>
        <v>70.082079413541621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69.507424089033634</v>
      </c>
      <c r="D162" s="123">
        <f t="shared" si="57"/>
        <v>75.47284364699054</v>
      </c>
      <c r="E162" s="123">
        <f t="shared" si="57"/>
        <v>72.635161371767737</v>
      </c>
      <c r="F162" s="123">
        <f t="shared" si="57"/>
        <v>69.480572415866831</v>
      </c>
      <c r="G162" s="123">
        <f t="shared" si="57"/>
        <v>59.381639541309234</v>
      </c>
      <c r="H162" s="123">
        <f t="shared" si="57"/>
        <v>64.589816380359693</v>
      </c>
      <c r="I162" s="123">
        <f t="shared" si="57"/>
        <v>63.746000741737873</v>
      </c>
      <c r="J162" s="123">
        <f t="shared" si="57"/>
        <v>73.517332136631111</v>
      </c>
      <c r="K162" s="123">
        <f t="shared" si="57"/>
        <v>65.249906659179075</v>
      </c>
      <c r="L162" s="123">
        <f t="shared" si="57"/>
        <v>72.423812330680093</v>
      </c>
      <c r="M162" s="123">
        <f t="shared" si="57"/>
        <v>64.835939698367099</v>
      </c>
      <c r="N162" s="123">
        <f t="shared" si="57"/>
        <v>73.118850990309937</v>
      </c>
      <c r="O162" s="123">
        <f t="shared" si="57"/>
        <v>85.690134074042504</v>
      </c>
      <c r="P162" s="123">
        <f t="shared" si="57"/>
        <v>62.462002316115836</v>
      </c>
      <c r="Q162" s="123">
        <f t="shared" si="57"/>
        <v>67.843719259726086</v>
      </c>
      <c r="R162" s="123">
        <f t="shared" si="57"/>
        <v>64.908303695685902</v>
      </c>
      <c r="S162" s="123">
        <f t="shared" si="57"/>
        <v>60.655379739292812</v>
      </c>
      <c r="T162" s="123">
        <f t="shared" si="57"/>
        <v>55.72762316172853</v>
      </c>
      <c r="U162" s="123">
        <f t="shared" si="57"/>
        <v>47.208886764779564</v>
      </c>
      <c r="V162" s="123">
        <f t="shared" si="57"/>
        <v>42.328317786270958</v>
      </c>
      <c r="W162" s="123">
        <f t="shared" si="57"/>
        <v>49.357180059667066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69.507424089033634</v>
      </c>
      <c r="D163" s="110">
        <v>75.47284364699054</v>
      </c>
      <c r="E163" s="110">
        <v>72.635161371767737</v>
      </c>
      <c r="F163" s="110">
        <v>69.480572415866831</v>
      </c>
      <c r="G163" s="110">
        <v>59.381639541309234</v>
      </c>
      <c r="H163" s="110">
        <v>64.589816380359693</v>
      </c>
      <c r="I163" s="110">
        <v>63.746000741737873</v>
      </c>
      <c r="J163" s="110">
        <v>73.517332136631111</v>
      </c>
      <c r="K163" s="110">
        <v>65.249906659179075</v>
      </c>
      <c r="L163" s="110">
        <v>72.423812330680093</v>
      </c>
      <c r="M163" s="110">
        <v>64.835939698367099</v>
      </c>
      <c r="N163" s="110">
        <v>73.118850990309937</v>
      </c>
      <c r="O163" s="110">
        <v>85.690134074042504</v>
      </c>
      <c r="P163" s="110">
        <v>62.462002316115836</v>
      </c>
      <c r="Q163" s="110">
        <v>67.843719259726086</v>
      </c>
      <c r="R163" s="110">
        <v>64.908303695685902</v>
      </c>
      <c r="S163" s="110">
        <v>60.655379739292812</v>
      </c>
      <c r="T163" s="110">
        <v>55.72762316172853</v>
      </c>
      <c r="U163" s="110">
        <v>47.208886764779564</v>
      </c>
      <c r="V163" s="110">
        <v>42.328317786270958</v>
      </c>
      <c r="W163" s="110">
        <v>49.357180059667066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2.7213720117774609</v>
      </c>
      <c r="D164" s="123">
        <f t="shared" si="58"/>
        <v>2.5716737523364332</v>
      </c>
      <c r="E164" s="123">
        <f t="shared" si="58"/>
        <v>4.7374702762728926</v>
      </c>
      <c r="F164" s="123">
        <f t="shared" si="58"/>
        <v>3.8968238759070646</v>
      </c>
      <c r="G164" s="123">
        <f t="shared" si="58"/>
        <v>4.9868685403283708</v>
      </c>
      <c r="H164" s="123">
        <f t="shared" si="58"/>
        <v>4.7719168200755604</v>
      </c>
      <c r="I164" s="123">
        <f t="shared" si="58"/>
        <v>3.0829984960401786</v>
      </c>
      <c r="J164" s="123">
        <f t="shared" si="58"/>
        <v>2.6729283269363293</v>
      </c>
      <c r="K164" s="123">
        <f t="shared" si="58"/>
        <v>4.833869928991124</v>
      </c>
      <c r="L164" s="123">
        <f t="shared" si="58"/>
        <v>4.2059172195272447</v>
      </c>
      <c r="M164" s="123">
        <f t="shared" si="58"/>
        <v>3.9268697856129191</v>
      </c>
      <c r="N164" s="123">
        <f t="shared" si="58"/>
        <v>3.7600988254274297</v>
      </c>
      <c r="O164" s="123">
        <f t="shared" si="58"/>
        <v>3.1227884113603976</v>
      </c>
      <c r="P164" s="123">
        <f t="shared" si="58"/>
        <v>3.6939308792087333</v>
      </c>
      <c r="Q164" s="123">
        <f t="shared" si="58"/>
        <v>3.6027069953049726</v>
      </c>
      <c r="R164" s="123">
        <f t="shared" si="58"/>
        <v>5.0811984142378188</v>
      </c>
      <c r="S164" s="123">
        <f t="shared" si="58"/>
        <v>4.9910887047787584</v>
      </c>
      <c r="T164" s="123">
        <f t="shared" si="58"/>
        <v>4.257731433829397</v>
      </c>
      <c r="U164" s="123">
        <f t="shared" si="58"/>
        <v>4.4587067001553233</v>
      </c>
      <c r="V164" s="123">
        <f t="shared" si="58"/>
        <v>3.7057670490571781</v>
      </c>
      <c r="W164" s="123">
        <f t="shared" si="58"/>
        <v>6.0507038365063446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2.7213720117774609</v>
      </c>
      <c r="D165" s="99">
        <f>RES_hhdet_in_tesh!D165/RES_summary!D$21</f>
        <v>2.5716737523364332</v>
      </c>
      <c r="E165" s="99">
        <f>RES_hhdet_in_tesh!E165/RES_summary!E$21</f>
        <v>4.7374702762728926</v>
      </c>
      <c r="F165" s="99">
        <f>RES_hhdet_in_tesh!F165/RES_summary!F$21</f>
        <v>3.8968238759070646</v>
      </c>
      <c r="G165" s="99">
        <f>RES_hhdet_in_tesh!G165/RES_summary!G$21</f>
        <v>4.9868685403283708</v>
      </c>
      <c r="H165" s="99">
        <f>RES_hhdet_in_tesh!H165/RES_summary!H$21</f>
        <v>4.7719168200755604</v>
      </c>
      <c r="I165" s="99">
        <f>RES_hhdet_in_tesh!I165/RES_summary!I$21</f>
        <v>3.0829984960401786</v>
      </c>
      <c r="J165" s="99">
        <f>RES_hhdet_in_tesh!J165/RES_summary!J$21</f>
        <v>2.6729283269363293</v>
      </c>
      <c r="K165" s="99">
        <f>RES_hhdet_in_tesh!K165/RES_summary!K$21</f>
        <v>4.833869928991124</v>
      </c>
      <c r="L165" s="99">
        <f>RES_hhdet_in_tesh!L165/RES_summary!L$21</f>
        <v>4.2059172195272447</v>
      </c>
      <c r="M165" s="99">
        <f>RES_hhdet_in_tesh!M165/RES_summary!M$21</f>
        <v>3.9268697856129191</v>
      </c>
      <c r="N165" s="99">
        <f>RES_hhdet_in_tesh!N165/RES_summary!N$21</f>
        <v>3.7600988254274297</v>
      </c>
      <c r="O165" s="99">
        <f>RES_hhdet_in_tesh!O165/RES_summary!O$21</f>
        <v>3.1227884113603976</v>
      </c>
      <c r="P165" s="99">
        <f>RES_hhdet_in_tesh!P165/RES_summary!P$21</f>
        <v>3.6939308792087333</v>
      </c>
      <c r="Q165" s="99">
        <f>RES_hhdet_in_tesh!Q165/RES_summary!Q$21</f>
        <v>3.6027069953049726</v>
      </c>
      <c r="R165" s="99">
        <f>RES_hhdet_in_tesh!R165/RES_summary!R$21</f>
        <v>5.0811984142378188</v>
      </c>
      <c r="S165" s="99">
        <f>RES_hhdet_in_tesh!S165/RES_summary!S$21</f>
        <v>4.9910887047787584</v>
      </c>
      <c r="T165" s="99">
        <f>RES_hhdet_in_tesh!T165/RES_summary!T$21</f>
        <v>4.257731433829397</v>
      </c>
      <c r="U165" s="99">
        <f>RES_hhdet_in_tesh!U165/RES_summary!U$21</f>
        <v>4.4587067001553233</v>
      </c>
      <c r="V165" s="99">
        <f>RES_hhdet_in_tesh!V165/RES_summary!V$21</f>
        <v>3.7057670490571781</v>
      </c>
      <c r="W165" s="99">
        <f>RES_hhdet_in_tesh!W165/RES_summary!W$21</f>
        <v>6.0507038365063446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9.6793686741012959</v>
      </c>
      <c r="D166" s="123">
        <v>10.313350626420517</v>
      </c>
      <c r="E166" s="123">
        <v>9.8111745147155958</v>
      </c>
      <c r="F166" s="123">
        <v>9.5377251927706546</v>
      </c>
      <c r="G166" s="123">
        <v>9.0568716316150208</v>
      </c>
      <c r="H166" s="123">
        <v>9.0409342545998506</v>
      </c>
      <c r="I166" s="123">
        <v>9.3450292167982631</v>
      </c>
      <c r="J166" s="123">
        <v>9.7076932822925848</v>
      </c>
      <c r="K166" s="123">
        <v>9.2334123631251224</v>
      </c>
      <c r="L166" s="123">
        <v>9.2106920732114244</v>
      </c>
      <c r="M166" s="123">
        <v>9.6571359342644829</v>
      </c>
      <c r="N166" s="123">
        <v>9.6187427350798718</v>
      </c>
      <c r="O166" s="123">
        <v>10.452195596783028</v>
      </c>
      <c r="P166" s="123">
        <v>10.004139430470659</v>
      </c>
      <c r="Q166" s="123">
        <v>10.592374382159822</v>
      </c>
      <c r="R166" s="123">
        <v>10.927287144797091</v>
      </c>
      <c r="S166" s="123">
        <v>11.173023186439774</v>
      </c>
      <c r="T166" s="123">
        <v>10.732799506358637</v>
      </c>
      <c r="U166" s="123">
        <v>10.154922474947908</v>
      </c>
      <c r="V166" s="123">
        <v>9.9175394308973086</v>
      </c>
      <c r="W166" s="123">
        <v>10.428962634649164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7.9163897419403657</v>
      </c>
      <c r="D167" s="99">
        <v>8.2463585304105926</v>
      </c>
      <c r="E167" s="99">
        <v>7.6703597667904404</v>
      </c>
      <c r="F167" s="99">
        <v>7.8460418386206383</v>
      </c>
      <c r="G167" s="99">
        <v>7.9116217248177882</v>
      </c>
      <c r="H167" s="99">
        <v>7.6263308736287492</v>
      </c>
      <c r="I167" s="99">
        <v>7.9402240270568356</v>
      </c>
      <c r="J167" s="99">
        <v>8.2153502077262939</v>
      </c>
      <c r="K167" s="99">
        <v>7.867944425746856</v>
      </c>
      <c r="L167" s="99">
        <v>7.8159763355973473</v>
      </c>
      <c r="M167" s="99">
        <v>8.0808878141249583</v>
      </c>
      <c r="N167" s="99">
        <v>7.8501180818642853</v>
      </c>
      <c r="O167" s="99">
        <v>10.436535584640676</v>
      </c>
      <c r="P167" s="99">
        <v>10.311348309901076</v>
      </c>
      <c r="Q167" s="99">
        <v>10.500267419960551</v>
      </c>
      <c r="R167" s="99">
        <v>8.6575780291993762</v>
      </c>
      <c r="S167" s="99">
        <v>9.2150984736252255</v>
      </c>
      <c r="T167" s="99">
        <v>9.129948424754426</v>
      </c>
      <c r="U167" s="99">
        <v>8.5685040957387741</v>
      </c>
      <c r="V167" s="99">
        <v>8.3063115715211673</v>
      </c>
      <c r="W167" s="99">
        <v>8.9657882251213703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10.963807322286936</v>
      </c>
      <c r="D168" s="99">
        <v>8.4747394347112586</v>
      </c>
      <c r="E168" s="99">
        <v>7.8922054785655318</v>
      </c>
      <c r="F168" s="99">
        <v>7.8190346699379774</v>
      </c>
      <c r="G168" s="99">
        <v>7.7263224473203298</v>
      </c>
      <c r="H168" s="99">
        <v>8.3853260697022804</v>
      </c>
      <c r="I168" s="99">
        <v>7.7406973849754257</v>
      </c>
      <c r="J168" s="99">
        <v>8.1254405191785821</v>
      </c>
      <c r="K168" s="99">
        <v>7.6538190149977314</v>
      </c>
      <c r="L168" s="99">
        <v>8.0370231654871773</v>
      </c>
      <c r="M168" s="99">
        <v>8.6727371672244846</v>
      </c>
      <c r="N168" s="99">
        <v>7.7233883610500547</v>
      </c>
      <c r="O168" s="99">
        <v>21.287095850851713</v>
      </c>
      <c r="P168" s="99">
        <v>20.990396163736072</v>
      </c>
      <c r="Q168" s="99">
        <v>12.440753193415411</v>
      </c>
      <c r="R168" s="99">
        <v>8.6797521709766432</v>
      </c>
      <c r="S168" s="99">
        <v>8.9198633201573259</v>
      </c>
      <c r="T168" s="99">
        <v>9.4218531889497132</v>
      </c>
      <c r="U168" s="99">
        <v>8.8595652433251963</v>
      </c>
      <c r="V168" s="99">
        <v>8.6148839247962847</v>
      </c>
      <c r="W168" s="99">
        <v>9.8224361808664931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2.1745324735720639</v>
      </c>
      <c r="D169" s="102">
        <v>1.3588725925263716</v>
      </c>
      <c r="E169" s="102">
        <v>0.91225336759617226</v>
      </c>
      <c r="F169" s="102">
        <v>1.0231983685717192</v>
      </c>
      <c r="G169" s="102">
        <v>0.81364241769167056</v>
      </c>
      <c r="H169" s="102">
        <v>1.2794741702436285</v>
      </c>
      <c r="I169" s="102">
        <v>0.86475852708232781</v>
      </c>
      <c r="J169" s="102">
        <v>0.98372007977523779</v>
      </c>
      <c r="K169" s="102">
        <v>0.92280243951310192</v>
      </c>
      <c r="L169" s="102">
        <v>1.0930687168220306</v>
      </c>
      <c r="M169" s="102">
        <v>1.5924771189666791</v>
      </c>
      <c r="N169" s="102">
        <v>0.81948267366601901</v>
      </c>
      <c r="O169" s="102">
        <v>2.8264151441697862</v>
      </c>
      <c r="P169" s="102">
        <v>3.330023093026258</v>
      </c>
      <c r="Q169" s="102">
        <v>4.5876636823599188</v>
      </c>
      <c r="R169" s="102">
        <v>1.0340812487011177</v>
      </c>
      <c r="S169" s="102">
        <v>0.9920904159537387</v>
      </c>
      <c r="T169" s="102">
        <v>1.5239159466549401</v>
      </c>
      <c r="U169" s="102">
        <v>1.2087326380944909</v>
      </c>
      <c r="V169" s="102">
        <v>0.92283968149618201</v>
      </c>
      <c r="W169" s="102">
        <v>0.98389092438770975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8.7892748487148697</v>
      </c>
      <c r="D170" s="105">
        <v>7.1158668421848876</v>
      </c>
      <c r="E170" s="105">
        <v>6.9799521109693599</v>
      </c>
      <c r="F170" s="105">
        <v>6.7958363013662586</v>
      </c>
      <c r="G170" s="105">
        <v>6.9126800296286577</v>
      </c>
      <c r="H170" s="105">
        <v>7.1058518994586519</v>
      </c>
      <c r="I170" s="105">
        <v>6.8759388578930967</v>
      </c>
      <c r="J170" s="105">
        <v>7.1417204394033416</v>
      </c>
      <c r="K170" s="105">
        <v>6.7310165754846292</v>
      </c>
      <c r="L170" s="105">
        <v>6.9439544486651457</v>
      </c>
      <c r="M170" s="105">
        <v>7.080260048257804</v>
      </c>
      <c r="N170" s="105">
        <v>6.9039056873840341</v>
      </c>
      <c r="O170" s="105">
        <v>18.460680706681927</v>
      </c>
      <c r="P170" s="105">
        <v>17.660373070709817</v>
      </c>
      <c r="Q170" s="105">
        <v>7.853089511055491</v>
      </c>
      <c r="R170" s="105">
        <v>7.6456709222755261</v>
      </c>
      <c r="S170" s="105">
        <v>7.9277729042035867</v>
      </c>
      <c r="T170" s="105">
        <v>7.8979372422947716</v>
      </c>
      <c r="U170" s="105">
        <v>7.6508326052307041</v>
      </c>
      <c r="V170" s="105">
        <v>7.6920442433001028</v>
      </c>
      <c r="W170" s="105">
        <v>8.8385452564787865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10.268038669648314</v>
      </c>
      <c r="D171" s="102">
        <v>10.793611644648742</v>
      </c>
      <c r="E171" s="102">
        <v>10.769869766812162</v>
      </c>
      <c r="F171" s="102">
        <v>10.448358134279216</v>
      </c>
      <c r="G171" s="102">
        <v>9.4711832760757328</v>
      </c>
      <c r="H171" s="102">
        <v>9.5856299640266567</v>
      </c>
      <c r="I171" s="102">
        <v>9.6073336413493458</v>
      </c>
      <c r="J171" s="102">
        <v>9.7802771651281031</v>
      </c>
      <c r="K171" s="102">
        <v>9.0693087267209354</v>
      </c>
      <c r="L171" s="102">
        <v>9.4420209655924356</v>
      </c>
      <c r="M171" s="102">
        <v>9.6994409952612273</v>
      </c>
      <c r="N171" s="102">
        <v>9.756784659049945</v>
      </c>
      <c r="O171" s="102">
        <v>10.140746469884078</v>
      </c>
      <c r="P171" s="102">
        <v>9.5312332615504083</v>
      </c>
      <c r="Q171" s="102">
        <v>10.13550375529956</v>
      </c>
      <c r="R171" s="102">
        <v>10.962498861692572</v>
      </c>
      <c r="S171" s="102">
        <v>11.219834855832746</v>
      </c>
      <c r="T171" s="102">
        <v>10.850004246084481</v>
      </c>
      <c r="U171" s="102">
        <v>10.340088429130175</v>
      </c>
      <c r="V171" s="102">
        <v>10.06457249508402</v>
      </c>
      <c r="W171" s="102">
        <v>10.364860791193085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11.7050524921516</v>
      </c>
      <c r="D172" s="105">
        <v>12.802465403761413</v>
      </c>
      <c r="E172" s="105">
        <v>12.784323663723688</v>
      </c>
      <c r="F172" s="105">
        <v>10.973149166262264</v>
      </c>
      <c r="G172" s="105">
        <v>10.479711959175869</v>
      </c>
      <c r="H172" s="105">
        <v>10.292590030628096</v>
      </c>
      <c r="I172" s="105">
        <v>9.8988913105147152</v>
      </c>
      <c r="J172" s="105">
        <v>10.475403575369652</v>
      </c>
      <c r="K172" s="105">
        <v>10.873645513655035</v>
      </c>
      <c r="L172" s="105">
        <v>10.055894903266067</v>
      </c>
      <c r="M172" s="105">
        <v>11.442248588975117</v>
      </c>
      <c r="N172" s="105">
        <v>10.540343623632893</v>
      </c>
      <c r="O172" s="105">
        <v>11.895115810295183</v>
      </c>
      <c r="P172" s="105">
        <v>11.341243701690912</v>
      </c>
      <c r="Q172" s="105">
        <v>12.054206787041444</v>
      </c>
      <c r="R172" s="105">
        <v>12.129108309842518</v>
      </c>
      <c r="S172" s="105">
        <v>12.489167432562255</v>
      </c>
      <c r="T172" s="105">
        <v>11.886692122057326</v>
      </c>
      <c r="U172" s="105">
        <v>10.935715597419559</v>
      </c>
      <c r="V172" s="105">
        <v>10.780358285669282</v>
      </c>
      <c r="W172" s="105">
        <v>11.714204902423429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3.3783028236832027</v>
      </c>
      <c r="D173" s="99">
        <v>3.6102705564046871</v>
      </c>
      <c r="E173" s="99">
        <v>3.9151657274985165</v>
      </c>
      <c r="F173" s="99">
        <v>2.8259831921305669</v>
      </c>
      <c r="G173" s="99">
        <v>2.8178070391846166</v>
      </c>
      <c r="H173" s="99">
        <v>2.4517229186056473</v>
      </c>
      <c r="I173" s="99">
        <v>2.789200806577397</v>
      </c>
      <c r="J173" s="99">
        <v>3.0055643491164097</v>
      </c>
      <c r="K173" s="99">
        <v>3.30250871116945</v>
      </c>
      <c r="L173" s="99">
        <v>3.4609108995201132</v>
      </c>
      <c r="M173" s="99">
        <v>3.9800352482917041</v>
      </c>
      <c r="N173" s="99">
        <v>3.2955866115719501</v>
      </c>
      <c r="O173" s="99">
        <v>4.2982849196543107</v>
      </c>
      <c r="P173" s="99">
        <v>3.1158477369672908</v>
      </c>
      <c r="Q173" s="99">
        <v>3.7047417690043325</v>
      </c>
      <c r="R173" s="99">
        <v>3.1252417653310642</v>
      </c>
      <c r="S173" s="99">
        <v>3.7256542775726063</v>
      </c>
      <c r="T173" s="99">
        <v>3.6047630402046238</v>
      </c>
      <c r="U173" s="99">
        <v>2.7873610932844541</v>
      </c>
      <c r="V173" s="99">
        <v>2.9652941521174667</v>
      </c>
      <c r="W173" s="99">
        <v>3.8420819314114478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8.3267496684684019</v>
      </c>
      <c r="D174" s="110">
        <v>9.1921948473567259</v>
      </c>
      <c r="E174" s="110">
        <v>8.8691579362251733</v>
      </c>
      <c r="F174" s="110">
        <v>8.1471659741316973</v>
      </c>
      <c r="G174" s="110">
        <v>7.6619049199912546</v>
      </c>
      <c r="H174" s="110">
        <v>7.840867112022452</v>
      </c>
      <c r="I174" s="110">
        <v>7.1096905039373182</v>
      </c>
      <c r="J174" s="110">
        <v>7.4698392262532423</v>
      </c>
      <c r="K174" s="110">
        <v>7.5711368024855856</v>
      </c>
      <c r="L174" s="110">
        <v>6.5949840037459566</v>
      </c>
      <c r="M174" s="110">
        <v>7.4622133406834159</v>
      </c>
      <c r="N174" s="110">
        <v>7.2447570120609415</v>
      </c>
      <c r="O174" s="110">
        <v>7.5968308906408764</v>
      </c>
      <c r="P174" s="110">
        <v>8.225395964723619</v>
      </c>
      <c r="Q174" s="110">
        <v>8.3494650180371117</v>
      </c>
      <c r="R174" s="110">
        <v>9.0038665445114532</v>
      </c>
      <c r="S174" s="110">
        <v>8.7635131549896474</v>
      </c>
      <c r="T174" s="110">
        <v>8.2819290818527094</v>
      </c>
      <c r="U174" s="110">
        <v>8.1483545041351064</v>
      </c>
      <c r="V174" s="110">
        <v>7.8150641335518181</v>
      </c>
      <c r="W174" s="110">
        <v>7.8721229710119802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4.9952808081651749</v>
      </c>
      <c r="D175" s="123">
        <v>5.4025849253948515</v>
      </c>
      <c r="E175" s="123">
        <v>5.33762525549903</v>
      </c>
      <c r="F175" s="123">
        <v>4.9984839069287776</v>
      </c>
      <c r="G175" s="123">
        <v>4.8880946271763683</v>
      </c>
      <c r="H175" s="123">
        <v>5.2978794297177982</v>
      </c>
      <c r="I175" s="123">
        <v>5.1473156614619899</v>
      </c>
      <c r="J175" s="123">
        <v>4.997923886157535</v>
      </c>
      <c r="K175" s="123">
        <v>4.3156116741504569</v>
      </c>
      <c r="L175" s="123">
        <v>4.7256674875265983</v>
      </c>
      <c r="M175" s="123">
        <v>4.2336429248028509</v>
      </c>
      <c r="N175" s="123">
        <v>4.3277193953497237</v>
      </c>
      <c r="O175" s="123">
        <v>4.1938284189588746</v>
      </c>
      <c r="P175" s="123">
        <v>4.3074779210738168</v>
      </c>
      <c r="Q175" s="123">
        <v>4.3155329474944821</v>
      </c>
      <c r="R175" s="123">
        <v>4.6150767132033659</v>
      </c>
      <c r="S175" s="123">
        <v>4.6269573603780358</v>
      </c>
      <c r="T175" s="123">
        <v>4.5339260832993089</v>
      </c>
      <c r="U175" s="123">
        <v>4.2636870330724124</v>
      </c>
      <c r="V175" s="123">
        <v>4.2200088592757519</v>
      </c>
      <c r="W175" s="123">
        <v>4.2452328827190504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5.4892638409634369</v>
      </c>
      <c r="D176" s="99">
        <v>5.8580134117779661</v>
      </c>
      <c r="E176" s="99">
        <v>5.7360364709892977</v>
      </c>
      <c r="F176" s="99">
        <v>5.5242702094300897</v>
      </c>
      <c r="G176" s="99">
        <v>5.3522448887867071</v>
      </c>
      <c r="H176" s="99">
        <v>5.3721045534022487</v>
      </c>
      <c r="I176" s="99">
        <v>5.6166899712859566</v>
      </c>
      <c r="J176" s="99">
        <v>5.4492933669280799</v>
      </c>
      <c r="K176" s="99">
        <v>5.2696620333851119</v>
      </c>
      <c r="L176" s="99">
        <v>5.1643667886402982</v>
      </c>
      <c r="M176" s="99">
        <v>5.1859335832876496</v>
      </c>
      <c r="N176" s="99">
        <v>5.0474904470310387</v>
      </c>
      <c r="O176" s="99">
        <v>5.2936530077282624</v>
      </c>
      <c r="P176" s="99">
        <v>5.3397001009460325</v>
      </c>
      <c r="Q176" s="99">
        <v>5.2061033214034707</v>
      </c>
      <c r="R176" s="99">
        <v>4.9504763993175303</v>
      </c>
      <c r="S176" s="99">
        <v>5.2055351250771409</v>
      </c>
      <c r="T176" s="99">
        <v>5.0886856060186174</v>
      </c>
      <c r="U176" s="99">
        <v>4.7189046794054059</v>
      </c>
      <c r="V176" s="99">
        <v>4.5622897162759166</v>
      </c>
      <c r="W176" s="99">
        <v>4.7230755357719651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4.8239032915724103</v>
      </c>
      <c r="D177" s="110">
        <v>5.1929908399011149</v>
      </c>
      <c r="E177" s="110">
        <v>5.1448416009529545</v>
      </c>
      <c r="F177" s="110">
        <v>4.7558917505933946</v>
      </c>
      <c r="G177" s="110">
        <v>4.7331827180391874</v>
      </c>
      <c r="H177" s="110">
        <v>5.2755355659986973</v>
      </c>
      <c r="I177" s="110">
        <v>5.008282953294021</v>
      </c>
      <c r="J177" s="110">
        <v>4.8674974266745163</v>
      </c>
      <c r="K177" s="110">
        <v>4.0482747185525261</v>
      </c>
      <c r="L177" s="110">
        <v>4.5799453632775204</v>
      </c>
      <c r="M177" s="110">
        <v>3.964307427402169</v>
      </c>
      <c r="N177" s="110">
        <v>4.1435315692178856</v>
      </c>
      <c r="O177" s="110">
        <v>3.9581405904479148</v>
      </c>
      <c r="P177" s="110">
        <v>4.0370634757854811</v>
      </c>
      <c r="Q177" s="110">
        <v>4.1135837058760218</v>
      </c>
      <c r="R177" s="110">
        <v>4.5438203264871273</v>
      </c>
      <c r="S177" s="110">
        <v>4.487026941689102</v>
      </c>
      <c r="T177" s="110">
        <v>4.4077058432623373</v>
      </c>
      <c r="U177" s="110">
        <v>4.1712695829777919</v>
      </c>
      <c r="V177" s="110">
        <v>4.1503956075195942</v>
      </c>
      <c r="W177" s="110">
        <v>4.1494507033035193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46.375716869116502</v>
      </c>
      <c r="D3" s="118">
        <f t="shared" si="0"/>
        <v>48.292386282384413</v>
      </c>
      <c r="E3" s="118">
        <f t="shared" si="0"/>
        <v>43.916613242983964</v>
      </c>
      <c r="F3" s="118">
        <f t="shared" si="0"/>
        <v>43.012714513102658</v>
      </c>
      <c r="G3" s="118">
        <f t="shared" si="0"/>
        <v>45.000234366298329</v>
      </c>
      <c r="H3" s="118">
        <f t="shared" si="0"/>
        <v>48.510892139773752</v>
      </c>
      <c r="I3" s="118">
        <f t="shared" si="0"/>
        <v>43.562477904357259</v>
      </c>
      <c r="J3" s="118">
        <f t="shared" si="0"/>
        <v>44.586236017272505</v>
      </c>
      <c r="K3" s="118">
        <f t="shared" si="0"/>
        <v>42.919439700085903</v>
      </c>
      <c r="L3" s="118">
        <f t="shared" si="0"/>
        <v>46.480817844396597</v>
      </c>
      <c r="M3" s="118">
        <f t="shared" si="0"/>
        <v>39.614765052482454</v>
      </c>
      <c r="N3" s="118">
        <f t="shared" si="0"/>
        <v>39.910580778881801</v>
      </c>
      <c r="O3" s="118">
        <f t="shared" si="0"/>
        <v>37.75364515258601</v>
      </c>
      <c r="P3" s="118">
        <f t="shared" si="0"/>
        <v>33.982806425723204</v>
      </c>
      <c r="Q3" s="118">
        <f t="shared" si="0"/>
        <v>30.043969802766817</v>
      </c>
      <c r="R3" s="118">
        <f t="shared" ref="R3:V3" si="1">R4+R7+R9+R19</f>
        <v>30.073402570918354</v>
      </c>
      <c r="S3" s="118">
        <f t="shared" si="1"/>
        <v>30.943195625275845</v>
      </c>
      <c r="T3" s="118">
        <f t="shared" si="1"/>
        <v>26.350935889668598</v>
      </c>
      <c r="U3" s="118">
        <f t="shared" si="1"/>
        <v>26.132431234932522</v>
      </c>
      <c r="V3" s="118">
        <f t="shared" si="1"/>
        <v>25.665250045237759</v>
      </c>
      <c r="W3" s="118">
        <f t="shared" ref="W3" si="2">W4+W7+W9+W19</f>
        <v>21.125710489348229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42.566116377477329</v>
      </c>
      <c r="D4" s="123">
        <f t="shared" si="3"/>
        <v>44.153944383298771</v>
      </c>
      <c r="E4" s="123">
        <f t="shared" si="3"/>
        <v>40.879466103617581</v>
      </c>
      <c r="F4" s="123">
        <f t="shared" si="3"/>
        <v>39.055732358823555</v>
      </c>
      <c r="G4" s="123">
        <f t="shared" si="3"/>
        <v>40.503109359973919</v>
      </c>
      <c r="H4" s="123">
        <f t="shared" si="3"/>
        <v>43.969255118391018</v>
      </c>
      <c r="I4" s="123">
        <f t="shared" si="3"/>
        <v>39.585105656723911</v>
      </c>
      <c r="J4" s="123">
        <f t="shared" si="3"/>
        <v>40.576420684939698</v>
      </c>
      <c r="K4" s="123">
        <f t="shared" si="3"/>
        <v>39.803972327904617</v>
      </c>
      <c r="L4" s="123">
        <f t="shared" si="3"/>
        <v>43.567078136682191</v>
      </c>
      <c r="M4" s="123">
        <f t="shared" si="3"/>
        <v>36.879284743135287</v>
      </c>
      <c r="N4" s="123">
        <f t="shared" si="3"/>
        <v>36.103685688472055</v>
      </c>
      <c r="O4" s="123">
        <f t="shared" si="3"/>
        <v>34.216706404382258</v>
      </c>
      <c r="P4" s="123">
        <f t="shared" si="3"/>
        <v>29.784598148016794</v>
      </c>
      <c r="Q4" s="123">
        <f t="shared" si="3"/>
        <v>26.247011698466387</v>
      </c>
      <c r="R4" s="123">
        <f t="shared" ref="R4:V4" si="4">SUM(R5:R6)</f>
        <v>26.578158238205287</v>
      </c>
      <c r="S4" s="123">
        <f t="shared" si="4"/>
        <v>27.101033621797804</v>
      </c>
      <c r="T4" s="123">
        <f t="shared" si="4"/>
        <v>23.903730416494408</v>
      </c>
      <c r="U4" s="123">
        <f t="shared" si="4"/>
        <v>21.796541060219475</v>
      </c>
      <c r="V4" s="123">
        <f t="shared" si="4"/>
        <v>21.02349586849795</v>
      </c>
      <c r="W4" s="123">
        <f t="shared" ref="W4" si="5">SUM(W5:W6)</f>
        <v>18.595855349063168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42.566116377477329</v>
      </c>
      <c r="D5" s="99">
        <v>44.153944383298771</v>
      </c>
      <c r="E5" s="99">
        <v>40.879466103617581</v>
      </c>
      <c r="F5" s="99">
        <v>39.055732358823555</v>
      </c>
      <c r="G5" s="99">
        <v>40.503109359973919</v>
      </c>
      <c r="H5" s="99">
        <v>43.969255118391018</v>
      </c>
      <c r="I5" s="99">
        <v>39.585105656723911</v>
      </c>
      <c r="J5" s="99">
        <v>40.576420684939698</v>
      </c>
      <c r="K5" s="99">
        <v>39.803972327904617</v>
      </c>
      <c r="L5" s="99">
        <v>43.567078136682191</v>
      </c>
      <c r="M5" s="99">
        <v>36.879284743135287</v>
      </c>
      <c r="N5" s="99">
        <v>36.103685688472055</v>
      </c>
      <c r="O5" s="99">
        <v>34.216706404382258</v>
      </c>
      <c r="P5" s="99">
        <v>29.784598148016794</v>
      </c>
      <c r="Q5" s="99">
        <v>26.247011698466387</v>
      </c>
      <c r="R5" s="99">
        <v>26.578158238205287</v>
      </c>
      <c r="S5" s="99">
        <v>27.101033621797804</v>
      </c>
      <c r="T5" s="99">
        <v>23.903730416494408</v>
      </c>
      <c r="U5" s="99">
        <v>21.796541060219475</v>
      </c>
      <c r="V5" s="99">
        <v>21.02349586849795</v>
      </c>
      <c r="W5" s="99">
        <v>18.595855349063168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2.8318251724460719</v>
      </c>
      <c r="D9" s="123">
        <v>3.1135500497927078</v>
      </c>
      <c r="E9" s="123">
        <v>2.1703436007710963</v>
      </c>
      <c r="F9" s="123">
        <v>2.8198188757763383</v>
      </c>
      <c r="G9" s="123">
        <v>3.101080765004383</v>
      </c>
      <c r="H9" s="123">
        <v>3.2589202519492684</v>
      </c>
      <c r="I9" s="123">
        <v>2.8300168843197095</v>
      </c>
      <c r="J9" s="123">
        <v>2.9789973755208363</v>
      </c>
      <c r="K9" s="123">
        <v>2.2457283493860554</v>
      </c>
      <c r="L9" s="123">
        <v>2.1239997576713074</v>
      </c>
      <c r="M9" s="123">
        <v>1.9375308455209723</v>
      </c>
      <c r="N9" s="123">
        <v>2.6818425193634519</v>
      </c>
      <c r="O9" s="123">
        <v>2.4753001261947492</v>
      </c>
      <c r="P9" s="123">
        <v>2.7248958987144709</v>
      </c>
      <c r="Q9" s="123">
        <v>2.4814893559593552</v>
      </c>
      <c r="R9" s="123">
        <v>2.3179730837206405</v>
      </c>
      <c r="S9" s="123">
        <v>2.6442824786309811</v>
      </c>
      <c r="T9" s="123">
        <v>1.5705554669618529</v>
      </c>
      <c r="U9" s="123">
        <v>2.8465323188084111</v>
      </c>
      <c r="V9" s="123">
        <v>3.2686363461504482</v>
      </c>
      <c r="W9" s="123">
        <v>1.8321444620550968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4.0019398286977061</v>
      </c>
      <c r="D10" s="99">
        <v>4.4101476025392676</v>
      </c>
      <c r="E10" s="99">
        <v>4.3929689010261646</v>
      </c>
      <c r="F10" s="99">
        <v>4.5619520662328359</v>
      </c>
      <c r="G10" s="99">
        <v>4.6452107313134849</v>
      </c>
      <c r="H10" s="99">
        <v>4.9103684919377155</v>
      </c>
      <c r="I10" s="99">
        <v>4.8996114113870979</v>
      </c>
      <c r="J10" s="99">
        <v>5.4409950319180069</v>
      </c>
      <c r="K10" s="99">
        <v>5.439981916948228</v>
      </c>
      <c r="L10" s="99">
        <v>5.221419654718285</v>
      </c>
      <c r="M10" s="99">
        <v>4.9872471243011569</v>
      </c>
      <c r="N10" s="99">
        <v>4.8610635367882464</v>
      </c>
      <c r="O10" s="99">
        <v>4.7625244116368126</v>
      </c>
      <c r="P10" s="99">
        <v>4.706724942798286</v>
      </c>
      <c r="Q10" s="99">
        <v>4.5716610597481724</v>
      </c>
      <c r="R10" s="99">
        <v>4.8352091035923799</v>
      </c>
      <c r="S10" s="99">
        <v>5.0138227452322575</v>
      </c>
      <c r="T10" s="99">
        <v>4.7204323549612051</v>
      </c>
      <c r="U10" s="99">
        <v>4.1358515753604443</v>
      </c>
      <c r="V10" s="99">
        <v>4.3116913543306774</v>
      </c>
      <c r="W10" s="99">
        <v>4.5372173150498254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3.435729606749923</v>
      </c>
      <c r="D11" s="99">
        <v>3.4354184580340288</v>
      </c>
      <c r="E11" s="99">
        <v>3.3622155087963361</v>
      </c>
      <c r="F11" s="99">
        <v>3.391896746014079</v>
      </c>
      <c r="G11" s="99">
        <v>3.6609899220667939</v>
      </c>
      <c r="H11" s="99">
        <v>3.7862400131290346</v>
      </c>
      <c r="I11" s="99">
        <v>3.8604479002457279</v>
      </c>
      <c r="J11" s="99">
        <v>4.0581145929215401</v>
      </c>
      <c r="K11" s="99">
        <v>4.0267804547241006</v>
      </c>
      <c r="L11" s="99">
        <v>4.3727425535182824</v>
      </c>
      <c r="M11" s="99">
        <v>4.2495446451503938</v>
      </c>
      <c r="N11" s="99">
        <v>3.8714387578056666</v>
      </c>
      <c r="O11" s="99">
        <v>3.6272071088415827</v>
      </c>
      <c r="P11" s="99">
        <v>3.2805712172282631</v>
      </c>
      <c r="Q11" s="99">
        <v>2.7309797485937661</v>
      </c>
      <c r="R11" s="99">
        <v>2.7658942179838806</v>
      </c>
      <c r="S11" s="99">
        <v>2.7597751662324765</v>
      </c>
      <c r="T11" s="99">
        <v>2.6165026582089035</v>
      </c>
      <c r="U11" s="99">
        <v>3.0547243798055037</v>
      </c>
      <c r="V11" s="99">
        <v>3.5328438532454434</v>
      </c>
      <c r="W11" s="99">
        <v>4.2343773614040643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2.0881723111653003</v>
      </c>
      <c r="D12" s="99">
        <v>0.66697335731124519</v>
      </c>
      <c r="E12" s="99">
        <v>0.46438653786421624</v>
      </c>
      <c r="F12" s="99">
        <v>1.0788756542743572</v>
      </c>
      <c r="G12" s="99">
        <v>0.97083184579636428</v>
      </c>
      <c r="H12" s="99">
        <v>1.9417201964213824</v>
      </c>
      <c r="I12" s="99">
        <v>0.65707922873002811</v>
      </c>
      <c r="J12" s="99">
        <v>1.4516623772770221</v>
      </c>
      <c r="K12" s="99">
        <v>1.6726969442267856</v>
      </c>
      <c r="L12" s="99">
        <v>2.320488553004457</v>
      </c>
      <c r="M12" s="99">
        <v>2.882951085030772</v>
      </c>
      <c r="N12" s="99">
        <v>1.7537290759204534</v>
      </c>
      <c r="O12" s="99">
        <v>1.9222979774000355</v>
      </c>
      <c r="P12" s="99">
        <v>1.6250004562791092</v>
      </c>
      <c r="Q12" s="99">
        <v>0.67062725089751407</v>
      </c>
      <c r="R12" s="99">
        <v>0.64158271839756009</v>
      </c>
      <c r="S12" s="99">
        <v>0.41160941878362417</v>
      </c>
      <c r="T12" s="99">
        <v>0.48541894906386873</v>
      </c>
      <c r="U12" s="99">
        <v>1.6276953432704035</v>
      </c>
      <c r="V12" s="99">
        <v>1.8551948574353807</v>
      </c>
      <c r="W12" s="99">
        <v>3.7063617374253273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2.0881723111653003</v>
      </c>
      <c r="D13" s="102">
        <v>0.66697335731124519</v>
      </c>
      <c r="E13" s="102">
        <v>0.46438653786421624</v>
      </c>
      <c r="F13" s="102">
        <v>1.0788756542743572</v>
      </c>
      <c r="G13" s="102">
        <v>0.97083184579636428</v>
      </c>
      <c r="H13" s="102">
        <v>1.9417201964213824</v>
      </c>
      <c r="I13" s="102">
        <v>0.65707922873002811</v>
      </c>
      <c r="J13" s="102">
        <v>1.4516623772770221</v>
      </c>
      <c r="K13" s="102">
        <v>1.6726969442267856</v>
      </c>
      <c r="L13" s="102">
        <v>2.320488553004457</v>
      </c>
      <c r="M13" s="102">
        <v>2.882951085030772</v>
      </c>
      <c r="N13" s="102">
        <v>1.7537290759204534</v>
      </c>
      <c r="O13" s="102">
        <v>1.9222979774000355</v>
      </c>
      <c r="P13" s="102">
        <v>1.6250004562791092</v>
      </c>
      <c r="Q13" s="102">
        <v>0.67062725089751407</v>
      </c>
      <c r="R13" s="102">
        <v>0.64158271839756009</v>
      </c>
      <c r="S13" s="102">
        <v>0.41160941878362417</v>
      </c>
      <c r="T13" s="102">
        <v>0.48541894906386873</v>
      </c>
      <c r="U13" s="102">
        <v>1.6276953432704035</v>
      </c>
      <c r="V13" s="102">
        <v>1.8551948574353807</v>
      </c>
      <c r="W13" s="102">
        <v>3.7063617374253273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0.97777531919310101</v>
      </c>
      <c r="D19" s="123">
        <v>1.0248918492929369</v>
      </c>
      <c r="E19" s="123">
        <v>0.86680353859528492</v>
      </c>
      <c r="F19" s="123">
        <v>1.1371632785027646</v>
      </c>
      <c r="G19" s="123">
        <v>1.3960442413200267</v>
      </c>
      <c r="H19" s="123">
        <v>1.2827167694334607</v>
      </c>
      <c r="I19" s="123">
        <v>1.1473553633136342</v>
      </c>
      <c r="J19" s="123">
        <v>1.0308179568119702</v>
      </c>
      <c r="K19" s="123">
        <v>0.86973902279523152</v>
      </c>
      <c r="L19" s="123">
        <v>0.78973995004309616</v>
      </c>
      <c r="M19" s="123">
        <v>0.79794946382619414</v>
      </c>
      <c r="N19" s="123">
        <v>1.1250525710462989</v>
      </c>
      <c r="O19" s="123">
        <v>1.0616386220090073</v>
      </c>
      <c r="P19" s="123">
        <v>1.4733123789919451</v>
      </c>
      <c r="Q19" s="123">
        <v>1.3154687483410767</v>
      </c>
      <c r="R19" s="123">
        <v>1.1772712489924249</v>
      </c>
      <c r="S19" s="123">
        <v>1.1978795248470588</v>
      </c>
      <c r="T19" s="123">
        <v>0.87665000621233724</v>
      </c>
      <c r="U19" s="123">
        <v>1.4893578559046372</v>
      </c>
      <c r="V19" s="123">
        <v>1.3731178305893599</v>
      </c>
      <c r="W19" s="123">
        <v>0.69771067822996258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2.2035476582962885</v>
      </c>
      <c r="D20" s="99">
        <v>2.731747181213974</v>
      </c>
      <c r="E20" s="99">
        <v>3.1854879149613238</v>
      </c>
      <c r="F20" s="99">
        <v>3.1560397650948127</v>
      </c>
      <c r="G20" s="99">
        <v>3.1819683847701477</v>
      </c>
      <c r="H20" s="99">
        <v>3.3875217999689253</v>
      </c>
      <c r="I20" s="99">
        <v>3.0999896804657303</v>
      </c>
      <c r="J20" s="99">
        <v>3.3578673138977919</v>
      </c>
      <c r="K20" s="99">
        <v>3.2898924625707533</v>
      </c>
      <c r="L20" s="99">
        <v>3.319852490521304</v>
      </c>
      <c r="M20" s="99">
        <v>3.0718427963241361</v>
      </c>
      <c r="N20" s="99">
        <v>2.9972087878463443</v>
      </c>
      <c r="O20" s="99">
        <v>2.5637214212267239</v>
      </c>
      <c r="P20" s="99">
        <v>2.6256685861182656</v>
      </c>
      <c r="Q20" s="99">
        <v>2.8351130947858865</v>
      </c>
      <c r="R20" s="99">
        <v>2.8897792529529376</v>
      </c>
      <c r="S20" s="99">
        <v>3.0777184618602313</v>
      </c>
      <c r="T20" s="99">
        <v>2.4643089876858961</v>
      </c>
      <c r="U20" s="99">
        <v>2.6710270617929974</v>
      </c>
      <c r="V20" s="99">
        <v>2.7786191266400171</v>
      </c>
      <c r="W20" s="99">
        <v>2.7496032328172451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1.5215578705280484</v>
      </c>
      <c r="D21" s="99">
        <v>1.6623246014640332</v>
      </c>
      <c r="E21" s="99">
        <v>2.1196052869794908</v>
      </c>
      <c r="F21" s="99">
        <v>2.1132598788967245</v>
      </c>
      <c r="G21" s="99">
        <v>2.0852854263405121</v>
      </c>
      <c r="H21" s="99">
        <v>2.1504052795444726</v>
      </c>
      <c r="I21" s="99">
        <v>2.2048259103577741</v>
      </c>
      <c r="J21" s="99">
        <v>2.2947988084321098</v>
      </c>
      <c r="K21" s="99">
        <v>2.2013738999987233</v>
      </c>
      <c r="L21" s="99">
        <v>2.1600908385594102</v>
      </c>
      <c r="M21" s="99">
        <v>2.0401803938573688</v>
      </c>
      <c r="N21" s="99">
        <v>2.0790671588133178</v>
      </c>
      <c r="O21" s="99">
        <v>1.9243164590079065</v>
      </c>
      <c r="P21" s="99">
        <v>1.9107499462921391</v>
      </c>
      <c r="Q21" s="99">
        <v>1.9115404060504992</v>
      </c>
      <c r="R21" s="99">
        <v>2.0285143319330445</v>
      </c>
      <c r="S21" s="99">
        <v>2.0534695772286589</v>
      </c>
      <c r="T21" s="99">
        <v>1.893475038278609</v>
      </c>
      <c r="U21" s="99">
        <v>2.1596143292147145</v>
      </c>
      <c r="V21" s="99">
        <v>1.9603249548633137</v>
      </c>
      <c r="W21" s="99">
        <v>1.8914803724934406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30.449246819079963</v>
      </c>
      <c r="D24" s="118">
        <f t="shared" si="7"/>
        <v>24.24743861016276</v>
      </c>
      <c r="E24" s="118">
        <f t="shared" si="7"/>
        <v>23.294011580239211</v>
      </c>
      <c r="F24" s="118">
        <f t="shared" si="7"/>
        <v>25.160177717154326</v>
      </c>
      <c r="G24" s="118">
        <f t="shared" si="7"/>
        <v>26.866658217680452</v>
      </c>
      <c r="H24" s="118">
        <f t="shared" si="7"/>
        <v>25.224214530148064</v>
      </c>
      <c r="I24" s="118">
        <f t="shared" si="7"/>
        <v>21.622989647356334</v>
      </c>
      <c r="J24" s="118">
        <f t="shared" si="7"/>
        <v>22.976365200741817</v>
      </c>
      <c r="K24" s="118">
        <f t="shared" si="7"/>
        <v>22.764464649879262</v>
      </c>
      <c r="L24" s="118">
        <f t="shared" si="7"/>
        <v>24.108502671110593</v>
      </c>
      <c r="M24" s="118">
        <f t="shared" si="7"/>
        <v>19.558664105719863</v>
      </c>
      <c r="N24" s="118">
        <f t="shared" si="7"/>
        <v>18.487751576307378</v>
      </c>
      <c r="O24" s="118">
        <f t="shared" si="7"/>
        <v>19.138726169425084</v>
      </c>
      <c r="P24" s="118">
        <f t="shared" si="7"/>
        <v>18.817520379333445</v>
      </c>
      <c r="Q24" s="118">
        <f t="shared" si="7"/>
        <v>15.598501581113894</v>
      </c>
      <c r="R24" s="118">
        <f t="shared" ref="R24:V24" si="8">R25+R28+R30+R39</f>
        <v>17.904357326324199</v>
      </c>
      <c r="S24" s="118">
        <f t="shared" si="8"/>
        <v>14.368030633489523</v>
      </c>
      <c r="T24" s="118">
        <f t="shared" si="8"/>
        <v>15.823735814163307</v>
      </c>
      <c r="U24" s="118">
        <f t="shared" si="8"/>
        <v>14.290027936874571</v>
      </c>
      <c r="V24" s="118">
        <f t="shared" si="8"/>
        <v>12.969842786039019</v>
      </c>
      <c r="W24" s="118">
        <f t="shared" ref="W24" si="9">W25+W28+W30+W39</f>
        <v>12.240916369725666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28.129238539879708</v>
      </c>
      <c r="D25" s="123">
        <f t="shared" si="10"/>
        <v>21.859335770852628</v>
      </c>
      <c r="E25" s="123">
        <f t="shared" si="10"/>
        <v>20.529584210870492</v>
      </c>
      <c r="F25" s="123">
        <f t="shared" si="10"/>
        <v>22.782813207324249</v>
      </c>
      <c r="G25" s="123">
        <f t="shared" si="10"/>
        <v>25.389169974128414</v>
      </c>
      <c r="H25" s="123">
        <f t="shared" si="10"/>
        <v>23.84405453345752</v>
      </c>
      <c r="I25" s="123">
        <f t="shared" si="10"/>
        <v>20.472482034995142</v>
      </c>
      <c r="J25" s="123">
        <f t="shared" si="10"/>
        <v>21.493379363490799</v>
      </c>
      <c r="K25" s="123">
        <f t="shared" si="10"/>
        <v>21.320412523454983</v>
      </c>
      <c r="L25" s="123">
        <f t="shared" si="10"/>
        <v>22.736681782842645</v>
      </c>
      <c r="M25" s="123">
        <f t="shared" si="10"/>
        <v>17.921389754771873</v>
      </c>
      <c r="N25" s="123">
        <f t="shared" si="10"/>
        <v>17.074740089942242</v>
      </c>
      <c r="O25" s="123">
        <f t="shared" si="10"/>
        <v>18.017400642365452</v>
      </c>
      <c r="P25" s="123">
        <f t="shared" si="10"/>
        <v>18.108612592723734</v>
      </c>
      <c r="Q25" s="123">
        <f t="shared" si="10"/>
        <v>14.754987918149162</v>
      </c>
      <c r="R25" s="123">
        <f t="shared" ref="R25:V25" si="11">SUM(R26:R27)</f>
        <v>16.970447709692163</v>
      </c>
      <c r="S25" s="123">
        <f t="shared" si="11"/>
        <v>13.294606663119268</v>
      </c>
      <c r="T25" s="123">
        <f t="shared" si="11"/>
        <v>14.739928871715573</v>
      </c>
      <c r="U25" s="123">
        <f t="shared" si="11"/>
        <v>13.437043825983466</v>
      </c>
      <c r="V25" s="123">
        <f t="shared" si="11"/>
        <v>12.162225943676599</v>
      </c>
      <c r="W25" s="123">
        <f t="shared" ref="W25" si="12">SUM(W26:W27)</f>
        <v>11.301936740530111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28.129238539879708</v>
      </c>
      <c r="D26" s="99">
        <v>21.859335770852628</v>
      </c>
      <c r="E26" s="99">
        <v>20.529584210870492</v>
      </c>
      <c r="F26" s="99">
        <v>22.782813207324249</v>
      </c>
      <c r="G26" s="99">
        <v>25.389169974128414</v>
      </c>
      <c r="H26" s="99">
        <v>23.84405453345752</v>
      </c>
      <c r="I26" s="99">
        <v>20.472482034995142</v>
      </c>
      <c r="J26" s="99">
        <v>21.493379363490799</v>
      </c>
      <c r="K26" s="99">
        <v>21.320412523454983</v>
      </c>
      <c r="L26" s="99">
        <v>22.736681782842645</v>
      </c>
      <c r="M26" s="99">
        <v>17.921389754771873</v>
      </c>
      <c r="N26" s="99">
        <v>17.074740089942242</v>
      </c>
      <c r="O26" s="99">
        <v>18.017400642365452</v>
      </c>
      <c r="P26" s="99">
        <v>18.108612592723734</v>
      </c>
      <c r="Q26" s="99">
        <v>14.754987918149162</v>
      </c>
      <c r="R26" s="99">
        <v>16.970447709692163</v>
      </c>
      <c r="S26" s="99">
        <v>13.294606663119268</v>
      </c>
      <c r="T26" s="99">
        <v>14.739928871715573</v>
      </c>
      <c r="U26" s="99">
        <v>13.437043825983466</v>
      </c>
      <c r="V26" s="99">
        <v>12.162225943676599</v>
      </c>
      <c r="W26" s="99">
        <v>11.301936740530111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1.2967577168178714</v>
      </c>
      <c r="D30" s="123">
        <v>1.4313739894399575</v>
      </c>
      <c r="E30" s="123">
        <v>1.7323974293646176</v>
      </c>
      <c r="F30" s="123">
        <v>1.650798646218405</v>
      </c>
      <c r="G30" s="123">
        <v>1.007176616014984</v>
      </c>
      <c r="H30" s="123">
        <v>0.95167316324668227</v>
      </c>
      <c r="I30" s="123">
        <v>0.69360593228059475</v>
      </c>
      <c r="J30" s="123">
        <v>0.85994356145087825</v>
      </c>
      <c r="K30" s="123">
        <v>0.91169381916440551</v>
      </c>
      <c r="L30" s="123">
        <v>0.88142307934309572</v>
      </c>
      <c r="M30" s="123">
        <v>1.0366551246827014</v>
      </c>
      <c r="N30" s="123">
        <v>0.82181243415504956</v>
      </c>
      <c r="O30" s="123">
        <v>0.65545360522142704</v>
      </c>
      <c r="P30" s="123">
        <v>0.35193675968477178</v>
      </c>
      <c r="Q30" s="123">
        <v>0.56767097526460075</v>
      </c>
      <c r="R30" s="123">
        <v>0.63070209562196178</v>
      </c>
      <c r="S30" s="123">
        <v>0.74310757070817712</v>
      </c>
      <c r="T30" s="123">
        <v>0.77469529567941953</v>
      </c>
      <c r="U30" s="123">
        <v>0.55922361962417733</v>
      </c>
      <c r="V30" s="123">
        <v>0.49090752999747544</v>
      </c>
      <c r="W30" s="123">
        <v>0.61086553631889495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4.1581784825156474</v>
      </c>
      <c r="D31" s="99">
        <v>3.4633524179964423</v>
      </c>
      <c r="E31" s="99">
        <v>3.2563448370833168</v>
      </c>
      <c r="F31" s="99">
        <v>3.4154127819372855</v>
      </c>
      <c r="G31" s="99">
        <v>3.646481426795575</v>
      </c>
      <c r="H31" s="99">
        <v>3.4710371195595058</v>
      </c>
      <c r="I31" s="99">
        <v>3.2154535124729926</v>
      </c>
      <c r="J31" s="99">
        <v>3.5088627367659471</v>
      </c>
      <c r="K31" s="99">
        <v>3.4988802590355399</v>
      </c>
      <c r="L31" s="99">
        <v>3.5187858032777819</v>
      </c>
      <c r="M31" s="99">
        <v>3.4495372974521805</v>
      </c>
      <c r="N31" s="99">
        <v>3.0407372118993075</v>
      </c>
      <c r="O31" s="99">
        <v>2.938601788640268</v>
      </c>
      <c r="P31" s="99">
        <v>3.8013020518841887</v>
      </c>
      <c r="Q31" s="99">
        <v>2.7743849594388297</v>
      </c>
      <c r="R31" s="99">
        <v>3.1673640249662731</v>
      </c>
      <c r="S31" s="99">
        <v>2.9576872679316053</v>
      </c>
      <c r="T31" s="99">
        <v>3.3544527826730248</v>
      </c>
      <c r="U31" s="99">
        <v>3.0451917694105428</v>
      </c>
      <c r="V31" s="99">
        <v>2.8022456551963537</v>
      </c>
      <c r="W31" s="99">
        <v>2.5668947491390282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0.8797854668692594</v>
      </c>
      <c r="D32" s="99">
        <v>0.69351752395623845</v>
      </c>
      <c r="E32" s="99">
        <v>0.53276750125305161</v>
      </c>
      <c r="F32" s="99">
        <v>0.63460172017076377</v>
      </c>
      <c r="G32" s="99">
        <v>0.58913546815178663</v>
      </c>
      <c r="H32" s="99">
        <v>1.0192736169553007</v>
      </c>
      <c r="I32" s="99">
        <v>0.29141549168890718</v>
      </c>
      <c r="J32" s="99">
        <v>0.56105956504989218</v>
      </c>
      <c r="K32" s="99">
        <v>0.67284781055526299</v>
      </c>
      <c r="L32" s="99">
        <v>0.6780289396927579</v>
      </c>
      <c r="M32" s="99">
        <v>0.58537573713853297</v>
      </c>
      <c r="N32" s="99">
        <v>0.37992277343185826</v>
      </c>
      <c r="O32" s="99">
        <v>0.37973786021850708</v>
      </c>
      <c r="P32" s="99">
        <v>1.5981154188760878</v>
      </c>
      <c r="Q32" s="99">
        <v>0.15736146158624598</v>
      </c>
      <c r="R32" s="99">
        <v>1.0680677085471895</v>
      </c>
      <c r="S32" s="99">
        <v>0.32792102116218935</v>
      </c>
      <c r="T32" s="99">
        <v>1.0692927488860828</v>
      </c>
      <c r="U32" s="99">
        <v>0.60195328612969268</v>
      </c>
      <c r="V32" s="99">
        <v>0.65227216541472599</v>
      </c>
      <c r="W32" s="99">
        <v>0.40923027601144513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0.8797854668692594</v>
      </c>
      <c r="D33" s="102">
        <v>0.69351752395623845</v>
      </c>
      <c r="E33" s="102">
        <v>0.53276750125305161</v>
      </c>
      <c r="F33" s="102">
        <v>0.63460172017076377</v>
      </c>
      <c r="G33" s="102">
        <v>0.58913546815178663</v>
      </c>
      <c r="H33" s="102">
        <v>1.0192736169553007</v>
      </c>
      <c r="I33" s="102">
        <v>0.29141549168890718</v>
      </c>
      <c r="J33" s="102">
        <v>0.56105956504989218</v>
      </c>
      <c r="K33" s="102">
        <v>0.67284781055526299</v>
      </c>
      <c r="L33" s="102">
        <v>0.6780289396927579</v>
      </c>
      <c r="M33" s="102">
        <v>0.58537573713853297</v>
      </c>
      <c r="N33" s="102">
        <v>0.37992277343185826</v>
      </c>
      <c r="O33" s="102">
        <v>0.37973786021850708</v>
      </c>
      <c r="P33" s="102">
        <v>1.5981154188760878</v>
      </c>
      <c r="Q33" s="102">
        <v>0.15736146158624598</v>
      </c>
      <c r="R33" s="102">
        <v>1.0680677085471895</v>
      </c>
      <c r="S33" s="102">
        <v>0.32792102116218935</v>
      </c>
      <c r="T33" s="102">
        <v>1.0692927488860828</v>
      </c>
      <c r="U33" s="102">
        <v>0.60195328612969268</v>
      </c>
      <c r="V33" s="102">
        <v>0.65227216541472599</v>
      </c>
      <c r="W33" s="102">
        <v>0.40923027601144513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1.0232505623823833</v>
      </c>
      <c r="D39" s="123">
        <v>0.95672884987017404</v>
      </c>
      <c r="E39" s="123">
        <v>1.0320299400041006</v>
      </c>
      <c r="F39" s="123">
        <v>0.72656586361167264</v>
      </c>
      <c r="G39" s="123">
        <v>0.47031162753705569</v>
      </c>
      <c r="H39" s="123">
        <v>0.4284868334438644</v>
      </c>
      <c r="I39" s="123">
        <v>0.45690168008059934</v>
      </c>
      <c r="J39" s="123">
        <v>0.62304227580013816</v>
      </c>
      <c r="K39" s="123">
        <v>0.53235830725987154</v>
      </c>
      <c r="L39" s="123">
        <v>0.4903978089248503</v>
      </c>
      <c r="M39" s="123">
        <v>0.60061922626528741</v>
      </c>
      <c r="N39" s="123">
        <v>0.59119905221008684</v>
      </c>
      <c r="O39" s="123">
        <v>0.46587192183820286</v>
      </c>
      <c r="P39" s="123">
        <v>0.3569710269249371</v>
      </c>
      <c r="Q39" s="123">
        <v>0.27584268770013071</v>
      </c>
      <c r="R39" s="123">
        <v>0.30320752101007314</v>
      </c>
      <c r="S39" s="123">
        <v>0.3303163996620781</v>
      </c>
      <c r="T39" s="123">
        <v>0.30911164676831276</v>
      </c>
      <c r="U39" s="123">
        <v>0.29376049126692871</v>
      </c>
      <c r="V39" s="123">
        <v>0.31670931236494448</v>
      </c>
      <c r="W39" s="123">
        <v>0.32811409287665833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3.2698320626522142</v>
      </c>
      <c r="D40" s="99">
        <v>3.0641778451027779</v>
      </c>
      <c r="E40" s="99">
        <v>3.3178051232479486</v>
      </c>
      <c r="F40" s="99">
        <v>2.5714064372864245</v>
      </c>
      <c r="G40" s="99">
        <v>2.0987309088691637</v>
      </c>
      <c r="H40" s="99">
        <v>2.0953034765698768</v>
      </c>
      <c r="I40" s="99">
        <v>2.0633952730406109</v>
      </c>
      <c r="J40" s="99">
        <v>2.1018819174984076</v>
      </c>
      <c r="K40" s="99">
        <v>1.9805565589703951</v>
      </c>
      <c r="L40" s="99">
        <v>2.0094488401909971</v>
      </c>
      <c r="M40" s="99">
        <v>2.198857204188966</v>
      </c>
      <c r="N40" s="99">
        <v>2.03812411431913</v>
      </c>
      <c r="O40" s="99">
        <v>1.822132061173521</v>
      </c>
      <c r="P40" s="99">
        <v>1.628301834103995</v>
      </c>
      <c r="Q40" s="99">
        <v>1.6095350772924597</v>
      </c>
      <c r="R40" s="99">
        <v>1.71611822682846</v>
      </c>
      <c r="S40" s="99">
        <v>1.9652408965383752</v>
      </c>
      <c r="T40" s="99">
        <v>1.9868726974546846</v>
      </c>
      <c r="U40" s="99">
        <v>1.9419500834996402</v>
      </c>
      <c r="V40" s="99">
        <v>1.8450837744702457</v>
      </c>
      <c r="W40" s="99">
        <v>1.73726118838475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47.36588655607892</v>
      </c>
      <c r="D43" s="118">
        <f t="shared" si="14"/>
        <v>41.787014386016473</v>
      </c>
      <c r="E43" s="118">
        <f t="shared" si="14"/>
        <v>42.195123538412631</v>
      </c>
      <c r="F43" s="118">
        <f t="shared" si="14"/>
        <v>39.471537429875085</v>
      </c>
      <c r="G43" s="118">
        <f t="shared" si="14"/>
        <v>43.569966760603485</v>
      </c>
      <c r="H43" s="118">
        <f t="shared" si="14"/>
        <v>43.584086137710678</v>
      </c>
      <c r="I43" s="118">
        <f t="shared" si="14"/>
        <v>34.199966559190855</v>
      </c>
      <c r="J43" s="118">
        <f t="shared" si="14"/>
        <v>38.910814593247643</v>
      </c>
      <c r="K43" s="118">
        <f t="shared" si="14"/>
        <v>35.651745103285613</v>
      </c>
      <c r="L43" s="118">
        <f t="shared" si="14"/>
        <v>36.298377603488724</v>
      </c>
      <c r="M43" s="118">
        <f t="shared" si="14"/>
        <v>30.908785633380827</v>
      </c>
      <c r="N43" s="118">
        <f t="shared" si="14"/>
        <v>30.665649694350556</v>
      </c>
      <c r="O43" s="118">
        <f t="shared" si="14"/>
        <v>28.736070094012085</v>
      </c>
      <c r="P43" s="118">
        <f t="shared" si="14"/>
        <v>21.751299594064943</v>
      </c>
      <c r="Q43" s="118">
        <f t="shared" si="14"/>
        <v>19.90568527498305</v>
      </c>
      <c r="R43" s="118">
        <f t="shared" ref="R43:V43" si="15">R44+R47+R49+R58</f>
        <v>20.351717146459524</v>
      </c>
      <c r="S43" s="118">
        <f t="shared" si="15"/>
        <v>23.111079099213132</v>
      </c>
      <c r="T43" s="118">
        <f t="shared" si="15"/>
        <v>21.748832780008954</v>
      </c>
      <c r="U43" s="118">
        <f t="shared" si="15"/>
        <v>21.380433657757006</v>
      </c>
      <c r="V43" s="118">
        <f t="shared" si="15"/>
        <v>20.174407098511082</v>
      </c>
      <c r="W43" s="118">
        <f t="shared" ref="W43" si="16">W44+W47+W49+W58</f>
        <v>16.324381727601139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43.981705652639462</v>
      </c>
      <c r="D44" s="123">
        <f t="shared" si="17"/>
        <v>38.646308852588291</v>
      </c>
      <c r="E44" s="123">
        <f t="shared" si="17"/>
        <v>39.181262695294059</v>
      </c>
      <c r="F44" s="123">
        <f t="shared" si="17"/>
        <v>36.911907614072227</v>
      </c>
      <c r="G44" s="123">
        <f t="shared" si="17"/>
        <v>40.079862468253069</v>
      </c>
      <c r="H44" s="123">
        <f t="shared" si="17"/>
        <v>39.50453001479233</v>
      </c>
      <c r="I44" s="123">
        <f t="shared" si="17"/>
        <v>30.399424762640425</v>
      </c>
      <c r="J44" s="123">
        <f t="shared" si="17"/>
        <v>34.186719661587937</v>
      </c>
      <c r="K44" s="123">
        <f t="shared" si="17"/>
        <v>31.825568995307432</v>
      </c>
      <c r="L44" s="123">
        <f t="shared" si="17"/>
        <v>32.345657390411489</v>
      </c>
      <c r="M44" s="123">
        <f t="shared" si="17"/>
        <v>27.760723016480846</v>
      </c>
      <c r="N44" s="123">
        <f t="shared" si="17"/>
        <v>27.637603256397526</v>
      </c>
      <c r="O44" s="123">
        <f t="shared" si="17"/>
        <v>26.846563930459602</v>
      </c>
      <c r="P44" s="123">
        <f t="shared" si="17"/>
        <v>20.632175131873421</v>
      </c>
      <c r="Q44" s="123">
        <f t="shared" si="17"/>
        <v>18.473454518085816</v>
      </c>
      <c r="R44" s="123">
        <f t="shared" ref="R44:V44" si="18">SUM(R45:R46)</f>
        <v>17.92510255382766</v>
      </c>
      <c r="S44" s="123">
        <f t="shared" si="18"/>
        <v>19.21034449617347</v>
      </c>
      <c r="T44" s="123">
        <f t="shared" si="18"/>
        <v>17.91512791494068</v>
      </c>
      <c r="U44" s="123">
        <f t="shared" si="18"/>
        <v>17.632340940351831</v>
      </c>
      <c r="V44" s="123">
        <f t="shared" si="18"/>
        <v>17.499987921680233</v>
      </c>
      <c r="W44" s="123">
        <f t="shared" ref="W44" si="19">SUM(W45:W46)</f>
        <v>14.309403617909126</v>
      </c>
      <c r="DA44" s="130" t="s">
        <v>4801</v>
      </c>
    </row>
    <row r="45" spans="1:105" ht="12" customHeight="1" x14ac:dyDescent="0.25">
      <c r="A45" s="97" t="s">
        <v>217</v>
      </c>
      <c r="B45" s="98"/>
      <c r="C45" s="99">
        <v>43.981705652639462</v>
      </c>
      <c r="D45" s="99">
        <v>38.646308852588291</v>
      </c>
      <c r="E45" s="99">
        <v>39.181262695294059</v>
      </c>
      <c r="F45" s="99">
        <v>36.911907614072227</v>
      </c>
      <c r="G45" s="99">
        <v>40.079862468253069</v>
      </c>
      <c r="H45" s="99">
        <v>39.50453001479233</v>
      </c>
      <c r="I45" s="99">
        <v>30.399424762640425</v>
      </c>
      <c r="J45" s="99">
        <v>34.186719661587937</v>
      </c>
      <c r="K45" s="99">
        <v>31.825568995307432</v>
      </c>
      <c r="L45" s="99">
        <v>32.345657390411489</v>
      </c>
      <c r="M45" s="99">
        <v>27.760723016480846</v>
      </c>
      <c r="N45" s="99">
        <v>27.637603256397526</v>
      </c>
      <c r="O45" s="99">
        <v>26.846563930459602</v>
      </c>
      <c r="P45" s="99">
        <v>20.632175131873421</v>
      </c>
      <c r="Q45" s="99">
        <v>18.473454518085816</v>
      </c>
      <c r="R45" s="99">
        <v>17.92510255382766</v>
      </c>
      <c r="S45" s="99">
        <v>19.21034449617347</v>
      </c>
      <c r="T45" s="99">
        <v>17.91512791494068</v>
      </c>
      <c r="U45" s="99">
        <v>17.632340940351831</v>
      </c>
      <c r="V45" s="99">
        <v>17.499987921680233</v>
      </c>
      <c r="W45" s="99">
        <v>14.309403617909126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3.071025116223594</v>
      </c>
      <c r="D49" s="123">
        <v>2.8179818245536814</v>
      </c>
      <c r="E49" s="123">
        <v>2.6720611324080883</v>
      </c>
      <c r="F49" s="123">
        <v>2.2068128531717446</v>
      </c>
      <c r="G49" s="123">
        <v>3.1497967415285437</v>
      </c>
      <c r="H49" s="123">
        <v>3.8130777591814469</v>
      </c>
      <c r="I49" s="123">
        <v>3.4743051616698741</v>
      </c>
      <c r="J49" s="123">
        <v>4.4412068020300959</v>
      </c>
      <c r="K49" s="123">
        <v>3.4912410747662368</v>
      </c>
      <c r="L49" s="123">
        <v>3.646848918431516</v>
      </c>
      <c r="M49" s="123">
        <v>2.8537197912948935</v>
      </c>
      <c r="N49" s="123">
        <v>2.7818220121527615</v>
      </c>
      <c r="O49" s="123">
        <v>1.6302274130481784</v>
      </c>
      <c r="P49" s="123">
        <v>0.90551425937674734</v>
      </c>
      <c r="Q49" s="123">
        <v>1.2239208479894976</v>
      </c>
      <c r="R49" s="123">
        <v>2.2353438548022049</v>
      </c>
      <c r="S49" s="123">
        <v>3.7200761653655436</v>
      </c>
      <c r="T49" s="123">
        <v>3.6581512009549146</v>
      </c>
      <c r="U49" s="123">
        <v>3.545772471436258</v>
      </c>
      <c r="V49" s="123">
        <v>2.4320712535189046</v>
      </c>
      <c r="W49" s="123">
        <v>1.7240348761766795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7.0832457936342479</v>
      </c>
      <c r="D50" s="99">
        <v>7.0107075172413058</v>
      </c>
      <c r="E50" s="99">
        <v>6.782687353122947</v>
      </c>
      <c r="F50" s="99">
        <v>6.6897083572922611</v>
      </c>
      <c r="G50" s="99">
        <v>6.9577240446547473</v>
      </c>
      <c r="H50" s="99">
        <v>7.469009280784519</v>
      </c>
      <c r="I50" s="99">
        <v>5.726975802245903</v>
      </c>
      <c r="J50" s="99">
        <v>6.889967877140708</v>
      </c>
      <c r="K50" s="99">
        <v>6.3620187027203237</v>
      </c>
      <c r="L50" s="99">
        <v>6.2558464912364897</v>
      </c>
      <c r="M50" s="99">
        <v>6.026341250099942</v>
      </c>
      <c r="N50" s="99">
        <v>5.7796377256888718</v>
      </c>
      <c r="O50" s="99">
        <v>4.6928654612973286</v>
      </c>
      <c r="P50" s="99">
        <v>4.7939829066916815</v>
      </c>
      <c r="Q50" s="99">
        <v>4.7993225744635915</v>
      </c>
      <c r="R50" s="99">
        <v>5.5858357758967765</v>
      </c>
      <c r="S50" s="99">
        <v>5.5498302146952296</v>
      </c>
      <c r="T50" s="99">
        <v>5.0710537594026288</v>
      </c>
      <c r="U50" s="99">
        <v>5.2609616394357861</v>
      </c>
      <c r="V50" s="99">
        <v>5.0894496845733501</v>
      </c>
      <c r="W50" s="99">
        <v>4.3350562711896874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3.11600786324267</v>
      </c>
      <c r="D51" s="99">
        <v>3.2370865748969768</v>
      </c>
      <c r="E51" s="99">
        <v>3.208883807828554</v>
      </c>
      <c r="F51" s="99">
        <v>2.584660725382065</v>
      </c>
      <c r="G51" s="99">
        <v>3.4539532601926521</v>
      </c>
      <c r="H51" s="99">
        <v>3.6313346111647564</v>
      </c>
      <c r="I51" s="99">
        <v>2.9853124403359761</v>
      </c>
      <c r="J51" s="99">
        <v>3.3851301023063929</v>
      </c>
      <c r="K51" s="99">
        <v>3.3989743935203438</v>
      </c>
      <c r="L51" s="99">
        <v>2.394258548336289</v>
      </c>
      <c r="M51" s="99">
        <v>2.1719049736203888</v>
      </c>
      <c r="N51" s="99">
        <v>3.0765862858018727</v>
      </c>
      <c r="O51" s="99">
        <v>1.0100282385906381</v>
      </c>
      <c r="P51" s="99">
        <v>2.4426386749820521</v>
      </c>
      <c r="Q51" s="99">
        <v>2.2069711140308343</v>
      </c>
      <c r="R51" s="99">
        <v>2.9875033681436869</v>
      </c>
      <c r="S51" s="99">
        <v>2.944622415841581</v>
      </c>
      <c r="T51" s="99">
        <v>2.311530184783444</v>
      </c>
      <c r="U51" s="99">
        <v>2.4938745535958007</v>
      </c>
      <c r="V51" s="99">
        <v>2.5679867082457055</v>
      </c>
      <c r="W51" s="99">
        <v>1.7787987469926296</v>
      </c>
      <c r="DA51" s="63" t="s">
        <v>4808</v>
      </c>
    </row>
    <row r="52" spans="1:105" ht="12" customHeight="1" x14ac:dyDescent="0.25">
      <c r="A52" s="100" t="s">
        <v>217</v>
      </c>
      <c r="B52" s="101"/>
      <c r="C52" s="102">
        <v>3.11600786324267</v>
      </c>
      <c r="D52" s="102">
        <v>3.2370865748969768</v>
      </c>
      <c r="E52" s="102">
        <v>3.208883807828554</v>
      </c>
      <c r="F52" s="102">
        <v>2.584660725382065</v>
      </c>
      <c r="G52" s="102">
        <v>3.4539532601926521</v>
      </c>
      <c r="H52" s="102">
        <v>3.6313346111647564</v>
      </c>
      <c r="I52" s="102">
        <v>2.9853124403359761</v>
      </c>
      <c r="J52" s="102">
        <v>3.3851301023063929</v>
      </c>
      <c r="K52" s="102">
        <v>3.3989743935203438</v>
      </c>
      <c r="L52" s="102">
        <v>2.394258548336289</v>
      </c>
      <c r="M52" s="102">
        <v>2.1719049736203888</v>
      </c>
      <c r="N52" s="102">
        <v>3.0765862858018727</v>
      </c>
      <c r="O52" s="102">
        <v>1.0100282385906381</v>
      </c>
      <c r="P52" s="102">
        <v>2.4426386749820521</v>
      </c>
      <c r="Q52" s="102">
        <v>2.2069711140308343</v>
      </c>
      <c r="R52" s="102">
        <v>2.9875033681436869</v>
      </c>
      <c r="S52" s="102">
        <v>2.944622415841581</v>
      </c>
      <c r="T52" s="102">
        <v>2.311530184783444</v>
      </c>
      <c r="U52" s="102">
        <v>2.4938745535958007</v>
      </c>
      <c r="V52" s="102">
        <v>2.5679867082457055</v>
      </c>
      <c r="W52" s="102">
        <v>1.7787987469926296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0.31315578721586207</v>
      </c>
      <c r="D58" s="123">
        <v>0.32272370887450202</v>
      </c>
      <c r="E58" s="123">
        <v>0.34179971071048293</v>
      </c>
      <c r="F58" s="123">
        <v>0.35281696263111328</v>
      </c>
      <c r="G58" s="123">
        <v>0.34030755082187075</v>
      </c>
      <c r="H58" s="123">
        <v>0.26647836373690154</v>
      </c>
      <c r="I58" s="123">
        <v>0.32623663488056015</v>
      </c>
      <c r="J58" s="123">
        <v>0.28288812962960952</v>
      </c>
      <c r="K58" s="123">
        <v>0.33493503321194373</v>
      </c>
      <c r="L58" s="123">
        <v>0.30587129464572022</v>
      </c>
      <c r="M58" s="123">
        <v>0.29434282560509023</v>
      </c>
      <c r="N58" s="123">
        <v>0.24622442580026668</v>
      </c>
      <c r="O58" s="123">
        <v>0.25927875050430521</v>
      </c>
      <c r="P58" s="123">
        <v>0.21361020281477278</v>
      </c>
      <c r="Q58" s="123">
        <v>0.20830990890773751</v>
      </c>
      <c r="R58" s="123">
        <v>0.191270737829659</v>
      </c>
      <c r="S58" s="123">
        <v>0.18065843767411807</v>
      </c>
      <c r="T58" s="123">
        <v>0.17555366411336012</v>
      </c>
      <c r="U58" s="123">
        <v>0.20232024596891821</v>
      </c>
      <c r="V58" s="123">
        <v>0.24234792331194255</v>
      </c>
      <c r="W58" s="123">
        <v>0.29094323351533335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2.1138130866557505</v>
      </c>
      <c r="D59" s="99">
        <v>2.0574456984895781</v>
      </c>
      <c r="E59" s="99">
        <v>1.9683906078178819</v>
      </c>
      <c r="F59" s="99">
        <v>1.8343804524593492</v>
      </c>
      <c r="G59" s="99">
        <v>2.1628550522866372</v>
      </c>
      <c r="H59" s="99">
        <v>2.1120080702125144</v>
      </c>
      <c r="I59" s="99">
        <v>2.2227140033235537</v>
      </c>
      <c r="J59" s="99">
        <v>2.1615216787327998</v>
      </c>
      <c r="K59" s="99">
        <v>2.0961041603201647</v>
      </c>
      <c r="L59" s="99">
        <v>2.0836694862611433</v>
      </c>
      <c r="M59" s="99">
        <v>1.8700539008283104</v>
      </c>
      <c r="N59" s="99">
        <v>1.7261649930172387</v>
      </c>
      <c r="O59" s="99">
        <v>1.7537872965062298</v>
      </c>
      <c r="P59" s="99">
        <v>1.7307697800201765</v>
      </c>
      <c r="Q59" s="99">
        <v>1.6454244474595234</v>
      </c>
      <c r="R59" s="99">
        <v>1.7099160863737159</v>
      </c>
      <c r="S59" s="99">
        <v>1.8803559120100481</v>
      </c>
      <c r="T59" s="99">
        <v>1.958274982271794</v>
      </c>
      <c r="U59" s="99">
        <v>1.9542750868851324</v>
      </c>
      <c r="V59" s="99">
        <v>2.0112359195955327</v>
      </c>
      <c r="W59" s="99">
        <v>1.8742337705916121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30.284974611461845</v>
      </c>
      <c r="D62" s="118">
        <f t="shared" si="21"/>
        <v>29.232428186568491</v>
      </c>
      <c r="E62" s="118">
        <f t="shared" si="21"/>
        <v>28.479079217057226</v>
      </c>
      <c r="F62" s="118">
        <f t="shared" si="21"/>
        <v>27.993771688797601</v>
      </c>
      <c r="G62" s="118">
        <f t="shared" si="21"/>
        <v>28.320086076537958</v>
      </c>
      <c r="H62" s="118">
        <f t="shared" si="21"/>
        <v>26.435523618580866</v>
      </c>
      <c r="I62" s="118">
        <f t="shared" si="21"/>
        <v>24.122727124598722</v>
      </c>
      <c r="J62" s="118">
        <f t="shared" si="21"/>
        <v>23.762263441985777</v>
      </c>
      <c r="K62" s="118">
        <f t="shared" si="21"/>
        <v>24.111902737179687</v>
      </c>
      <c r="L62" s="118">
        <f t="shared" si="21"/>
        <v>25.423771913075967</v>
      </c>
      <c r="M62" s="118">
        <f t="shared" si="21"/>
        <v>21.931789804027062</v>
      </c>
      <c r="N62" s="118">
        <f t="shared" si="21"/>
        <v>22.948796551169181</v>
      </c>
      <c r="O62" s="118">
        <f t="shared" si="21"/>
        <v>22.887197411237597</v>
      </c>
      <c r="P62" s="118">
        <f t="shared" si="21"/>
        <v>17.299805549686468</v>
      </c>
      <c r="Q62" s="118">
        <f t="shared" si="21"/>
        <v>18.192766439347665</v>
      </c>
      <c r="R62" s="118">
        <f t="shared" ref="R62:V62" si="22">R63+R66+R68+R77</f>
        <v>17.771604845743354</v>
      </c>
      <c r="S62" s="118">
        <f t="shared" si="22"/>
        <v>16.951070815510615</v>
      </c>
      <c r="T62" s="118">
        <f t="shared" si="22"/>
        <v>15.89655303171023</v>
      </c>
      <c r="U62" s="118">
        <f t="shared" si="22"/>
        <v>15.182061337746019</v>
      </c>
      <c r="V62" s="118">
        <f t="shared" si="22"/>
        <v>14.145786904886849</v>
      </c>
      <c r="W62" s="118">
        <f t="shared" ref="W62" si="23">W63+W66+W68+W77</f>
        <v>14.482760043801242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26.431737943873774</v>
      </c>
      <c r="D63" s="123">
        <f t="shared" si="24"/>
        <v>24.830920989284582</v>
      </c>
      <c r="E63" s="123">
        <f t="shared" si="24"/>
        <v>24.28629531262872</v>
      </c>
      <c r="F63" s="123">
        <f t="shared" si="24"/>
        <v>24.164591673534847</v>
      </c>
      <c r="G63" s="123">
        <f t="shared" si="24"/>
        <v>23.829715221192217</v>
      </c>
      <c r="H63" s="123">
        <f t="shared" si="24"/>
        <v>22.260361698484463</v>
      </c>
      <c r="I63" s="123">
        <f t="shared" si="24"/>
        <v>19.592664277094539</v>
      </c>
      <c r="J63" s="123">
        <f t="shared" si="24"/>
        <v>19.801145442220051</v>
      </c>
      <c r="K63" s="123">
        <f t="shared" si="24"/>
        <v>19.99248659892962</v>
      </c>
      <c r="L63" s="123">
        <f t="shared" si="24"/>
        <v>21.37825271572418</v>
      </c>
      <c r="M63" s="123">
        <f t="shared" si="24"/>
        <v>18.232757941093066</v>
      </c>
      <c r="N63" s="123">
        <f t="shared" si="24"/>
        <v>19.214025554515228</v>
      </c>
      <c r="O63" s="123">
        <f t="shared" si="24"/>
        <v>19.165063937673324</v>
      </c>
      <c r="P63" s="123">
        <f t="shared" si="24"/>
        <v>14.01614486131961</v>
      </c>
      <c r="Q63" s="123">
        <f t="shared" si="24"/>
        <v>14.956325594377653</v>
      </c>
      <c r="R63" s="123">
        <f t="shared" ref="R63:V63" si="25">SUM(R64:R65)</f>
        <v>14.403373964031806</v>
      </c>
      <c r="S63" s="123">
        <f t="shared" si="25"/>
        <v>13.465965721797122</v>
      </c>
      <c r="T63" s="123">
        <f t="shared" si="25"/>
        <v>12.549450559476799</v>
      </c>
      <c r="U63" s="123">
        <f t="shared" si="25"/>
        <v>11.85797899953443</v>
      </c>
      <c r="V63" s="123">
        <f t="shared" si="25"/>
        <v>11.103648898398058</v>
      </c>
      <c r="W63" s="123">
        <f t="shared" ref="W63" si="26">SUM(W64:W65)</f>
        <v>11.236827084112294</v>
      </c>
      <c r="DA63" s="130" t="s">
        <v>4819</v>
      </c>
    </row>
    <row r="64" spans="1:105" ht="12" customHeight="1" x14ac:dyDescent="0.25">
      <c r="A64" s="97" t="s">
        <v>218</v>
      </c>
      <c r="B64" s="98"/>
      <c r="C64" s="99">
        <v>26.431737943873774</v>
      </c>
      <c r="D64" s="99">
        <v>24.830920989284582</v>
      </c>
      <c r="E64" s="99">
        <v>24.28629531262872</v>
      </c>
      <c r="F64" s="99">
        <v>24.164591673534847</v>
      </c>
      <c r="G64" s="99">
        <v>23.829715221192217</v>
      </c>
      <c r="H64" s="99">
        <v>22.260361698484463</v>
      </c>
      <c r="I64" s="99">
        <v>19.592664277094539</v>
      </c>
      <c r="J64" s="99">
        <v>19.801145442220051</v>
      </c>
      <c r="K64" s="99">
        <v>19.99248659892962</v>
      </c>
      <c r="L64" s="99">
        <v>21.37825271572418</v>
      </c>
      <c r="M64" s="99">
        <v>18.232757941093066</v>
      </c>
      <c r="N64" s="99">
        <v>19.214025554515228</v>
      </c>
      <c r="O64" s="99">
        <v>19.165063937673324</v>
      </c>
      <c r="P64" s="99">
        <v>14.01614486131961</v>
      </c>
      <c r="Q64" s="99">
        <v>14.956325594377653</v>
      </c>
      <c r="R64" s="99">
        <v>14.403373964031806</v>
      </c>
      <c r="S64" s="99">
        <v>13.465965721797122</v>
      </c>
      <c r="T64" s="99">
        <v>12.549450559476799</v>
      </c>
      <c r="U64" s="99">
        <v>11.85797899953443</v>
      </c>
      <c r="V64" s="99">
        <v>11.103648898398058</v>
      </c>
      <c r="W64" s="99">
        <v>11.236827084112294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2.9679657871213903</v>
      </c>
      <c r="D68" s="123">
        <v>3.3767194722554645</v>
      </c>
      <c r="E68" s="123">
        <v>3.1855651551711914</v>
      </c>
      <c r="F68" s="123">
        <v>2.8552689392736483</v>
      </c>
      <c r="G68" s="123">
        <v>3.4455127333652582</v>
      </c>
      <c r="H68" s="123">
        <v>3.2184381800474275</v>
      </c>
      <c r="I68" s="123">
        <v>3.5694099755761806</v>
      </c>
      <c r="J68" s="123">
        <v>3.0196984549393933</v>
      </c>
      <c r="K68" s="123">
        <v>3.0995139613375402</v>
      </c>
      <c r="L68" s="123">
        <v>3.0712569881714331</v>
      </c>
      <c r="M68" s="123">
        <v>2.7228127819315504</v>
      </c>
      <c r="N68" s="123">
        <v>2.8743984287969377</v>
      </c>
      <c r="O68" s="123">
        <v>2.8702856513185804</v>
      </c>
      <c r="P68" s="123">
        <v>2.5296261998981504</v>
      </c>
      <c r="Q68" s="123">
        <v>2.5555890753633554</v>
      </c>
      <c r="R68" s="123">
        <v>2.6011996787463909</v>
      </c>
      <c r="S68" s="123">
        <v>2.6731393474327398</v>
      </c>
      <c r="T68" s="123">
        <v>2.5349681937233317</v>
      </c>
      <c r="U68" s="123">
        <v>2.4821657137314261</v>
      </c>
      <c r="V68" s="123">
        <v>2.1937520726117428</v>
      </c>
      <c r="W68" s="123">
        <v>2.4723207781925929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3.8630774275515685</v>
      </c>
      <c r="D69" s="99">
        <v>3.9758530452018026</v>
      </c>
      <c r="E69" s="99">
        <v>3.9173846809168573</v>
      </c>
      <c r="F69" s="99">
        <v>3.7306724917556342</v>
      </c>
      <c r="G69" s="99">
        <v>3.8500335805624224</v>
      </c>
      <c r="H69" s="99">
        <v>3.7253362539045733</v>
      </c>
      <c r="I69" s="99">
        <v>3.7671664722968758</v>
      </c>
      <c r="J69" s="99">
        <v>3.6749056376526523</v>
      </c>
      <c r="K69" s="99">
        <v>3.4889878583730809</v>
      </c>
      <c r="L69" s="99">
        <v>3.5983884449115653</v>
      </c>
      <c r="M69" s="99">
        <v>3.2309443785256566</v>
      </c>
      <c r="N69" s="99">
        <v>3.3279839115274208</v>
      </c>
      <c r="O69" s="99">
        <v>3.1043343311075531</v>
      </c>
      <c r="P69" s="99">
        <v>2.8148080036427396</v>
      </c>
      <c r="Q69" s="99">
        <v>2.9288125405462986</v>
      </c>
      <c r="R69" s="99">
        <v>3.0372114831830235</v>
      </c>
      <c r="S69" s="99">
        <v>3.0502053056522116</v>
      </c>
      <c r="T69" s="99">
        <v>3.0253409422099851</v>
      </c>
      <c r="U69" s="99">
        <v>2.7832543643286276</v>
      </c>
      <c r="V69" s="99">
        <v>2.5567700584133215</v>
      </c>
      <c r="W69" s="99">
        <v>2.788413638410514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1.7143578053962707</v>
      </c>
      <c r="D70" s="99">
        <v>1.82113008235594</v>
      </c>
      <c r="E70" s="99">
        <v>1.7946902764368322</v>
      </c>
      <c r="F70" s="99">
        <v>1.6496155147703904</v>
      </c>
      <c r="G70" s="99">
        <v>1.8843048036473444</v>
      </c>
      <c r="H70" s="99">
        <v>1.6991700111057522</v>
      </c>
      <c r="I70" s="99">
        <v>1.6065643281485058</v>
      </c>
      <c r="J70" s="99">
        <v>1.4350590213999179</v>
      </c>
      <c r="K70" s="99">
        <v>1.3735512642715217</v>
      </c>
      <c r="L70" s="99">
        <v>1.1365581697995735</v>
      </c>
      <c r="M70" s="99">
        <v>0.79217918330714543</v>
      </c>
      <c r="N70" s="99">
        <v>1.3611412855391172</v>
      </c>
      <c r="O70" s="99">
        <v>1.2212189590666578</v>
      </c>
      <c r="P70" s="99">
        <v>1.3275085589179112</v>
      </c>
      <c r="Q70" s="99">
        <v>1.0731753186638815</v>
      </c>
      <c r="R70" s="99">
        <v>1.2381053167950509</v>
      </c>
      <c r="S70" s="99">
        <v>1.0414803748950741</v>
      </c>
      <c r="T70" s="99">
        <v>1.3929558008799763</v>
      </c>
      <c r="U70" s="99">
        <v>1.1236387000679453</v>
      </c>
      <c r="V70" s="99">
        <v>0.85004933936335925</v>
      </c>
      <c r="W70" s="99">
        <v>1.1518788955455614</v>
      </c>
      <c r="DA70" s="63" t="s">
        <v>4826</v>
      </c>
    </row>
    <row r="71" spans="1:105" ht="12" customHeight="1" x14ac:dyDescent="0.25">
      <c r="A71" s="100" t="s">
        <v>218</v>
      </c>
      <c r="B71" s="101"/>
      <c r="C71" s="102">
        <v>1.7143578053962707</v>
      </c>
      <c r="D71" s="102">
        <v>1.82113008235594</v>
      </c>
      <c r="E71" s="102">
        <v>1.7946902764368322</v>
      </c>
      <c r="F71" s="102">
        <v>1.6496155147703904</v>
      </c>
      <c r="G71" s="102">
        <v>1.8843048036473444</v>
      </c>
      <c r="H71" s="102">
        <v>1.6991700111057522</v>
      </c>
      <c r="I71" s="102">
        <v>1.6065643281485058</v>
      </c>
      <c r="J71" s="102">
        <v>1.4350590213999179</v>
      </c>
      <c r="K71" s="102">
        <v>1.3735512642715217</v>
      </c>
      <c r="L71" s="102">
        <v>1.1365581697995735</v>
      </c>
      <c r="M71" s="102">
        <v>0.79217918330714543</v>
      </c>
      <c r="N71" s="102">
        <v>1.3611412855391172</v>
      </c>
      <c r="O71" s="102">
        <v>1.2212189590666578</v>
      </c>
      <c r="P71" s="102">
        <v>1.3275085589179112</v>
      </c>
      <c r="Q71" s="102">
        <v>1.0731753186638815</v>
      </c>
      <c r="R71" s="102">
        <v>1.2381053167950509</v>
      </c>
      <c r="S71" s="102">
        <v>1.0414803748950741</v>
      </c>
      <c r="T71" s="102">
        <v>1.3929558008799763</v>
      </c>
      <c r="U71" s="102">
        <v>1.1236387000679453</v>
      </c>
      <c r="V71" s="102">
        <v>0.85004933936335925</v>
      </c>
      <c r="W71" s="102">
        <v>1.1518788955455614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0.88527088046668145</v>
      </c>
      <c r="D77" s="123">
        <v>1.0247877250284461</v>
      </c>
      <c r="E77" s="123">
        <v>1.0072187492573161</v>
      </c>
      <c r="F77" s="123">
        <v>0.97391107598910243</v>
      </c>
      <c r="G77" s="123">
        <v>1.0448581219804822</v>
      </c>
      <c r="H77" s="123">
        <v>0.95672374004897454</v>
      </c>
      <c r="I77" s="123">
        <v>0.96065287192800297</v>
      </c>
      <c r="J77" s="123">
        <v>0.94141954482633172</v>
      </c>
      <c r="K77" s="123">
        <v>1.0199021769125278</v>
      </c>
      <c r="L77" s="123">
        <v>0.97426220918035322</v>
      </c>
      <c r="M77" s="123">
        <v>0.97621908100244348</v>
      </c>
      <c r="N77" s="123">
        <v>0.86037256785701499</v>
      </c>
      <c r="O77" s="123">
        <v>0.85184782224569</v>
      </c>
      <c r="P77" s="123">
        <v>0.75403448846870891</v>
      </c>
      <c r="Q77" s="123">
        <v>0.68085176960665739</v>
      </c>
      <c r="R77" s="123">
        <v>0.7670312029651587</v>
      </c>
      <c r="S77" s="123">
        <v>0.8119657462807528</v>
      </c>
      <c r="T77" s="123">
        <v>0.81213427851009812</v>
      </c>
      <c r="U77" s="123">
        <v>0.84191662448016247</v>
      </c>
      <c r="V77" s="123">
        <v>0.84838593387704953</v>
      </c>
      <c r="W77" s="123">
        <v>0.7736121814963548</v>
      </c>
      <c r="DA77" s="130" t="s">
        <v>4833</v>
      </c>
    </row>
    <row r="78" spans="1:105" ht="12" customHeight="1" x14ac:dyDescent="0.25">
      <c r="A78" s="97" t="s">
        <v>193</v>
      </c>
      <c r="B78" s="98"/>
      <c r="C78" s="99">
        <v>1.7394204664368749</v>
      </c>
      <c r="D78" s="99">
        <v>1.8189060591394954</v>
      </c>
      <c r="E78" s="99">
        <v>1.8387374066416287</v>
      </c>
      <c r="F78" s="99">
        <v>1.7420375376669364</v>
      </c>
      <c r="G78" s="99">
        <v>1.8429048279306357</v>
      </c>
      <c r="H78" s="99">
        <v>1.7952135637880378</v>
      </c>
      <c r="I78" s="99">
        <v>1.6878881941511976</v>
      </c>
      <c r="J78" s="99">
        <v>1.6915967101429998</v>
      </c>
      <c r="K78" s="99">
        <v>1.5627882554149204</v>
      </c>
      <c r="L78" s="99">
        <v>1.6207417169761118</v>
      </c>
      <c r="M78" s="99">
        <v>1.5112353401742413</v>
      </c>
      <c r="N78" s="99">
        <v>1.3966790293055202</v>
      </c>
      <c r="O78" s="99">
        <v>1.3254262171619806</v>
      </c>
      <c r="P78" s="99">
        <v>1.3000503113316033</v>
      </c>
      <c r="Q78" s="99">
        <v>1.3542176399519441</v>
      </c>
      <c r="R78" s="99">
        <v>1.4582144640047909</v>
      </c>
      <c r="S78" s="99">
        <v>1.5568458208559708</v>
      </c>
      <c r="T78" s="99">
        <v>1.5259497051075701</v>
      </c>
      <c r="U78" s="99">
        <v>1.4860131623966593</v>
      </c>
      <c r="V78" s="99">
        <v>1.4458531586103036</v>
      </c>
      <c r="W78" s="99">
        <v>1.4582871380599978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209</v>
      </c>
      <c r="B81" s="117"/>
      <c r="C81" s="118">
        <f t="shared" ref="C81:Q81" si="28">C82+C85+C87+C100</f>
        <v>1.8974765024468401</v>
      </c>
      <c r="D81" s="118">
        <f t="shared" si="28"/>
        <v>1.5476211055694633</v>
      </c>
      <c r="E81" s="118">
        <f t="shared" si="28"/>
        <v>1.6818992888276676</v>
      </c>
      <c r="F81" s="118">
        <f t="shared" si="28"/>
        <v>1.5781645280529251</v>
      </c>
      <c r="G81" s="118">
        <f t="shared" si="28"/>
        <v>1.7621968140134605</v>
      </c>
      <c r="H81" s="118">
        <f t="shared" si="28"/>
        <v>1.2558486834549452</v>
      </c>
      <c r="I81" s="118">
        <f t="shared" si="28"/>
        <v>0.99962855858579935</v>
      </c>
      <c r="J81" s="118">
        <f t="shared" si="28"/>
        <v>0.95875179951803613</v>
      </c>
      <c r="K81" s="118">
        <f t="shared" si="28"/>
        <v>1.045788164630012</v>
      </c>
      <c r="L81" s="118">
        <f t="shared" si="28"/>
        <v>0.95993075652363713</v>
      </c>
      <c r="M81" s="118">
        <f t="shared" si="28"/>
        <v>1.1361589237487846</v>
      </c>
      <c r="N81" s="118">
        <f t="shared" si="28"/>
        <v>0.88562787447081814</v>
      </c>
      <c r="O81" s="118">
        <f t="shared" si="28"/>
        <v>0.86056025764431254</v>
      </c>
      <c r="P81" s="118">
        <f t="shared" si="28"/>
        <v>0.80401586208743336</v>
      </c>
      <c r="Q81" s="118">
        <f t="shared" si="28"/>
        <v>0.73938723689926455</v>
      </c>
      <c r="R81" s="118">
        <f t="shared" ref="R81:V81" si="29">R82+R85+R87+R100</f>
        <v>0.86890246279739725</v>
      </c>
      <c r="S81" s="118">
        <f t="shared" si="29"/>
        <v>0.88982741604843718</v>
      </c>
      <c r="T81" s="118">
        <f t="shared" si="29"/>
        <v>0.87701645511580206</v>
      </c>
      <c r="U81" s="118">
        <f t="shared" si="29"/>
        <v>0.76921805907910468</v>
      </c>
      <c r="V81" s="118">
        <f t="shared" si="29"/>
        <v>0.6813662492045035</v>
      </c>
      <c r="W81" s="118">
        <f t="shared" ref="W81" si="30">W82+W85+W87+W100</f>
        <v>0.67993498307078126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205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1.0457389087108764</v>
      </c>
      <c r="D87" s="123">
        <v>0.78540116351536049</v>
      </c>
      <c r="E87" s="123">
        <v>0.84587574367416796</v>
      </c>
      <c r="F87" s="123">
        <v>0.82440616020911639</v>
      </c>
      <c r="G87" s="123">
        <v>0.9486527442558722</v>
      </c>
      <c r="H87" s="123">
        <v>0.68822822641110959</v>
      </c>
      <c r="I87" s="123">
        <v>0.41874817030699468</v>
      </c>
      <c r="J87" s="123">
        <v>0.45895474187127233</v>
      </c>
      <c r="K87" s="123">
        <v>0.49111378565312019</v>
      </c>
      <c r="L87" s="123">
        <v>0.46136897261892879</v>
      </c>
      <c r="M87" s="123">
        <v>0.59439659496370423</v>
      </c>
      <c r="N87" s="123">
        <v>0.44973323267030452</v>
      </c>
      <c r="O87" s="123">
        <v>0.43769074232487337</v>
      </c>
      <c r="P87" s="123">
        <v>0.30141884513951417</v>
      </c>
      <c r="Q87" s="123">
        <v>0.28970882602120357</v>
      </c>
      <c r="R87" s="123">
        <v>0.37449124786517718</v>
      </c>
      <c r="S87" s="123">
        <v>0.39270002524129616</v>
      </c>
      <c r="T87" s="123">
        <v>0.3261787254126699</v>
      </c>
      <c r="U87" s="123">
        <v>0.32616757986817707</v>
      </c>
      <c r="V87" s="123">
        <v>0.28651673069626943</v>
      </c>
      <c r="W87" s="123">
        <v>0.31002540498415654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205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3.8257587450934181</v>
      </c>
      <c r="D92" s="102">
        <v>3.9591881808572129</v>
      </c>
      <c r="E92" s="102">
        <v>3.8736949474041831</v>
      </c>
      <c r="F92" s="102">
        <v>3.8780232123342517</v>
      </c>
      <c r="G92" s="102">
        <v>4.3325071021708048</v>
      </c>
      <c r="H92" s="102">
        <v>3.8224284876602628</v>
      </c>
      <c r="I92" s="102">
        <v>3.603730993211042</v>
      </c>
      <c r="J92" s="102">
        <v>3.4276405583919427</v>
      </c>
      <c r="K92" s="102">
        <v>3.177665411450044</v>
      </c>
      <c r="L92" s="102">
        <v>3.2997979149731123</v>
      </c>
      <c r="M92" s="102">
        <v>3.0243643417964954</v>
      </c>
      <c r="N92" s="102">
        <v>2.8799958845083626</v>
      </c>
      <c r="O92" s="102">
        <v>2.7719093079779973</v>
      </c>
      <c r="P92" s="102">
        <v>2.7237348811724473</v>
      </c>
      <c r="Q92" s="102">
        <v>2.7452267043010732</v>
      </c>
      <c r="R92" s="102">
        <v>2.9654997281129671</v>
      </c>
      <c r="S92" s="102">
        <v>3.0359455008039298</v>
      </c>
      <c r="T92" s="102">
        <v>3.2777366546455364</v>
      </c>
      <c r="U92" s="102">
        <v>2.7729499306234051</v>
      </c>
      <c r="V92" s="102">
        <v>2.5780380518430923</v>
      </c>
      <c r="W92" s="102">
        <v>2.5482675759751916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0.75098248370506915</v>
      </c>
      <c r="D93" s="105">
        <v>0.80167547610076484</v>
      </c>
      <c r="E93" s="105">
        <v>0.61885343312902152</v>
      </c>
      <c r="F93" s="105">
        <v>0.87809637977821453</v>
      </c>
      <c r="G93" s="105">
        <v>0.8375541649796171</v>
      </c>
      <c r="H93" s="105">
        <v>0.86451004409383181</v>
      </c>
      <c r="I93" s="105">
        <v>0.47289726026793516</v>
      </c>
      <c r="J93" s="105">
        <v>0.60871358582263713</v>
      </c>
      <c r="K93" s="105">
        <v>0.46306587332263699</v>
      </c>
      <c r="L93" s="105">
        <v>0.5627668844609911</v>
      </c>
      <c r="M93" s="105">
        <v>0.39969021466866894</v>
      </c>
      <c r="N93" s="105">
        <v>0.32737840314710143</v>
      </c>
      <c r="O93" s="105">
        <v>0.25072192651305386</v>
      </c>
      <c r="P93" s="105">
        <v>0.33992994849531361</v>
      </c>
      <c r="Q93" s="105">
        <v>0.35091104462892597</v>
      </c>
      <c r="R93" s="105">
        <v>0.49514189762249211</v>
      </c>
      <c r="S93" s="105">
        <v>0.33601151360780768</v>
      </c>
      <c r="T93" s="105">
        <v>0.74706166848923861</v>
      </c>
      <c r="U93" s="105">
        <v>0.38663308927273288</v>
      </c>
      <c r="V93" s="105">
        <v>0.4415769932714721</v>
      </c>
      <c r="W93" s="105">
        <v>0.36275794995896843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0.75098248370506915</v>
      </c>
      <c r="D94" s="99">
        <v>0.80167547610076484</v>
      </c>
      <c r="E94" s="99">
        <v>0.61885343312902152</v>
      </c>
      <c r="F94" s="99">
        <v>0.87809637977821453</v>
      </c>
      <c r="G94" s="99">
        <v>0.8375541649796171</v>
      </c>
      <c r="H94" s="99">
        <v>0.86451004409383181</v>
      </c>
      <c r="I94" s="99">
        <v>0.47289726026793516</v>
      </c>
      <c r="J94" s="99">
        <v>0.60871358582263713</v>
      </c>
      <c r="K94" s="99">
        <v>0.46306587332263699</v>
      </c>
      <c r="L94" s="99">
        <v>0.5627668844609911</v>
      </c>
      <c r="M94" s="99">
        <v>0.39969021466866894</v>
      </c>
      <c r="N94" s="99">
        <v>0.32737840314710143</v>
      </c>
      <c r="O94" s="99">
        <v>0.25072192651305386</v>
      </c>
      <c r="P94" s="99">
        <v>0.33992994849531361</v>
      </c>
      <c r="Q94" s="99">
        <v>0.35091104462892597</v>
      </c>
      <c r="R94" s="99">
        <v>0.49514189762249211</v>
      </c>
      <c r="S94" s="99">
        <v>0.33601151360780768</v>
      </c>
      <c r="T94" s="99">
        <v>0.74706166848923861</v>
      </c>
      <c r="U94" s="99">
        <v>0.38663308927273288</v>
      </c>
      <c r="V94" s="99">
        <v>0.4415769932714721</v>
      </c>
      <c r="W94" s="99">
        <v>0.36275794995896843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0.85173759373596369</v>
      </c>
      <c r="D100" s="123">
        <v>0.76221994205410293</v>
      </c>
      <c r="E100" s="123">
        <v>0.83602354515349953</v>
      </c>
      <c r="F100" s="123">
        <v>0.75375836784380879</v>
      </c>
      <c r="G100" s="123">
        <v>0.81354406975758842</v>
      </c>
      <c r="H100" s="123">
        <v>0.56762045704383557</v>
      </c>
      <c r="I100" s="123">
        <v>0.58088038827880462</v>
      </c>
      <c r="J100" s="123">
        <v>0.49979705764676385</v>
      </c>
      <c r="K100" s="123">
        <v>0.55467437897689176</v>
      </c>
      <c r="L100" s="123">
        <v>0.49856178390470834</v>
      </c>
      <c r="M100" s="123">
        <v>0.54176232878508024</v>
      </c>
      <c r="N100" s="123">
        <v>0.43589464180051368</v>
      </c>
      <c r="O100" s="123">
        <v>0.42286951531943923</v>
      </c>
      <c r="P100" s="123">
        <v>0.50259701694791914</v>
      </c>
      <c r="Q100" s="123">
        <v>0.44967841087806099</v>
      </c>
      <c r="R100" s="123">
        <v>0.49441121493222007</v>
      </c>
      <c r="S100" s="123">
        <v>0.49712739080714108</v>
      </c>
      <c r="T100" s="123">
        <v>0.55083772970313216</v>
      </c>
      <c r="U100" s="123">
        <v>0.44305047921092766</v>
      </c>
      <c r="V100" s="123">
        <v>0.39484951850823408</v>
      </c>
      <c r="W100" s="123">
        <v>0.36990957808662467</v>
      </c>
      <c r="DA100" s="130" t="s">
        <v>4855</v>
      </c>
    </row>
    <row r="101" spans="1:105" ht="12" customHeight="1" x14ac:dyDescent="0.25">
      <c r="A101" s="97" t="s">
        <v>208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2.7483110248010711</v>
      </c>
      <c r="D102" s="99">
        <v>2.3050181616868497</v>
      </c>
      <c r="E102" s="99">
        <v>2.387994029266757</v>
      </c>
      <c r="F102" s="99">
        <v>2.1078890243566204</v>
      </c>
      <c r="G102" s="99">
        <v>2.506250768767782</v>
      </c>
      <c r="H102" s="99">
        <v>2.2367360611305074</v>
      </c>
      <c r="I102" s="99">
        <v>2.1784387125946818</v>
      </c>
      <c r="J102" s="99">
        <v>1.8942093830059308</v>
      </c>
      <c r="K102" s="99">
        <v>1.8783827240565014</v>
      </c>
      <c r="L102" s="99">
        <v>1.8674056670483727</v>
      </c>
      <c r="M102" s="99">
        <v>2.0546668015006069</v>
      </c>
      <c r="N102" s="99">
        <v>1.7910358878621246</v>
      </c>
      <c r="O102" s="99">
        <v>1.6322148961113674</v>
      </c>
      <c r="P102" s="99">
        <v>1.5821667301948925</v>
      </c>
      <c r="Q102" s="99">
        <v>1.6580452046548784</v>
      </c>
      <c r="R102" s="99">
        <v>1.7474011292772134</v>
      </c>
      <c r="S102" s="99">
        <v>1.9696746542691057</v>
      </c>
      <c r="T102" s="99">
        <v>1.9595458300653659</v>
      </c>
      <c r="U102" s="99">
        <v>1.9087296757595131</v>
      </c>
      <c r="V102" s="99">
        <v>1.7159232049278221</v>
      </c>
      <c r="W102" s="99">
        <v>1.6909195980645266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212</v>
      </c>
      <c r="B105" s="117"/>
      <c r="C105" s="118">
        <f t="shared" ref="C105:Q105" si="35">C106+C109+C111+C120</f>
        <v>1.2517611229099588</v>
      </c>
      <c r="D105" s="118">
        <f t="shared" si="35"/>
        <v>1.3152896612211429</v>
      </c>
      <c r="E105" s="118">
        <f t="shared" si="35"/>
        <v>0.73518125822712732</v>
      </c>
      <c r="F105" s="118">
        <f t="shared" si="35"/>
        <v>0.71171213053647897</v>
      </c>
      <c r="G105" s="118">
        <f t="shared" si="35"/>
        <v>1.2107345473820779</v>
      </c>
      <c r="H105" s="118">
        <f t="shared" si="35"/>
        <v>1.069580424096088</v>
      </c>
      <c r="I105" s="118">
        <f t="shared" si="35"/>
        <v>1.4261795083991511</v>
      </c>
      <c r="J105" s="118">
        <f t="shared" si="35"/>
        <v>0.66340878875045817</v>
      </c>
      <c r="K105" s="118">
        <f t="shared" si="35"/>
        <v>0.80593291615702523</v>
      </c>
      <c r="L105" s="118">
        <f t="shared" si="35"/>
        <v>0.44582979910086168</v>
      </c>
      <c r="M105" s="118">
        <f t="shared" si="35"/>
        <v>0.25169272793371483</v>
      </c>
      <c r="N105" s="118">
        <f t="shared" si="35"/>
        <v>0.50766006171862343</v>
      </c>
      <c r="O105" s="118">
        <f t="shared" si="35"/>
        <v>0.78649256929999178</v>
      </c>
      <c r="P105" s="118">
        <f t="shared" si="35"/>
        <v>0.64476377443814981</v>
      </c>
      <c r="Q105" s="118">
        <f t="shared" si="35"/>
        <v>0.48108295337166024</v>
      </c>
      <c r="R105" s="118">
        <f t="shared" ref="R105:V105" si="36">R106+R109+R111+R120</f>
        <v>0.46722976688430906</v>
      </c>
      <c r="S105" s="118">
        <f t="shared" si="36"/>
        <v>0.74976490666152662</v>
      </c>
      <c r="T105" s="118">
        <f t="shared" si="36"/>
        <v>0.6265588178566035</v>
      </c>
      <c r="U105" s="118">
        <f t="shared" si="36"/>
        <v>0.63630190501719119</v>
      </c>
      <c r="V105" s="118">
        <f t="shared" si="36"/>
        <v>0.53625028652828199</v>
      </c>
      <c r="W105" s="118">
        <f t="shared" ref="W105" si="37">W106+W109+W111+W120</f>
        <v>0.48005165077667855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203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203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1.2517611229099588</v>
      </c>
      <c r="D120" s="123">
        <v>1.3152896612211429</v>
      </c>
      <c r="E120" s="123">
        <v>0.73518125822712732</v>
      </c>
      <c r="F120" s="123">
        <v>0.71171213053647897</v>
      </c>
      <c r="G120" s="123">
        <v>1.2107345473820779</v>
      </c>
      <c r="H120" s="123">
        <v>1.069580424096088</v>
      </c>
      <c r="I120" s="123">
        <v>1.4261795083991511</v>
      </c>
      <c r="J120" s="123">
        <v>0.66340878875045817</v>
      </c>
      <c r="K120" s="123">
        <v>0.80593291615702523</v>
      </c>
      <c r="L120" s="123">
        <v>0.44582979910086168</v>
      </c>
      <c r="M120" s="123">
        <v>0.25169272793371483</v>
      </c>
      <c r="N120" s="123">
        <v>0.50766006171862343</v>
      </c>
      <c r="O120" s="123">
        <v>0.78649256929999178</v>
      </c>
      <c r="P120" s="123">
        <v>0.64476377443814981</v>
      </c>
      <c r="Q120" s="123">
        <v>0.48108295337166024</v>
      </c>
      <c r="R120" s="123">
        <v>0.46722976688430906</v>
      </c>
      <c r="S120" s="123">
        <v>0.74976490666152662</v>
      </c>
      <c r="T120" s="123">
        <v>0.6265588178566035</v>
      </c>
      <c r="U120" s="123">
        <v>0.63630190501719119</v>
      </c>
      <c r="V120" s="123">
        <v>0.53625028652828199</v>
      </c>
      <c r="W120" s="123">
        <v>0.48005165077667855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1.461949889002861</v>
      </c>
      <c r="D121" s="99">
        <v>1.6238017006006131</v>
      </c>
      <c r="E121" s="99">
        <v>1.9728429242512302</v>
      </c>
      <c r="F121" s="99">
        <v>1.8645063587793891</v>
      </c>
      <c r="G121" s="99">
        <v>2.2228830049819099</v>
      </c>
      <c r="H121" s="99">
        <v>1.7957504110242013</v>
      </c>
      <c r="I121" s="99">
        <v>2.2056940616200569</v>
      </c>
      <c r="J121" s="99">
        <v>1.2621147450178469</v>
      </c>
      <c r="K121" s="99">
        <v>1.5728690783064525</v>
      </c>
      <c r="L121" s="99">
        <v>1.2109387512036425</v>
      </c>
      <c r="M121" s="99">
        <v>1.7618490955360038</v>
      </c>
      <c r="N121" s="99">
        <v>2.0723023188088487</v>
      </c>
      <c r="O121" s="99">
        <v>1.9652556260175973</v>
      </c>
      <c r="P121" s="99">
        <v>1.9377027718564503</v>
      </c>
      <c r="Q121" s="99">
        <v>1.9312705099295013</v>
      </c>
      <c r="R121" s="99">
        <v>2.0605274892878995</v>
      </c>
      <c r="S121" s="99">
        <v>1.9539327870573118</v>
      </c>
      <c r="T121" s="99">
        <v>2.0806136837862139</v>
      </c>
      <c r="U121" s="99">
        <v>2.153774706589088</v>
      </c>
      <c r="V121" s="99">
        <v>1.9549707047705815</v>
      </c>
      <c r="W121" s="99">
        <v>1.7509298003916105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214</v>
      </c>
      <c r="B124" s="117"/>
      <c r="C124" s="118">
        <f t="shared" ref="C124:Q124" si="42">C125+C128+C130+C139</f>
        <v>0.6103924470064227</v>
      </c>
      <c r="D124" s="118">
        <f t="shared" si="42"/>
        <v>0.38084250485222959</v>
      </c>
      <c r="E124" s="118">
        <f t="shared" si="42"/>
        <v>0.41131630726202961</v>
      </c>
      <c r="F124" s="118">
        <f t="shared" si="42"/>
        <v>0.47371628638024593</v>
      </c>
      <c r="G124" s="118">
        <f t="shared" si="42"/>
        <v>0.47736159676677492</v>
      </c>
      <c r="H124" s="118">
        <f t="shared" si="42"/>
        <v>0.46889473797602332</v>
      </c>
      <c r="I124" s="118">
        <f t="shared" si="42"/>
        <v>0.60149759565129157</v>
      </c>
      <c r="J124" s="118">
        <f t="shared" si="42"/>
        <v>0.42184274354997764</v>
      </c>
      <c r="K124" s="118">
        <f t="shared" si="42"/>
        <v>0.54234148137279214</v>
      </c>
      <c r="L124" s="118">
        <f t="shared" si="42"/>
        <v>0.54936443294579984</v>
      </c>
      <c r="M124" s="118">
        <f t="shared" si="42"/>
        <v>0.52659170929053778</v>
      </c>
      <c r="N124" s="118">
        <f t="shared" si="42"/>
        <v>0.49870321060016559</v>
      </c>
      <c r="O124" s="118">
        <f t="shared" si="42"/>
        <v>0.46715785879538563</v>
      </c>
      <c r="P124" s="118">
        <f t="shared" si="42"/>
        <v>0.30241020892844916</v>
      </c>
      <c r="Q124" s="118">
        <f t="shared" si="42"/>
        <v>0.25671890371558509</v>
      </c>
      <c r="R124" s="118">
        <f t="shared" ref="R124:V124" si="43">R125+R128+R130+R139</f>
        <v>0.27575742659432234</v>
      </c>
      <c r="S124" s="118">
        <f t="shared" si="43"/>
        <v>0.31248724908069553</v>
      </c>
      <c r="T124" s="118">
        <f t="shared" si="43"/>
        <v>0.25638345390800543</v>
      </c>
      <c r="U124" s="118">
        <f t="shared" si="43"/>
        <v>0.36691286496729358</v>
      </c>
      <c r="V124" s="118">
        <f t="shared" si="43"/>
        <v>0.41321828715823061</v>
      </c>
      <c r="W124" s="118">
        <f t="shared" ref="W124" si="44">W125+W128+W130+W139</f>
        <v>0.51041623465826191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204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204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0.6103924470064227</v>
      </c>
      <c r="D139" s="123">
        <v>0.38084250485222959</v>
      </c>
      <c r="E139" s="123">
        <v>0.41131630726202961</v>
      </c>
      <c r="F139" s="123">
        <v>0.47371628638024593</v>
      </c>
      <c r="G139" s="123">
        <v>0.47736159676677492</v>
      </c>
      <c r="H139" s="123">
        <v>0.46889473797602332</v>
      </c>
      <c r="I139" s="123">
        <v>0.60149759565129157</v>
      </c>
      <c r="J139" s="123">
        <v>0.42184274354997764</v>
      </c>
      <c r="K139" s="123">
        <v>0.54234148137279214</v>
      </c>
      <c r="L139" s="123">
        <v>0.54936443294579984</v>
      </c>
      <c r="M139" s="123">
        <v>0.52659170929053778</v>
      </c>
      <c r="N139" s="123">
        <v>0.49870321060016559</v>
      </c>
      <c r="O139" s="123">
        <v>0.46715785879538563</v>
      </c>
      <c r="P139" s="123">
        <v>0.30241020892844916</v>
      </c>
      <c r="Q139" s="123">
        <v>0.25671890371558509</v>
      </c>
      <c r="R139" s="123">
        <v>0.27575742659432234</v>
      </c>
      <c r="S139" s="123">
        <v>0.31248724908069553</v>
      </c>
      <c r="T139" s="123">
        <v>0.25638345390800543</v>
      </c>
      <c r="U139" s="123">
        <v>0.36691286496729358</v>
      </c>
      <c r="V139" s="123">
        <v>0.41321828715823061</v>
      </c>
      <c r="W139" s="123">
        <v>0.51041623465826191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1.5980420539376139</v>
      </c>
      <c r="D140" s="99">
        <v>1.8500562561333826</v>
      </c>
      <c r="E140" s="99">
        <v>2.0412809851254301</v>
      </c>
      <c r="F140" s="99">
        <v>2.0994424963069216</v>
      </c>
      <c r="G140" s="99">
        <v>2.0410123590680294</v>
      </c>
      <c r="H140" s="99">
        <v>2.1119517030628248</v>
      </c>
      <c r="I140" s="99">
        <v>2.1531351469033657</v>
      </c>
      <c r="J140" s="99">
        <v>1.8762424469733172</v>
      </c>
      <c r="K140" s="99">
        <v>1.9026704239888963</v>
      </c>
      <c r="L140" s="99">
        <v>1.7571831347697193</v>
      </c>
      <c r="M140" s="99">
        <v>1.6969123589211541</v>
      </c>
      <c r="N140" s="99">
        <v>1.7471868453245869</v>
      </c>
      <c r="O140" s="99">
        <v>1.5955125060065762</v>
      </c>
      <c r="P140" s="99">
        <v>1.7764006166316959</v>
      </c>
      <c r="Q140" s="99">
        <v>1.6798085260839246</v>
      </c>
      <c r="R140" s="99">
        <v>1.6669346101233684</v>
      </c>
      <c r="S140" s="99">
        <v>1.8644889610181601</v>
      </c>
      <c r="T140" s="99">
        <v>1.8478054287214496</v>
      </c>
      <c r="U140" s="99">
        <v>1.99031053863028</v>
      </c>
      <c r="V140" s="99">
        <v>1.9325798257927378</v>
      </c>
      <c r="W140" s="99">
        <v>1.8133960756512175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1.3191892742046529</v>
      </c>
      <c r="D143" s="118">
        <f t="shared" si="49"/>
        <v>1.6829972308269836</v>
      </c>
      <c r="E143" s="118">
        <f t="shared" si="49"/>
        <v>1.9064768347215895</v>
      </c>
      <c r="F143" s="118">
        <f t="shared" si="49"/>
        <v>1.6225314430816533</v>
      </c>
      <c r="G143" s="118">
        <f t="shared" si="49"/>
        <v>1.2838142210788781</v>
      </c>
      <c r="H143" s="118">
        <f t="shared" si="49"/>
        <v>1.1668855618189795</v>
      </c>
      <c r="I143" s="118">
        <f t="shared" si="49"/>
        <v>1.1371826463566983</v>
      </c>
      <c r="J143" s="118">
        <f t="shared" si="49"/>
        <v>1.0796624572081694</v>
      </c>
      <c r="K143" s="118">
        <f t="shared" si="49"/>
        <v>1.4475971271077965</v>
      </c>
      <c r="L143" s="118">
        <f t="shared" si="49"/>
        <v>1.366014867473156</v>
      </c>
      <c r="M143" s="118">
        <f t="shared" si="49"/>
        <v>1.4766071936674923</v>
      </c>
      <c r="N143" s="118">
        <f t="shared" si="49"/>
        <v>1.3845299325894036</v>
      </c>
      <c r="O143" s="118">
        <f t="shared" si="49"/>
        <v>1.0401234871765774</v>
      </c>
      <c r="P143" s="118">
        <f t="shared" si="49"/>
        <v>0.93652322154977008</v>
      </c>
      <c r="Q143" s="118">
        <f t="shared" si="49"/>
        <v>0.71961890896219072</v>
      </c>
      <c r="R143" s="118">
        <f t="shared" ref="R143:V143" si="50">R144+R146+R148+R157</f>
        <v>0.67463991385169686</v>
      </c>
      <c r="S143" s="118">
        <f t="shared" si="50"/>
        <v>0.79247563692965062</v>
      </c>
      <c r="T143" s="118">
        <f t="shared" si="50"/>
        <v>0.73015337659056279</v>
      </c>
      <c r="U143" s="118">
        <f t="shared" si="50"/>
        <v>0.72066567351770927</v>
      </c>
      <c r="V143" s="118">
        <f t="shared" si="50"/>
        <v>0.67658800145228404</v>
      </c>
      <c r="W143" s="118">
        <f t="shared" ref="W143" si="51">W144+W146+W148+W157</f>
        <v>0.69004096825489547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0.75788064434930935</v>
      </c>
      <c r="D148" s="123">
        <v>0.9112337394916814</v>
      </c>
      <c r="E148" s="123">
        <v>0.9712624208451166</v>
      </c>
      <c r="F148" s="123">
        <v>0.85988354999430683</v>
      </c>
      <c r="G148" s="123">
        <v>0.69285039673892412</v>
      </c>
      <c r="H148" s="123">
        <v>0.58955091443521079</v>
      </c>
      <c r="I148" s="123">
        <v>0.53612116995540526</v>
      </c>
      <c r="J148" s="123">
        <v>0.50577010781930187</v>
      </c>
      <c r="K148" s="123">
        <v>0.70836561446833113</v>
      </c>
      <c r="L148" s="123">
        <v>0.58086087605137648</v>
      </c>
      <c r="M148" s="123">
        <v>0.66789369665010556</v>
      </c>
      <c r="N148" s="123">
        <v>0.5660995359614196</v>
      </c>
      <c r="O148" s="123">
        <v>0.4558735822815701</v>
      </c>
      <c r="P148" s="123">
        <v>0.46017797953648842</v>
      </c>
      <c r="Q148" s="123">
        <v>0.35547500209203736</v>
      </c>
      <c r="R148" s="123">
        <v>0.35891415236512419</v>
      </c>
      <c r="S148" s="123">
        <v>0.37786887228195964</v>
      </c>
      <c r="T148" s="123">
        <v>0.33342297727007164</v>
      </c>
      <c r="U148" s="123">
        <v>0.30155778829920554</v>
      </c>
      <c r="V148" s="123">
        <v>0.27393246378264574</v>
      </c>
      <c r="W148" s="123">
        <v>0.3109740261479923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3.5912433651199538</v>
      </c>
      <c r="D149" s="99">
        <v>3.4930837911654979</v>
      </c>
      <c r="E149" s="99">
        <v>3.4400428323496088</v>
      </c>
      <c r="F149" s="99">
        <v>3.5091740263664217</v>
      </c>
      <c r="G149" s="99">
        <v>3.4925120210216738</v>
      </c>
      <c r="H149" s="99">
        <v>3.5154141487856223</v>
      </c>
      <c r="I149" s="99">
        <v>3.5095656076936854</v>
      </c>
      <c r="J149" s="99">
        <v>3.5870090064368236</v>
      </c>
      <c r="K149" s="99">
        <v>3.4195219757412212</v>
      </c>
      <c r="L149" s="99">
        <v>3.483622367243377</v>
      </c>
      <c r="M149" s="99">
        <v>3.2584804695356744</v>
      </c>
      <c r="N149" s="99">
        <v>2.9490041976853973</v>
      </c>
      <c r="O149" s="99">
        <v>2.8131191078251012</v>
      </c>
      <c r="P149" s="99">
        <v>2.7875784745596452</v>
      </c>
      <c r="Q149" s="99">
        <v>2.5446771348760402</v>
      </c>
      <c r="R149" s="99">
        <v>2.7844927733752503</v>
      </c>
      <c r="S149" s="99">
        <v>2.7864105032411208</v>
      </c>
      <c r="T149" s="99">
        <v>3.086402520834842</v>
      </c>
      <c r="U149" s="99">
        <v>2.677491140609543</v>
      </c>
      <c r="V149" s="99">
        <v>2.7496596966692581</v>
      </c>
      <c r="W149" s="99">
        <v>2.5581395061189305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0.77774298110137008</v>
      </c>
      <c r="D150" s="99">
        <v>0.71125481259569878</v>
      </c>
      <c r="E150" s="99">
        <v>0.59917889914710454</v>
      </c>
      <c r="F150" s="99">
        <v>0.67420962865945255</v>
      </c>
      <c r="G150" s="99">
        <v>0.74586274941247765</v>
      </c>
      <c r="H150" s="99">
        <v>0.7802190929478805</v>
      </c>
      <c r="I150" s="99">
        <v>0.62553487641708172</v>
      </c>
      <c r="J150" s="99">
        <v>0.7181441275809457</v>
      </c>
      <c r="K150" s="99">
        <v>0.70205838657690145</v>
      </c>
      <c r="L150" s="99">
        <v>0.56593718575183305</v>
      </c>
      <c r="M150" s="99">
        <v>0.3961715439856458</v>
      </c>
      <c r="N150" s="99">
        <v>0.33999871924071812</v>
      </c>
      <c r="O150" s="99">
        <v>0.31160406931581436</v>
      </c>
      <c r="P150" s="99">
        <v>0.52034894174780266</v>
      </c>
      <c r="Q150" s="99">
        <v>0.2493897028425775</v>
      </c>
      <c r="R150" s="99">
        <v>0.61117801075836897</v>
      </c>
      <c r="S150" s="99">
        <v>0.31452380835206334</v>
      </c>
      <c r="T150" s="99">
        <v>0.57718403670594831</v>
      </c>
      <c r="U150" s="99">
        <v>0.35181133918027158</v>
      </c>
      <c r="V150" s="99">
        <v>0.46703920708648755</v>
      </c>
      <c r="W150" s="99">
        <v>0.57337470032914539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0.77774298110137008</v>
      </c>
      <c r="D151" s="102">
        <v>0.71125481259569878</v>
      </c>
      <c r="E151" s="102">
        <v>0.59917889914710454</v>
      </c>
      <c r="F151" s="102">
        <v>0.67420962865945255</v>
      </c>
      <c r="G151" s="102">
        <v>0.74586274941247765</v>
      </c>
      <c r="H151" s="102">
        <v>0.7802190929478805</v>
      </c>
      <c r="I151" s="102">
        <v>0.62553487641708172</v>
      </c>
      <c r="J151" s="102">
        <v>0.7181441275809457</v>
      </c>
      <c r="K151" s="102">
        <v>0.70205838657690145</v>
      </c>
      <c r="L151" s="102">
        <v>0.56593718575183305</v>
      </c>
      <c r="M151" s="102">
        <v>0.3961715439856458</v>
      </c>
      <c r="N151" s="102">
        <v>0.33999871924071812</v>
      </c>
      <c r="O151" s="102">
        <v>0.31160406931581436</v>
      </c>
      <c r="P151" s="102">
        <v>0.52034894174780266</v>
      </c>
      <c r="Q151" s="102">
        <v>0.2493897028425775</v>
      </c>
      <c r="R151" s="102">
        <v>0.61117801075836897</v>
      </c>
      <c r="S151" s="102">
        <v>0.31452380835206334</v>
      </c>
      <c r="T151" s="102">
        <v>0.57718403670594831</v>
      </c>
      <c r="U151" s="102">
        <v>0.35181133918027158</v>
      </c>
      <c r="V151" s="102">
        <v>0.46703920708648755</v>
      </c>
      <c r="W151" s="102">
        <v>0.57337470032914539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0.56130862985534347</v>
      </c>
      <c r="D157" s="123">
        <v>0.77176349133530209</v>
      </c>
      <c r="E157" s="123">
        <v>0.93521441387647286</v>
      </c>
      <c r="F157" s="123">
        <v>0.76264789308734648</v>
      </c>
      <c r="G157" s="123">
        <v>0.59096382433995398</v>
      </c>
      <c r="H157" s="123">
        <v>0.57733464738376883</v>
      </c>
      <c r="I157" s="123">
        <v>0.60106147640129304</v>
      </c>
      <c r="J157" s="123">
        <v>0.57389234938886768</v>
      </c>
      <c r="K157" s="123">
        <v>0.7392315126394654</v>
      </c>
      <c r="L157" s="123">
        <v>0.78515399142177955</v>
      </c>
      <c r="M157" s="123">
        <v>0.80871349701738682</v>
      </c>
      <c r="N157" s="123">
        <v>0.81843039662798411</v>
      </c>
      <c r="O157" s="123">
        <v>0.58424990489500739</v>
      </c>
      <c r="P157" s="123">
        <v>0.47634524201328171</v>
      </c>
      <c r="Q157" s="123">
        <v>0.36414390687015341</v>
      </c>
      <c r="R157" s="123">
        <v>0.31572576148657266</v>
      </c>
      <c r="S157" s="123">
        <v>0.41460676464769092</v>
      </c>
      <c r="T157" s="123">
        <v>0.39673039932049114</v>
      </c>
      <c r="U157" s="123">
        <v>0.41910788521850367</v>
      </c>
      <c r="V157" s="123">
        <v>0.40265553766963835</v>
      </c>
      <c r="W157" s="123">
        <v>0.37906694210690317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3.9948814546231053</v>
      </c>
      <c r="D158" s="99">
        <v>4.5023852991932882</v>
      </c>
      <c r="E158" s="99">
        <v>4.7267755839881325</v>
      </c>
      <c r="F158" s="99">
        <v>3.6585718774843965</v>
      </c>
      <c r="G158" s="99">
        <v>2.8022802878414903</v>
      </c>
      <c r="H158" s="99">
        <v>2.5009816838249797</v>
      </c>
      <c r="I158" s="99">
        <v>2.6472274092191035</v>
      </c>
      <c r="J158" s="99">
        <v>2.628278763575298</v>
      </c>
      <c r="K158" s="99">
        <v>3.0647688083986413</v>
      </c>
      <c r="L158" s="99">
        <v>2.9067580636730885</v>
      </c>
      <c r="M158" s="99">
        <v>3.1336625961394402</v>
      </c>
      <c r="N158" s="99">
        <v>2.8806292328489485</v>
      </c>
      <c r="O158" s="99">
        <v>2.5337852566548529</v>
      </c>
      <c r="P158" s="99">
        <v>2.2196578471825212</v>
      </c>
      <c r="Q158" s="99">
        <v>2.0169394826673508</v>
      </c>
      <c r="R158" s="99">
        <v>2.028304837374209</v>
      </c>
      <c r="S158" s="99">
        <v>2.3202461938618555</v>
      </c>
      <c r="T158" s="99">
        <v>2.3131770078603044</v>
      </c>
      <c r="U158" s="99">
        <v>2.2205133772517254</v>
      </c>
      <c r="V158" s="99">
        <v>2.190088152670699</v>
      </c>
      <c r="W158" s="99">
        <v>1.9217378798267812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1.4855401150194161</v>
      </c>
      <c r="D161" s="118">
        <f t="shared" si="54"/>
        <v>1.5289806312409326</v>
      </c>
      <c r="E161" s="118">
        <f t="shared" si="54"/>
        <v>1.809482568444932</v>
      </c>
      <c r="F161" s="118">
        <f t="shared" si="54"/>
        <v>1.795325089866215</v>
      </c>
      <c r="G161" s="118">
        <f t="shared" si="54"/>
        <v>1.5388987848401885</v>
      </c>
      <c r="H161" s="118">
        <f t="shared" si="54"/>
        <v>1.4243728457139295</v>
      </c>
      <c r="I161" s="118">
        <f t="shared" si="54"/>
        <v>1.082738712748281</v>
      </c>
      <c r="J161" s="118">
        <f t="shared" si="54"/>
        <v>0.91068381380187646</v>
      </c>
      <c r="K161" s="118">
        <f t="shared" si="54"/>
        <v>1.0447366456996832</v>
      </c>
      <c r="L161" s="118">
        <f t="shared" si="54"/>
        <v>1.1510577729889646</v>
      </c>
      <c r="M161" s="118">
        <f t="shared" si="54"/>
        <v>1.0399145673704322</v>
      </c>
      <c r="N161" s="118">
        <f t="shared" si="54"/>
        <v>0.76738626103490981</v>
      </c>
      <c r="O161" s="118">
        <f t="shared" si="54"/>
        <v>0.44964506285942496</v>
      </c>
      <c r="P161" s="118">
        <f t="shared" si="54"/>
        <v>0.50034309082717854</v>
      </c>
      <c r="Q161" s="118">
        <f t="shared" si="54"/>
        <v>0.44633466645149583</v>
      </c>
      <c r="R161" s="118">
        <f t="shared" ref="R161:V161" si="55">R162+R164+R166+R175</f>
        <v>0.68236921010679474</v>
      </c>
      <c r="S161" s="118">
        <f t="shared" si="55"/>
        <v>0.8435192621730655</v>
      </c>
      <c r="T161" s="118">
        <f t="shared" si="55"/>
        <v>0.89173947418948185</v>
      </c>
      <c r="U161" s="118">
        <f t="shared" si="55"/>
        <v>0.73635702503097722</v>
      </c>
      <c r="V161" s="118">
        <f t="shared" si="55"/>
        <v>0.69320899823114024</v>
      </c>
      <c r="W161" s="118">
        <f t="shared" ref="W161" si="56">W162+W164+W166+W175</f>
        <v>0.65703496798560801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0.95249701299933076</v>
      </c>
      <c r="D166" s="123">
        <v>0.83797667036587475</v>
      </c>
      <c r="E166" s="123">
        <v>1.1045535412803456</v>
      </c>
      <c r="F166" s="123">
        <v>1.1374778204186113</v>
      </c>
      <c r="G166" s="123">
        <v>1.027169134386654</v>
      </c>
      <c r="H166" s="123">
        <v>0.95296658124307898</v>
      </c>
      <c r="I166" s="123">
        <v>0.59900107860749552</v>
      </c>
      <c r="J166" s="123">
        <v>0.45333994078055723</v>
      </c>
      <c r="K166" s="123">
        <v>0.60893342258694994</v>
      </c>
      <c r="L166" s="123">
        <v>0.66775037097021639</v>
      </c>
      <c r="M166" s="123">
        <v>0.60973552419864763</v>
      </c>
      <c r="N166" s="123">
        <v>0.38480601656662311</v>
      </c>
      <c r="O166" s="123">
        <v>0.10573556086354198</v>
      </c>
      <c r="P166" s="123">
        <v>9.1451615915189216E-2</v>
      </c>
      <c r="Q166" s="123">
        <v>9.1471817424504845E-2</v>
      </c>
      <c r="R166" s="123">
        <v>0.35844192995939261</v>
      </c>
      <c r="S166" s="123">
        <v>0.46431342410538706</v>
      </c>
      <c r="T166" s="123">
        <v>0.53880612547096973</v>
      </c>
      <c r="U166" s="123">
        <v>0.43938185792118911</v>
      </c>
      <c r="V166" s="123">
        <v>0.40748878035981984</v>
      </c>
      <c r="W166" s="123">
        <v>0.36733688645765034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3.1642137981619829</v>
      </c>
      <c r="D167" s="99">
        <v>3.2708972978106834</v>
      </c>
      <c r="E167" s="99">
        <v>3.0522812576499483</v>
      </c>
      <c r="F167" s="99">
        <v>3.110035433451126</v>
      </c>
      <c r="G167" s="99">
        <v>3.1479591360413148</v>
      </c>
      <c r="H167" s="99">
        <v>3.0222633899603184</v>
      </c>
      <c r="I167" s="99">
        <v>3.1118382218315328</v>
      </c>
      <c r="J167" s="99">
        <v>3.1909451198778087</v>
      </c>
      <c r="K167" s="99">
        <v>3.035080899414524</v>
      </c>
      <c r="L167" s="99">
        <v>2.9970730951018645</v>
      </c>
      <c r="M167" s="99">
        <v>3.0333855805484498</v>
      </c>
      <c r="N167" s="99">
        <v>2.8535274285656751</v>
      </c>
      <c r="O167" s="99">
        <v>3.4258446730176595</v>
      </c>
      <c r="P167" s="99">
        <v>3.2129823980175933</v>
      </c>
      <c r="Q167" s="99">
        <v>3.1910019828956724</v>
      </c>
      <c r="R167" s="99">
        <v>2.6775316493503003</v>
      </c>
      <c r="S167" s="99">
        <v>2.7716505122386668</v>
      </c>
      <c r="T167" s="99">
        <v>2.6605566650868813</v>
      </c>
      <c r="U167" s="99">
        <v>2.4484204645642671</v>
      </c>
      <c r="V167" s="99">
        <v>2.3350841559268387</v>
      </c>
      <c r="W167" s="99">
        <v>2.5326286836007439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0.86949178869974197</v>
      </c>
      <c r="D168" s="99">
        <v>0.52537108568907087</v>
      </c>
      <c r="E168" s="99">
        <v>0.35528090450018296</v>
      </c>
      <c r="F168" s="99">
        <v>0.38921489625708061</v>
      </c>
      <c r="G168" s="99">
        <v>0.31593397681082791</v>
      </c>
      <c r="H168" s="99">
        <v>0.515781044512443</v>
      </c>
      <c r="I168" s="99">
        <v>0.34175617729230512</v>
      </c>
      <c r="J168" s="99">
        <v>0.38116693502076227</v>
      </c>
      <c r="K168" s="99">
        <v>0.35371279022031699</v>
      </c>
      <c r="L168" s="99">
        <v>0.40924555211380803</v>
      </c>
      <c r="M168" s="99">
        <v>0.56346030560116456</v>
      </c>
      <c r="N168" s="99">
        <v>0.29904357611413945</v>
      </c>
      <c r="O168" s="99">
        <v>1.0882748829121702</v>
      </c>
      <c r="P168" s="99">
        <v>1.169125946896783</v>
      </c>
      <c r="Q168" s="99">
        <v>1.3954690551561624</v>
      </c>
      <c r="R168" s="99">
        <v>0.30702038690644196</v>
      </c>
      <c r="S168" s="99">
        <v>0.29597541202803518</v>
      </c>
      <c r="T168" s="99">
        <v>0.43389458724300084</v>
      </c>
      <c r="U168" s="99">
        <v>0.34782976915737923</v>
      </c>
      <c r="V168" s="99">
        <v>0.26391573265610774</v>
      </c>
      <c r="W168" s="99">
        <v>0.29477617001409429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0.86949178869974197</v>
      </c>
      <c r="D169" s="102">
        <v>0.52537108568907087</v>
      </c>
      <c r="E169" s="102">
        <v>0.35528090450018296</v>
      </c>
      <c r="F169" s="102">
        <v>0.38921489625708061</v>
      </c>
      <c r="G169" s="102">
        <v>0.31593397681082791</v>
      </c>
      <c r="H169" s="102">
        <v>0.515781044512443</v>
      </c>
      <c r="I169" s="102">
        <v>0.34175617729230512</v>
      </c>
      <c r="J169" s="102">
        <v>0.38116693502076227</v>
      </c>
      <c r="K169" s="102">
        <v>0.35371279022031699</v>
      </c>
      <c r="L169" s="102">
        <v>0.40924555211380803</v>
      </c>
      <c r="M169" s="102">
        <v>0.56346030560116456</v>
      </c>
      <c r="N169" s="102">
        <v>0.29904357611413945</v>
      </c>
      <c r="O169" s="102">
        <v>1.0882748829121702</v>
      </c>
      <c r="P169" s="102">
        <v>1.169125946896783</v>
      </c>
      <c r="Q169" s="102">
        <v>1.3954690551561624</v>
      </c>
      <c r="R169" s="102">
        <v>0.30702038690644196</v>
      </c>
      <c r="S169" s="102">
        <v>0.29597541202803518</v>
      </c>
      <c r="T169" s="102">
        <v>0.43389458724300084</v>
      </c>
      <c r="U169" s="102">
        <v>0.34782976915737923</v>
      </c>
      <c r="V169" s="102">
        <v>0.26391573265610774</v>
      </c>
      <c r="W169" s="102">
        <v>0.29477617001409429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0.5330431020200852</v>
      </c>
      <c r="D175" s="123">
        <v>0.691003960875058</v>
      </c>
      <c r="E175" s="123">
        <v>0.7049290271645865</v>
      </c>
      <c r="F175" s="123">
        <v>0.65784726944760352</v>
      </c>
      <c r="G175" s="123">
        <v>0.51172965045353436</v>
      </c>
      <c r="H175" s="123">
        <v>0.47140626447085054</v>
      </c>
      <c r="I175" s="123">
        <v>0.48373763414078558</v>
      </c>
      <c r="J175" s="123">
        <v>0.45734387302131924</v>
      </c>
      <c r="K175" s="123">
        <v>0.43580322311273323</v>
      </c>
      <c r="L175" s="123">
        <v>0.48330740201874828</v>
      </c>
      <c r="M175" s="123">
        <v>0.43017904317178463</v>
      </c>
      <c r="N175" s="123">
        <v>0.38258024446828665</v>
      </c>
      <c r="O175" s="123">
        <v>0.34390950199588299</v>
      </c>
      <c r="P175" s="123">
        <v>0.40889147491198935</v>
      </c>
      <c r="Q175" s="123">
        <v>0.354862849026991</v>
      </c>
      <c r="R175" s="123">
        <v>0.32392728014740213</v>
      </c>
      <c r="S175" s="123">
        <v>0.37920583806767844</v>
      </c>
      <c r="T175" s="123">
        <v>0.35293334871851212</v>
      </c>
      <c r="U175" s="123">
        <v>0.29697516710978805</v>
      </c>
      <c r="V175" s="123">
        <v>0.2857202178713204</v>
      </c>
      <c r="W175" s="123">
        <v>0.28969808152795773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2.0695004704260898</v>
      </c>
      <c r="D176" s="99">
        <v>2.1924914062136467</v>
      </c>
      <c r="E176" s="99">
        <v>2.1617518641851796</v>
      </c>
      <c r="F176" s="99">
        <v>2.0836439177747366</v>
      </c>
      <c r="G176" s="99">
        <v>2.0449845980859878</v>
      </c>
      <c r="H176" s="99">
        <v>2.0373927351123609</v>
      </c>
      <c r="I176" s="99">
        <v>2.1168354940084262</v>
      </c>
      <c r="J176" s="99">
        <v>2.0400830450994003</v>
      </c>
      <c r="K176" s="99">
        <v>1.9910622804936655</v>
      </c>
      <c r="L176" s="99">
        <v>1.9383137751505028</v>
      </c>
      <c r="M176" s="99">
        <v>1.9511649074263637</v>
      </c>
      <c r="N176" s="99">
        <v>1.8776311970558237</v>
      </c>
      <c r="O176" s="99">
        <v>1.9487447155755182</v>
      </c>
      <c r="P176" s="99">
        <v>1.9697062054815027</v>
      </c>
      <c r="Q176" s="99">
        <v>1.9197627100596286</v>
      </c>
      <c r="R176" s="99">
        <v>1.8486342305279546</v>
      </c>
      <c r="S176" s="99">
        <v>1.9471284399272222</v>
      </c>
      <c r="T176" s="99">
        <v>1.9041357234680547</v>
      </c>
      <c r="U176" s="99">
        <v>1.7597761473646432</v>
      </c>
      <c r="V176" s="99">
        <v>1.6905757384528781</v>
      </c>
      <c r="W176" s="99">
        <v>1.7349575306903084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7659154</v>
      </c>
      <c r="C5" s="120">
        <v>7652298</v>
      </c>
      <c r="D5" s="120">
        <v>7726897</v>
      </c>
      <c r="E5" s="120">
        <v>7792165</v>
      </c>
      <c r="F5" s="120">
        <v>7994160</v>
      </c>
      <c r="G5" s="120">
        <v>8183172</v>
      </c>
      <c r="H5" s="120">
        <v>8346279</v>
      </c>
      <c r="I5" s="120">
        <v>8312294</v>
      </c>
      <c r="J5" s="120">
        <v>8453081</v>
      </c>
      <c r="K5" s="120">
        <v>8480720</v>
      </c>
      <c r="L5" s="120">
        <v>8528266</v>
      </c>
      <c r="M5" s="120">
        <v>8404823</v>
      </c>
      <c r="N5" s="120">
        <v>8361196</v>
      </c>
      <c r="O5" s="120">
        <v>8103704</v>
      </c>
      <c r="P5" s="120">
        <v>7953345</v>
      </c>
      <c r="Q5" s="120">
        <v>7841776</v>
      </c>
      <c r="R5" s="120">
        <v>7580936</v>
      </c>
      <c r="S5" s="120">
        <v>7256685</v>
      </c>
      <c r="T5" s="120">
        <v>6589049</v>
      </c>
      <c r="U5" s="120">
        <v>6154990</v>
      </c>
      <c r="V5" s="120">
        <v>5740909</v>
      </c>
      <c r="W5" s="120">
        <v>5292887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7659154</v>
      </c>
      <c r="C7" s="52">
        <v>7652298</v>
      </c>
      <c r="D7" s="52">
        <v>7726897</v>
      </c>
      <c r="E7" s="52">
        <v>7792165</v>
      </c>
      <c r="F7" s="52">
        <v>7994160</v>
      </c>
      <c r="G7" s="52">
        <v>8183172</v>
      </c>
      <c r="H7" s="52">
        <v>8346279</v>
      </c>
      <c r="I7" s="52">
        <v>8312294</v>
      </c>
      <c r="J7" s="52">
        <v>8453081</v>
      </c>
      <c r="K7" s="52">
        <v>8480720</v>
      </c>
      <c r="L7" s="52">
        <v>8528266</v>
      </c>
      <c r="M7" s="52">
        <v>8404823</v>
      </c>
      <c r="N7" s="52">
        <v>8361196</v>
      </c>
      <c r="O7" s="52">
        <v>8103704</v>
      </c>
      <c r="P7" s="52">
        <v>7953345</v>
      </c>
      <c r="Q7" s="52">
        <v>7841776</v>
      </c>
      <c r="R7" s="52">
        <v>7580936</v>
      </c>
      <c r="S7" s="52">
        <v>7256685</v>
      </c>
      <c r="T7" s="52">
        <v>6589049</v>
      </c>
      <c r="U7" s="52">
        <v>6154990</v>
      </c>
      <c r="V7" s="52">
        <v>5740909</v>
      </c>
      <c r="W7" s="52">
        <v>5292887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92835</v>
      </c>
      <c r="C9" s="52">
        <v>103631</v>
      </c>
      <c r="D9" s="52">
        <v>113748</v>
      </c>
      <c r="E9" s="52">
        <v>120518</v>
      </c>
      <c r="F9" s="52">
        <v>140443</v>
      </c>
      <c r="G9" s="52">
        <v>175021</v>
      </c>
      <c r="H9" s="52">
        <v>186123</v>
      </c>
      <c r="I9" s="52">
        <v>199649</v>
      </c>
      <c r="J9" s="52">
        <v>211937</v>
      </c>
      <c r="K9" s="52">
        <v>223441</v>
      </c>
      <c r="L9" s="52">
        <v>240312</v>
      </c>
      <c r="M9" s="52">
        <v>252458</v>
      </c>
      <c r="N9" s="52">
        <v>269102</v>
      </c>
      <c r="O9" s="52">
        <v>266332</v>
      </c>
      <c r="P9" s="52">
        <v>272092</v>
      </c>
      <c r="Q9" s="52">
        <v>280926</v>
      </c>
      <c r="R9" s="52">
        <v>314542</v>
      </c>
      <c r="S9" s="52">
        <v>343509</v>
      </c>
      <c r="T9" s="52">
        <v>356617</v>
      </c>
      <c r="U9" s="52">
        <v>350095</v>
      </c>
      <c r="V9" s="52">
        <v>336776</v>
      </c>
      <c r="W9" s="52">
        <v>332217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4265061</v>
      </c>
      <c r="C11" s="52">
        <v>4363555</v>
      </c>
      <c r="D11" s="52">
        <v>4576205</v>
      </c>
      <c r="E11" s="52">
        <v>4603470</v>
      </c>
      <c r="F11" s="52">
        <v>4772526</v>
      </c>
      <c r="G11" s="52">
        <v>4973006</v>
      </c>
      <c r="H11" s="52">
        <v>5189936</v>
      </c>
      <c r="I11" s="52">
        <v>5219096</v>
      </c>
      <c r="J11" s="52">
        <v>5321598</v>
      </c>
      <c r="K11" s="52">
        <v>5286594</v>
      </c>
      <c r="L11" s="52">
        <v>5274458</v>
      </c>
      <c r="M11" s="52">
        <v>5160653</v>
      </c>
      <c r="N11" s="52">
        <v>5163008</v>
      </c>
      <c r="O11" s="52">
        <v>5030568</v>
      </c>
      <c r="P11" s="52">
        <v>4985796</v>
      </c>
      <c r="Q11" s="52">
        <v>4914479</v>
      </c>
      <c r="R11" s="52">
        <v>4714384</v>
      </c>
      <c r="S11" s="52">
        <v>4477482</v>
      </c>
      <c r="T11" s="52">
        <v>4040630</v>
      </c>
      <c r="U11" s="52">
        <v>3842068</v>
      </c>
      <c r="V11" s="52">
        <v>3700651</v>
      </c>
      <c r="W11" s="52">
        <v>3423287</v>
      </c>
      <c r="DA11" s="63" t="s">
        <v>1060</v>
      </c>
    </row>
    <row r="12" spans="1:105" ht="12" customHeight="1" x14ac:dyDescent="0.25">
      <c r="A12" s="97" t="s">
        <v>124</v>
      </c>
      <c r="B12" s="52">
        <v>664635</v>
      </c>
      <c r="C12" s="52">
        <v>634078</v>
      </c>
      <c r="D12" s="52">
        <v>578100</v>
      </c>
      <c r="E12" s="52">
        <v>536391</v>
      </c>
      <c r="F12" s="52">
        <v>522484</v>
      </c>
      <c r="G12" s="52">
        <v>497458</v>
      </c>
      <c r="H12" s="52">
        <v>464601</v>
      </c>
      <c r="I12" s="52">
        <v>436955</v>
      </c>
      <c r="J12" s="52">
        <v>423948</v>
      </c>
      <c r="K12" s="52">
        <v>410331</v>
      </c>
      <c r="L12" s="52">
        <v>385204</v>
      </c>
      <c r="M12" s="52">
        <v>358436</v>
      </c>
      <c r="N12" s="52">
        <v>326308</v>
      </c>
      <c r="O12" s="52">
        <v>300106</v>
      </c>
      <c r="P12" s="52">
        <v>296030</v>
      </c>
      <c r="Q12" s="52">
        <v>303868</v>
      </c>
      <c r="R12" s="52">
        <v>318371</v>
      </c>
      <c r="S12" s="52">
        <v>336327</v>
      </c>
      <c r="T12" s="52">
        <v>324026</v>
      </c>
      <c r="U12" s="52">
        <v>297474</v>
      </c>
      <c r="V12" s="52">
        <v>253514</v>
      </c>
      <c r="W12" s="52">
        <v>226935</v>
      </c>
      <c r="DA12" s="63" t="s">
        <v>1061</v>
      </c>
    </row>
    <row r="13" spans="1:105" ht="12" customHeight="1" x14ac:dyDescent="0.25">
      <c r="A13" s="97" t="s">
        <v>123</v>
      </c>
      <c r="B13" s="52">
        <v>701</v>
      </c>
      <c r="C13" s="52">
        <v>652</v>
      </c>
      <c r="D13" s="52">
        <v>595</v>
      </c>
      <c r="E13" s="52">
        <v>634</v>
      </c>
      <c r="F13" s="52">
        <v>774</v>
      </c>
      <c r="G13" s="52">
        <v>763</v>
      </c>
      <c r="H13" s="52">
        <v>825</v>
      </c>
      <c r="I13" s="52">
        <v>867</v>
      </c>
      <c r="J13" s="52">
        <v>1157</v>
      </c>
      <c r="K13" s="52">
        <v>1612</v>
      </c>
      <c r="L13" s="52">
        <v>1679</v>
      </c>
      <c r="M13" s="52">
        <v>1689</v>
      </c>
      <c r="N13" s="52">
        <v>1655</v>
      </c>
      <c r="O13" s="52">
        <v>1756</v>
      </c>
      <c r="P13" s="52">
        <v>2085</v>
      </c>
      <c r="Q13" s="52">
        <v>2360</v>
      </c>
      <c r="R13" s="52">
        <v>2884</v>
      </c>
      <c r="S13" s="52">
        <v>3055</v>
      </c>
      <c r="T13" s="52">
        <v>3192</v>
      </c>
      <c r="U13" s="52">
        <v>3079</v>
      </c>
      <c r="V13" s="52">
        <v>2780</v>
      </c>
      <c r="W13" s="52">
        <v>2432</v>
      </c>
      <c r="DA13" s="63" t="s">
        <v>1062</v>
      </c>
    </row>
    <row r="14" spans="1:105" ht="12" customHeight="1" x14ac:dyDescent="0.25">
      <c r="A14" s="97" t="s">
        <v>122</v>
      </c>
      <c r="B14" s="52">
        <v>2558135</v>
      </c>
      <c r="C14" s="52">
        <v>2475251</v>
      </c>
      <c r="D14" s="52">
        <v>2393586</v>
      </c>
      <c r="E14" s="52">
        <v>2436606</v>
      </c>
      <c r="F14" s="52">
        <v>2475940</v>
      </c>
      <c r="G14" s="52">
        <v>2459691</v>
      </c>
      <c r="H14" s="52">
        <v>2382619</v>
      </c>
      <c r="I14" s="52">
        <v>2282303</v>
      </c>
      <c r="J14" s="52">
        <v>2271497</v>
      </c>
      <c r="K14" s="52">
        <v>2157370</v>
      </c>
      <c r="L14" s="52">
        <v>2148006</v>
      </c>
      <c r="M14" s="52">
        <v>2087229</v>
      </c>
      <c r="N14" s="52">
        <v>2038897</v>
      </c>
      <c r="O14" s="52">
        <v>1870671</v>
      </c>
      <c r="P14" s="52">
        <v>1698502</v>
      </c>
      <c r="Q14" s="52">
        <v>1565264</v>
      </c>
      <c r="R14" s="52">
        <v>1459444</v>
      </c>
      <c r="S14" s="52">
        <v>1384963</v>
      </c>
      <c r="T14" s="52">
        <v>1200584</v>
      </c>
      <c r="U14" s="52">
        <v>1041301</v>
      </c>
      <c r="V14" s="52">
        <v>904513</v>
      </c>
      <c r="W14" s="52">
        <v>849677</v>
      </c>
      <c r="DA14" s="63" t="s">
        <v>1063</v>
      </c>
    </row>
    <row r="15" spans="1:105" ht="12" customHeight="1" x14ac:dyDescent="0.25">
      <c r="A15" s="97" t="s">
        <v>121</v>
      </c>
      <c r="B15" s="52">
        <v>170622</v>
      </c>
      <c r="C15" s="52">
        <v>178762</v>
      </c>
      <c r="D15" s="52">
        <v>178411</v>
      </c>
      <c r="E15" s="52">
        <v>215064</v>
      </c>
      <c r="F15" s="52">
        <v>222436</v>
      </c>
      <c r="G15" s="52">
        <v>252254</v>
      </c>
      <c r="H15" s="52">
        <v>308298</v>
      </c>
      <c r="I15" s="52">
        <v>373073</v>
      </c>
      <c r="J15" s="52">
        <v>434881</v>
      </c>
      <c r="K15" s="52">
        <v>624813</v>
      </c>
      <c r="L15" s="52">
        <v>718919</v>
      </c>
      <c r="M15" s="52">
        <v>796816</v>
      </c>
      <c r="N15" s="52">
        <v>831328</v>
      </c>
      <c r="O15" s="52">
        <v>900603</v>
      </c>
      <c r="P15" s="52">
        <v>970932</v>
      </c>
      <c r="Q15" s="52">
        <v>1055805</v>
      </c>
      <c r="R15" s="52">
        <v>1085853</v>
      </c>
      <c r="S15" s="52">
        <v>1054858</v>
      </c>
      <c r="T15" s="52">
        <v>1020617</v>
      </c>
      <c r="U15" s="52">
        <v>971068</v>
      </c>
      <c r="V15" s="52">
        <v>879451</v>
      </c>
      <c r="W15" s="52">
        <v>790556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1161910</v>
      </c>
      <c r="C17" s="52">
        <v>1191470</v>
      </c>
      <c r="D17" s="52">
        <v>1242696</v>
      </c>
      <c r="E17" s="52">
        <v>1245426</v>
      </c>
      <c r="F17" s="52">
        <v>1291448</v>
      </c>
      <c r="G17" s="52">
        <v>1336411</v>
      </c>
      <c r="H17" s="52">
        <v>1362402</v>
      </c>
      <c r="I17" s="52">
        <v>1361728</v>
      </c>
      <c r="J17" s="52">
        <v>1368874</v>
      </c>
      <c r="K17" s="52">
        <v>1355385</v>
      </c>
      <c r="L17" s="52">
        <v>1358228</v>
      </c>
      <c r="M17" s="52">
        <v>1365522</v>
      </c>
      <c r="N17" s="52">
        <v>1379881</v>
      </c>
      <c r="O17" s="52">
        <v>1375317</v>
      </c>
      <c r="P17" s="52">
        <v>1370602</v>
      </c>
      <c r="Q17" s="52">
        <v>1335418</v>
      </c>
      <c r="R17" s="52">
        <v>1281275</v>
      </c>
      <c r="S17" s="52">
        <v>1203594</v>
      </c>
      <c r="T17" s="52">
        <v>1105671</v>
      </c>
      <c r="U17" s="52">
        <v>1003997</v>
      </c>
      <c r="V17" s="52">
        <v>943234</v>
      </c>
      <c r="W17" s="52">
        <v>918091</v>
      </c>
      <c r="DA17" s="63" t="s">
        <v>1065</v>
      </c>
    </row>
    <row r="18" spans="1:105" ht="12" customHeight="1" x14ac:dyDescent="0.25">
      <c r="A18" s="97" t="s">
        <v>50</v>
      </c>
      <c r="B18" s="52">
        <v>3170774</v>
      </c>
      <c r="C18" s="52">
        <v>3191374</v>
      </c>
      <c r="D18" s="52">
        <v>3211394</v>
      </c>
      <c r="E18" s="52">
        <v>3050240</v>
      </c>
      <c r="F18" s="52">
        <v>3031714</v>
      </c>
      <c r="G18" s="52">
        <v>3143475</v>
      </c>
      <c r="H18" s="52">
        <v>3221171</v>
      </c>
      <c r="I18" s="52">
        <v>3229900</v>
      </c>
      <c r="J18" s="52">
        <v>3253063</v>
      </c>
      <c r="K18" s="52">
        <v>3185565</v>
      </c>
      <c r="L18" s="52">
        <v>3078160</v>
      </c>
      <c r="M18" s="52">
        <v>2938408</v>
      </c>
      <c r="N18" s="52">
        <v>2907731</v>
      </c>
      <c r="O18" s="52">
        <v>2786901</v>
      </c>
      <c r="P18" s="52">
        <v>2771639</v>
      </c>
      <c r="Q18" s="52">
        <v>2777876</v>
      </c>
      <c r="R18" s="52">
        <v>2706666</v>
      </c>
      <c r="S18" s="52">
        <v>2631045</v>
      </c>
      <c r="T18" s="52">
        <v>2408241</v>
      </c>
      <c r="U18" s="52">
        <v>2333204</v>
      </c>
      <c r="V18" s="52">
        <v>2206859</v>
      </c>
      <c r="W18" s="52">
        <v>1962171</v>
      </c>
      <c r="DA18" s="63" t="s">
        <v>1066</v>
      </c>
    </row>
    <row r="19" spans="1:105" ht="12" customHeight="1" x14ac:dyDescent="0.25">
      <c r="A19" s="109" t="s">
        <v>120</v>
      </c>
      <c r="B19" s="36">
        <v>3326470</v>
      </c>
      <c r="C19" s="36">
        <v>3269454</v>
      </c>
      <c r="D19" s="36">
        <v>3272807</v>
      </c>
      <c r="E19" s="36">
        <v>3496499</v>
      </c>
      <c r="F19" s="36">
        <v>3670998</v>
      </c>
      <c r="G19" s="36">
        <v>3703286</v>
      </c>
      <c r="H19" s="36">
        <v>3762706</v>
      </c>
      <c r="I19" s="36">
        <v>3720666</v>
      </c>
      <c r="J19" s="36">
        <v>3831144</v>
      </c>
      <c r="K19" s="36">
        <v>3939770</v>
      </c>
      <c r="L19" s="36">
        <v>4091878</v>
      </c>
      <c r="M19" s="36">
        <v>4100893</v>
      </c>
      <c r="N19" s="36">
        <v>4073584</v>
      </c>
      <c r="O19" s="36">
        <v>3941486</v>
      </c>
      <c r="P19" s="36">
        <v>3811104</v>
      </c>
      <c r="Q19" s="36">
        <v>3728482</v>
      </c>
      <c r="R19" s="36">
        <v>3592995</v>
      </c>
      <c r="S19" s="36">
        <v>3422046</v>
      </c>
      <c r="T19" s="36">
        <v>3075137</v>
      </c>
      <c r="U19" s="36">
        <v>2817789</v>
      </c>
      <c r="V19" s="36">
        <v>2590816</v>
      </c>
      <c r="W19" s="36">
        <v>2412625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628779</v>
      </c>
      <c r="D23" s="52">
        <v>669028</v>
      </c>
      <c r="E23" s="52">
        <v>631492</v>
      </c>
      <c r="F23" s="52">
        <v>599204</v>
      </c>
      <c r="G23" s="52">
        <v>593637</v>
      </c>
      <c r="H23" s="52">
        <v>585087</v>
      </c>
      <c r="I23" s="52">
        <v>632550</v>
      </c>
      <c r="J23" s="52">
        <v>633699</v>
      </c>
      <c r="K23" s="52">
        <v>675302</v>
      </c>
      <c r="L23" s="52">
        <v>712142</v>
      </c>
      <c r="M23" s="52">
        <v>794300</v>
      </c>
      <c r="N23" s="52">
        <v>822359</v>
      </c>
      <c r="O23" s="52">
        <v>790661</v>
      </c>
      <c r="P23" s="52">
        <v>442763</v>
      </c>
      <c r="Q23" s="52">
        <v>473232</v>
      </c>
      <c r="R23" s="52">
        <v>600526</v>
      </c>
      <c r="S23" s="52">
        <v>720985</v>
      </c>
      <c r="T23" s="52">
        <v>731273</v>
      </c>
      <c r="U23" s="52">
        <v>735073</v>
      </c>
      <c r="V23" s="52">
        <v>741966</v>
      </c>
      <c r="W23" s="52">
        <v>625403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14504</v>
      </c>
      <c r="D25" s="52">
        <v>14552</v>
      </c>
      <c r="E25" s="52">
        <v>14898</v>
      </c>
      <c r="F25" s="52">
        <v>15820</v>
      </c>
      <c r="G25" s="52">
        <v>17613</v>
      </c>
      <c r="H25" s="52">
        <v>24947</v>
      </c>
      <c r="I25" s="52">
        <v>20474</v>
      </c>
      <c r="J25" s="52">
        <v>16462</v>
      </c>
      <c r="K25" s="52">
        <v>25529</v>
      </c>
      <c r="L25" s="52">
        <v>28648</v>
      </c>
      <c r="M25" s="52">
        <v>34332</v>
      </c>
      <c r="N25" s="52">
        <v>42545</v>
      </c>
      <c r="O25" s="52">
        <v>53113</v>
      </c>
      <c r="P25" s="52">
        <v>41705</v>
      </c>
      <c r="Q25" s="52">
        <v>33266</v>
      </c>
      <c r="R25" s="52">
        <v>32585</v>
      </c>
      <c r="S25" s="52">
        <v>42770</v>
      </c>
      <c r="T25" s="52">
        <v>56072</v>
      </c>
      <c r="U25" s="52">
        <v>54534</v>
      </c>
      <c r="V25" s="52">
        <v>60622</v>
      </c>
      <c r="W25" s="52">
        <v>49715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345456</v>
      </c>
      <c r="D27" s="52">
        <v>331198</v>
      </c>
      <c r="E27" s="52">
        <v>334600</v>
      </c>
      <c r="F27" s="52">
        <v>333914</v>
      </c>
      <c r="G27" s="52">
        <v>354258</v>
      </c>
      <c r="H27" s="52">
        <v>344026</v>
      </c>
      <c r="I27" s="52">
        <v>362529</v>
      </c>
      <c r="J27" s="52">
        <v>419273</v>
      </c>
      <c r="K27" s="52">
        <v>437869</v>
      </c>
      <c r="L27" s="52">
        <v>466807</v>
      </c>
      <c r="M27" s="52">
        <v>530972</v>
      </c>
      <c r="N27" s="52">
        <v>578551</v>
      </c>
      <c r="O27" s="52">
        <v>555785</v>
      </c>
      <c r="P27" s="52">
        <v>299895</v>
      </c>
      <c r="Q27" s="52">
        <v>374672</v>
      </c>
      <c r="R27" s="52">
        <v>488031</v>
      </c>
      <c r="S27" s="52">
        <v>586848</v>
      </c>
      <c r="T27" s="52">
        <v>728373</v>
      </c>
      <c r="U27" s="52">
        <v>510801</v>
      </c>
      <c r="V27" s="52">
        <v>505662</v>
      </c>
      <c r="W27" s="52">
        <v>516340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104908</v>
      </c>
      <c r="D28" s="52">
        <v>115435</v>
      </c>
      <c r="E28" s="52">
        <v>106549</v>
      </c>
      <c r="F28" s="52">
        <v>106389</v>
      </c>
      <c r="G28" s="52">
        <v>106215</v>
      </c>
      <c r="H28" s="52">
        <v>114209</v>
      </c>
      <c r="I28" s="52">
        <v>71598</v>
      </c>
      <c r="J28" s="52">
        <v>54761</v>
      </c>
      <c r="K28" s="52">
        <v>73886</v>
      </c>
      <c r="L28" s="52">
        <v>71995</v>
      </c>
      <c r="M28" s="52">
        <v>75839</v>
      </c>
      <c r="N28" s="52">
        <v>75966</v>
      </c>
      <c r="O28" s="52">
        <v>65740</v>
      </c>
      <c r="P28" s="52">
        <v>48935</v>
      </c>
      <c r="Q28" s="52">
        <v>45165</v>
      </c>
      <c r="R28" s="52">
        <v>48542</v>
      </c>
      <c r="S28" s="52">
        <v>51876</v>
      </c>
      <c r="T28" s="52">
        <v>47031</v>
      </c>
      <c r="U28" s="52">
        <v>48954</v>
      </c>
      <c r="V28" s="52">
        <v>53924</v>
      </c>
      <c r="W28" s="52">
        <v>44256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108</v>
      </c>
      <c r="D29" s="52">
        <v>114</v>
      </c>
      <c r="E29" s="52">
        <v>110</v>
      </c>
      <c r="F29" s="52">
        <v>111</v>
      </c>
      <c r="G29" s="52">
        <v>118</v>
      </c>
      <c r="H29" s="52">
        <v>128</v>
      </c>
      <c r="I29" s="52">
        <v>80</v>
      </c>
      <c r="J29" s="52">
        <v>85</v>
      </c>
      <c r="K29" s="52">
        <v>109</v>
      </c>
      <c r="L29" s="52">
        <v>135</v>
      </c>
      <c r="M29" s="52">
        <v>182</v>
      </c>
      <c r="N29" s="52">
        <v>208</v>
      </c>
      <c r="O29" s="52">
        <v>204</v>
      </c>
      <c r="P29" s="52">
        <v>221</v>
      </c>
      <c r="Q29" s="52">
        <v>280</v>
      </c>
      <c r="R29" s="52">
        <v>367</v>
      </c>
      <c r="S29" s="52">
        <v>341</v>
      </c>
      <c r="T29" s="52">
        <v>262</v>
      </c>
      <c r="U29" s="52">
        <v>330</v>
      </c>
      <c r="V29" s="52">
        <v>452</v>
      </c>
      <c r="W29" s="52">
        <v>470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401948</v>
      </c>
      <c r="D30" s="52">
        <v>414638</v>
      </c>
      <c r="E30" s="52">
        <v>405074</v>
      </c>
      <c r="F30" s="52">
        <v>414872</v>
      </c>
      <c r="G30" s="52">
        <v>434780</v>
      </c>
      <c r="H30" s="52">
        <v>478377</v>
      </c>
      <c r="I30" s="52">
        <v>315398</v>
      </c>
      <c r="J30" s="52">
        <v>294804</v>
      </c>
      <c r="K30" s="52">
        <v>382458</v>
      </c>
      <c r="L30" s="52">
        <v>410281</v>
      </c>
      <c r="M30" s="52">
        <v>443608</v>
      </c>
      <c r="N30" s="52">
        <v>389733</v>
      </c>
      <c r="O30" s="52">
        <v>340107</v>
      </c>
      <c r="P30" s="52">
        <v>253556</v>
      </c>
      <c r="Q30" s="52">
        <v>257570</v>
      </c>
      <c r="R30" s="52">
        <v>302750</v>
      </c>
      <c r="S30" s="52">
        <v>313323</v>
      </c>
      <c r="T30" s="52">
        <v>324655</v>
      </c>
      <c r="U30" s="52">
        <v>279351</v>
      </c>
      <c r="V30" s="52">
        <v>226860</v>
      </c>
      <c r="W30" s="52">
        <v>148578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27441</v>
      </c>
      <c r="D31" s="52">
        <v>29681</v>
      </c>
      <c r="E31" s="52">
        <v>27338</v>
      </c>
      <c r="F31" s="52">
        <v>27480</v>
      </c>
      <c r="G31" s="52">
        <v>29282</v>
      </c>
      <c r="H31" s="52">
        <v>35114</v>
      </c>
      <c r="I31" s="52">
        <v>27436</v>
      </c>
      <c r="J31" s="52">
        <v>36891</v>
      </c>
      <c r="K31" s="52">
        <v>44928</v>
      </c>
      <c r="L31" s="52">
        <v>52901</v>
      </c>
      <c r="M31" s="52">
        <v>69004</v>
      </c>
      <c r="N31" s="52">
        <v>77855</v>
      </c>
      <c r="O31" s="52">
        <v>102557</v>
      </c>
      <c r="P31" s="52">
        <v>103831</v>
      </c>
      <c r="Q31" s="52">
        <v>122190</v>
      </c>
      <c r="R31" s="52">
        <v>150642</v>
      </c>
      <c r="S31" s="52">
        <v>173602</v>
      </c>
      <c r="T31" s="52">
        <v>149447</v>
      </c>
      <c r="U31" s="52">
        <v>163644</v>
      </c>
      <c r="V31" s="52">
        <v>166088</v>
      </c>
      <c r="W31" s="52">
        <v>183409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185438</v>
      </c>
      <c r="D33" s="52">
        <v>178979</v>
      </c>
      <c r="E33" s="52">
        <v>184129</v>
      </c>
      <c r="F33" s="52">
        <v>193019</v>
      </c>
      <c r="G33" s="52">
        <v>211204</v>
      </c>
      <c r="H33" s="52">
        <v>233451</v>
      </c>
      <c r="I33" s="52">
        <v>164882</v>
      </c>
      <c r="J33" s="52">
        <v>192388</v>
      </c>
      <c r="K33" s="52">
        <v>222023</v>
      </c>
      <c r="L33" s="52">
        <v>224841</v>
      </c>
      <c r="M33" s="52">
        <v>228776</v>
      </c>
      <c r="N33" s="52">
        <v>251585</v>
      </c>
      <c r="O33" s="52">
        <v>250197</v>
      </c>
      <c r="P33" s="52">
        <v>176025</v>
      </c>
      <c r="Q33" s="52">
        <v>192102</v>
      </c>
      <c r="R33" s="52">
        <v>216897</v>
      </c>
      <c r="S33" s="52">
        <v>238625</v>
      </c>
      <c r="T33" s="52">
        <v>239338</v>
      </c>
      <c r="U33" s="52">
        <v>229833</v>
      </c>
      <c r="V33" s="52">
        <v>229276</v>
      </c>
      <c r="W33" s="52">
        <v>198266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506206</v>
      </c>
      <c r="D34" s="52">
        <v>503654</v>
      </c>
      <c r="E34" s="52">
        <v>511216</v>
      </c>
      <c r="F34" s="52">
        <v>519698</v>
      </c>
      <c r="G34" s="52">
        <v>559809</v>
      </c>
      <c r="H34" s="52">
        <v>615602</v>
      </c>
      <c r="I34" s="52">
        <v>413011</v>
      </c>
      <c r="J34" s="52">
        <v>384099</v>
      </c>
      <c r="K34" s="52">
        <v>504790</v>
      </c>
      <c r="L34" s="52">
        <v>509125</v>
      </c>
      <c r="M34" s="52">
        <v>516179</v>
      </c>
      <c r="N34" s="52">
        <v>579723</v>
      </c>
      <c r="O34" s="52">
        <v>571793</v>
      </c>
      <c r="P34" s="52">
        <v>413289</v>
      </c>
      <c r="Q34" s="52">
        <v>409360</v>
      </c>
      <c r="R34" s="52">
        <v>420907</v>
      </c>
      <c r="S34" s="52">
        <v>450074</v>
      </c>
      <c r="T34" s="52">
        <v>446218</v>
      </c>
      <c r="U34" s="52">
        <v>452367</v>
      </c>
      <c r="V34" s="52">
        <v>474091</v>
      </c>
      <c r="W34" s="52">
        <v>408930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522101</v>
      </c>
      <c r="D35" s="36">
        <v>538263</v>
      </c>
      <c r="E35" s="36">
        <v>532133</v>
      </c>
      <c r="F35" s="36">
        <v>541981</v>
      </c>
      <c r="G35" s="36">
        <v>574959</v>
      </c>
      <c r="H35" s="36">
        <v>643875</v>
      </c>
      <c r="I35" s="36">
        <v>447938</v>
      </c>
      <c r="J35" s="36">
        <v>476100</v>
      </c>
      <c r="K35" s="36">
        <v>589209</v>
      </c>
      <c r="L35" s="36">
        <v>654849</v>
      </c>
      <c r="M35" s="36">
        <v>717494</v>
      </c>
      <c r="N35" s="36">
        <v>673506</v>
      </c>
      <c r="O35" s="36">
        <v>618790</v>
      </c>
      <c r="P35" s="36">
        <v>490508</v>
      </c>
      <c r="Q35" s="36">
        <v>558553</v>
      </c>
      <c r="R35" s="36">
        <v>668739</v>
      </c>
      <c r="S35" s="36">
        <v>705526</v>
      </c>
      <c r="T35" s="36">
        <v>693494</v>
      </c>
      <c r="U35" s="36">
        <v>619781</v>
      </c>
      <c r="V35" s="36">
        <v>548185</v>
      </c>
      <c r="W35" s="36">
        <v>437010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621923</v>
      </c>
      <c r="D39" s="52">
        <v>743627</v>
      </c>
      <c r="E39" s="52">
        <v>696760</v>
      </c>
      <c r="F39" s="52">
        <v>801199</v>
      </c>
      <c r="G39" s="52">
        <v>782649</v>
      </c>
      <c r="H39" s="52">
        <v>748194</v>
      </c>
      <c r="I39" s="52">
        <v>598565</v>
      </c>
      <c r="J39" s="52">
        <v>774486</v>
      </c>
      <c r="K39" s="52">
        <v>702941</v>
      </c>
      <c r="L39" s="52">
        <v>759688</v>
      </c>
      <c r="M39" s="52">
        <v>670857</v>
      </c>
      <c r="N39" s="52">
        <v>778732</v>
      </c>
      <c r="O39" s="52">
        <v>533169</v>
      </c>
      <c r="P39" s="52">
        <v>292404</v>
      </c>
      <c r="Q39" s="52">
        <v>361663</v>
      </c>
      <c r="R39" s="52">
        <v>339686</v>
      </c>
      <c r="S39" s="52">
        <v>396734</v>
      </c>
      <c r="T39" s="52">
        <v>63637</v>
      </c>
      <c r="U39" s="52">
        <v>301014</v>
      </c>
      <c r="V39" s="52">
        <v>327885</v>
      </c>
      <c r="W39" s="52">
        <v>177381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25300</v>
      </c>
      <c r="D41" s="52">
        <v>24669</v>
      </c>
      <c r="E41" s="52">
        <v>21668</v>
      </c>
      <c r="F41" s="52">
        <v>35745</v>
      </c>
      <c r="G41" s="52">
        <v>52191</v>
      </c>
      <c r="H41" s="52">
        <v>36049</v>
      </c>
      <c r="I41" s="52">
        <v>34000</v>
      </c>
      <c r="J41" s="52">
        <v>28750</v>
      </c>
      <c r="K41" s="52">
        <v>37033</v>
      </c>
      <c r="L41" s="52">
        <v>45519</v>
      </c>
      <c r="M41" s="52">
        <v>46478</v>
      </c>
      <c r="N41" s="52">
        <v>59189</v>
      </c>
      <c r="O41" s="52">
        <v>50343</v>
      </c>
      <c r="P41" s="52">
        <v>47465</v>
      </c>
      <c r="Q41" s="52">
        <v>42100</v>
      </c>
      <c r="R41" s="52">
        <v>66201</v>
      </c>
      <c r="S41" s="52">
        <v>71737</v>
      </c>
      <c r="T41" s="52">
        <v>69180</v>
      </c>
      <c r="U41" s="52">
        <v>48012</v>
      </c>
      <c r="V41" s="52">
        <v>47303</v>
      </c>
      <c r="W41" s="52">
        <v>45156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443950</v>
      </c>
      <c r="D43" s="52">
        <v>543848</v>
      </c>
      <c r="E43" s="52">
        <v>361865</v>
      </c>
      <c r="F43" s="52">
        <v>502970</v>
      </c>
      <c r="G43" s="52">
        <v>554738</v>
      </c>
      <c r="H43" s="52">
        <v>560956</v>
      </c>
      <c r="I43" s="52">
        <v>391689</v>
      </c>
      <c r="J43" s="52">
        <v>521775</v>
      </c>
      <c r="K43" s="52">
        <v>402865</v>
      </c>
      <c r="L43" s="52">
        <v>454671</v>
      </c>
      <c r="M43" s="52">
        <v>417167</v>
      </c>
      <c r="N43" s="52">
        <v>580906</v>
      </c>
      <c r="O43" s="52">
        <v>423345</v>
      </c>
      <c r="P43" s="52">
        <v>255123</v>
      </c>
      <c r="Q43" s="52">
        <v>303355</v>
      </c>
      <c r="R43" s="52">
        <v>287936</v>
      </c>
      <c r="S43" s="52">
        <v>349946</v>
      </c>
      <c r="T43" s="52">
        <v>291521</v>
      </c>
      <c r="U43" s="52">
        <v>312239</v>
      </c>
      <c r="V43" s="52">
        <v>364245</v>
      </c>
      <c r="W43" s="52">
        <v>238976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74351</v>
      </c>
      <c r="D44" s="52">
        <v>59457</v>
      </c>
      <c r="E44" s="52">
        <v>64840</v>
      </c>
      <c r="F44" s="52">
        <v>92482</v>
      </c>
      <c r="G44" s="52">
        <v>81189</v>
      </c>
      <c r="H44" s="52">
        <v>81352</v>
      </c>
      <c r="I44" s="52">
        <v>43952</v>
      </c>
      <c r="J44" s="52">
        <v>41754</v>
      </c>
      <c r="K44" s="52">
        <v>60269</v>
      </c>
      <c r="L44" s="52">
        <v>46868</v>
      </c>
      <c r="M44" s="52">
        <v>49071</v>
      </c>
      <c r="N44" s="52">
        <v>43838</v>
      </c>
      <c r="O44" s="52">
        <v>39538</v>
      </c>
      <c r="P44" s="52">
        <v>44859</v>
      </c>
      <c r="Q44" s="52">
        <v>53003</v>
      </c>
      <c r="R44" s="52">
        <v>63045</v>
      </c>
      <c r="S44" s="52">
        <v>69832</v>
      </c>
      <c r="T44" s="52">
        <v>34730</v>
      </c>
      <c r="U44" s="52">
        <v>22402</v>
      </c>
      <c r="V44" s="52">
        <v>9964</v>
      </c>
      <c r="W44" s="52">
        <v>17677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59</v>
      </c>
      <c r="D45" s="52">
        <v>57</v>
      </c>
      <c r="E45" s="52">
        <v>149</v>
      </c>
      <c r="F45" s="52">
        <v>251</v>
      </c>
      <c r="G45" s="52">
        <v>107</v>
      </c>
      <c r="H45" s="52">
        <v>190</v>
      </c>
      <c r="I45" s="52">
        <v>122</v>
      </c>
      <c r="J45" s="52">
        <v>375</v>
      </c>
      <c r="K45" s="52">
        <v>564</v>
      </c>
      <c r="L45" s="52">
        <v>202</v>
      </c>
      <c r="M45" s="52">
        <v>192</v>
      </c>
      <c r="N45" s="52">
        <v>174</v>
      </c>
      <c r="O45" s="52">
        <v>305</v>
      </c>
      <c r="P45" s="52">
        <v>550</v>
      </c>
      <c r="Q45" s="52">
        <v>555</v>
      </c>
      <c r="R45" s="52">
        <v>891</v>
      </c>
      <c r="S45" s="52">
        <v>512</v>
      </c>
      <c r="T45" s="52">
        <v>399</v>
      </c>
      <c r="U45" s="52">
        <v>217</v>
      </c>
      <c r="V45" s="52">
        <v>153</v>
      </c>
      <c r="W45" s="52">
        <v>122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319064</v>
      </c>
      <c r="D46" s="52">
        <v>332973</v>
      </c>
      <c r="E46" s="52">
        <v>448094</v>
      </c>
      <c r="F46" s="52">
        <v>454206</v>
      </c>
      <c r="G46" s="52">
        <v>418531</v>
      </c>
      <c r="H46" s="52">
        <v>401305</v>
      </c>
      <c r="I46" s="52">
        <v>215082</v>
      </c>
      <c r="J46" s="52">
        <v>283998</v>
      </c>
      <c r="K46" s="52">
        <v>268331</v>
      </c>
      <c r="L46" s="52">
        <v>400917</v>
      </c>
      <c r="M46" s="52">
        <v>382831</v>
      </c>
      <c r="N46" s="52">
        <v>341401</v>
      </c>
      <c r="O46" s="52">
        <v>171881</v>
      </c>
      <c r="P46" s="52">
        <v>81387</v>
      </c>
      <c r="Q46" s="52">
        <v>124332</v>
      </c>
      <c r="R46" s="52">
        <v>196930</v>
      </c>
      <c r="S46" s="52">
        <v>238842</v>
      </c>
      <c r="T46" s="52">
        <v>140276</v>
      </c>
      <c r="U46" s="52">
        <v>120068</v>
      </c>
      <c r="V46" s="52">
        <v>90072</v>
      </c>
      <c r="W46" s="52">
        <v>93742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35581</v>
      </c>
      <c r="D47" s="52">
        <v>29330</v>
      </c>
      <c r="E47" s="52">
        <v>63991</v>
      </c>
      <c r="F47" s="52">
        <v>34852</v>
      </c>
      <c r="G47" s="52">
        <v>59100</v>
      </c>
      <c r="H47" s="52">
        <v>91158</v>
      </c>
      <c r="I47" s="52">
        <v>92211</v>
      </c>
      <c r="J47" s="52">
        <v>98699</v>
      </c>
      <c r="K47" s="52">
        <v>234860</v>
      </c>
      <c r="L47" s="52">
        <v>147007</v>
      </c>
      <c r="M47" s="52">
        <v>146901</v>
      </c>
      <c r="N47" s="52">
        <v>112367</v>
      </c>
      <c r="O47" s="52">
        <v>171832</v>
      </c>
      <c r="P47" s="52">
        <v>174160</v>
      </c>
      <c r="Q47" s="52">
        <v>207063</v>
      </c>
      <c r="R47" s="52">
        <v>180690</v>
      </c>
      <c r="S47" s="52">
        <v>142607</v>
      </c>
      <c r="T47" s="52">
        <v>115206</v>
      </c>
      <c r="U47" s="52">
        <v>114095</v>
      </c>
      <c r="V47" s="52">
        <v>74471</v>
      </c>
      <c r="W47" s="52">
        <v>94514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214998</v>
      </c>
      <c r="D49" s="52">
        <v>230205</v>
      </c>
      <c r="E49" s="52">
        <v>186859</v>
      </c>
      <c r="F49" s="52">
        <v>239041</v>
      </c>
      <c r="G49" s="52">
        <v>256167</v>
      </c>
      <c r="H49" s="52">
        <v>259442</v>
      </c>
      <c r="I49" s="52">
        <v>164208</v>
      </c>
      <c r="J49" s="52">
        <v>199534</v>
      </c>
      <c r="K49" s="52">
        <v>208534</v>
      </c>
      <c r="L49" s="52">
        <v>227684</v>
      </c>
      <c r="M49" s="52">
        <v>236070</v>
      </c>
      <c r="N49" s="52">
        <v>265944</v>
      </c>
      <c r="O49" s="52">
        <v>245633</v>
      </c>
      <c r="P49" s="52">
        <v>171310</v>
      </c>
      <c r="Q49" s="52">
        <v>156918</v>
      </c>
      <c r="R49" s="52">
        <v>162754</v>
      </c>
      <c r="S49" s="52">
        <v>160944</v>
      </c>
      <c r="T49" s="52">
        <v>141415</v>
      </c>
      <c r="U49" s="52">
        <v>128159</v>
      </c>
      <c r="V49" s="52">
        <v>168513</v>
      </c>
      <c r="W49" s="52">
        <v>173123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526806</v>
      </c>
      <c r="D50" s="52">
        <v>523674</v>
      </c>
      <c r="E50" s="52">
        <v>350062</v>
      </c>
      <c r="F50" s="52">
        <v>501172</v>
      </c>
      <c r="G50" s="52">
        <v>671570</v>
      </c>
      <c r="H50" s="52">
        <v>693298</v>
      </c>
      <c r="I50" s="52">
        <v>421740</v>
      </c>
      <c r="J50" s="52">
        <v>407262</v>
      </c>
      <c r="K50" s="52">
        <v>437292</v>
      </c>
      <c r="L50" s="52">
        <v>401720</v>
      </c>
      <c r="M50" s="52">
        <v>376427</v>
      </c>
      <c r="N50" s="52">
        <v>549046</v>
      </c>
      <c r="O50" s="52">
        <v>450963</v>
      </c>
      <c r="P50" s="52">
        <v>398027</v>
      </c>
      <c r="Q50" s="52">
        <v>415597</v>
      </c>
      <c r="R50" s="52">
        <v>349697</v>
      </c>
      <c r="S50" s="52">
        <v>374453</v>
      </c>
      <c r="T50" s="52">
        <v>223414</v>
      </c>
      <c r="U50" s="52">
        <v>377330</v>
      </c>
      <c r="V50" s="52">
        <v>347746</v>
      </c>
      <c r="W50" s="52">
        <v>164242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465085</v>
      </c>
      <c r="D51" s="36">
        <v>541616</v>
      </c>
      <c r="E51" s="36">
        <v>755825</v>
      </c>
      <c r="F51" s="36">
        <v>716480</v>
      </c>
      <c r="G51" s="36">
        <v>607247</v>
      </c>
      <c r="H51" s="36">
        <v>703295</v>
      </c>
      <c r="I51" s="36">
        <v>405898</v>
      </c>
      <c r="J51" s="36">
        <v>586578</v>
      </c>
      <c r="K51" s="36">
        <v>697835</v>
      </c>
      <c r="L51" s="36">
        <v>806957</v>
      </c>
      <c r="M51" s="36">
        <v>726509</v>
      </c>
      <c r="N51" s="36">
        <v>646197</v>
      </c>
      <c r="O51" s="36">
        <v>486692</v>
      </c>
      <c r="P51" s="36">
        <v>360126</v>
      </c>
      <c r="Q51" s="36">
        <v>475931</v>
      </c>
      <c r="R51" s="36">
        <v>533252</v>
      </c>
      <c r="S51" s="36">
        <v>534577</v>
      </c>
      <c r="T51" s="36">
        <v>346585</v>
      </c>
      <c r="U51" s="36">
        <v>362433</v>
      </c>
      <c r="V51" s="36">
        <v>321212</v>
      </c>
      <c r="W51" s="36">
        <v>258819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222831</v>
      </c>
      <c r="D55" s="52">
        <v>272267</v>
      </c>
      <c r="E55" s="52">
        <v>255713</v>
      </c>
      <c r="F55" s="52">
        <v>292395</v>
      </c>
      <c r="G55" s="52">
        <v>286435</v>
      </c>
      <c r="H55" s="52">
        <v>250882</v>
      </c>
      <c r="I55" s="52">
        <v>202970</v>
      </c>
      <c r="J55" s="52">
        <v>260957</v>
      </c>
      <c r="K55" s="52">
        <v>223123</v>
      </c>
      <c r="L55" s="52">
        <v>222378</v>
      </c>
      <c r="M55" s="52">
        <v>189643</v>
      </c>
      <c r="N55" s="52">
        <v>239158</v>
      </c>
      <c r="O55" s="52">
        <v>153984</v>
      </c>
      <c r="P55" s="52">
        <v>169204</v>
      </c>
      <c r="Q55" s="52">
        <v>172004</v>
      </c>
      <c r="R55" s="52">
        <v>133352</v>
      </c>
      <c r="S55" s="52">
        <v>124377</v>
      </c>
      <c r="T55" s="52">
        <v>20623</v>
      </c>
      <c r="U55" s="52">
        <v>100031</v>
      </c>
      <c r="V55" s="52">
        <v>111375</v>
      </c>
      <c r="W55" s="52">
        <v>61377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5734</v>
      </c>
      <c r="D57" s="52">
        <v>7373</v>
      </c>
      <c r="E57" s="52">
        <v>8180</v>
      </c>
      <c r="F57" s="52">
        <v>15117</v>
      </c>
      <c r="G57" s="52">
        <v>14163</v>
      </c>
      <c r="H57" s="52">
        <v>7178</v>
      </c>
      <c r="I57" s="52">
        <v>7588</v>
      </c>
      <c r="J57" s="52">
        <v>9188</v>
      </c>
      <c r="K57" s="52">
        <v>9447</v>
      </c>
      <c r="L57" s="52">
        <v>10973</v>
      </c>
      <c r="M57" s="52">
        <v>12145</v>
      </c>
      <c r="N57" s="52">
        <v>15979</v>
      </c>
      <c r="O57" s="52">
        <v>8236</v>
      </c>
      <c r="P57" s="52">
        <v>10488</v>
      </c>
      <c r="Q57" s="52">
        <v>12984</v>
      </c>
      <c r="R57" s="52">
        <v>20277</v>
      </c>
      <c r="S57" s="52">
        <v>15666</v>
      </c>
      <c r="T57" s="52">
        <v>2281</v>
      </c>
      <c r="U57" s="52">
        <v>6988</v>
      </c>
      <c r="V57" s="52">
        <v>10656</v>
      </c>
      <c r="W57" s="52">
        <v>4859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140788</v>
      </c>
      <c r="D59" s="52">
        <v>179646</v>
      </c>
      <c r="E59" s="52">
        <v>112888</v>
      </c>
      <c r="F59" s="52">
        <v>160997</v>
      </c>
      <c r="G59" s="52">
        <v>175211</v>
      </c>
      <c r="H59" s="52">
        <v>151370</v>
      </c>
      <c r="I59" s="52">
        <v>106658</v>
      </c>
      <c r="J59" s="52">
        <v>132825</v>
      </c>
      <c r="K59" s="52">
        <v>81164</v>
      </c>
      <c r="L59" s="52">
        <v>82858</v>
      </c>
      <c r="M59" s="52">
        <v>66571</v>
      </c>
      <c r="N59" s="52">
        <v>125982</v>
      </c>
      <c r="O59" s="52">
        <v>75291</v>
      </c>
      <c r="P59" s="52">
        <v>90757</v>
      </c>
      <c r="Q59" s="52">
        <v>85484</v>
      </c>
      <c r="R59" s="52">
        <v>55900</v>
      </c>
      <c r="S59" s="52">
        <v>57202</v>
      </c>
      <c r="T59" s="52">
        <v>4509</v>
      </c>
      <c r="U59" s="52">
        <v>65579</v>
      </c>
      <c r="V59" s="52">
        <v>82561</v>
      </c>
      <c r="W59" s="52">
        <v>23407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19670</v>
      </c>
      <c r="D60" s="52">
        <v>16139</v>
      </c>
      <c r="E60" s="52">
        <v>17564</v>
      </c>
      <c r="F60" s="52">
        <v>26526</v>
      </c>
      <c r="G60" s="52">
        <v>20307</v>
      </c>
      <c r="H60" s="52">
        <v>19610</v>
      </c>
      <c r="I60" s="52">
        <v>13418</v>
      </c>
      <c r="J60" s="52">
        <v>13432</v>
      </c>
      <c r="K60" s="52">
        <v>14729</v>
      </c>
      <c r="L60" s="52">
        <v>9057</v>
      </c>
      <c r="M60" s="52">
        <v>8313</v>
      </c>
      <c r="N60" s="52">
        <v>7475</v>
      </c>
      <c r="O60" s="52">
        <v>6198</v>
      </c>
      <c r="P60" s="52">
        <v>10285</v>
      </c>
      <c r="Q60" s="52">
        <v>13147</v>
      </c>
      <c r="R60" s="52">
        <v>13997</v>
      </c>
      <c r="S60" s="52">
        <v>15231</v>
      </c>
      <c r="T60" s="52">
        <v>4240</v>
      </c>
      <c r="U60" s="52">
        <v>4396</v>
      </c>
      <c r="V60" s="52">
        <v>2265</v>
      </c>
      <c r="W60" s="52">
        <v>1474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6</v>
      </c>
      <c r="D61" s="52">
        <v>11</v>
      </c>
      <c r="E61" s="52">
        <v>38</v>
      </c>
      <c r="F61" s="52">
        <v>62</v>
      </c>
      <c r="G61" s="52">
        <v>23</v>
      </c>
      <c r="H61" s="52">
        <v>38</v>
      </c>
      <c r="I61" s="52">
        <v>40</v>
      </c>
      <c r="J61" s="52">
        <v>125</v>
      </c>
      <c r="K61" s="52">
        <v>139</v>
      </c>
      <c r="L61" s="52">
        <v>39</v>
      </c>
      <c r="M61" s="52">
        <v>37</v>
      </c>
      <c r="N61" s="52">
        <v>22</v>
      </c>
      <c r="O61" s="52">
        <v>52</v>
      </c>
      <c r="P61" s="52">
        <v>95</v>
      </c>
      <c r="Q61" s="52">
        <v>176</v>
      </c>
      <c r="R61" s="52">
        <v>162</v>
      </c>
      <c r="S61" s="52">
        <v>129</v>
      </c>
      <c r="T61" s="52">
        <v>23</v>
      </c>
      <c r="U61" s="52">
        <v>54</v>
      </c>
      <c r="V61" s="52">
        <v>35</v>
      </c>
      <c r="W61" s="52">
        <v>2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58372</v>
      </c>
      <c r="D62" s="52">
        <v>74006</v>
      </c>
      <c r="E62" s="52">
        <v>116621</v>
      </c>
      <c r="F62" s="52">
        <v>99485</v>
      </c>
      <c r="G62" s="52">
        <v>82620</v>
      </c>
      <c r="H62" s="52">
        <v>64763</v>
      </c>
      <c r="I62" s="52">
        <v>57084</v>
      </c>
      <c r="J62" s="52">
        <v>81346</v>
      </c>
      <c r="K62" s="52">
        <v>63372</v>
      </c>
      <c r="L62" s="52">
        <v>96184</v>
      </c>
      <c r="M62" s="52">
        <v>85597</v>
      </c>
      <c r="N62" s="52">
        <v>84869</v>
      </c>
      <c r="O62" s="52">
        <v>38773</v>
      </c>
      <c r="P62" s="52">
        <v>9942</v>
      </c>
      <c r="Q62" s="52">
        <v>20232</v>
      </c>
      <c r="R62" s="52">
        <v>31666</v>
      </c>
      <c r="S62" s="52">
        <v>34242</v>
      </c>
      <c r="T62" s="52">
        <v>7537</v>
      </c>
      <c r="U62" s="52">
        <v>8400</v>
      </c>
      <c r="V62" s="52">
        <v>9608</v>
      </c>
      <c r="W62" s="52">
        <v>19362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3995</v>
      </c>
      <c r="D63" s="52">
        <v>2465</v>
      </c>
      <c r="E63" s="52">
        <v>8602</v>
      </c>
      <c r="F63" s="52">
        <v>5325</v>
      </c>
      <c r="G63" s="52">
        <v>8274</v>
      </c>
      <c r="H63" s="52">
        <v>15101</v>
      </c>
      <c r="I63" s="52">
        <v>25770</v>
      </c>
      <c r="J63" s="52">
        <v>33229</v>
      </c>
      <c r="K63" s="52">
        <v>63719</v>
      </c>
      <c r="L63" s="52">
        <v>34240</v>
      </c>
      <c r="M63" s="52">
        <v>29125</v>
      </c>
      <c r="N63" s="52">
        <v>20810</v>
      </c>
      <c r="O63" s="52">
        <v>33670</v>
      </c>
      <c r="P63" s="52">
        <v>58125</v>
      </c>
      <c r="Q63" s="52">
        <v>52965</v>
      </c>
      <c r="R63" s="52">
        <v>31627</v>
      </c>
      <c r="S63" s="52">
        <v>17573</v>
      </c>
      <c r="T63" s="52">
        <v>4314</v>
      </c>
      <c r="U63" s="52">
        <v>21602</v>
      </c>
      <c r="V63" s="52">
        <v>16906</v>
      </c>
      <c r="W63" s="52">
        <v>17132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8218</v>
      </c>
      <c r="D65" s="52">
        <v>16946</v>
      </c>
      <c r="E65" s="52">
        <v>15946</v>
      </c>
      <c r="F65" s="52">
        <v>23458</v>
      </c>
      <c r="G65" s="52">
        <v>22777</v>
      </c>
      <c r="H65" s="52">
        <v>17619</v>
      </c>
      <c r="I65" s="52">
        <v>11008</v>
      </c>
      <c r="J65" s="52">
        <v>25110</v>
      </c>
      <c r="K65" s="52">
        <v>16556</v>
      </c>
      <c r="L65" s="52">
        <v>16421</v>
      </c>
      <c r="M65" s="52">
        <v>17299</v>
      </c>
      <c r="N65" s="52">
        <v>26626</v>
      </c>
      <c r="O65" s="52">
        <v>19461</v>
      </c>
      <c r="P65" s="52">
        <v>26773</v>
      </c>
      <c r="Q65" s="52">
        <v>17968</v>
      </c>
      <c r="R65" s="52">
        <v>14335</v>
      </c>
      <c r="S65" s="52">
        <v>13548</v>
      </c>
      <c r="T65" s="52">
        <v>4432</v>
      </c>
      <c r="U65" s="52">
        <v>9934</v>
      </c>
      <c r="V65" s="52">
        <v>15440</v>
      </c>
      <c r="W65" s="52">
        <v>7693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131293</v>
      </c>
      <c r="D66" s="52">
        <v>140016</v>
      </c>
      <c r="E66" s="52">
        <v>80608</v>
      </c>
      <c r="F66" s="52">
        <v>122307</v>
      </c>
      <c r="G66" s="52">
        <v>157005</v>
      </c>
      <c r="H66" s="52">
        <v>121896</v>
      </c>
      <c r="I66" s="52">
        <v>90145</v>
      </c>
      <c r="J66" s="52">
        <v>80479</v>
      </c>
      <c r="K66" s="52">
        <v>63411</v>
      </c>
      <c r="L66" s="52">
        <v>56065</v>
      </c>
      <c r="M66" s="52">
        <v>48126</v>
      </c>
      <c r="N66" s="52">
        <v>91032</v>
      </c>
      <c r="O66" s="52">
        <v>59025</v>
      </c>
      <c r="P66" s="52">
        <v>93677</v>
      </c>
      <c r="Q66" s="52">
        <v>91719</v>
      </c>
      <c r="R66" s="52">
        <v>56971</v>
      </c>
      <c r="S66" s="52">
        <v>52249</v>
      </c>
      <c r="T66" s="52">
        <v>3780</v>
      </c>
      <c r="U66" s="52">
        <v>56699</v>
      </c>
      <c r="V66" s="52">
        <v>56128</v>
      </c>
      <c r="W66" s="52">
        <v>11457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83320</v>
      </c>
      <c r="D67" s="36">
        <v>115305</v>
      </c>
      <c r="E67" s="36">
        <v>159159</v>
      </c>
      <c r="F67" s="36">
        <v>146630</v>
      </c>
      <c r="G67" s="36">
        <v>106653</v>
      </c>
      <c r="H67" s="36">
        <v>111367</v>
      </c>
      <c r="I67" s="36">
        <v>101817</v>
      </c>
      <c r="J67" s="36">
        <v>155368</v>
      </c>
      <c r="K67" s="36">
        <v>143156</v>
      </c>
      <c r="L67" s="36">
        <v>149892</v>
      </c>
      <c r="M67" s="36">
        <v>124218</v>
      </c>
      <c r="N67" s="36">
        <v>121500</v>
      </c>
      <c r="O67" s="36">
        <v>75498</v>
      </c>
      <c r="P67" s="36">
        <v>48754</v>
      </c>
      <c r="Q67" s="36">
        <v>62317</v>
      </c>
      <c r="R67" s="36">
        <v>62046</v>
      </c>
      <c r="S67" s="36">
        <v>58580</v>
      </c>
      <c r="T67" s="36">
        <v>12411</v>
      </c>
      <c r="U67" s="36">
        <v>33398</v>
      </c>
      <c r="V67" s="36">
        <v>39807</v>
      </c>
      <c r="W67" s="36">
        <v>42227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399092</v>
      </c>
      <c r="D71" s="52">
        <v>471360</v>
      </c>
      <c r="E71" s="52">
        <v>441047</v>
      </c>
      <c r="F71" s="52">
        <v>508804</v>
      </c>
      <c r="G71" s="52">
        <v>496214</v>
      </c>
      <c r="H71" s="52">
        <v>497312</v>
      </c>
      <c r="I71" s="52">
        <v>395595</v>
      </c>
      <c r="J71" s="52">
        <v>513529</v>
      </c>
      <c r="K71" s="52">
        <v>479818</v>
      </c>
      <c r="L71" s="52">
        <v>537310</v>
      </c>
      <c r="M71" s="52">
        <v>481214</v>
      </c>
      <c r="N71" s="52">
        <v>539574</v>
      </c>
      <c r="O71" s="52">
        <v>379185</v>
      </c>
      <c r="P71" s="52">
        <v>123200</v>
      </c>
      <c r="Q71" s="52">
        <v>189659</v>
      </c>
      <c r="R71" s="52">
        <v>206334</v>
      </c>
      <c r="S71" s="52">
        <v>272357</v>
      </c>
      <c r="T71" s="52">
        <v>43014</v>
      </c>
      <c r="U71" s="52">
        <v>200983</v>
      </c>
      <c r="V71" s="52">
        <v>216510</v>
      </c>
      <c r="W71" s="52">
        <v>116004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19566</v>
      </c>
      <c r="D73" s="52">
        <v>17296</v>
      </c>
      <c r="E73" s="52">
        <v>13488</v>
      </c>
      <c r="F73" s="52">
        <v>20628</v>
      </c>
      <c r="G73" s="52">
        <v>38028</v>
      </c>
      <c r="H73" s="52">
        <v>28871</v>
      </c>
      <c r="I73" s="52">
        <v>26412</v>
      </c>
      <c r="J73" s="52">
        <v>19562</v>
      </c>
      <c r="K73" s="52">
        <v>27586</v>
      </c>
      <c r="L73" s="52">
        <v>34546</v>
      </c>
      <c r="M73" s="52">
        <v>34333</v>
      </c>
      <c r="N73" s="52">
        <v>43210</v>
      </c>
      <c r="O73" s="52">
        <v>42107</v>
      </c>
      <c r="P73" s="52">
        <v>36977</v>
      </c>
      <c r="Q73" s="52">
        <v>29116</v>
      </c>
      <c r="R73" s="52">
        <v>45924</v>
      </c>
      <c r="S73" s="52">
        <v>56071</v>
      </c>
      <c r="T73" s="52">
        <v>66899</v>
      </c>
      <c r="U73" s="52">
        <v>41024</v>
      </c>
      <c r="V73" s="52">
        <v>36647</v>
      </c>
      <c r="W73" s="52">
        <v>40297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303162</v>
      </c>
      <c r="D75" s="52">
        <f t="shared" si="0"/>
        <v>364202</v>
      </c>
      <c r="E75" s="52">
        <f t="shared" si="0"/>
        <v>248977</v>
      </c>
      <c r="F75" s="52">
        <f t="shared" si="0"/>
        <v>341973</v>
      </c>
      <c r="G75" s="52">
        <f t="shared" si="0"/>
        <v>379527</v>
      </c>
      <c r="H75" s="52">
        <f t="shared" si="0"/>
        <v>409586</v>
      </c>
      <c r="I75" s="52">
        <f t="shared" si="0"/>
        <v>285031</v>
      </c>
      <c r="J75" s="52">
        <f t="shared" si="0"/>
        <v>388950</v>
      </c>
      <c r="K75" s="52">
        <f t="shared" si="0"/>
        <v>321701</v>
      </c>
      <c r="L75" s="52">
        <f t="shared" si="0"/>
        <v>371813</v>
      </c>
      <c r="M75" s="52">
        <f t="shared" si="0"/>
        <v>350596</v>
      </c>
      <c r="N75" s="52">
        <f t="shared" si="0"/>
        <v>454924</v>
      </c>
      <c r="O75" s="52">
        <f t="shared" si="0"/>
        <v>348054</v>
      </c>
      <c r="P75" s="52">
        <f t="shared" si="0"/>
        <v>164366</v>
      </c>
      <c r="Q75" s="52">
        <f t="shared" si="0"/>
        <v>217871</v>
      </c>
      <c r="R75" s="52">
        <f t="shared" ref="R75:V75" si="1">R43-R59</f>
        <v>232036</v>
      </c>
      <c r="S75" s="52">
        <f t="shared" si="1"/>
        <v>292744</v>
      </c>
      <c r="T75" s="52">
        <f t="shared" si="1"/>
        <v>287012</v>
      </c>
      <c r="U75" s="52">
        <f t="shared" si="1"/>
        <v>246660</v>
      </c>
      <c r="V75" s="52">
        <f t="shared" si="1"/>
        <v>281684</v>
      </c>
      <c r="W75" s="52">
        <f t="shared" ref="W75" si="2">W43-W59</f>
        <v>215569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54681</v>
      </c>
      <c r="D76" s="52">
        <f t="shared" si="3"/>
        <v>43318</v>
      </c>
      <c r="E76" s="52">
        <f t="shared" si="3"/>
        <v>47276</v>
      </c>
      <c r="F76" s="52">
        <f t="shared" si="3"/>
        <v>65956</v>
      </c>
      <c r="G76" s="52">
        <f t="shared" si="3"/>
        <v>60882</v>
      </c>
      <c r="H76" s="52">
        <f t="shared" si="3"/>
        <v>61742</v>
      </c>
      <c r="I76" s="52">
        <f t="shared" si="3"/>
        <v>30534</v>
      </c>
      <c r="J76" s="52">
        <f t="shared" si="3"/>
        <v>28322</v>
      </c>
      <c r="K76" s="52">
        <f t="shared" si="3"/>
        <v>45540</v>
      </c>
      <c r="L76" s="52">
        <f t="shared" si="3"/>
        <v>37811</v>
      </c>
      <c r="M76" s="52">
        <f t="shared" si="3"/>
        <v>40758</v>
      </c>
      <c r="N76" s="52">
        <f t="shared" si="3"/>
        <v>36363</v>
      </c>
      <c r="O76" s="52">
        <f t="shared" si="3"/>
        <v>33340</v>
      </c>
      <c r="P76" s="52">
        <f t="shared" si="3"/>
        <v>34574</v>
      </c>
      <c r="Q76" s="52">
        <f t="shared" si="3"/>
        <v>39856</v>
      </c>
      <c r="R76" s="52">
        <f t="shared" ref="R76:V76" si="4">R44-R60</f>
        <v>49048</v>
      </c>
      <c r="S76" s="52">
        <f t="shared" si="4"/>
        <v>54601</v>
      </c>
      <c r="T76" s="52">
        <f t="shared" si="4"/>
        <v>30490</v>
      </c>
      <c r="U76" s="52">
        <f t="shared" si="4"/>
        <v>18006</v>
      </c>
      <c r="V76" s="52">
        <f t="shared" si="4"/>
        <v>7699</v>
      </c>
      <c r="W76" s="52">
        <f t="shared" ref="W76" si="5">W44-W60</f>
        <v>16203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53</v>
      </c>
      <c r="D77" s="52">
        <f t="shared" si="6"/>
        <v>46</v>
      </c>
      <c r="E77" s="52">
        <f t="shared" si="6"/>
        <v>111</v>
      </c>
      <c r="F77" s="52">
        <f t="shared" si="6"/>
        <v>189</v>
      </c>
      <c r="G77" s="52">
        <f t="shared" si="6"/>
        <v>84</v>
      </c>
      <c r="H77" s="52">
        <f t="shared" si="6"/>
        <v>152</v>
      </c>
      <c r="I77" s="52">
        <f t="shared" si="6"/>
        <v>82</v>
      </c>
      <c r="J77" s="52">
        <f t="shared" si="6"/>
        <v>250</v>
      </c>
      <c r="K77" s="52">
        <f t="shared" si="6"/>
        <v>425</v>
      </c>
      <c r="L77" s="52">
        <f t="shared" si="6"/>
        <v>163</v>
      </c>
      <c r="M77" s="52">
        <f t="shared" si="6"/>
        <v>155</v>
      </c>
      <c r="N77" s="52">
        <f t="shared" si="6"/>
        <v>152</v>
      </c>
      <c r="O77" s="52">
        <f t="shared" si="6"/>
        <v>253</v>
      </c>
      <c r="P77" s="52">
        <f t="shared" si="6"/>
        <v>455</v>
      </c>
      <c r="Q77" s="52">
        <f t="shared" si="6"/>
        <v>379</v>
      </c>
      <c r="R77" s="52">
        <f t="shared" ref="R77:V77" si="7">R45-R61</f>
        <v>729</v>
      </c>
      <c r="S77" s="52">
        <f t="shared" si="7"/>
        <v>383</v>
      </c>
      <c r="T77" s="52">
        <f t="shared" si="7"/>
        <v>376</v>
      </c>
      <c r="U77" s="52">
        <f t="shared" si="7"/>
        <v>163</v>
      </c>
      <c r="V77" s="52">
        <f t="shared" si="7"/>
        <v>118</v>
      </c>
      <c r="W77" s="52">
        <f t="shared" ref="W77" si="8">W45-W61</f>
        <v>120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260692</v>
      </c>
      <c r="D78" s="52">
        <f t="shared" si="9"/>
        <v>258967</v>
      </c>
      <c r="E78" s="52">
        <f t="shared" si="9"/>
        <v>331473</v>
      </c>
      <c r="F78" s="52">
        <f t="shared" si="9"/>
        <v>354721</v>
      </c>
      <c r="G78" s="52">
        <f t="shared" si="9"/>
        <v>335911</v>
      </c>
      <c r="H78" s="52">
        <f t="shared" si="9"/>
        <v>336542</v>
      </c>
      <c r="I78" s="52">
        <f t="shared" si="9"/>
        <v>157998</v>
      </c>
      <c r="J78" s="52">
        <f t="shared" si="9"/>
        <v>202652</v>
      </c>
      <c r="K78" s="52">
        <f t="shared" si="9"/>
        <v>204959</v>
      </c>
      <c r="L78" s="52">
        <f t="shared" si="9"/>
        <v>304733</v>
      </c>
      <c r="M78" s="52">
        <f t="shared" si="9"/>
        <v>297234</v>
      </c>
      <c r="N78" s="52">
        <f t="shared" si="9"/>
        <v>256532</v>
      </c>
      <c r="O78" s="52">
        <f t="shared" si="9"/>
        <v>133108</v>
      </c>
      <c r="P78" s="52">
        <f t="shared" si="9"/>
        <v>71445</v>
      </c>
      <c r="Q78" s="52">
        <f t="shared" si="9"/>
        <v>104100</v>
      </c>
      <c r="R78" s="52">
        <f t="shared" ref="R78:V78" si="10">R46-R62</f>
        <v>165264</v>
      </c>
      <c r="S78" s="52">
        <f t="shared" si="10"/>
        <v>204600</v>
      </c>
      <c r="T78" s="52">
        <f t="shared" si="10"/>
        <v>132739</v>
      </c>
      <c r="U78" s="52">
        <f t="shared" si="10"/>
        <v>111668</v>
      </c>
      <c r="V78" s="52">
        <f t="shared" si="10"/>
        <v>80464</v>
      </c>
      <c r="W78" s="52">
        <f t="shared" ref="W78" si="11">W46-W62</f>
        <v>74380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31586</v>
      </c>
      <c r="D79" s="52">
        <f t="shared" si="12"/>
        <v>26865</v>
      </c>
      <c r="E79" s="52">
        <f t="shared" si="12"/>
        <v>55389</v>
      </c>
      <c r="F79" s="52">
        <f t="shared" si="12"/>
        <v>29527</v>
      </c>
      <c r="G79" s="52">
        <f t="shared" si="12"/>
        <v>50826</v>
      </c>
      <c r="H79" s="52">
        <f t="shared" si="12"/>
        <v>76057</v>
      </c>
      <c r="I79" s="52">
        <f t="shared" si="12"/>
        <v>66441</v>
      </c>
      <c r="J79" s="52">
        <f t="shared" si="12"/>
        <v>65470</v>
      </c>
      <c r="K79" s="52">
        <f t="shared" si="12"/>
        <v>171141</v>
      </c>
      <c r="L79" s="52">
        <f t="shared" si="12"/>
        <v>112767</v>
      </c>
      <c r="M79" s="52">
        <f t="shared" si="12"/>
        <v>117776</v>
      </c>
      <c r="N79" s="52">
        <f t="shared" si="12"/>
        <v>91557</v>
      </c>
      <c r="O79" s="52">
        <f t="shared" si="12"/>
        <v>138162</v>
      </c>
      <c r="P79" s="52">
        <f t="shared" si="12"/>
        <v>116035</v>
      </c>
      <c r="Q79" s="52">
        <f t="shared" si="12"/>
        <v>154098</v>
      </c>
      <c r="R79" s="52">
        <f t="shared" ref="R79:V79" si="13">R47-R63</f>
        <v>149063</v>
      </c>
      <c r="S79" s="52">
        <f t="shared" si="13"/>
        <v>125034</v>
      </c>
      <c r="T79" s="52">
        <f t="shared" si="13"/>
        <v>110892</v>
      </c>
      <c r="U79" s="52">
        <f t="shared" si="13"/>
        <v>92493</v>
      </c>
      <c r="V79" s="52">
        <f t="shared" si="13"/>
        <v>57565</v>
      </c>
      <c r="W79" s="52">
        <f t="shared" ref="W79" si="14">W47-W63</f>
        <v>77382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206780</v>
      </c>
      <c r="D81" s="52">
        <v>213259</v>
      </c>
      <c r="E81" s="52">
        <v>170913</v>
      </c>
      <c r="F81" s="52">
        <v>215583</v>
      </c>
      <c r="G81" s="52">
        <v>233390</v>
      </c>
      <c r="H81" s="52">
        <v>241823</v>
      </c>
      <c r="I81" s="52">
        <v>153200</v>
      </c>
      <c r="J81" s="52">
        <v>174424</v>
      </c>
      <c r="K81" s="52">
        <v>191978</v>
      </c>
      <c r="L81" s="52">
        <v>211263</v>
      </c>
      <c r="M81" s="52">
        <v>218771</v>
      </c>
      <c r="N81" s="52">
        <v>239318</v>
      </c>
      <c r="O81" s="52">
        <v>226172</v>
      </c>
      <c r="P81" s="52">
        <v>144537</v>
      </c>
      <c r="Q81" s="52">
        <v>138950</v>
      </c>
      <c r="R81" s="52">
        <v>148419</v>
      </c>
      <c r="S81" s="52">
        <v>147396</v>
      </c>
      <c r="T81" s="52">
        <v>136983</v>
      </c>
      <c r="U81" s="52">
        <v>118225</v>
      </c>
      <c r="V81" s="52">
        <v>153073</v>
      </c>
      <c r="W81" s="52">
        <v>165430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395513</v>
      </c>
      <c r="D82" s="52">
        <v>383658</v>
      </c>
      <c r="E82" s="52">
        <v>269454</v>
      </c>
      <c r="F82" s="52">
        <v>378865</v>
      </c>
      <c r="G82" s="52">
        <v>514565</v>
      </c>
      <c r="H82" s="52">
        <v>571402</v>
      </c>
      <c r="I82" s="52">
        <v>331595</v>
      </c>
      <c r="J82" s="52">
        <v>326783</v>
      </c>
      <c r="K82" s="52">
        <v>373881</v>
      </c>
      <c r="L82" s="52">
        <v>345655</v>
      </c>
      <c r="M82" s="52">
        <v>328301</v>
      </c>
      <c r="N82" s="52">
        <v>458014</v>
      </c>
      <c r="O82" s="52">
        <v>391938</v>
      </c>
      <c r="P82" s="52">
        <v>304350</v>
      </c>
      <c r="Q82" s="52">
        <v>323878</v>
      </c>
      <c r="R82" s="52">
        <v>292726</v>
      </c>
      <c r="S82" s="52">
        <v>322204</v>
      </c>
      <c r="T82" s="52">
        <v>219634</v>
      </c>
      <c r="U82" s="52">
        <v>320631</v>
      </c>
      <c r="V82" s="52">
        <v>291618</v>
      </c>
      <c r="W82" s="52">
        <v>152785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381765</v>
      </c>
      <c r="D83" s="36">
        <v>426311</v>
      </c>
      <c r="E83" s="36">
        <v>596666</v>
      </c>
      <c r="F83" s="36">
        <v>569850</v>
      </c>
      <c r="G83" s="36">
        <v>500594</v>
      </c>
      <c r="H83" s="36">
        <v>591928</v>
      </c>
      <c r="I83" s="36">
        <v>304081</v>
      </c>
      <c r="J83" s="36">
        <v>431210</v>
      </c>
      <c r="K83" s="36">
        <v>554679</v>
      </c>
      <c r="L83" s="36">
        <v>657065</v>
      </c>
      <c r="M83" s="36">
        <v>602291</v>
      </c>
      <c r="N83" s="36">
        <v>524697</v>
      </c>
      <c r="O83" s="36">
        <v>411194</v>
      </c>
      <c r="P83" s="36">
        <v>311372</v>
      </c>
      <c r="Q83" s="36">
        <v>413614</v>
      </c>
      <c r="R83" s="36">
        <v>471206</v>
      </c>
      <c r="S83" s="36">
        <v>475997</v>
      </c>
      <c r="T83" s="36">
        <v>334174</v>
      </c>
      <c r="U83" s="36">
        <v>329035</v>
      </c>
      <c r="V83" s="36">
        <v>281405</v>
      </c>
      <c r="W83" s="36">
        <v>216592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201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131567</v>
      </c>
      <c r="I89" s="52">
        <f>RES_hhdet_numvin!I5</f>
        <v>196532</v>
      </c>
      <c r="J89" s="52">
        <f>RES_hhdet_numvin!J5</f>
        <v>353254</v>
      </c>
      <c r="K89" s="52">
        <f>RES_hhdet_numvin!K5</f>
        <v>397983</v>
      </c>
      <c r="L89" s="52">
        <f>RES_hhdet_numvin!L5</f>
        <v>500564</v>
      </c>
      <c r="M89" s="52">
        <f>RES_hhdet_numvin!M5</f>
        <v>484032</v>
      </c>
      <c r="N89" s="52">
        <f>RES_hhdet_numvin!N5</f>
        <v>616018</v>
      </c>
      <c r="O89" s="52">
        <f>RES_hhdet_numvin!O5</f>
        <v>449634</v>
      </c>
      <c r="P89" s="52">
        <f>RES_hhdet_numvin!P5</f>
        <v>259706</v>
      </c>
      <c r="Q89" s="52">
        <f>RES_hhdet_numvin!Q5</f>
        <v>337495</v>
      </c>
      <c r="R89" s="52">
        <f>RES_hhdet_numvin!R5</f>
        <v>322797</v>
      </c>
      <c r="S89" s="52">
        <f>RES_hhdet_numvin!S5</f>
        <v>378918</v>
      </c>
      <c r="T89" s="52">
        <f>RES_hhdet_numvin!T5</f>
        <v>60017</v>
      </c>
      <c r="U89" s="52">
        <f>RES_hhdet_numvin!U5</f>
        <v>299210</v>
      </c>
      <c r="V89" s="52">
        <f>RES_hhdet_numvin!V5</f>
        <v>327779</v>
      </c>
      <c r="W89" s="52">
        <f>RES_hhdet_numvin!W5</f>
        <v>177381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14021</v>
      </c>
      <c r="Q92" s="52">
        <f>RES_hhdet_numvin!Q8</f>
        <v>22446</v>
      </c>
      <c r="R92" s="52">
        <f>RES_hhdet_numvin!R8</f>
        <v>46439</v>
      </c>
      <c r="S92" s="52">
        <f>RES_hhdet_numvin!S8</f>
        <v>55609</v>
      </c>
      <c r="T92" s="52">
        <f>RES_hhdet_numvin!T8</f>
        <v>57908</v>
      </c>
      <c r="U92" s="52">
        <f>RES_hhdet_numvin!U8</f>
        <v>44246</v>
      </c>
      <c r="V92" s="52">
        <f>RES_hhdet_numvin!V8</f>
        <v>46392</v>
      </c>
      <c r="W92" s="52">
        <f>RES_hhdet_numvin!W8</f>
        <v>45156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65467</v>
      </c>
      <c r="I94" s="52">
        <f>RES_hhdet_numvin!I10</f>
        <v>88573</v>
      </c>
      <c r="J94" s="52">
        <f>RES_hhdet_numvin!J10</f>
        <v>160034</v>
      </c>
      <c r="K94" s="52">
        <f>RES_hhdet_numvin!K10</f>
        <v>128617</v>
      </c>
      <c r="L94" s="52">
        <f>RES_hhdet_numvin!L10</f>
        <v>173374</v>
      </c>
      <c r="M94" s="52">
        <f>RES_hhdet_numvin!M10</f>
        <v>169497</v>
      </c>
      <c r="N94" s="52">
        <f>RES_hhdet_numvin!N10</f>
        <v>340213</v>
      </c>
      <c r="O94" s="52">
        <f>RES_hhdet_numvin!O10</f>
        <v>256838</v>
      </c>
      <c r="P94" s="52">
        <f>RES_hhdet_numvin!P10</f>
        <v>183241</v>
      </c>
      <c r="Q94" s="52">
        <f>RES_hhdet_numvin!Q10</f>
        <v>235288</v>
      </c>
      <c r="R94" s="52">
        <f>RES_hhdet_numvin!R10</f>
        <v>221470</v>
      </c>
      <c r="S94" s="52">
        <f>RES_hhdet_numvin!S10</f>
        <v>282640</v>
      </c>
      <c r="T94" s="52">
        <f>RES_hhdet_numvin!T10</f>
        <v>242908</v>
      </c>
      <c r="U94" s="52">
        <f>RES_hhdet_numvin!U10</f>
        <v>289043</v>
      </c>
      <c r="V94" s="52">
        <f>RES_hhdet_numvin!V10</f>
        <v>347108</v>
      </c>
      <c r="W94" s="52">
        <f>RES_hhdet_numvin!W10</f>
        <v>238976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12006</v>
      </c>
      <c r="Q95" s="52">
        <f>RES_hhdet_numvin!Q11</f>
        <v>29929</v>
      </c>
      <c r="R95" s="52">
        <f>RES_hhdet_numvin!R11</f>
        <v>46429</v>
      </c>
      <c r="S95" s="52">
        <f>RES_hhdet_numvin!S11</f>
        <v>59339</v>
      </c>
      <c r="T95" s="52">
        <f>RES_hhdet_numvin!T11</f>
        <v>30399</v>
      </c>
      <c r="U95" s="52">
        <f>RES_hhdet_numvin!U11</f>
        <v>21275</v>
      </c>
      <c r="V95" s="52">
        <f>RES_hhdet_numvin!V11</f>
        <v>9881</v>
      </c>
      <c r="W95" s="52">
        <f>RES_hhdet_numvin!W11</f>
        <v>17677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148</v>
      </c>
      <c r="Q96" s="52">
        <f>RES_hhdet_numvin!Q12</f>
        <v>321</v>
      </c>
      <c r="R96" s="52">
        <f>RES_hhdet_numvin!R12</f>
        <v>671</v>
      </c>
      <c r="S96" s="52">
        <f>RES_hhdet_numvin!S12</f>
        <v>452</v>
      </c>
      <c r="T96" s="52">
        <f>RES_hhdet_numvin!T12</f>
        <v>352</v>
      </c>
      <c r="U96" s="52">
        <f>RES_hhdet_numvin!U12</f>
        <v>213</v>
      </c>
      <c r="V96" s="52">
        <f>RES_hhdet_numvin!V12</f>
        <v>153</v>
      </c>
      <c r="W96" s="52">
        <f>RES_hhdet_numvin!W12</f>
        <v>122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23809</v>
      </c>
      <c r="Q99" s="138">
        <f>RES_hhdet_numvin!Q15</f>
        <v>68321</v>
      </c>
      <c r="R99" s="138">
        <f>RES_hhdet_numvin!R15</f>
        <v>141781</v>
      </c>
      <c r="S99" s="138">
        <f>RES_hhdet_numvin!S15</f>
        <v>197209</v>
      </c>
      <c r="T99" s="138">
        <f>RES_hhdet_numvin!T15</f>
        <v>123370</v>
      </c>
      <c r="U99" s="138">
        <f>RES_hhdet_numvin!U15</f>
        <v>112664</v>
      </c>
      <c r="V99" s="138">
        <f>RES_hhdet_numvin!V15</f>
        <v>88781</v>
      </c>
      <c r="W99" s="138">
        <f>RES_hhdet_numvin!W15</f>
        <v>93742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41770</v>
      </c>
      <c r="Q100" s="138">
        <f>RES_hhdet_numvin!Q16</f>
        <v>117391</v>
      </c>
      <c r="R100" s="138">
        <f>RES_hhdet_numvin!R16</f>
        <v>133165</v>
      </c>
      <c r="S100" s="138">
        <f>RES_hhdet_numvin!S16</f>
        <v>119684</v>
      </c>
      <c r="T100" s="138">
        <f>RES_hhdet_numvin!T16</f>
        <v>100812</v>
      </c>
      <c r="U100" s="138">
        <f>RES_hhdet_numvin!U16</f>
        <v>109407</v>
      </c>
      <c r="V100" s="138">
        <f>RES_hhdet_numvin!V16</f>
        <v>73813</v>
      </c>
      <c r="W100" s="138">
        <f>RES_hhdet_numvin!W16</f>
        <v>94514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50397</v>
      </c>
      <c r="Q104" s="52">
        <f>RES_hhdet_numvin!Q20</f>
        <v>76678</v>
      </c>
      <c r="R104" s="52">
        <f>RES_hhdet_numvin!R20</f>
        <v>103394</v>
      </c>
      <c r="S104" s="52">
        <f>RES_hhdet_numvin!S20</f>
        <v>116760</v>
      </c>
      <c r="T104" s="52">
        <f>RES_hhdet_numvin!T20</f>
        <v>114092</v>
      </c>
      <c r="U104" s="52">
        <f>RES_hhdet_numvin!U20</f>
        <v>117711</v>
      </c>
      <c r="V104" s="52">
        <f>RES_hhdet_numvin!V20</f>
        <v>165936</v>
      </c>
      <c r="W104" s="52">
        <f>RES_hhdet_numvin!W20</f>
        <v>173123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126662</v>
      </c>
      <c r="Q105" s="52">
        <f>RES_hhdet_numvin!Q21</f>
        <v>226665</v>
      </c>
      <c r="R105" s="52">
        <f>RES_hhdet_numvin!R21</f>
        <v>249188</v>
      </c>
      <c r="S105" s="52">
        <f>RES_hhdet_numvin!S21</f>
        <v>304904</v>
      </c>
      <c r="T105" s="52">
        <f>RES_hhdet_numvin!T21</f>
        <v>188214</v>
      </c>
      <c r="U105" s="52">
        <f>RES_hhdet_numvin!U21</f>
        <v>357540</v>
      </c>
      <c r="V105" s="52">
        <f>RES_hhdet_numvin!V21</f>
        <v>344756</v>
      </c>
      <c r="W105" s="52">
        <f>RES_hhdet_numvin!W21</f>
        <v>164242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114526</v>
      </c>
      <c r="Q106" s="36">
        <f>RES_hhdet_numvin!Q22</f>
        <v>255057</v>
      </c>
      <c r="R106" s="36">
        <f>RES_hhdet_numvin!R22</f>
        <v>380366</v>
      </c>
      <c r="S106" s="36">
        <f>RES_hhdet_numvin!S22</f>
        <v>442427</v>
      </c>
      <c r="T106" s="36">
        <f>RES_hhdet_numvin!T22</f>
        <v>302382</v>
      </c>
      <c r="U106" s="36">
        <f>RES_hhdet_numvin!U22</f>
        <v>342104</v>
      </c>
      <c r="V106" s="36">
        <f>RES_hhdet_numvin!V22</f>
        <v>316944</v>
      </c>
      <c r="W106" s="36">
        <f>RES_hhdet_numvin!W22</f>
        <v>258819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9259.6183483276236</v>
      </c>
      <c r="C110" s="117">
        <f t="shared" si="15"/>
        <v>9571.1188777506995</v>
      </c>
      <c r="D110" s="117">
        <f t="shared" si="15"/>
        <v>9822.0630439161851</v>
      </c>
      <c r="E110" s="117">
        <f t="shared" si="15"/>
        <v>9773.6555089536741</v>
      </c>
      <c r="F110" s="117">
        <f t="shared" si="15"/>
        <v>9868.6104327631365</v>
      </c>
      <c r="G110" s="117">
        <f t="shared" si="15"/>
        <v>10186.964598210014</v>
      </c>
      <c r="H110" s="117">
        <f t="shared" si="15"/>
        <v>11228.709093946811</v>
      </c>
      <c r="I110" s="117">
        <f t="shared" si="15"/>
        <v>10148.846995735013</v>
      </c>
      <c r="J110" s="117">
        <f t="shared" si="15"/>
        <v>10745.47477614966</v>
      </c>
      <c r="K110" s="117">
        <f t="shared" si="15"/>
        <v>10946.730458438036</v>
      </c>
      <c r="L110" s="117">
        <f t="shared" si="15"/>
        <v>12574.019192016678</v>
      </c>
      <c r="M110" s="117">
        <f t="shared" si="15"/>
        <v>11042.347398275451</v>
      </c>
      <c r="N110" s="117">
        <f t="shared" si="15"/>
        <v>11270.910187635905</v>
      </c>
      <c r="O110" s="117">
        <f t="shared" si="15"/>
        <v>10845.611206194919</v>
      </c>
      <c r="P110" s="117">
        <f t="shared" si="15"/>
        <v>9763.8080020844463</v>
      </c>
      <c r="Q110" s="117">
        <f t="shared" si="15"/>
        <v>9644.5399489730589</v>
      </c>
      <c r="R110" s="117">
        <f t="shared" ref="R110:V110" si="16">R111+R114+R116+R126</f>
        <v>9936.2237074526238</v>
      </c>
      <c r="S110" s="117">
        <f t="shared" si="16"/>
        <v>9912.6522160220575</v>
      </c>
      <c r="T110" s="117">
        <f t="shared" si="16"/>
        <v>9299.7333249640706</v>
      </c>
      <c r="U110" s="117">
        <f t="shared" si="16"/>
        <v>7593.725685728914</v>
      </c>
      <c r="V110" s="117">
        <f t="shared" si="16"/>
        <v>7691.8392790473235</v>
      </c>
      <c r="W110" s="117">
        <f t="shared" ref="W110" si="17">W111+W114+W116+W126</f>
        <v>7331.8836657156126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7798.116636216917</v>
      </c>
      <c r="C111" s="122">
        <f t="shared" si="18"/>
        <v>8147.5588277514016</v>
      </c>
      <c r="D111" s="122">
        <f t="shared" si="18"/>
        <v>8342.5467102941457</v>
      </c>
      <c r="E111" s="122">
        <f t="shared" si="18"/>
        <v>8157.5818084119692</v>
      </c>
      <c r="F111" s="122">
        <f t="shared" si="18"/>
        <v>8207.4370286491285</v>
      </c>
      <c r="G111" s="122">
        <f t="shared" si="18"/>
        <v>8531.9151921483808</v>
      </c>
      <c r="H111" s="122">
        <f t="shared" si="18"/>
        <v>9472.241648650026</v>
      </c>
      <c r="I111" s="122">
        <f t="shared" si="18"/>
        <v>8448.7382584317256</v>
      </c>
      <c r="J111" s="122">
        <f t="shared" si="18"/>
        <v>8960.9920882083261</v>
      </c>
      <c r="K111" s="122">
        <f t="shared" si="18"/>
        <v>9125.8519763171862</v>
      </c>
      <c r="L111" s="122">
        <f t="shared" si="18"/>
        <v>10685.453142766668</v>
      </c>
      <c r="M111" s="122">
        <f t="shared" si="18"/>
        <v>9217.2914893966281</v>
      </c>
      <c r="N111" s="122">
        <f t="shared" si="18"/>
        <v>9457.9087208471628</v>
      </c>
      <c r="O111" s="122">
        <f t="shared" si="18"/>
        <v>9102.1032957653442</v>
      </c>
      <c r="P111" s="122">
        <f t="shared" si="18"/>
        <v>8065.8453922350518</v>
      </c>
      <c r="Q111" s="122">
        <f t="shared" si="18"/>
        <v>7972.5066807652411</v>
      </c>
      <c r="R111" s="122">
        <f t="shared" ref="R111:V111" si="19">SUM(R112:R113)</f>
        <v>8293.3731976078798</v>
      </c>
      <c r="S111" s="122">
        <f t="shared" si="19"/>
        <v>8296.6060152216214</v>
      </c>
      <c r="T111" s="122">
        <f t="shared" si="19"/>
        <v>7802.2199095637588</v>
      </c>
      <c r="U111" s="122">
        <f t="shared" si="19"/>
        <v>6284.74508698317</v>
      </c>
      <c r="V111" s="122">
        <f t="shared" si="19"/>
        <v>6427.2468834862393</v>
      </c>
      <c r="W111" s="122">
        <f t="shared" ref="W111" si="20">SUM(W112:W113)</f>
        <v>6166.2947684841902</v>
      </c>
      <c r="DA111" s="130" t="s">
        <v>1572</v>
      </c>
    </row>
    <row r="112" spans="1:105" ht="12" customHeight="1" x14ac:dyDescent="0.25">
      <c r="A112" s="97" t="s">
        <v>51</v>
      </c>
      <c r="B112" s="98">
        <v>7757.1938931180648</v>
      </c>
      <c r="C112" s="98">
        <v>8105.1537253660581</v>
      </c>
      <c r="D112" s="98">
        <v>8300.3200376104451</v>
      </c>
      <c r="E112" s="98">
        <v>8116.5695200826076</v>
      </c>
      <c r="F112" s="98">
        <v>8166.8552934105128</v>
      </c>
      <c r="G112" s="98">
        <v>8490.2364688775069</v>
      </c>
      <c r="H112" s="98">
        <v>9426.1367154416184</v>
      </c>
      <c r="I112" s="98">
        <v>8408.114362098946</v>
      </c>
      <c r="J112" s="98">
        <v>8918.1915113472587</v>
      </c>
      <c r="K112" s="98">
        <v>9082.4093478555951</v>
      </c>
      <c r="L112" s="98">
        <v>10633.909024747223</v>
      </c>
      <c r="M112" s="98">
        <v>9173.6668481004399</v>
      </c>
      <c r="N112" s="98">
        <v>9413.2726298885973</v>
      </c>
      <c r="O112" s="98">
        <v>9059.269661974582</v>
      </c>
      <c r="P112" s="98">
        <v>8029.1079553584577</v>
      </c>
      <c r="Q112" s="98">
        <v>7936.4412094240561</v>
      </c>
      <c r="R112" s="98">
        <v>8255.9838664432355</v>
      </c>
      <c r="S112" s="98">
        <v>8259.2189248210561</v>
      </c>
      <c r="T112" s="98">
        <v>7766.5448210436571</v>
      </c>
      <c r="U112" s="98">
        <v>6256.2667330376935</v>
      </c>
      <c r="V112" s="98">
        <v>6397.8904060660416</v>
      </c>
      <c r="W112" s="98">
        <v>6138.2765544816884</v>
      </c>
      <c r="DA112" s="63" t="s">
        <v>1573</v>
      </c>
    </row>
    <row r="113" spans="1:105" ht="12" customHeight="1" x14ac:dyDescent="0.25">
      <c r="A113" s="97" t="s">
        <v>53</v>
      </c>
      <c r="B113" s="98">
        <v>40.922743098852017</v>
      </c>
      <c r="C113" s="98">
        <v>42.405102385343646</v>
      </c>
      <c r="D113" s="98">
        <v>42.226672683701345</v>
      </c>
      <c r="E113" s="98">
        <v>41.012288329361901</v>
      </c>
      <c r="F113" s="98">
        <v>40.581735238615103</v>
      </c>
      <c r="G113" s="98">
        <v>41.678723270873732</v>
      </c>
      <c r="H113" s="98">
        <v>46.104933208406834</v>
      </c>
      <c r="I113" s="98">
        <v>40.62389633277872</v>
      </c>
      <c r="J113" s="98">
        <v>42.800576861068066</v>
      </c>
      <c r="K113" s="98">
        <v>43.442628461591241</v>
      </c>
      <c r="L113" s="98">
        <v>51.54411801944552</v>
      </c>
      <c r="M113" s="98">
        <v>43.624641296187995</v>
      </c>
      <c r="N113" s="98">
        <v>44.636090958565916</v>
      </c>
      <c r="O113" s="98">
        <v>42.8336337907622</v>
      </c>
      <c r="P113" s="98">
        <v>36.737436876594423</v>
      </c>
      <c r="Q113" s="98">
        <v>36.065471341185287</v>
      </c>
      <c r="R113" s="98">
        <v>37.389331164644531</v>
      </c>
      <c r="S113" s="98">
        <v>37.387090400565647</v>
      </c>
      <c r="T113" s="98">
        <v>35.675088520101781</v>
      </c>
      <c r="U113" s="98">
        <v>28.478353945476425</v>
      </c>
      <c r="V113" s="98">
        <v>29.356477420198171</v>
      </c>
      <c r="W113" s="98">
        <v>28.018214002501384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3.5460442129371441</v>
      </c>
      <c r="C114" s="122">
        <f t="shared" si="21"/>
        <v>4.0854480656481886</v>
      </c>
      <c r="D114" s="122">
        <f t="shared" si="21"/>
        <v>3.4197317756716434</v>
      </c>
      <c r="E114" s="122">
        <f t="shared" si="21"/>
        <v>6.6030004853103383</v>
      </c>
      <c r="F114" s="122">
        <f t="shared" si="21"/>
        <v>3.6295354312814427</v>
      </c>
      <c r="G114" s="122">
        <f t="shared" si="21"/>
        <v>4.5408894700455793</v>
      </c>
      <c r="H114" s="122">
        <f t="shared" si="21"/>
        <v>5.55703970760693</v>
      </c>
      <c r="I114" s="122">
        <f t="shared" si="21"/>
        <v>4.4827368912965051</v>
      </c>
      <c r="J114" s="122">
        <f t="shared" si="21"/>
        <v>4.6928948675067659</v>
      </c>
      <c r="K114" s="122">
        <f t="shared" si="21"/>
        <v>5.950677336158356</v>
      </c>
      <c r="L114" s="122">
        <f t="shared" si="21"/>
        <v>6.750859457646941</v>
      </c>
      <c r="M114" s="122">
        <f t="shared" si="21"/>
        <v>6.5291291500438247</v>
      </c>
      <c r="N114" s="122">
        <f t="shared" si="21"/>
        <v>7.5316375037379126</v>
      </c>
      <c r="O114" s="122">
        <f t="shared" si="21"/>
        <v>6.1239300404729082</v>
      </c>
      <c r="P114" s="122">
        <f t="shared" si="21"/>
        <v>5.2692853495175465</v>
      </c>
      <c r="Q114" s="122">
        <f t="shared" si="21"/>
        <v>7.2563560505107265</v>
      </c>
      <c r="R114" s="122">
        <f t="shared" si="21"/>
        <v>6.7093825043493558</v>
      </c>
      <c r="S114" s="122">
        <f t="shared" si="21"/>
        <v>7.0780242284639021</v>
      </c>
      <c r="T114" s="122">
        <f t="shared" si="21"/>
        <v>6.5659305622602009</v>
      </c>
      <c r="U114" s="122">
        <f t="shared" si="21"/>
        <v>6.9053693637120315</v>
      </c>
      <c r="V114" s="122">
        <f t="shared" si="21"/>
        <v>5.5023601311473129</v>
      </c>
      <c r="W114" s="122">
        <f t="shared" si="21"/>
        <v>5.514848429670784</v>
      </c>
      <c r="DA114" s="130" t="s">
        <v>1575</v>
      </c>
    </row>
    <row r="115" spans="1:105" ht="12" customHeight="1" x14ac:dyDescent="0.25">
      <c r="A115" s="97" t="s">
        <v>53</v>
      </c>
      <c r="B115" s="98">
        <v>3.5460442129371441</v>
      </c>
      <c r="C115" s="98">
        <v>4.0854480656481886</v>
      </c>
      <c r="D115" s="98">
        <v>3.4197317756716434</v>
      </c>
      <c r="E115" s="98">
        <v>6.6030004853103383</v>
      </c>
      <c r="F115" s="98">
        <v>3.6295354312814427</v>
      </c>
      <c r="G115" s="98">
        <v>4.5408894700455793</v>
      </c>
      <c r="H115" s="98">
        <v>5.55703970760693</v>
      </c>
      <c r="I115" s="98">
        <v>4.4827368912965051</v>
      </c>
      <c r="J115" s="98">
        <v>4.6928948675067659</v>
      </c>
      <c r="K115" s="98">
        <v>5.950677336158356</v>
      </c>
      <c r="L115" s="98">
        <v>6.750859457646941</v>
      </c>
      <c r="M115" s="98">
        <v>6.5291291500438247</v>
      </c>
      <c r="N115" s="98">
        <v>7.5316375037379126</v>
      </c>
      <c r="O115" s="98">
        <v>6.1239300404729082</v>
      </c>
      <c r="P115" s="98">
        <v>5.2692853495175465</v>
      </c>
      <c r="Q115" s="98">
        <v>7.2563560505107265</v>
      </c>
      <c r="R115" s="98">
        <v>6.7093825043493558</v>
      </c>
      <c r="S115" s="98">
        <v>7.0780242284639021</v>
      </c>
      <c r="T115" s="98">
        <v>6.5659305622602009</v>
      </c>
      <c r="U115" s="98">
        <v>6.9053693637120315</v>
      </c>
      <c r="V115" s="98">
        <v>5.5023601311473129</v>
      </c>
      <c r="W115" s="98">
        <v>5.514848429670784</v>
      </c>
      <c r="DA115" s="63" t="s">
        <v>1576</v>
      </c>
    </row>
    <row r="116" spans="1:105" ht="12" customHeight="1" x14ac:dyDescent="0.25">
      <c r="A116" s="121" t="s">
        <v>55</v>
      </c>
      <c r="B116" s="122">
        <v>1026.2561198829019</v>
      </c>
      <c r="C116" s="122">
        <v>991.56248451214617</v>
      </c>
      <c r="D116" s="122">
        <v>1028.8006930811257</v>
      </c>
      <c r="E116" s="122">
        <v>1048.6581131121086</v>
      </c>
      <c r="F116" s="122">
        <v>1088.5415550094174</v>
      </c>
      <c r="G116" s="122">
        <v>1093.5968857867404</v>
      </c>
      <c r="H116" s="122">
        <v>1153.4766256326757</v>
      </c>
      <c r="I116" s="122">
        <v>1110.4671442528438</v>
      </c>
      <c r="J116" s="122">
        <v>1167.3270801461772</v>
      </c>
      <c r="K116" s="122">
        <v>1193.7574217604119</v>
      </c>
      <c r="L116" s="122">
        <v>1232.8657505245212</v>
      </c>
      <c r="M116" s="122">
        <v>1212.8100705094503</v>
      </c>
      <c r="N116" s="122">
        <v>1202.9919154863787</v>
      </c>
      <c r="O116" s="122">
        <v>1167.6788101357693</v>
      </c>
      <c r="P116" s="122">
        <v>1149.0712177270698</v>
      </c>
      <c r="Q116" s="122">
        <v>1128.5064857743794</v>
      </c>
      <c r="R116" s="122">
        <v>1113.6571977906735</v>
      </c>
      <c r="S116" s="122">
        <v>1097.5955354675543</v>
      </c>
      <c r="T116" s="122">
        <v>1023.5701980596435</v>
      </c>
      <c r="U116" s="122">
        <v>865.0148542226874</v>
      </c>
      <c r="V116" s="122">
        <v>850.07025605252556</v>
      </c>
      <c r="W116" s="122">
        <v>787.28881083256658</v>
      </c>
      <c r="DA116" s="130" t="s">
        <v>1577</v>
      </c>
    </row>
    <row r="117" spans="1:105" ht="12" customHeight="1" x14ac:dyDescent="0.25">
      <c r="A117" s="97" t="s">
        <v>143</v>
      </c>
      <c r="B117" s="98">
        <v>491.61494917334539</v>
      </c>
      <c r="C117" s="98">
        <v>486.11055990041149</v>
      </c>
      <c r="D117" s="98">
        <v>544.74164847584905</v>
      </c>
      <c r="E117" s="98">
        <v>547.8278407129128</v>
      </c>
      <c r="F117" s="98">
        <v>587.69853516172793</v>
      </c>
      <c r="G117" s="98">
        <v>617.74410697143753</v>
      </c>
      <c r="H117" s="98">
        <v>670.66093743605609</v>
      </c>
      <c r="I117" s="98">
        <v>640.96953109574804</v>
      </c>
      <c r="J117" s="98">
        <v>691.35332888838241</v>
      </c>
      <c r="K117" s="98">
        <v>705.45277107560821</v>
      </c>
      <c r="L117" s="98">
        <v>720.20548637982347</v>
      </c>
      <c r="M117" s="98">
        <v>692.61400195217243</v>
      </c>
      <c r="N117" s="98">
        <v>707.73505412640907</v>
      </c>
      <c r="O117" s="98">
        <v>695.44657709550756</v>
      </c>
      <c r="P117" s="98">
        <v>702.95726254792885</v>
      </c>
      <c r="Q117" s="98">
        <v>690.68994639252253</v>
      </c>
      <c r="R117" s="98">
        <v>682.50436486113301</v>
      </c>
      <c r="S117" s="98">
        <v>675.22489816374832</v>
      </c>
      <c r="T117" s="98">
        <v>633.13143607351753</v>
      </c>
      <c r="U117" s="98">
        <v>517.47444110188394</v>
      </c>
      <c r="V117" s="98">
        <v>536.67604394426883</v>
      </c>
      <c r="W117" s="98">
        <v>500.97832225356137</v>
      </c>
      <c r="DA117" s="63" t="s">
        <v>1578</v>
      </c>
    </row>
    <row r="118" spans="1:105" ht="12" customHeight="1" x14ac:dyDescent="0.25">
      <c r="A118" s="97" t="s">
        <v>124</v>
      </c>
      <c r="B118" s="98">
        <v>100.496762208099</v>
      </c>
      <c r="C118" s="98">
        <v>92.906032505794329</v>
      </c>
      <c r="D118" s="98">
        <v>84.933206433233735</v>
      </c>
      <c r="E118" s="98">
        <v>74.485883105828762</v>
      </c>
      <c r="F118" s="98">
        <v>77.613166959180631</v>
      </c>
      <c r="G118" s="98">
        <v>72.848280217868052</v>
      </c>
      <c r="H118" s="98">
        <v>67.997863504317806</v>
      </c>
      <c r="I118" s="98">
        <v>61.455872653850584</v>
      </c>
      <c r="J118" s="98">
        <v>62.288883362171298</v>
      </c>
      <c r="K118" s="98">
        <v>61.003231420488888</v>
      </c>
      <c r="L118" s="98">
        <v>60.283859917283813</v>
      </c>
      <c r="M118" s="98">
        <v>58.276072356976123</v>
      </c>
      <c r="N118" s="98">
        <v>51.82635489199685</v>
      </c>
      <c r="O118" s="98">
        <v>46.688155779971105</v>
      </c>
      <c r="P118" s="98">
        <v>46.290595082965424</v>
      </c>
      <c r="Q118" s="98">
        <v>42.774189251826002</v>
      </c>
      <c r="R118" s="98">
        <v>47.865422860657738</v>
      </c>
      <c r="S118" s="98">
        <v>47.075780293117354</v>
      </c>
      <c r="T118" s="98">
        <v>48.824537830208847</v>
      </c>
      <c r="U118" s="98">
        <v>42.490171470378826</v>
      </c>
      <c r="V118" s="98">
        <v>37.066370172429082</v>
      </c>
      <c r="W118" s="98">
        <v>32.420640775182413</v>
      </c>
      <c r="DA118" s="63" t="s">
        <v>1579</v>
      </c>
    </row>
    <row r="119" spans="1:105" ht="12" customHeight="1" x14ac:dyDescent="0.25">
      <c r="A119" s="97" t="s">
        <v>123</v>
      </c>
      <c r="B119" s="98">
        <v>7.6546964129978454E-2</v>
      </c>
      <c r="C119" s="98">
        <v>7.347319154648084E-2</v>
      </c>
      <c r="D119" s="98">
        <v>6.6309711162322357E-2</v>
      </c>
      <c r="E119" s="98">
        <v>6.1624522211692116E-2</v>
      </c>
      <c r="F119" s="98">
        <v>9.7775913163176534E-2</v>
      </c>
      <c r="G119" s="98">
        <v>8.9973189223246083E-2</v>
      </c>
      <c r="H119" s="98">
        <v>0.10832895304895572</v>
      </c>
      <c r="I119" s="98">
        <v>9.735480454051533E-2</v>
      </c>
      <c r="J119" s="98">
        <v>0.14036240513622</v>
      </c>
      <c r="K119" s="98">
        <v>0.19116883726261044</v>
      </c>
      <c r="L119" s="98">
        <v>0.21053441081826663</v>
      </c>
      <c r="M119" s="98">
        <v>0.23928542220265242</v>
      </c>
      <c r="N119" s="98">
        <v>0.21893833644857541</v>
      </c>
      <c r="O119" s="98">
        <v>0.2198852908811528</v>
      </c>
      <c r="P119" s="98">
        <v>0.27070886109070591</v>
      </c>
      <c r="Q119" s="98">
        <v>0.25500280471827863</v>
      </c>
      <c r="R119" s="98">
        <v>0.35202154147230669</v>
      </c>
      <c r="S119" s="98">
        <v>0.33951139367435101</v>
      </c>
      <c r="T119" s="98">
        <v>0.41289118182488471</v>
      </c>
      <c r="U119" s="98">
        <v>0.37946160728792433</v>
      </c>
      <c r="V119" s="98">
        <v>0.36034299028937722</v>
      </c>
      <c r="W119" s="98">
        <v>0.30026134290452783</v>
      </c>
      <c r="DA119" s="63" t="s">
        <v>1580</v>
      </c>
    </row>
    <row r="120" spans="1:105" ht="12" customHeight="1" x14ac:dyDescent="0.25">
      <c r="A120" s="100" t="s">
        <v>50</v>
      </c>
      <c r="B120" s="101">
        <v>3.0918137501484106E-2</v>
      </c>
      <c r="C120" s="101">
        <v>3.2793833796495662E-2</v>
      </c>
      <c r="D120" s="101">
        <v>2.6638158716918579E-2</v>
      </c>
      <c r="E120" s="101">
        <v>2.2741666145978542E-2</v>
      </c>
      <c r="F120" s="101">
        <v>4.2680113441154653E-2</v>
      </c>
      <c r="G120" s="101">
        <v>3.7542581144830958E-2</v>
      </c>
      <c r="H120" s="101">
        <v>4.8788822291146131E-2</v>
      </c>
      <c r="I120" s="101">
        <v>4.3693133069348099E-2</v>
      </c>
      <c r="J120" s="101">
        <v>5.9938169789918665E-2</v>
      </c>
      <c r="K120" s="101">
        <v>8.6221924229019573E-2</v>
      </c>
      <c r="L120" s="101">
        <v>9.6770218669148075E-2</v>
      </c>
      <c r="M120" s="101">
        <v>0.12015652223299363</v>
      </c>
      <c r="N120" s="101">
        <v>0.10705085993646458</v>
      </c>
      <c r="O120" s="101">
        <v>0.10927947763261797</v>
      </c>
      <c r="P120" s="101">
        <v>0.13145901830849244</v>
      </c>
      <c r="Q120" s="101">
        <v>0.11048393342014406</v>
      </c>
      <c r="R120" s="101">
        <v>0.1529899028486828</v>
      </c>
      <c r="S120" s="101">
        <v>0.13857639334558777</v>
      </c>
      <c r="T120" s="101">
        <v>0.17795949789255577</v>
      </c>
      <c r="U120" s="101">
        <v>0.16406485649857239</v>
      </c>
      <c r="V120" s="101">
        <v>0.15439723941633193</v>
      </c>
      <c r="W120" s="101">
        <v>0.12052645168101291</v>
      </c>
      <c r="DA120" s="131" t="s">
        <v>1581</v>
      </c>
    </row>
    <row r="121" spans="1:105" ht="12" customHeight="1" x14ac:dyDescent="0.25">
      <c r="A121" s="103" t="s">
        <v>52</v>
      </c>
      <c r="B121" s="104">
        <v>4.5628826628494344E-2</v>
      </c>
      <c r="C121" s="104">
        <v>4.0679357749985191E-2</v>
      </c>
      <c r="D121" s="104">
        <v>3.9671552445403775E-2</v>
      </c>
      <c r="E121" s="104">
        <v>3.8882856065713581E-2</v>
      </c>
      <c r="F121" s="104">
        <v>5.5095799722021874E-2</v>
      </c>
      <c r="G121" s="104">
        <v>5.2430608078415118E-2</v>
      </c>
      <c r="H121" s="104">
        <v>5.954013075780959E-2</v>
      </c>
      <c r="I121" s="104">
        <v>5.3661671471167238E-2</v>
      </c>
      <c r="J121" s="104">
        <v>8.0424235346301304E-2</v>
      </c>
      <c r="K121" s="104">
        <v>0.10494691303359088</v>
      </c>
      <c r="L121" s="104">
        <v>0.11376419214911858</v>
      </c>
      <c r="M121" s="104">
        <v>0.11912889996965879</v>
      </c>
      <c r="N121" s="104">
        <v>0.11188747651211087</v>
      </c>
      <c r="O121" s="104">
        <v>0.11060581324853486</v>
      </c>
      <c r="P121" s="104">
        <v>0.13924984278221353</v>
      </c>
      <c r="Q121" s="104">
        <v>0.14451887129813451</v>
      </c>
      <c r="R121" s="104">
        <v>0.19903163862362394</v>
      </c>
      <c r="S121" s="104">
        <v>0.20093500032876321</v>
      </c>
      <c r="T121" s="104">
        <v>0.23493168393232886</v>
      </c>
      <c r="U121" s="104">
        <v>0.21539675078935192</v>
      </c>
      <c r="V121" s="104">
        <v>0.20594575087304537</v>
      </c>
      <c r="W121" s="104">
        <v>0.17973489122351494</v>
      </c>
      <c r="DA121" s="132" t="s">
        <v>1582</v>
      </c>
    </row>
    <row r="122" spans="1:105" ht="12" customHeight="1" x14ac:dyDescent="0.25">
      <c r="A122" s="106" t="s">
        <v>122</v>
      </c>
      <c r="B122" s="101">
        <v>408.41008757353632</v>
      </c>
      <c r="C122" s="101">
        <v>385.51876118685323</v>
      </c>
      <c r="D122" s="101">
        <v>370.87306552213261</v>
      </c>
      <c r="E122" s="101">
        <v>391.70741965534586</v>
      </c>
      <c r="F122" s="101">
        <v>386.79773819903926</v>
      </c>
      <c r="G122" s="101">
        <v>362.267129107664</v>
      </c>
      <c r="H122" s="101">
        <v>365.67051121073774</v>
      </c>
      <c r="I122" s="101">
        <v>344.14352691537943</v>
      </c>
      <c r="J122" s="101">
        <v>344.57167212111455</v>
      </c>
      <c r="K122" s="101">
        <v>330.73676587397773</v>
      </c>
      <c r="L122" s="101">
        <v>340.22408083865145</v>
      </c>
      <c r="M122" s="101">
        <v>331.00803175850086</v>
      </c>
      <c r="N122" s="101">
        <v>311.66366534942301</v>
      </c>
      <c r="O122" s="101">
        <v>286.32600303329377</v>
      </c>
      <c r="P122" s="101">
        <v>258.90488611541372</v>
      </c>
      <c r="Q122" s="101">
        <v>241.64565419644066</v>
      </c>
      <c r="R122" s="101">
        <v>225.89151162986883</v>
      </c>
      <c r="S122" s="101">
        <v>217.94903006424036</v>
      </c>
      <c r="T122" s="101">
        <v>187.13152534855644</v>
      </c>
      <c r="U122" s="101">
        <v>159.79415237074508</v>
      </c>
      <c r="V122" s="101">
        <v>142.26467558124739</v>
      </c>
      <c r="W122" s="101">
        <v>129.74220815073312</v>
      </c>
      <c r="DA122" s="131" t="s">
        <v>1583</v>
      </c>
    </row>
    <row r="123" spans="1:105" ht="12" customHeight="1" x14ac:dyDescent="0.25">
      <c r="A123" s="107" t="s">
        <v>121</v>
      </c>
      <c r="B123" s="104">
        <v>25.657773963791247</v>
      </c>
      <c r="C123" s="104">
        <v>26.953657727540609</v>
      </c>
      <c r="D123" s="104">
        <v>28.186462938747827</v>
      </c>
      <c r="E123" s="104">
        <v>34.575345115809299</v>
      </c>
      <c r="F123" s="104">
        <v>36.334338776306375</v>
      </c>
      <c r="G123" s="104">
        <v>40.647396300547392</v>
      </c>
      <c r="H123" s="104">
        <v>49.038984528515059</v>
      </c>
      <c r="I123" s="104">
        <v>63.800858783325367</v>
      </c>
      <c r="J123" s="104">
        <v>68.972833369372609</v>
      </c>
      <c r="K123" s="104">
        <v>96.373484553074235</v>
      </c>
      <c r="L123" s="104">
        <v>111.94178897794424</v>
      </c>
      <c r="M123" s="104">
        <v>130.67267901959835</v>
      </c>
      <c r="N123" s="104">
        <v>131.54790278210126</v>
      </c>
      <c r="O123" s="104">
        <v>138.99818893611578</v>
      </c>
      <c r="P123" s="104">
        <v>140.64776511967099</v>
      </c>
      <c r="Q123" s="104">
        <v>153.14169312887168</v>
      </c>
      <c r="R123" s="104">
        <v>157.04387689754151</v>
      </c>
      <c r="S123" s="104">
        <v>157.00631555277397</v>
      </c>
      <c r="T123" s="104">
        <v>154.06980762553596</v>
      </c>
      <c r="U123" s="104">
        <v>144.87662767239158</v>
      </c>
      <c r="V123" s="104">
        <v>133.70282336429088</v>
      </c>
      <c r="W123" s="104">
        <v>123.84737831018504</v>
      </c>
      <c r="DA123" s="132" t="s">
        <v>1584</v>
      </c>
    </row>
    <row r="124" spans="1:105" ht="12" customHeight="1" x14ac:dyDescent="0.25">
      <c r="A124" s="108" t="s">
        <v>53</v>
      </c>
      <c r="B124" s="98">
        <v>12.264471365506452</v>
      </c>
      <c r="C124" s="98">
        <v>12.523172286260035</v>
      </c>
      <c r="D124" s="98">
        <v>13.422848173969056</v>
      </c>
      <c r="E124" s="98">
        <v>16.721752651264428</v>
      </c>
      <c r="F124" s="98">
        <v>18.433773784369343</v>
      </c>
      <c r="G124" s="98">
        <v>20.437681981507929</v>
      </c>
      <c r="H124" s="98">
        <v>24.285912661000218</v>
      </c>
      <c r="I124" s="98">
        <v>34.717069584850854</v>
      </c>
      <c r="J124" s="98">
        <v>35.592793452712876</v>
      </c>
      <c r="K124" s="98">
        <v>52.229511140812249</v>
      </c>
      <c r="L124" s="98">
        <v>61.661207635906699</v>
      </c>
      <c r="M124" s="98">
        <v>73.812158043426052</v>
      </c>
      <c r="N124" s="98">
        <v>74.624822400733208</v>
      </c>
      <c r="O124" s="98">
        <v>81.770769715121915</v>
      </c>
      <c r="P124" s="98">
        <v>80.007793576300003</v>
      </c>
      <c r="Q124" s="98">
        <v>86.39710609899528</v>
      </c>
      <c r="R124" s="98">
        <v>87.959585594716316</v>
      </c>
      <c r="S124" s="98">
        <v>87.962929260997541</v>
      </c>
      <c r="T124" s="98">
        <v>86.731927823699877</v>
      </c>
      <c r="U124" s="98">
        <v>80.061524980787866</v>
      </c>
      <c r="V124" s="98">
        <v>73.301010554548753</v>
      </c>
      <c r="W124" s="98">
        <v>67.545123205762366</v>
      </c>
      <c r="DA124" s="63" t="s">
        <v>1585</v>
      </c>
    </row>
    <row r="125" spans="1:105" ht="12" customHeight="1" x14ac:dyDescent="0.25">
      <c r="A125" s="108" t="s">
        <v>52</v>
      </c>
      <c r="B125" s="98">
        <v>13.3933025982848</v>
      </c>
      <c r="C125" s="98">
        <v>14.430485441280574</v>
      </c>
      <c r="D125" s="98">
        <v>14.763614764778767</v>
      </c>
      <c r="E125" s="98">
        <v>17.853592464544874</v>
      </c>
      <c r="F125" s="98">
        <v>17.900564991937031</v>
      </c>
      <c r="G125" s="98">
        <v>20.209714319039467</v>
      </c>
      <c r="H125" s="98">
        <v>24.75307186751483</v>
      </c>
      <c r="I125" s="98">
        <v>29.083789198474506</v>
      </c>
      <c r="J125" s="98">
        <v>33.380039916659705</v>
      </c>
      <c r="K125" s="98">
        <v>44.143973412261971</v>
      </c>
      <c r="L125" s="98">
        <v>50.280581342037536</v>
      </c>
      <c r="M125" s="98">
        <v>56.860520976172317</v>
      </c>
      <c r="N125" s="98">
        <v>56.923080381368074</v>
      </c>
      <c r="O125" s="98">
        <v>57.227419220993831</v>
      </c>
      <c r="P125" s="98">
        <v>60.639971543371004</v>
      </c>
      <c r="Q125" s="98">
        <v>66.744587029876371</v>
      </c>
      <c r="R125" s="98">
        <v>69.084291302825221</v>
      </c>
      <c r="S125" s="98">
        <v>69.043386291776415</v>
      </c>
      <c r="T125" s="98">
        <v>67.33787980183611</v>
      </c>
      <c r="U125" s="98">
        <v>64.815102691603727</v>
      </c>
      <c r="V125" s="98">
        <v>60.401812809742133</v>
      </c>
      <c r="W125" s="98">
        <v>56.302255104422656</v>
      </c>
      <c r="DA125" s="63" t="s">
        <v>1586</v>
      </c>
    </row>
    <row r="126" spans="1:105" ht="12" customHeight="1" x14ac:dyDescent="0.25">
      <c r="A126" s="121" t="s">
        <v>54</v>
      </c>
      <c r="B126" s="122">
        <v>431.69954801486722</v>
      </c>
      <c r="C126" s="122">
        <v>427.91211742150409</v>
      </c>
      <c r="D126" s="122">
        <v>447.29590876524168</v>
      </c>
      <c r="E126" s="122">
        <v>560.81258694428629</v>
      </c>
      <c r="F126" s="122">
        <v>569.00231367331094</v>
      </c>
      <c r="G126" s="122">
        <v>556.91163080484773</v>
      </c>
      <c r="H126" s="122">
        <v>597.43377995650394</v>
      </c>
      <c r="I126" s="122">
        <v>585.15885615914931</v>
      </c>
      <c r="J126" s="122">
        <v>612.46271292765027</v>
      </c>
      <c r="K126" s="122">
        <v>621.17038302427943</v>
      </c>
      <c r="L126" s="122">
        <v>648.94943926784276</v>
      </c>
      <c r="M126" s="122">
        <v>605.71670921932946</v>
      </c>
      <c r="N126" s="122">
        <v>602.47791379862542</v>
      </c>
      <c r="O126" s="122">
        <v>569.70517025333345</v>
      </c>
      <c r="P126" s="122">
        <v>543.62210677280825</v>
      </c>
      <c r="Q126" s="122">
        <v>536.27042638292812</v>
      </c>
      <c r="R126" s="122">
        <v>522.48392954972257</v>
      </c>
      <c r="S126" s="122">
        <v>511.3726411044172</v>
      </c>
      <c r="T126" s="122">
        <v>467.37728677840818</v>
      </c>
      <c r="U126" s="122">
        <v>437.06037515934474</v>
      </c>
      <c r="V126" s="122">
        <v>409.01977937741043</v>
      </c>
      <c r="W126" s="122">
        <v>372.78523796918478</v>
      </c>
      <c r="DA126" s="130" t="s">
        <v>1587</v>
      </c>
    </row>
    <row r="127" spans="1:105" ht="12" customHeight="1" x14ac:dyDescent="0.25">
      <c r="A127" s="97" t="s">
        <v>51</v>
      </c>
      <c r="B127" s="98">
        <v>66.811364071444032</v>
      </c>
      <c r="C127" s="98">
        <v>63.272774062852719</v>
      </c>
      <c r="D127" s="98">
        <v>79.430145384039974</v>
      </c>
      <c r="E127" s="98">
        <v>94.06824539536548</v>
      </c>
      <c r="F127" s="98">
        <v>98.074030413138587</v>
      </c>
      <c r="G127" s="98">
        <v>100.44994865664293</v>
      </c>
      <c r="H127" s="98">
        <v>108.27741161071403</v>
      </c>
      <c r="I127" s="98">
        <v>104.15815323694579</v>
      </c>
      <c r="J127" s="98">
        <v>111.50468684948063</v>
      </c>
      <c r="K127" s="98">
        <v>109.47674607309229</v>
      </c>
      <c r="L127" s="98">
        <v>113.33475800450751</v>
      </c>
      <c r="M127" s="98">
        <v>110.61304504626366</v>
      </c>
      <c r="N127" s="98">
        <v>110.73719990588698</v>
      </c>
      <c r="O127" s="98">
        <v>105.58814614057121</v>
      </c>
      <c r="P127" s="98">
        <v>106.41165225698106</v>
      </c>
      <c r="Q127" s="98">
        <v>102.25766619545129</v>
      </c>
      <c r="R127" s="98">
        <v>99.877804809129913</v>
      </c>
      <c r="S127" s="98">
        <v>98.84147366180467</v>
      </c>
      <c r="T127" s="98">
        <v>91.041713648085874</v>
      </c>
      <c r="U127" s="98">
        <v>76.642574785610563</v>
      </c>
      <c r="V127" s="98">
        <v>77.814203472061237</v>
      </c>
      <c r="W127" s="98">
        <v>72.362406153830861</v>
      </c>
      <c r="DA127" s="63" t="s">
        <v>1588</v>
      </c>
    </row>
    <row r="128" spans="1:105" ht="12" customHeight="1" x14ac:dyDescent="0.25">
      <c r="A128" s="97" t="s">
        <v>50</v>
      </c>
      <c r="B128" s="98">
        <v>179.17155632731217</v>
      </c>
      <c r="C128" s="98">
        <v>182.90053962248217</v>
      </c>
      <c r="D128" s="98">
        <v>195.79305284794293</v>
      </c>
      <c r="E128" s="98">
        <v>235.18531101846926</v>
      </c>
      <c r="F128" s="98">
        <v>233.76188196467916</v>
      </c>
      <c r="G128" s="98">
        <v>237.60468882433321</v>
      </c>
      <c r="H128" s="98">
        <v>247.37190907239346</v>
      </c>
      <c r="I128" s="98">
        <v>256.94831476765319</v>
      </c>
      <c r="J128" s="98">
        <v>264.71118869458854</v>
      </c>
      <c r="K128" s="98">
        <v>266.88227446456455</v>
      </c>
      <c r="L128" s="98">
        <v>262.42709960567345</v>
      </c>
      <c r="M128" s="98">
        <v>241.35601390757955</v>
      </c>
      <c r="N128" s="98">
        <v>239.20279591861132</v>
      </c>
      <c r="O128" s="98">
        <v>219.6801696468936</v>
      </c>
      <c r="P128" s="98">
        <v>217.3613996898564</v>
      </c>
      <c r="Q128" s="98">
        <v>216.99587741427422</v>
      </c>
      <c r="R128" s="98">
        <v>212.88836650785004</v>
      </c>
      <c r="S128" s="98">
        <v>209.96934884862787</v>
      </c>
      <c r="T128" s="98">
        <v>198.41420880040519</v>
      </c>
      <c r="U128" s="98">
        <v>200.37978870949914</v>
      </c>
      <c r="V128" s="98">
        <v>181.87397710979994</v>
      </c>
      <c r="W128" s="98">
        <v>156.44679585996101</v>
      </c>
      <c r="DA128" s="63" t="s">
        <v>1589</v>
      </c>
    </row>
    <row r="129" spans="1:105" ht="12" customHeight="1" x14ac:dyDescent="0.25">
      <c r="A129" s="109" t="s">
        <v>120</v>
      </c>
      <c r="B129" s="33">
        <v>185.71662761611103</v>
      </c>
      <c r="C129" s="33">
        <v>181.73880373616927</v>
      </c>
      <c r="D129" s="33">
        <v>172.0727105332588</v>
      </c>
      <c r="E129" s="33">
        <v>231.55903053045154</v>
      </c>
      <c r="F129" s="33">
        <v>237.16640129549324</v>
      </c>
      <c r="G129" s="33">
        <v>218.85699332387173</v>
      </c>
      <c r="H129" s="33">
        <v>241.78445927339635</v>
      </c>
      <c r="I129" s="33">
        <v>224.0523881545503</v>
      </c>
      <c r="J129" s="33">
        <v>236.24683738358104</v>
      </c>
      <c r="K129" s="33">
        <v>244.81136248662264</v>
      </c>
      <c r="L129" s="33">
        <v>273.18758165766189</v>
      </c>
      <c r="M129" s="33">
        <v>253.74765026548627</v>
      </c>
      <c r="N129" s="33">
        <v>252.53791797412717</v>
      </c>
      <c r="O129" s="33">
        <v>244.43685446586855</v>
      </c>
      <c r="P129" s="33">
        <v>219.84905482597085</v>
      </c>
      <c r="Q129" s="33">
        <v>217.01688277320255</v>
      </c>
      <c r="R129" s="33">
        <v>209.71775823274268</v>
      </c>
      <c r="S129" s="33">
        <v>202.56181859398473</v>
      </c>
      <c r="T129" s="33">
        <v>177.92136432991705</v>
      </c>
      <c r="U129" s="33">
        <v>160.03801166423506</v>
      </c>
      <c r="V129" s="33">
        <v>149.33159879554924</v>
      </c>
      <c r="W129" s="33">
        <v>143.97603595539294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5614.2097612979996</v>
      </c>
      <c r="C131" s="117">
        <f t="shared" si="22"/>
        <v>5822.5281853066008</v>
      </c>
      <c r="D131" s="117">
        <f t="shared" si="22"/>
        <v>5966.1818488668869</v>
      </c>
      <c r="E131" s="117">
        <f t="shared" si="22"/>
        <v>5982.8398841788421</v>
      </c>
      <c r="F131" s="117">
        <f t="shared" si="22"/>
        <v>6065.456843680181</v>
      </c>
      <c r="G131" s="117">
        <f t="shared" si="22"/>
        <v>6310.8949503480144</v>
      </c>
      <c r="H131" s="117">
        <f t="shared" si="22"/>
        <v>7010.6135319391669</v>
      </c>
      <c r="I131" s="117">
        <f t="shared" si="22"/>
        <v>6405.3911458915418</v>
      </c>
      <c r="J131" s="117">
        <f t="shared" si="22"/>
        <v>6824.219606838883</v>
      </c>
      <c r="K131" s="117">
        <f t="shared" si="22"/>
        <v>7020.4699627967939</v>
      </c>
      <c r="L131" s="117">
        <f t="shared" si="22"/>
        <v>8156.6535653554092</v>
      </c>
      <c r="M131" s="117">
        <f t="shared" si="22"/>
        <v>7225.9683839947529</v>
      </c>
      <c r="N131" s="117">
        <f t="shared" si="22"/>
        <v>7442.685854921292</v>
      </c>
      <c r="O131" s="117">
        <f t="shared" si="22"/>
        <v>7231.5524157799082</v>
      </c>
      <c r="P131" s="117">
        <f t="shared" si="22"/>
        <v>6529.0429194596327</v>
      </c>
      <c r="Q131" s="117">
        <f t="shared" si="22"/>
        <v>6490.2175349781155</v>
      </c>
      <c r="R131" s="117">
        <f t="shared" ref="R131:V131" si="23">R132+R135+R137+R147</f>
        <v>6709.5699231106291</v>
      </c>
      <c r="S131" s="117">
        <f t="shared" si="23"/>
        <v>6745.487063886294</v>
      </c>
      <c r="T131" s="117">
        <f t="shared" si="23"/>
        <v>6373.4319589447659</v>
      </c>
      <c r="U131" s="117">
        <f t="shared" si="23"/>
        <v>5261.1104573638322</v>
      </c>
      <c r="V131" s="117">
        <f t="shared" si="23"/>
        <v>5386.6132688586031</v>
      </c>
      <c r="W131" s="117">
        <f t="shared" ref="W131" si="24">W132+W135+W137+W147</f>
        <v>5188.1498497302127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4680.3887281354391</v>
      </c>
      <c r="C132" s="122">
        <f t="shared" si="25"/>
        <v>4908.7675580983814</v>
      </c>
      <c r="D132" s="122">
        <f t="shared" si="25"/>
        <v>5017.123817216615</v>
      </c>
      <c r="E132" s="122">
        <f t="shared" si="25"/>
        <v>4933.4375519480664</v>
      </c>
      <c r="F132" s="122">
        <f t="shared" si="25"/>
        <v>4984.532086845853</v>
      </c>
      <c r="G132" s="122">
        <f t="shared" si="25"/>
        <v>5228.0836320602793</v>
      </c>
      <c r="H132" s="122">
        <f t="shared" si="25"/>
        <v>5849.9115291451926</v>
      </c>
      <c r="I132" s="122">
        <f t="shared" si="25"/>
        <v>5275.7403945318874</v>
      </c>
      <c r="J132" s="122">
        <f t="shared" si="25"/>
        <v>5632.8333582151236</v>
      </c>
      <c r="K132" s="122">
        <f t="shared" si="25"/>
        <v>5791.214968008916</v>
      </c>
      <c r="L132" s="122">
        <f t="shared" si="25"/>
        <v>6869.0548175319864</v>
      </c>
      <c r="M132" s="122">
        <f t="shared" si="25"/>
        <v>5970.7181673719861</v>
      </c>
      <c r="N132" s="122">
        <f t="shared" si="25"/>
        <v>6184.6813540629264</v>
      </c>
      <c r="O132" s="122">
        <f t="shared" si="25"/>
        <v>6015.3424535515624</v>
      </c>
      <c r="P132" s="122">
        <f t="shared" si="25"/>
        <v>5343.72234515333</v>
      </c>
      <c r="Q132" s="122">
        <f t="shared" si="25"/>
        <v>5309.8523772344715</v>
      </c>
      <c r="R132" s="122">
        <f t="shared" ref="R132:V132" si="26">SUM(R133:R134)</f>
        <v>5541.4485816517054</v>
      </c>
      <c r="S132" s="122">
        <f t="shared" si="26"/>
        <v>5583.5958951873281</v>
      </c>
      <c r="T132" s="122">
        <f t="shared" si="26"/>
        <v>5285.1327191497849</v>
      </c>
      <c r="U132" s="122">
        <f t="shared" si="26"/>
        <v>4296.3047419512832</v>
      </c>
      <c r="V132" s="122">
        <f t="shared" si="26"/>
        <v>4446.6362113988534</v>
      </c>
      <c r="W132" s="122">
        <f t="shared" ref="W132" si="27">SUM(W133:W134)</f>
        <v>4308.4264711510405</v>
      </c>
      <c r="DA132" s="130" t="s">
        <v>1740</v>
      </c>
    </row>
    <row r="133" spans="1:105" ht="12" customHeight="1" x14ac:dyDescent="0.25">
      <c r="A133" s="97" t="s">
        <v>51</v>
      </c>
      <c r="B133" s="98">
        <v>4639.465985036587</v>
      </c>
      <c r="C133" s="98">
        <v>4866.3624557130379</v>
      </c>
      <c r="D133" s="98">
        <v>4974.8971445329134</v>
      </c>
      <c r="E133" s="98">
        <v>4892.4252636187048</v>
      </c>
      <c r="F133" s="98">
        <v>4943.9503516072382</v>
      </c>
      <c r="G133" s="98">
        <v>5186.4049087894055</v>
      </c>
      <c r="H133" s="98">
        <v>5803.8065959367859</v>
      </c>
      <c r="I133" s="98">
        <v>5235.1164981991087</v>
      </c>
      <c r="J133" s="98">
        <v>5590.0327813540553</v>
      </c>
      <c r="K133" s="98">
        <v>5747.7723395473249</v>
      </c>
      <c r="L133" s="98">
        <v>6817.5106995125407</v>
      </c>
      <c r="M133" s="98">
        <v>5927.0935260757979</v>
      </c>
      <c r="N133" s="98">
        <v>6140.0452631043609</v>
      </c>
      <c r="O133" s="98">
        <v>5972.5088197608002</v>
      </c>
      <c r="P133" s="98">
        <v>5306.984908276736</v>
      </c>
      <c r="Q133" s="98">
        <v>5273.7869058932865</v>
      </c>
      <c r="R133" s="98">
        <v>5504.059250487061</v>
      </c>
      <c r="S133" s="98">
        <v>5546.2088047867628</v>
      </c>
      <c r="T133" s="98">
        <v>5249.4576306296831</v>
      </c>
      <c r="U133" s="98">
        <v>4267.8263880058066</v>
      </c>
      <c r="V133" s="98">
        <v>4417.2797339786557</v>
      </c>
      <c r="W133" s="98">
        <v>4280.4082571485387</v>
      </c>
      <c r="DA133" s="63" t="s">
        <v>1741</v>
      </c>
    </row>
    <row r="134" spans="1:105" ht="12" customHeight="1" x14ac:dyDescent="0.25">
      <c r="A134" s="97" t="s">
        <v>53</v>
      </c>
      <c r="B134" s="98">
        <v>40.922743098852017</v>
      </c>
      <c r="C134" s="98">
        <v>42.405102385343646</v>
      </c>
      <c r="D134" s="98">
        <v>42.226672683701345</v>
      </c>
      <c r="E134" s="98">
        <v>41.012288329361901</v>
      </c>
      <c r="F134" s="98">
        <v>40.581735238615103</v>
      </c>
      <c r="G134" s="98">
        <v>41.678723270873732</v>
      </c>
      <c r="H134" s="98">
        <v>46.104933208406834</v>
      </c>
      <c r="I134" s="98">
        <v>40.62389633277872</v>
      </c>
      <c r="J134" s="98">
        <v>42.800576861068066</v>
      </c>
      <c r="K134" s="98">
        <v>43.442628461591241</v>
      </c>
      <c r="L134" s="98">
        <v>51.54411801944552</v>
      </c>
      <c r="M134" s="98">
        <v>43.624641296187995</v>
      </c>
      <c r="N134" s="98">
        <v>44.636090958565916</v>
      </c>
      <c r="O134" s="98">
        <v>42.8336337907622</v>
      </c>
      <c r="P134" s="98">
        <v>36.737436876594423</v>
      </c>
      <c r="Q134" s="98">
        <v>36.065471341185287</v>
      </c>
      <c r="R134" s="98">
        <v>37.389331164644531</v>
      </c>
      <c r="S134" s="98">
        <v>37.387090400565647</v>
      </c>
      <c r="T134" s="98">
        <v>35.675088520101781</v>
      </c>
      <c r="U134" s="98">
        <v>28.478353945476425</v>
      </c>
      <c r="V134" s="98">
        <v>29.356477420198171</v>
      </c>
      <c r="W134" s="98">
        <v>28.018214002501384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6.3474415095771741</v>
      </c>
      <c r="C135" s="122">
        <f t="shared" si="28"/>
        <v>7.6402106464864241</v>
      </c>
      <c r="D135" s="122">
        <f t="shared" si="28"/>
        <v>6.6952045417836707</v>
      </c>
      <c r="E135" s="122">
        <f t="shared" si="28"/>
        <v>13.382087812135259</v>
      </c>
      <c r="F135" s="122">
        <f t="shared" si="28"/>
        <v>7.7959163945108259</v>
      </c>
      <c r="G135" s="122">
        <f t="shared" si="28"/>
        <v>10.377877048666454</v>
      </c>
      <c r="H135" s="122">
        <f t="shared" si="28"/>
        <v>13.471651942062206</v>
      </c>
      <c r="I135" s="122">
        <f t="shared" si="28"/>
        <v>11.180641542881263</v>
      </c>
      <c r="J135" s="122">
        <f t="shared" si="28"/>
        <v>12.059979825815034</v>
      </c>
      <c r="K135" s="122">
        <f t="shared" si="28"/>
        <v>15.683732998064198</v>
      </c>
      <c r="L135" s="122">
        <f t="shared" si="28"/>
        <v>18.403945577758599</v>
      </c>
      <c r="M135" s="122">
        <f t="shared" si="28"/>
        <v>18.384745081588807</v>
      </c>
      <c r="N135" s="122">
        <f t="shared" si="28"/>
        <v>21.780702537293656</v>
      </c>
      <c r="O135" s="122">
        <f t="shared" si="28"/>
        <v>18.506760265222969</v>
      </c>
      <c r="P135" s="122">
        <f t="shared" si="28"/>
        <v>16.452732601366517</v>
      </c>
      <c r="Q135" s="122">
        <f t="shared" si="28"/>
        <v>23.041141883898991</v>
      </c>
      <c r="R135" s="122">
        <f t="shared" si="28"/>
        <v>21.856158682455629</v>
      </c>
      <c r="S135" s="122">
        <f t="shared" si="28"/>
        <v>23.770363826601098</v>
      </c>
      <c r="T135" s="122">
        <f t="shared" si="28"/>
        <v>22.722108774247943</v>
      </c>
      <c r="U135" s="122">
        <f t="shared" si="28"/>
        <v>24.433537786518627</v>
      </c>
      <c r="V135" s="122">
        <f t="shared" si="28"/>
        <v>19.732343471104322</v>
      </c>
      <c r="W135" s="122">
        <f t="shared" si="28"/>
        <v>20.065458813759506</v>
      </c>
      <c r="DA135" s="130" t="s">
        <v>1743</v>
      </c>
    </row>
    <row r="136" spans="1:105" ht="12" customHeight="1" x14ac:dyDescent="0.25">
      <c r="A136" s="97" t="s">
        <v>53</v>
      </c>
      <c r="B136" s="98">
        <v>6.3474415095771741</v>
      </c>
      <c r="C136" s="98">
        <v>7.6402106464864241</v>
      </c>
      <c r="D136" s="98">
        <v>6.6952045417836707</v>
      </c>
      <c r="E136" s="98">
        <v>13.382087812135259</v>
      </c>
      <c r="F136" s="98">
        <v>7.7959163945108259</v>
      </c>
      <c r="G136" s="98">
        <v>10.377877048666454</v>
      </c>
      <c r="H136" s="98">
        <v>13.471651942062206</v>
      </c>
      <c r="I136" s="98">
        <v>11.180641542881263</v>
      </c>
      <c r="J136" s="98">
        <v>12.059979825815034</v>
      </c>
      <c r="K136" s="98">
        <v>15.683732998064198</v>
      </c>
      <c r="L136" s="98">
        <v>18.403945577758599</v>
      </c>
      <c r="M136" s="98">
        <v>18.384745081588807</v>
      </c>
      <c r="N136" s="98">
        <v>21.780702537293656</v>
      </c>
      <c r="O136" s="98">
        <v>18.506760265222969</v>
      </c>
      <c r="P136" s="98">
        <v>16.452732601366517</v>
      </c>
      <c r="Q136" s="98">
        <v>23.041141883898991</v>
      </c>
      <c r="R136" s="98">
        <v>21.856158682455629</v>
      </c>
      <c r="S136" s="98">
        <v>23.770363826601098</v>
      </c>
      <c r="T136" s="98">
        <v>22.722108774247943</v>
      </c>
      <c r="U136" s="98">
        <v>24.433537786518627</v>
      </c>
      <c r="V136" s="98">
        <v>19.732343471104322</v>
      </c>
      <c r="W136" s="98">
        <v>20.065458813759506</v>
      </c>
      <c r="DA136" s="63" t="s">
        <v>1744</v>
      </c>
    </row>
    <row r="137" spans="1:105" ht="12" customHeight="1" x14ac:dyDescent="0.25">
      <c r="A137" s="121" t="s">
        <v>55</v>
      </c>
      <c r="B137" s="122">
        <v>645.61845360959444</v>
      </c>
      <c r="C137" s="122">
        <v>626.54616330702413</v>
      </c>
      <c r="D137" s="122">
        <v>652.53281747584765</v>
      </c>
      <c r="E137" s="122">
        <v>669.11722566698779</v>
      </c>
      <c r="F137" s="122">
        <v>699.50340939614125</v>
      </c>
      <c r="G137" s="122">
        <v>707.82748335508859</v>
      </c>
      <c r="H137" s="122">
        <v>753.72175303113602</v>
      </c>
      <c r="I137" s="122">
        <v>734.39146519091867</v>
      </c>
      <c r="J137" s="122">
        <v>776.69172210982117</v>
      </c>
      <c r="K137" s="122">
        <v>803.7328284296085</v>
      </c>
      <c r="L137" s="122">
        <v>837.47045535921916</v>
      </c>
      <c r="M137" s="122">
        <v>833.64231108798731</v>
      </c>
      <c r="N137" s="122">
        <v>834.51601130629501</v>
      </c>
      <c r="O137" s="122">
        <v>816.33718518520948</v>
      </c>
      <c r="P137" s="122">
        <v>806.82981067934975</v>
      </c>
      <c r="Q137" s="122">
        <v>799.43693740696062</v>
      </c>
      <c r="R137" s="122">
        <v>796.70407786597593</v>
      </c>
      <c r="S137" s="122">
        <v>794.76199186033102</v>
      </c>
      <c r="T137" s="122">
        <v>751.49748045968454</v>
      </c>
      <c r="U137" s="122">
        <v>645.84283136553427</v>
      </c>
      <c r="V137" s="122">
        <v>642.73869043195725</v>
      </c>
      <c r="W137" s="122">
        <v>603.33294665626022</v>
      </c>
      <c r="DA137" s="130" t="s">
        <v>1745</v>
      </c>
    </row>
    <row r="138" spans="1:105" ht="12" customHeight="1" x14ac:dyDescent="0.25">
      <c r="A138" s="97" t="s">
        <v>143</v>
      </c>
      <c r="B138" s="98">
        <v>302.89842126460167</v>
      </c>
      <c r="C138" s="98">
        <v>300.97427054445035</v>
      </c>
      <c r="D138" s="98">
        <v>339.75031690348345</v>
      </c>
      <c r="E138" s="98">
        <v>343.42717312586825</v>
      </c>
      <c r="F138" s="98">
        <v>371.13436861727234</v>
      </c>
      <c r="G138" s="98">
        <v>393.54458567139545</v>
      </c>
      <c r="H138" s="98">
        <v>430.9252930264588</v>
      </c>
      <c r="I138" s="98">
        <v>414.98568544061192</v>
      </c>
      <c r="J138" s="98">
        <v>451.77304004568583</v>
      </c>
      <c r="K138" s="98">
        <v>465.37495659841107</v>
      </c>
      <c r="L138" s="98">
        <v>479.37008298762038</v>
      </c>
      <c r="M138" s="98">
        <v>465.99559036059185</v>
      </c>
      <c r="N138" s="98">
        <v>482.11558586843188</v>
      </c>
      <c r="O138" s="98">
        <v>478.44304018798789</v>
      </c>
      <c r="P138" s="98">
        <v>485.37384744802063</v>
      </c>
      <c r="Q138" s="98">
        <v>479.35459694357098</v>
      </c>
      <c r="R138" s="98">
        <v>477.05047851121395</v>
      </c>
      <c r="S138" s="98">
        <v>476.72334877393024</v>
      </c>
      <c r="T138" s="98">
        <v>452.17299521363486</v>
      </c>
      <c r="U138" s="98">
        <v>374.72323154413243</v>
      </c>
      <c r="V138" s="98">
        <v>395.26507136885482</v>
      </c>
      <c r="W138" s="98">
        <v>374.11468665979731</v>
      </c>
      <c r="DA138" s="63" t="s">
        <v>1746</v>
      </c>
    </row>
    <row r="139" spans="1:105" ht="12" customHeight="1" x14ac:dyDescent="0.25">
      <c r="A139" s="97" t="s">
        <v>124</v>
      </c>
      <c r="B139" s="98">
        <v>58.390985920167815</v>
      </c>
      <c r="C139" s="98">
        <v>54.010328502520515</v>
      </c>
      <c r="D139" s="98">
        <v>49.319579414015962</v>
      </c>
      <c r="E139" s="98">
        <v>43.184353211038179</v>
      </c>
      <c r="F139" s="98">
        <v>45.965715447731448</v>
      </c>
      <c r="G139" s="98">
        <v>43.104979141792526</v>
      </c>
      <c r="H139" s="98">
        <v>40.774771354059268</v>
      </c>
      <c r="I139" s="98">
        <v>36.885672166417137</v>
      </c>
      <c r="J139" s="98">
        <v>37.742299759172717</v>
      </c>
      <c r="K139" s="98">
        <v>37.29975369279736</v>
      </c>
      <c r="L139" s="98">
        <v>37.210281561232328</v>
      </c>
      <c r="M139" s="98">
        <v>36.50971522490353</v>
      </c>
      <c r="N139" s="98">
        <v>32.723193395614466</v>
      </c>
      <c r="O139" s="98">
        <v>29.734010243556895</v>
      </c>
      <c r="P139" s="98">
        <v>30.161488021378268</v>
      </c>
      <c r="Q139" s="98">
        <v>28.438833997961257</v>
      </c>
      <c r="R139" s="98">
        <v>32.959381298325532</v>
      </c>
      <c r="S139" s="98">
        <v>33.251529716374989</v>
      </c>
      <c r="T139" s="98">
        <v>35.655677130637798</v>
      </c>
      <c r="U139" s="98">
        <v>31.611707751245095</v>
      </c>
      <c r="V139" s="98">
        <v>28.152326373052123</v>
      </c>
      <c r="W139" s="98">
        <v>25.013367789724686</v>
      </c>
      <c r="DA139" s="63" t="s">
        <v>1747</v>
      </c>
    </row>
    <row r="140" spans="1:105" ht="12" customHeight="1" x14ac:dyDescent="0.25">
      <c r="A140" s="97" t="s">
        <v>123</v>
      </c>
      <c r="B140" s="98">
        <v>6.5417024033305474E-2</v>
      </c>
      <c r="C140" s="98">
        <v>6.1368839035897474E-2</v>
      </c>
      <c r="D140" s="98">
        <v>5.7038521811315156E-2</v>
      </c>
      <c r="E140" s="98">
        <v>5.387502406144818E-2</v>
      </c>
      <c r="F140" s="98">
        <v>8.3789081924282111E-2</v>
      </c>
      <c r="G140" s="98">
        <v>7.7670649876107015E-2</v>
      </c>
      <c r="H140" s="98">
        <v>9.2650243726214082E-2</v>
      </c>
      <c r="I140" s="98">
        <v>8.3176625311912847E-2</v>
      </c>
      <c r="J140" s="98">
        <v>0.12109078003146508</v>
      </c>
      <c r="K140" s="98">
        <v>0.16260261410383731</v>
      </c>
      <c r="L140" s="98">
        <v>0.17850470165277696</v>
      </c>
      <c r="M140" s="98">
        <v>0.20013030829780065</v>
      </c>
      <c r="N140" s="98">
        <v>0.18422119285496497</v>
      </c>
      <c r="O140" s="98">
        <v>0.18427157773686967</v>
      </c>
      <c r="P140" s="98">
        <v>0.23022095749399268</v>
      </c>
      <c r="Q140" s="98">
        <v>0.22150956870684044</v>
      </c>
      <c r="R140" s="98">
        <v>0.31041091327315462</v>
      </c>
      <c r="S140" s="98">
        <v>0.30288598174878401</v>
      </c>
      <c r="T140" s="98">
        <v>0.36978952316384894</v>
      </c>
      <c r="U140" s="98">
        <v>0.34103363094859218</v>
      </c>
      <c r="V140" s="98">
        <v>0.32619574700390347</v>
      </c>
      <c r="W140" s="98">
        <v>0.27519392666883397</v>
      </c>
      <c r="DA140" s="63" t="s">
        <v>1748</v>
      </c>
    </row>
    <row r="141" spans="1:105" ht="12" customHeight="1" x14ac:dyDescent="0.25">
      <c r="A141" s="100" t="s">
        <v>50</v>
      </c>
      <c r="B141" s="101">
        <v>1.9788197404811143E-2</v>
      </c>
      <c r="C141" s="101">
        <v>2.0689481285912293E-2</v>
      </c>
      <c r="D141" s="101">
        <v>1.7366969365911391E-2</v>
      </c>
      <c r="E141" s="101">
        <v>1.4992167995734607E-2</v>
      </c>
      <c r="F141" s="101">
        <v>2.8693282202260206E-2</v>
      </c>
      <c r="G141" s="101">
        <v>2.5240041797691889E-2</v>
      </c>
      <c r="H141" s="101">
        <v>3.3110112968404506E-2</v>
      </c>
      <c r="I141" s="101">
        <v>2.9514953840745626E-2</v>
      </c>
      <c r="J141" s="101">
        <v>4.0666544685163765E-2</v>
      </c>
      <c r="K141" s="101">
        <v>5.765570107024643E-2</v>
      </c>
      <c r="L141" s="101">
        <v>6.4740509503658367E-2</v>
      </c>
      <c r="M141" s="101">
        <v>8.1001408328141844E-2</v>
      </c>
      <c r="N141" s="101">
        <v>7.2333716342854071E-2</v>
      </c>
      <c r="O141" s="101">
        <v>7.3665764488334826E-2</v>
      </c>
      <c r="P141" s="101">
        <v>9.0971114711779141E-2</v>
      </c>
      <c r="Q141" s="101">
        <v>7.6990697408705899E-2</v>
      </c>
      <c r="R141" s="101">
        <v>0.11137927464953071</v>
      </c>
      <c r="S141" s="101">
        <v>0.10195098142002079</v>
      </c>
      <c r="T141" s="101">
        <v>0.13485783923152009</v>
      </c>
      <c r="U141" s="101">
        <v>0.12563688015924032</v>
      </c>
      <c r="V141" s="101">
        <v>0.12024999613085816</v>
      </c>
      <c r="W141" s="101">
        <v>9.5459035445318974E-2</v>
      </c>
      <c r="DA141" s="131" t="s">
        <v>1749</v>
      </c>
    </row>
    <row r="142" spans="1:105" ht="12" customHeight="1" x14ac:dyDescent="0.25">
      <c r="A142" s="103" t="s">
        <v>52</v>
      </c>
      <c r="B142" s="104">
        <v>4.5628826628494344E-2</v>
      </c>
      <c r="C142" s="104">
        <v>4.0679357749985191E-2</v>
      </c>
      <c r="D142" s="104">
        <v>3.9671552445403775E-2</v>
      </c>
      <c r="E142" s="104">
        <v>3.8882856065713581E-2</v>
      </c>
      <c r="F142" s="104">
        <v>5.5095799722021874E-2</v>
      </c>
      <c r="G142" s="104">
        <v>5.2430608078415118E-2</v>
      </c>
      <c r="H142" s="104">
        <v>5.954013075780959E-2</v>
      </c>
      <c r="I142" s="104">
        <v>5.3661671471167238E-2</v>
      </c>
      <c r="J142" s="104">
        <v>8.0424235346301304E-2</v>
      </c>
      <c r="K142" s="104">
        <v>0.10494691303359088</v>
      </c>
      <c r="L142" s="104">
        <v>0.11376419214911858</v>
      </c>
      <c r="M142" s="104">
        <v>0.11912889996965879</v>
      </c>
      <c r="N142" s="104">
        <v>0.11188747651211087</v>
      </c>
      <c r="O142" s="104">
        <v>0.11060581324853486</v>
      </c>
      <c r="P142" s="104">
        <v>0.13924984278221353</v>
      </c>
      <c r="Q142" s="104">
        <v>0.14451887129813451</v>
      </c>
      <c r="R142" s="104">
        <v>0.19903163862362394</v>
      </c>
      <c r="S142" s="104">
        <v>0.20093500032876321</v>
      </c>
      <c r="T142" s="104">
        <v>0.23493168393232886</v>
      </c>
      <c r="U142" s="104">
        <v>0.21539675078935192</v>
      </c>
      <c r="V142" s="104">
        <v>0.20594575087304537</v>
      </c>
      <c r="W142" s="104">
        <v>0.17973489122351494</v>
      </c>
      <c r="DA142" s="132" t="s">
        <v>1750</v>
      </c>
    </row>
    <row r="143" spans="1:105" ht="12" customHeight="1" x14ac:dyDescent="0.25">
      <c r="A143" s="106" t="s">
        <v>122</v>
      </c>
      <c r="B143" s="101">
        <v>262.05215763097971</v>
      </c>
      <c r="C143" s="101">
        <v>247.98886419081265</v>
      </c>
      <c r="D143" s="101">
        <v>238.76612992260593</v>
      </c>
      <c r="E143" s="101">
        <v>252.17388665633234</v>
      </c>
      <c r="F143" s="101">
        <v>250.62094898494442</v>
      </c>
      <c r="G143" s="101">
        <v>235.48464112951979</v>
      </c>
      <c r="H143" s="101">
        <v>238.78637229877697</v>
      </c>
      <c r="I143" s="101">
        <v>226.96753370140109</v>
      </c>
      <c r="J143" s="101">
        <v>226.9209762302263</v>
      </c>
      <c r="K143" s="101">
        <v>218.16738997129255</v>
      </c>
      <c r="L143" s="101">
        <v>225.44978163224383</v>
      </c>
      <c r="M143" s="101">
        <v>219.94639013053705</v>
      </c>
      <c r="N143" s="101">
        <v>207.88683038401797</v>
      </c>
      <c r="O143" s="101">
        <v>191.1463538907156</v>
      </c>
      <c r="P143" s="101">
        <v>172.54743126579822</v>
      </c>
      <c r="Q143" s="101">
        <v>161.58324173698767</v>
      </c>
      <c r="R143" s="101">
        <v>152.4481387441341</v>
      </c>
      <c r="S143" s="101">
        <v>149.59322216433409</v>
      </c>
      <c r="T143" s="101">
        <v>130.57265110103086</v>
      </c>
      <c r="U143" s="101">
        <v>113.51550766583709</v>
      </c>
      <c r="V143" s="101">
        <v>102.52428893551469</v>
      </c>
      <c r="W143" s="101">
        <v>94.620542118830642</v>
      </c>
      <c r="DA143" s="131" t="s">
        <v>1751</v>
      </c>
    </row>
    <row r="144" spans="1:105" ht="12" customHeight="1" x14ac:dyDescent="0.25">
      <c r="A144" s="107" t="s">
        <v>121</v>
      </c>
      <c r="B144" s="104">
        <v>22.211471769811954</v>
      </c>
      <c r="C144" s="104">
        <v>23.51133123020465</v>
      </c>
      <c r="D144" s="104">
        <v>24.639752713931056</v>
      </c>
      <c r="E144" s="104">
        <v>30.277937649687473</v>
      </c>
      <c r="F144" s="104">
        <v>31.698587264268802</v>
      </c>
      <c r="G144" s="104">
        <v>35.615606762504711</v>
      </c>
      <c r="H144" s="104">
        <v>43.14266610811481</v>
      </c>
      <c r="I144" s="104">
        <v>55.469397257176524</v>
      </c>
      <c r="J144" s="104">
        <v>60.134315294704741</v>
      </c>
      <c r="K144" s="104">
        <v>82.728125553003821</v>
      </c>
      <c r="L144" s="104">
        <v>95.26180447646982</v>
      </c>
      <c r="M144" s="104">
        <v>110.99048506365676</v>
      </c>
      <c r="N144" s="104">
        <v>111.60618046537566</v>
      </c>
      <c r="O144" s="104">
        <v>116.82950928521211</v>
      </c>
      <c r="P144" s="104">
        <v>118.51682298665872</v>
      </c>
      <c r="Q144" s="104">
        <v>129.83875515973386</v>
      </c>
      <c r="R144" s="104">
        <v>133.93566839902925</v>
      </c>
      <c r="S144" s="104">
        <v>134.89100522394295</v>
      </c>
      <c r="T144" s="104">
        <v>132.7263674912171</v>
      </c>
      <c r="U144" s="104">
        <v>125.65135077337101</v>
      </c>
      <c r="V144" s="104">
        <v>116.4708080075318</v>
      </c>
      <c r="W144" s="104">
        <v>109.3091561612387</v>
      </c>
      <c r="DA144" s="132" t="s">
        <v>1752</v>
      </c>
    </row>
    <row r="145" spans="1:105" ht="12" customHeight="1" x14ac:dyDescent="0.25">
      <c r="A145" s="108" t="s">
        <v>53</v>
      </c>
      <c r="B145" s="98">
        <v>8.8181691715271526</v>
      </c>
      <c r="C145" s="98">
        <v>9.0808457889240763</v>
      </c>
      <c r="D145" s="98">
        <v>9.8761379491522856</v>
      </c>
      <c r="E145" s="98">
        <v>12.424345185142608</v>
      </c>
      <c r="F145" s="98">
        <v>13.798022272331773</v>
      </c>
      <c r="G145" s="98">
        <v>15.405892443465252</v>
      </c>
      <c r="H145" s="98">
        <v>18.38959424059998</v>
      </c>
      <c r="I145" s="98">
        <v>26.385608058702029</v>
      </c>
      <c r="J145" s="98">
        <v>26.75427537804504</v>
      </c>
      <c r="K145" s="98">
        <v>38.584152140741836</v>
      </c>
      <c r="L145" s="98">
        <v>44.981223134432284</v>
      </c>
      <c r="M145" s="98">
        <v>54.129964087484446</v>
      </c>
      <c r="N145" s="98">
        <v>54.683100084007563</v>
      </c>
      <c r="O145" s="98">
        <v>59.602090064218316</v>
      </c>
      <c r="P145" s="98">
        <v>57.876851443287727</v>
      </c>
      <c r="Q145" s="98">
        <v>63.094168129857508</v>
      </c>
      <c r="R145" s="98">
        <v>64.851377096204075</v>
      </c>
      <c r="S145" s="98">
        <v>65.84761893216654</v>
      </c>
      <c r="T145" s="98">
        <v>65.388487689381009</v>
      </c>
      <c r="U145" s="98">
        <v>60.836248081767295</v>
      </c>
      <c r="V145" s="98">
        <v>56.068995197789668</v>
      </c>
      <c r="W145" s="98">
        <v>53.006901056816041</v>
      </c>
      <c r="DA145" s="63" t="s">
        <v>1753</v>
      </c>
    </row>
    <row r="146" spans="1:105" ht="12" customHeight="1" x14ac:dyDescent="0.25">
      <c r="A146" s="108" t="s">
        <v>52</v>
      </c>
      <c r="B146" s="98">
        <v>13.3933025982848</v>
      </c>
      <c r="C146" s="98">
        <v>14.430485441280574</v>
      </c>
      <c r="D146" s="98">
        <v>14.763614764778767</v>
      </c>
      <c r="E146" s="98">
        <v>17.853592464544874</v>
      </c>
      <c r="F146" s="98">
        <v>17.900564991937031</v>
      </c>
      <c r="G146" s="98">
        <v>20.209714319039467</v>
      </c>
      <c r="H146" s="98">
        <v>24.75307186751483</v>
      </c>
      <c r="I146" s="98">
        <v>29.083789198474506</v>
      </c>
      <c r="J146" s="98">
        <v>33.380039916659705</v>
      </c>
      <c r="K146" s="98">
        <v>44.143973412261971</v>
      </c>
      <c r="L146" s="98">
        <v>50.280581342037536</v>
      </c>
      <c r="M146" s="98">
        <v>56.860520976172317</v>
      </c>
      <c r="N146" s="98">
        <v>56.923080381368074</v>
      </c>
      <c r="O146" s="98">
        <v>57.227419220993831</v>
      </c>
      <c r="P146" s="98">
        <v>60.639971543371004</v>
      </c>
      <c r="Q146" s="98">
        <v>66.744587029876371</v>
      </c>
      <c r="R146" s="98">
        <v>69.084291302825221</v>
      </c>
      <c r="S146" s="98">
        <v>69.043386291776415</v>
      </c>
      <c r="T146" s="98">
        <v>67.33787980183611</v>
      </c>
      <c r="U146" s="98">
        <v>64.815102691603727</v>
      </c>
      <c r="V146" s="98">
        <v>60.401812809742133</v>
      </c>
      <c r="W146" s="98">
        <v>56.302255104422656</v>
      </c>
      <c r="DA146" s="63" t="s">
        <v>1754</v>
      </c>
    </row>
    <row r="147" spans="1:105" ht="12" customHeight="1" x14ac:dyDescent="0.25">
      <c r="A147" s="121" t="s">
        <v>54</v>
      </c>
      <c r="B147" s="122">
        <v>281.85513804338871</v>
      </c>
      <c r="C147" s="122">
        <v>279.57425325470854</v>
      </c>
      <c r="D147" s="122">
        <v>289.83000963264044</v>
      </c>
      <c r="E147" s="122">
        <v>366.9030187516525</v>
      </c>
      <c r="F147" s="122">
        <v>373.62543104367586</v>
      </c>
      <c r="G147" s="122">
        <v>364.60595788398069</v>
      </c>
      <c r="H147" s="122">
        <v>393.50859782077566</v>
      </c>
      <c r="I147" s="122">
        <v>384.07864462585457</v>
      </c>
      <c r="J147" s="122">
        <v>402.63454668812307</v>
      </c>
      <c r="K147" s="122">
        <v>409.83843336020504</v>
      </c>
      <c r="L147" s="122">
        <v>431.72434688644518</v>
      </c>
      <c r="M147" s="122">
        <v>403.22316045319053</v>
      </c>
      <c r="N147" s="122">
        <v>401.70778701477713</v>
      </c>
      <c r="O147" s="122">
        <v>381.36601677791259</v>
      </c>
      <c r="P147" s="122">
        <v>362.0380310255855</v>
      </c>
      <c r="Q147" s="122">
        <v>357.88707845278401</v>
      </c>
      <c r="R147" s="122">
        <v>349.56110491049299</v>
      </c>
      <c r="S147" s="122">
        <v>343.35881301203335</v>
      </c>
      <c r="T147" s="122">
        <v>314.07965056104916</v>
      </c>
      <c r="U147" s="122">
        <v>294.52934626049688</v>
      </c>
      <c r="V147" s="122">
        <v>277.50602355668838</v>
      </c>
      <c r="W147" s="122">
        <v>256.32497310915244</v>
      </c>
      <c r="DA147" s="130" t="s">
        <v>1755</v>
      </c>
    </row>
    <row r="148" spans="1:105" ht="12" customHeight="1" x14ac:dyDescent="0.25">
      <c r="A148" s="97" t="s">
        <v>51</v>
      </c>
      <c r="B148" s="98">
        <v>38.568145245960928</v>
      </c>
      <c r="C148" s="98">
        <v>36.622114919352924</v>
      </c>
      <c r="D148" s="98">
        <v>46.052506135109361</v>
      </c>
      <c r="E148" s="98">
        <v>54.688518715247014</v>
      </c>
      <c r="F148" s="98">
        <v>57.151750615873752</v>
      </c>
      <c r="G148" s="98">
        <v>58.675108013138349</v>
      </c>
      <c r="H148" s="98">
        <v>63.3814636153108</v>
      </c>
      <c r="I148" s="98">
        <v>61.016268105535133</v>
      </c>
      <c r="J148" s="98">
        <v>65.359515298733825</v>
      </c>
      <c r="K148" s="98">
        <v>64.237460675419868</v>
      </c>
      <c r="L148" s="98">
        <v>66.515368237130332</v>
      </c>
      <c r="M148" s="98">
        <v>64.927421714282815</v>
      </c>
      <c r="N148" s="98">
        <v>65.036245651933896</v>
      </c>
      <c r="O148" s="98">
        <v>62.050749279479213</v>
      </c>
      <c r="P148" s="98">
        <v>62.556567677654364</v>
      </c>
      <c r="Q148" s="98">
        <v>60.148415654655949</v>
      </c>
      <c r="R148" s="98">
        <v>58.771635548518482</v>
      </c>
      <c r="S148" s="98">
        <v>58.182181235131999</v>
      </c>
      <c r="T148" s="98">
        <v>53.629866063115799</v>
      </c>
      <c r="U148" s="98">
        <v>45.178300754074193</v>
      </c>
      <c r="V148" s="98">
        <v>45.949299768261298</v>
      </c>
      <c r="W148" s="98">
        <v>42.799230114907552</v>
      </c>
      <c r="DA148" s="63" t="s">
        <v>1756</v>
      </c>
    </row>
    <row r="149" spans="1:105" ht="12" customHeight="1" x14ac:dyDescent="0.25">
      <c r="A149" s="97" t="s">
        <v>50</v>
      </c>
      <c r="B149" s="98">
        <v>105.19297421809176</v>
      </c>
      <c r="C149" s="98">
        <v>107.48393186826915</v>
      </c>
      <c r="D149" s="98">
        <v>115.18315873489315</v>
      </c>
      <c r="E149" s="98">
        <v>138.49836355704366</v>
      </c>
      <c r="F149" s="98">
        <v>137.91705178179421</v>
      </c>
      <c r="G149" s="98">
        <v>140.54630579774854</v>
      </c>
      <c r="H149" s="98">
        <v>146.70506996160597</v>
      </c>
      <c r="I149" s="98">
        <v>152.62599095897374</v>
      </c>
      <c r="J149" s="98">
        <v>157.34157633359638</v>
      </c>
      <c r="K149" s="98">
        <v>158.76676359357018</v>
      </c>
      <c r="L149" s="98">
        <v>156.20722759482547</v>
      </c>
      <c r="M149" s="98">
        <v>143.69735305625093</v>
      </c>
      <c r="N149" s="98">
        <v>142.50698549591965</v>
      </c>
      <c r="O149" s="98">
        <v>130.9520472882129</v>
      </c>
      <c r="P149" s="98">
        <v>129.60439485528835</v>
      </c>
      <c r="Q149" s="98">
        <v>129.40301930803221</v>
      </c>
      <c r="R149" s="98">
        <v>127.02406585803365</v>
      </c>
      <c r="S149" s="98">
        <v>125.40194146842587</v>
      </c>
      <c r="T149" s="98">
        <v>118.63981548434317</v>
      </c>
      <c r="U149" s="98">
        <v>120.15977298933812</v>
      </c>
      <c r="V149" s="98">
        <v>109.43669237652477</v>
      </c>
      <c r="W149" s="98">
        <v>94.398287963500195</v>
      </c>
      <c r="DA149" s="63" t="s">
        <v>1757</v>
      </c>
    </row>
    <row r="150" spans="1:105" ht="12" customHeight="1" x14ac:dyDescent="0.25">
      <c r="A150" s="109" t="s">
        <v>120</v>
      </c>
      <c r="B150" s="33">
        <v>138.09401857933602</v>
      </c>
      <c r="C150" s="33">
        <v>135.46820646708647</v>
      </c>
      <c r="D150" s="33">
        <v>128.59434476263786</v>
      </c>
      <c r="E150" s="33">
        <v>173.71613647936181</v>
      </c>
      <c r="F150" s="33">
        <v>178.55662864600794</v>
      </c>
      <c r="G150" s="33">
        <v>165.38454407309382</v>
      </c>
      <c r="H150" s="33">
        <v>183.42206424385896</v>
      </c>
      <c r="I150" s="33">
        <v>170.43638556134562</v>
      </c>
      <c r="J150" s="33">
        <v>179.93345505579282</v>
      </c>
      <c r="K150" s="33">
        <v>186.83420909121497</v>
      </c>
      <c r="L150" s="33">
        <v>209.0017510544894</v>
      </c>
      <c r="M150" s="33">
        <v>194.59838568265684</v>
      </c>
      <c r="N150" s="33">
        <v>194.16455586692356</v>
      </c>
      <c r="O150" s="33">
        <v>188.36322021022053</v>
      </c>
      <c r="P150" s="33">
        <v>169.87706849264276</v>
      </c>
      <c r="Q150" s="33">
        <v>168.33564349009578</v>
      </c>
      <c r="R150" s="33">
        <v>163.7654035039408</v>
      </c>
      <c r="S150" s="33">
        <v>159.7746903084755</v>
      </c>
      <c r="T150" s="33">
        <v>141.80996901359018</v>
      </c>
      <c r="U150" s="33">
        <v>129.19127251708451</v>
      </c>
      <c r="V150" s="33">
        <v>122.12003141190229</v>
      </c>
      <c r="W150" s="33">
        <v>119.12745503074468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0.6063111404923055</v>
      </c>
      <c r="C152" s="119">
        <f t="shared" si="29"/>
        <v>0.60834352385297596</v>
      </c>
      <c r="D152" s="119">
        <f t="shared" si="29"/>
        <v>0.60742654798600149</v>
      </c>
      <c r="E152" s="119">
        <f t="shared" si="29"/>
        <v>0.61213942712610903</v>
      </c>
      <c r="F152" s="119">
        <f t="shared" si="29"/>
        <v>0.61462116525982868</v>
      </c>
      <c r="G152" s="119">
        <f t="shared" si="29"/>
        <v>0.61950690900181626</v>
      </c>
      <c r="H152" s="119">
        <f t="shared" si="29"/>
        <v>0.62434724003300246</v>
      </c>
      <c r="I152" s="119">
        <f t="shared" si="29"/>
        <v>0.63114471511723114</v>
      </c>
      <c r="J152" s="119">
        <f t="shared" si="29"/>
        <v>0.63507846316718553</v>
      </c>
      <c r="K152" s="119">
        <f t="shared" si="29"/>
        <v>0.64133030309385441</v>
      </c>
      <c r="L152" s="119">
        <f t="shared" si="29"/>
        <v>0.64869103830652008</v>
      </c>
      <c r="M152" s="119">
        <f t="shared" si="29"/>
        <v>0.65438698162342501</v>
      </c>
      <c r="N152" s="119">
        <f t="shared" si="29"/>
        <v>0.66034470428890968</v>
      </c>
      <c r="O152" s="119">
        <f t="shared" si="29"/>
        <v>0.6667722342517044</v>
      </c>
      <c r="P152" s="119">
        <f t="shared" si="29"/>
        <v>0.66869841337168523</v>
      </c>
      <c r="Q152" s="119">
        <f t="shared" si="29"/>
        <v>0.67294215891232712</v>
      </c>
      <c r="R152" s="119">
        <f t="shared" ref="R152:V152" si="30">IF(R131=0,"",R131/R110)</f>
        <v>0.67526357302907181</v>
      </c>
      <c r="S152" s="119">
        <f t="shared" si="30"/>
        <v>0.6804926589660234</v>
      </c>
      <c r="T152" s="119">
        <f t="shared" si="30"/>
        <v>0.68533491619980291</v>
      </c>
      <c r="U152" s="119">
        <f t="shared" si="30"/>
        <v>0.69282334852458183</v>
      </c>
      <c r="V152" s="119">
        <f t="shared" si="30"/>
        <v>0.70030236897068454</v>
      </c>
      <c r="W152" s="119">
        <f t="shared" ref="W152" si="31">IF(W131=0,"",W131/W110)</f>
        <v>0.70761486219296621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0.60019475810328815</v>
      </c>
      <c r="C153" s="124">
        <f t="shared" si="32"/>
        <v>0.60248322986986325</v>
      </c>
      <c r="D153" s="124">
        <f t="shared" si="32"/>
        <v>0.60138995817977492</v>
      </c>
      <c r="E153" s="124">
        <f t="shared" si="32"/>
        <v>0.60476715622524113</v>
      </c>
      <c r="F153" s="124">
        <f t="shared" si="32"/>
        <v>0.60731895589898455</v>
      </c>
      <c r="G153" s="124">
        <f t="shared" si="32"/>
        <v>0.61276788555886019</v>
      </c>
      <c r="H153" s="124">
        <f t="shared" si="32"/>
        <v>0.61758470129179144</v>
      </c>
      <c r="I153" s="124">
        <f t="shared" si="32"/>
        <v>0.62444121632798488</v>
      </c>
      <c r="J153" s="124">
        <f t="shared" si="32"/>
        <v>0.6285948366841333</v>
      </c>
      <c r="K153" s="124">
        <f t="shared" si="32"/>
        <v>0.63459444477489857</v>
      </c>
      <c r="L153" s="124">
        <f t="shared" si="32"/>
        <v>0.64284169569185501</v>
      </c>
      <c r="M153" s="124">
        <f t="shared" si="32"/>
        <v>0.64777360835778819</v>
      </c>
      <c r="N153" s="124">
        <f t="shared" si="32"/>
        <v>0.65391637164256255</v>
      </c>
      <c r="O153" s="124">
        <f t="shared" si="32"/>
        <v>0.66087389453711598</v>
      </c>
      <c r="P153" s="124">
        <f t="shared" si="32"/>
        <v>0.66251236978800809</v>
      </c>
      <c r="Q153" s="124">
        <f t="shared" si="32"/>
        <v>0.66602043621301865</v>
      </c>
      <c r="R153" s="124">
        <f t="shared" ref="R153:V153" si="33">IF(R132=0,"",R132/R111)</f>
        <v>0.66817788728596794</v>
      </c>
      <c r="S153" s="124">
        <f t="shared" si="33"/>
        <v>0.67299759503382628</v>
      </c>
      <c r="T153" s="124">
        <f t="shared" si="33"/>
        <v>0.67738833055338599</v>
      </c>
      <c r="U153" s="124">
        <f t="shared" si="33"/>
        <v>0.68360843319639131</v>
      </c>
      <c r="V153" s="124">
        <f t="shared" si="33"/>
        <v>0.6918415134828193</v>
      </c>
      <c r="W153" s="124">
        <f t="shared" ref="W153" si="34">IF(W132=0,"",W132/W111)</f>
        <v>0.698705889502935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0.59808560272711153</v>
      </c>
      <c r="C154" s="111">
        <f t="shared" si="35"/>
        <v>0.60040347420964624</v>
      </c>
      <c r="D154" s="111">
        <f t="shared" si="35"/>
        <v>0.5993620874846558</v>
      </c>
      <c r="E154" s="111">
        <f t="shared" si="35"/>
        <v>0.60277008057572967</v>
      </c>
      <c r="F154" s="111">
        <f t="shared" si="35"/>
        <v>0.60536769343719132</v>
      </c>
      <c r="G154" s="111">
        <f t="shared" si="35"/>
        <v>0.61086695615618103</v>
      </c>
      <c r="H154" s="111">
        <f t="shared" si="35"/>
        <v>0.61571423915687129</v>
      </c>
      <c r="I154" s="111">
        <f t="shared" si="35"/>
        <v>0.62262669996465758</v>
      </c>
      <c r="J154" s="111">
        <f t="shared" si="35"/>
        <v>0.6268123726925412</v>
      </c>
      <c r="K154" s="111">
        <f t="shared" si="35"/>
        <v>0.63284665108211668</v>
      </c>
      <c r="L154" s="111">
        <f t="shared" si="35"/>
        <v>0.64111049696276656</v>
      </c>
      <c r="M154" s="111">
        <f t="shared" si="35"/>
        <v>0.64609862383471017</v>
      </c>
      <c r="N154" s="111">
        <f t="shared" si="35"/>
        <v>0.65227530366099962</v>
      </c>
      <c r="O154" s="111">
        <f t="shared" si="35"/>
        <v>0.65927045364703452</v>
      </c>
      <c r="P154" s="111">
        <f t="shared" si="35"/>
        <v>0.660968184483678</v>
      </c>
      <c r="Q154" s="111">
        <f t="shared" si="35"/>
        <v>0.664502737024118</v>
      </c>
      <c r="R154" s="111">
        <f t="shared" ref="R154:V154" si="36">IF(R133=0,"",R133/R112)</f>
        <v>0.66667514611535539</v>
      </c>
      <c r="S154" s="111">
        <f t="shared" si="36"/>
        <v>0.67151734991779832</v>
      </c>
      <c r="T154" s="111">
        <f t="shared" si="36"/>
        <v>0.67590643607774459</v>
      </c>
      <c r="U154" s="111">
        <f t="shared" si="36"/>
        <v>0.68216822749396888</v>
      </c>
      <c r="V154" s="111">
        <f t="shared" si="36"/>
        <v>0.69042753995762318</v>
      </c>
      <c r="W154" s="111">
        <f t="shared" ref="W154" si="37">IF(W133=0,"",W133/W112)</f>
        <v>0.69733063004848161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1.790006307992327</v>
      </c>
      <c r="C156" s="124">
        <f t="shared" si="41"/>
        <v>1.8701034803814705</v>
      </c>
      <c r="D156" s="124">
        <f t="shared" si="41"/>
        <v>1.9578156946150307</v>
      </c>
      <c r="E156" s="124">
        <f t="shared" si="41"/>
        <v>2.0266677008287854</v>
      </c>
      <c r="F156" s="124">
        <f t="shared" si="41"/>
        <v>2.1479102607240295</v>
      </c>
      <c r="G156" s="124">
        <f t="shared" si="41"/>
        <v>2.2854282442074694</v>
      </c>
      <c r="H156" s="124">
        <f t="shared" si="41"/>
        <v>2.4242497176367315</v>
      </c>
      <c r="I156" s="124">
        <f t="shared" si="41"/>
        <v>2.4941552033957493</v>
      </c>
      <c r="J156" s="124">
        <f t="shared" si="41"/>
        <v>2.5698380565303909</v>
      </c>
      <c r="K156" s="124">
        <f t="shared" si="41"/>
        <v>2.6356214783759921</v>
      </c>
      <c r="L156" s="124">
        <f t="shared" si="41"/>
        <v>2.7261633416041255</v>
      </c>
      <c r="M156" s="124">
        <f t="shared" si="41"/>
        <v>2.8158035565072881</v>
      </c>
      <c r="N156" s="124">
        <f t="shared" si="41"/>
        <v>2.8918946944119397</v>
      </c>
      <c r="O156" s="124">
        <f t="shared" si="41"/>
        <v>3.0220397919166664</v>
      </c>
      <c r="P156" s="124">
        <f t="shared" si="41"/>
        <v>3.1223840634997915</v>
      </c>
      <c r="Q156" s="124">
        <f t="shared" si="41"/>
        <v>3.1753047567556001</v>
      </c>
      <c r="R156" s="124">
        <f t="shared" ref="R156:V156" si="42">IF(R135=0,"",R135/R114)</f>
        <v>3.2575514465433115</v>
      </c>
      <c r="S156" s="124">
        <f t="shared" si="42"/>
        <v>3.3583332098539351</v>
      </c>
      <c r="T156" s="124">
        <f t="shared" si="42"/>
        <v>3.4606075344217886</v>
      </c>
      <c r="U156" s="124">
        <f t="shared" si="42"/>
        <v>3.5383390083255737</v>
      </c>
      <c r="V156" s="124">
        <f t="shared" si="42"/>
        <v>3.5861599387879171</v>
      </c>
      <c r="W156" s="124">
        <f t="shared" ref="W156" si="43">IF(W135=0,"",W135/W114)</f>
        <v>3.6384424829890274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1.790006307992327</v>
      </c>
      <c r="C157" s="111">
        <f t="shared" si="44"/>
        <v>1.8701034803814705</v>
      </c>
      <c r="D157" s="111">
        <f t="shared" si="44"/>
        <v>1.9578156946150307</v>
      </c>
      <c r="E157" s="111">
        <f t="shared" si="44"/>
        <v>2.0266677008287854</v>
      </c>
      <c r="F157" s="111">
        <f t="shared" si="44"/>
        <v>2.1479102607240295</v>
      </c>
      <c r="G157" s="111">
        <f t="shared" si="44"/>
        <v>2.2854282442074694</v>
      </c>
      <c r="H157" s="111">
        <f t="shared" si="44"/>
        <v>2.4242497176367315</v>
      </c>
      <c r="I157" s="111">
        <f t="shared" si="44"/>
        <v>2.4941552033957493</v>
      </c>
      <c r="J157" s="111">
        <f t="shared" si="44"/>
        <v>2.5698380565303909</v>
      </c>
      <c r="K157" s="111">
        <f t="shared" si="44"/>
        <v>2.6356214783759921</v>
      </c>
      <c r="L157" s="111">
        <f t="shared" si="44"/>
        <v>2.7261633416041255</v>
      </c>
      <c r="M157" s="111">
        <f t="shared" si="44"/>
        <v>2.8158035565072881</v>
      </c>
      <c r="N157" s="111">
        <f t="shared" si="44"/>
        <v>2.8918946944119397</v>
      </c>
      <c r="O157" s="111">
        <f t="shared" si="44"/>
        <v>3.0220397919166664</v>
      </c>
      <c r="P157" s="111">
        <f t="shared" si="44"/>
        <v>3.1223840634997915</v>
      </c>
      <c r="Q157" s="111">
        <f t="shared" si="44"/>
        <v>3.1753047567556001</v>
      </c>
      <c r="R157" s="111">
        <f t="shared" ref="R157:V157" si="45">IF(R136=0,"",R136/R115)</f>
        <v>3.2575514465433115</v>
      </c>
      <c r="S157" s="111">
        <f t="shared" si="45"/>
        <v>3.3583332098539351</v>
      </c>
      <c r="T157" s="111">
        <f t="shared" si="45"/>
        <v>3.4606075344217886</v>
      </c>
      <c r="U157" s="111">
        <f t="shared" si="45"/>
        <v>3.5383390083255737</v>
      </c>
      <c r="V157" s="111">
        <f t="shared" si="45"/>
        <v>3.5861599387879171</v>
      </c>
      <c r="W157" s="111">
        <f t="shared" ref="W157" si="46">IF(W136=0,"",W136/W115)</f>
        <v>3.6384424829890274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0.62910070995070988</v>
      </c>
      <c r="C158" s="124">
        <f t="shared" si="47"/>
        <v>0.63187764068674712</v>
      </c>
      <c r="D158" s="124">
        <f t="shared" si="47"/>
        <v>0.63426553059718094</v>
      </c>
      <c r="E158" s="124">
        <f t="shared" si="47"/>
        <v>0.63806994605824852</v>
      </c>
      <c r="F158" s="124">
        <f t="shared" si="47"/>
        <v>0.64260606880560434</v>
      </c>
      <c r="G158" s="124">
        <f t="shared" si="47"/>
        <v>0.6472471644301302</v>
      </c>
      <c r="H158" s="124">
        <f t="shared" si="47"/>
        <v>0.65343478687114598</v>
      </c>
      <c r="I158" s="124">
        <f t="shared" si="47"/>
        <v>0.66133560906481359</v>
      </c>
      <c r="J158" s="124">
        <f t="shared" si="47"/>
        <v>0.66535912283690091</v>
      </c>
      <c r="K158" s="124">
        <f t="shared" si="47"/>
        <v>0.67327985885470654</v>
      </c>
      <c r="L158" s="124">
        <f t="shared" si="47"/>
        <v>0.679287631279333</v>
      </c>
      <c r="M158" s="124">
        <f t="shared" si="47"/>
        <v>0.68736427191588989</v>
      </c>
      <c r="N158" s="124">
        <f t="shared" si="47"/>
        <v>0.69370043186773522</v>
      </c>
      <c r="O158" s="124">
        <f t="shared" si="47"/>
        <v>0.69911107241065007</v>
      </c>
      <c r="P158" s="124">
        <f t="shared" si="47"/>
        <v>0.70215822851720744</v>
      </c>
      <c r="Q158" s="124">
        <f t="shared" si="47"/>
        <v>0.7084026077691421</v>
      </c>
      <c r="R158" s="124">
        <f t="shared" ref="R158:V158" si="48">IF(R137=0,"",R137/R116)</f>
        <v>0.71539435963464848</v>
      </c>
      <c r="S158" s="124">
        <f t="shared" si="48"/>
        <v>0.72409368130472385</v>
      </c>
      <c r="T158" s="124">
        <f t="shared" si="48"/>
        <v>0.73419241971315652</v>
      </c>
      <c r="U158" s="124">
        <f t="shared" si="48"/>
        <v>0.74662628995648439</v>
      </c>
      <c r="V158" s="124">
        <f t="shared" si="48"/>
        <v>0.75610067033358552</v>
      </c>
      <c r="W158" s="124">
        <f t="shared" ref="W158" si="49">IF(W137=0,"",W137/W116)</f>
        <v>0.76634259036176189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0.61612939511690579</v>
      </c>
      <c r="C159" s="111">
        <f t="shared" si="50"/>
        <v>0.61914777289781642</v>
      </c>
      <c r="D159" s="111">
        <f t="shared" si="50"/>
        <v>0.62369073092553562</v>
      </c>
      <c r="E159" s="111">
        <f t="shared" si="50"/>
        <v>0.62688886471879768</v>
      </c>
      <c r="F159" s="111">
        <f t="shared" si="50"/>
        <v>0.63150466848643816</v>
      </c>
      <c r="G159" s="111">
        <f t="shared" si="50"/>
        <v>0.63706732485202267</v>
      </c>
      <c r="H159" s="111">
        <f t="shared" si="50"/>
        <v>0.64253823202211657</v>
      </c>
      <c r="I159" s="111">
        <f t="shared" si="50"/>
        <v>0.6474343401802376</v>
      </c>
      <c r="J159" s="111">
        <f t="shared" si="50"/>
        <v>0.6534618713300846</v>
      </c>
      <c r="K159" s="111">
        <f t="shared" si="50"/>
        <v>0.65968265443036112</v>
      </c>
      <c r="L159" s="111">
        <f t="shared" si="50"/>
        <v>0.66560182066539986</v>
      </c>
      <c r="M159" s="111">
        <f t="shared" si="50"/>
        <v>0.67280705998890644</v>
      </c>
      <c r="N159" s="111">
        <f t="shared" si="50"/>
        <v>0.68120913759673807</v>
      </c>
      <c r="O159" s="111">
        <f t="shared" si="50"/>
        <v>0.68796519523638699</v>
      </c>
      <c r="P159" s="111">
        <f t="shared" si="50"/>
        <v>0.69047419140210819</v>
      </c>
      <c r="Q159" s="111">
        <f t="shared" si="50"/>
        <v>0.69402283824636901</v>
      </c>
      <c r="R159" s="111">
        <f t="shared" ref="R159:V159" si="51">IF(R138=0,"",R138/R117)</f>
        <v>0.69897058989253191</v>
      </c>
      <c r="S159" s="111">
        <f t="shared" si="51"/>
        <v>0.70602157898851714</v>
      </c>
      <c r="T159" s="111">
        <f t="shared" si="51"/>
        <v>0.71418503244424236</v>
      </c>
      <c r="U159" s="111">
        <f t="shared" si="51"/>
        <v>0.72413862749668512</v>
      </c>
      <c r="V159" s="111">
        <f t="shared" si="51"/>
        <v>0.73650589741974981</v>
      </c>
      <c r="W159" s="111">
        <f t="shared" ref="W159" si="52">IF(W138=0,"",W138/W117)</f>
        <v>0.74676821339675803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0.58102355376641279</v>
      </c>
      <c r="C160" s="111">
        <f t="shared" si="53"/>
        <v>0.58134361188173678</v>
      </c>
      <c r="D160" s="111">
        <f t="shared" si="53"/>
        <v>0.58068665349148496</v>
      </c>
      <c r="E160" s="111">
        <f t="shared" si="53"/>
        <v>0.57976560672150856</v>
      </c>
      <c r="F160" s="111">
        <f t="shared" si="53"/>
        <v>0.59224120402027092</v>
      </c>
      <c r="G160" s="111">
        <f t="shared" si="53"/>
        <v>0.59170894649644512</v>
      </c>
      <c r="H160" s="111">
        <f t="shared" si="53"/>
        <v>0.59964783086854057</v>
      </c>
      <c r="I160" s="111">
        <f t="shared" si="53"/>
        <v>0.60019767962901138</v>
      </c>
      <c r="J160" s="111">
        <f t="shared" si="53"/>
        <v>0.60592352474396771</v>
      </c>
      <c r="K160" s="111">
        <f t="shared" si="53"/>
        <v>0.61143898157941934</v>
      </c>
      <c r="L160" s="111">
        <f t="shared" si="53"/>
        <v>0.61725114503764344</v>
      </c>
      <c r="M160" s="111">
        <f t="shared" si="53"/>
        <v>0.62649581120119913</v>
      </c>
      <c r="N160" s="111">
        <f t="shared" si="53"/>
        <v>0.63140063513646139</v>
      </c>
      <c r="O160" s="111">
        <f t="shared" si="53"/>
        <v>0.63686409854536552</v>
      </c>
      <c r="P160" s="111">
        <f t="shared" si="53"/>
        <v>0.65156837943691637</v>
      </c>
      <c r="Q160" s="111">
        <f t="shared" si="53"/>
        <v>0.66485968513704141</v>
      </c>
      <c r="R160" s="111">
        <f t="shared" ref="R160:V160" si="54">IF(R139=0,"",R139/R118)</f>
        <v>0.6885843543944955</v>
      </c>
      <c r="S160" s="111">
        <f t="shared" si="54"/>
        <v>0.70634048993631826</v>
      </c>
      <c r="T160" s="111">
        <f t="shared" si="54"/>
        <v>0.73028191796987829</v>
      </c>
      <c r="U160" s="111">
        <f t="shared" si="54"/>
        <v>0.74397694001500003</v>
      </c>
      <c r="V160" s="111">
        <f t="shared" si="54"/>
        <v>0.75951128319525996</v>
      </c>
      <c r="W160" s="111">
        <f t="shared" ref="W160" si="55">IF(W139=0,"",W139/W118)</f>
        <v>0.77152601526839959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0.85459984960639201</v>
      </c>
      <c r="C161" s="111">
        <f t="shared" si="56"/>
        <v>0.83525484253769111</v>
      </c>
      <c r="D161" s="111">
        <f t="shared" si="56"/>
        <v>0.86018353588795071</v>
      </c>
      <c r="E161" s="111">
        <f t="shared" si="56"/>
        <v>0.87424651953287502</v>
      </c>
      <c r="F161" s="111">
        <f t="shared" si="56"/>
        <v>0.85695013437970102</v>
      </c>
      <c r="G161" s="111">
        <f t="shared" si="56"/>
        <v>0.86326438516463633</v>
      </c>
      <c r="H161" s="111">
        <f t="shared" si="56"/>
        <v>0.85526760038328664</v>
      </c>
      <c r="I161" s="111">
        <f t="shared" si="56"/>
        <v>0.85436590114356326</v>
      </c>
      <c r="J161" s="111">
        <f t="shared" si="56"/>
        <v>0.86270094840529377</v>
      </c>
      <c r="K161" s="111">
        <f t="shared" si="56"/>
        <v>0.85057071242458082</v>
      </c>
      <c r="L161" s="111">
        <f t="shared" si="56"/>
        <v>0.84786473127598261</v>
      </c>
      <c r="M161" s="111">
        <f t="shared" si="56"/>
        <v>0.83636648842029737</v>
      </c>
      <c r="N161" s="111">
        <f t="shared" si="56"/>
        <v>0.84142958169518722</v>
      </c>
      <c r="O161" s="111">
        <f t="shared" si="56"/>
        <v>0.83803503635205767</v>
      </c>
      <c r="P161" s="111">
        <f t="shared" si="56"/>
        <v>0.85043746468591941</v>
      </c>
      <c r="Q161" s="111">
        <f t="shared" si="56"/>
        <v>0.86865542107099269</v>
      </c>
      <c r="R161" s="111">
        <f t="shared" ref="R161:V161" si="57">IF(R140=0,"",R140/R119)</f>
        <v>0.88179522189148318</v>
      </c>
      <c r="S161" s="111">
        <f t="shared" si="57"/>
        <v>0.8921231728656005</v>
      </c>
      <c r="T161" s="111">
        <f t="shared" si="57"/>
        <v>0.89561012548019003</v>
      </c>
      <c r="U161" s="111">
        <f t="shared" si="57"/>
        <v>0.8987302651934056</v>
      </c>
      <c r="V161" s="111">
        <f t="shared" si="57"/>
        <v>0.90523683211361639</v>
      </c>
      <c r="W161" s="111">
        <f t="shared" ref="W161" si="58">IF(W140=0,"",W140/W119)</f>
        <v>0.9165146735400288</v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0.64001906336891368</v>
      </c>
      <c r="C162" s="112">
        <f t="shared" si="59"/>
        <v>0.63089547304234872</v>
      </c>
      <c r="D162" s="112">
        <f t="shared" si="59"/>
        <v>0.65195832604155113</v>
      </c>
      <c r="E162" s="112">
        <f t="shared" si="59"/>
        <v>0.65923788958557483</v>
      </c>
      <c r="F162" s="112">
        <f t="shared" si="59"/>
        <v>0.67228692449051619</v>
      </c>
      <c r="G162" s="112">
        <f t="shared" si="59"/>
        <v>0.67230438153203698</v>
      </c>
      <c r="H162" s="112">
        <f t="shared" si="59"/>
        <v>0.67864136524593066</v>
      </c>
      <c r="I162" s="112">
        <f t="shared" si="59"/>
        <v>0.67550554898181825</v>
      </c>
      <c r="J162" s="112">
        <f t="shared" si="59"/>
        <v>0.67847491552876371</v>
      </c>
      <c r="K162" s="112">
        <f t="shared" si="59"/>
        <v>0.66868956574320271</v>
      </c>
      <c r="L162" s="112">
        <f t="shared" si="59"/>
        <v>0.66901274373474884</v>
      </c>
      <c r="M162" s="112">
        <f t="shared" si="59"/>
        <v>0.67413243012371216</v>
      </c>
      <c r="N162" s="112">
        <f t="shared" si="59"/>
        <v>0.67569486490612618</v>
      </c>
      <c r="O162" s="112">
        <f t="shared" si="59"/>
        <v>0.67410428823597257</v>
      </c>
      <c r="P162" s="112">
        <f t="shared" si="59"/>
        <v>0.69201121294165546</v>
      </c>
      <c r="Q162" s="112">
        <f t="shared" si="59"/>
        <v>0.69684971402971896</v>
      </c>
      <c r="R162" s="112">
        <f t="shared" ref="R162:V162" si="60">IF(R141=0,"",R141/R120)</f>
        <v>0.7280171604507274</v>
      </c>
      <c r="S162" s="112">
        <f t="shared" si="60"/>
        <v>0.73570237295591212</v>
      </c>
      <c r="T162" s="112">
        <f t="shared" si="60"/>
        <v>0.75780074021641375</v>
      </c>
      <c r="U162" s="112">
        <f t="shared" si="60"/>
        <v>0.76577569895557462</v>
      </c>
      <c r="V162" s="112">
        <f t="shared" si="60"/>
        <v>0.77883514359090456</v>
      </c>
      <c r="W162" s="112">
        <f t="shared" ref="W162" si="61">IF(W141=0,"",W141/W120)</f>
        <v>0.79201730503078505</v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0.64163977728340482</v>
      </c>
      <c r="C164" s="112">
        <f t="shared" si="65"/>
        <v>0.64326017086005682</v>
      </c>
      <c r="D164" s="112">
        <f t="shared" si="65"/>
        <v>0.64379474305166839</v>
      </c>
      <c r="E164" s="112">
        <f t="shared" si="65"/>
        <v>0.64378123569426948</v>
      </c>
      <c r="F164" s="112">
        <f t="shared" si="65"/>
        <v>0.64793798989584406</v>
      </c>
      <c r="G164" s="112">
        <f t="shared" si="65"/>
        <v>0.65003038423487469</v>
      </c>
      <c r="H164" s="112">
        <f t="shared" si="65"/>
        <v>0.65300964933746919</v>
      </c>
      <c r="I164" s="112">
        <f t="shared" si="65"/>
        <v>0.6595141734489447</v>
      </c>
      <c r="J164" s="112">
        <f t="shared" si="65"/>
        <v>0.65855958162011985</v>
      </c>
      <c r="K164" s="112">
        <f t="shared" si="65"/>
        <v>0.65964057365917994</v>
      </c>
      <c r="L164" s="112">
        <f t="shared" si="65"/>
        <v>0.66265086550167385</v>
      </c>
      <c r="M164" s="112">
        <f t="shared" si="65"/>
        <v>0.66447448106336904</v>
      </c>
      <c r="N164" s="112">
        <f t="shared" si="65"/>
        <v>0.66702299143836608</v>
      </c>
      <c r="O164" s="112">
        <f t="shared" si="65"/>
        <v>0.66758293646312394</v>
      </c>
      <c r="P164" s="112">
        <f t="shared" si="65"/>
        <v>0.66645104252254483</v>
      </c>
      <c r="Q164" s="112">
        <f t="shared" si="65"/>
        <v>0.66867845099184786</v>
      </c>
      <c r="R164" s="112">
        <f t="shared" ref="R164:V164" si="66">IF(R143=0,"",R143/R122)</f>
        <v>0.67487325063336479</v>
      </c>
      <c r="S164" s="112">
        <f t="shared" si="66"/>
        <v>0.68636791877551173</v>
      </c>
      <c r="T164" s="112">
        <f t="shared" si="66"/>
        <v>0.69775870665203299</v>
      </c>
      <c r="U164" s="112">
        <f t="shared" si="66"/>
        <v>0.7103858682041444</v>
      </c>
      <c r="V164" s="112">
        <f t="shared" si="66"/>
        <v>0.72065878979889875</v>
      </c>
      <c r="W164" s="112">
        <f t="shared" ref="W164" si="67">IF(W143=0,"",W143/W122)</f>
        <v>0.72929652938310952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0.86568194891564709</v>
      </c>
      <c r="C165" s="113">
        <f t="shared" si="68"/>
        <v>0.87228722230828537</v>
      </c>
      <c r="D165" s="113">
        <f t="shared" si="68"/>
        <v>0.8741697306070596</v>
      </c>
      <c r="E165" s="113">
        <f t="shared" si="68"/>
        <v>0.8757089061084492</v>
      </c>
      <c r="F165" s="113">
        <f t="shared" si="68"/>
        <v>0.8724140394964186</v>
      </c>
      <c r="G165" s="113">
        <f t="shared" si="68"/>
        <v>0.87620881050196764</v>
      </c>
      <c r="H165" s="113">
        <f t="shared" si="68"/>
        <v>0.87976263217743278</v>
      </c>
      <c r="I165" s="113">
        <f t="shared" si="68"/>
        <v>0.86941458649571801</v>
      </c>
      <c r="J165" s="113">
        <f t="shared" si="68"/>
        <v>0.87185508202432915</v>
      </c>
      <c r="K165" s="113">
        <f t="shared" si="68"/>
        <v>0.85841168799333267</v>
      </c>
      <c r="L165" s="113">
        <f t="shared" si="68"/>
        <v>0.85099412244732964</v>
      </c>
      <c r="M165" s="113">
        <f t="shared" si="68"/>
        <v>0.84937789518350937</v>
      </c>
      <c r="N165" s="113">
        <f t="shared" si="68"/>
        <v>0.84840714374779891</v>
      </c>
      <c r="O165" s="113">
        <f t="shared" si="68"/>
        <v>0.84051101801698658</v>
      </c>
      <c r="P165" s="113">
        <f t="shared" si="68"/>
        <v>0.84264988416856801</v>
      </c>
      <c r="Q165" s="113">
        <f t="shared" si="68"/>
        <v>0.84783413652395789</v>
      </c>
      <c r="R165" s="113">
        <f t="shared" ref="R165:V165" si="69">IF(R144=0,"",R144/R123)</f>
        <v>0.85285508129942245</v>
      </c>
      <c r="S165" s="113">
        <f t="shared" si="69"/>
        <v>0.85914381691609421</v>
      </c>
      <c r="T165" s="113">
        <f t="shared" si="69"/>
        <v>0.86146902846666928</v>
      </c>
      <c r="U165" s="113">
        <f t="shared" si="69"/>
        <v>0.86729897563260139</v>
      </c>
      <c r="V165" s="113">
        <f t="shared" si="69"/>
        <v>0.87111704208513085</v>
      </c>
      <c r="W165" s="113">
        <f t="shared" ref="W165" si="70">IF(W144=0,"",W144/W123)</f>
        <v>0.88261178922549122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0.71900116268590697</v>
      </c>
      <c r="C166" s="111">
        <f t="shared" si="71"/>
        <v>0.72512344167677445</v>
      </c>
      <c r="D166" s="111">
        <f t="shared" si="71"/>
        <v>0.73577066663877566</v>
      </c>
      <c r="E166" s="111">
        <f t="shared" si="71"/>
        <v>0.74300496151658668</v>
      </c>
      <c r="F166" s="111">
        <f t="shared" si="71"/>
        <v>0.74851858516521508</v>
      </c>
      <c r="G166" s="111">
        <f t="shared" si="71"/>
        <v>0.75379842280570497</v>
      </c>
      <c r="H166" s="111">
        <f t="shared" si="71"/>
        <v>0.7572124011683159</v>
      </c>
      <c r="I166" s="111">
        <f t="shared" si="71"/>
        <v>0.76001829573241564</v>
      </c>
      <c r="J166" s="111">
        <f t="shared" si="71"/>
        <v>0.75167675202536921</v>
      </c>
      <c r="K166" s="111">
        <f t="shared" si="71"/>
        <v>0.7387423565332224</v>
      </c>
      <c r="L166" s="111">
        <f t="shared" si="71"/>
        <v>0.72948981797493551</v>
      </c>
      <c r="M166" s="111">
        <f t="shared" si="71"/>
        <v>0.73334753409645681</v>
      </c>
      <c r="N166" s="111">
        <f t="shared" si="71"/>
        <v>0.73277360434254502</v>
      </c>
      <c r="O166" s="111">
        <f t="shared" si="71"/>
        <v>0.72889236914197797</v>
      </c>
      <c r="P166" s="111">
        <f t="shared" si="71"/>
        <v>0.72339017058498256</v>
      </c>
      <c r="Q166" s="111">
        <f t="shared" si="71"/>
        <v>0.73028103577408177</v>
      </c>
      <c r="R166" s="111">
        <f t="shared" ref="R166:V166" si="72">IF(R145=0,"",R145/R124)</f>
        <v>0.7372860690250872</v>
      </c>
      <c r="S166" s="111">
        <f t="shared" si="72"/>
        <v>0.74858374414508211</v>
      </c>
      <c r="T166" s="111">
        <f t="shared" si="72"/>
        <v>0.753914842320769</v>
      </c>
      <c r="U166" s="111">
        <f t="shared" si="72"/>
        <v>0.7598687146711981</v>
      </c>
      <c r="V166" s="111">
        <f t="shared" si="72"/>
        <v>0.76491435484459713</v>
      </c>
      <c r="W166" s="111">
        <f t="shared" ref="W166" si="73">IF(W145=0,"",W145/W124)</f>
        <v>0.78476281544918336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0.65289653264515801</v>
      </c>
      <c r="C168" s="124">
        <f t="shared" si="77"/>
        <v>0.65334502546774331</v>
      </c>
      <c r="D168" s="124">
        <f t="shared" si="77"/>
        <v>0.64796034113684353</v>
      </c>
      <c r="E168" s="124">
        <f t="shared" si="77"/>
        <v>0.65423463612114385</v>
      </c>
      <c r="F168" s="124">
        <f t="shared" si="77"/>
        <v>0.65663253393762211</v>
      </c>
      <c r="G168" s="124">
        <f t="shared" si="77"/>
        <v>0.65469266166528572</v>
      </c>
      <c r="H168" s="124">
        <f t="shared" si="77"/>
        <v>0.65866479436336023</v>
      </c>
      <c r="I168" s="124">
        <f t="shared" si="77"/>
        <v>0.65636645601992616</v>
      </c>
      <c r="J168" s="124">
        <f t="shared" si="77"/>
        <v>0.65740254580312052</v>
      </c>
      <c r="K168" s="124">
        <f t="shared" si="77"/>
        <v>0.65978424689991355</v>
      </c>
      <c r="L168" s="124">
        <f t="shared" si="77"/>
        <v>0.66526653813512016</v>
      </c>
      <c r="M168" s="124">
        <f t="shared" si="77"/>
        <v>0.66569595045987706</v>
      </c>
      <c r="N168" s="124">
        <f t="shared" si="77"/>
        <v>0.66675935800203545</v>
      </c>
      <c r="O168" s="124">
        <f t="shared" si="77"/>
        <v>0.66940943612698611</v>
      </c>
      <c r="P168" s="124">
        <f t="shared" si="77"/>
        <v>0.66597370952187795</v>
      </c>
      <c r="Q168" s="124">
        <f t="shared" si="77"/>
        <v>0.66736307065575895</v>
      </c>
      <c r="R168" s="124">
        <f t="shared" ref="R168:V168" si="78">IF(R147=0,"",R147/R126)</f>
        <v>0.66903704619536386</v>
      </c>
      <c r="S168" s="124">
        <f t="shared" si="78"/>
        <v>0.67144541067053864</v>
      </c>
      <c r="T168" s="124">
        <f t="shared" si="78"/>
        <v>0.67200452278281098</v>
      </c>
      <c r="U168" s="124">
        <f t="shared" si="78"/>
        <v>0.67388709432447746</v>
      </c>
      <c r="V168" s="124">
        <f t="shared" si="78"/>
        <v>0.67846602425705238</v>
      </c>
      <c r="W168" s="124">
        <f t="shared" ref="W168" si="79">IF(W147=0,"",W147/W126)</f>
        <v>0.68759421511841301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0.57726923827986043</v>
      </c>
      <c r="C169" s="111">
        <f t="shared" si="80"/>
        <v>0.57879736524549941</v>
      </c>
      <c r="D169" s="111">
        <f t="shared" si="80"/>
        <v>0.57978625007480811</v>
      </c>
      <c r="E169" s="111">
        <f t="shared" si="80"/>
        <v>0.58137066855444275</v>
      </c>
      <c r="F169" s="111">
        <f t="shared" si="80"/>
        <v>0.58274091902944125</v>
      </c>
      <c r="G169" s="111">
        <f t="shared" si="80"/>
        <v>0.58412282731672716</v>
      </c>
      <c r="H169" s="111">
        <f t="shared" si="80"/>
        <v>0.58536182821938842</v>
      </c>
      <c r="I169" s="111">
        <f t="shared" si="80"/>
        <v>0.58580405094866961</v>
      </c>
      <c r="J169" s="111">
        <f t="shared" si="80"/>
        <v>0.58615935478086367</v>
      </c>
      <c r="K169" s="111">
        <f t="shared" si="80"/>
        <v>0.58676808527476376</v>
      </c>
      <c r="L169" s="111">
        <f t="shared" si="80"/>
        <v>0.58689293036197165</v>
      </c>
      <c r="M169" s="111">
        <f t="shared" si="80"/>
        <v>0.58697797974124177</v>
      </c>
      <c r="N169" s="111">
        <f t="shared" si="80"/>
        <v>0.58730260208138474</v>
      </c>
      <c r="O169" s="111">
        <f t="shared" si="80"/>
        <v>0.58766775956905282</v>
      </c>
      <c r="P169" s="111">
        <f t="shared" si="80"/>
        <v>0.58787328596855226</v>
      </c>
      <c r="Q169" s="111">
        <f t="shared" si="80"/>
        <v>0.58820446322029907</v>
      </c>
      <c r="R169" s="111">
        <f t="shared" ref="R169:V169" si="81">IF(R148=0,"",R148/R127)</f>
        <v>0.58843539523954491</v>
      </c>
      <c r="S169" s="111">
        <f t="shared" si="81"/>
        <v>0.58864137775007042</v>
      </c>
      <c r="T169" s="111">
        <f t="shared" si="81"/>
        <v>0.58906916306977219</v>
      </c>
      <c r="U169" s="111">
        <f t="shared" si="81"/>
        <v>0.58946741912637701</v>
      </c>
      <c r="V169" s="111">
        <f t="shared" si="81"/>
        <v>0.59050016215560364</v>
      </c>
      <c r="W169" s="111">
        <f t="shared" ref="W169" si="82">IF(W148=0,"",W148/W127)</f>
        <v>0.5914567023092524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0.58710755420310301</v>
      </c>
      <c r="C170" s="111">
        <f t="shared" si="83"/>
        <v>0.58766328459239392</v>
      </c>
      <c r="D170" s="111">
        <f t="shared" si="83"/>
        <v>0.58829032521571056</v>
      </c>
      <c r="E170" s="111">
        <f t="shared" si="83"/>
        <v>0.58889036461196032</v>
      </c>
      <c r="F170" s="111">
        <f t="shared" si="83"/>
        <v>0.58998948255658357</v>
      </c>
      <c r="G170" s="111">
        <f t="shared" si="83"/>
        <v>0.59151318306541401</v>
      </c>
      <c r="H170" s="111">
        <f t="shared" si="83"/>
        <v>0.59305468641014003</v>
      </c>
      <c r="I170" s="111">
        <f t="shared" si="83"/>
        <v>0.59399490943144173</v>
      </c>
      <c r="J170" s="111">
        <f t="shared" si="83"/>
        <v>0.59438959535303126</v>
      </c>
      <c r="K170" s="111">
        <f t="shared" si="83"/>
        <v>0.5948943739785556</v>
      </c>
      <c r="L170" s="111">
        <f t="shared" si="83"/>
        <v>0.59524046041565293</v>
      </c>
      <c r="M170" s="111">
        <f t="shared" si="83"/>
        <v>0.59537506743575808</v>
      </c>
      <c r="N170" s="111">
        <f t="shared" si="83"/>
        <v>0.59575802594049787</v>
      </c>
      <c r="O170" s="111">
        <f t="shared" si="83"/>
        <v>0.5961031780824857</v>
      </c>
      <c r="P170" s="111">
        <f t="shared" si="83"/>
        <v>0.59626223901858966</v>
      </c>
      <c r="Q170" s="111">
        <f t="shared" si="83"/>
        <v>0.5963386072122675</v>
      </c>
      <c r="R170" s="111">
        <f t="shared" ref="R170:V170" si="84">IF(R149=0,"",R149/R128)</f>
        <v>0.59666983190154621</v>
      </c>
      <c r="S170" s="111">
        <f t="shared" si="84"/>
        <v>0.59723927399913623</v>
      </c>
      <c r="T170" s="111">
        <f t="shared" si="84"/>
        <v>0.59794011830921301</v>
      </c>
      <c r="U170" s="111">
        <f t="shared" si="84"/>
        <v>0.59966014418519975</v>
      </c>
      <c r="V170" s="111">
        <f t="shared" si="84"/>
        <v>0.60171715665763592</v>
      </c>
      <c r="W170" s="111">
        <f t="shared" ref="W170" si="85">IF(W149=0,"",W149/W128)</f>
        <v>0.60338907834199551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0.74357380032113118</v>
      </c>
      <c r="C171" s="45">
        <f t="shared" si="86"/>
        <v>0.74540056213721995</v>
      </c>
      <c r="D171" s="45">
        <f t="shared" si="86"/>
        <v>0.74732561813038156</v>
      </c>
      <c r="E171" s="45">
        <f t="shared" si="86"/>
        <v>0.75020238287151142</v>
      </c>
      <c r="F171" s="45">
        <f t="shared" si="86"/>
        <v>0.75287489151356857</v>
      </c>
      <c r="G171" s="45">
        <f t="shared" si="86"/>
        <v>0.7556740205616933</v>
      </c>
      <c r="H171" s="45">
        <f t="shared" si="86"/>
        <v>0.75861808817272058</v>
      </c>
      <c r="I171" s="45">
        <f t="shared" si="86"/>
        <v>0.7606988122964321</v>
      </c>
      <c r="J171" s="45">
        <f t="shared" si="86"/>
        <v>0.76163328596710367</v>
      </c>
      <c r="K171" s="45">
        <f t="shared" si="86"/>
        <v>0.76317621532548052</v>
      </c>
      <c r="L171" s="45">
        <f t="shared" si="86"/>
        <v>0.76504850544925085</v>
      </c>
      <c r="M171" s="45">
        <f t="shared" si="86"/>
        <v>0.76689729138006257</v>
      </c>
      <c r="N171" s="45">
        <f t="shared" si="86"/>
        <v>0.76885307927032154</v>
      </c>
      <c r="O171" s="45">
        <f t="shared" si="86"/>
        <v>0.77060073703624854</v>
      </c>
      <c r="P171" s="45">
        <f t="shared" si="86"/>
        <v>0.7726986528421278</v>
      </c>
      <c r="Q171" s="45">
        <f t="shared" si="86"/>
        <v>0.77567994406231522</v>
      </c>
      <c r="R171" s="45">
        <f t="shared" ref="R171:V171" si="87">IF(R150=0,"",R150/R129)</f>
        <v>0.78088477048374505</v>
      </c>
      <c r="S171" s="45">
        <f t="shared" si="87"/>
        <v>0.78877002298606025</v>
      </c>
      <c r="T171" s="45">
        <f t="shared" si="87"/>
        <v>0.79703732909013647</v>
      </c>
      <c r="U171" s="45">
        <f t="shared" si="87"/>
        <v>0.80725367163478634</v>
      </c>
      <c r="V171" s="45">
        <f t="shared" si="87"/>
        <v>0.81777756614725283</v>
      </c>
      <c r="W171" s="45">
        <f t="shared" ref="W171" si="88">IF(W150=0,"",W150/W129)</f>
        <v>0.82741168862054992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34634.142908945272</v>
      </c>
      <c r="C173" s="117">
        <f t="shared" si="89"/>
        <v>35947.818546054375</v>
      </c>
      <c r="D173" s="117">
        <f t="shared" si="89"/>
        <v>36956.702787412927</v>
      </c>
      <c r="E173" s="117">
        <f t="shared" si="89"/>
        <v>36309.371882791122</v>
      </c>
      <c r="F173" s="117">
        <f t="shared" si="89"/>
        <v>36639.409277090839</v>
      </c>
      <c r="G173" s="117">
        <f t="shared" si="89"/>
        <v>37915.383953486293</v>
      </c>
      <c r="H173" s="117">
        <f t="shared" si="89"/>
        <v>41873.07420088147</v>
      </c>
      <c r="I173" s="117">
        <f t="shared" si="89"/>
        <v>37674.769435952054</v>
      </c>
      <c r="J173" s="117">
        <f t="shared" si="89"/>
        <v>39982.413721109042</v>
      </c>
      <c r="K173" s="117">
        <f t="shared" si="89"/>
        <v>40686.988596233583</v>
      </c>
      <c r="L173" s="117">
        <f t="shared" si="89"/>
        <v>46951.334785124222</v>
      </c>
      <c r="M173" s="117">
        <f t="shared" si="89"/>
        <v>41004.07619350357</v>
      </c>
      <c r="N173" s="117">
        <f t="shared" si="89"/>
        <v>41926.448804817017</v>
      </c>
      <c r="O173" s="117">
        <f t="shared" si="89"/>
        <v>40380.52055207215</v>
      </c>
      <c r="P173" s="117">
        <f t="shared" si="89"/>
        <v>36239.798404586298</v>
      </c>
      <c r="Q173" s="117">
        <f t="shared" si="89"/>
        <v>35756.615241700136</v>
      </c>
      <c r="R173" s="117">
        <f t="shared" ref="R173:V173" si="90">R174+R177+R179+R189</f>
        <v>36971.875702816717</v>
      </c>
      <c r="S173" s="117">
        <f t="shared" si="90"/>
        <v>37001.38409279503</v>
      </c>
      <c r="T173" s="117">
        <f t="shared" si="90"/>
        <v>34798.542891460551</v>
      </c>
      <c r="U173" s="117">
        <f t="shared" si="90"/>
        <v>28161.675594207201</v>
      </c>
      <c r="V173" s="117">
        <f t="shared" si="90"/>
        <v>28666.564261046267</v>
      </c>
      <c r="W173" s="117">
        <f t="shared" ref="W173" si="91">W174+W177+W179+W189</f>
        <v>27384.637807281088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31631.433111880935</v>
      </c>
      <c r="C174" s="122">
        <f t="shared" si="92"/>
        <v>32994.932865405674</v>
      </c>
      <c r="D174" s="122">
        <f t="shared" si="92"/>
        <v>33693.503615143796</v>
      </c>
      <c r="E174" s="122">
        <f t="shared" si="92"/>
        <v>32902.985897990591</v>
      </c>
      <c r="F174" s="122">
        <f t="shared" si="92"/>
        <v>33055.44910184983</v>
      </c>
      <c r="G174" s="122">
        <f t="shared" si="92"/>
        <v>34216.294917586565</v>
      </c>
      <c r="H174" s="122">
        <f t="shared" si="92"/>
        <v>37921.423145474917</v>
      </c>
      <c r="I174" s="122">
        <f t="shared" si="92"/>
        <v>33848.945313600867</v>
      </c>
      <c r="J174" s="122">
        <f t="shared" si="92"/>
        <v>35905.544950431082</v>
      </c>
      <c r="K174" s="122">
        <f t="shared" si="92"/>
        <v>36555.741794689697</v>
      </c>
      <c r="L174" s="122">
        <f t="shared" si="92"/>
        <v>42761.237189569634</v>
      </c>
      <c r="M174" s="122">
        <f t="shared" si="92"/>
        <v>36990.44223158939</v>
      </c>
      <c r="N174" s="122">
        <f t="shared" si="92"/>
        <v>37879.843889501703</v>
      </c>
      <c r="O174" s="122">
        <f t="shared" si="92"/>
        <v>36467.863998412446</v>
      </c>
      <c r="P174" s="122">
        <f t="shared" si="92"/>
        <v>32302.578212750221</v>
      </c>
      <c r="Q174" s="122">
        <f t="shared" si="92"/>
        <v>31898.441378946303</v>
      </c>
      <c r="R174" s="122">
        <f t="shared" ref="R174:V174" si="93">SUM(R175:R176)</f>
        <v>33154.251701429384</v>
      </c>
      <c r="S174" s="122">
        <f t="shared" si="93"/>
        <v>33222.975715231914</v>
      </c>
      <c r="T174" s="122">
        <f t="shared" si="93"/>
        <v>31244.931510116538</v>
      </c>
      <c r="U174" s="122">
        <f t="shared" si="93"/>
        <v>25140.980146180806</v>
      </c>
      <c r="V174" s="122">
        <f t="shared" si="93"/>
        <v>25634.230919451293</v>
      </c>
      <c r="W174" s="122">
        <f t="shared" ref="W174" si="94">SUM(W175:W176)</f>
        <v>24596.463003781017</v>
      </c>
      <c r="DA174" s="130" t="s">
        <v>2076</v>
      </c>
    </row>
    <row r="175" spans="1:105" ht="12" customHeight="1" x14ac:dyDescent="0.25">
      <c r="A175" s="97" t="s">
        <v>51</v>
      </c>
      <c r="B175" s="98">
        <v>31631.433111880935</v>
      </c>
      <c r="C175" s="98">
        <v>32994.932865405674</v>
      </c>
      <c r="D175" s="98">
        <v>33693.503615143796</v>
      </c>
      <c r="E175" s="98">
        <v>32902.985897990591</v>
      </c>
      <c r="F175" s="98">
        <v>33055.44910184983</v>
      </c>
      <c r="G175" s="98">
        <v>34216.294917586565</v>
      </c>
      <c r="H175" s="98">
        <v>37921.423145474917</v>
      </c>
      <c r="I175" s="98">
        <v>33848.945313600867</v>
      </c>
      <c r="J175" s="98">
        <v>35905.544950431082</v>
      </c>
      <c r="K175" s="98">
        <v>36555.741794689697</v>
      </c>
      <c r="L175" s="98">
        <v>42761.237189569634</v>
      </c>
      <c r="M175" s="98">
        <v>36990.44223158939</v>
      </c>
      <c r="N175" s="98">
        <v>37879.843889501703</v>
      </c>
      <c r="O175" s="98">
        <v>36467.863998412446</v>
      </c>
      <c r="P175" s="98">
        <v>32302.578212750221</v>
      </c>
      <c r="Q175" s="98">
        <v>31898.441378946303</v>
      </c>
      <c r="R175" s="98">
        <v>33154.251701429384</v>
      </c>
      <c r="S175" s="98">
        <v>33222.975715231914</v>
      </c>
      <c r="T175" s="98">
        <v>31244.931510116538</v>
      </c>
      <c r="U175" s="98">
        <v>25140.980146180806</v>
      </c>
      <c r="V175" s="98">
        <v>25634.230919451293</v>
      </c>
      <c r="W175" s="98">
        <v>24596.463003781017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2258.0476059281818</v>
      </c>
      <c r="C179" s="122">
        <v>2213.193398555773</v>
      </c>
      <c r="D179" s="122">
        <v>2424.0957116578811</v>
      </c>
      <c r="E179" s="122">
        <v>2405.2141033463045</v>
      </c>
      <c r="F179" s="122">
        <v>2570.4804861104917</v>
      </c>
      <c r="G179" s="122">
        <v>2667.5746516351846</v>
      </c>
      <c r="H179" s="122">
        <v>2863.326746911484</v>
      </c>
      <c r="I179" s="122">
        <v>2728.336255674521</v>
      </c>
      <c r="J179" s="122">
        <v>2930.2494585025752</v>
      </c>
      <c r="K179" s="122">
        <v>2986.858509150175</v>
      </c>
      <c r="L179" s="122">
        <v>3042.3191721945518</v>
      </c>
      <c r="M179" s="122">
        <v>2930.8198149293526</v>
      </c>
      <c r="N179" s="122">
        <v>2969.750558051805</v>
      </c>
      <c r="O179" s="122">
        <v>2908.6534418392448</v>
      </c>
      <c r="P179" s="122">
        <v>2936.5756683766931</v>
      </c>
      <c r="Q179" s="122">
        <v>2875.7908075191262</v>
      </c>
      <c r="R179" s="122">
        <v>2855.9667357903368</v>
      </c>
      <c r="S179" s="122">
        <v>2826.8698912381838</v>
      </c>
      <c r="T179" s="122">
        <v>2663.3494431175559</v>
      </c>
      <c r="U179" s="122">
        <v>2183.6779560936775</v>
      </c>
      <c r="V179" s="122">
        <v>2240.8964106525291</v>
      </c>
      <c r="W179" s="122">
        <v>2085.8197448799892</v>
      </c>
      <c r="DA179" s="130" t="s">
        <v>2081</v>
      </c>
    </row>
    <row r="180" spans="1:105" ht="12" customHeight="1" x14ac:dyDescent="0.25">
      <c r="A180" s="97" t="s">
        <v>143</v>
      </c>
      <c r="B180" s="98">
        <v>1992.4664626314063</v>
      </c>
      <c r="C180" s="98">
        <v>1967.6610270629371</v>
      </c>
      <c r="D180" s="98">
        <v>2199.6427790578687</v>
      </c>
      <c r="E180" s="98">
        <v>2208.3719432130679</v>
      </c>
      <c r="F180" s="98">
        <v>2365.3237712800665</v>
      </c>
      <c r="G180" s="98">
        <v>2475.0197246484972</v>
      </c>
      <c r="H180" s="98">
        <v>2683.5562830920635</v>
      </c>
      <c r="I180" s="98">
        <v>2565.8623486093779</v>
      </c>
      <c r="J180" s="98">
        <v>2765.5319274828757</v>
      </c>
      <c r="K180" s="98">
        <v>2825.468066170803</v>
      </c>
      <c r="L180" s="98">
        <v>2882.8013485527777</v>
      </c>
      <c r="M180" s="98">
        <v>2776.5445230232531</v>
      </c>
      <c r="N180" s="98">
        <v>2832.54920985122</v>
      </c>
      <c r="O180" s="98">
        <v>2785.0206641172908</v>
      </c>
      <c r="P180" s="98">
        <v>2813.9345991705172</v>
      </c>
      <c r="Q180" s="98">
        <v>2762.495041663482</v>
      </c>
      <c r="R180" s="98">
        <v>2729.1082932480817</v>
      </c>
      <c r="S180" s="98">
        <v>2702.1356609674331</v>
      </c>
      <c r="T180" s="98">
        <v>2533.8911762993666</v>
      </c>
      <c r="U180" s="98">
        <v>2070.9909746454014</v>
      </c>
      <c r="V180" s="98">
        <v>2142.5639520735826</v>
      </c>
      <c r="W180" s="98">
        <v>1999.8501853854223</v>
      </c>
      <c r="DA180" s="63" t="s">
        <v>2082</v>
      </c>
    </row>
    <row r="181" spans="1:105" ht="12" customHeight="1" x14ac:dyDescent="0.25">
      <c r="A181" s="97" t="s">
        <v>124</v>
      </c>
      <c r="B181" s="98">
        <v>265.49946157212025</v>
      </c>
      <c r="C181" s="98">
        <v>245.44573442090893</v>
      </c>
      <c r="D181" s="98">
        <v>224.38255802633245</v>
      </c>
      <c r="E181" s="98">
        <v>196.78207958950236</v>
      </c>
      <c r="F181" s="98">
        <v>205.04395948498416</v>
      </c>
      <c r="G181" s="98">
        <v>192.45574433780331</v>
      </c>
      <c r="H181" s="98">
        <v>179.64157005444289</v>
      </c>
      <c r="I181" s="98">
        <v>162.35847545272642</v>
      </c>
      <c r="J181" s="98">
        <v>164.55918211912618</v>
      </c>
      <c r="K181" s="98">
        <v>161.1626557954321</v>
      </c>
      <c r="L181" s="98">
        <v>159.26216922676255</v>
      </c>
      <c r="M181" s="98">
        <v>153.95785389858241</v>
      </c>
      <c r="N181" s="98">
        <v>136.91853365960361</v>
      </c>
      <c r="O181" s="98">
        <v>123.34407546095693</v>
      </c>
      <c r="P181" s="98">
        <v>122.29377146430997</v>
      </c>
      <c r="Q181" s="98">
        <v>113.00388157807299</v>
      </c>
      <c r="R181" s="98">
        <v>126.45426298522415</v>
      </c>
      <c r="S181" s="98">
        <v>124.36812934360219</v>
      </c>
      <c r="T181" s="98">
        <v>128.98812081712413</v>
      </c>
      <c r="U181" s="98">
        <v>112.25354329458692</v>
      </c>
      <c r="V181" s="98">
        <v>97.924561020531357</v>
      </c>
      <c r="W181" s="98">
        <v>85.651144181243808</v>
      </c>
      <c r="DA181" s="63" t="s">
        <v>2083</v>
      </c>
    </row>
    <row r="182" spans="1:105" ht="12" customHeight="1" x14ac:dyDescent="0.25">
      <c r="A182" s="97" t="s">
        <v>123</v>
      </c>
      <c r="B182" s="98">
        <v>8.1681724655555829E-2</v>
      </c>
      <c r="C182" s="98">
        <v>8.6637071927015044E-2</v>
      </c>
      <c r="D182" s="98">
        <v>7.0374573679992683E-2</v>
      </c>
      <c r="E182" s="98">
        <v>6.0080543734409249E-2</v>
      </c>
      <c r="F182" s="98">
        <v>0.11275534544087404</v>
      </c>
      <c r="G182" s="98">
        <v>9.9182648883159474E-2</v>
      </c>
      <c r="H182" s="98">
        <v>0.12889376497736804</v>
      </c>
      <c r="I182" s="98">
        <v>0.11543161241642512</v>
      </c>
      <c r="J182" s="98">
        <v>0.15834890057342829</v>
      </c>
      <c r="K182" s="98">
        <v>0.22778718394045938</v>
      </c>
      <c r="L182" s="98">
        <v>0.25565441501163721</v>
      </c>
      <c r="M182" s="98">
        <v>0.31743800751689671</v>
      </c>
      <c r="N182" s="98">
        <v>0.28281454098103564</v>
      </c>
      <c r="O182" s="98">
        <v>0.28870226099686663</v>
      </c>
      <c r="P182" s="98">
        <v>0.34729774186587159</v>
      </c>
      <c r="Q182" s="98">
        <v>0.29188427757182284</v>
      </c>
      <c r="R182" s="98">
        <v>0.40417955703077196</v>
      </c>
      <c r="S182" s="98">
        <v>0.3661009271490227</v>
      </c>
      <c r="T182" s="98">
        <v>0.47014600106500476</v>
      </c>
      <c r="U182" s="98">
        <v>0.43343815368976873</v>
      </c>
      <c r="V182" s="98">
        <v>0.40789755841461645</v>
      </c>
      <c r="W182" s="98">
        <v>0.31841531332367895</v>
      </c>
      <c r="DA182" s="63" t="s">
        <v>2084</v>
      </c>
    </row>
    <row r="183" spans="1:105" ht="12" customHeight="1" x14ac:dyDescent="0.25">
      <c r="A183" s="100" t="s">
        <v>50</v>
      </c>
      <c r="B183" s="101">
        <v>8.1681724655555829E-2</v>
      </c>
      <c r="C183" s="101">
        <v>8.6637071927015044E-2</v>
      </c>
      <c r="D183" s="101">
        <v>7.0374573679992683E-2</v>
      </c>
      <c r="E183" s="101">
        <v>6.0080543734409249E-2</v>
      </c>
      <c r="F183" s="101">
        <v>0.11275534544087404</v>
      </c>
      <c r="G183" s="101">
        <v>9.9182648883159474E-2</v>
      </c>
      <c r="H183" s="101">
        <v>0.12889376497736804</v>
      </c>
      <c r="I183" s="101">
        <v>0.11543161241642512</v>
      </c>
      <c r="J183" s="101">
        <v>0.15834890057342829</v>
      </c>
      <c r="K183" s="101">
        <v>0.22778718394045938</v>
      </c>
      <c r="L183" s="101">
        <v>0.25565441501163721</v>
      </c>
      <c r="M183" s="101">
        <v>0.31743800751689671</v>
      </c>
      <c r="N183" s="101">
        <v>0.28281454098103564</v>
      </c>
      <c r="O183" s="101">
        <v>0.28870226099686663</v>
      </c>
      <c r="P183" s="101">
        <v>0.34729774186587159</v>
      </c>
      <c r="Q183" s="101">
        <v>0.29188427757182284</v>
      </c>
      <c r="R183" s="101">
        <v>0.40417955703077196</v>
      </c>
      <c r="S183" s="101">
        <v>0.3661009271490227</v>
      </c>
      <c r="T183" s="101">
        <v>0.47014600106500476</v>
      </c>
      <c r="U183" s="101">
        <v>0.43343815368976873</v>
      </c>
      <c r="V183" s="101">
        <v>0.40789755841461645</v>
      </c>
      <c r="W183" s="101">
        <v>0.31841531332367895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744.66219113615875</v>
      </c>
      <c r="C189" s="122">
        <v>739.69228209293567</v>
      </c>
      <c r="D189" s="122">
        <v>839.10346061125506</v>
      </c>
      <c r="E189" s="122">
        <v>1001.1718814542268</v>
      </c>
      <c r="F189" s="122">
        <v>1013.4796891305172</v>
      </c>
      <c r="G189" s="122">
        <v>1031.5143842645386</v>
      </c>
      <c r="H189" s="122">
        <v>1088.324308495063</v>
      </c>
      <c r="I189" s="122">
        <v>1097.4878666766697</v>
      </c>
      <c r="J189" s="122">
        <v>1146.6193121753797</v>
      </c>
      <c r="K189" s="122">
        <v>1144.3882923937117</v>
      </c>
      <c r="L189" s="122">
        <v>1147.7784233600305</v>
      </c>
      <c r="M189" s="122">
        <v>1082.8141469848242</v>
      </c>
      <c r="N189" s="122">
        <v>1076.854357263511</v>
      </c>
      <c r="O189" s="122">
        <v>1004.0031118204538</v>
      </c>
      <c r="P189" s="122">
        <v>1000.6445234593881</v>
      </c>
      <c r="Q189" s="122">
        <v>982.3830552347066</v>
      </c>
      <c r="R189" s="122">
        <v>961.65726559699078</v>
      </c>
      <c r="S189" s="122">
        <v>951.53848632493612</v>
      </c>
      <c r="T189" s="122">
        <v>890.26193822645871</v>
      </c>
      <c r="U189" s="122">
        <v>837.01749193271667</v>
      </c>
      <c r="V189" s="122">
        <v>791.43693094244543</v>
      </c>
      <c r="W189" s="122">
        <v>702.35505862008449</v>
      </c>
      <c r="DA189" s="130" t="s">
        <v>2091</v>
      </c>
    </row>
    <row r="190" spans="1:105" ht="12" customHeight="1" x14ac:dyDescent="0.25">
      <c r="A190" s="97" t="s">
        <v>51</v>
      </c>
      <c r="B190" s="98">
        <v>271.31408828447758</v>
      </c>
      <c r="C190" s="98">
        <v>256.49268716005685</v>
      </c>
      <c r="D190" s="98">
        <v>321.84351144941786</v>
      </c>
      <c r="E190" s="98">
        <v>379.84267568561444</v>
      </c>
      <c r="F190" s="98">
        <v>395.91099901498461</v>
      </c>
      <c r="G190" s="98">
        <v>403.79349491644655</v>
      </c>
      <c r="H190" s="98">
        <v>434.79968517645148</v>
      </c>
      <c r="I190" s="98">
        <v>418.66361678279776</v>
      </c>
      <c r="J190" s="98">
        <v>447.28655232985608</v>
      </c>
      <c r="K190" s="98">
        <v>439.31980444819266</v>
      </c>
      <c r="L190" s="98">
        <v>454.47993178311054</v>
      </c>
      <c r="M190" s="98">
        <v>445.1827414379959</v>
      </c>
      <c r="N190" s="98">
        <v>444.91147544777266</v>
      </c>
      <c r="O190" s="98">
        <v>423.63648629127908</v>
      </c>
      <c r="P190" s="98">
        <v>426.40378857162739</v>
      </c>
      <c r="Q190" s="98">
        <v>409.10798297355586</v>
      </c>
      <c r="R190" s="98">
        <v>399.23370646020379</v>
      </c>
      <c r="S190" s="98">
        <v>396.82659470673241</v>
      </c>
      <c r="T190" s="98">
        <v>366.07723369156503</v>
      </c>
      <c r="U190" s="98">
        <v>307.63997923092103</v>
      </c>
      <c r="V190" s="98">
        <v>310.94938153619637</v>
      </c>
      <c r="W190" s="98">
        <v>289.04283688409259</v>
      </c>
      <c r="DA190" s="63" t="s">
        <v>2092</v>
      </c>
    </row>
    <row r="191" spans="1:105" ht="12" customHeight="1" x14ac:dyDescent="0.25">
      <c r="A191" s="97" t="s">
        <v>50</v>
      </c>
      <c r="B191" s="98">
        <v>473.3481028516814</v>
      </c>
      <c r="C191" s="98">
        <v>483.19959493287882</v>
      </c>
      <c r="D191" s="98">
        <v>517.25994916183731</v>
      </c>
      <c r="E191" s="98">
        <v>621.32920576861238</v>
      </c>
      <c r="F191" s="98">
        <v>617.5686901155326</v>
      </c>
      <c r="G191" s="98">
        <v>627.72088934809233</v>
      </c>
      <c r="H191" s="98">
        <v>653.52462331861148</v>
      </c>
      <c r="I191" s="98">
        <v>678.82424989387187</v>
      </c>
      <c r="J191" s="98">
        <v>699.33275984552381</v>
      </c>
      <c r="K191" s="98">
        <v>705.06848794551888</v>
      </c>
      <c r="L191" s="98">
        <v>693.29849157692013</v>
      </c>
      <c r="M191" s="98">
        <v>637.63140554682843</v>
      </c>
      <c r="N191" s="98">
        <v>631.94288181573847</v>
      </c>
      <c r="O191" s="98">
        <v>580.36662552917471</v>
      </c>
      <c r="P191" s="98">
        <v>574.24073488776071</v>
      </c>
      <c r="Q191" s="98">
        <v>573.27507226115074</v>
      </c>
      <c r="R191" s="98">
        <v>562.42355913678705</v>
      </c>
      <c r="S191" s="98">
        <v>554.71189161820371</v>
      </c>
      <c r="T191" s="98">
        <v>524.18470453489363</v>
      </c>
      <c r="U191" s="98">
        <v>529.37751270179569</v>
      </c>
      <c r="V191" s="98">
        <v>480.48754940624895</v>
      </c>
      <c r="W191" s="98">
        <v>413.31222173599195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14060.216231590362</v>
      </c>
      <c r="C194" s="117">
        <f t="shared" si="96"/>
        <v>14546.233373065274</v>
      </c>
      <c r="D194" s="117">
        <f t="shared" si="96"/>
        <v>14783.501475527011</v>
      </c>
      <c r="E194" s="117">
        <f t="shared" si="96"/>
        <v>14587.423850641157</v>
      </c>
      <c r="F194" s="117">
        <f t="shared" si="96"/>
        <v>14356.973006924465</v>
      </c>
      <c r="G194" s="117">
        <f t="shared" si="96"/>
        <v>14477.808639141702</v>
      </c>
      <c r="H194" s="117">
        <f t="shared" si="96"/>
        <v>15646.47991788933</v>
      </c>
      <c r="I194" s="117">
        <f t="shared" si="96"/>
        <v>14199.580832968395</v>
      </c>
      <c r="J194" s="117">
        <f t="shared" si="96"/>
        <v>14783.943469442747</v>
      </c>
      <c r="K194" s="117">
        <f t="shared" si="96"/>
        <v>15011.753156764327</v>
      </c>
      <c r="L194" s="117">
        <f t="shared" si="96"/>
        <v>17147.195362240578</v>
      </c>
      <c r="M194" s="117">
        <f t="shared" si="96"/>
        <v>15279.61983755559</v>
      </c>
      <c r="N194" s="117">
        <f t="shared" si="96"/>
        <v>15677.265008762573</v>
      </c>
      <c r="O194" s="117">
        <f t="shared" si="96"/>
        <v>15565.037707207335</v>
      </c>
      <c r="P194" s="117">
        <f t="shared" si="96"/>
        <v>14277.399894540236</v>
      </c>
      <c r="Q194" s="117">
        <f t="shared" si="96"/>
        <v>14303.647490894498</v>
      </c>
      <c r="R194" s="117">
        <f t="shared" ref="R194:V194" si="97">R195+R198+R200+R210</f>
        <v>15243.273616565821</v>
      </c>
      <c r="S194" s="117">
        <f t="shared" si="97"/>
        <v>15886.612864184752</v>
      </c>
      <c r="T194" s="117">
        <f t="shared" si="97"/>
        <v>16414.492982118078</v>
      </c>
      <c r="U194" s="117">
        <f t="shared" si="97"/>
        <v>14348.525298177134</v>
      </c>
      <c r="V194" s="117">
        <f t="shared" si="97"/>
        <v>15582.217174200177</v>
      </c>
      <c r="W194" s="117">
        <f t="shared" ref="W194" si="98">W195+W198+W200+W210</f>
        <v>16110.26402647035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11841.007045843802</v>
      </c>
      <c r="C195" s="122">
        <f t="shared" si="99"/>
        <v>12382.699833010791</v>
      </c>
      <c r="D195" s="122">
        <f t="shared" si="99"/>
        <v>12556.634084901212</v>
      </c>
      <c r="E195" s="122">
        <f t="shared" si="99"/>
        <v>12175.393671955255</v>
      </c>
      <c r="F195" s="122">
        <f t="shared" si="99"/>
        <v>11940.277983326498</v>
      </c>
      <c r="G195" s="122">
        <f t="shared" si="99"/>
        <v>12125.637061604679</v>
      </c>
      <c r="H195" s="122">
        <f t="shared" si="99"/>
        <v>13198.956130486387</v>
      </c>
      <c r="I195" s="122">
        <f t="shared" si="99"/>
        <v>11820.903585166856</v>
      </c>
      <c r="J195" s="122">
        <f t="shared" si="99"/>
        <v>12328.799166346902</v>
      </c>
      <c r="K195" s="122">
        <f t="shared" si="99"/>
        <v>12514.699044959494</v>
      </c>
      <c r="L195" s="122">
        <f t="shared" si="99"/>
        <v>14571.757031309338</v>
      </c>
      <c r="M195" s="122">
        <f t="shared" si="99"/>
        <v>12754.236468951551</v>
      </c>
      <c r="N195" s="122">
        <f t="shared" si="99"/>
        <v>13155.471827649122</v>
      </c>
      <c r="O195" s="122">
        <f t="shared" si="99"/>
        <v>13062.84895521245</v>
      </c>
      <c r="P195" s="122">
        <f t="shared" si="99"/>
        <v>11794.506828472002</v>
      </c>
      <c r="Q195" s="122">
        <f t="shared" si="99"/>
        <v>11823.884372277373</v>
      </c>
      <c r="R195" s="122">
        <f t="shared" ref="R195:V195" si="100">SUM(R196:R197)</f>
        <v>12722.95799465655</v>
      </c>
      <c r="S195" s="122">
        <f t="shared" si="100"/>
        <v>13296.639988786541</v>
      </c>
      <c r="T195" s="122">
        <f t="shared" si="100"/>
        <v>13771.307141322901</v>
      </c>
      <c r="U195" s="122">
        <f t="shared" si="100"/>
        <v>11875.175323049147</v>
      </c>
      <c r="V195" s="122">
        <f t="shared" si="100"/>
        <v>13020.39124029748</v>
      </c>
      <c r="W195" s="122">
        <f t="shared" ref="W195" si="101">SUM(W196:W197)</f>
        <v>13549.128888916603</v>
      </c>
      <c r="DA195" s="130" t="s">
        <v>2244</v>
      </c>
    </row>
    <row r="196" spans="1:105" ht="12" customHeight="1" x14ac:dyDescent="0.25">
      <c r="A196" s="97" t="s">
        <v>51</v>
      </c>
      <c r="B196" s="98">
        <v>11778.86813308142</v>
      </c>
      <c r="C196" s="98">
        <v>12318.252350602037</v>
      </c>
      <c r="D196" s="98">
        <v>12493.077368238437</v>
      </c>
      <c r="E196" s="98">
        <v>12114.181811930412</v>
      </c>
      <c r="F196" s="98">
        <v>11881.239187402336</v>
      </c>
      <c r="G196" s="98">
        <v>12066.402873243458</v>
      </c>
      <c r="H196" s="98">
        <v>13134.71188784679</v>
      </c>
      <c r="I196" s="98">
        <v>11764.065374878552</v>
      </c>
      <c r="J196" s="98">
        <v>12269.912860999275</v>
      </c>
      <c r="K196" s="98">
        <v>12455.124177612346</v>
      </c>
      <c r="L196" s="98">
        <v>14501.466295470875</v>
      </c>
      <c r="M196" s="98">
        <v>12693.871773790848</v>
      </c>
      <c r="N196" s="98">
        <v>13093.385286698745</v>
      </c>
      <c r="O196" s="98">
        <v>13001.376428453506</v>
      </c>
      <c r="P196" s="98">
        <v>11740.786489309701</v>
      </c>
      <c r="Q196" s="98">
        <v>11770.396306347156</v>
      </c>
      <c r="R196" s="98">
        <v>12665.598597156713</v>
      </c>
      <c r="S196" s="98">
        <v>13236.72118821044</v>
      </c>
      <c r="T196" s="98">
        <v>13708.33883140613</v>
      </c>
      <c r="U196" s="98">
        <v>11821.364795918171</v>
      </c>
      <c r="V196" s="98">
        <v>12960.920548043536</v>
      </c>
      <c r="W196" s="98">
        <v>13487.564788105628</v>
      </c>
      <c r="DA196" s="63" t="s">
        <v>2245</v>
      </c>
    </row>
    <row r="197" spans="1:105" ht="12" customHeight="1" x14ac:dyDescent="0.25">
      <c r="A197" s="97" t="s">
        <v>53</v>
      </c>
      <c r="B197" s="98">
        <v>62.13891276238197</v>
      </c>
      <c r="C197" s="98">
        <v>64.447482408754411</v>
      </c>
      <c r="D197" s="98">
        <v>63.556716662775067</v>
      </c>
      <c r="E197" s="98">
        <v>61.211860024842764</v>
      </c>
      <c r="F197" s="98">
        <v>59.038795924161349</v>
      </c>
      <c r="G197" s="98">
        <v>59.234188361220006</v>
      </c>
      <c r="H197" s="98">
        <v>64.24424263959682</v>
      </c>
      <c r="I197" s="98">
        <v>56.838210288305071</v>
      </c>
      <c r="J197" s="98">
        <v>58.886305347626703</v>
      </c>
      <c r="K197" s="98">
        <v>59.574867347148135</v>
      </c>
      <c r="L197" s="98">
        <v>70.290735838463689</v>
      </c>
      <c r="M197" s="98">
        <v>60.364695160703128</v>
      </c>
      <c r="N197" s="98">
        <v>62.086540950376197</v>
      </c>
      <c r="O197" s="98">
        <v>61.472526758944348</v>
      </c>
      <c r="P197" s="98">
        <v>53.720339162301286</v>
      </c>
      <c r="Q197" s="98">
        <v>53.488065930215917</v>
      </c>
      <c r="R197" s="98">
        <v>57.359397499835886</v>
      </c>
      <c r="S197" s="98">
        <v>59.918800576100317</v>
      </c>
      <c r="T197" s="98">
        <v>62.968309916770039</v>
      </c>
      <c r="U197" s="98">
        <v>53.810527130976794</v>
      </c>
      <c r="V197" s="98">
        <v>59.470692253945273</v>
      </c>
      <c r="W197" s="98">
        <v>61.564100810973493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5.38447120876</v>
      </c>
      <c r="C198" s="122">
        <f t="shared" si="102"/>
        <v>6.2090839906507087</v>
      </c>
      <c r="D198" s="122">
        <f t="shared" si="102"/>
        <v>5.1471477555687892</v>
      </c>
      <c r="E198" s="122">
        <f t="shared" si="102"/>
        <v>9.8551423954907555</v>
      </c>
      <c r="F198" s="122">
        <f t="shared" si="102"/>
        <v>5.2802917462001231</v>
      </c>
      <c r="G198" s="122">
        <f t="shared" si="102"/>
        <v>6.4535542619206936</v>
      </c>
      <c r="H198" s="122">
        <f t="shared" si="102"/>
        <v>7.7433754370622641</v>
      </c>
      <c r="I198" s="122">
        <f t="shared" si="102"/>
        <v>6.2719425041725367</v>
      </c>
      <c r="J198" s="122">
        <f t="shared" si="102"/>
        <v>6.4566241952613126</v>
      </c>
      <c r="K198" s="122">
        <f t="shared" si="102"/>
        <v>8.1604365454255881</v>
      </c>
      <c r="L198" s="122">
        <f t="shared" si="102"/>
        <v>9.206149936274727</v>
      </c>
      <c r="M198" s="122">
        <f t="shared" si="102"/>
        <v>9.0345474277102191</v>
      </c>
      <c r="N198" s="122">
        <f t="shared" si="102"/>
        <v>10.476126162868558</v>
      </c>
      <c r="O198" s="122">
        <f t="shared" si="102"/>
        <v>8.7887349254982574</v>
      </c>
      <c r="P198" s="122">
        <f t="shared" si="102"/>
        <v>7.7051591015967587</v>
      </c>
      <c r="Q198" s="122">
        <f t="shared" si="102"/>
        <v>10.761773974089511</v>
      </c>
      <c r="R198" s="122">
        <f t="shared" si="102"/>
        <v>10.292939885732185</v>
      </c>
      <c r="S198" s="122">
        <f t="shared" si="102"/>
        <v>11.343667497905061</v>
      </c>
      <c r="T198" s="122">
        <f t="shared" si="102"/>
        <v>11.58919480475652</v>
      </c>
      <c r="U198" s="122">
        <f t="shared" si="102"/>
        <v>13.047859655331841</v>
      </c>
      <c r="V198" s="122">
        <f t="shared" si="102"/>
        <v>11.146744936253693</v>
      </c>
      <c r="W198" s="122">
        <f t="shared" si="102"/>
        <v>12.117713307892501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5.38447120876</v>
      </c>
      <c r="C199" s="98">
        <f>RES_hhdet_fech!C8</f>
        <v>6.2090839906507087</v>
      </c>
      <c r="D199" s="98">
        <f>RES_hhdet_fech!D8</f>
        <v>5.1471477555687892</v>
      </c>
      <c r="E199" s="98">
        <f>RES_hhdet_fech!E8</f>
        <v>9.8551423954907555</v>
      </c>
      <c r="F199" s="98">
        <f>RES_hhdet_fech!F8</f>
        <v>5.2802917462001231</v>
      </c>
      <c r="G199" s="98">
        <f>RES_hhdet_fech!G8</f>
        <v>6.4535542619206936</v>
      </c>
      <c r="H199" s="98">
        <f>RES_hhdet_fech!H8</f>
        <v>7.7433754370622641</v>
      </c>
      <c r="I199" s="98">
        <f>RES_hhdet_fech!I8</f>
        <v>6.2719425041725367</v>
      </c>
      <c r="J199" s="98">
        <f>RES_hhdet_fech!J8</f>
        <v>6.4566241952613126</v>
      </c>
      <c r="K199" s="98">
        <f>RES_hhdet_fech!K8</f>
        <v>8.1604365454255881</v>
      </c>
      <c r="L199" s="98">
        <f>RES_hhdet_fech!L8</f>
        <v>9.206149936274727</v>
      </c>
      <c r="M199" s="98">
        <f>RES_hhdet_fech!M8</f>
        <v>9.0345474277102191</v>
      </c>
      <c r="N199" s="98">
        <f>RES_hhdet_fech!N8</f>
        <v>10.476126162868558</v>
      </c>
      <c r="O199" s="98">
        <f>RES_hhdet_fech!O8</f>
        <v>8.7887349254982574</v>
      </c>
      <c r="P199" s="98">
        <f>RES_hhdet_fech!P8</f>
        <v>7.7051591015967587</v>
      </c>
      <c r="Q199" s="98">
        <f>RES_hhdet_fech!Q8</f>
        <v>10.761773974089511</v>
      </c>
      <c r="R199" s="98">
        <f>RES_hhdet_fech!R8</f>
        <v>10.292939885732185</v>
      </c>
      <c r="S199" s="98">
        <f>RES_hhdet_fech!S8</f>
        <v>11.343667497905061</v>
      </c>
      <c r="T199" s="98">
        <f>RES_hhdet_fech!T8</f>
        <v>11.58919480475652</v>
      </c>
      <c r="U199" s="98">
        <f>RES_hhdet_fech!U8</f>
        <v>13.047859655331841</v>
      </c>
      <c r="V199" s="98">
        <f>RES_hhdet_fech!V8</f>
        <v>11.146744936253693</v>
      </c>
      <c r="W199" s="98">
        <f>RES_hhdet_fech!W8</f>
        <v>12.117713307892501</v>
      </c>
      <c r="DA199" s="63" t="s">
        <v>2248</v>
      </c>
    </row>
    <row r="200" spans="1:105" ht="12" customHeight="1" x14ac:dyDescent="0.25">
      <c r="A200" s="121" t="s">
        <v>55</v>
      </c>
      <c r="B200" s="122">
        <v>1558.3129251922796</v>
      </c>
      <c r="C200" s="122">
        <v>1506.9815230504953</v>
      </c>
      <c r="D200" s="122">
        <v>1548.4808533792402</v>
      </c>
      <c r="E200" s="122">
        <v>1565.1483067278252</v>
      </c>
      <c r="F200" s="122">
        <v>1583.6233306262977</v>
      </c>
      <c r="G200" s="122">
        <v>1554.2300444986113</v>
      </c>
      <c r="H200" s="122">
        <v>1607.2950779752293</v>
      </c>
      <c r="I200" s="122">
        <v>1553.6905802009137</v>
      </c>
      <c r="J200" s="122">
        <v>1606.0432807990412</v>
      </c>
      <c r="K200" s="122">
        <v>1637.0542613213961</v>
      </c>
      <c r="L200" s="122">
        <v>1681.259552481147</v>
      </c>
      <c r="M200" s="122">
        <v>1678.2008520613588</v>
      </c>
      <c r="N200" s="122">
        <v>1673.3008025534366</v>
      </c>
      <c r="O200" s="122">
        <v>1675.7898069671592</v>
      </c>
      <c r="P200" s="122">
        <v>1680.2613569719185</v>
      </c>
      <c r="Q200" s="122">
        <v>1673.6681116058444</v>
      </c>
      <c r="R200" s="122">
        <v>1708.4741528362108</v>
      </c>
      <c r="S200" s="122">
        <v>1759.0726450834861</v>
      </c>
      <c r="T200" s="122">
        <v>1806.6524324578031</v>
      </c>
      <c r="U200" s="122">
        <v>1634.4661412301004</v>
      </c>
      <c r="V200" s="122">
        <v>1722.0821786046204</v>
      </c>
      <c r="W200" s="122">
        <v>1729.9006893558751</v>
      </c>
      <c r="DA200" s="130" t="s">
        <v>2249</v>
      </c>
    </row>
    <row r="201" spans="1:105" ht="12" customHeight="1" x14ac:dyDescent="0.25">
      <c r="A201" s="97" t="s">
        <v>143</v>
      </c>
      <c r="B201" s="98">
        <v>1340.5392933151502</v>
      </c>
      <c r="C201" s="98">
        <v>1295.6100728973934</v>
      </c>
      <c r="D201" s="98">
        <v>1384.4103076182391</v>
      </c>
      <c r="E201" s="98">
        <v>1384.0076697558964</v>
      </c>
      <c r="F201" s="98">
        <v>1432.1417974319879</v>
      </c>
      <c r="G201" s="98">
        <v>1444.6722895725077</v>
      </c>
      <c r="H201" s="98">
        <v>1502.8676080748071</v>
      </c>
      <c r="I201" s="98">
        <v>1428.3078231639254</v>
      </c>
      <c r="J201" s="98">
        <v>1510.9069146094625</v>
      </c>
      <c r="K201" s="98">
        <v>1551.9284680475414</v>
      </c>
      <c r="L201" s="98">
        <v>1588.0285342299337</v>
      </c>
      <c r="M201" s="98">
        <v>1560.868526270564</v>
      </c>
      <c r="N201" s="98">
        <v>1594.2176885044801</v>
      </c>
      <c r="O201" s="98">
        <v>1607.7794180738147</v>
      </c>
      <c r="P201" s="98">
        <v>1639.7367568653856</v>
      </c>
      <c r="Q201" s="98">
        <v>1634.5016585776514</v>
      </c>
      <c r="R201" s="98">
        <v>1683.6824839332087</v>
      </c>
      <c r="S201" s="98">
        <v>1753.8575399397234</v>
      </c>
      <c r="T201" s="98">
        <v>1822.3194406651955</v>
      </c>
      <c r="U201" s="98">
        <v>1566.403236490065</v>
      </c>
      <c r="V201" s="98">
        <v>1686.6065973451284</v>
      </c>
      <c r="W201" s="98">
        <v>1701.9834702170513</v>
      </c>
      <c r="DA201" s="63" t="s">
        <v>2250</v>
      </c>
    </row>
    <row r="202" spans="1:105" ht="12" customHeight="1" x14ac:dyDescent="0.25">
      <c r="A202" s="97" t="s">
        <v>124</v>
      </c>
      <c r="B202" s="98">
        <v>1758.5251220296727</v>
      </c>
      <c r="C202" s="98">
        <v>1704.0445466368301</v>
      </c>
      <c r="D202" s="98">
        <v>1708.6545421527562</v>
      </c>
      <c r="E202" s="98">
        <v>1614.9987984898862</v>
      </c>
      <c r="F202" s="98">
        <v>1727.5957383102079</v>
      </c>
      <c r="G202" s="98">
        <v>1703.1096071101588</v>
      </c>
      <c r="H202" s="98">
        <v>1702.1382919003963</v>
      </c>
      <c r="I202" s="98">
        <v>1635.7103110486944</v>
      </c>
      <c r="J202" s="98">
        <v>1708.746623411485</v>
      </c>
      <c r="K202" s="98">
        <v>1729.0128735588726</v>
      </c>
      <c r="L202" s="98">
        <v>1820.0779089469752</v>
      </c>
      <c r="M202" s="98">
        <v>1890.8556102390171</v>
      </c>
      <c r="N202" s="98">
        <v>1847.1520998379549</v>
      </c>
      <c r="O202" s="98">
        <v>1809.3048846776271</v>
      </c>
      <c r="P202" s="98">
        <v>1818.5981853693472</v>
      </c>
      <c r="Q202" s="98">
        <v>1637.1049962442128</v>
      </c>
      <c r="R202" s="98">
        <v>1748.509970661428</v>
      </c>
      <c r="S202" s="98">
        <v>1627.8542157155234</v>
      </c>
      <c r="T202" s="98">
        <v>1752.4191730457705</v>
      </c>
      <c r="U202" s="98">
        <v>1661.1895298429636</v>
      </c>
      <c r="V202" s="98">
        <v>1700.4263476784329</v>
      </c>
      <c r="W202" s="98">
        <v>1661.4980157991117</v>
      </c>
      <c r="DA202" s="63" t="s">
        <v>2251</v>
      </c>
    </row>
    <row r="203" spans="1:105" ht="12" customHeight="1" x14ac:dyDescent="0.25">
      <c r="A203" s="97" t="s">
        <v>123</v>
      </c>
      <c r="B203" s="98">
        <v>1269.9589056086297</v>
      </c>
      <c r="C203" s="98">
        <v>1310.5724197631475</v>
      </c>
      <c r="D203" s="98">
        <v>1296.1041022148052</v>
      </c>
      <c r="E203" s="98">
        <v>1130.4309042933426</v>
      </c>
      <c r="F203" s="98">
        <v>1469.1652068317096</v>
      </c>
      <c r="G203" s="98">
        <v>1371.4130939270667</v>
      </c>
      <c r="H203" s="98">
        <v>1527.109968435582</v>
      </c>
      <c r="I203" s="98">
        <v>1305.9243100417455</v>
      </c>
      <c r="J203" s="98">
        <v>1410.9030006346056</v>
      </c>
      <c r="K203" s="98">
        <v>1379.2143780174686</v>
      </c>
      <c r="L203" s="98">
        <v>1458.3175686816205</v>
      </c>
      <c r="M203" s="98">
        <v>1647.6550978193295</v>
      </c>
      <c r="N203" s="98">
        <v>1538.5213612670284</v>
      </c>
      <c r="O203" s="98">
        <v>1456.3017841388423</v>
      </c>
      <c r="P203" s="98">
        <v>1509.9971484340092</v>
      </c>
      <c r="Q203" s="98">
        <v>1256.6451774888053</v>
      </c>
      <c r="R203" s="98">
        <v>1419.5598222340245</v>
      </c>
      <c r="S203" s="98">
        <v>1292.4770895033396</v>
      </c>
      <c r="T203" s="98">
        <v>1504.362294681519</v>
      </c>
      <c r="U203" s="98">
        <v>1433.3025309381487</v>
      </c>
      <c r="V203" s="98">
        <v>1507.4780493041214</v>
      </c>
      <c r="W203" s="98">
        <v>1435.8714712087412</v>
      </c>
      <c r="DA203" s="63" t="s">
        <v>2252</v>
      </c>
    </row>
    <row r="204" spans="1:105" ht="12" customHeight="1" x14ac:dyDescent="0.25">
      <c r="A204" s="100" t="s">
        <v>50</v>
      </c>
      <c r="B204" s="101">
        <v>512.94998451107017</v>
      </c>
      <c r="C204" s="101">
        <v>584.95749548043636</v>
      </c>
      <c r="D204" s="101">
        <v>520.67527038279502</v>
      </c>
      <c r="E204" s="101">
        <v>417.16968024878622</v>
      </c>
      <c r="F204" s="101">
        <v>641.30454692587682</v>
      </c>
      <c r="G204" s="101">
        <v>572.2414399926397</v>
      </c>
      <c r="H204" s="101">
        <v>687.77454938912683</v>
      </c>
      <c r="I204" s="101">
        <v>586.10281153000972</v>
      </c>
      <c r="J204" s="101">
        <v>602.48998673876758</v>
      </c>
      <c r="K204" s="101">
        <v>622.0601605356685</v>
      </c>
      <c r="L204" s="101">
        <v>670.3023484944564</v>
      </c>
      <c r="M204" s="101">
        <v>827.36551425086793</v>
      </c>
      <c r="N204" s="101">
        <v>752.26676801273913</v>
      </c>
      <c r="O204" s="101">
        <v>723.75872714541401</v>
      </c>
      <c r="P204" s="101">
        <v>733.27020763921678</v>
      </c>
      <c r="Q204" s="101">
        <v>544.46107867638796</v>
      </c>
      <c r="R204" s="101">
        <v>616.94610614777423</v>
      </c>
      <c r="S204" s="101">
        <v>527.54286566585461</v>
      </c>
      <c r="T204" s="101">
        <v>648.39253148196235</v>
      </c>
      <c r="U204" s="101">
        <v>619.70583990854072</v>
      </c>
      <c r="V204" s="101">
        <v>645.91363108343182</v>
      </c>
      <c r="W204" s="101">
        <v>576.36621424760688</v>
      </c>
      <c r="DA204" s="131" t="s">
        <v>2253</v>
      </c>
    </row>
    <row r="205" spans="1:105" ht="12" customHeight="1" x14ac:dyDescent="0.25">
      <c r="A205" s="103" t="s">
        <v>52</v>
      </c>
      <c r="B205" s="104">
        <v>757.00892109755955</v>
      </c>
      <c r="C205" s="104">
        <v>725.6149242827114</v>
      </c>
      <c r="D205" s="104">
        <v>775.42883183200991</v>
      </c>
      <c r="E205" s="104">
        <v>713.26122404455668</v>
      </c>
      <c r="F205" s="104">
        <v>827.86065990583256</v>
      </c>
      <c r="G205" s="104">
        <v>799.17165393442713</v>
      </c>
      <c r="H205" s="104">
        <v>839.33541904645506</v>
      </c>
      <c r="I205" s="104">
        <v>719.82149851173585</v>
      </c>
      <c r="J205" s="104">
        <v>808.41301389583759</v>
      </c>
      <c r="K205" s="104">
        <v>757.15421748180017</v>
      </c>
      <c r="L205" s="104">
        <v>788.01522018716446</v>
      </c>
      <c r="M205" s="104">
        <v>820.28958356846181</v>
      </c>
      <c r="N205" s="104">
        <v>786.25459325428972</v>
      </c>
      <c r="O205" s="104">
        <v>732.54305699342854</v>
      </c>
      <c r="P205" s="104">
        <v>776.72694079479299</v>
      </c>
      <c r="Q205" s="104">
        <v>712.18409881241712</v>
      </c>
      <c r="R205" s="104">
        <v>802.61371608625052</v>
      </c>
      <c r="S205" s="104">
        <v>764.93422383748486</v>
      </c>
      <c r="T205" s="104">
        <v>855.96976319955661</v>
      </c>
      <c r="U205" s="104">
        <v>813.59669102960788</v>
      </c>
      <c r="V205" s="104">
        <v>861.56441822068984</v>
      </c>
      <c r="W205" s="104">
        <v>859.50525696113436</v>
      </c>
      <c r="DA205" s="132" t="s">
        <v>2254</v>
      </c>
    </row>
    <row r="206" spans="1:105" ht="12" customHeight="1" x14ac:dyDescent="0.25">
      <c r="A206" s="106" t="s">
        <v>122</v>
      </c>
      <c r="B206" s="101">
        <v>1856.7469341845631</v>
      </c>
      <c r="C206" s="101">
        <v>1811.3650666551</v>
      </c>
      <c r="D206" s="101">
        <v>1802.0049214953642</v>
      </c>
      <c r="E206" s="101">
        <v>1869.6323043576483</v>
      </c>
      <c r="F206" s="101">
        <v>1816.8686217173383</v>
      </c>
      <c r="G206" s="101">
        <v>1712.8845499382369</v>
      </c>
      <c r="H206" s="101">
        <v>1784.9047814110777</v>
      </c>
      <c r="I206" s="101">
        <v>1753.6625145854266</v>
      </c>
      <c r="J206" s="101">
        <v>1764.1971557825354</v>
      </c>
      <c r="K206" s="101">
        <v>1782.9433927023929</v>
      </c>
      <c r="L206" s="101">
        <v>1842.0833368964129</v>
      </c>
      <c r="M206" s="101">
        <v>1844.370411369028</v>
      </c>
      <c r="N206" s="101">
        <v>1777.7496499400361</v>
      </c>
      <c r="O206" s="101">
        <v>1780.0946373131389</v>
      </c>
      <c r="P206" s="101">
        <v>1772.7761436384894</v>
      </c>
      <c r="Q206" s="101">
        <v>1795.4408702331395</v>
      </c>
      <c r="R206" s="101">
        <v>1800.0815928911109</v>
      </c>
      <c r="S206" s="101">
        <v>1830.1912900540417</v>
      </c>
      <c r="T206" s="101">
        <v>1812.7341692074119</v>
      </c>
      <c r="U206" s="101">
        <v>1784.6962521612534</v>
      </c>
      <c r="V206" s="101">
        <v>1829.2033138383938</v>
      </c>
      <c r="W206" s="101">
        <v>1775.8535076188084</v>
      </c>
      <c r="DA206" s="131" t="s">
        <v>2255</v>
      </c>
    </row>
    <row r="207" spans="1:105" ht="12" customHeight="1" x14ac:dyDescent="0.25">
      <c r="A207" s="107" t="s">
        <v>121</v>
      </c>
      <c r="B207" s="104">
        <v>1748.8946982153077</v>
      </c>
      <c r="C207" s="104">
        <v>1753.5664144018153</v>
      </c>
      <c r="D207" s="104">
        <v>1837.3786592622498</v>
      </c>
      <c r="E207" s="104">
        <v>1869.7283771196583</v>
      </c>
      <c r="F207" s="104">
        <v>1899.7300795214942</v>
      </c>
      <c r="G207" s="104">
        <v>1874.0207052231726</v>
      </c>
      <c r="H207" s="104">
        <v>1849.909470923036</v>
      </c>
      <c r="I207" s="104">
        <v>1988.8975821087938</v>
      </c>
      <c r="J207" s="104">
        <v>1844.5369010966299</v>
      </c>
      <c r="K207" s="104">
        <v>1793.8545218365389</v>
      </c>
      <c r="L207" s="104">
        <v>1810.8896910688013</v>
      </c>
      <c r="M207" s="104">
        <v>1907.2449059731841</v>
      </c>
      <c r="N207" s="104">
        <v>1840.3110557515656</v>
      </c>
      <c r="O207" s="104">
        <v>1794.962860802181</v>
      </c>
      <c r="P207" s="104">
        <v>1684.7044987102843</v>
      </c>
      <c r="Q207" s="104">
        <v>1686.9004135127016</v>
      </c>
      <c r="R207" s="104">
        <v>1682.0143134645368</v>
      </c>
      <c r="S207" s="104">
        <v>1731.022990657284</v>
      </c>
      <c r="T207" s="104">
        <v>1755.6359169845136</v>
      </c>
      <c r="U207" s="104">
        <v>1735.1155427116475</v>
      </c>
      <c r="V207" s="104">
        <v>1768.10741670281</v>
      </c>
      <c r="W207" s="104">
        <v>1821.93925509066</v>
      </c>
      <c r="DA207" s="132" t="s">
        <v>2256</v>
      </c>
    </row>
    <row r="208" spans="1:105" ht="12" customHeight="1" x14ac:dyDescent="0.25">
      <c r="A208" s="108" t="s">
        <v>53</v>
      </c>
      <c r="B208" s="98">
        <v>835.97544267937326</v>
      </c>
      <c r="C208" s="98">
        <v>814.73967447893972</v>
      </c>
      <c r="D208" s="98">
        <v>874.98934630297526</v>
      </c>
      <c r="E208" s="98">
        <v>904.26097968142176</v>
      </c>
      <c r="F208" s="98">
        <v>963.80437119987528</v>
      </c>
      <c r="G208" s="98">
        <v>942.26550003146519</v>
      </c>
      <c r="H208" s="98">
        <v>916.14335560864015</v>
      </c>
      <c r="I208" s="98">
        <v>1082.2533908157798</v>
      </c>
      <c r="J208" s="98">
        <v>951.85622700244608</v>
      </c>
      <c r="K208" s="98">
        <v>972.17761885179482</v>
      </c>
      <c r="L208" s="98">
        <v>997.49741598927687</v>
      </c>
      <c r="M208" s="98">
        <v>1077.3320290318532</v>
      </c>
      <c r="N208" s="98">
        <v>1043.9762458626767</v>
      </c>
      <c r="O208" s="98">
        <v>1055.9525693195203</v>
      </c>
      <c r="P208" s="98">
        <v>958.34789593130006</v>
      </c>
      <c r="Q208" s="98">
        <v>951.68932135319972</v>
      </c>
      <c r="R208" s="98">
        <v>942.08882829126117</v>
      </c>
      <c r="S208" s="98">
        <v>969.80718476363768</v>
      </c>
      <c r="T208" s="98">
        <v>988.31620538324319</v>
      </c>
      <c r="U208" s="98">
        <v>958.85719179971204</v>
      </c>
      <c r="V208" s="98">
        <v>969.3442303771352</v>
      </c>
      <c r="W208" s="98">
        <v>993.66747312399912</v>
      </c>
      <c r="DA208" s="63" t="s">
        <v>2257</v>
      </c>
    </row>
    <row r="209" spans="1:105" ht="12" customHeight="1" x14ac:dyDescent="0.25">
      <c r="A209" s="108" t="s">
        <v>52</v>
      </c>
      <c r="B209" s="98">
        <v>912.91925553593444</v>
      </c>
      <c r="C209" s="98">
        <v>938.82673992287562</v>
      </c>
      <c r="D209" s="98">
        <v>962.38931295927421</v>
      </c>
      <c r="E209" s="98">
        <v>965.4673974382365</v>
      </c>
      <c r="F209" s="98">
        <v>935.92570832161925</v>
      </c>
      <c r="G209" s="98">
        <v>931.75520519170755</v>
      </c>
      <c r="H209" s="98">
        <v>933.76611531439539</v>
      </c>
      <c r="I209" s="98">
        <v>906.64419129301382</v>
      </c>
      <c r="J209" s="98">
        <v>892.6806740941829</v>
      </c>
      <c r="K209" s="98">
        <v>821.67690298474372</v>
      </c>
      <c r="L209" s="98">
        <v>813.39227507952432</v>
      </c>
      <c r="M209" s="98">
        <v>829.91287694133155</v>
      </c>
      <c r="N209" s="98">
        <v>796.33480988888948</v>
      </c>
      <c r="O209" s="98">
        <v>739.01029148266025</v>
      </c>
      <c r="P209" s="98">
        <v>726.35660277898421</v>
      </c>
      <c r="Q209" s="98">
        <v>735.21109215950128</v>
      </c>
      <c r="R209" s="98">
        <v>739.925485173276</v>
      </c>
      <c r="S209" s="98">
        <v>761.21580589364612</v>
      </c>
      <c r="T209" s="98">
        <v>767.31971160127057</v>
      </c>
      <c r="U209" s="98">
        <v>776.25835091193539</v>
      </c>
      <c r="V209" s="98">
        <v>798.76318632567472</v>
      </c>
      <c r="W209" s="98">
        <v>828.27178196666068</v>
      </c>
      <c r="DA209" s="63" t="s">
        <v>2258</v>
      </c>
    </row>
    <row r="210" spans="1:105" ht="12" customHeight="1" x14ac:dyDescent="0.25">
      <c r="A210" s="121" t="s">
        <v>54</v>
      </c>
      <c r="B210" s="122">
        <v>655.51178934552115</v>
      </c>
      <c r="C210" s="122">
        <v>650.34293301333707</v>
      </c>
      <c r="D210" s="122">
        <v>673.23938949098988</v>
      </c>
      <c r="E210" s="122">
        <v>837.0267295625863</v>
      </c>
      <c r="F210" s="122">
        <v>827.79140122547039</v>
      </c>
      <c r="G210" s="122">
        <v>791.48797877649145</v>
      </c>
      <c r="H210" s="122">
        <v>832.48533399064911</v>
      </c>
      <c r="I210" s="122">
        <v>818.71472509645423</v>
      </c>
      <c r="J210" s="122">
        <v>842.64439810154101</v>
      </c>
      <c r="K210" s="122">
        <v>851.83941393801115</v>
      </c>
      <c r="L210" s="122">
        <v>884.9726285138164</v>
      </c>
      <c r="M210" s="122">
        <v>838.14796911497137</v>
      </c>
      <c r="N210" s="122">
        <v>838.01625239714679</v>
      </c>
      <c r="O210" s="122">
        <v>817.61021010222839</v>
      </c>
      <c r="P210" s="122">
        <v>794.9265499947204</v>
      </c>
      <c r="Q210" s="122">
        <v>795.33323303719135</v>
      </c>
      <c r="R210" s="122">
        <v>801.54852918732911</v>
      </c>
      <c r="S210" s="122">
        <v>819.55656281681945</v>
      </c>
      <c r="T210" s="122">
        <v>824.94421353261862</v>
      </c>
      <c r="U210" s="122">
        <v>825.83597424255424</v>
      </c>
      <c r="V210" s="122">
        <v>828.59701036182298</v>
      </c>
      <c r="W210" s="122">
        <v>819.11673488997951</v>
      </c>
      <c r="DA210" s="130" t="s">
        <v>2259</v>
      </c>
    </row>
    <row r="211" spans="1:105" ht="12" customHeight="1" x14ac:dyDescent="0.25">
      <c r="A211" s="97" t="s">
        <v>51</v>
      </c>
      <c r="B211" s="98">
        <v>668.74040515263152</v>
      </c>
      <c r="C211" s="98">
        <v>617.60880454478684</v>
      </c>
      <c r="D211" s="98">
        <v>743.36168364297055</v>
      </c>
      <c r="E211" s="98">
        <v>878.42528897590103</v>
      </c>
      <c r="F211" s="98">
        <v>883.19543156580971</v>
      </c>
      <c r="G211" s="98">
        <v>874.15690448279565</v>
      </c>
      <c r="H211" s="98">
        <v>924.29862627374609</v>
      </c>
      <c r="I211" s="98">
        <v>889.57510027382818</v>
      </c>
      <c r="J211" s="98">
        <v>947.34760690864152</v>
      </c>
      <c r="K211" s="98">
        <v>939.37483211785832</v>
      </c>
      <c r="L211" s="98">
        <v>970.44328020952469</v>
      </c>
      <c r="M211" s="98">
        <v>942.07908322827916</v>
      </c>
      <c r="N211" s="98">
        <v>933.32224656000449</v>
      </c>
      <c r="O211" s="98">
        <v>892.87788896293966</v>
      </c>
      <c r="P211" s="98">
        <v>902.93718800110435</v>
      </c>
      <c r="Q211" s="98">
        <v>890.55011827989335</v>
      </c>
      <c r="R211" s="98">
        <v>906.58045300983861</v>
      </c>
      <c r="S211" s="98">
        <v>955.07815649362522</v>
      </c>
      <c r="T211" s="98">
        <v>957.62223095951583</v>
      </c>
      <c r="U211" s="98">
        <v>887.80458981117567</v>
      </c>
      <c r="V211" s="98">
        <v>959.44292336797878</v>
      </c>
      <c r="W211" s="98">
        <v>916.6572633530368</v>
      </c>
      <c r="DA211" s="63" t="s">
        <v>2260</v>
      </c>
    </row>
    <row r="212" spans="1:105" ht="12" customHeight="1" x14ac:dyDescent="0.25">
      <c r="A212" s="97" t="s">
        <v>50</v>
      </c>
      <c r="B212" s="98">
        <v>657.17872042808494</v>
      </c>
      <c r="C212" s="98">
        <v>666.5258524414462</v>
      </c>
      <c r="D212" s="98">
        <v>709.06067727023731</v>
      </c>
      <c r="E212" s="98">
        <v>896.71801797392925</v>
      </c>
      <c r="F212" s="98">
        <v>896.73718802275494</v>
      </c>
      <c r="G212" s="98">
        <v>879.07253311287513</v>
      </c>
      <c r="H212" s="98">
        <v>893.13336749645896</v>
      </c>
      <c r="I212" s="98">
        <v>925.20167830205469</v>
      </c>
      <c r="J212" s="98">
        <v>946.36689314595662</v>
      </c>
      <c r="K212" s="98">
        <v>974.34547781096467</v>
      </c>
      <c r="L212" s="98">
        <v>991.51024261701218</v>
      </c>
      <c r="M212" s="98">
        <v>955.26912591619362</v>
      </c>
      <c r="N212" s="98">
        <v>956.73517135300676</v>
      </c>
      <c r="O212" s="98">
        <v>916.74601035105752</v>
      </c>
      <c r="P212" s="98">
        <v>912.06433391687381</v>
      </c>
      <c r="Q212" s="98">
        <v>908.48621548550375</v>
      </c>
      <c r="R212" s="98">
        <v>914.73853903152281</v>
      </c>
      <c r="S212" s="98">
        <v>928.12685724096025</v>
      </c>
      <c r="T212" s="98">
        <v>958.19199504896415</v>
      </c>
      <c r="U212" s="98">
        <v>998.8054806572743</v>
      </c>
      <c r="V212" s="98">
        <v>958.46375041947545</v>
      </c>
      <c r="W212" s="98">
        <v>927.27710064583891</v>
      </c>
      <c r="DA212" s="63" t="s">
        <v>2261</v>
      </c>
    </row>
    <row r="213" spans="1:105" ht="12" customHeight="1" x14ac:dyDescent="0.25">
      <c r="A213" s="109" t="s">
        <v>120</v>
      </c>
      <c r="B213" s="33">
        <v>649.30222703808272</v>
      </c>
      <c r="C213" s="33">
        <v>646.47561563846705</v>
      </c>
      <c r="D213" s="33">
        <v>611.4646001129305</v>
      </c>
      <c r="E213" s="33">
        <v>770.20800665727381</v>
      </c>
      <c r="F213" s="33">
        <v>751.36114132085788</v>
      </c>
      <c r="G213" s="33">
        <v>687.31035959864516</v>
      </c>
      <c r="H213" s="33">
        <v>747.32207654533715</v>
      </c>
      <c r="I213" s="33">
        <v>700.33947530829698</v>
      </c>
      <c r="J213" s="33">
        <v>717.1619544373815</v>
      </c>
      <c r="K213" s="33">
        <v>722.67064973828951</v>
      </c>
      <c r="L213" s="33">
        <v>776.45804070370821</v>
      </c>
      <c r="M213" s="33">
        <v>719.62013458717524</v>
      </c>
      <c r="N213" s="33">
        <v>720.99065246699195</v>
      </c>
      <c r="O213" s="33">
        <v>721.25097423612601</v>
      </c>
      <c r="P213" s="33">
        <v>670.89339667089666</v>
      </c>
      <c r="Q213" s="33">
        <v>676.92598399357848</v>
      </c>
      <c r="R213" s="33">
        <v>678.82575073074065</v>
      </c>
      <c r="S213" s="33">
        <v>688.41679809331674</v>
      </c>
      <c r="T213" s="33">
        <v>672.8888719939747</v>
      </c>
      <c r="U213" s="33">
        <v>660.53280627295146</v>
      </c>
      <c r="V213" s="33">
        <v>670.33957409257835</v>
      </c>
      <c r="W213" s="33">
        <v>694.03297162270144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8524.8657389439777</v>
      </c>
      <c r="C215" s="117">
        <f t="shared" si="103"/>
        <v>8849.106868958288</v>
      </c>
      <c r="D215" s="117">
        <f t="shared" si="103"/>
        <v>8979.8912684253319</v>
      </c>
      <c r="E215" s="117">
        <f t="shared" si="103"/>
        <v>8929.537279177217</v>
      </c>
      <c r="F215" s="117">
        <f t="shared" si="103"/>
        <v>8824.0994791198209</v>
      </c>
      <c r="G215" s="117">
        <f t="shared" si="103"/>
        <v>8969.102479154466</v>
      </c>
      <c r="H215" s="117">
        <f t="shared" si="103"/>
        <v>9768.8365529659968</v>
      </c>
      <c r="I215" s="117">
        <f t="shared" si="103"/>
        <v>8961.9903996079338</v>
      </c>
      <c r="J215" s="117">
        <f t="shared" si="103"/>
        <v>9388.9640981242464</v>
      </c>
      <c r="K215" s="117">
        <f t="shared" si="103"/>
        <v>9627.4922019977912</v>
      </c>
      <c r="L215" s="117">
        <f t="shared" si="103"/>
        <v>11123.231963576583</v>
      </c>
      <c r="M215" s="117">
        <f t="shared" si="103"/>
        <v>9998.78430585141</v>
      </c>
      <c r="N215" s="117">
        <f t="shared" si="103"/>
        <v>10352.398926270193</v>
      </c>
      <c r="O215" s="117">
        <f t="shared" si="103"/>
        <v>10378.334968246656</v>
      </c>
      <c r="P215" s="117">
        <f t="shared" si="103"/>
        <v>9547.2746565521193</v>
      </c>
      <c r="Q215" s="117">
        <f t="shared" si="103"/>
        <v>9625.5274228434319</v>
      </c>
      <c r="R215" s="117">
        <f t="shared" ref="R215:V215" si="104">R216+R219+R221+R231</f>
        <v>10293.227406982018</v>
      </c>
      <c r="S215" s="117">
        <f t="shared" si="104"/>
        <v>10810.723429912916</v>
      </c>
      <c r="T215" s="117">
        <f t="shared" si="104"/>
        <v>11249.425172362149</v>
      </c>
      <c r="U215" s="117">
        <f t="shared" si="104"/>
        <v>9940.9933434727554</v>
      </c>
      <c r="V215" s="117">
        <f t="shared" si="104"/>
        <v>10912.263600908072</v>
      </c>
      <c r="W215" s="117">
        <f t="shared" ref="W215" si="105">W216+W219+W221+W231</f>
        <v>11399.862258983117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7106.9103595795495</v>
      </c>
      <c r="C216" s="122">
        <f t="shared" si="106"/>
        <v>7460.3689899013571</v>
      </c>
      <c r="D216" s="122">
        <f t="shared" si="106"/>
        <v>7551.4336471974757</v>
      </c>
      <c r="E216" s="122">
        <f t="shared" si="106"/>
        <v>7363.2782069111754</v>
      </c>
      <c r="F216" s="122">
        <f t="shared" si="106"/>
        <v>7251.5571579774833</v>
      </c>
      <c r="G216" s="122">
        <f t="shared" si="106"/>
        <v>7430.2009832936483</v>
      </c>
      <c r="H216" s="122">
        <f t="shared" si="106"/>
        <v>8151.473379209895</v>
      </c>
      <c r="I216" s="122">
        <f t="shared" si="106"/>
        <v>7381.4594128174303</v>
      </c>
      <c r="J216" s="122">
        <f t="shared" si="106"/>
        <v>7749.8194984813099</v>
      </c>
      <c r="K216" s="122">
        <f t="shared" si="106"/>
        <v>7941.7584919610235</v>
      </c>
      <c r="L216" s="122">
        <f t="shared" si="106"/>
        <v>9367.3329992166055</v>
      </c>
      <c r="M216" s="122">
        <f t="shared" si="106"/>
        <v>8261.8577793412423</v>
      </c>
      <c r="N216" s="122">
        <f t="shared" si="106"/>
        <v>8602.5784047822635</v>
      </c>
      <c r="O216" s="122">
        <f t="shared" si="106"/>
        <v>8632.8958627813481</v>
      </c>
      <c r="P216" s="122">
        <f t="shared" si="106"/>
        <v>7814.0066694118304</v>
      </c>
      <c r="Q216" s="122">
        <f t="shared" si="106"/>
        <v>7874.9486273564689</v>
      </c>
      <c r="R216" s="122">
        <f t="shared" ref="R216:V216" si="107">SUM(R217:R218)</f>
        <v>8501.1991928977295</v>
      </c>
      <c r="S216" s="122">
        <f t="shared" si="107"/>
        <v>8948.6067344839466</v>
      </c>
      <c r="T216" s="122">
        <f t="shared" si="107"/>
        <v>9328.5227539986427</v>
      </c>
      <c r="U216" s="122">
        <f t="shared" si="107"/>
        <v>8117.9699965220771</v>
      </c>
      <c r="V216" s="122">
        <f t="shared" si="107"/>
        <v>9008.047181825852</v>
      </c>
      <c r="W216" s="122">
        <f t="shared" ref="W216" si="108">SUM(W217:W218)</f>
        <v>9466.856152320388</v>
      </c>
      <c r="DA216" s="130" t="s">
        <v>2412</v>
      </c>
    </row>
    <row r="217" spans="1:105" ht="12" customHeight="1" x14ac:dyDescent="0.25">
      <c r="A217" s="97" t="s">
        <v>51</v>
      </c>
      <c r="B217" s="98">
        <v>7044.771446817168</v>
      </c>
      <c r="C217" s="98">
        <v>7395.9215074926024</v>
      </c>
      <c r="D217" s="98">
        <v>7487.8769305347005</v>
      </c>
      <c r="E217" s="98">
        <v>7302.0663468863322</v>
      </c>
      <c r="F217" s="98">
        <v>7192.5183620533217</v>
      </c>
      <c r="G217" s="98">
        <v>7370.9667949324285</v>
      </c>
      <c r="H217" s="98">
        <v>8087.2291365702986</v>
      </c>
      <c r="I217" s="98">
        <v>7324.6212025291252</v>
      </c>
      <c r="J217" s="98">
        <v>7690.9331931336828</v>
      </c>
      <c r="K217" s="98">
        <v>7882.1836246138755</v>
      </c>
      <c r="L217" s="98">
        <v>9297.0422633781418</v>
      </c>
      <c r="M217" s="98">
        <v>8201.4930841805399</v>
      </c>
      <c r="N217" s="98">
        <v>8540.4918638318868</v>
      </c>
      <c r="O217" s="98">
        <v>8571.4233360224043</v>
      </c>
      <c r="P217" s="98">
        <v>7760.2863302495289</v>
      </c>
      <c r="Q217" s="98">
        <v>7821.4605614262528</v>
      </c>
      <c r="R217" s="98">
        <v>8443.8397953978929</v>
      </c>
      <c r="S217" s="98">
        <v>8888.6879339078459</v>
      </c>
      <c r="T217" s="98">
        <v>9265.5544440818721</v>
      </c>
      <c r="U217" s="98">
        <v>8064.1594693911002</v>
      </c>
      <c r="V217" s="98">
        <v>8948.5764895719076</v>
      </c>
      <c r="W217" s="98">
        <v>9405.2920515094138</v>
      </c>
      <c r="DA217" s="63" t="s">
        <v>2413</v>
      </c>
    </row>
    <row r="218" spans="1:105" ht="12" customHeight="1" x14ac:dyDescent="0.25">
      <c r="A218" s="97" t="s">
        <v>53</v>
      </c>
      <c r="B218" s="98">
        <v>62.13891276238197</v>
      </c>
      <c r="C218" s="98">
        <v>64.447482408754411</v>
      </c>
      <c r="D218" s="98">
        <v>63.556716662775067</v>
      </c>
      <c r="E218" s="98">
        <v>61.211860024842764</v>
      </c>
      <c r="F218" s="98">
        <v>59.038795924161349</v>
      </c>
      <c r="G218" s="98">
        <v>59.234188361220006</v>
      </c>
      <c r="H218" s="98">
        <v>64.24424263959682</v>
      </c>
      <c r="I218" s="98">
        <v>56.838210288305071</v>
      </c>
      <c r="J218" s="98">
        <v>58.886305347626703</v>
      </c>
      <c r="K218" s="98">
        <v>59.574867347148135</v>
      </c>
      <c r="L218" s="98">
        <v>70.290735838463689</v>
      </c>
      <c r="M218" s="98">
        <v>60.364695160703128</v>
      </c>
      <c r="N218" s="98">
        <v>62.086540950376197</v>
      </c>
      <c r="O218" s="98">
        <v>61.472526758944348</v>
      </c>
      <c r="P218" s="98">
        <v>53.720339162301286</v>
      </c>
      <c r="Q218" s="98">
        <v>53.488065930215917</v>
      </c>
      <c r="R218" s="98">
        <v>57.359397499835886</v>
      </c>
      <c r="S218" s="98">
        <v>59.918800576100317</v>
      </c>
      <c r="T218" s="98">
        <v>62.968309916770039</v>
      </c>
      <c r="U218" s="98">
        <v>53.810527130976794</v>
      </c>
      <c r="V218" s="98">
        <v>59.470692253945273</v>
      </c>
      <c r="W218" s="98">
        <v>61.564100810973493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9.6382374288834676</v>
      </c>
      <c r="C219" s="122">
        <f t="shared" si="109"/>
        <v>11.611629580896759</v>
      </c>
      <c r="D219" s="122">
        <f t="shared" si="109"/>
        <v>10.077166658355106</v>
      </c>
      <c r="E219" s="122">
        <f t="shared" si="109"/>
        <v>19.973098780009543</v>
      </c>
      <c r="F219" s="122">
        <f t="shared" si="109"/>
        <v>11.341592821279647</v>
      </c>
      <c r="G219" s="122">
        <f t="shared" si="109"/>
        <v>14.749135185719043</v>
      </c>
      <c r="H219" s="122">
        <f t="shared" si="109"/>
        <v>18.771875716853398</v>
      </c>
      <c r="I219" s="122">
        <f t="shared" si="109"/>
        <v>15.6431980321809</v>
      </c>
      <c r="J219" s="122">
        <f t="shared" si="109"/>
        <v>16.592478573697431</v>
      </c>
      <c r="K219" s="122">
        <f t="shared" si="109"/>
        <v>21.507821832048059</v>
      </c>
      <c r="L219" s="122">
        <f t="shared" si="109"/>
        <v>25.097468473583316</v>
      </c>
      <c r="M219" s="122">
        <f t="shared" si="109"/>
        <v>25.439510778380203</v>
      </c>
      <c r="N219" s="122">
        <f t="shared" si="109"/>
        <v>30.29585366838969</v>
      </c>
      <c r="O219" s="122">
        <f t="shared" si="109"/>
        <v>26.559906665463487</v>
      </c>
      <c r="P219" s="122">
        <f t="shared" si="109"/>
        <v>24.058465985556087</v>
      </c>
      <c r="Q219" s="122">
        <f t="shared" si="109"/>
        <v>34.171912091055042</v>
      </c>
      <c r="R219" s="122">
        <f t="shared" si="109"/>
        <v>33.529781213950223</v>
      </c>
      <c r="S219" s="122">
        <f t="shared" si="109"/>
        <v>38.095815279755257</v>
      </c>
      <c r="T219" s="122">
        <f t="shared" si="109"/>
        <v>40.105654859222263</v>
      </c>
      <c r="U219" s="122">
        <f t="shared" si="109"/>
        <v>46.167750793618126</v>
      </c>
      <c r="V219" s="122">
        <f t="shared" si="109"/>
        <v>39.974010138280065</v>
      </c>
      <c r="W219" s="122">
        <f t="shared" si="109"/>
        <v>44.089602896117569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9.6382374288834676</v>
      </c>
      <c r="C220" s="98">
        <f>RES_hhdet_tesh!C8</f>
        <v>11.611629580896759</v>
      </c>
      <c r="D220" s="98">
        <f>RES_hhdet_tesh!D8</f>
        <v>10.077166658355106</v>
      </c>
      <c r="E220" s="98">
        <f>RES_hhdet_tesh!E8</f>
        <v>19.973098780009543</v>
      </c>
      <c r="F220" s="98">
        <f>RES_hhdet_tesh!F8</f>
        <v>11.341592821279647</v>
      </c>
      <c r="G220" s="98">
        <f>RES_hhdet_tesh!G8</f>
        <v>14.749135185719043</v>
      </c>
      <c r="H220" s="98">
        <f>RES_hhdet_tesh!H8</f>
        <v>18.771875716853398</v>
      </c>
      <c r="I220" s="98">
        <f>RES_hhdet_tesh!I8</f>
        <v>15.6431980321809</v>
      </c>
      <c r="J220" s="98">
        <f>RES_hhdet_tesh!J8</f>
        <v>16.592478573697431</v>
      </c>
      <c r="K220" s="98">
        <f>RES_hhdet_tesh!K8</f>
        <v>21.507821832048059</v>
      </c>
      <c r="L220" s="98">
        <f>RES_hhdet_tesh!L8</f>
        <v>25.097468473583316</v>
      </c>
      <c r="M220" s="98">
        <f>RES_hhdet_tesh!M8</f>
        <v>25.439510778380203</v>
      </c>
      <c r="N220" s="98">
        <f>RES_hhdet_tesh!N8</f>
        <v>30.29585366838969</v>
      </c>
      <c r="O220" s="98">
        <f>RES_hhdet_tesh!O8</f>
        <v>26.559906665463487</v>
      </c>
      <c r="P220" s="98">
        <f>RES_hhdet_tesh!P8</f>
        <v>24.058465985556087</v>
      </c>
      <c r="Q220" s="98">
        <f>RES_hhdet_tesh!Q8</f>
        <v>34.171912091055042</v>
      </c>
      <c r="R220" s="98">
        <f>RES_hhdet_tesh!R8</f>
        <v>33.529781213950223</v>
      </c>
      <c r="S220" s="98">
        <f>RES_hhdet_tesh!S8</f>
        <v>38.095815279755257</v>
      </c>
      <c r="T220" s="98">
        <f>RES_hhdet_tesh!T8</f>
        <v>40.105654859222263</v>
      </c>
      <c r="U220" s="98">
        <f>RES_hhdet_tesh!U8</f>
        <v>46.167750793618126</v>
      </c>
      <c r="V220" s="98">
        <f>RES_hhdet_tesh!V8</f>
        <v>39.974010138280065</v>
      </c>
      <c r="W220" s="98">
        <f>RES_hhdet_tesh!W8</f>
        <v>44.089602896117569</v>
      </c>
      <c r="DA220" s="63" t="s">
        <v>2416</v>
      </c>
    </row>
    <row r="221" spans="1:105" ht="12" customHeight="1" x14ac:dyDescent="0.25">
      <c r="A221" s="121" t="s">
        <v>55</v>
      </c>
      <c r="B221" s="122">
        <v>980.33576756383047</v>
      </c>
      <c r="C221" s="122">
        <v>952.22792934366782</v>
      </c>
      <c r="D221" s="122">
        <v>982.14803008815932</v>
      </c>
      <c r="E221" s="122">
        <v>998.67409564698232</v>
      </c>
      <c r="F221" s="122">
        <v>1017.6459629626031</v>
      </c>
      <c r="G221" s="122">
        <v>1005.9709891738411</v>
      </c>
      <c r="H221" s="122">
        <v>1050.2625167157858</v>
      </c>
      <c r="I221" s="122">
        <v>1027.5109061554347</v>
      </c>
      <c r="J221" s="122">
        <v>1068.5955485505485</v>
      </c>
      <c r="K221" s="122">
        <v>1102.1956619999655</v>
      </c>
      <c r="L221" s="122">
        <v>1142.0588189706698</v>
      </c>
      <c r="M221" s="122">
        <v>1153.5353068057821</v>
      </c>
      <c r="N221" s="122">
        <v>1160.7694893759469</v>
      </c>
      <c r="O221" s="122">
        <v>1171.5632090836471</v>
      </c>
      <c r="P221" s="122">
        <v>1179.8093378573212</v>
      </c>
      <c r="Q221" s="122">
        <v>1185.6308548016357</v>
      </c>
      <c r="R221" s="122">
        <v>1222.2327725206096</v>
      </c>
      <c r="S221" s="122">
        <v>1273.7333872609393</v>
      </c>
      <c r="T221" s="122">
        <v>1326.4305209668546</v>
      </c>
      <c r="U221" s="122">
        <v>1220.3353910861208</v>
      </c>
      <c r="V221" s="122">
        <v>1302.0674896124749</v>
      </c>
      <c r="W221" s="122">
        <v>1325.696575349579</v>
      </c>
      <c r="DA221" s="130" t="s">
        <v>2417</v>
      </c>
    </row>
    <row r="222" spans="1:105" ht="12" customHeight="1" x14ac:dyDescent="0.25">
      <c r="A222" s="97" t="s">
        <v>143</v>
      </c>
      <c r="B222" s="98">
        <v>825.9456639207076</v>
      </c>
      <c r="C222" s="98">
        <v>802.17409117839861</v>
      </c>
      <c r="D222" s="98">
        <v>863.44387665926513</v>
      </c>
      <c r="E222" s="98">
        <v>867.61899685538253</v>
      </c>
      <c r="F222" s="98">
        <v>904.40423101285921</v>
      </c>
      <c r="G222" s="98">
        <v>920.35351080580438</v>
      </c>
      <c r="H222" s="98">
        <v>965.64989585569367</v>
      </c>
      <c r="I222" s="98">
        <v>924.73553306440738</v>
      </c>
      <c r="J222" s="98">
        <v>987.3200598262639</v>
      </c>
      <c r="K222" s="98">
        <v>1023.7802912876457</v>
      </c>
      <c r="L222" s="98">
        <v>1056.9946836520503</v>
      </c>
      <c r="M222" s="98">
        <v>1050.1633641893154</v>
      </c>
      <c r="N222" s="98">
        <v>1085.995656727602</v>
      </c>
      <c r="O222" s="98">
        <v>1106.0962812521964</v>
      </c>
      <c r="P222" s="98">
        <v>1132.1959113089424</v>
      </c>
      <c r="Q222" s="98">
        <v>1134.3814802044592</v>
      </c>
      <c r="R222" s="98">
        <v>1176.8445389865185</v>
      </c>
      <c r="S222" s="98">
        <v>1238.2612696691597</v>
      </c>
      <c r="T222" s="98">
        <v>1301.4732688552463</v>
      </c>
      <c r="U222" s="98">
        <v>1134.293089778281</v>
      </c>
      <c r="V222" s="98">
        <v>1242.1957055717444</v>
      </c>
      <c r="W222" s="98">
        <v>1270.9871552848017</v>
      </c>
      <c r="DA222" s="63" t="s">
        <v>2418</v>
      </c>
    </row>
    <row r="223" spans="1:105" ht="12" customHeight="1" x14ac:dyDescent="0.25">
      <c r="A223" s="97" t="s">
        <v>124</v>
      </c>
      <c r="B223" s="98">
        <v>1021.7445157891952</v>
      </c>
      <c r="C223" s="98">
        <v>990.63541154923155</v>
      </c>
      <c r="D223" s="98">
        <v>992.19288805570943</v>
      </c>
      <c r="E223" s="98">
        <v>936.32075826099617</v>
      </c>
      <c r="F223" s="98">
        <v>1023.1533801171266</v>
      </c>
      <c r="G223" s="98">
        <v>1007.7451913911266</v>
      </c>
      <c r="H223" s="98">
        <v>1020.6835345763554</v>
      </c>
      <c r="I223" s="98">
        <v>981.74953323667501</v>
      </c>
      <c r="J223" s="98">
        <v>1035.3697769518401</v>
      </c>
      <c r="K223" s="98">
        <v>1057.1858705465422</v>
      </c>
      <c r="L223" s="98">
        <v>1123.4451733552403</v>
      </c>
      <c r="M223" s="98">
        <v>1184.6131194010313</v>
      </c>
      <c r="N223" s="98">
        <v>1166.293009031333</v>
      </c>
      <c r="O223" s="98">
        <v>1152.2813243739436</v>
      </c>
      <c r="P223" s="98">
        <v>1184.9410724880224</v>
      </c>
      <c r="Q223" s="98">
        <v>1088.4451123392046</v>
      </c>
      <c r="R223" s="98">
        <v>1203.9966093002374</v>
      </c>
      <c r="S223" s="98">
        <v>1149.8193442734039</v>
      </c>
      <c r="T223" s="98">
        <v>1279.7600347790535</v>
      </c>
      <c r="U223" s="98">
        <v>1235.8867031975246</v>
      </c>
      <c r="V223" s="98">
        <v>1291.4929973042761</v>
      </c>
      <c r="W223" s="98">
        <v>1281.8889435058413</v>
      </c>
      <c r="DA223" s="63" t="s">
        <v>2419</v>
      </c>
    </row>
    <row r="224" spans="1:105" ht="12" customHeight="1" x14ac:dyDescent="0.25">
      <c r="A224" s="97" t="s">
        <v>123</v>
      </c>
      <c r="B224" s="98">
        <v>1085.3066897394331</v>
      </c>
      <c r="C224" s="98">
        <v>1094.6619601035088</v>
      </c>
      <c r="D224" s="98">
        <v>1114.8874095220087</v>
      </c>
      <c r="E224" s="98">
        <v>988.27528365085539</v>
      </c>
      <c r="F224" s="98">
        <v>1259.0013214204146</v>
      </c>
      <c r="G224" s="98">
        <v>1183.892081335681</v>
      </c>
      <c r="H224" s="98">
        <v>1306.0876782252967</v>
      </c>
      <c r="I224" s="98">
        <v>1115.7371999741019</v>
      </c>
      <c r="J224" s="98">
        <v>1217.1873567553489</v>
      </c>
      <c r="K224" s="98">
        <v>1173.1193560965435</v>
      </c>
      <c r="L224" s="98">
        <v>1236.4560334852863</v>
      </c>
      <c r="M224" s="98">
        <v>1378.0435082909542</v>
      </c>
      <c r="N224" s="98">
        <v>1294.5573854400259</v>
      </c>
      <c r="O224" s="98">
        <v>1220.4319186103612</v>
      </c>
      <c r="P224" s="98">
        <v>1284.1581465971869</v>
      </c>
      <c r="Q224" s="98">
        <v>1091.5916457883704</v>
      </c>
      <c r="R224" s="98">
        <v>1251.7610684350859</v>
      </c>
      <c r="S224" s="98">
        <v>1153.0487619438161</v>
      </c>
      <c r="T224" s="98">
        <v>1347.3221035073821</v>
      </c>
      <c r="U224" s="98">
        <v>1288.1523637324219</v>
      </c>
      <c r="V224" s="98">
        <v>1364.6246538328767</v>
      </c>
      <c r="W224" s="98">
        <v>1315.9972726803203</v>
      </c>
      <c r="DA224" s="63" t="s">
        <v>2420</v>
      </c>
    </row>
    <row r="225" spans="1:105" ht="12" customHeight="1" x14ac:dyDescent="0.25">
      <c r="A225" s="100" t="s">
        <v>50</v>
      </c>
      <c r="B225" s="101">
        <v>328.29776864187392</v>
      </c>
      <c r="C225" s="101">
        <v>369.04703582079748</v>
      </c>
      <c r="D225" s="101">
        <v>339.45857768999912</v>
      </c>
      <c r="E225" s="101">
        <v>275.01405960629887</v>
      </c>
      <c r="F225" s="101">
        <v>431.14066151458167</v>
      </c>
      <c r="G225" s="101">
        <v>384.72042740125386</v>
      </c>
      <c r="H225" s="101">
        <v>466.75225917884177</v>
      </c>
      <c r="I225" s="101">
        <v>395.91570146236637</v>
      </c>
      <c r="J225" s="101">
        <v>408.77434285951131</v>
      </c>
      <c r="K225" s="101">
        <v>415.96513861474313</v>
      </c>
      <c r="L225" s="101">
        <v>448.44081329812195</v>
      </c>
      <c r="M225" s="101">
        <v>557.75392472249234</v>
      </c>
      <c r="N225" s="101">
        <v>508.30279218573588</v>
      </c>
      <c r="O225" s="101">
        <v>487.88886161693279</v>
      </c>
      <c r="P225" s="101">
        <v>507.431205802394</v>
      </c>
      <c r="Q225" s="101">
        <v>379.40754697595321</v>
      </c>
      <c r="R225" s="101">
        <v>449.14735234883562</v>
      </c>
      <c r="S225" s="101">
        <v>388.11453810633122</v>
      </c>
      <c r="T225" s="101">
        <v>491.35234030782539</v>
      </c>
      <c r="U225" s="101">
        <v>474.55567270281421</v>
      </c>
      <c r="V225" s="101">
        <v>503.06023561218723</v>
      </c>
      <c r="W225" s="101">
        <v>456.4920157191857</v>
      </c>
      <c r="DA225" s="131" t="s">
        <v>2421</v>
      </c>
    </row>
    <row r="226" spans="1:105" ht="12" customHeight="1" x14ac:dyDescent="0.25">
      <c r="A226" s="103" t="s">
        <v>52</v>
      </c>
      <c r="B226" s="104">
        <v>757.00892109755955</v>
      </c>
      <c r="C226" s="104">
        <v>725.6149242827114</v>
      </c>
      <c r="D226" s="104">
        <v>775.42883183200991</v>
      </c>
      <c r="E226" s="104">
        <v>713.26122404455668</v>
      </c>
      <c r="F226" s="104">
        <v>827.86065990583256</v>
      </c>
      <c r="G226" s="104">
        <v>799.17165393442713</v>
      </c>
      <c r="H226" s="104">
        <v>839.33541904645506</v>
      </c>
      <c r="I226" s="104">
        <v>719.82149851173585</v>
      </c>
      <c r="J226" s="104">
        <v>808.41301389583759</v>
      </c>
      <c r="K226" s="104">
        <v>757.15421748180017</v>
      </c>
      <c r="L226" s="104">
        <v>788.01522018716446</v>
      </c>
      <c r="M226" s="104">
        <v>820.28958356846181</v>
      </c>
      <c r="N226" s="104">
        <v>786.25459325428972</v>
      </c>
      <c r="O226" s="104">
        <v>732.54305699342854</v>
      </c>
      <c r="P226" s="104">
        <v>776.72694079479299</v>
      </c>
      <c r="Q226" s="104">
        <v>712.18409881241712</v>
      </c>
      <c r="R226" s="104">
        <v>802.61371608625052</v>
      </c>
      <c r="S226" s="104">
        <v>764.93422383748486</v>
      </c>
      <c r="T226" s="104">
        <v>855.96976319955661</v>
      </c>
      <c r="U226" s="104">
        <v>813.59669102960788</v>
      </c>
      <c r="V226" s="104">
        <v>861.56441822068984</v>
      </c>
      <c r="W226" s="104">
        <v>859.50525696113436</v>
      </c>
      <c r="DA226" s="132" t="s">
        <v>2422</v>
      </c>
    </row>
    <row r="227" spans="1:105" ht="12" customHeight="1" x14ac:dyDescent="0.25">
      <c r="A227" s="106" t="s">
        <v>122</v>
      </c>
      <c r="B227" s="101">
        <v>1191.3626893218279</v>
      </c>
      <c r="C227" s="101">
        <v>1165.1790022664979</v>
      </c>
      <c r="D227" s="101">
        <v>1160.1212954119496</v>
      </c>
      <c r="E227" s="101">
        <v>1203.6341951932914</v>
      </c>
      <c r="F227" s="101">
        <v>1177.2182026603648</v>
      </c>
      <c r="G227" s="101">
        <v>1113.4270021463326</v>
      </c>
      <c r="H227" s="101">
        <v>1165.5600454100199</v>
      </c>
      <c r="I227" s="101">
        <v>1156.5652838152057</v>
      </c>
      <c r="J227" s="101">
        <v>1161.828940807552</v>
      </c>
      <c r="K227" s="101">
        <v>1176.1018023640509</v>
      </c>
      <c r="L227" s="101">
        <v>1220.6581175206195</v>
      </c>
      <c r="M227" s="101">
        <v>1225.5370719830673</v>
      </c>
      <c r="N227" s="101">
        <v>1185.7998895315109</v>
      </c>
      <c r="O227" s="101">
        <v>1188.3608051597648</v>
      </c>
      <c r="P227" s="101">
        <v>1181.468509086968</v>
      </c>
      <c r="Q227" s="101">
        <v>1200.5726199549511</v>
      </c>
      <c r="R227" s="101">
        <v>1214.8269159997092</v>
      </c>
      <c r="S227" s="101">
        <v>1256.1845867154614</v>
      </c>
      <c r="T227" s="101">
        <v>1264.851049410111</v>
      </c>
      <c r="U227" s="101">
        <v>1267.8229965722546</v>
      </c>
      <c r="V227" s="101">
        <v>1318.2314464469123</v>
      </c>
      <c r="W227" s="101">
        <v>1295.1237997992184</v>
      </c>
      <c r="DA227" s="131" t="s">
        <v>2423</v>
      </c>
    </row>
    <row r="228" spans="1:105" ht="12" customHeight="1" x14ac:dyDescent="0.25">
      <c r="A228" s="107" t="s">
        <v>121</v>
      </c>
      <c r="B228" s="104">
        <v>1513.9865707992699</v>
      </c>
      <c r="C228" s="104">
        <v>1529.6135767516591</v>
      </c>
      <c r="D228" s="104">
        <v>1606.1808075904412</v>
      </c>
      <c r="E228" s="104">
        <v>1637.3377918473816</v>
      </c>
      <c r="F228" s="104">
        <v>1657.3511926281994</v>
      </c>
      <c r="G228" s="104">
        <v>1642.0334529796546</v>
      </c>
      <c r="H228" s="104">
        <v>1627.4812254292121</v>
      </c>
      <c r="I228" s="104">
        <v>1729.1765689314504</v>
      </c>
      <c r="J228" s="104">
        <v>1608.1688712025041</v>
      </c>
      <c r="K228" s="104">
        <v>1539.8656881041759</v>
      </c>
      <c r="L228" s="104">
        <v>1541.0564835000102</v>
      </c>
      <c r="M228" s="104">
        <v>1619.9716638349735</v>
      </c>
      <c r="N228" s="104">
        <v>1561.333046417682</v>
      </c>
      <c r="O228" s="104">
        <v>1508.6860614355237</v>
      </c>
      <c r="P228" s="104">
        <v>1419.6160506964866</v>
      </c>
      <c r="Q228" s="104">
        <v>1430.2117554924487</v>
      </c>
      <c r="R228" s="104">
        <v>1434.5144540565898</v>
      </c>
      <c r="S228" s="104">
        <v>1487.1976993628114</v>
      </c>
      <c r="T228" s="104">
        <v>1512.425967745839</v>
      </c>
      <c r="U228" s="104">
        <v>1504.8639327980172</v>
      </c>
      <c r="V228" s="104">
        <v>1540.228502926934</v>
      </c>
      <c r="W228" s="104">
        <v>1608.0650657957262</v>
      </c>
      <c r="DA228" s="132" t="s">
        <v>2424</v>
      </c>
    </row>
    <row r="229" spans="1:105" ht="12" customHeight="1" x14ac:dyDescent="0.25">
      <c r="A229" s="108" t="s">
        <v>53</v>
      </c>
      <c r="B229" s="98">
        <v>601.06731526333522</v>
      </c>
      <c r="C229" s="98">
        <v>590.78683682878352</v>
      </c>
      <c r="D229" s="98">
        <v>643.79149463116676</v>
      </c>
      <c r="E229" s="98">
        <v>671.87039440914589</v>
      </c>
      <c r="F229" s="98">
        <v>721.42548430658042</v>
      </c>
      <c r="G229" s="98">
        <v>710.27824778794741</v>
      </c>
      <c r="H229" s="98">
        <v>693.71511011481664</v>
      </c>
      <c r="I229" s="98">
        <v>822.53237763843697</v>
      </c>
      <c r="J229" s="98">
        <v>715.48819710832117</v>
      </c>
      <c r="K229" s="98">
        <v>718.18878511943171</v>
      </c>
      <c r="L229" s="98">
        <v>727.66420842048603</v>
      </c>
      <c r="M229" s="98">
        <v>790.05878689364181</v>
      </c>
      <c r="N229" s="98">
        <v>764.99823652879252</v>
      </c>
      <c r="O229" s="98">
        <v>769.6757699528639</v>
      </c>
      <c r="P229" s="98">
        <v>693.25944791750226</v>
      </c>
      <c r="Q229" s="98">
        <v>695.00066333294762</v>
      </c>
      <c r="R229" s="98">
        <v>694.58896888331412</v>
      </c>
      <c r="S229" s="98">
        <v>725.98189346916547</v>
      </c>
      <c r="T229" s="98">
        <v>745.10625614456853</v>
      </c>
      <c r="U229" s="98">
        <v>728.60558188608172</v>
      </c>
      <c r="V229" s="98">
        <v>741.46531660125902</v>
      </c>
      <c r="W229" s="98">
        <v>779.79328382906533</v>
      </c>
      <c r="DA229" s="63" t="s">
        <v>2425</v>
      </c>
    </row>
    <row r="230" spans="1:105" ht="12" customHeight="1" x14ac:dyDescent="0.25">
      <c r="A230" s="108" t="s">
        <v>52</v>
      </c>
      <c r="B230" s="98">
        <v>912.91925553593444</v>
      </c>
      <c r="C230" s="98">
        <v>938.82673992287562</v>
      </c>
      <c r="D230" s="98">
        <v>962.38931295927421</v>
      </c>
      <c r="E230" s="98">
        <v>965.4673974382365</v>
      </c>
      <c r="F230" s="98">
        <v>935.92570832161925</v>
      </c>
      <c r="G230" s="98">
        <v>931.75520519170755</v>
      </c>
      <c r="H230" s="98">
        <v>933.76611531439539</v>
      </c>
      <c r="I230" s="98">
        <v>906.64419129301382</v>
      </c>
      <c r="J230" s="98">
        <v>892.6806740941829</v>
      </c>
      <c r="K230" s="98">
        <v>821.67690298474372</v>
      </c>
      <c r="L230" s="98">
        <v>813.39227507952432</v>
      </c>
      <c r="M230" s="98">
        <v>829.91287694133155</v>
      </c>
      <c r="N230" s="98">
        <v>796.33480988888948</v>
      </c>
      <c r="O230" s="98">
        <v>739.01029148266025</v>
      </c>
      <c r="P230" s="98">
        <v>726.35660277898421</v>
      </c>
      <c r="Q230" s="98">
        <v>735.21109215950128</v>
      </c>
      <c r="R230" s="98">
        <v>739.925485173276</v>
      </c>
      <c r="S230" s="98">
        <v>761.21580589364612</v>
      </c>
      <c r="T230" s="98">
        <v>767.31971160127057</v>
      </c>
      <c r="U230" s="98">
        <v>776.25835091193539</v>
      </c>
      <c r="V230" s="98">
        <v>798.76318632567472</v>
      </c>
      <c r="W230" s="98">
        <v>828.27178196666068</v>
      </c>
      <c r="DA230" s="63" t="s">
        <v>2426</v>
      </c>
    </row>
    <row r="231" spans="1:105" ht="12" customHeight="1" x14ac:dyDescent="0.25">
      <c r="A231" s="121" t="s">
        <v>54</v>
      </c>
      <c r="B231" s="122">
        <v>427.98137437171397</v>
      </c>
      <c r="C231" s="122">
        <v>424.89832013236548</v>
      </c>
      <c r="D231" s="122">
        <v>436.23242448134204</v>
      </c>
      <c r="E231" s="122">
        <v>547.61187783904973</v>
      </c>
      <c r="F231" s="122">
        <v>543.55476535845537</v>
      </c>
      <c r="G231" s="122">
        <v>518.18137150125835</v>
      </c>
      <c r="H231" s="122">
        <v>548.32878132346411</v>
      </c>
      <c r="I231" s="122">
        <v>537.3768826028878</v>
      </c>
      <c r="J231" s="122">
        <v>553.95657251869125</v>
      </c>
      <c r="K231" s="122">
        <v>562.03022620475429</v>
      </c>
      <c r="L231" s="122">
        <v>588.74267691572436</v>
      </c>
      <c r="M231" s="122">
        <v>557.95170892600663</v>
      </c>
      <c r="N231" s="122">
        <v>558.75517844359331</v>
      </c>
      <c r="O231" s="122">
        <v>547.31598971619928</v>
      </c>
      <c r="P231" s="122">
        <v>529.40018329741247</v>
      </c>
      <c r="Q231" s="122">
        <v>530.77602859427225</v>
      </c>
      <c r="R231" s="122">
        <v>536.26566034972905</v>
      </c>
      <c r="S231" s="122">
        <v>550.28749288827441</v>
      </c>
      <c r="T231" s="122">
        <v>554.36624253742866</v>
      </c>
      <c r="U231" s="122">
        <v>556.52020507093903</v>
      </c>
      <c r="V231" s="122">
        <v>562.17491933146573</v>
      </c>
      <c r="W231" s="122">
        <v>563.21992841703263</v>
      </c>
      <c r="DA231" s="130" t="s">
        <v>2427</v>
      </c>
    </row>
    <row r="232" spans="1:105" ht="12" customHeight="1" x14ac:dyDescent="0.25">
      <c r="A232" s="97" t="s">
        <v>51</v>
      </c>
      <c r="B232" s="98">
        <v>386.04326428942483</v>
      </c>
      <c r="C232" s="98">
        <v>357.4703488229452</v>
      </c>
      <c r="D232" s="98">
        <v>430.99088300865361</v>
      </c>
      <c r="E232" s="98">
        <v>510.69069752704922</v>
      </c>
      <c r="F232" s="98">
        <v>514.67411747326389</v>
      </c>
      <c r="G232" s="98">
        <v>510.61500256492872</v>
      </c>
      <c r="H232" s="98">
        <v>541.04913369626922</v>
      </c>
      <c r="I232" s="98">
        <v>521.11669736347756</v>
      </c>
      <c r="J232" s="98">
        <v>555.29666201876455</v>
      </c>
      <c r="K232" s="98">
        <v>551.19517159709824</v>
      </c>
      <c r="L232" s="98">
        <v>569.54630047225191</v>
      </c>
      <c r="M232" s="98">
        <v>552.97967702981657</v>
      </c>
      <c r="N232" s="98">
        <v>548.14258398513437</v>
      </c>
      <c r="O232" s="98">
        <v>524.71554857559613</v>
      </c>
      <c r="P232" s="98">
        <v>530.81265173341365</v>
      </c>
      <c r="Q232" s="98">
        <v>523.82555429359843</v>
      </c>
      <c r="R232" s="98">
        <v>533.46402718329</v>
      </c>
      <c r="S232" s="98">
        <v>562.19852189740493</v>
      </c>
      <c r="T232" s="98">
        <v>564.10572612833005</v>
      </c>
      <c r="U232" s="98">
        <v>523.33188024454546</v>
      </c>
      <c r="V232" s="98">
        <v>566.55120182783799</v>
      </c>
      <c r="W232" s="98">
        <v>542.16308213061097</v>
      </c>
      <c r="DA232" s="63" t="s">
        <v>2428</v>
      </c>
    </row>
    <row r="233" spans="1:105" ht="12" customHeight="1" x14ac:dyDescent="0.25">
      <c r="A233" s="97" t="s">
        <v>50</v>
      </c>
      <c r="B233" s="98">
        <v>385.83459122485783</v>
      </c>
      <c r="C233" s="98">
        <v>391.69277171148548</v>
      </c>
      <c r="D233" s="98">
        <v>417.13353642897982</v>
      </c>
      <c r="E233" s="98">
        <v>528.06860055878155</v>
      </c>
      <c r="F233" s="98">
        <v>529.06550955079103</v>
      </c>
      <c r="G233" s="98">
        <v>519.98299220697334</v>
      </c>
      <c r="H233" s="98">
        <v>529.67692918304476</v>
      </c>
      <c r="I233" s="98">
        <v>549.56508710884691</v>
      </c>
      <c r="J233" s="98">
        <v>562.51063467253039</v>
      </c>
      <c r="K233" s="98">
        <v>579.63264306119049</v>
      </c>
      <c r="L233" s="98">
        <v>590.18701332218609</v>
      </c>
      <c r="M233" s="98">
        <v>568.74342026165129</v>
      </c>
      <c r="N233" s="98">
        <v>569.9826570331112</v>
      </c>
      <c r="O233" s="98">
        <v>546.47521026470474</v>
      </c>
      <c r="P233" s="98">
        <v>543.82952187027377</v>
      </c>
      <c r="Q233" s="98">
        <v>541.76540441416921</v>
      </c>
      <c r="R233" s="98">
        <v>545.79689031780481</v>
      </c>
      <c r="S233" s="98">
        <v>554.31381039769099</v>
      </c>
      <c r="T233" s="98">
        <v>572.94143488251848</v>
      </c>
      <c r="U233" s="98">
        <v>598.9438385439089</v>
      </c>
      <c r="V233" s="98">
        <v>576.72408266182072</v>
      </c>
      <c r="W233" s="98">
        <v>559.50887512633074</v>
      </c>
      <c r="DA233" s="63" t="s">
        <v>2429</v>
      </c>
    </row>
    <row r="234" spans="1:105" ht="12" customHeight="1" x14ac:dyDescent="0.25">
      <c r="A234" s="109" t="s">
        <v>120</v>
      </c>
      <c r="B234" s="33">
        <v>482.80412451568117</v>
      </c>
      <c r="C234" s="33">
        <v>481.88328730491872</v>
      </c>
      <c r="D234" s="33">
        <v>456.96316024424243</v>
      </c>
      <c r="E234" s="33">
        <v>577.81188190100386</v>
      </c>
      <c r="F234" s="33">
        <v>565.68093775945181</v>
      </c>
      <c r="G234" s="33">
        <v>519.38258281161143</v>
      </c>
      <c r="H234" s="33">
        <v>566.9320449580913</v>
      </c>
      <c r="I234" s="33">
        <v>532.74740707132798</v>
      </c>
      <c r="J234" s="33">
        <v>546.21441592873316</v>
      </c>
      <c r="K234" s="33">
        <v>551.52505139407378</v>
      </c>
      <c r="L234" s="33">
        <v>594.02806358442535</v>
      </c>
      <c r="M234" s="33">
        <v>551.87473203746094</v>
      </c>
      <c r="N234" s="33">
        <v>554.33588327436507</v>
      </c>
      <c r="O234" s="33">
        <v>555.79653233447095</v>
      </c>
      <c r="P234" s="33">
        <v>518.39842380828111</v>
      </c>
      <c r="Q234" s="33">
        <v>525.07790939846677</v>
      </c>
      <c r="R234" s="33">
        <v>530.0846905578303</v>
      </c>
      <c r="S234" s="33">
        <v>543.00253365605545</v>
      </c>
      <c r="T234" s="33">
        <v>536.31754930855232</v>
      </c>
      <c r="U234" s="33">
        <v>533.2175330990691</v>
      </c>
      <c r="V234" s="33">
        <v>548.18866539361488</v>
      </c>
      <c r="W234" s="33">
        <v>574.2509930086776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4521.9279973930898</v>
      </c>
      <c r="C236" s="117">
        <f t="shared" si="110"/>
        <v>4697.6501106013366</v>
      </c>
      <c r="D236" s="117">
        <f t="shared" si="110"/>
        <v>4782.8646851916019</v>
      </c>
      <c r="E236" s="117">
        <f t="shared" si="110"/>
        <v>4659.7283146328555</v>
      </c>
      <c r="F236" s="117">
        <f t="shared" si="110"/>
        <v>4583.27194815851</v>
      </c>
      <c r="G236" s="117">
        <f t="shared" si="110"/>
        <v>4633.3358205701024</v>
      </c>
      <c r="H236" s="117">
        <f t="shared" si="110"/>
        <v>5016.975133575269</v>
      </c>
      <c r="I236" s="117">
        <f t="shared" si="110"/>
        <v>4532.4154121536194</v>
      </c>
      <c r="J236" s="117">
        <f t="shared" si="110"/>
        <v>4729.9219918878143</v>
      </c>
      <c r="K236" s="117">
        <f t="shared" si="110"/>
        <v>4797.5865959769435</v>
      </c>
      <c r="L236" s="117">
        <f t="shared" si="110"/>
        <v>5505.3787938983387</v>
      </c>
      <c r="M236" s="117">
        <f t="shared" si="110"/>
        <v>4878.6364916314797</v>
      </c>
      <c r="N236" s="117">
        <f t="shared" si="110"/>
        <v>5014.4080828648212</v>
      </c>
      <c r="O236" s="117">
        <f t="shared" si="110"/>
        <v>4982.9708182915056</v>
      </c>
      <c r="P236" s="117">
        <f t="shared" si="110"/>
        <v>4556.5480190518965</v>
      </c>
      <c r="Q236" s="117">
        <f t="shared" si="110"/>
        <v>4559.7598352337709</v>
      </c>
      <c r="R236" s="117">
        <f t="shared" ref="R236:V236" si="111">R237+R240+R242+R252</f>
        <v>4876.9539411514243</v>
      </c>
      <c r="S236" s="117">
        <f t="shared" si="111"/>
        <v>5098.9376130829751</v>
      </c>
      <c r="T236" s="117">
        <f t="shared" si="111"/>
        <v>5281.2694049567017</v>
      </c>
      <c r="U236" s="117">
        <f t="shared" si="111"/>
        <v>4575.4218275264784</v>
      </c>
      <c r="V236" s="117">
        <f t="shared" si="111"/>
        <v>4993.384194218419</v>
      </c>
      <c r="W236" s="117">
        <f t="shared" ref="W236" si="112">W237+W240+W242+W252</f>
        <v>5173.8564997289923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4129.886030739287</v>
      </c>
      <c r="C237" s="122">
        <f t="shared" si="113"/>
        <v>4311.7678984019803</v>
      </c>
      <c r="D237" s="122">
        <f t="shared" si="113"/>
        <v>4360.5477871833664</v>
      </c>
      <c r="E237" s="122">
        <f t="shared" si="113"/>
        <v>4222.5730458724365</v>
      </c>
      <c r="F237" s="122">
        <f t="shared" si="113"/>
        <v>4134.9496509764413</v>
      </c>
      <c r="G237" s="122">
        <f t="shared" si="113"/>
        <v>4181.2997353088222</v>
      </c>
      <c r="H237" s="122">
        <f t="shared" si="113"/>
        <v>4543.5125216248962</v>
      </c>
      <c r="I237" s="122">
        <f t="shared" si="113"/>
        <v>4072.1544875098098</v>
      </c>
      <c r="J237" s="122">
        <f t="shared" si="113"/>
        <v>4247.6281666330988</v>
      </c>
      <c r="K237" s="122">
        <f t="shared" si="113"/>
        <v>4310.4526260376124</v>
      </c>
      <c r="L237" s="122">
        <f t="shared" si="113"/>
        <v>5014.0599729850865</v>
      </c>
      <c r="M237" s="122">
        <f t="shared" si="113"/>
        <v>4401.0971119307796</v>
      </c>
      <c r="N237" s="122">
        <f t="shared" si="113"/>
        <v>4530.4336711520336</v>
      </c>
      <c r="O237" s="122">
        <f t="shared" si="113"/>
        <v>4500.1475866359933</v>
      </c>
      <c r="P237" s="122">
        <f t="shared" si="113"/>
        <v>4061.5084863978896</v>
      </c>
      <c r="Q237" s="122">
        <f t="shared" si="113"/>
        <v>4067.7572757684361</v>
      </c>
      <c r="R237" s="122">
        <f t="shared" ref="R237:V237" si="114">SUM(R238:R239)</f>
        <v>4373.3717975497202</v>
      </c>
      <c r="S237" s="122">
        <f t="shared" si="114"/>
        <v>4578.2579394354188</v>
      </c>
      <c r="T237" s="122">
        <f t="shared" si="114"/>
        <v>4741.9485740835344</v>
      </c>
      <c r="U237" s="122">
        <f t="shared" si="114"/>
        <v>4084.6500394283021</v>
      </c>
      <c r="V237" s="122">
        <f t="shared" si="114"/>
        <v>4465.1867708495802</v>
      </c>
      <c r="W237" s="122">
        <f t="shared" ref="W237" si="115">SUM(W238:W239)</f>
        <v>4647.0788066665727</v>
      </c>
      <c r="DA237" s="130" t="s">
        <v>2580</v>
      </c>
    </row>
    <row r="238" spans="1:105" ht="12" customHeight="1" x14ac:dyDescent="0.25">
      <c r="A238" s="97" t="s">
        <v>51</v>
      </c>
      <c r="B238" s="98">
        <v>4129.886030739287</v>
      </c>
      <c r="C238" s="98">
        <v>4311.7678984019803</v>
      </c>
      <c r="D238" s="98">
        <v>4360.5477871833664</v>
      </c>
      <c r="E238" s="98">
        <v>4222.5730458724365</v>
      </c>
      <c r="F238" s="98">
        <v>4134.9496509764413</v>
      </c>
      <c r="G238" s="98">
        <v>4181.2997353088222</v>
      </c>
      <c r="H238" s="98">
        <v>4543.5125216248962</v>
      </c>
      <c r="I238" s="98">
        <v>4072.1544875098098</v>
      </c>
      <c r="J238" s="98">
        <v>4247.6281666330988</v>
      </c>
      <c r="K238" s="98">
        <v>4310.4526260376124</v>
      </c>
      <c r="L238" s="98">
        <v>5014.0599729850865</v>
      </c>
      <c r="M238" s="98">
        <v>4401.0971119307796</v>
      </c>
      <c r="N238" s="98">
        <v>4530.4336711520336</v>
      </c>
      <c r="O238" s="98">
        <v>4500.1475866359933</v>
      </c>
      <c r="P238" s="98">
        <v>4061.5084863978896</v>
      </c>
      <c r="Q238" s="98">
        <v>4067.7572757684361</v>
      </c>
      <c r="R238" s="98">
        <v>4373.3717975497202</v>
      </c>
      <c r="S238" s="98">
        <v>4578.2579394354188</v>
      </c>
      <c r="T238" s="98">
        <v>4741.9485740835344</v>
      </c>
      <c r="U238" s="98">
        <v>4084.6500394283021</v>
      </c>
      <c r="V238" s="98">
        <v>4465.1867708495802</v>
      </c>
      <c r="W238" s="98">
        <v>4647.0788066665727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294.81684346968109</v>
      </c>
      <c r="C242" s="122">
        <v>289.21944735500011</v>
      </c>
      <c r="D242" s="122">
        <v>313.72175812074124</v>
      </c>
      <c r="E242" s="122">
        <v>308.67083838012985</v>
      </c>
      <c r="F242" s="122">
        <v>321.54478845938684</v>
      </c>
      <c r="G242" s="122">
        <v>325.98296255231895</v>
      </c>
      <c r="H242" s="122">
        <v>343.06626305105351</v>
      </c>
      <c r="I242" s="122">
        <v>328.22903709547819</v>
      </c>
      <c r="J242" s="122">
        <v>346.64869040088166</v>
      </c>
      <c r="K242" s="122">
        <v>352.19397753376779</v>
      </c>
      <c r="L242" s="122">
        <v>356.73361644612771</v>
      </c>
      <c r="M242" s="122">
        <v>348.70690494366778</v>
      </c>
      <c r="N242" s="122">
        <v>355.18250714991075</v>
      </c>
      <c r="O242" s="122">
        <v>358.92888509245216</v>
      </c>
      <c r="P242" s="122">
        <v>369.22523395837766</v>
      </c>
      <c r="Q242" s="122">
        <v>366.72697709283284</v>
      </c>
      <c r="R242" s="122">
        <v>376.73009451475866</v>
      </c>
      <c r="S242" s="122">
        <v>389.55389289161428</v>
      </c>
      <c r="T242" s="122">
        <v>404.20847426048221</v>
      </c>
      <c r="U242" s="122">
        <v>354.78172281249482</v>
      </c>
      <c r="V242" s="122">
        <v>390.33825665108594</v>
      </c>
      <c r="W242" s="122">
        <v>394.07978006709556</v>
      </c>
      <c r="DA242" s="130" t="s">
        <v>2585</v>
      </c>
    </row>
    <row r="243" spans="1:105" ht="12" customHeight="1" x14ac:dyDescent="0.25">
      <c r="A243" s="97" t="s">
        <v>143</v>
      </c>
      <c r="B243" s="98">
        <v>467.16013267604058</v>
      </c>
      <c r="C243" s="98">
        <v>450.93072668109767</v>
      </c>
      <c r="D243" s="98">
        <v>480.66963325678557</v>
      </c>
      <c r="E243" s="98">
        <v>479.71898224884012</v>
      </c>
      <c r="F243" s="98">
        <v>495.61254800499074</v>
      </c>
      <c r="G243" s="98">
        <v>497.69087844424422</v>
      </c>
      <c r="H243" s="98">
        <v>517.06924383885723</v>
      </c>
      <c r="I243" s="98">
        <v>491.62965168860239</v>
      </c>
      <c r="J243" s="98">
        <v>519.68072888686368</v>
      </c>
      <c r="K243" s="98">
        <v>534.45906119720996</v>
      </c>
      <c r="L243" s="98">
        <v>546.5587835854941</v>
      </c>
      <c r="M243" s="98">
        <v>538.02193695705819</v>
      </c>
      <c r="N243" s="98">
        <v>548.62382739891552</v>
      </c>
      <c r="O243" s="98">
        <v>553.61952449848422</v>
      </c>
      <c r="P243" s="98">
        <v>564.39023962683541</v>
      </c>
      <c r="Q243" s="98">
        <v>562.11351023444854</v>
      </c>
      <c r="R243" s="98">
        <v>578.88969020090042</v>
      </c>
      <c r="S243" s="98">
        <v>603.49447769246933</v>
      </c>
      <c r="T243" s="98">
        <v>627.10299539907555</v>
      </c>
      <c r="U243" s="98">
        <v>539.03027605065847</v>
      </c>
      <c r="V243" s="98">
        <v>578.96947106700486</v>
      </c>
      <c r="W243" s="98">
        <v>584.19004465165267</v>
      </c>
      <c r="DA243" s="63" t="s">
        <v>2586</v>
      </c>
    </row>
    <row r="244" spans="1:105" ht="12" customHeight="1" x14ac:dyDescent="0.25">
      <c r="A244" s="97" t="s">
        <v>124</v>
      </c>
      <c r="B244" s="98">
        <v>399.46656672026035</v>
      </c>
      <c r="C244" s="98">
        <v>387.09075921402246</v>
      </c>
      <c r="D244" s="98">
        <v>388.13796579542026</v>
      </c>
      <c r="E244" s="98">
        <v>366.86312706496261</v>
      </c>
      <c r="F244" s="98">
        <v>392.44064791454696</v>
      </c>
      <c r="G244" s="98">
        <v>386.87837835114385</v>
      </c>
      <c r="H244" s="98">
        <v>386.65773438809407</v>
      </c>
      <c r="I244" s="98">
        <v>371.56795425782155</v>
      </c>
      <c r="J244" s="98">
        <v>388.1588829741529</v>
      </c>
      <c r="K244" s="98">
        <v>392.76256435763344</v>
      </c>
      <c r="L244" s="98">
        <v>413.44889779639504</v>
      </c>
      <c r="M244" s="98">
        <v>429.52676042189518</v>
      </c>
      <c r="N244" s="98">
        <v>419.59907099918979</v>
      </c>
      <c r="O244" s="98">
        <v>411.00169760336991</v>
      </c>
      <c r="P244" s="98">
        <v>413.11276378850107</v>
      </c>
      <c r="Q244" s="98">
        <v>371.88477094683543</v>
      </c>
      <c r="R244" s="98">
        <v>397.19152493544999</v>
      </c>
      <c r="S244" s="98">
        <v>369.78336364193837</v>
      </c>
      <c r="T244" s="98">
        <v>398.07953934907732</v>
      </c>
      <c r="U244" s="98">
        <v>377.35581359912771</v>
      </c>
      <c r="V244" s="98">
        <v>386.26884913863279</v>
      </c>
      <c r="W244" s="98">
        <v>377.42588926892637</v>
      </c>
      <c r="DA244" s="63" t="s">
        <v>2587</v>
      </c>
    </row>
    <row r="245" spans="1:105" ht="12" customHeight="1" x14ac:dyDescent="0.25">
      <c r="A245" s="97" t="s">
        <v>123</v>
      </c>
      <c r="B245" s="98">
        <v>116.52171848153469</v>
      </c>
      <c r="C245" s="98">
        <v>132.87894467333595</v>
      </c>
      <c r="D245" s="98">
        <v>118.27659442015577</v>
      </c>
      <c r="E245" s="98">
        <v>94.764264565314278</v>
      </c>
      <c r="F245" s="98">
        <v>145.67874087968221</v>
      </c>
      <c r="G245" s="98">
        <v>129.99036550872802</v>
      </c>
      <c r="H245" s="98">
        <v>156.23486663923399</v>
      </c>
      <c r="I245" s="98">
        <v>133.139114667157</v>
      </c>
      <c r="J245" s="98">
        <v>136.86162538757847</v>
      </c>
      <c r="K245" s="98">
        <v>141.30718606728252</v>
      </c>
      <c r="L245" s="98">
        <v>152.26588148400072</v>
      </c>
      <c r="M245" s="98">
        <v>187.94435021722717</v>
      </c>
      <c r="N245" s="98">
        <v>170.88491902177378</v>
      </c>
      <c r="O245" s="98">
        <v>164.4090324583523</v>
      </c>
      <c r="P245" s="98">
        <v>166.5696603673245</v>
      </c>
      <c r="Q245" s="98">
        <v>123.6797786321283</v>
      </c>
      <c r="R245" s="98">
        <v>140.14547747252843</v>
      </c>
      <c r="S245" s="98">
        <v>119.83663736465554</v>
      </c>
      <c r="T245" s="98">
        <v>147.28884745144259</v>
      </c>
      <c r="U245" s="98">
        <v>140.77237859362415</v>
      </c>
      <c r="V245" s="98">
        <v>146.72574043691239</v>
      </c>
      <c r="W245" s="98">
        <v>130.92734922848641</v>
      </c>
      <c r="DA245" s="63" t="s">
        <v>2588</v>
      </c>
    </row>
    <row r="246" spans="1:105" ht="12" customHeight="1" x14ac:dyDescent="0.25">
      <c r="A246" s="100" t="s">
        <v>50</v>
      </c>
      <c r="B246" s="101">
        <v>116.52171848153469</v>
      </c>
      <c r="C246" s="101">
        <v>132.87894467333595</v>
      </c>
      <c r="D246" s="101">
        <v>118.27659442015577</v>
      </c>
      <c r="E246" s="101">
        <v>94.764264565314278</v>
      </c>
      <c r="F246" s="101">
        <v>145.67874087968221</v>
      </c>
      <c r="G246" s="101">
        <v>129.99036550872802</v>
      </c>
      <c r="H246" s="101">
        <v>156.23486663923399</v>
      </c>
      <c r="I246" s="101">
        <v>133.139114667157</v>
      </c>
      <c r="J246" s="101">
        <v>136.86162538757847</v>
      </c>
      <c r="K246" s="101">
        <v>141.30718606728252</v>
      </c>
      <c r="L246" s="101">
        <v>152.26588148400072</v>
      </c>
      <c r="M246" s="101">
        <v>187.94435021722717</v>
      </c>
      <c r="N246" s="101">
        <v>170.88491902177378</v>
      </c>
      <c r="O246" s="101">
        <v>164.4090324583523</v>
      </c>
      <c r="P246" s="101">
        <v>166.5696603673245</v>
      </c>
      <c r="Q246" s="101">
        <v>123.6797786321283</v>
      </c>
      <c r="R246" s="101">
        <v>140.14547747252843</v>
      </c>
      <c r="S246" s="101">
        <v>119.83663736465554</v>
      </c>
      <c r="T246" s="101">
        <v>147.28884745144259</v>
      </c>
      <c r="U246" s="101">
        <v>140.77237859362415</v>
      </c>
      <c r="V246" s="101">
        <v>146.72574043691239</v>
      </c>
      <c r="W246" s="101">
        <v>130.92734922848641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97.225123184121728</v>
      </c>
      <c r="C252" s="122">
        <v>96.662764844355991</v>
      </c>
      <c r="D252" s="122">
        <v>108.59513988749366</v>
      </c>
      <c r="E252" s="122">
        <v>128.48443038028927</v>
      </c>
      <c r="F252" s="122">
        <v>126.7775087226822</v>
      </c>
      <c r="G252" s="122">
        <v>126.0531227089616</v>
      </c>
      <c r="H252" s="122">
        <v>130.39634889931946</v>
      </c>
      <c r="I252" s="122">
        <v>132.03188754833138</v>
      </c>
      <c r="J252" s="122">
        <v>135.64513485383375</v>
      </c>
      <c r="K252" s="122">
        <v>134.93999240556366</v>
      </c>
      <c r="L252" s="122">
        <v>134.58520446712501</v>
      </c>
      <c r="M252" s="122">
        <v>128.83247475703226</v>
      </c>
      <c r="N252" s="122">
        <v>128.79190456287725</v>
      </c>
      <c r="O252" s="122">
        <v>123.89434656305977</v>
      </c>
      <c r="P252" s="122">
        <v>125.81429869562909</v>
      </c>
      <c r="Q252" s="122">
        <v>125.27558237250167</v>
      </c>
      <c r="R252" s="122">
        <v>126.85204908694531</v>
      </c>
      <c r="S252" s="122">
        <v>131.12578075594243</v>
      </c>
      <c r="T252" s="122">
        <v>135.11235661268549</v>
      </c>
      <c r="U252" s="122">
        <v>135.99006528568148</v>
      </c>
      <c r="V252" s="122">
        <v>137.85916671775243</v>
      </c>
      <c r="W252" s="122">
        <v>132.69791299532457</v>
      </c>
      <c r="DA252" s="130" t="s">
        <v>2595</v>
      </c>
    </row>
    <row r="253" spans="1:105" ht="12" customHeight="1" x14ac:dyDescent="0.25">
      <c r="A253" s="97" t="s">
        <v>51</v>
      </c>
      <c r="B253" s="98">
        <v>233.50697410683924</v>
      </c>
      <c r="C253" s="98">
        <v>215.27414635706887</v>
      </c>
      <c r="D253" s="98">
        <v>258.98812859252615</v>
      </c>
      <c r="E253" s="98">
        <v>304.990160543954</v>
      </c>
      <c r="F253" s="98">
        <v>306.56363943030198</v>
      </c>
      <c r="G253" s="98">
        <v>302.14768878469766</v>
      </c>
      <c r="H253" s="98">
        <v>319.14198979189075</v>
      </c>
      <c r="I253" s="98">
        <v>307.45025202007872</v>
      </c>
      <c r="J253" s="98">
        <v>326.75509384344804</v>
      </c>
      <c r="K253" s="98">
        <v>324.12916215554446</v>
      </c>
      <c r="L253" s="98">
        <v>334.61240070379239</v>
      </c>
      <c r="M253" s="98">
        <v>326.01652806618705</v>
      </c>
      <c r="N253" s="98">
        <v>322.42742341388328</v>
      </c>
      <c r="O253" s="98">
        <v>308.02824824478944</v>
      </c>
      <c r="P253" s="98">
        <v>311.10693590964217</v>
      </c>
      <c r="Q253" s="98">
        <v>306.35200586899072</v>
      </c>
      <c r="R253" s="98">
        <v>311.59095936485437</v>
      </c>
      <c r="S253" s="98">
        <v>329.70137330921591</v>
      </c>
      <c r="T253" s="98">
        <v>331.09056282706615</v>
      </c>
      <c r="U253" s="98">
        <v>306.41523752652751</v>
      </c>
      <c r="V253" s="98">
        <v>329.66303328357156</v>
      </c>
      <c r="W253" s="98">
        <v>314.83026942219516</v>
      </c>
      <c r="DA253" s="63" t="s">
        <v>2596</v>
      </c>
    </row>
    <row r="254" spans="1:105" ht="12" customHeight="1" x14ac:dyDescent="0.25">
      <c r="A254" s="97" t="s">
        <v>50</v>
      </c>
      <c r="B254" s="98">
        <v>149.28471813244383</v>
      </c>
      <c r="C254" s="98">
        <v>151.40801264059897</v>
      </c>
      <c r="D254" s="98">
        <v>161.07022344870711</v>
      </c>
      <c r="E254" s="98">
        <v>203.69846496295779</v>
      </c>
      <c r="F254" s="98">
        <v>203.70281963124907</v>
      </c>
      <c r="G254" s="98">
        <v>199.69011662192074</v>
      </c>
      <c r="H254" s="98">
        <v>202.88417576049565</v>
      </c>
      <c r="I254" s="98">
        <v>210.1688132430948</v>
      </c>
      <c r="J254" s="98">
        <v>214.97670344703556</v>
      </c>
      <c r="K254" s="98">
        <v>221.33231873953878</v>
      </c>
      <c r="L254" s="98">
        <v>225.23146671288046</v>
      </c>
      <c r="M254" s="98">
        <v>216.99893464312254</v>
      </c>
      <c r="N254" s="98">
        <v>217.33196152454903</v>
      </c>
      <c r="O254" s="98">
        <v>208.24802371134629</v>
      </c>
      <c r="P254" s="98">
        <v>207.18453409255707</v>
      </c>
      <c r="Q254" s="98">
        <v>206.37172870968709</v>
      </c>
      <c r="R254" s="98">
        <v>207.79200652640077</v>
      </c>
      <c r="S254" s="98">
        <v>210.83329689085659</v>
      </c>
      <c r="T254" s="98">
        <v>217.66289359532274</v>
      </c>
      <c r="U254" s="98">
        <v>226.88865298610654</v>
      </c>
      <c r="V254" s="98">
        <v>217.72462554528809</v>
      </c>
      <c r="W254" s="98">
        <v>210.64026618270881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163.27922893920694</v>
      </c>
      <c r="C257" s="118">
        <f t="shared" si="117"/>
        <v>168.39634270327161</v>
      </c>
      <c r="D257" s="118">
        <f t="shared" si="117"/>
        <v>170.60708447706119</v>
      </c>
      <c r="E257" s="118">
        <f t="shared" si="117"/>
        <v>167.79363164825003</v>
      </c>
      <c r="F257" s="118">
        <f t="shared" si="117"/>
        <v>164.55828206758642</v>
      </c>
      <c r="G257" s="118">
        <f t="shared" si="117"/>
        <v>165.39532023458275</v>
      </c>
      <c r="H257" s="118">
        <f t="shared" si="117"/>
        <v>178.18750585525541</v>
      </c>
      <c r="I257" s="118">
        <f t="shared" si="117"/>
        <v>161.16685572501919</v>
      </c>
      <c r="J257" s="118">
        <f t="shared" si="117"/>
        <v>167.30223193202329</v>
      </c>
      <c r="K257" s="118">
        <f t="shared" si="117"/>
        <v>169.14530706089795</v>
      </c>
      <c r="L257" s="118">
        <f t="shared" si="117"/>
        <v>192.19411989334787</v>
      </c>
      <c r="M257" s="118">
        <f t="shared" si="117"/>
        <v>170.22637427941569</v>
      </c>
      <c r="N257" s="118">
        <f t="shared" si="117"/>
        <v>173.59947305599687</v>
      </c>
      <c r="O257" s="118">
        <f t="shared" si="117"/>
        <v>171.25722346141018</v>
      </c>
      <c r="P257" s="118">
        <f t="shared" si="117"/>
        <v>155.97404111725479</v>
      </c>
      <c r="Q257" s="118">
        <f t="shared" si="117"/>
        <v>155.19391417678156</v>
      </c>
      <c r="R257" s="118">
        <f t="shared" ref="R257:V257" si="118">R258+R261+R263+R273</f>
        <v>164.64857244993362</v>
      </c>
      <c r="S257" s="118">
        <f t="shared" si="118"/>
        <v>170.93416171955991</v>
      </c>
      <c r="T257" s="118">
        <f t="shared" si="118"/>
        <v>175.81641922775086</v>
      </c>
      <c r="U257" s="118">
        <f t="shared" si="118"/>
        <v>152.89070841486347</v>
      </c>
      <c r="V257" s="118">
        <f t="shared" si="118"/>
        <v>164.96495842272682</v>
      </c>
      <c r="W257" s="118">
        <f t="shared" ref="W257" si="119">W258+W261+W263+W273</f>
        <v>169.44126857259363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137.5078781480735</v>
      </c>
      <c r="C258" s="123">
        <f t="shared" si="120"/>
        <v>143.34991823605139</v>
      </c>
      <c r="D258" s="123">
        <f t="shared" si="120"/>
        <v>144.90820971044133</v>
      </c>
      <c r="E258" s="123">
        <f t="shared" si="120"/>
        <v>140.04895873884553</v>
      </c>
      <c r="F258" s="123">
        <f t="shared" si="120"/>
        <v>136.85834969515946</v>
      </c>
      <c r="G258" s="123">
        <f t="shared" si="120"/>
        <v>138.52397657960242</v>
      </c>
      <c r="H258" s="123">
        <f t="shared" si="120"/>
        <v>150.31426142664085</v>
      </c>
      <c r="I258" s="123">
        <f t="shared" si="120"/>
        <v>134.1685987114933</v>
      </c>
      <c r="J258" s="123">
        <f t="shared" si="120"/>
        <v>139.51863532452023</v>
      </c>
      <c r="K258" s="123">
        <f t="shared" si="120"/>
        <v>141.00968691858381</v>
      </c>
      <c r="L258" s="123">
        <f t="shared" si="120"/>
        <v>163.32735230271817</v>
      </c>
      <c r="M258" s="123">
        <f t="shared" si="120"/>
        <v>142.09171784991545</v>
      </c>
      <c r="N258" s="123">
        <f t="shared" si="120"/>
        <v>145.6748339590109</v>
      </c>
      <c r="O258" s="123">
        <f t="shared" si="120"/>
        <v>143.72642615119284</v>
      </c>
      <c r="P258" s="123">
        <f t="shared" si="120"/>
        <v>128.84957391473796</v>
      </c>
      <c r="Q258" s="123">
        <f t="shared" si="120"/>
        <v>128.2885989518083</v>
      </c>
      <c r="R258" s="123">
        <f t="shared" ref="R258:V258" si="121">SUM(R259:R260)</f>
        <v>137.42565565995628</v>
      </c>
      <c r="S258" s="123">
        <f t="shared" si="121"/>
        <v>143.06699795612104</v>
      </c>
      <c r="T258" s="123">
        <f t="shared" si="121"/>
        <v>147.50512929705604</v>
      </c>
      <c r="U258" s="123">
        <f t="shared" si="121"/>
        <v>126.5359282547557</v>
      </c>
      <c r="V258" s="123">
        <f t="shared" si="121"/>
        <v>137.84356074562032</v>
      </c>
      <c r="W258" s="123">
        <f t="shared" ref="W258" si="122">SUM(W259:W260)</f>
        <v>142.50428070076737</v>
      </c>
      <c r="DA258" s="130" t="s">
        <v>2748</v>
      </c>
    </row>
    <row r="259" spans="1:105" ht="12" customHeight="1" x14ac:dyDescent="0.25">
      <c r="A259" s="97" t="s">
        <v>51</v>
      </c>
      <c r="B259" s="99">
        <v>136.78626806784112</v>
      </c>
      <c r="C259" s="99">
        <v>142.6038336617338</v>
      </c>
      <c r="D259" s="99">
        <v>144.17474165169213</v>
      </c>
      <c r="E259" s="99">
        <v>139.34486181270725</v>
      </c>
      <c r="F259" s="99">
        <v>136.18165253706542</v>
      </c>
      <c r="G259" s="99">
        <v>137.84728179815929</v>
      </c>
      <c r="H259" s="99">
        <v>149.58262584971973</v>
      </c>
      <c r="I259" s="99">
        <v>133.52347856710603</v>
      </c>
      <c r="J259" s="99">
        <v>138.85224950295296</v>
      </c>
      <c r="K259" s="99">
        <v>140.33842559918187</v>
      </c>
      <c r="L259" s="99">
        <v>162.53949948913922</v>
      </c>
      <c r="M259" s="99">
        <v>141.41921007151953</v>
      </c>
      <c r="N259" s="99">
        <v>144.98732942382375</v>
      </c>
      <c r="O259" s="99">
        <v>143.05006323772432</v>
      </c>
      <c r="P259" s="99">
        <v>128.26270386478313</v>
      </c>
      <c r="Q259" s="99">
        <v>127.70825590862717</v>
      </c>
      <c r="R259" s="99">
        <v>136.80609432736478</v>
      </c>
      <c r="S259" s="99">
        <v>142.4222935099765</v>
      </c>
      <c r="T259" s="99">
        <v>146.8306727185647</v>
      </c>
      <c r="U259" s="99">
        <v>125.96255019378678</v>
      </c>
      <c r="V259" s="99">
        <v>137.21395969685003</v>
      </c>
      <c r="W259" s="99">
        <v>141.85677428356635</v>
      </c>
      <c r="DA259" s="63" t="s">
        <v>2749</v>
      </c>
    </row>
    <row r="260" spans="1:105" ht="12" customHeight="1" x14ac:dyDescent="0.25">
      <c r="A260" s="97" t="s">
        <v>53</v>
      </c>
      <c r="B260" s="99">
        <v>0.72161008023236861</v>
      </c>
      <c r="C260" s="99">
        <v>0.74608457431758646</v>
      </c>
      <c r="D260" s="99">
        <v>0.7334680587491984</v>
      </c>
      <c r="E260" s="99">
        <v>0.70409692613828256</v>
      </c>
      <c r="F260" s="99">
        <v>0.67669715809405284</v>
      </c>
      <c r="G260" s="99">
        <v>0.67669478144313855</v>
      </c>
      <c r="H260" s="99">
        <v>0.73163557692111558</v>
      </c>
      <c r="I260" s="99">
        <v>0.64512014438728971</v>
      </c>
      <c r="J260" s="99">
        <v>0.66638582156726367</v>
      </c>
      <c r="K260" s="99">
        <v>0.67126131940192491</v>
      </c>
      <c r="L260" s="99">
        <v>0.7878528135789602</v>
      </c>
      <c r="M260" s="99">
        <v>0.67250777839591636</v>
      </c>
      <c r="N260" s="99">
        <v>0.68750453518713683</v>
      </c>
      <c r="O260" s="99">
        <v>0.67636291346851496</v>
      </c>
      <c r="P260" s="99">
        <v>0.58687004995481162</v>
      </c>
      <c r="Q260" s="99">
        <v>0.58034304318113816</v>
      </c>
      <c r="R260" s="99">
        <v>0.61956133259149315</v>
      </c>
      <c r="S260" s="99">
        <v>0.64470444614455502</v>
      </c>
      <c r="T260" s="99">
        <v>0.67445657849135898</v>
      </c>
      <c r="U260" s="99">
        <v>0.57337806096891797</v>
      </c>
      <c r="V260" s="99">
        <v>0.62960104877029044</v>
      </c>
      <c r="W260" s="99">
        <v>0.64750641720102609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6.2529074427488257E-2</v>
      </c>
      <c r="C261" s="123">
        <f t="shared" si="123"/>
        <v>7.1880259909695182E-2</v>
      </c>
      <c r="D261" s="123">
        <f t="shared" si="123"/>
        <v>5.9399992173974181E-2</v>
      </c>
      <c r="E261" s="123">
        <f t="shared" si="123"/>
        <v>0.11335998390677782</v>
      </c>
      <c r="F261" s="123">
        <f t="shared" si="123"/>
        <v>6.052221022852549E-2</v>
      </c>
      <c r="G261" s="123">
        <f t="shared" si="123"/>
        <v>7.372577579979038E-2</v>
      </c>
      <c r="H261" s="123">
        <f t="shared" si="123"/>
        <v>8.8184228227169273E-2</v>
      </c>
      <c r="I261" s="123">
        <f t="shared" si="123"/>
        <v>7.1187260002679859E-2</v>
      </c>
      <c r="J261" s="123">
        <f t="shared" si="123"/>
        <v>7.3066272259916715E-2</v>
      </c>
      <c r="K261" s="123">
        <f t="shared" si="123"/>
        <v>9.1947924457112348E-2</v>
      </c>
      <c r="L261" s="123">
        <f t="shared" si="123"/>
        <v>0.10318701380779763</v>
      </c>
      <c r="M261" s="123">
        <f t="shared" si="123"/>
        <v>0.10065160443943123</v>
      </c>
      <c r="N261" s="123">
        <f t="shared" si="123"/>
        <v>0.11600556477967404</v>
      </c>
      <c r="O261" s="123">
        <f t="shared" si="123"/>
        <v>9.6699691281968939E-2</v>
      </c>
      <c r="P261" s="123">
        <f t="shared" si="123"/>
        <v>8.4175326838538705E-2</v>
      </c>
      <c r="Q261" s="123">
        <f t="shared" si="123"/>
        <v>0.11676475022108668</v>
      </c>
      <c r="R261" s="123">
        <f t="shared" si="123"/>
        <v>0.11117807769697388</v>
      </c>
      <c r="S261" s="123">
        <f t="shared" si="123"/>
        <v>0.12205372606209876</v>
      </c>
      <c r="T261" s="123">
        <f t="shared" si="123"/>
        <v>0.1241324197174333</v>
      </c>
      <c r="U261" s="123">
        <f t="shared" si="123"/>
        <v>0.13903146592039231</v>
      </c>
      <c r="V261" s="123">
        <f t="shared" si="123"/>
        <v>0.11800774526505831</v>
      </c>
      <c r="W261" s="123">
        <f t="shared" si="123"/>
        <v>0.1274492281265335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6.2529074427488257E-2</v>
      </c>
      <c r="C262" s="99">
        <f>RES_hhdet_fecs!C8</f>
        <v>7.1880259909695182E-2</v>
      </c>
      <c r="D262" s="99">
        <f>RES_hhdet_fecs!D8</f>
        <v>5.9399992173974181E-2</v>
      </c>
      <c r="E262" s="99">
        <f>RES_hhdet_fecs!E8</f>
        <v>0.11335998390677782</v>
      </c>
      <c r="F262" s="99">
        <f>RES_hhdet_fecs!F8</f>
        <v>6.052221022852549E-2</v>
      </c>
      <c r="G262" s="99">
        <f>RES_hhdet_fecs!G8</f>
        <v>7.372577579979038E-2</v>
      </c>
      <c r="H262" s="99">
        <f>RES_hhdet_fecs!H8</f>
        <v>8.8184228227169273E-2</v>
      </c>
      <c r="I262" s="99">
        <f>RES_hhdet_fecs!I8</f>
        <v>7.1187260002679859E-2</v>
      </c>
      <c r="J262" s="99">
        <f>RES_hhdet_fecs!J8</f>
        <v>7.3066272259916715E-2</v>
      </c>
      <c r="K262" s="99">
        <f>RES_hhdet_fecs!K8</f>
        <v>9.1947924457112348E-2</v>
      </c>
      <c r="L262" s="99">
        <f>RES_hhdet_fecs!L8</f>
        <v>0.10318701380779763</v>
      </c>
      <c r="M262" s="99">
        <f>RES_hhdet_fecs!M8</f>
        <v>0.10065160443943123</v>
      </c>
      <c r="N262" s="99">
        <f>RES_hhdet_fecs!N8</f>
        <v>0.11600556477967404</v>
      </c>
      <c r="O262" s="99">
        <f>RES_hhdet_fecs!O8</f>
        <v>9.6699691281968939E-2</v>
      </c>
      <c r="P262" s="99">
        <f>RES_hhdet_fecs!P8</f>
        <v>8.4175326838538705E-2</v>
      </c>
      <c r="Q262" s="99">
        <f>RES_hhdet_fecs!Q8</f>
        <v>0.11676475022108668</v>
      </c>
      <c r="R262" s="99">
        <f>RES_hhdet_fecs!R8</f>
        <v>0.11117807769697388</v>
      </c>
      <c r="S262" s="99">
        <f>RES_hhdet_fecs!S8</f>
        <v>0.12205372606209876</v>
      </c>
      <c r="T262" s="99">
        <f>RES_hhdet_fecs!T8</f>
        <v>0.1241324197174333</v>
      </c>
      <c r="U262" s="99">
        <f>RES_hhdet_fecs!U8</f>
        <v>0.13903146592039231</v>
      </c>
      <c r="V262" s="99">
        <f>RES_hhdet_fecs!V8</f>
        <v>0.11800774526505831</v>
      </c>
      <c r="W262" s="99">
        <f>RES_hhdet_fecs!W8</f>
        <v>0.1274492281265335</v>
      </c>
      <c r="DA262" s="63" t="s">
        <v>2752</v>
      </c>
    </row>
    <row r="263" spans="1:105" ht="12" customHeight="1" x14ac:dyDescent="0.25">
      <c r="A263" s="121" t="s">
        <v>55</v>
      </c>
      <c r="B263" s="123">
        <v>18.096459448448719</v>
      </c>
      <c r="C263" s="123">
        <v>17.445765545945818</v>
      </c>
      <c r="D263" s="123">
        <v>17.870042777140259</v>
      </c>
      <c r="E263" s="123">
        <v>18.003310326958658</v>
      </c>
      <c r="F263" s="123">
        <v>18.151342529119795</v>
      </c>
      <c r="G263" s="123">
        <v>17.755613597010299</v>
      </c>
      <c r="H263" s="123">
        <v>18.304430301308887</v>
      </c>
      <c r="I263" s="123">
        <v>17.634564606243774</v>
      </c>
      <c r="J263" s="123">
        <v>18.174760070780813</v>
      </c>
      <c r="K263" s="123">
        <v>18.445550150935386</v>
      </c>
      <c r="L263" s="123">
        <v>18.84437618952839</v>
      </c>
      <c r="M263" s="123">
        <v>18.696410604200793</v>
      </c>
      <c r="N263" s="123">
        <v>18.529006011258431</v>
      </c>
      <c r="O263" s="123">
        <v>18.43818915473863</v>
      </c>
      <c r="P263" s="123">
        <v>18.356084155091303</v>
      </c>
      <c r="Q263" s="123">
        <v>18.159221655757548</v>
      </c>
      <c r="R263" s="123">
        <v>18.453898907016129</v>
      </c>
      <c r="S263" s="123">
        <v>18.926980254490193</v>
      </c>
      <c r="T263" s="123">
        <v>19.351140593247234</v>
      </c>
      <c r="U263" s="123">
        <v>17.41605363754876</v>
      </c>
      <c r="V263" s="123">
        <v>18.231244746376202</v>
      </c>
      <c r="W263" s="123">
        <v>18.194398727882529</v>
      </c>
      <c r="DA263" s="130" t="s">
        <v>2753</v>
      </c>
    </row>
    <row r="264" spans="1:105" ht="12" customHeight="1" x14ac:dyDescent="0.25">
      <c r="A264" s="97" t="s">
        <v>143</v>
      </c>
      <c r="B264" s="99">
        <v>15.567486201487041</v>
      </c>
      <c r="C264" s="99">
        <v>14.998796750327726</v>
      </c>
      <c r="D264" s="99">
        <v>15.976607889121162</v>
      </c>
      <c r="E264" s="99">
        <v>15.919717937527862</v>
      </c>
      <c r="F264" s="99">
        <v>16.415075360866641</v>
      </c>
      <c r="G264" s="99">
        <v>16.504019491035223</v>
      </c>
      <c r="H264" s="99">
        <v>17.115174283215257</v>
      </c>
      <c r="I264" s="99">
        <v>16.21145606864048</v>
      </c>
      <c r="J264" s="99">
        <v>17.098151083854084</v>
      </c>
      <c r="K264" s="99">
        <v>17.486393129650324</v>
      </c>
      <c r="L264" s="99">
        <v>17.799397513947987</v>
      </c>
      <c r="M264" s="99">
        <v>17.389240882867369</v>
      </c>
      <c r="N264" s="99">
        <v>17.653292873867908</v>
      </c>
      <c r="O264" s="99">
        <v>17.689892196677832</v>
      </c>
      <c r="P264" s="99">
        <v>17.913371498027338</v>
      </c>
      <c r="Q264" s="99">
        <v>17.734267450633595</v>
      </c>
      <c r="R264" s="99">
        <v>18.186114374886845</v>
      </c>
      <c r="S264" s="99">
        <v>18.870867624715089</v>
      </c>
      <c r="T264" s="99">
        <v>19.518950667310214</v>
      </c>
      <c r="U264" s="99">
        <v>16.690809369846949</v>
      </c>
      <c r="V264" s="99">
        <v>17.855673816894882</v>
      </c>
      <c r="W264" s="99">
        <v>17.900776660725271</v>
      </c>
      <c r="DA264" s="63" t="s">
        <v>2754</v>
      </c>
    </row>
    <row r="265" spans="1:105" ht="12" customHeight="1" x14ac:dyDescent="0.25">
      <c r="A265" s="97" t="s">
        <v>124</v>
      </c>
      <c r="B265" s="99">
        <v>20.421494325962595</v>
      </c>
      <c r="C265" s="99">
        <v>19.727090999958829</v>
      </c>
      <c r="D265" s="99">
        <v>19.718506491695514</v>
      </c>
      <c r="E265" s="99">
        <v>18.576721721448287</v>
      </c>
      <c r="F265" s="99">
        <v>19.801540802960087</v>
      </c>
      <c r="G265" s="99">
        <v>19.456422300058701</v>
      </c>
      <c r="H265" s="99">
        <v>19.384537509147982</v>
      </c>
      <c r="I265" s="99">
        <v>18.56549786995377</v>
      </c>
      <c r="J265" s="99">
        <v>19.337000611097814</v>
      </c>
      <c r="K265" s="99">
        <v>19.481696132112351</v>
      </c>
      <c r="L265" s="99">
        <v>20.400319962394153</v>
      </c>
      <c r="M265" s="99">
        <v>21.065543399564884</v>
      </c>
      <c r="N265" s="99">
        <v>20.454118177304288</v>
      </c>
      <c r="O265" s="99">
        <v>19.907213639551887</v>
      </c>
      <c r="P265" s="99">
        <v>19.867350514503304</v>
      </c>
      <c r="Q265" s="99">
        <v>17.762513543992277</v>
      </c>
      <c r="R265" s="99">
        <v>18.886341466114711</v>
      </c>
      <c r="S265" s="99">
        <v>17.515117800364671</v>
      </c>
      <c r="T265" s="99">
        <v>18.770245558398408</v>
      </c>
      <c r="U265" s="99">
        <v>17.700804699512279</v>
      </c>
      <c r="V265" s="99">
        <v>18.001979988453105</v>
      </c>
      <c r="W265" s="99">
        <v>17.47496695679725</v>
      </c>
      <c r="DA265" s="63" t="s">
        <v>2755</v>
      </c>
    </row>
    <row r="266" spans="1:105" ht="12" customHeight="1" x14ac:dyDescent="0.25">
      <c r="A266" s="97" t="s">
        <v>123</v>
      </c>
      <c r="B266" s="99">
        <v>14.747846510807303</v>
      </c>
      <c r="C266" s="99">
        <v>15.172010284431765</v>
      </c>
      <c r="D266" s="99">
        <v>14.957521560347665</v>
      </c>
      <c r="E266" s="99">
        <v>13.002920097537196</v>
      </c>
      <c r="F266" s="99">
        <v>16.839434217302792</v>
      </c>
      <c r="G266" s="99">
        <v>15.667102218130585</v>
      </c>
      <c r="H266" s="99">
        <v>17.39125463811936</v>
      </c>
      <c r="I266" s="99">
        <v>14.822389290226285</v>
      </c>
      <c r="J266" s="99">
        <v>15.966458579448002</v>
      </c>
      <c r="K266" s="99">
        <v>15.54033276702596</v>
      </c>
      <c r="L266" s="99">
        <v>16.34553381569145</v>
      </c>
      <c r="M266" s="99">
        <v>18.356108093436063</v>
      </c>
      <c r="N266" s="99">
        <v>17.03654926111583</v>
      </c>
      <c r="O266" s="99">
        <v>16.023231344825536</v>
      </c>
      <c r="P266" s="99">
        <v>16.496025820979348</v>
      </c>
      <c r="Q266" s="99">
        <v>13.634542094945605</v>
      </c>
      <c r="R266" s="99">
        <v>15.333221991377643</v>
      </c>
      <c r="S266" s="99">
        <v>13.90658221011086</v>
      </c>
      <c r="T266" s="99">
        <v>16.113296472835557</v>
      </c>
      <c r="U266" s="99">
        <v>15.2725548287384</v>
      </c>
      <c r="V266" s="99">
        <v>15.959285571912993</v>
      </c>
      <c r="W266" s="99">
        <v>15.101917832572607</v>
      </c>
      <c r="DA266" s="63" t="s">
        <v>2756</v>
      </c>
    </row>
    <row r="267" spans="1:105" ht="12" customHeight="1" x14ac:dyDescent="0.25">
      <c r="A267" s="100" t="s">
        <v>50</v>
      </c>
      <c r="B267" s="102">
        <v>5.9568129377105734</v>
      </c>
      <c r="C267" s="102">
        <v>6.771835728840192</v>
      </c>
      <c r="D267" s="102">
        <v>6.0087855361172133</v>
      </c>
      <c r="E267" s="102">
        <v>4.7985454031629082</v>
      </c>
      <c r="F267" s="102">
        <v>7.3505727477063134</v>
      </c>
      <c r="G267" s="102">
        <v>6.5373191881539041</v>
      </c>
      <c r="H267" s="102">
        <v>7.8326136095474421</v>
      </c>
      <c r="I267" s="102">
        <v>6.6523335003360389</v>
      </c>
      <c r="J267" s="102">
        <v>6.8180671622853772</v>
      </c>
      <c r="K267" s="102">
        <v>7.0090785376886782</v>
      </c>
      <c r="L267" s="102">
        <v>7.5130752994758314</v>
      </c>
      <c r="M267" s="102">
        <v>9.2174696224170418</v>
      </c>
      <c r="N267" s="102">
        <v>8.3300954886937397</v>
      </c>
      <c r="O267" s="102">
        <v>7.9632900606141055</v>
      </c>
      <c r="P267" s="102">
        <v>8.0106404780406351</v>
      </c>
      <c r="Q267" s="102">
        <v>5.9073775392249361</v>
      </c>
      <c r="R267" s="102">
        <v>6.6638766849519548</v>
      </c>
      <c r="S267" s="102">
        <v>5.6761688778242139</v>
      </c>
      <c r="T267" s="102">
        <v>6.9449634090656733</v>
      </c>
      <c r="U267" s="102">
        <v>6.60327545190178</v>
      </c>
      <c r="V267" s="102">
        <v>6.8381228489597232</v>
      </c>
      <c r="W267" s="102">
        <v>6.0619877082110447</v>
      </c>
      <c r="DA267" s="131" t="s">
        <v>2757</v>
      </c>
    </row>
    <row r="268" spans="1:105" ht="12" customHeight="1" x14ac:dyDescent="0.25">
      <c r="A268" s="103" t="s">
        <v>52</v>
      </c>
      <c r="B268" s="105">
        <v>8.7910335730967297</v>
      </c>
      <c r="C268" s="105">
        <v>8.4001745555915761</v>
      </c>
      <c r="D268" s="105">
        <v>8.9487360242304508</v>
      </c>
      <c r="E268" s="105">
        <v>8.204374694374291</v>
      </c>
      <c r="F268" s="105">
        <v>9.4888614695964755</v>
      </c>
      <c r="G268" s="105">
        <v>9.1297830299766822</v>
      </c>
      <c r="H268" s="105">
        <v>9.5586410285719161</v>
      </c>
      <c r="I268" s="105">
        <v>8.1700557898902471</v>
      </c>
      <c r="J268" s="105">
        <v>9.1483914171626211</v>
      </c>
      <c r="K268" s="105">
        <v>8.5312542293372839</v>
      </c>
      <c r="L268" s="105">
        <v>8.8324585162156239</v>
      </c>
      <c r="M268" s="105">
        <v>9.1386384710190249</v>
      </c>
      <c r="N268" s="105">
        <v>8.7064537724220958</v>
      </c>
      <c r="O268" s="105">
        <v>8.0599412842114351</v>
      </c>
      <c r="P268" s="105">
        <v>8.4853853429387183</v>
      </c>
      <c r="Q268" s="105">
        <v>7.7271645557206652</v>
      </c>
      <c r="R268" s="105">
        <v>8.66934530642569</v>
      </c>
      <c r="S268" s="105">
        <v>8.2304133322866448</v>
      </c>
      <c r="T268" s="105">
        <v>9.1683330637698823</v>
      </c>
      <c r="U268" s="105">
        <v>8.6692793768366183</v>
      </c>
      <c r="V268" s="105">
        <v>9.1211627229532724</v>
      </c>
      <c r="W268" s="105">
        <v>9.0399301243615628</v>
      </c>
      <c r="DA268" s="132" t="s">
        <v>2758</v>
      </c>
    </row>
    <row r="269" spans="1:105" ht="12" customHeight="1" x14ac:dyDescent="0.25">
      <c r="A269" s="106" t="s">
        <v>122</v>
      </c>
      <c r="B269" s="102">
        <v>21.562129824699024</v>
      </c>
      <c r="C269" s="102">
        <v>20.96950081180427</v>
      </c>
      <c r="D269" s="102">
        <v>20.79580445664886</v>
      </c>
      <c r="E269" s="102">
        <v>21.505674847534348</v>
      </c>
      <c r="F269" s="102">
        <v>20.824778244558114</v>
      </c>
      <c r="G269" s="102">
        <v>19.568091810246436</v>
      </c>
      <c r="H269" s="102">
        <v>20.327110817118772</v>
      </c>
      <c r="I269" s="102">
        <v>19.904268781114435</v>
      </c>
      <c r="J269" s="102">
        <v>19.964505569207976</v>
      </c>
      <c r="K269" s="102">
        <v>20.089359615865678</v>
      </c>
      <c r="L269" s="102">
        <v>20.64696752010099</v>
      </c>
      <c r="M269" s="102">
        <v>20.5476635736646</v>
      </c>
      <c r="N269" s="102">
        <v>19.685602194169491</v>
      </c>
      <c r="O269" s="102">
        <v>19.585822457958614</v>
      </c>
      <c r="P269" s="102">
        <v>19.366765738998176</v>
      </c>
      <c r="Q269" s="102">
        <v>19.480450458655891</v>
      </c>
      <c r="R269" s="102">
        <v>19.443386769678416</v>
      </c>
      <c r="S269" s="102">
        <v>19.692190942545615</v>
      </c>
      <c r="T269" s="102">
        <v>19.416282366384355</v>
      </c>
      <c r="U269" s="102">
        <v>19.016830554213882</v>
      </c>
      <c r="V269" s="102">
        <v>19.365308880028081</v>
      </c>
      <c r="W269" s="102">
        <v>18.677711962734779</v>
      </c>
      <c r="DA269" s="131" t="s">
        <v>2759</v>
      </c>
    </row>
    <row r="270" spans="1:105" ht="12" customHeight="1" x14ac:dyDescent="0.25">
      <c r="A270" s="107" t="s">
        <v>121</v>
      </c>
      <c r="B270" s="105">
        <v>20.309657626663878</v>
      </c>
      <c r="C270" s="105">
        <v>20.300387275467518</v>
      </c>
      <c r="D270" s="105">
        <v>21.20403049683663</v>
      </c>
      <c r="E270" s="105">
        <v>21.506779936260443</v>
      </c>
      <c r="F270" s="105">
        <v>21.774528525434953</v>
      </c>
      <c r="G270" s="105">
        <v>21.408920534330289</v>
      </c>
      <c r="H270" s="105">
        <v>21.067406625109918</v>
      </c>
      <c r="I270" s="105">
        <v>22.574213523495835</v>
      </c>
      <c r="J270" s="105">
        <v>20.873668860563889</v>
      </c>
      <c r="K270" s="105">
        <v>20.212301038396635</v>
      </c>
      <c r="L270" s="105">
        <v>20.297333939830214</v>
      </c>
      <c r="M270" s="105">
        <v>21.248132391927321</v>
      </c>
      <c r="N270" s="105">
        <v>20.378365062976872</v>
      </c>
      <c r="O270" s="105">
        <v>19.749412853332856</v>
      </c>
      <c r="P270" s="105">
        <v>18.40462343936635</v>
      </c>
      <c r="Q270" s="105">
        <v>18.302791519863984</v>
      </c>
      <c r="R270" s="105">
        <v>18.168095811868241</v>
      </c>
      <c r="S270" s="105">
        <v>18.625176200545166</v>
      </c>
      <c r="T270" s="105">
        <v>18.804700256542205</v>
      </c>
      <c r="U270" s="105">
        <v>18.48852331469396</v>
      </c>
      <c r="V270" s="105">
        <v>18.718502201742382</v>
      </c>
      <c r="W270" s="105">
        <v>19.162423293468795</v>
      </c>
      <c r="DA270" s="132" t="s">
        <v>2760</v>
      </c>
    </row>
    <row r="271" spans="1:105" ht="12" customHeight="1" x14ac:dyDescent="0.25">
      <c r="A271" s="108" t="s">
        <v>53</v>
      </c>
      <c r="B271" s="99">
        <v>9.7080602065079997</v>
      </c>
      <c r="C271" s="99">
        <v>9.4319386963469292</v>
      </c>
      <c r="D271" s="99">
        <v>10.097701249488233</v>
      </c>
      <c r="E271" s="99">
        <v>10.40137280523876</v>
      </c>
      <c r="F271" s="99">
        <v>11.047035576189145</v>
      </c>
      <c r="G271" s="99">
        <v>10.764495374138511</v>
      </c>
      <c r="H271" s="99">
        <v>10.433356281953373</v>
      </c>
      <c r="I271" s="99">
        <v>12.283698944869254</v>
      </c>
      <c r="J271" s="99">
        <v>10.771663973489639</v>
      </c>
      <c r="K271" s="99">
        <v>10.954035823878622</v>
      </c>
      <c r="L271" s="99">
        <v>11.180437028443418</v>
      </c>
      <c r="M271" s="99">
        <v>12.002283247023312</v>
      </c>
      <c r="N271" s="99">
        <v>11.560289761220506</v>
      </c>
      <c r="O271" s="99">
        <v>11.618314618336337</v>
      </c>
      <c r="P271" s="99">
        <v>10.469510921367707</v>
      </c>
      <c r="Q271" s="99">
        <v>10.32578515061067</v>
      </c>
      <c r="R271" s="99">
        <v>10.175870656196523</v>
      </c>
      <c r="S271" s="99">
        <v>10.434771689496051</v>
      </c>
      <c r="T271" s="99">
        <v>10.585902134445242</v>
      </c>
      <c r="U271" s="99">
        <v>10.217102613435053</v>
      </c>
      <c r="V271" s="99">
        <v>10.262200101166423</v>
      </c>
      <c r="W271" s="99">
        <v>10.450994279722082</v>
      </c>
      <c r="DA271" s="63" t="s">
        <v>2761</v>
      </c>
    </row>
    <row r="272" spans="1:105" ht="12" customHeight="1" x14ac:dyDescent="0.25">
      <c r="A272" s="108" t="s">
        <v>52</v>
      </c>
      <c r="B272" s="99">
        <v>10.601597420155878</v>
      </c>
      <c r="C272" s="99">
        <v>10.86844857912059</v>
      </c>
      <c r="D272" s="99">
        <v>11.106329247348393</v>
      </c>
      <c r="E272" s="99">
        <v>11.105407131021684</v>
      </c>
      <c r="F272" s="99">
        <v>10.727492949245811</v>
      </c>
      <c r="G272" s="99">
        <v>10.644425160191778</v>
      </c>
      <c r="H272" s="99">
        <v>10.634050343156542</v>
      </c>
      <c r="I272" s="99">
        <v>10.290514578626579</v>
      </c>
      <c r="J272" s="99">
        <v>10.102004887074237</v>
      </c>
      <c r="K272" s="99">
        <v>9.258265214518012</v>
      </c>
      <c r="L272" s="99">
        <v>9.1168969113867959</v>
      </c>
      <c r="M272" s="99">
        <v>9.2458491449040121</v>
      </c>
      <c r="N272" s="99">
        <v>8.8180753017563713</v>
      </c>
      <c r="O272" s="99">
        <v>8.1310982349965162</v>
      </c>
      <c r="P272" s="99">
        <v>7.9351125179986433</v>
      </c>
      <c r="Q272" s="99">
        <v>7.9770063692533064</v>
      </c>
      <c r="R272" s="99">
        <v>7.9922251556717212</v>
      </c>
      <c r="S272" s="99">
        <v>8.1904045110491133</v>
      </c>
      <c r="T272" s="99">
        <v>8.218798122096965</v>
      </c>
      <c r="U272" s="99">
        <v>8.271420701258906</v>
      </c>
      <c r="V272" s="99">
        <v>8.4563021005759573</v>
      </c>
      <c r="W272" s="99">
        <v>8.7114290137467112</v>
      </c>
      <c r="DA272" s="63" t="s">
        <v>2762</v>
      </c>
    </row>
    <row r="273" spans="1:105" ht="12" customHeight="1" x14ac:dyDescent="0.25">
      <c r="A273" s="121" t="s">
        <v>54</v>
      </c>
      <c r="B273" s="123">
        <v>7.6123622682572449</v>
      </c>
      <c r="C273" s="123">
        <v>7.5287786613646865</v>
      </c>
      <c r="D273" s="123">
        <v>7.7694319973056194</v>
      </c>
      <c r="E273" s="123">
        <v>9.62800259853908</v>
      </c>
      <c r="F273" s="123">
        <v>9.4880676330786269</v>
      </c>
      <c r="G273" s="123">
        <v>9.0420042821702307</v>
      </c>
      <c r="H273" s="123">
        <v>9.4806298990785116</v>
      </c>
      <c r="I273" s="123">
        <v>9.2925051472794173</v>
      </c>
      <c r="J273" s="123">
        <v>9.5357702644623288</v>
      </c>
      <c r="K273" s="123">
        <v>9.5981220669216363</v>
      </c>
      <c r="L273" s="123">
        <v>9.9192043872935098</v>
      </c>
      <c r="M273" s="123">
        <v>9.3375942208600229</v>
      </c>
      <c r="N273" s="123">
        <v>9.2796275209478516</v>
      </c>
      <c r="O273" s="123">
        <v>8.9959084641967362</v>
      </c>
      <c r="P273" s="123">
        <v>8.6842077205869739</v>
      </c>
      <c r="Q273" s="123">
        <v>8.6293288189946278</v>
      </c>
      <c r="R273" s="123">
        <v>8.6578398052642349</v>
      </c>
      <c r="S273" s="123">
        <v>8.8181297828865972</v>
      </c>
      <c r="T273" s="123">
        <v>8.8360169177301469</v>
      </c>
      <c r="U273" s="123">
        <v>8.799695056638587</v>
      </c>
      <c r="V273" s="123">
        <v>8.7721451854652415</v>
      </c>
      <c r="W273" s="123">
        <v>8.6151399158172257</v>
      </c>
      <c r="DA273" s="130" t="s">
        <v>2763</v>
      </c>
    </row>
    <row r="274" spans="1:105" ht="12" customHeight="1" x14ac:dyDescent="0.25">
      <c r="A274" s="97" t="s">
        <v>51</v>
      </c>
      <c r="B274" s="99">
        <v>7.7659842434346258</v>
      </c>
      <c r="C274" s="99">
        <v>7.1498278103567658</v>
      </c>
      <c r="D274" s="99">
        <v>8.5786692528987381</v>
      </c>
      <c r="E274" s="99">
        <v>10.10419460475549</v>
      </c>
      <c r="F274" s="99">
        <v>10.123103447942205</v>
      </c>
      <c r="G274" s="99">
        <v>9.9864188535631087</v>
      </c>
      <c r="H274" s="99">
        <v>10.526231314996958</v>
      </c>
      <c r="I274" s="99">
        <v>10.096778456271535</v>
      </c>
      <c r="J274" s="99">
        <v>10.720642254813146</v>
      </c>
      <c r="K274" s="99">
        <v>10.584429597568892</v>
      </c>
      <c r="L274" s="99">
        <v>10.877201093596916</v>
      </c>
      <c r="M274" s="99">
        <v>10.495464437424188</v>
      </c>
      <c r="N274" s="99">
        <v>10.334981905561646</v>
      </c>
      <c r="O274" s="99">
        <v>9.8240551054414116</v>
      </c>
      <c r="P274" s="99">
        <v>9.8641743684323551</v>
      </c>
      <c r="Q274" s="99">
        <v>9.6624276230544481</v>
      </c>
      <c r="R274" s="99">
        <v>9.7923307784009097</v>
      </c>
      <c r="S274" s="99">
        <v>10.276292715922379</v>
      </c>
      <c r="T274" s="99">
        <v>10.257137506690558</v>
      </c>
      <c r="U274" s="99">
        <v>9.4600016273060632</v>
      </c>
      <c r="V274" s="99">
        <v>10.157377489542158</v>
      </c>
      <c r="W274" s="99">
        <v>9.641031909447241</v>
      </c>
      <c r="DA274" s="63" t="s">
        <v>2764</v>
      </c>
    </row>
    <row r="275" spans="1:105" ht="12" customHeight="1" x14ac:dyDescent="0.25">
      <c r="A275" s="97" t="s">
        <v>50</v>
      </c>
      <c r="B275" s="99">
        <v>7.6317200944366377</v>
      </c>
      <c r="C275" s="99">
        <v>7.7161223108211399</v>
      </c>
      <c r="D275" s="99">
        <v>8.1828229304582365</v>
      </c>
      <c r="E275" s="99">
        <v>10.314608963230548</v>
      </c>
      <c r="F275" s="99">
        <v>10.278317794145808</v>
      </c>
      <c r="G275" s="99">
        <v>10.042575278315693</v>
      </c>
      <c r="H275" s="99">
        <v>10.171310606952645</v>
      </c>
      <c r="I275" s="99">
        <v>10.501144164569068</v>
      </c>
      <c r="J275" s="99">
        <v>10.709544025053086</v>
      </c>
      <c r="K275" s="99">
        <v>10.97846222934135</v>
      </c>
      <c r="L275" s="99">
        <v>11.113329872280421</v>
      </c>
      <c r="M275" s="99">
        <v>10.642411361969765</v>
      </c>
      <c r="N275" s="99">
        <v>10.594240864601575</v>
      </c>
      <c r="O275" s="99">
        <v>10.086668552004166</v>
      </c>
      <c r="P275" s="99">
        <v>9.9638842485831383</v>
      </c>
      <c r="Q275" s="99">
        <v>9.8570334487479219</v>
      </c>
      <c r="R275" s="99">
        <v>9.8804494628240711</v>
      </c>
      <c r="S275" s="99">
        <v>9.9863065631538923</v>
      </c>
      <c r="T275" s="99">
        <v>10.263240277097204</v>
      </c>
      <c r="U275" s="99">
        <v>10.642771597283184</v>
      </c>
      <c r="V275" s="99">
        <v>10.147011235309355</v>
      </c>
      <c r="W275" s="99">
        <v>9.7527270809211739</v>
      </c>
      <c r="DA275" s="63" t="s">
        <v>2765</v>
      </c>
    </row>
    <row r="276" spans="1:105" ht="12" customHeight="1" x14ac:dyDescent="0.25">
      <c r="A276" s="109" t="s">
        <v>120</v>
      </c>
      <c r="B276" s="110">
        <v>7.540251531913766</v>
      </c>
      <c r="C276" s="110">
        <v>7.4840081640614597</v>
      </c>
      <c r="D276" s="110">
        <v>7.0565280396456478</v>
      </c>
      <c r="E276" s="110">
        <v>8.8594120445676392</v>
      </c>
      <c r="F276" s="110">
        <v>8.6120311411373187</v>
      </c>
      <c r="G276" s="110">
        <v>7.851873157034861</v>
      </c>
      <c r="H276" s="110">
        <v>8.5107613718234543</v>
      </c>
      <c r="I276" s="110">
        <v>7.9489326131011113</v>
      </c>
      <c r="J276" s="110">
        <v>8.1157504343885627</v>
      </c>
      <c r="K276" s="110">
        <v>8.1427097606385601</v>
      </c>
      <c r="L276" s="110">
        <v>8.7029200177995136</v>
      </c>
      <c r="M276" s="110">
        <v>8.0171056395102731</v>
      </c>
      <c r="N276" s="110">
        <v>7.9837648516250015</v>
      </c>
      <c r="O276" s="110">
        <v>7.9356980426279833</v>
      </c>
      <c r="P276" s="110">
        <v>7.3292024465642962</v>
      </c>
      <c r="Q276" s="110">
        <v>7.3446156395289561</v>
      </c>
      <c r="R276" s="110">
        <v>7.332262977855752</v>
      </c>
      <c r="S276" s="110">
        <v>7.4071137316521556</v>
      </c>
      <c r="T276" s="110">
        <v>7.2073448836380276</v>
      </c>
      <c r="U276" s="110">
        <v>7.0383071837465545</v>
      </c>
      <c r="V276" s="110">
        <v>7.0967140768891701</v>
      </c>
      <c r="W276" s="110">
        <v>7.2995592716379791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98.998015516834798</v>
      </c>
      <c r="C278" s="118">
        <f t="shared" si="124"/>
        <v>102.44282452406159</v>
      </c>
      <c r="D278" s="118">
        <f t="shared" si="124"/>
        <v>103.6312723858574</v>
      </c>
      <c r="E278" s="118">
        <f t="shared" si="124"/>
        <v>102.71309755256914</v>
      </c>
      <c r="F278" s="118">
        <f t="shared" si="124"/>
        <v>101.14100307753554</v>
      </c>
      <c r="G278" s="118">
        <f t="shared" si="124"/>
        <v>102.46354360189191</v>
      </c>
      <c r="H278" s="118">
        <f t="shared" si="124"/>
        <v>111.25087748909317</v>
      </c>
      <c r="I278" s="118">
        <f t="shared" si="124"/>
        <v>101.71960924290711</v>
      </c>
      <c r="J278" s="118">
        <f t="shared" si="124"/>
        <v>106.25004433982937</v>
      </c>
      <c r="K278" s="118">
        <f t="shared" si="124"/>
        <v>108.47801104426874</v>
      </c>
      <c r="L278" s="118">
        <f t="shared" si="124"/>
        <v>124.67460319002363</v>
      </c>
      <c r="M278" s="118">
        <f t="shared" si="124"/>
        <v>111.39392325740627</v>
      </c>
      <c r="N278" s="118">
        <f t="shared" si="124"/>
        <v>114.63549269987277</v>
      </c>
      <c r="O278" s="118">
        <f t="shared" si="124"/>
        <v>114.18956151910781</v>
      </c>
      <c r="P278" s="118">
        <f t="shared" si="124"/>
        <v>104.29959382227821</v>
      </c>
      <c r="Q278" s="118">
        <f t="shared" si="124"/>
        <v>104.43652765617779</v>
      </c>
      <c r="R278" s="118">
        <f t="shared" ref="R278:V278" si="125">R279+R282+R284+R294</f>
        <v>111.18118332667817</v>
      </c>
      <c r="S278" s="118">
        <f t="shared" si="125"/>
        <v>116.3194422166716</v>
      </c>
      <c r="T278" s="118">
        <f t="shared" si="125"/>
        <v>120.49313093800006</v>
      </c>
      <c r="U278" s="118">
        <f t="shared" si="125"/>
        <v>105.92625256228115</v>
      </c>
      <c r="V278" s="118">
        <f t="shared" si="125"/>
        <v>115.52535118058611</v>
      </c>
      <c r="W278" s="118">
        <f t="shared" ref="W278" si="126">W279+W282+W284+W294</f>
        <v>119.89915991079725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82.531507662379369</v>
      </c>
      <c r="C279" s="123">
        <f t="shared" si="127"/>
        <v>86.365921740437045</v>
      </c>
      <c r="D279" s="123">
        <f t="shared" si="127"/>
        <v>87.146342177668345</v>
      </c>
      <c r="E279" s="123">
        <f t="shared" si="127"/>
        <v>84.697010508797732</v>
      </c>
      <c r="F279" s="123">
        <f t="shared" si="127"/>
        <v>83.116670042922379</v>
      </c>
      <c r="G279" s="123">
        <f t="shared" si="127"/>
        <v>84.883044227888035</v>
      </c>
      <c r="H279" s="123">
        <f t="shared" si="127"/>
        <v>92.831788243068246</v>
      </c>
      <c r="I279" s="123">
        <f t="shared" si="127"/>
        <v>83.780402972426202</v>
      </c>
      <c r="J279" s="123">
        <f t="shared" si="127"/>
        <v>87.700693786209939</v>
      </c>
      <c r="K279" s="123">
        <f t="shared" si="127"/>
        <v>89.483963977980963</v>
      </c>
      <c r="L279" s="123">
        <f t="shared" si="127"/>
        <v>104.99363210714036</v>
      </c>
      <c r="M279" s="123">
        <f t="shared" si="127"/>
        <v>92.043264789396474</v>
      </c>
      <c r="N279" s="123">
        <f t="shared" si="127"/>
        <v>95.259158862109132</v>
      </c>
      <c r="O279" s="123">
        <f t="shared" si="127"/>
        <v>94.98504299843998</v>
      </c>
      <c r="P279" s="123">
        <f t="shared" si="127"/>
        <v>85.364436560428146</v>
      </c>
      <c r="Q279" s="123">
        <f t="shared" si="127"/>
        <v>85.442828635040371</v>
      </c>
      <c r="R279" s="123">
        <f t="shared" ref="R279:V279" si="128">SUM(R280:R281)</f>
        <v>91.824784257758509</v>
      </c>
      <c r="S279" s="123">
        <f t="shared" si="128"/>
        <v>96.283745553178832</v>
      </c>
      <c r="T279" s="123">
        <f t="shared" si="128"/>
        <v>99.918253282594151</v>
      </c>
      <c r="U279" s="123">
        <f t="shared" si="128"/>
        <v>86.501027657284524</v>
      </c>
      <c r="V279" s="123">
        <f t="shared" si="128"/>
        <v>95.365897690110927</v>
      </c>
      <c r="W279" s="123">
        <f t="shared" ref="W279" si="129">SUM(W280:W281)</f>
        <v>99.568580205005603</v>
      </c>
      <c r="DA279" s="130" t="s">
        <v>2916</v>
      </c>
    </row>
    <row r="280" spans="1:105" ht="12" customHeight="1" x14ac:dyDescent="0.25">
      <c r="A280" s="97" t="s">
        <v>51</v>
      </c>
      <c r="B280" s="99">
        <v>81.809897582147002</v>
      </c>
      <c r="C280" s="99">
        <v>85.619837166119453</v>
      </c>
      <c r="D280" s="99">
        <v>86.412874118919149</v>
      </c>
      <c r="E280" s="99">
        <v>83.992913582659455</v>
      </c>
      <c r="F280" s="99">
        <v>82.439972884828322</v>
      </c>
      <c r="G280" s="99">
        <v>84.206349446444904</v>
      </c>
      <c r="H280" s="99">
        <v>92.100152666147125</v>
      </c>
      <c r="I280" s="99">
        <v>83.13528282803891</v>
      </c>
      <c r="J280" s="99">
        <v>87.034307964642679</v>
      </c>
      <c r="K280" s="99">
        <v>88.812702658579042</v>
      </c>
      <c r="L280" s="99">
        <v>104.20577929356139</v>
      </c>
      <c r="M280" s="99">
        <v>91.370757011000563</v>
      </c>
      <c r="N280" s="99">
        <v>94.571654326922001</v>
      </c>
      <c r="O280" s="99">
        <v>94.308680084971471</v>
      </c>
      <c r="P280" s="99">
        <v>84.777566510473335</v>
      </c>
      <c r="Q280" s="99">
        <v>84.862485591859226</v>
      </c>
      <c r="R280" s="99">
        <v>91.205222925167021</v>
      </c>
      <c r="S280" s="99">
        <v>95.639041107034274</v>
      </c>
      <c r="T280" s="99">
        <v>99.243796704102792</v>
      </c>
      <c r="U280" s="99">
        <v>85.927649596315604</v>
      </c>
      <c r="V280" s="99">
        <v>94.73629664134063</v>
      </c>
      <c r="W280" s="99">
        <v>98.921073787804573</v>
      </c>
      <c r="DA280" s="63" t="s">
        <v>2917</v>
      </c>
    </row>
    <row r="281" spans="1:105" ht="12" customHeight="1" x14ac:dyDescent="0.25">
      <c r="A281" s="97" t="s">
        <v>53</v>
      </c>
      <c r="B281" s="99">
        <v>0.72161008023236861</v>
      </c>
      <c r="C281" s="99">
        <v>0.74608457431758646</v>
      </c>
      <c r="D281" s="99">
        <v>0.7334680587491984</v>
      </c>
      <c r="E281" s="99">
        <v>0.70409692613828256</v>
      </c>
      <c r="F281" s="99">
        <v>0.67669715809405284</v>
      </c>
      <c r="G281" s="99">
        <v>0.67669478144313855</v>
      </c>
      <c r="H281" s="99">
        <v>0.73163557692111558</v>
      </c>
      <c r="I281" s="99">
        <v>0.64512014438728971</v>
      </c>
      <c r="J281" s="99">
        <v>0.66638582156726367</v>
      </c>
      <c r="K281" s="99">
        <v>0.67126131940192491</v>
      </c>
      <c r="L281" s="99">
        <v>0.7878528135789602</v>
      </c>
      <c r="M281" s="99">
        <v>0.67250777839591636</v>
      </c>
      <c r="N281" s="99">
        <v>0.68750453518713683</v>
      </c>
      <c r="O281" s="99">
        <v>0.67636291346851496</v>
      </c>
      <c r="P281" s="99">
        <v>0.58687004995481162</v>
      </c>
      <c r="Q281" s="99">
        <v>0.58034304318113816</v>
      </c>
      <c r="R281" s="99">
        <v>0.61956133259149315</v>
      </c>
      <c r="S281" s="99">
        <v>0.64470444614455502</v>
      </c>
      <c r="T281" s="99">
        <v>0.67445657849135898</v>
      </c>
      <c r="U281" s="99">
        <v>0.57337806096891797</v>
      </c>
      <c r="V281" s="99">
        <v>0.62960104877029044</v>
      </c>
      <c r="W281" s="99">
        <v>0.64750641720102609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0.11192743765812567</v>
      </c>
      <c r="C282" s="123">
        <f t="shared" si="130"/>
        <v>0.13442352422784562</v>
      </c>
      <c r="D282" s="123">
        <f t="shared" si="130"/>
        <v>0.11629423693821665</v>
      </c>
      <c r="E282" s="123">
        <f t="shared" si="130"/>
        <v>0.22974301795033758</v>
      </c>
      <c r="F282" s="123">
        <f t="shared" si="130"/>
        <v>0.1299962763515467</v>
      </c>
      <c r="G282" s="123">
        <f t="shared" si="130"/>
        <v>0.16849497033894847</v>
      </c>
      <c r="H282" s="123">
        <f t="shared" si="130"/>
        <v>0.21378059037972821</v>
      </c>
      <c r="I282" s="123">
        <f t="shared" si="130"/>
        <v>0.17755207495117009</v>
      </c>
      <c r="J282" s="123">
        <f t="shared" si="130"/>
        <v>0.18776848710234478</v>
      </c>
      <c r="K282" s="123">
        <f t="shared" si="130"/>
        <v>0.24233992459125847</v>
      </c>
      <c r="L282" s="123">
        <f t="shared" si="130"/>
        <v>0.28130465437241664</v>
      </c>
      <c r="M282" s="123">
        <f t="shared" si="130"/>
        <v>0.28341514574871518</v>
      </c>
      <c r="N282" s="123">
        <f t="shared" si="130"/>
        <v>0.33547587730859985</v>
      </c>
      <c r="O282" s="123">
        <f t="shared" si="130"/>
        <v>0.29223031492016721</v>
      </c>
      <c r="P282" s="123">
        <f t="shared" si="130"/>
        <v>0.26282769906053949</v>
      </c>
      <c r="Q282" s="123">
        <f t="shared" si="130"/>
        <v>0.37076366679839601</v>
      </c>
      <c r="R282" s="123">
        <f t="shared" si="130"/>
        <v>0.36216830782568193</v>
      </c>
      <c r="S282" s="123">
        <f t="shared" si="130"/>
        <v>0.40989708162076099</v>
      </c>
      <c r="T282" s="123">
        <f t="shared" si="130"/>
        <v>0.42957358694015746</v>
      </c>
      <c r="U282" s="123">
        <f t="shared" si="130"/>
        <v>0.4919404592508117</v>
      </c>
      <c r="V282" s="123">
        <f t="shared" si="130"/>
        <v>0.42319464853624156</v>
      </c>
      <c r="W282" s="123">
        <f t="shared" si="130"/>
        <v>0.46371668603973953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0.11192743765812567</v>
      </c>
      <c r="C283" s="99">
        <f>RES_hhdet_tess!C8</f>
        <v>0.13442352422784562</v>
      </c>
      <c r="D283" s="99">
        <f>RES_hhdet_tess!D8</f>
        <v>0.11629423693821665</v>
      </c>
      <c r="E283" s="99">
        <f>RES_hhdet_tess!E8</f>
        <v>0.22974301795033758</v>
      </c>
      <c r="F283" s="99">
        <f>RES_hhdet_tess!F8</f>
        <v>0.1299962763515467</v>
      </c>
      <c r="G283" s="99">
        <f>RES_hhdet_tess!G8</f>
        <v>0.16849497033894847</v>
      </c>
      <c r="H283" s="99">
        <f>RES_hhdet_tess!H8</f>
        <v>0.21378059037972821</v>
      </c>
      <c r="I283" s="99">
        <f>RES_hhdet_tess!I8</f>
        <v>0.17755207495117009</v>
      </c>
      <c r="J283" s="99">
        <f>RES_hhdet_tess!J8</f>
        <v>0.18776848710234478</v>
      </c>
      <c r="K283" s="99">
        <f>RES_hhdet_tess!K8</f>
        <v>0.24233992459125847</v>
      </c>
      <c r="L283" s="99">
        <f>RES_hhdet_tess!L8</f>
        <v>0.28130465437241664</v>
      </c>
      <c r="M283" s="99">
        <f>RES_hhdet_tess!M8</f>
        <v>0.28341514574871518</v>
      </c>
      <c r="N283" s="99">
        <f>RES_hhdet_tess!N8</f>
        <v>0.33547587730859985</v>
      </c>
      <c r="O283" s="99">
        <f>RES_hhdet_tess!O8</f>
        <v>0.29223031492016721</v>
      </c>
      <c r="P283" s="99">
        <f>RES_hhdet_tess!P8</f>
        <v>0.26282769906053949</v>
      </c>
      <c r="Q283" s="99">
        <f>RES_hhdet_tess!Q8</f>
        <v>0.37076366679839601</v>
      </c>
      <c r="R283" s="99">
        <f>RES_hhdet_tess!R8</f>
        <v>0.36216830782568193</v>
      </c>
      <c r="S283" s="99">
        <f>RES_hhdet_tess!S8</f>
        <v>0.40989708162076099</v>
      </c>
      <c r="T283" s="99">
        <f>RES_hhdet_tess!T8</f>
        <v>0.42957358694015746</v>
      </c>
      <c r="U283" s="99">
        <f>RES_hhdet_tess!U8</f>
        <v>0.4919404592508117</v>
      </c>
      <c r="V283" s="99">
        <f>RES_hhdet_tess!V8</f>
        <v>0.42319464853624156</v>
      </c>
      <c r="W283" s="99">
        <f>RES_hhdet_tess!W8</f>
        <v>0.46371668603973953</v>
      </c>
      <c r="DA283" s="63" t="s">
        <v>2920</v>
      </c>
    </row>
    <row r="284" spans="1:105" ht="12" customHeight="1" x14ac:dyDescent="0.25">
      <c r="A284" s="121" t="s">
        <v>55</v>
      </c>
      <c r="B284" s="123">
        <v>11.384495486613321</v>
      </c>
      <c r="C284" s="123">
        <v>11.023589173146386</v>
      </c>
      <c r="D284" s="123">
        <v>11.334352163837186</v>
      </c>
      <c r="E284" s="123">
        <v>11.487371249192419</v>
      </c>
      <c r="F284" s="123">
        <v>11.664162866181648</v>
      </c>
      <c r="G284" s="123">
        <v>11.49227055338198</v>
      </c>
      <c r="H284" s="123">
        <v>11.960751512733516</v>
      </c>
      <c r="I284" s="123">
        <v>11.662365524463029</v>
      </c>
      <c r="J284" s="123">
        <v>12.092742418465853</v>
      </c>
      <c r="K284" s="123">
        <v>12.419017402119188</v>
      </c>
      <c r="L284" s="123">
        <v>12.800751664721403</v>
      </c>
      <c r="M284" s="123">
        <v>12.851244662397002</v>
      </c>
      <c r="N284" s="123">
        <v>12.853579472089837</v>
      </c>
      <c r="O284" s="123">
        <v>12.890342193279743</v>
      </c>
      <c r="P284" s="123">
        <v>12.888875532851687</v>
      </c>
      <c r="Q284" s="123">
        <v>12.864039975996526</v>
      </c>
      <c r="R284" s="123">
        <v>13.201815191347343</v>
      </c>
      <c r="S284" s="123">
        <v>13.704906808455622</v>
      </c>
      <c r="T284" s="123">
        <v>14.207460736365674</v>
      </c>
      <c r="U284" s="123">
        <v>13.003283513086162</v>
      </c>
      <c r="V284" s="123">
        <v>13.784656373750707</v>
      </c>
      <c r="W284" s="123">
        <v>13.943142651200242</v>
      </c>
      <c r="DA284" s="130" t="s">
        <v>2921</v>
      </c>
    </row>
    <row r="285" spans="1:105" ht="12" customHeight="1" x14ac:dyDescent="0.25">
      <c r="A285" s="97" t="s">
        <v>143</v>
      </c>
      <c r="B285" s="99">
        <v>9.5915858568129853</v>
      </c>
      <c r="C285" s="99">
        <v>9.2864716041124158</v>
      </c>
      <c r="D285" s="99">
        <v>9.9644622520766557</v>
      </c>
      <c r="E285" s="99">
        <v>9.9798939045003205</v>
      </c>
      <c r="F285" s="99">
        <v>10.366196723943988</v>
      </c>
      <c r="G285" s="99">
        <v>10.514171546459453</v>
      </c>
      <c r="H285" s="99">
        <v>10.997153824687526</v>
      </c>
      <c r="I285" s="99">
        <v>10.495853363161157</v>
      </c>
      <c r="J285" s="99">
        <v>11.172989803539807</v>
      </c>
      <c r="K285" s="99">
        <v>11.535470236180553</v>
      </c>
      <c r="L285" s="99">
        <v>11.847311392030974</v>
      </c>
      <c r="M285" s="99">
        <v>11.699604033840892</v>
      </c>
      <c r="N285" s="99">
        <v>12.025584414350199</v>
      </c>
      <c r="O285" s="99">
        <v>12.170030138798101</v>
      </c>
      <c r="P285" s="99">
        <v>12.368720700385998</v>
      </c>
      <c r="Q285" s="99">
        <v>12.307986630308925</v>
      </c>
      <c r="R285" s="99">
        <v>12.711559092467716</v>
      </c>
      <c r="S285" s="99">
        <v>13.323239757284632</v>
      </c>
      <c r="T285" s="99">
        <v>13.940142415610511</v>
      </c>
      <c r="U285" s="99">
        <v>12.08645978888978</v>
      </c>
      <c r="V285" s="99">
        <v>13.150809068546494</v>
      </c>
      <c r="W285" s="99">
        <v>13.367731005344195</v>
      </c>
      <c r="DA285" s="63" t="s">
        <v>2922</v>
      </c>
    </row>
    <row r="286" spans="1:105" ht="12" customHeight="1" x14ac:dyDescent="0.25">
      <c r="A286" s="97" t="s">
        <v>124</v>
      </c>
      <c r="B286" s="99">
        <v>11.865369206491422</v>
      </c>
      <c r="C286" s="99">
        <v>11.468218333835768</v>
      </c>
      <c r="D286" s="99">
        <v>11.45027354651279</v>
      </c>
      <c r="E286" s="99">
        <v>10.770144339732092</v>
      </c>
      <c r="F286" s="99">
        <v>11.727288366601607</v>
      </c>
      <c r="G286" s="99">
        <v>11.512539141757674</v>
      </c>
      <c r="H286" s="99">
        <v>11.62389586975045</v>
      </c>
      <c r="I286" s="99">
        <v>11.142968742703609</v>
      </c>
      <c r="J286" s="99">
        <v>11.716743568252644</v>
      </c>
      <c r="K286" s="99">
        <v>11.911868442458488</v>
      </c>
      <c r="L286" s="99">
        <v>12.592120855922087</v>
      </c>
      <c r="M286" s="99">
        <v>13.197474700504467</v>
      </c>
      <c r="N286" s="99">
        <v>12.914743208306167</v>
      </c>
      <c r="O286" s="99">
        <v>12.678189669103217</v>
      </c>
      <c r="P286" s="99">
        <v>12.944937378440105</v>
      </c>
      <c r="Q286" s="99">
        <v>11.809579162101139</v>
      </c>
      <c r="R286" s="99">
        <v>13.004839245318585</v>
      </c>
      <c r="S286" s="99">
        <v>12.371636888401911</v>
      </c>
      <c r="T286" s="99">
        <v>13.70757092715278</v>
      </c>
      <c r="U286" s="99">
        <v>13.168990516146277</v>
      </c>
      <c r="V286" s="99">
        <v>13.672706921085412</v>
      </c>
      <c r="W286" s="99">
        <v>13.482391623124736</v>
      </c>
      <c r="DA286" s="63" t="s">
        <v>2923</v>
      </c>
    </row>
    <row r="287" spans="1:105" ht="12" customHeight="1" x14ac:dyDescent="0.25">
      <c r="A287" s="97" t="s">
        <v>123</v>
      </c>
      <c r="B287" s="99">
        <v>12.603507410154075</v>
      </c>
      <c r="C287" s="99">
        <v>12.672495061103286</v>
      </c>
      <c r="D287" s="99">
        <v>12.866213783900109</v>
      </c>
      <c r="E287" s="99">
        <v>11.367757639035966</v>
      </c>
      <c r="F287" s="99">
        <v>14.43055541539576</v>
      </c>
      <c r="G287" s="99">
        <v>13.524851363646011</v>
      </c>
      <c r="H287" s="99">
        <v>14.874176621999046</v>
      </c>
      <c r="I287" s="99">
        <v>12.663743983044881</v>
      </c>
      <c r="J287" s="99">
        <v>13.774278959163629</v>
      </c>
      <c r="K287" s="99">
        <v>13.218151912964331</v>
      </c>
      <c r="L287" s="99">
        <v>13.858801636203717</v>
      </c>
      <c r="M287" s="99">
        <v>15.352433667170521</v>
      </c>
      <c r="N287" s="99">
        <v>14.335056518310145</v>
      </c>
      <c r="O287" s="99">
        <v>13.428029262538299</v>
      </c>
      <c r="P287" s="99">
        <v>14.028838376587141</v>
      </c>
      <c r="Q287" s="99">
        <v>11.843718904595148</v>
      </c>
      <c r="R287" s="99">
        <v>13.520761888198216</v>
      </c>
      <c r="S287" s="99">
        <v>12.406384245000417</v>
      </c>
      <c r="T287" s="99">
        <v>14.431231475935759</v>
      </c>
      <c r="U287" s="99">
        <v>13.72590725141289</v>
      </c>
      <c r="V287" s="99">
        <v>14.446933113915058</v>
      </c>
      <c r="W287" s="99">
        <v>13.841129292148622</v>
      </c>
      <c r="DA287" s="63" t="s">
        <v>2924</v>
      </c>
    </row>
    <row r="288" spans="1:105" ht="12" customHeight="1" x14ac:dyDescent="0.25">
      <c r="A288" s="100" t="s">
        <v>50</v>
      </c>
      <c r="B288" s="102">
        <v>3.8124738370573485</v>
      </c>
      <c r="C288" s="102">
        <v>4.2723205055117113</v>
      </c>
      <c r="D288" s="102">
        <v>3.9174777596696631</v>
      </c>
      <c r="E288" s="102">
        <v>3.1633829446616764</v>
      </c>
      <c r="F288" s="102">
        <v>4.9416939457992806</v>
      </c>
      <c r="G288" s="102">
        <v>4.3950683336693279</v>
      </c>
      <c r="H288" s="102">
        <v>5.3155355934271329</v>
      </c>
      <c r="I288" s="102">
        <v>4.4936881931546369</v>
      </c>
      <c r="J288" s="102">
        <v>4.625887542001009</v>
      </c>
      <c r="K288" s="102">
        <v>4.6868976836270448</v>
      </c>
      <c r="L288" s="102">
        <v>5.0263431199880948</v>
      </c>
      <c r="M288" s="102">
        <v>6.2137951961514952</v>
      </c>
      <c r="N288" s="102">
        <v>5.6286027458880472</v>
      </c>
      <c r="O288" s="102">
        <v>5.3680879783268667</v>
      </c>
      <c r="P288" s="102">
        <v>5.5434530336484231</v>
      </c>
      <c r="Q288" s="102">
        <v>4.1165543488744811</v>
      </c>
      <c r="R288" s="102">
        <v>4.8514165817725283</v>
      </c>
      <c r="S288" s="102">
        <v>4.1759709127137716</v>
      </c>
      <c r="T288" s="102">
        <v>5.2628984121658755</v>
      </c>
      <c r="U288" s="102">
        <v>5.0566278745762734</v>
      </c>
      <c r="V288" s="102">
        <v>5.3257703909617913</v>
      </c>
      <c r="W288" s="102">
        <v>4.8011991677870567</v>
      </c>
      <c r="DA288" s="131" t="s">
        <v>2925</v>
      </c>
    </row>
    <row r="289" spans="1:105" ht="12" customHeight="1" x14ac:dyDescent="0.25">
      <c r="A289" s="103" t="s">
        <v>52</v>
      </c>
      <c r="B289" s="105">
        <v>8.7910335730967297</v>
      </c>
      <c r="C289" s="105">
        <v>8.4001745555915761</v>
      </c>
      <c r="D289" s="105">
        <v>8.9487360242304508</v>
      </c>
      <c r="E289" s="105">
        <v>8.204374694374291</v>
      </c>
      <c r="F289" s="105">
        <v>9.4888614695964755</v>
      </c>
      <c r="G289" s="105">
        <v>9.1297830299766822</v>
      </c>
      <c r="H289" s="105">
        <v>9.5586410285719161</v>
      </c>
      <c r="I289" s="105">
        <v>8.1700557898902471</v>
      </c>
      <c r="J289" s="105">
        <v>9.1483914171626211</v>
      </c>
      <c r="K289" s="105">
        <v>8.5312542293372839</v>
      </c>
      <c r="L289" s="105">
        <v>8.8324585162156239</v>
      </c>
      <c r="M289" s="105">
        <v>9.1386384710190249</v>
      </c>
      <c r="N289" s="105">
        <v>8.7064537724220958</v>
      </c>
      <c r="O289" s="105">
        <v>8.0599412842114351</v>
      </c>
      <c r="P289" s="105">
        <v>8.4853853429387183</v>
      </c>
      <c r="Q289" s="105">
        <v>7.7271645557206652</v>
      </c>
      <c r="R289" s="105">
        <v>8.66934530642569</v>
      </c>
      <c r="S289" s="105">
        <v>8.2304133322866448</v>
      </c>
      <c r="T289" s="105">
        <v>9.1683330637698823</v>
      </c>
      <c r="U289" s="105">
        <v>8.6692793768366183</v>
      </c>
      <c r="V289" s="105">
        <v>9.1211627229532724</v>
      </c>
      <c r="W289" s="105">
        <v>9.0399301243615628</v>
      </c>
      <c r="DA289" s="132" t="s">
        <v>2926</v>
      </c>
    </row>
    <row r="290" spans="1:105" ht="12" customHeight="1" x14ac:dyDescent="0.25">
      <c r="A290" s="106" t="s">
        <v>122</v>
      </c>
      <c r="B290" s="102">
        <v>13.835120178475744</v>
      </c>
      <c r="C290" s="102">
        <v>13.488844675051315</v>
      </c>
      <c r="D290" s="102">
        <v>13.388229586720989</v>
      </c>
      <c r="E290" s="102">
        <v>13.844949927784832</v>
      </c>
      <c r="F290" s="102">
        <v>13.493164955805687</v>
      </c>
      <c r="G290" s="102">
        <v>12.719854238157795</v>
      </c>
      <c r="H290" s="102">
        <v>13.273799506730606</v>
      </c>
      <c r="I290" s="102">
        <v>13.127147373282323</v>
      </c>
      <c r="J290" s="102">
        <v>13.147816434910158</v>
      </c>
      <c r="K290" s="102">
        <v>13.251756701455196</v>
      </c>
      <c r="L290" s="102">
        <v>13.68173089717987</v>
      </c>
      <c r="M290" s="102">
        <v>13.653398090175475</v>
      </c>
      <c r="N290" s="102">
        <v>13.130749263820595</v>
      </c>
      <c r="O290" s="102">
        <v>13.075160869529411</v>
      </c>
      <c r="P290" s="102">
        <v>12.907001217045238</v>
      </c>
      <c r="Q290" s="102">
        <v>13.026157437317453</v>
      </c>
      <c r="R290" s="102">
        <v>13.121821632574632</v>
      </c>
      <c r="S290" s="102">
        <v>13.516088113365015</v>
      </c>
      <c r="T290" s="102">
        <v>13.547880071959019</v>
      </c>
      <c r="U290" s="102">
        <v>13.509287683746329</v>
      </c>
      <c r="V290" s="102">
        <v>13.955780061562907</v>
      </c>
      <c r="W290" s="102">
        <v>13.621590511239862</v>
      </c>
      <c r="DA290" s="131" t="s">
        <v>2927</v>
      </c>
    </row>
    <row r="291" spans="1:105" ht="12" customHeight="1" x14ac:dyDescent="0.25">
      <c r="A291" s="107" t="s">
        <v>121</v>
      </c>
      <c r="B291" s="105">
        <v>17.581703996059918</v>
      </c>
      <c r="C291" s="105">
        <v>17.707768428300025</v>
      </c>
      <c r="D291" s="105">
        <v>18.535921627203553</v>
      </c>
      <c r="E291" s="105">
        <v>18.833678731897773</v>
      </c>
      <c r="F291" s="105">
        <v>18.996404389004702</v>
      </c>
      <c r="G291" s="105">
        <v>18.758684795516693</v>
      </c>
      <c r="H291" s="105">
        <v>18.534317105658989</v>
      </c>
      <c r="I291" s="105">
        <v>19.62635051599618</v>
      </c>
      <c r="J291" s="105">
        <v>18.198814276575611</v>
      </c>
      <c r="K291" s="105">
        <v>17.350475452599447</v>
      </c>
      <c r="L291" s="105">
        <v>17.272911884146211</v>
      </c>
      <c r="M291" s="105">
        <v>18.047693967635773</v>
      </c>
      <c r="N291" s="105">
        <v>17.289150497330141</v>
      </c>
      <c r="O291" s="105">
        <v>16.59959910259256</v>
      </c>
      <c r="P291" s="105">
        <v>15.508653809348168</v>
      </c>
      <c r="Q291" s="105">
        <v>15.517731444221898</v>
      </c>
      <c r="R291" s="105">
        <v>15.494752830686584</v>
      </c>
      <c r="S291" s="105">
        <v>16.00170497167117</v>
      </c>
      <c r="T291" s="105">
        <v>16.199666860610339</v>
      </c>
      <c r="U291" s="105">
        <v>16.035077331793538</v>
      </c>
      <c r="V291" s="105">
        <v>16.306006270245835</v>
      </c>
      <c r="W291" s="105">
        <v>16.912980708944723</v>
      </c>
      <c r="DA291" s="132" t="s">
        <v>2928</v>
      </c>
    </row>
    <row r="292" spans="1:105" ht="12" customHeight="1" x14ac:dyDescent="0.25">
      <c r="A292" s="108" t="s">
        <v>53</v>
      </c>
      <c r="B292" s="99">
        <v>6.9801065759040384</v>
      </c>
      <c r="C292" s="99">
        <v>6.8393198491794331</v>
      </c>
      <c r="D292" s="99">
        <v>7.4295923798551566</v>
      </c>
      <c r="E292" s="99">
        <v>7.7282716008760977</v>
      </c>
      <c r="F292" s="99">
        <v>8.268911439758897</v>
      </c>
      <c r="G292" s="99">
        <v>8.1142596353249168</v>
      </c>
      <c r="H292" s="99">
        <v>7.9002667625024454</v>
      </c>
      <c r="I292" s="99">
        <v>9.3358359373696036</v>
      </c>
      <c r="J292" s="99">
        <v>8.0968093895013737</v>
      </c>
      <c r="K292" s="99">
        <v>8.0922102380814298</v>
      </c>
      <c r="L292" s="99">
        <v>8.1560149727594169</v>
      </c>
      <c r="M292" s="99">
        <v>8.8018448227317609</v>
      </c>
      <c r="N292" s="99">
        <v>8.4710751955737678</v>
      </c>
      <c r="O292" s="99">
        <v>8.4685008675960471</v>
      </c>
      <c r="P292" s="99">
        <v>7.5735412913495237</v>
      </c>
      <c r="Q292" s="99">
        <v>7.5407250749685932</v>
      </c>
      <c r="R292" s="99">
        <v>7.5025276750148668</v>
      </c>
      <c r="S292" s="99">
        <v>7.8113004606220588</v>
      </c>
      <c r="T292" s="99">
        <v>7.9808687385133767</v>
      </c>
      <c r="U292" s="99">
        <v>7.7636566305346326</v>
      </c>
      <c r="V292" s="99">
        <v>7.8497041696698755</v>
      </c>
      <c r="W292" s="99">
        <v>8.2015516951980114</v>
      </c>
      <c r="DA292" s="63" t="s">
        <v>2929</v>
      </c>
    </row>
    <row r="293" spans="1:105" ht="12" customHeight="1" x14ac:dyDescent="0.25">
      <c r="A293" s="108" t="s">
        <v>52</v>
      </c>
      <c r="B293" s="99">
        <v>10.601597420155878</v>
      </c>
      <c r="C293" s="99">
        <v>10.86844857912059</v>
      </c>
      <c r="D293" s="99">
        <v>11.106329247348393</v>
      </c>
      <c r="E293" s="99">
        <v>11.105407131021684</v>
      </c>
      <c r="F293" s="99">
        <v>10.727492949245811</v>
      </c>
      <c r="G293" s="99">
        <v>10.644425160191778</v>
      </c>
      <c r="H293" s="99">
        <v>10.634050343156542</v>
      </c>
      <c r="I293" s="99">
        <v>10.290514578626579</v>
      </c>
      <c r="J293" s="99">
        <v>10.102004887074237</v>
      </c>
      <c r="K293" s="99">
        <v>9.258265214518012</v>
      </c>
      <c r="L293" s="99">
        <v>9.1168969113867959</v>
      </c>
      <c r="M293" s="99">
        <v>9.2458491449040121</v>
      </c>
      <c r="N293" s="99">
        <v>8.8180753017563713</v>
      </c>
      <c r="O293" s="99">
        <v>8.1310982349965162</v>
      </c>
      <c r="P293" s="99">
        <v>7.9351125179986433</v>
      </c>
      <c r="Q293" s="99">
        <v>7.9770063692533064</v>
      </c>
      <c r="R293" s="99">
        <v>7.9922251556717212</v>
      </c>
      <c r="S293" s="99">
        <v>8.1904045110491133</v>
      </c>
      <c r="T293" s="99">
        <v>8.218798122096965</v>
      </c>
      <c r="U293" s="99">
        <v>8.271420701258906</v>
      </c>
      <c r="V293" s="99">
        <v>8.4563021005759573</v>
      </c>
      <c r="W293" s="99">
        <v>8.7114290137467112</v>
      </c>
      <c r="DA293" s="63" t="s">
        <v>2930</v>
      </c>
    </row>
    <row r="294" spans="1:105" ht="12" customHeight="1" x14ac:dyDescent="0.25">
      <c r="A294" s="121" t="s">
        <v>54</v>
      </c>
      <c r="B294" s="123">
        <v>4.9700849301839849</v>
      </c>
      <c r="C294" s="123">
        <v>4.9188900862503129</v>
      </c>
      <c r="D294" s="123">
        <v>5.0342838074136562</v>
      </c>
      <c r="E294" s="123">
        <v>6.2989727766286423</v>
      </c>
      <c r="F294" s="123">
        <v>6.2301738920799545</v>
      </c>
      <c r="G294" s="123">
        <v>5.91973385028294</v>
      </c>
      <c r="H294" s="123">
        <v>6.2445571429116713</v>
      </c>
      <c r="I294" s="123">
        <v>6.0992886710667129</v>
      </c>
      <c r="J294" s="123">
        <v>6.2688396480512312</v>
      </c>
      <c r="K294" s="123">
        <v>6.3326897395773329</v>
      </c>
      <c r="L294" s="123">
        <v>6.5989147637894492</v>
      </c>
      <c r="M294" s="123">
        <v>6.2159986598640691</v>
      </c>
      <c r="N294" s="123">
        <v>6.1872784883652088</v>
      </c>
      <c r="O294" s="123">
        <v>6.0219460124679181</v>
      </c>
      <c r="P294" s="123">
        <v>5.7834540299378387</v>
      </c>
      <c r="Q294" s="123">
        <v>5.7588953783424879</v>
      </c>
      <c r="R294" s="123">
        <v>5.7924155697466277</v>
      </c>
      <c r="S294" s="123">
        <v>5.9208927734163987</v>
      </c>
      <c r="T294" s="123">
        <v>5.9378433321000905</v>
      </c>
      <c r="U294" s="123">
        <v>5.930000932659647</v>
      </c>
      <c r="V294" s="123">
        <v>5.9516024681882458</v>
      </c>
      <c r="W294" s="123">
        <v>5.9237203685516553</v>
      </c>
      <c r="DA294" s="130" t="s">
        <v>2931</v>
      </c>
    </row>
    <row r="295" spans="1:105" ht="12" customHeight="1" x14ac:dyDescent="0.25">
      <c r="A295" s="97" t="s">
        <v>51</v>
      </c>
      <c r="B295" s="99">
        <v>4.483063808700904</v>
      </c>
      <c r="C295" s="99">
        <v>4.1383014985934938</v>
      </c>
      <c r="D295" s="99">
        <v>4.9737944767702142</v>
      </c>
      <c r="E295" s="99">
        <v>5.8742823725708941</v>
      </c>
      <c r="F295" s="99">
        <v>5.8991466066839457</v>
      </c>
      <c r="G295" s="99">
        <v>5.8332952155123516</v>
      </c>
      <c r="H295" s="99">
        <v>6.1616540068067955</v>
      </c>
      <c r="I295" s="99">
        <v>5.9147337212151205</v>
      </c>
      <c r="J295" s="99">
        <v>6.2840047469177369</v>
      </c>
      <c r="K295" s="99">
        <v>6.2106054886910353</v>
      </c>
      <c r="L295" s="99">
        <v>6.3837524239575378</v>
      </c>
      <c r="M295" s="99">
        <v>6.1606065119252991</v>
      </c>
      <c r="N295" s="99">
        <v>6.0697617656003828</v>
      </c>
      <c r="O295" s="99">
        <v>5.7732804536976676</v>
      </c>
      <c r="P295" s="99">
        <v>5.7988845993370974</v>
      </c>
      <c r="Q295" s="99">
        <v>5.6834830534237311</v>
      </c>
      <c r="R295" s="99">
        <v>5.7621540319046991</v>
      </c>
      <c r="S295" s="99">
        <v>6.0490511024635625</v>
      </c>
      <c r="T295" s="99">
        <v>6.0421634065577772</v>
      </c>
      <c r="U295" s="99">
        <v>5.5763627441794306</v>
      </c>
      <c r="V295" s="99">
        <v>5.997933054650324</v>
      </c>
      <c r="W295" s="99">
        <v>5.7022529400199398</v>
      </c>
      <c r="DA295" s="63" t="s">
        <v>2932</v>
      </c>
    </row>
    <row r="296" spans="1:105" ht="12" customHeight="1" x14ac:dyDescent="0.25">
      <c r="A296" s="97" t="s">
        <v>50</v>
      </c>
      <c r="B296" s="99">
        <v>4.4806405190073697</v>
      </c>
      <c r="C296" s="99">
        <v>4.5344817814938025</v>
      </c>
      <c r="D296" s="99">
        <v>4.8138755629418482</v>
      </c>
      <c r="E296" s="99">
        <v>6.0741738331866308</v>
      </c>
      <c r="F296" s="99">
        <v>6.064099396920211</v>
      </c>
      <c r="G296" s="99">
        <v>5.9403156690505519</v>
      </c>
      <c r="H296" s="99">
        <v>6.0321434223864312</v>
      </c>
      <c r="I296" s="99">
        <v>6.2376261769597168</v>
      </c>
      <c r="J296" s="99">
        <v>6.3656415394667754</v>
      </c>
      <c r="K296" s="99">
        <v>6.5310254151712401</v>
      </c>
      <c r="L296" s="99">
        <v>6.6151035899272275</v>
      </c>
      <c r="M296" s="99">
        <v>6.3362263823118248</v>
      </c>
      <c r="N296" s="99">
        <v>6.3116040238331861</v>
      </c>
      <c r="O296" s="99">
        <v>6.0126951801143482</v>
      </c>
      <c r="P296" s="99">
        <v>5.9410879313822393</v>
      </c>
      <c r="Q296" s="99">
        <v>5.8781295980710695</v>
      </c>
      <c r="R296" s="99">
        <v>5.8953661200949625</v>
      </c>
      <c r="S296" s="99">
        <v>5.9642144817108393</v>
      </c>
      <c r="T296" s="99">
        <v>6.1368031055233825</v>
      </c>
      <c r="U296" s="99">
        <v>6.382045950556984</v>
      </c>
      <c r="V296" s="99">
        <v>6.1056307490834305</v>
      </c>
      <c r="W296" s="99">
        <v>5.8846890046780498</v>
      </c>
      <c r="DA296" s="63" t="s">
        <v>2933</v>
      </c>
    </row>
    <row r="297" spans="1:105" ht="12" customHeight="1" x14ac:dyDescent="0.25">
      <c r="A297" s="109" t="s">
        <v>120</v>
      </c>
      <c r="B297" s="110">
        <v>5.6067334869623506</v>
      </c>
      <c r="C297" s="110">
        <v>5.5785838925309559</v>
      </c>
      <c r="D297" s="110">
        <v>5.2735241790825542</v>
      </c>
      <c r="E297" s="110">
        <v>6.6463520266752134</v>
      </c>
      <c r="F297" s="110">
        <v>6.4837820110952311</v>
      </c>
      <c r="G297" s="110">
        <v>5.93345655751697</v>
      </c>
      <c r="H297" s="110">
        <v>6.4564175207869505</v>
      </c>
      <c r="I297" s="110">
        <v>6.0467435978103898</v>
      </c>
      <c r="J297" s="110">
        <v>6.1812256714323102</v>
      </c>
      <c r="K297" s="110">
        <v>6.2143224176179856</v>
      </c>
      <c r="L297" s="110">
        <v>6.6581559526618834</v>
      </c>
      <c r="M297" s="110">
        <v>6.1482965996482548</v>
      </c>
      <c r="N297" s="110">
        <v>6.138342190342045</v>
      </c>
      <c r="O297" s="110">
        <v>6.1152547605462377</v>
      </c>
      <c r="P297" s="110">
        <v>5.6632648568674586</v>
      </c>
      <c r="Q297" s="110">
        <v>5.6970710484290272</v>
      </c>
      <c r="R297" s="110">
        <v>5.7256524925893491</v>
      </c>
      <c r="S297" s="110">
        <v>5.8425092683756334</v>
      </c>
      <c r="T297" s="110">
        <v>5.7445229158863134</v>
      </c>
      <c r="U297" s="110">
        <v>5.6816993161728995</v>
      </c>
      <c r="V297" s="110">
        <v>5.8035335654413753</v>
      </c>
      <c r="W297" s="110">
        <v>6.0397406631317718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52.512486619805131</v>
      </c>
      <c r="C299" s="118">
        <f t="shared" si="131"/>
        <v>54.38295107994584</v>
      </c>
      <c r="D299" s="118">
        <f t="shared" si="131"/>
        <v>55.196030570947485</v>
      </c>
      <c r="E299" s="118">
        <f t="shared" si="131"/>
        <v>53.599096345723922</v>
      </c>
      <c r="F299" s="118">
        <f t="shared" si="131"/>
        <v>52.533034482530624</v>
      </c>
      <c r="G299" s="118">
        <f t="shared" si="131"/>
        <v>52.931495428508882</v>
      </c>
      <c r="H299" s="118">
        <f t="shared" si="131"/>
        <v>57.135041918758134</v>
      </c>
      <c r="I299" s="118">
        <f t="shared" si="131"/>
        <v>51.443429873676848</v>
      </c>
      <c r="J299" s="118">
        <f t="shared" si="131"/>
        <v>53.526077649228213</v>
      </c>
      <c r="K299" s="118">
        <f t="shared" si="131"/>
        <v>54.056927892003706</v>
      </c>
      <c r="L299" s="118">
        <f t="shared" si="131"/>
        <v>61.70696779385927</v>
      </c>
      <c r="M299" s="118">
        <f t="shared" si="131"/>
        <v>54.351653393657557</v>
      </c>
      <c r="N299" s="118">
        <f t="shared" si="131"/>
        <v>55.526177581772849</v>
      </c>
      <c r="O299" s="118">
        <f t="shared" si="131"/>
        <v>54.826063578033235</v>
      </c>
      <c r="P299" s="118">
        <f t="shared" si="131"/>
        <v>49.778195842796507</v>
      </c>
      <c r="Q299" s="118">
        <f t="shared" si="131"/>
        <v>49.473183465020632</v>
      </c>
      <c r="R299" s="118">
        <f t="shared" ref="R299:V299" si="132">R300+R303+R305+R315</f>
        <v>52.677890885722007</v>
      </c>
      <c r="S299" s="118">
        <f t="shared" si="132"/>
        <v>54.862709502891825</v>
      </c>
      <c r="T299" s="118">
        <f t="shared" si="132"/>
        <v>56.567929132389594</v>
      </c>
      <c r="U299" s="118">
        <f t="shared" si="132"/>
        <v>48.753406358507334</v>
      </c>
      <c r="V299" s="118">
        <f t="shared" si="132"/>
        <v>52.863684723366347</v>
      </c>
      <c r="W299" s="118">
        <f t="shared" ref="W299" si="133">W300+W303+W305+W315</f>
        <v>54.416538877712675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47.95976076035349</v>
      </c>
      <c r="C300" s="123">
        <f t="shared" si="134"/>
        <v>49.915735988447132</v>
      </c>
      <c r="D300" s="123">
        <f t="shared" si="134"/>
        <v>50.322337094888702</v>
      </c>
      <c r="E300" s="123">
        <f t="shared" si="134"/>
        <v>48.570664259941104</v>
      </c>
      <c r="F300" s="123">
        <f t="shared" si="134"/>
        <v>47.394406235385986</v>
      </c>
      <c r="G300" s="123">
        <f t="shared" si="134"/>
        <v>47.767409140115376</v>
      </c>
      <c r="H300" s="123">
        <f t="shared" si="134"/>
        <v>51.743086515249573</v>
      </c>
      <c r="I300" s="123">
        <f t="shared" si="134"/>
        <v>46.219416086896231</v>
      </c>
      <c r="J300" s="123">
        <f t="shared" si="134"/>
        <v>48.06820819924522</v>
      </c>
      <c r="K300" s="123">
        <f t="shared" si="134"/>
        <v>48.568133607636298</v>
      </c>
      <c r="L300" s="123">
        <f t="shared" si="134"/>
        <v>56.200027073955951</v>
      </c>
      <c r="M300" s="123">
        <f t="shared" si="134"/>
        <v>49.031508125233394</v>
      </c>
      <c r="N300" s="123">
        <f t="shared" si="134"/>
        <v>50.166970934505891</v>
      </c>
      <c r="O300" s="123">
        <f t="shared" si="134"/>
        <v>49.513711135886545</v>
      </c>
      <c r="P300" s="123">
        <f t="shared" si="134"/>
        <v>44.370116151033479</v>
      </c>
      <c r="Q300" s="123">
        <f t="shared" si="134"/>
        <v>44.134978434658478</v>
      </c>
      <c r="R300" s="123">
        <f t="shared" ref="R300:V300" si="135">SUM(R301:R302)</f>
        <v>47.238502789638105</v>
      </c>
      <c r="S300" s="123">
        <f t="shared" si="135"/>
        <v>49.260386068674599</v>
      </c>
      <c r="T300" s="123">
        <f t="shared" si="135"/>
        <v>50.791237924055956</v>
      </c>
      <c r="U300" s="123">
        <f t="shared" si="135"/>
        <v>43.523987669613085</v>
      </c>
      <c r="V300" s="123">
        <f t="shared" si="135"/>
        <v>47.271793337761629</v>
      </c>
      <c r="W300" s="123">
        <f t="shared" ref="W300" si="136">SUM(W301:W302)</f>
        <v>48.876103263399742</v>
      </c>
      <c r="DA300" s="130" t="s">
        <v>3084</v>
      </c>
    </row>
    <row r="301" spans="1:105" ht="12" customHeight="1" x14ac:dyDescent="0.25">
      <c r="A301" s="97" t="s">
        <v>51</v>
      </c>
      <c r="B301" s="99">
        <v>47.95976076035349</v>
      </c>
      <c r="C301" s="99">
        <v>49.915735988447132</v>
      </c>
      <c r="D301" s="99">
        <v>50.322337094888702</v>
      </c>
      <c r="E301" s="99">
        <v>48.570664259941104</v>
      </c>
      <c r="F301" s="99">
        <v>47.394406235385986</v>
      </c>
      <c r="G301" s="99">
        <v>47.767409140115376</v>
      </c>
      <c r="H301" s="99">
        <v>51.743086515249573</v>
      </c>
      <c r="I301" s="99">
        <v>46.219416086896231</v>
      </c>
      <c r="J301" s="99">
        <v>48.06820819924522</v>
      </c>
      <c r="K301" s="99">
        <v>48.568133607636298</v>
      </c>
      <c r="L301" s="99">
        <v>56.200027073955951</v>
      </c>
      <c r="M301" s="99">
        <v>49.031508125233394</v>
      </c>
      <c r="N301" s="99">
        <v>50.166970934505891</v>
      </c>
      <c r="O301" s="99">
        <v>49.513711135886545</v>
      </c>
      <c r="P301" s="99">
        <v>44.370116151033479</v>
      </c>
      <c r="Q301" s="99">
        <v>44.134978434658478</v>
      </c>
      <c r="R301" s="99">
        <v>47.238502789638105</v>
      </c>
      <c r="S301" s="99">
        <v>49.260386068674599</v>
      </c>
      <c r="T301" s="99">
        <v>50.791237924055956</v>
      </c>
      <c r="U301" s="99">
        <v>43.523987669613085</v>
      </c>
      <c r="V301" s="99">
        <v>47.271793337761629</v>
      </c>
      <c r="W301" s="99">
        <v>48.876103263399742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3.4236647635521837</v>
      </c>
      <c r="C305" s="123">
        <v>3.3481861540476787</v>
      </c>
      <c r="D305" s="123">
        <v>3.6204653260664306</v>
      </c>
      <c r="E305" s="123">
        <v>3.550524169724155</v>
      </c>
      <c r="F305" s="123">
        <v>3.6855162972822999</v>
      </c>
      <c r="G305" s="123">
        <v>3.7240481502561931</v>
      </c>
      <c r="H305" s="123">
        <v>3.9069568412162381</v>
      </c>
      <c r="I305" s="123">
        <v>3.7254368624394334</v>
      </c>
      <c r="J305" s="123">
        <v>3.9228437067722677</v>
      </c>
      <c r="K305" s="123">
        <v>3.9683545188128071</v>
      </c>
      <c r="L305" s="123">
        <v>3.9984441770701227</v>
      </c>
      <c r="M305" s="123">
        <v>3.8848553004479456</v>
      </c>
      <c r="N305" s="123">
        <v>3.9330518458078423</v>
      </c>
      <c r="O305" s="123">
        <v>3.9491818418512281</v>
      </c>
      <c r="P305" s="123">
        <v>4.0336162220247527</v>
      </c>
      <c r="Q305" s="123">
        <v>3.9789707517251225</v>
      </c>
      <c r="R305" s="123">
        <v>4.0692093982603437</v>
      </c>
      <c r="S305" s="123">
        <v>4.1914578453747957</v>
      </c>
      <c r="T305" s="123">
        <v>4.3294962959507917</v>
      </c>
      <c r="U305" s="123">
        <v>3.7803765757265082</v>
      </c>
      <c r="V305" s="123">
        <v>4.1324115534637489</v>
      </c>
      <c r="W305" s="123">
        <v>4.1447724099160519</v>
      </c>
      <c r="DA305" s="130" t="s">
        <v>3089</v>
      </c>
    </row>
    <row r="306" spans="1:105" ht="12" customHeight="1" x14ac:dyDescent="0.25">
      <c r="A306" s="97" t="s">
        <v>143</v>
      </c>
      <c r="B306" s="99">
        <v>5.4250621041731799</v>
      </c>
      <c r="C306" s="99">
        <v>5.2202575909603945</v>
      </c>
      <c r="D306" s="99">
        <v>5.5471056611556255</v>
      </c>
      <c r="E306" s="99">
        <v>5.5180264196270246</v>
      </c>
      <c r="F306" s="99">
        <v>5.6806646799088432</v>
      </c>
      <c r="G306" s="99">
        <v>5.6856492767538436</v>
      </c>
      <c r="H306" s="99">
        <v>5.8885627564552987</v>
      </c>
      <c r="I306" s="99">
        <v>5.5800524026648048</v>
      </c>
      <c r="J306" s="99">
        <v>5.8809576764507323</v>
      </c>
      <c r="K306" s="99">
        <v>6.0220309429312948</v>
      </c>
      <c r="L306" s="99">
        <v>6.126097134958334</v>
      </c>
      <c r="M306" s="99">
        <v>5.9939661185732795</v>
      </c>
      <c r="N306" s="99">
        <v>6.0750907310160587</v>
      </c>
      <c r="O306" s="99">
        <v>6.0913018267687518</v>
      </c>
      <c r="P306" s="99">
        <v>6.1657043363614523</v>
      </c>
      <c r="Q306" s="99">
        <v>6.0989056057532203</v>
      </c>
      <c r="R306" s="99">
        <v>6.2528144213051169</v>
      </c>
      <c r="S306" s="99">
        <v>6.4933805291691824</v>
      </c>
      <c r="T306" s="99">
        <v>6.716930170074324</v>
      </c>
      <c r="U306" s="99">
        <v>5.7436369975187942</v>
      </c>
      <c r="V306" s="99">
        <v>6.1294021033626773</v>
      </c>
      <c r="W306" s="99">
        <v>6.1442756053293133</v>
      </c>
      <c r="DA306" s="63" t="s">
        <v>3090</v>
      </c>
    </row>
    <row r="307" spans="1:105" ht="12" customHeight="1" x14ac:dyDescent="0.25">
      <c r="A307" s="97" t="s">
        <v>124</v>
      </c>
      <c r="B307" s="99">
        <v>4.6389466510856616</v>
      </c>
      <c r="C307" s="99">
        <v>4.4812059915506488</v>
      </c>
      <c r="D307" s="99">
        <v>4.4792559346535548</v>
      </c>
      <c r="E307" s="99">
        <v>4.2198881062441931</v>
      </c>
      <c r="F307" s="99">
        <v>4.4981180088004153</v>
      </c>
      <c r="G307" s="99">
        <v>4.4197208896813365</v>
      </c>
      <c r="H307" s="99">
        <v>4.4033915405780562</v>
      </c>
      <c r="I307" s="99">
        <v>4.2173384961387006</v>
      </c>
      <c r="J307" s="99">
        <v>4.3925930588169795</v>
      </c>
      <c r="K307" s="99">
        <v>4.4254620933706414</v>
      </c>
      <c r="L307" s="99">
        <v>4.6341366826574575</v>
      </c>
      <c r="M307" s="99">
        <v>4.7852488386451597</v>
      </c>
      <c r="N307" s="99">
        <v>4.6463574851564422</v>
      </c>
      <c r="O307" s="99">
        <v>4.5221226503606076</v>
      </c>
      <c r="P307" s="99">
        <v>4.5130673428745727</v>
      </c>
      <c r="Q307" s="99">
        <v>4.0349325766532864</v>
      </c>
      <c r="R307" s="99">
        <v>4.2902213274426177</v>
      </c>
      <c r="S307" s="99">
        <v>3.9787341595308394</v>
      </c>
      <c r="T307" s="99">
        <v>4.2638489810457827</v>
      </c>
      <c r="U307" s="99">
        <v>4.0209147955412101</v>
      </c>
      <c r="V307" s="99">
        <v>4.0893297741770072</v>
      </c>
      <c r="W307" s="99">
        <v>3.9696134939060652</v>
      </c>
      <c r="DA307" s="63" t="s">
        <v>3091</v>
      </c>
    </row>
    <row r="308" spans="1:105" ht="12" customHeight="1" x14ac:dyDescent="0.25">
      <c r="A308" s="97" t="s">
        <v>123</v>
      </c>
      <c r="B308" s="99">
        <v>1.3531496269303338</v>
      </c>
      <c r="C308" s="99">
        <v>1.5382902041633384</v>
      </c>
      <c r="D308" s="99">
        <v>1.3649557223843867</v>
      </c>
      <c r="E308" s="99">
        <v>1.0900375737824861</v>
      </c>
      <c r="F308" s="99">
        <v>1.6697561053689665</v>
      </c>
      <c r="G308" s="99">
        <v>1.4850174267810408</v>
      </c>
      <c r="H308" s="99">
        <v>1.7792565075447961</v>
      </c>
      <c r="I308" s="99">
        <v>1.5111440779363345</v>
      </c>
      <c r="J308" s="99">
        <v>1.5487921365847466</v>
      </c>
      <c r="K308" s="99">
        <v>1.5921822806213608</v>
      </c>
      <c r="L308" s="99">
        <v>1.7066701850289299</v>
      </c>
      <c r="M308" s="99">
        <v>2.0938403994282551</v>
      </c>
      <c r="N308" s="99">
        <v>1.8922644912116695</v>
      </c>
      <c r="O308" s="99">
        <v>1.8089409701691008</v>
      </c>
      <c r="P308" s="99">
        <v>1.819697090991711</v>
      </c>
      <c r="Q308" s="99">
        <v>1.3419198818103366</v>
      </c>
      <c r="R308" s="99">
        <v>1.5137662277536863</v>
      </c>
      <c r="S308" s="99">
        <v>1.2893985222865485</v>
      </c>
      <c r="T308" s="99">
        <v>1.5776178880033587</v>
      </c>
      <c r="U308" s="99">
        <v>1.5000000516540088</v>
      </c>
      <c r="V308" s="99">
        <v>1.5533479863696908</v>
      </c>
      <c r="W308" s="99">
        <v>1.3770411277972212</v>
      </c>
      <c r="DA308" s="63" t="s">
        <v>3092</v>
      </c>
    </row>
    <row r="309" spans="1:105" ht="12" customHeight="1" x14ac:dyDescent="0.25">
      <c r="A309" s="100" t="s">
        <v>50</v>
      </c>
      <c r="B309" s="102">
        <v>1.3531496269303338</v>
      </c>
      <c r="C309" s="102">
        <v>1.5382902041633384</v>
      </c>
      <c r="D309" s="102">
        <v>1.3649557223843867</v>
      </c>
      <c r="E309" s="102">
        <v>1.0900375737824861</v>
      </c>
      <c r="F309" s="102">
        <v>1.6697561053689665</v>
      </c>
      <c r="G309" s="102">
        <v>1.4850174267810408</v>
      </c>
      <c r="H309" s="102">
        <v>1.7792565075447961</v>
      </c>
      <c r="I309" s="102">
        <v>1.5111440779363345</v>
      </c>
      <c r="J309" s="102">
        <v>1.5487921365847466</v>
      </c>
      <c r="K309" s="102">
        <v>1.5921822806213608</v>
      </c>
      <c r="L309" s="102">
        <v>1.7066701850289299</v>
      </c>
      <c r="M309" s="102">
        <v>2.0938403994282551</v>
      </c>
      <c r="N309" s="102">
        <v>1.8922644912116695</v>
      </c>
      <c r="O309" s="102">
        <v>1.8089409701691008</v>
      </c>
      <c r="P309" s="102">
        <v>1.819697090991711</v>
      </c>
      <c r="Q309" s="102">
        <v>1.3419198818103366</v>
      </c>
      <c r="R309" s="102">
        <v>1.5137662277536863</v>
      </c>
      <c r="S309" s="102">
        <v>1.2893985222865485</v>
      </c>
      <c r="T309" s="102">
        <v>1.5776178880033587</v>
      </c>
      <c r="U309" s="102">
        <v>1.5000000516540088</v>
      </c>
      <c r="V309" s="102">
        <v>1.5533479863696908</v>
      </c>
      <c r="W309" s="102">
        <v>1.3770411277972212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1.1290610958994611</v>
      </c>
      <c r="C315" s="123">
        <v>1.1190289374510285</v>
      </c>
      <c r="D315" s="123">
        <v>1.253228149992351</v>
      </c>
      <c r="E315" s="123">
        <v>1.4779079160586612</v>
      </c>
      <c r="F315" s="123">
        <v>1.4531119498623428</v>
      </c>
      <c r="G315" s="123">
        <v>1.4400381381373086</v>
      </c>
      <c r="H315" s="123">
        <v>1.4849985622923267</v>
      </c>
      <c r="I315" s="123">
        <v>1.4985769243411891</v>
      </c>
      <c r="J315" s="123">
        <v>1.5350257432107233</v>
      </c>
      <c r="K315" s="123">
        <v>1.5204397655546014</v>
      </c>
      <c r="L315" s="123">
        <v>1.5084965428331985</v>
      </c>
      <c r="M315" s="123">
        <v>1.4352899679762177</v>
      </c>
      <c r="N315" s="123">
        <v>1.4261548014591154</v>
      </c>
      <c r="O315" s="123">
        <v>1.3631706002954616</v>
      </c>
      <c r="P315" s="123">
        <v>1.3744634697382725</v>
      </c>
      <c r="Q315" s="123">
        <v>1.3592342786370306</v>
      </c>
      <c r="R315" s="123">
        <v>1.3701786978235642</v>
      </c>
      <c r="S315" s="123">
        <v>1.4108655888424353</v>
      </c>
      <c r="T315" s="123">
        <v>1.4471949123828505</v>
      </c>
      <c r="U315" s="123">
        <v>1.44904211316774</v>
      </c>
      <c r="V315" s="123">
        <v>1.4594798321409688</v>
      </c>
      <c r="W315" s="123">
        <v>1.3956632043968842</v>
      </c>
      <c r="DA315" s="130" t="s">
        <v>3099</v>
      </c>
    </row>
    <row r="316" spans="1:105" ht="12" customHeight="1" x14ac:dyDescent="0.25">
      <c r="A316" s="97" t="s">
        <v>51</v>
      </c>
      <c r="B316" s="99">
        <v>2.7116822427260434</v>
      </c>
      <c r="C316" s="99">
        <v>2.4921488604895177</v>
      </c>
      <c r="D316" s="99">
        <v>2.9888189619006313</v>
      </c>
      <c r="E316" s="99">
        <v>3.5081867215645186</v>
      </c>
      <c r="F316" s="99">
        <v>3.5138037680161602</v>
      </c>
      <c r="G316" s="99">
        <v>3.4517526091328934</v>
      </c>
      <c r="H316" s="99">
        <v>3.6344989718538323</v>
      </c>
      <c r="I316" s="99">
        <v>3.4895952910732726</v>
      </c>
      <c r="J316" s="99">
        <v>3.6977181770316352</v>
      </c>
      <c r="K316" s="99">
        <v>3.6521335041728236</v>
      </c>
      <c r="L316" s="99">
        <v>3.7504988133675967</v>
      </c>
      <c r="M316" s="99">
        <v>3.6320675591329792</v>
      </c>
      <c r="N316" s="99">
        <v>3.570344111180586</v>
      </c>
      <c r="O316" s="99">
        <v>3.3891381141761041</v>
      </c>
      <c r="P316" s="99">
        <v>3.3987004897152011</v>
      </c>
      <c r="Q316" s="99">
        <v>3.3239051044136021</v>
      </c>
      <c r="R316" s="99">
        <v>3.3656160702891502</v>
      </c>
      <c r="S316" s="99">
        <v>3.5474665585545875</v>
      </c>
      <c r="T316" s="99">
        <v>3.5463268502883754</v>
      </c>
      <c r="U316" s="99">
        <v>3.2650075015368381</v>
      </c>
      <c r="V316" s="99">
        <v>3.4900584410527458</v>
      </c>
      <c r="W316" s="99">
        <v>3.3112579749343674</v>
      </c>
      <c r="DA316" s="63" t="s">
        <v>3100</v>
      </c>
    </row>
    <row r="317" spans="1:105" ht="12" customHeight="1" x14ac:dyDescent="0.25">
      <c r="A317" s="97" t="s">
        <v>50</v>
      </c>
      <c r="B317" s="99">
        <v>1.7336215366522274</v>
      </c>
      <c r="C317" s="99">
        <v>1.7527943441261307</v>
      </c>
      <c r="D317" s="99">
        <v>1.8588100568828929</v>
      </c>
      <c r="E317" s="99">
        <v>2.3430665720874515</v>
      </c>
      <c r="F317" s="99">
        <v>2.3348226701181622</v>
      </c>
      <c r="G317" s="99">
        <v>2.281271400222193</v>
      </c>
      <c r="H317" s="99">
        <v>2.3105149174753632</v>
      </c>
      <c r="I317" s="99">
        <v>2.3854399084235101</v>
      </c>
      <c r="J317" s="99">
        <v>2.4327800207310593</v>
      </c>
      <c r="K317" s="99">
        <v>2.4938674800171814</v>
      </c>
      <c r="L317" s="99">
        <v>2.5245040137872201</v>
      </c>
      <c r="M317" s="99">
        <v>2.4175301649850516</v>
      </c>
      <c r="N317" s="99">
        <v>2.406587754802894</v>
      </c>
      <c r="O317" s="99">
        <v>2.2912876282732673</v>
      </c>
      <c r="P317" s="99">
        <v>2.2633959459081461</v>
      </c>
      <c r="Q317" s="99">
        <v>2.2391237182175789</v>
      </c>
      <c r="R317" s="99">
        <v>2.2444428999751165</v>
      </c>
      <c r="S317" s="99">
        <v>2.2684893988860386</v>
      </c>
      <c r="T317" s="99">
        <v>2.3313976613454015</v>
      </c>
      <c r="U317" s="99">
        <v>2.4176119960388496</v>
      </c>
      <c r="V317" s="99">
        <v>2.3049950722128734</v>
      </c>
      <c r="W317" s="99">
        <v>2.2154294837020543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259.59158097013574</v>
      </c>
      <c r="D322" s="117">
        <f t="shared" si="138"/>
        <v>324.58290243814525</v>
      </c>
      <c r="E322" s="117">
        <f t="shared" si="138"/>
        <v>299.2874650326043</v>
      </c>
      <c r="F322" s="117">
        <f t="shared" si="138"/>
        <v>330.49513539185261</v>
      </c>
      <c r="G322" s="117">
        <f t="shared" si="138"/>
        <v>333.80750159938657</v>
      </c>
      <c r="H322" s="117">
        <f t="shared" si="138"/>
        <v>312.37716923173349</v>
      </c>
      <c r="I322" s="117">
        <f t="shared" si="138"/>
        <v>232.40220051301969</v>
      </c>
      <c r="J322" s="117">
        <f t="shared" si="138"/>
        <v>301.42410103781674</v>
      </c>
      <c r="K322" s="117">
        <f t="shared" si="138"/>
        <v>265.45514531470332</v>
      </c>
      <c r="L322" s="117">
        <f t="shared" si="138"/>
        <v>295.89302631510412</v>
      </c>
      <c r="M322" s="117">
        <f t="shared" si="138"/>
        <v>223.25370818830774</v>
      </c>
      <c r="N322" s="117">
        <f t="shared" si="138"/>
        <v>276.23074983415813</v>
      </c>
      <c r="O322" s="117">
        <f t="shared" si="138"/>
        <v>171.57995965082321</v>
      </c>
      <c r="P322" s="117">
        <f t="shared" si="138"/>
        <v>170.59271051487235</v>
      </c>
      <c r="Q322" s="117">
        <f t="shared" si="138"/>
        <v>155.68103313153014</v>
      </c>
      <c r="R322" s="117">
        <f t="shared" ref="R322:V322" si="139">R323+R326+R328+R338</f>
        <v>115.66544969403083</v>
      </c>
      <c r="S322" s="117">
        <f t="shared" si="139"/>
        <v>107.55685600389498</v>
      </c>
      <c r="T322" s="117">
        <f t="shared" si="139"/>
        <v>15.76821242209617</v>
      </c>
      <c r="U322" s="117">
        <f t="shared" si="139"/>
        <v>76.748700980651137</v>
      </c>
      <c r="V322" s="117">
        <f t="shared" si="139"/>
        <v>86.957970196185556</v>
      </c>
      <c r="W322" s="117">
        <f t="shared" ref="W322" si="140">W323+W326+W328+W338</f>
        <v>43.869607832436635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223.96664294753663</v>
      </c>
      <c r="D323" s="122">
        <f t="shared" si="141"/>
        <v>281.5706328070471</v>
      </c>
      <c r="E323" s="122">
        <f t="shared" si="141"/>
        <v>248.13380886036103</v>
      </c>
      <c r="F323" s="122">
        <f t="shared" si="141"/>
        <v>273.33642530061633</v>
      </c>
      <c r="G323" s="122">
        <f t="shared" si="141"/>
        <v>278.92812900522415</v>
      </c>
      <c r="H323" s="122">
        <f t="shared" si="141"/>
        <v>260.95681161608786</v>
      </c>
      <c r="I323" s="122">
        <f t="shared" si="141"/>
        <v>190.92126585632775</v>
      </c>
      <c r="J323" s="122">
        <f t="shared" si="141"/>
        <v>247.52348498869085</v>
      </c>
      <c r="K323" s="122">
        <f t="shared" si="141"/>
        <v>218.25116589802604</v>
      </c>
      <c r="L323" s="122">
        <f t="shared" si="141"/>
        <v>247.04912466588831</v>
      </c>
      <c r="M323" s="122">
        <f t="shared" si="141"/>
        <v>182.554196137899</v>
      </c>
      <c r="N323" s="122">
        <f t="shared" si="141"/>
        <v>226.15017336525992</v>
      </c>
      <c r="O323" s="122">
        <f t="shared" si="141"/>
        <v>140.62101120986389</v>
      </c>
      <c r="P323" s="122">
        <f t="shared" si="141"/>
        <v>137.01211292453755</v>
      </c>
      <c r="Q323" s="122">
        <f t="shared" si="141"/>
        <v>122.91808819730467</v>
      </c>
      <c r="R323" s="122">
        <f t="shared" ref="R323:V323" si="142">SUM(R324:R325)</f>
        <v>90.869154106685784</v>
      </c>
      <c r="S323" s="122">
        <f t="shared" si="142"/>
        <v>84.269743996254746</v>
      </c>
      <c r="T323" s="122">
        <f t="shared" si="142"/>
        <v>12.207744524535013</v>
      </c>
      <c r="U323" s="122">
        <f t="shared" si="142"/>
        <v>57.82552491858155</v>
      </c>
      <c r="V323" s="122">
        <f t="shared" si="142"/>
        <v>65.127284951650324</v>
      </c>
      <c r="W323" s="122">
        <f t="shared" ref="W323" si="143">SUM(W324:W325)</f>
        <v>31.202134044580593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222.80107768943384</v>
      </c>
      <c r="D324" s="98">
        <v>280.14386688197447</v>
      </c>
      <c r="E324" s="98">
        <v>246.85331912561543</v>
      </c>
      <c r="F324" s="98">
        <v>271.94656907496631</v>
      </c>
      <c r="G324" s="98">
        <v>277.51064823682134</v>
      </c>
      <c r="H324" s="98">
        <v>259.60991633281452</v>
      </c>
      <c r="I324" s="98">
        <v>189.91682043410586</v>
      </c>
      <c r="J324" s="98">
        <v>246.26602358718642</v>
      </c>
      <c r="K324" s="98">
        <v>217.12195001862875</v>
      </c>
      <c r="L324" s="98">
        <v>245.77411906161021</v>
      </c>
      <c r="M324" s="98">
        <v>181.63403078310412</v>
      </c>
      <c r="N324" s="98">
        <v>225.0436613165615</v>
      </c>
      <c r="O324" s="98">
        <v>139.94476027475082</v>
      </c>
      <c r="P324" s="98">
        <v>136.41072655872367</v>
      </c>
      <c r="Q324" s="98">
        <v>122.36086769324987</v>
      </c>
      <c r="R324" s="98">
        <v>90.439801655033605</v>
      </c>
      <c r="S324" s="98">
        <v>83.863877554590729</v>
      </c>
      <c r="T324" s="98">
        <v>12.14561322156349</v>
      </c>
      <c r="U324" s="98">
        <v>57.535276246180054</v>
      </c>
      <c r="V324" s="98">
        <v>64.793795548267852</v>
      </c>
      <c r="W324" s="98">
        <v>31.026065712489228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1.1655652581027827</v>
      </c>
      <c r="D325" s="98">
        <v>1.4267659250726139</v>
      </c>
      <c r="E325" s="98">
        <v>1.2804897347455952</v>
      </c>
      <c r="F325" s="98">
        <v>1.3898562256500226</v>
      </c>
      <c r="G325" s="98">
        <v>1.4174807684027868</v>
      </c>
      <c r="H325" s="98">
        <v>1.3468952832733361</v>
      </c>
      <c r="I325" s="98">
        <v>1.0044454222218935</v>
      </c>
      <c r="J325" s="98">
        <v>1.2574614015044276</v>
      </c>
      <c r="K325" s="98">
        <v>1.1292158793972882</v>
      </c>
      <c r="L325" s="98">
        <v>1.2750056042781157</v>
      </c>
      <c r="M325" s="98">
        <v>0.92016535479486605</v>
      </c>
      <c r="N325" s="98">
        <v>1.1065120486984279</v>
      </c>
      <c r="O325" s="98">
        <v>0.67625093511306944</v>
      </c>
      <c r="P325" s="98">
        <v>0.60138636581387461</v>
      </c>
      <c r="Q325" s="98">
        <v>0.55722050405479151</v>
      </c>
      <c r="R325" s="98">
        <v>0.42935245165217256</v>
      </c>
      <c r="S325" s="98">
        <v>0.4058664416640112</v>
      </c>
      <c r="T325" s="98">
        <v>6.2131302971521661E-2</v>
      </c>
      <c r="U325" s="98">
        <v>0.29024867240149577</v>
      </c>
      <c r="V325" s="98">
        <v>0.33348940338246919</v>
      </c>
      <c r="W325" s="98">
        <v>0.17606833209136435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0.12737563417344203</v>
      </c>
      <c r="D326" s="122">
        <f t="shared" si="144"/>
        <v>9.5023552840626593E-2</v>
      </c>
      <c r="E326" s="122">
        <f t="shared" si="144"/>
        <v>0.19221162424253985</v>
      </c>
      <c r="F326" s="122">
        <f t="shared" si="144"/>
        <v>0.30320969015403182</v>
      </c>
      <c r="G326" s="122">
        <f t="shared" si="144"/>
        <v>0.30270225749770113</v>
      </c>
      <c r="H326" s="122">
        <f t="shared" si="144"/>
        <v>0.24931651145677852</v>
      </c>
      <c r="I326" s="122">
        <f t="shared" si="144"/>
        <v>0.18451888426883356</v>
      </c>
      <c r="J326" s="122">
        <f t="shared" si="144"/>
        <v>0.20778416199135058</v>
      </c>
      <c r="K326" s="122">
        <f t="shared" si="144"/>
        <v>0.21137880812192081</v>
      </c>
      <c r="L326" s="122">
        <f t="shared" si="144"/>
        <v>0.22907078322031543</v>
      </c>
      <c r="M326" s="122">
        <f t="shared" si="144"/>
        <v>0.18463487335584516</v>
      </c>
      <c r="N326" s="122">
        <f t="shared" si="144"/>
        <v>0.32425147579236785</v>
      </c>
      <c r="O326" s="122">
        <f t="shared" si="144"/>
        <v>0.11293465227422923</v>
      </c>
      <c r="P326" s="122">
        <f t="shared" si="144"/>
        <v>0.1327920959279712</v>
      </c>
      <c r="Q326" s="122">
        <f t="shared" si="144"/>
        <v>0.24009977965690141</v>
      </c>
      <c r="R326" s="122">
        <f t="shared" si="144"/>
        <v>0.21270154991478674</v>
      </c>
      <c r="S326" s="122">
        <f t="shared" si="144"/>
        <v>0.2002516220144249</v>
      </c>
      <c r="T326" s="122">
        <f t="shared" si="144"/>
        <v>4.8032073023859964E-2</v>
      </c>
      <c r="U326" s="122">
        <f t="shared" si="144"/>
        <v>9.2008516621512965E-2</v>
      </c>
      <c r="V326" s="122">
        <f t="shared" si="144"/>
        <v>7.7664005471053427E-2</v>
      </c>
      <c r="W326" s="122">
        <f t="shared" si="144"/>
        <v>6.3235048454484313E-2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0.12737563417344203</v>
      </c>
      <c r="D327" s="98">
        <v>9.5023552840626593E-2</v>
      </c>
      <c r="E327" s="98">
        <v>0.19221162424253985</v>
      </c>
      <c r="F327" s="98">
        <v>0.30320969015403182</v>
      </c>
      <c r="G327" s="98">
        <v>0.30270225749770113</v>
      </c>
      <c r="H327" s="98">
        <v>0.24931651145677852</v>
      </c>
      <c r="I327" s="98">
        <v>0.18451888426883356</v>
      </c>
      <c r="J327" s="98">
        <v>0.20778416199135058</v>
      </c>
      <c r="K327" s="98">
        <v>0.21137880812192081</v>
      </c>
      <c r="L327" s="98">
        <v>0.22907078322031543</v>
      </c>
      <c r="M327" s="98">
        <v>0.18463487335584516</v>
      </c>
      <c r="N327" s="98">
        <v>0.32425147579236785</v>
      </c>
      <c r="O327" s="98">
        <v>0.11293465227422923</v>
      </c>
      <c r="P327" s="98">
        <v>0.1327920959279712</v>
      </c>
      <c r="Q327" s="98">
        <v>0.24009977965690141</v>
      </c>
      <c r="R327" s="98">
        <v>0.21270154991478674</v>
      </c>
      <c r="S327" s="98">
        <v>0.2002516220144249</v>
      </c>
      <c r="T327" s="98">
        <v>4.8032073023859964E-2</v>
      </c>
      <c r="U327" s="98">
        <v>9.2008516621512965E-2</v>
      </c>
      <c r="V327" s="98">
        <v>7.7664005471053427E-2</v>
      </c>
      <c r="W327" s="98">
        <v>6.3235048454484313E-2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24.041338612166104</v>
      </c>
      <c r="D328" s="122">
        <v>29.211982454586643</v>
      </c>
      <c r="E328" s="122">
        <v>32.06763624966753</v>
      </c>
      <c r="F328" s="122">
        <v>36.038666404619462</v>
      </c>
      <c r="G328" s="122">
        <v>34.803164873406892</v>
      </c>
      <c r="H328" s="122">
        <v>33.1659315530611</v>
      </c>
      <c r="I328" s="122">
        <v>27.399649492406184</v>
      </c>
      <c r="J328" s="122">
        <v>35.728210274713426</v>
      </c>
      <c r="K328" s="122">
        <v>31.69128376078239</v>
      </c>
      <c r="L328" s="122">
        <v>32.404822778090974</v>
      </c>
      <c r="M328" s="122">
        <v>27.605623817391926</v>
      </c>
      <c r="N328" s="122">
        <v>32.749786890661106</v>
      </c>
      <c r="O328" s="122">
        <v>20.519657807041781</v>
      </c>
      <c r="P328" s="122">
        <v>21.544729000901103</v>
      </c>
      <c r="Q328" s="122">
        <v>20.419820924707281</v>
      </c>
      <c r="R328" s="122">
        <v>15.518185693665123</v>
      </c>
      <c r="S328" s="122">
        <v>14.646342167563201</v>
      </c>
      <c r="T328" s="122">
        <v>2.3022475809771694</v>
      </c>
      <c r="U328" s="122">
        <v>11.389425017667707</v>
      </c>
      <c r="V328" s="122">
        <v>13.800465253253829</v>
      </c>
      <c r="W328" s="122">
        <v>8.7173961573035044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13.314656227656402</v>
      </c>
      <c r="D329" s="98">
        <v>18.549837596490715</v>
      </c>
      <c r="E329" s="98">
        <v>11.784521856015974</v>
      </c>
      <c r="F329" s="98">
        <v>17.632911558875222</v>
      </c>
      <c r="G329" s="98">
        <v>19.63480817953916</v>
      </c>
      <c r="H329" s="98">
        <v>17.683768338444771</v>
      </c>
      <c r="I329" s="98">
        <v>12.449729115363693</v>
      </c>
      <c r="J329" s="98">
        <v>16.900659409957637</v>
      </c>
      <c r="K329" s="98">
        <v>10.8452632238346</v>
      </c>
      <c r="L329" s="98">
        <v>11.011360918503646</v>
      </c>
      <c r="M329" s="98">
        <v>8.6835731206362592</v>
      </c>
      <c r="N329" s="98">
        <v>16.065569243079551</v>
      </c>
      <c r="O329" s="98">
        <v>9.5651704466163299</v>
      </c>
      <c r="P329" s="98">
        <v>11.599343869350678</v>
      </c>
      <c r="Q329" s="98">
        <v>10.619929073283444</v>
      </c>
      <c r="R329" s="98">
        <v>6.9206914795744696</v>
      </c>
      <c r="S329" s="98">
        <v>7.2239191077556963</v>
      </c>
      <c r="T329" s="98">
        <v>0.53448579392086304</v>
      </c>
      <c r="U329" s="98">
        <v>7.1731240137924157</v>
      </c>
      <c r="V329" s="98">
        <v>9.8578834192676297</v>
      </c>
      <c r="W329" s="98">
        <v>2.9056454575058579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2.4272561738443885</v>
      </c>
      <c r="D330" s="98">
        <v>1.967960917267916</v>
      </c>
      <c r="E330" s="98">
        <v>2.1267805423855348</v>
      </c>
      <c r="F330" s="98">
        <v>3.2691136767410676</v>
      </c>
      <c r="G330" s="98">
        <v>2.7022904892116864</v>
      </c>
      <c r="H330" s="98">
        <v>2.6610705719303005</v>
      </c>
      <c r="I330" s="98">
        <v>1.8763971685966576</v>
      </c>
      <c r="J330" s="98">
        <v>1.9399137846193781</v>
      </c>
      <c r="K330" s="98">
        <v>2.2245177235298739</v>
      </c>
      <c r="L330" s="98">
        <v>1.5345479658779739</v>
      </c>
      <c r="M330" s="98">
        <v>1.4082944499377206</v>
      </c>
      <c r="N330" s="98">
        <v>1.1512470808050248</v>
      </c>
      <c r="O330" s="98">
        <v>0.91245181311345247</v>
      </c>
      <c r="P330" s="98">
        <v>1.3854355240735239</v>
      </c>
      <c r="Q330" s="98">
        <v>1.4716472994750402</v>
      </c>
      <c r="R330" s="98">
        <v>1.4965723201142325</v>
      </c>
      <c r="S330" s="98">
        <v>1.5995247217171666</v>
      </c>
      <c r="T330" s="98">
        <v>0.43116634357815847</v>
      </c>
      <c r="U330" s="98">
        <v>0.53600374142663176</v>
      </c>
      <c r="V330" s="98">
        <v>0.33399815528060373</v>
      </c>
      <c r="W330" s="98">
        <v>0.25977503942707142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9.1923634855591127E-4</v>
      </c>
      <c r="D331" s="98">
        <v>9.1272431496727889E-4</v>
      </c>
      <c r="E331" s="98">
        <v>2.784207625772455E-3</v>
      </c>
      <c r="F331" s="98">
        <v>6.3802633193528165E-3</v>
      </c>
      <c r="G331" s="98">
        <v>2.2107263728677285E-3</v>
      </c>
      <c r="H331" s="98">
        <v>5.4391909180790685E-3</v>
      </c>
      <c r="I331" s="98">
        <v>3.1075948438848418E-3</v>
      </c>
      <c r="J331" s="98">
        <v>1.4727336423524192E-2</v>
      </c>
      <c r="K331" s="98">
        <v>1.6631240644465091E-2</v>
      </c>
      <c r="L331" s="98">
        <v>6.1054484680838966E-3</v>
      </c>
      <c r="M331" s="98">
        <v>7.06893068205495E-3</v>
      </c>
      <c r="N331" s="98">
        <v>2.8107340927633296E-3</v>
      </c>
      <c r="O331" s="98">
        <v>6.5559383063608662E-3</v>
      </c>
      <c r="P331" s="98">
        <v>1.0794057661435409E-2</v>
      </c>
      <c r="Q331" s="98">
        <v>1.4922234707623709E-2</v>
      </c>
      <c r="R331" s="98">
        <v>1.3825639198317932E-2</v>
      </c>
      <c r="S331" s="98">
        <v>1.0531871447354801E-2</v>
      </c>
      <c r="T331" s="98">
        <v>1.9814160468030061E-3</v>
      </c>
      <c r="U331" s="98">
        <v>6.3590826004305068E-3</v>
      </c>
      <c r="V331" s="98">
        <v>4.5064394423193184E-3</v>
      </c>
      <c r="W331" s="98">
        <v>3.8437782551885177E-4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4.499972505773546E-4</v>
      </c>
      <c r="D332" s="101">
        <v>2.6041222859025362E-4</v>
      </c>
      <c r="E332" s="101">
        <v>6.355312655256794E-4</v>
      </c>
      <c r="F332" s="101">
        <v>2.4304053721405411E-3</v>
      </c>
      <c r="G332" s="101">
        <v>8.1163278291306409E-4</v>
      </c>
      <c r="H332" s="101">
        <v>2.6444837473683048E-3</v>
      </c>
      <c r="I332" s="101">
        <v>9.5208783415128679E-4</v>
      </c>
      <c r="J332" s="101">
        <v>6.4579261429644225E-3</v>
      </c>
      <c r="K332" s="101">
        <v>8.7204062984811322E-3</v>
      </c>
      <c r="L332" s="101">
        <v>3.5066000014318771E-3</v>
      </c>
      <c r="M332" s="101">
        <v>4.252382173356513E-3</v>
      </c>
      <c r="N332" s="101">
        <v>1.5348648296627143E-3</v>
      </c>
      <c r="O332" s="101">
        <v>4.0570472460051037E-3</v>
      </c>
      <c r="P332" s="101">
        <v>6.3388378945570907E-3</v>
      </c>
      <c r="Q332" s="101">
        <v>4.8378506828982235E-3</v>
      </c>
      <c r="R332" s="101">
        <v>4.0178604750577291E-3</v>
      </c>
      <c r="S332" s="101">
        <v>2.0205232430367957E-3</v>
      </c>
      <c r="T332" s="101">
        <v>4.339127161984301E-4</v>
      </c>
      <c r="U332" s="101">
        <v>3.5083667565708539E-3</v>
      </c>
      <c r="V332" s="101">
        <v>2.7102477670030876E-3</v>
      </c>
      <c r="W332" s="101">
        <v>3.0852344795618538E-4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4.6923909797855668E-4</v>
      </c>
      <c r="D333" s="104">
        <v>6.5231208637702527E-4</v>
      </c>
      <c r="E333" s="104">
        <v>2.1486763602467755E-3</v>
      </c>
      <c r="F333" s="104">
        <v>3.949857947212275E-3</v>
      </c>
      <c r="G333" s="104">
        <v>1.3990935899546647E-3</v>
      </c>
      <c r="H333" s="104">
        <v>2.7947071707107632E-3</v>
      </c>
      <c r="I333" s="104">
        <v>2.1555070097335548E-3</v>
      </c>
      <c r="J333" s="104">
        <v>8.2694102805597712E-3</v>
      </c>
      <c r="K333" s="104">
        <v>7.910834345983957E-3</v>
      </c>
      <c r="L333" s="104">
        <v>2.5988484666520191E-3</v>
      </c>
      <c r="M333" s="104">
        <v>2.816548508698437E-3</v>
      </c>
      <c r="N333" s="104">
        <v>1.2758692631006153E-3</v>
      </c>
      <c r="O333" s="104">
        <v>2.4988910603557625E-3</v>
      </c>
      <c r="P333" s="104">
        <v>4.4552197668783176E-3</v>
      </c>
      <c r="Q333" s="104">
        <v>1.0084384024725486E-2</v>
      </c>
      <c r="R333" s="104">
        <v>9.8077787232602014E-3</v>
      </c>
      <c r="S333" s="104">
        <v>8.5113482043180037E-3</v>
      </c>
      <c r="T333" s="104">
        <v>1.547503330604576E-3</v>
      </c>
      <c r="U333" s="104">
        <v>2.8507158438596525E-3</v>
      </c>
      <c r="V333" s="104">
        <v>1.7961916753162308E-3</v>
      </c>
      <c r="W333" s="104">
        <v>7.5854377562666389E-5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7.760956178292906</v>
      </c>
      <c r="D334" s="101">
        <v>8.3340293362288325</v>
      </c>
      <c r="E334" s="101">
        <v>16.811694944470318</v>
      </c>
      <c r="F334" s="101">
        <v>14.385702489890996</v>
      </c>
      <c r="G334" s="101">
        <v>11.189138429299238</v>
      </c>
      <c r="H334" s="101">
        <v>10.50402481941585</v>
      </c>
      <c r="I334" s="101">
        <v>8.7821935379076876</v>
      </c>
      <c r="J334" s="101">
        <v>11.701633835568719</v>
      </c>
      <c r="K334" s="101">
        <v>9.4322942912318641</v>
      </c>
      <c r="L334" s="101">
        <v>14.648787807338188</v>
      </c>
      <c r="M334" s="101">
        <v>12.727568167179003</v>
      </c>
      <c r="N334" s="101">
        <v>12.359010406001927</v>
      </c>
      <c r="O334" s="101">
        <v>5.5916563880943455</v>
      </c>
      <c r="P334" s="101">
        <v>1.459520418681338</v>
      </c>
      <c r="Q334" s="101">
        <v>2.3779394878770388</v>
      </c>
      <c r="R334" s="101">
        <v>3.781122442693869</v>
      </c>
      <c r="S334" s="101">
        <v>4.1543252195879781</v>
      </c>
      <c r="T334" s="101">
        <v>0.89241122672019368</v>
      </c>
      <c r="U334" s="101">
        <v>1.1257307637598366</v>
      </c>
      <c r="V334" s="101">
        <v>1.3376553414700578</v>
      </c>
      <c r="W334" s="101">
        <v>2.6217355294291127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0.5375507960238477</v>
      </c>
      <c r="D335" s="104">
        <v>0.35924188028421467</v>
      </c>
      <c r="E335" s="104">
        <v>1.3418546991699283</v>
      </c>
      <c r="F335" s="104">
        <v>0.74455841579282855</v>
      </c>
      <c r="G335" s="104">
        <v>1.274717048983941</v>
      </c>
      <c r="H335" s="104">
        <v>2.3116286323520931</v>
      </c>
      <c r="I335" s="104">
        <v>4.2882220756942608</v>
      </c>
      <c r="J335" s="104">
        <v>5.1712759081441675</v>
      </c>
      <c r="K335" s="104">
        <v>9.1725772815415922</v>
      </c>
      <c r="L335" s="104">
        <v>5.2040206379030804</v>
      </c>
      <c r="M335" s="104">
        <v>4.7791191489568927</v>
      </c>
      <c r="N335" s="104">
        <v>3.1711494266818412</v>
      </c>
      <c r="O335" s="104">
        <v>4.443823220911292</v>
      </c>
      <c r="P335" s="104">
        <v>7.089635131134127</v>
      </c>
      <c r="Q335" s="104">
        <v>5.9353828293641344</v>
      </c>
      <c r="R335" s="104">
        <v>3.3059738120842335</v>
      </c>
      <c r="S335" s="104">
        <v>1.6580412470550023</v>
      </c>
      <c r="T335" s="104">
        <v>0.4422028007111512</v>
      </c>
      <c r="U335" s="104">
        <v>2.548207416088391</v>
      </c>
      <c r="V335" s="104">
        <v>2.2664218977932196</v>
      </c>
      <c r="W335" s="104">
        <v>2.9298557531159433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0.24855903225273274</v>
      </c>
      <c r="D336" s="98">
        <v>0.18115394157685447</v>
      </c>
      <c r="E336" s="98">
        <v>0.67742283827482475</v>
      </c>
      <c r="F336" s="98">
        <v>0.37279739281455632</v>
      </c>
      <c r="G336" s="98">
        <v>0.68139440247465621</v>
      </c>
      <c r="H336" s="98">
        <v>1.1840244256345556</v>
      </c>
      <c r="I336" s="98">
        <v>2.5294553974561214</v>
      </c>
      <c r="J336" s="98">
        <v>3.0079321223680493</v>
      </c>
      <c r="K336" s="98">
        <v>5.6296464118501417</v>
      </c>
      <c r="L336" s="98">
        <v>3.1869005030638982</v>
      </c>
      <c r="M336" s="98">
        <v>2.8105051972070623</v>
      </c>
      <c r="N336" s="98">
        <v>1.9082763215758269</v>
      </c>
      <c r="O336" s="98">
        <v>2.8504402032474845</v>
      </c>
      <c r="P336" s="98">
        <v>4.4056407111661589</v>
      </c>
      <c r="Q336" s="98">
        <v>3.3584667173171829</v>
      </c>
      <c r="R336" s="98">
        <v>1.6633368232187764</v>
      </c>
      <c r="S336" s="98">
        <v>0.63379589271380921</v>
      </c>
      <c r="T336" s="98">
        <v>0.1822188376301021</v>
      </c>
      <c r="U336" s="98">
        <v>1.4593397544915889</v>
      </c>
      <c r="V336" s="98">
        <v>1.419097328259197</v>
      </c>
      <c r="W336" s="98">
        <v>1.7586197543746098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0.28899176377111491</v>
      </c>
      <c r="D337" s="98">
        <v>0.17808793870736017</v>
      </c>
      <c r="E337" s="98">
        <v>0.66443186089510364</v>
      </c>
      <c r="F337" s="98">
        <v>0.37176102297827235</v>
      </c>
      <c r="G337" s="98">
        <v>0.59332264650928446</v>
      </c>
      <c r="H337" s="98">
        <v>1.1276042067175371</v>
      </c>
      <c r="I337" s="98">
        <v>1.7587666782381388</v>
      </c>
      <c r="J337" s="98">
        <v>2.1633437857761182</v>
      </c>
      <c r="K337" s="98">
        <v>3.5429308696914501</v>
      </c>
      <c r="L337" s="98">
        <v>2.0171201348391814</v>
      </c>
      <c r="M337" s="98">
        <v>1.9686139517498298</v>
      </c>
      <c r="N337" s="98">
        <v>1.262873105106014</v>
      </c>
      <c r="O337" s="98">
        <v>1.5933830176638075</v>
      </c>
      <c r="P337" s="98">
        <v>2.6839944199679673</v>
      </c>
      <c r="Q337" s="98">
        <v>2.5769161120469519</v>
      </c>
      <c r="R337" s="98">
        <v>1.6426369888654564</v>
      </c>
      <c r="S337" s="98">
        <v>1.0242453543411929</v>
      </c>
      <c r="T337" s="98">
        <v>0.2599839630810491</v>
      </c>
      <c r="U337" s="98">
        <v>1.0888676615968018</v>
      </c>
      <c r="V337" s="98">
        <v>0.8473245695340228</v>
      </c>
      <c r="W337" s="98">
        <v>1.1712359987413337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11.456223776259574</v>
      </c>
      <c r="D338" s="122">
        <v>13.705263623670865</v>
      </c>
      <c r="E338" s="122">
        <v>18.893808298333251</v>
      </c>
      <c r="F338" s="122">
        <v>20.816833996462819</v>
      </c>
      <c r="G338" s="122">
        <v>19.773505463257827</v>
      </c>
      <c r="H338" s="122">
        <v>18.005109551127749</v>
      </c>
      <c r="I338" s="122">
        <v>13.896766280016934</v>
      </c>
      <c r="J338" s="122">
        <v>17.964621612421119</v>
      </c>
      <c r="K338" s="122">
        <v>15.301316847772952</v>
      </c>
      <c r="L338" s="122">
        <v>16.210008087904491</v>
      </c>
      <c r="M338" s="122">
        <v>12.909253359660985</v>
      </c>
      <c r="N338" s="122">
        <v>17.006538102444704</v>
      </c>
      <c r="O338" s="122">
        <v>10.326355981643324</v>
      </c>
      <c r="P338" s="122">
        <v>11.903076493505719</v>
      </c>
      <c r="Q338" s="122">
        <v>12.103024229861282</v>
      </c>
      <c r="R338" s="122">
        <v>9.0654083437651476</v>
      </c>
      <c r="S338" s="122">
        <v>8.4405182180626035</v>
      </c>
      <c r="T338" s="122">
        <v>1.2101882435601279</v>
      </c>
      <c r="U338" s="122">
        <v>7.4417425277803622</v>
      </c>
      <c r="V338" s="122">
        <v>7.9525559858103509</v>
      </c>
      <c r="W338" s="122">
        <v>3.8868425820980539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0.42559329018266873</v>
      </c>
      <c r="D339" s="98">
        <v>1.0727014454527948</v>
      </c>
      <c r="E339" s="98">
        <v>1.1980847551072986</v>
      </c>
      <c r="F339" s="98">
        <v>1.7617180692274184</v>
      </c>
      <c r="G339" s="98">
        <v>1.7370630595690018</v>
      </c>
      <c r="H339" s="98">
        <v>1.410273356599443</v>
      </c>
      <c r="I339" s="98">
        <v>0.81037539468254449</v>
      </c>
      <c r="J339" s="98">
        <v>1.9780949919012427</v>
      </c>
      <c r="K339" s="98">
        <v>1.3410008226564296</v>
      </c>
      <c r="L339" s="98">
        <v>1.3872933498760212</v>
      </c>
      <c r="M339" s="98">
        <v>1.3847743678610431</v>
      </c>
      <c r="N339" s="98">
        <v>2.0815908853338132</v>
      </c>
      <c r="O339" s="98">
        <v>1.3333284033459658</v>
      </c>
      <c r="P339" s="98">
        <v>1.9054750377181247</v>
      </c>
      <c r="Q339" s="98">
        <v>1.3783120080665898</v>
      </c>
      <c r="R339" s="98">
        <v>1.0537848627860815</v>
      </c>
      <c r="S339" s="98">
        <v>1.026857344370435</v>
      </c>
      <c r="T339" s="98">
        <v>0.264435255963544</v>
      </c>
      <c r="U339" s="98">
        <v>0.69267677804034866</v>
      </c>
      <c r="V339" s="98">
        <v>1.1901033435429982</v>
      </c>
      <c r="W339" s="98">
        <v>0.58519796054954654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7.1750069139657757</v>
      </c>
      <c r="D340" s="98">
        <v>8.2614009778958071</v>
      </c>
      <c r="E340" s="98">
        <v>6.1532823381546145</v>
      </c>
      <c r="F340" s="98">
        <v>9.3911733153273538</v>
      </c>
      <c r="G340" s="98">
        <v>11.900541462781487</v>
      </c>
      <c r="H340" s="98">
        <v>9.3946462132197617</v>
      </c>
      <c r="I340" s="98">
        <v>7.1997137972823131</v>
      </c>
      <c r="J340" s="98">
        <v>6.5727123564689451</v>
      </c>
      <c r="K340" s="98">
        <v>5.2355591601961313</v>
      </c>
      <c r="L340" s="98">
        <v>4.6925189237974934</v>
      </c>
      <c r="M340" s="98">
        <v>3.9141875154941035</v>
      </c>
      <c r="N340" s="98">
        <v>7.5291778190187797</v>
      </c>
      <c r="O340" s="98">
        <v>4.6099742852300265</v>
      </c>
      <c r="P340" s="98">
        <v>7.3496961187948555</v>
      </c>
      <c r="Q340" s="98">
        <v>7.1862345641102996</v>
      </c>
      <c r="R340" s="98">
        <v>4.4674438476898279</v>
      </c>
      <c r="S340" s="98">
        <v>4.0827716664380409</v>
      </c>
      <c r="T340" s="98">
        <v>0.27816930153811614</v>
      </c>
      <c r="U340" s="98">
        <v>4.8875330379793214</v>
      </c>
      <c r="V340" s="98">
        <v>4.5926045844466152</v>
      </c>
      <c r="W340" s="98">
        <v>0.90195138328309721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3.8556235721111305</v>
      </c>
      <c r="D341" s="33">
        <v>4.3711612003222626</v>
      </c>
      <c r="E341" s="33">
        <v>11.542441205071338</v>
      </c>
      <c r="F341" s="33">
        <v>9.6639426119080465</v>
      </c>
      <c r="G341" s="33">
        <v>6.1359009409073417</v>
      </c>
      <c r="H341" s="33">
        <v>7.2001899813085428</v>
      </c>
      <c r="I341" s="33">
        <v>5.8866770880520756</v>
      </c>
      <c r="J341" s="33">
        <v>9.4138142640509326</v>
      </c>
      <c r="K341" s="33">
        <v>8.7247568649203906</v>
      </c>
      <c r="L341" s="33">
        <v>10.130195814230976</v>
      </c>
      <c r="M341" s="33">
        <v>7.6102914763058385</v>
      </c>
      <c r="N341" s="33">
        <v>7.3957693980921153</v>
      </c>
      <c r="O341" s="33">
        <v>4.3830532930673316</v>
      </c>
      <c r="P341" s="33">
        <v>2.6479053369927401</v>
      </c>
      <c r="Q341" s="33">
        <v>3.5384776576843926</v>
      </c>
      <c r="R341" s="33">
        <v>3.544179633289239</v>
      </c>
      <c r="S341" s="33">
        <v>3.3308892072541276</v>
      </c>
      <c r="T341" s="33">
        <v>0.66758368605846785</v>
      </c>
      <c r="U341" s="33">
        <v>1.8615327117606917</v>
      </c>
      <c r="V341" s="33">
        <v>2.1698480578207375</v>
      </c>
      <c r="W341" s="33">
        <v>2.3996932382654101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163.6258025625194</v>
      </c>
      <c r="D343" s="117">
        <f t="shared" si="145"/>
        <v>204.22137300309785</v>
      </c>
      <c r="E343" s="117">
        <f t="shared" si="145"/>
        <v>191.87188555697116</v>
      </c>
      <c r="F343" s="117">
        <f t="shared" si="145"/>
        <v>213.06398796289326</v>
      </c>
      <c r="G343" s="117">
        <f t="shared" si="145"/>
        <v>217.25248552040688</v>
      </c>
      <c r="H343" s="117">
        <f t="shared" si="145"/>
        <v>206.70861200295491</v>
      </c>
      <c r="I343" s="117">
        <f t="shared" si="145"/>
        <v>157.41820809570768</v>
      </c>
      <c r="J343" s="117">
        <f t="shared" si="145"/>
        <v>203.69513128953247</v>
      </c>
      <c r="K343" s="117">
        <f t="shared" si="145"/>
        <v>181.70806062333963</v>
      </c>
      <c r="L343" s="117">
        <f t="shared" si="145"/>
        <v>202.84474623203579</v>
      </c>
      <c r="M343" s="117">
        <f t="shared" si="145"/>
        <v>153.66364332589879</v>
      </c>
      <c r="N343" s="117">
        <f t="shared" si="145"/>
        <v>189.64485754024847</v>
      </c>
      <c r="O343" s="117">
        <f t="shared" si="145"/>
        <v>118.07232311872065</v>
      </c>
      <c r="P343" s="117">
        <f t="shared" si="145"/>
        <v>118.96573246738421</v>
      </c>
      <c r="Q343" s="117">
        <f t="shared" si="145"/>
        <v>110.421637525349</v>
      </c>
      <c r="R343" s="117">
        <f t="shared" ref="R343:V343" si="146">R344+R347+R349+R359</f>
        <v>83.455452839487492</v>
      </c>
      <c r="S343" s="117">
        <f t="shared" si="146"/>
        <v>79.200814132379378</v>
      </c>
      <c r="T343" s="117">
        <f t="shared" si="146"/>
        <v>11.912818770053697</v>
      </c>
      <c r="U343" s="117">
        <f t="shared" si="146"/>
        <v>59.454605444178391</v>
      </c>
      <c r="V343" s="117">
        <f t="shared" si="146"/>
        <v>68.394078382446793</v>
      </c>
      <c r="W343" s="117">
        <f t="shared" ref="W343" si="147">W344+W347+W349+W359</f>
        <v>35.759300915973228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140.39540847471221</v>
      </c>
      <c r="D344" s="122">
        <f t="shared" si="148"/>
        <v>176.29653564362167</v>
      </c>
      <c r="E344" s="122">
        <f t="shared" si="148"/>
        <v>157.37301078696169</v>
      </c>
      <c r="F344" s="122">
        <f t="shared" si="148"/>
        <v>174.69068286307672</v>
      </c>
      <c r="G344" s="122">
        <f t="shared" si="148"/>
        <v>180.48222667857553</v>
      </c>
      <c r="H344" s="122">
        <f t="shared" si="148"/>
        <v>171.40034933522742</v>
      </c>
      <c r="I344" s="122">
        <f t="shared" si="148"/>
        <v>128.26965569135004</v>
      </c>
      <c r="J344" s="122">
        <f t="shared" si="148"/>
        <v>165.68601778752867</v>
      </c>
      <c r="K344" s="122">
        <f t="shared" si="148"/>
        <v>147.78095340167309</v>
      </c>
      <c r="L344" s="122">
        <f t="shared" si="148"/>
        <v>168.03426470434414</v>
      </c>
      <c r="M344" s="122">
        <f t="shared" si="148"/>
        <v>124.70196493317783</v>
      </c>
      <c r="N344" s="122">
        <f t="shared" si="148"/>
        <v>154.23359779410208</v>
      </c>
      <c r="O344" s="122">
        <f t="shared" si="148"/>
        <v>96.038385499258496</v>
      </c>
      <c r="P344" s="122">
        <f t="shared" si="148"/>
        <v>94.774362254380193</v>
      </c>
      <c r="Q344" s="122">
        <f t="shared" si="148"/>
        <v>86.151966005766155</v>
      </c>
      <c r="R344" s="122">
        <f t="shared" ref="R344:V344" si="149">SUM(R345:R346)</f>
        <v>64.768259230451818</v>
      </c>
      <c r="S344" s="122">
        <f t="shared" si="149"/>
        <v>61.505850994411624</v>
      </c>
      <c r="T344" s="122">
        <f t="shared" si="149"/>
        <v>9.0778973876028086</v>
      </c>
      <c r="U344" s="122">
        <f t="shared" si="149"/>
        <v>44.876025624169678</v>
      </c>
      <c r="V344" s="122">
        <f t="shared" si="149"/>
        <v>51.451477693384554</v>
      </c>
      <c r="W344" s="122">
        <f t="shared" ref="W344" si="150">SUM(W345:W346)</f>
        <v>25.314861622916691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139.22984321660942</v>
      </c>
      <c r="D345" s="98">
        <v>174.86976971854907</v>
      </c>
      <c r="E345" s="98">
        <v>156.09252105221609</v>
      </c>
      <c r="F345" s="98">
        <v>173.3008266374267</v>
      </c>
      <c r="G345" s="98">
        <v>179.06474591017275</v>
      </c>
      <c r="H345" s="98">
        <v>170.05345405195408</v>
      </c>
      <c r="I345" s="98">
        <v>127.26521026912813</v>
      </c>
      <c r="J345" s="98">
        <v>164.42855638602424</v>
      </c>
      <c r="K345" s="98">
        <v>146.65173752227579</v>
      </c>
      <c r="L345" s="98">
        <v>166.75925910006603</v>
      </c>
      <c r="M345" s="98">
        <v>123.78179957838297</v>
      </c>
      <c r="N345" s="98">
        <v>153.12708574540366</v>
      </c>
      <c r="O345" s="98">
        <v>95.362134564145421</v>
      </c>
      <c r="P345" s="98">
        <v>94.172975888566313</v>
      </c>
      <c r="Q345" s="98">
        <v>85.594745501711358</v>
      </c>
      <c r="R345" s="98">
        <v>64.33890677879964</v>
      </c>
      <c r="S345" s="98">
        <v>61.099984552747614</v>
      </c>
      <c r="T345" s="98">
        <v>9.0157660846312861</v>
      </c>
      <c r="U345" s="98">
        <v>44.585776951768182</v>
      </c>
      <c r="V345" s="98">
        <v>51.117988290002081</v>
      </c>
      <c r="W345" s="98">
        <v>25.138793290825326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1.1655652581027827</v>
      </c>
      <c r="D346" s="98">
        <v>1.4267659250726139</v>
      </c>
      <c r="E346" s="98">
        <v>1.2804897347455952</v>
      </c>
      <c r="F346" s="98">
        <v>1.3898562256500226</v>
      </c>
      <c r="G346" s="98">
        <v>1.4174807684027868</v>
      </c>
      <c r="H346" s="98">
        <v>1.3468952832733361</v>
      </c>
      <c r="I346" s="98">
        <v>1.0044454222218935</v>
      </c>
      <c r="J346" s="98">
        <v>1.2574614015044276</v>
      </c>
      <c r="K346" s="98">
        <v>1.1292158793972882</v>
      </c>
      <c r="L346" s="98">
        <v>1.2750056042781157</v>
      </c>
      <c r="M346" s="98">
        <v>0.92016535479486605</v>
      </c>
      <c r="N346" s="98">
        <v>1.1065120486984279</v>
      </c>
      <c r="O346" s="98">
        <v>0.67625093511306944</v>
      </c>
      <c r="P346" s="98">
        <v>0.60138636581387461</v>
      </c>
      <c r="Q346" s="98">
        <v>0.55722050405479151</v>
      </c>
      <c r="R346" s="98">
        <v>0.42935245165217256</v>
      </c>
      <c r="S346" s="98">
        <v>0.4058664416640112</v>
      </c>
      <c r="T346" s="98">
        <v>6.2131302971521661E-2</v>
      </c>
      <c r="U346" s="98">
        <v>0.29024867240149577</v>
      </c>
      <c r="V346" s="98">
        <v>0.33348940338246919</v>
      </c>
      <c r="W346" s="98">
        <v>0.17606833209136435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0.27518706436537427</v>
      </c>
      <c r="D347" s="122">
        <f t="shared" si="151"/>
        <v>0.21039964130013042</v>
      </c>
      <c r="E347" s="122">
        <f t="shared" si="151"/>
        <v>0.44960334371420063</v>
      </c>
      <c r="F347" s="122">
        <f t="shared" si="151"/>
        <v>0.73402259585744078</v>
      </c>
      <c r="G347" s="122">
        <f t="shared" si="151"/>
        <v>0.75570516207099758</v>
      </c>
      <c r="H347" s="122">
        <f t="shared" si="151"/>
        <v>0.68113059657346553</v>
      </c>
      <c r="I347" s="122">
        <f t="shared" si="151"/>
        <v>0.51832270426776239</v>
      </c>
      <c r="J347" s="122">
        <f t="shared" si="151"/>
        <v>0.59535432286727297</v>
      </c>
      <c r="K347" s="122">
        <f t="shared" si="151"/>
        <v>0.61553494464286518</v>
      </c>
      <c r="L347" s="122">
        <f t="shared" si="151"/>
        <v>0.68319601508895111</v>
      </c>
      <c r="M347" s="122">
        <f t="shared" si="151"/>
        <v>0.56305265891760559</v>
      </c>
      <c r="N347" s="122">
        <f t="shared" si="151"/>
        <v>0.97424450177981226</v>
      </c>
      <c r="O347" s="122">
        <f t="shared" si="151"/>
        <v>0.36445414172208751</v>
      </c>
      <c r="P347" s="122">
        <f t="shared" si="151"/>
        <v>0.44595457281775902</v>
      </c>
      <c r="Q347" s="122">
        <f t="shared" si="151"/>
        <v>0.84877867322113332</v>
      </c>
      <c r="R347" s="122">
        <f t="shared" si="151"/>
        <v>0.74892097000631008</v>
      </c>
      <c r="S347" s="122">
        <f t="shared" si="151"/>
        <v>0.71801417674658952</v>
      </c>
      <c r="T347" s="122">
        <f t="shared" si="151"/>
        <v>0.1751700273725938</v>
      </c>
      <c r="U347" s="122">
        <f t="shared" si="151"/>
        <v>0.35213193533393233</v>
      </c>
      <c r="V347" s="122">
        <f t="shared" si="151"/>
        <v>0.29545716315301646</v>
      </c>
      <c r="W347" s="122">
        <f t="shared" si="151"/>
        <v>0.2456035820231284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0.27518706436537427</v>
      </c>
      <c r="D348" s="98">
        <v>0.21039964130013042</v>
      </c>
      <c r="E348" s="98">
        <v>0.44960334371420063</v>
      </c>
      <c r="F348" s="98">
        <v>0.73402259585744078</v>
      </c>
      <c r="G348" s="98">
        <v>0.75570516207099758</v>
      </c>
      <c r="H348" s="98">
        <v>0.68113059657346553</v>
      </c>
      <c r="I348" s="98">
        <v>0.51832270426776239</v>
      </c>
      <c r="J348" s="98">
        <v>0.59535432286727297</v>
      </c>
      <c r="K348" s="98">
        <v>0.61553494464286518</v>
      </c>
      <c r="L348" s="98">
        <v>0.68319601508895111</v>
      </c>
      <c r="M348" s="98">
        <v>0.56305265891760559</v>
      </c>
      <c r="N348" s="98">
        <v>0.97424450177981226</v>
      </c>
      <c r="O348" s="98">
        <v>0.36445414172208751</v>
      </c>
      <c r="P348" s="98">
        <v>0.44595457281775902</v>
      </c>
      <c r="Q348" s="98">
        <v>0.84877867322113332</v>
      </c>
      <c r="R348" s="98">
        <v>0.74892097000631008</v>
      </c>
      <c r="S348" s="98">
        <v>0.71801417674658952</v>
      </c>
      <c r="T348" s="98">
        <v>0.1751700273725938</v>
      </c>
      <c r="U348" s="98">
        <v>0.35213193533393233</v>
      </c>
      <c r="V348" s="98">
        <v>0.29545716315301646</v>
      </c>
      <c r="W348" s="98">
        <v>0.2456035820231284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15.562006100467411</v>
      </c>
      <c r="D349" s="122">
        <v>18.910905324201384</v>
      </c>
      <c r="E349" s="122">
        <v>20.979335782174157</v>
      </c>
      <c r="F349" s="122">
        <v>23.719726377744831</v>
      </c>
      <c r="G349" s="122">
        <v>23.262548145769568</v>
      </c>
      <c r="H349" s="122">
        <v>22.710703394912699</v>
      </c>
      <c r="I349" s="122">
        <v>19.335642428206885</v>
      </c>
      <c r="J349" s="122">
        <v>25.109177419632289</v>
      </c>
      <c r="K349" s="122">
        <v>22.698642850409215</v>
      </c>
      <c r="L349" s="122">
        <v>22.735191856319588</v>
      </c>
      <c r="M349" s="122">
        <v>19.39623606934531</v>
      </c>
      <c r="N349" s="122">
        <v>23.016505247118261</v>
      </c>
      <c r="O349" s="122">
        <v>14.742996277856312</v>
      </c>
      <c r="P349" s="122">
        <v>16.160597764734408</v>
      </c>
      <c r="Q349" s="122">
        <v>15.524358826253039</v>
      </c>
      <c r="R349" s="122">
        <v>11.810156102801779</v>
      </c>
      <c r="S349" s="122">
        <v>11.210552164077628</v>
      </c>
      <c r="T349" s="122">
        <v>1.7838561756670566</v>
      </c>
      <c r="U349" s="122">
        <v>9.2750760131935479</v>
      </c>
      <c r="V349" s="122">
        <v>11.279103800516882</v>
      </c>
      <c r="W349" s="122">
        <v>7.2116009821170968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8.7166387410507511</v>
      </c>
      <c r="D350" s="98">
        <v>12.219615809018959</v>
      </c>
      <c r="E350" s="98">
        <v>7.8176998403769611</v>
      </c>
      <c r="F350" s="98">
        <v>11.782177854058594</v>
      </c>
      <c r="G350" s="98">
        <v>13.239188689345218</v>
      </c>
      <c r="H350" s="98">
        <v>12.01434939173296</v>
      </c>
      <c r="I350" s="98">
        <v>8.5541304515916536</v>
      </c>
      <c r="J350" s="98">
        <v>11.632081112478019</v>
      </c>
      <c r="K350" s="98">
        <v>7.553938435727261</v>
      </c>
      <c r="L350" s="98">
        <v>7.7256279023740788</v>
      </c>
      <c r="M350" s="98">
        <v>6.1256582646755726</v>
      </c>
      <c r="N350" s="98">
        <v>11.449895164794683</v>
      </c>
      <c r="O350" s="98">
        <v>6.8763658844030777</v>
      </c>
      <c r="P350" s="98">
        <v>8.3464128307839704</v>
      </c>
      <c r="Q350" s="98">
        <v>7.7712718786246704</v>
      </c>
      <c r="R350" s="98">
        <v>5.1680608542920154</v>
      </c>
      <c r="S350" s="98">
        <v>5.5238115100256664</v>
      </c>
      <c r="T350" s="98">
        <v>0.40616011209156971</v>
      </c>
      <c r="U350" s="98">
        <v>5.7702541898839561</v>
      </c>
      <c r="V350" s="98">
        <v>8.0624391416707297</v>
      </c>
      <c r="W350" s="98">
        <v>2.42004257284318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1.3930780030810856</v>
      </c>
      <c r="D351" s="98">
        <v>1.1160587850319745</v>
      </c>
      <c r="E351" s="98">
        <v>1.2336515385441502</v>
      </c>
      <c r="F351" s="98">
        <v>1.9168373592878185</v>
      </c>
      <c r="G351" s="98">
        <v>1.6032311265743477</v>
      </c>
      <c r="H351" s="98">
        <v>1.6116647797130434</v>
      </c>
      <c r="I351" s="98">
        <v>1.1450793642145651</v>
      </c>
      <c r="J351" s="98">
        <v>1.2080411911384104</v>
      </c>
      <c r="K351" s="98">
        <v>1.4013689714396256</v>
      </c>
      <c r="L351" s="98">
        <v>0.98912235868626541</v>
      </c>
      <c r="M351" s="98">
        <v>0.91890991276282952</v>
      </c>
      <c r="N351" s="98">
        <v>0.74702907390263129</v>
      </c>
      <c r="O351" s="98">
        <v>0.60220523352999589</v>
      </c>
      <c r="P351" s="98">
        <v>0.95752554245885402</v>
      </c>
      <c r="Q351" s="98">
        <v>1.0489894843059528</v>
      </c>
      <c r="R351" s="98">
        <v>1.0915515599330281</v>
      </c>
      <c r="S351" s="98">
        <v>1.1944524161941499</v>
      </c>
      <c r="T351" s="98">
        <v>0.32934162620710511</v>
      </c>
      <c r="U351" s="98">
        <v>0.42293694355018058</v>
      </c>
      <c r="V351" s="98">
        <v>0.2718091872610256</v>
      </c>
      <c r="W351" s="98">
        <v>0.22369134029340004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7.7440947161225673E-4</v>
      </c>
      <c r="D352" s="98">
        <v>8.2067388877625209E-4</v>
      </c>
      <c r="E352" s="98">
        <v>2.5638287128674051E-3</v>
      </c>
      <c r="F352" s="98">
        <v>5.5747119867642584E-3</v>
      </c>
      <c r="G352" s="98">
        <v>1.9274987425421095E-3</v>
      </c>
      <c r="H352" s="98">
        <v>4.6082223923828653E-3</v>
      </c>
      <c r="I352" s="98">
        <v>2.7213331783184466E-3</v>
      </c>
      <c r="J352" s="98">
        <v>1.2634276508653017E-2</v>
      </c>
      <c r="K352" s="98">
        <v>1.3521542506807521E-2</v>
      </c>
      <c r="L352" s="98">
        <v>4.9451141320790131E-3</v>
      </c>
      <c r="M352" s="98">
        <v>5.759473369026949E-3</v>
      </c>
      <c r="N352" s="98">
        <v>2.3105955028102062E-3</v>
      </c>
      <c r="O352" s="98">
        <v>5.2086633176254091E-3</v>
      </c>
      <c r="P352" s="98">
        <v>8.8504692333729457E-3</v>
      </c>
      <c r="Q352" s="98">
        <v>1.3561529381065685E-2</v>
      </c>
      <c r="R352" s="98">
        <v>1.2771653728538442E-2</v>
      </c>
      <c r="S352" s="98">
        <v>1.0030390215984196E-2</v>
      </c>
      <c r="T352" s="98">
        <v>1.8911659872145167E-3</v>
      </c>
      <c r="U352" s="98">
        <v>5.6262795095109409E-3</v>
      </c>
      <c r="V352" s="98">
        <v>3.9918643185567586E-3</v>
      </c>
      <c r="W352" s="98">
        <v>3.3631048864191728E-4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3.0517037363370005E-4</v>
      </c>
      <c r="D353" s="101">
        <v>1.6836180239922693E-4</v>
      </c>
      <c r="E353" s="101">
        <v>4.1515235262062976E-4</v>
      </c>
      <c r="F353" s="101">
        <v>1.6248540395519819E-3</v>
      </c>
      <c r="G353" s="101">
        <v>5.2840515258744465E-4</v>
      </c>
      <c r="H353" s="101">
        <v>1.8135152216721023E-3</v>
      </c>
      <c r="I353" s="101">
        <v>5.6582616858489156E-4</v>
      </c>
      <c r="J353" s="101">
        <v>4.3648662280932476E-3</v>
      </c>
      <c r="K353" s="101">
        <v>5.6107081608235626E-3</v>
      </c>
      <c r="L353" s="101">
        <v>2.3462656654269936E-3</v>
      </c>
      <c r="M353" s="101">
        <v>2.9429248603285128E-3</v>
      </c>
      <c r="N353" s="101">
        <v>1.0347262397095906E-3</v>
      </c>
      <c r="O353" s="101">
        <v>2.7097722572696466E-3</v>
      </c>
      <c r="P353" s="101">
        <v>4.3952494664946289E-3</v>
      </c>
      <c r="Q353" s="101">
        <v>3.4771453563402005E-3</v>
      </c>
      <c r="R353" s="101">
        <v>2.9638750052782404E-3</v>
      </c>
      <c r="S353" s="101">
        <v>1.5190420116661918E-3</v>
      </c>
      <c r="T353" s="101">
        <v>3.4366265660994069E-4</v>
      </c>
      <c r="U353" s="101">
        <v>2.7755636656512889E-3</v>
      </c>
      <c r="V353" s="101">
        <v>2.1956726432405278E-3</v>
      </c>
      <c r="W353" s="101">
        <v>2.6045611107925089E-4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4.6923909797855668E-4</v>
      </c>
      <c r="D354" s="104">
        <v>6.5231208637702527E-4</v>
      </c>
      <c r="E354" s="104">
        <v>2.1486763602467755E-3</v>
      </c>
      <c r="F354" s="104">
        <v>3.949857947212275E-3</v>
      </c>
      <c r="G354" s="104">
        <v>1.3990935899546647E-3</v>
      </c>
      <c r="H354" s="104">
        <v>2.7947071707107632E-3</v>
      </c>
      <c r="I354" s="104">
        <v>2.1555070097335548E-3</v>
      </c>
      <c r="J354" s="104">
        <v>8.2694102805597712E-3</v>
      </c>
      <c r="K354" s="104">
        <v>7.910834345983957E-3</v>
      </c>
      <c r="L354" s="104">
        <v>2.5988484666520191E-3</v>
      </c>
      <c r="M354" s="104">
        <v>2.816548508698437E-3</v>
      </c>
      <c r="N354" s="104">
        <v>1.2758692631006153E-3</v>
      </c>
      <c r="O354" s="104">
        <v>2.4988910603557625E-3</v>
      </c>
      <c r="P354" s="104">
        <v>4.4552197668783176E-3</v>
      </c>
      <c r="Q354" s="104">
        <v>1.0084384024725486E-2</v>
      </c>
      <c r="R354" s="104">
        <v>9.8077787232602014E-3</v>
      </c>
      <c r="S354" s="104">
        <v>8.5113482043180037E-3</v>
      </c>
      <c r="T354" s="104">
        <v>1.547503330604576E-3</v>
      </c>
      <c r="U354" s="104">
        <v>2.8507158438596525E-3</v>
      </c>
      <c r="V354" s="104">
        <v>1.7961916753162308E-3</v>
      </c>
      <c r="W354" s="104">
        <v>7.5854377562666389E-5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4.9765102752853529</v>
      </c>
      <c r="D355" s="101">
        <v>5.2609458461988039</v>
      </c>
      <c r="E355" s="101">
        <v>10.75536017067453</v>
      </c>
      <c r="F355" s="101">
        <v>9.3630593514272338</v>
      </c>
      <c r="G355" s="101">
        <v>7.3144382349193879</v>
      </c>
      <c r="H355" s="101">
        <v>7.0528431599209478</v>
      </c>
      <c r="I355" s="101">
        <v>5.9934501276165051</v>
      </c>
      <c r="J355" s="101">
        <v>7.9127561965454047</v>
      </c>
      <c r="K355" s="101">
        <v>6.2177643919646632</v>
      </c>
      <c r="L355" s="101">
        <v>9.7711995160919631</v>
      </c>
      <c r="M355" s="101">
        <v>8.3241941093355507</v>
      </c>
      <c r="N355" s="101">
        <v>8.1861999267952985</v>
      </c>
      <c r="O355" s="101">
        <v>3.6883221783015734</v>
      </c>
      <c r="P355" s="101">
        <v>1.0294352452365569</v>
      </c>
      <c r="Q355" s="101">
        <v>1.6697517616259752</v>
      </c>
      <c r="R355" s="101">
        <v>2.6681737837057349</v>
      </c>
      <c r="S355" s="101">
        <v>2.9882918819135353</v>
      </c>
      <c r="T355" s="101">
        <v>0.6501661605237179</v>
      </c>
      <c r="U355" s="101">
        <v>0.85425890924066483</v>
      </c>
      <c r="V355" s="101">
        <v>0.98105609257511839</v>
      </c>
      <c r="W355" s="101">
        <v>1.9542808003116949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0.47500467157861032</v>
      </c>
      <c r="D356" s="104">
        <v>0.31346421006287012</v>
      </c>
      <c r="E356" s="104">
        <v>1.170060403865651</v>
      </c>
      <c r="F356" s="104">
        <v>0.65207710098442395</v>
      </c>
      <c r="G356" s="104">
        <v>1.1037625961880748</v>
      </c>
      <c r="H356" s="104">
        <v>2.0272378411533674</v>
      </c>
      <c r="I356" s="104">
        <v>3.6402611516058423</v>
      </c>
      <c r="J356" s="104">
        <v>4.3436646429617998</v>
      </c>
      <c r="K356" s="104">
        <v>7.5120495087708559</v>
      </c>
      <c r="L356" s="104">
        <v>4.2442969650352023</v>
      </c>
      <c r="M356" s="104">
        <v>4.0217143092023342</v>
      </c>
      <c r="N356" s="104">
        <v>2.6310704861228373</v>
      </c>
      <c r="O356" s="104">
        <v>3.57089431830404</v>
      </c>
      <c r="P356" s="104">
        <v>5.8183736770216541</v>
      </c>
      <c r="Q356" s="104">
        <v>5.0207841723153761</v>
      </c>
      <c r="R356" s="104">
        <v>2.8695982511424623</v>
      </c>
      <c r="S356" s="104">
        <v>1.4939659657282922</v>
      </c>
      <c r="T356" s="104">
        <v>0.39629711085744945</v>
      </c>
      <c r="U356" s="104">
        <v>2.2219996910092346</v>
      </c>
      <c r="V356" s="104">
        <v>1.9598075146914486</v>
      </c>
      <c r="W356" s="104">
        <v>2.6132499581801807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0.18601290780749538</v>
      </c>
      <c r="D357" s="98">
        <v>0.13537627135551</v>
      </c>
      <c r="E357" s="98">
        <v>0.50562854297054705</v>
      </c>
      <c r="F357" s="98">
        <v>0.28031607800615155</v>
      </c>
      <c r="G357" s="98">
        <v>0.51043994967879047</v>
      </c>
      <c r="H357" s="98">
        <v>0.89963363443583033</v>
      </c>
      <c r="I357" s="98">
        <v>1.8814944733677035</v>
      </c>
      <c r="J357" s="98">
        <v>2.180320857185682</v>
      </c>
      <c r="K357" s="98">
        <v>3.9691186390794053</v>
      </c>
      <c r="L357" s="98">
        <v>2.2271768301960195</v>
      </c>
      <c r="M357" s="98">
        <v>2.0531003574525042</v>
      </c>
      <c r="N357" s="98">
        <v>1.3681973810168229</v>
      </c>
      <c r="O357" s="98">
        <v>1.9775113006402325</v>
      </c>
      <c r="P357" s="98">
        <v>3.1343792570536868</v>
      </c>
      <c r="Q357" s="98">
        <v>2.4438680602684242</v>
      </c>
      <c r="R357" s="98">
        <v>1.2269612622770063</v>
      </c>
      <c r="S357" s="98">
        <v>0.46972061138709914</v>
      </c>
      <c r="T357" s="98">
        <v>0.13631314777640038</v>
      </c>
      <c r="U357" s="98">
        <v>1.1331320294124325</v>
      </c>
      <c r="V357" s="98">
        <v>1.1124829451574261</v>
      </c>
      <c r="W357" s="98">
        <v>1.4420139594388472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0.28899176377111491</v>
      </c>
      <c r="D358" s="98">
        <v>0.17808793870736017</v>
      </c>
      <c r="E358" s="98">
        <v>0.66443186089510364</v>
      </c>
      <c r="F358" s="98">
        <v>0.37176102297827235</v>
      </c>
      <c r="G358" s="98">
        <v>0.59332264650928446</v>
      </c>
      <c r="H358" s="98">
        <v>1.1276042067175371</v>
      </c>
      <c r="I358" s="98">
        <v>1.7587666782381388</v>
      </c>
      <c r="J358" s="98">
        <v>2.1633437857761182</v>
      </c>
      <c r="K358" s="98">
        <v>3.5429308696914501</v>
      </c>
      <c r="L358" s="98">
        <v>2.0171201348391814</v>
      </c>
      <c r="M358" s="98">
        <v>1.9686139517498298</v>
      </c>
      <c r="N358" s="98">
        <v>1.262873105106014</v>
      </c>
      <c r="O358" s="98">
        <v>1.5933830176638075</v>
      </c>
      <c r="P358" s="98">
        <v>2.6839944199679673</v>
      </c>
      <c r="Q358" s="98">
        <v>2.5769161120469519</v>
      </c>
      <c r="R358" s="98">
        <v>1.6426369888654564</v>
      </c>
      <c r="S358" s="98">
        <v>1.0242453543411929</v>
      </c>
      <c r="T358" s="98">
        <v>0.2599839630810491</v>
      </c>
      <c r="U358" s="98">
        <v>1.0888676615968018</v>
      </c>
      <c r="V358" s="98">
        <v>0.8473245695340228</v>
      </c>
      <c r="W358" s="98">
        <v>1.1712359987413337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7.393200922974394</v>
      </c>
      <c r="D359" s="122">
        <v>8.8035323939746615</v>
      </c>
      <c r="E359" s="122">
        <v>13.069935644121125</v>
      </c>
      <c r="F359" s="122">
        <v>13.919556126214275</v>
      </c>
      <c r="G359" s="122">
        <v>12.752005533990792</v>
      </c>
      <c r="H359" s="122">
        <v>11.916428676241297</v>
      </c>
      <c r="I359" s="122">
        <v>9.2945872718829925</v>
      </c>
      <c r="J359" s="122">
        <v>12.304581759504226</v>
      </c>
      <c r="K359" s="122">
        <v>10.612929426614475</v>
      </c>
      <c r="L359" s="122">
        <v>11.392093656283137</v>
      </c>
      <c r="M359" s="122">
        <v>9.0023896644580343</v>
      </c>
      <c r="N359" s="122">
        <v>11.420509997248297</v>
      </c>
      <c r="O359" s="122">
        <v>6.9264871998837512</v>
      </c>
      <c r="P359" s="122">
        <v>7.584817875451856</v>
      </c>
      <c r="Q359" s="122">
        <v>7.8965340201086764</v>
      </c>
      <c r="R359" s="122">
        <v>6.1281165362275836</v>
      </c>
      <c r="S359" s="122">
        <v>5.7663967971435284</v>
      </c>
      <c r="T359" s="122">
        <v>0.87589517941123696</v>
      </c>
      <c r="U359" s="122">
        <v>4.9513718714812383</v>
      </c>
      <c r="V359" s="122">
        <v>5.3680397253923298</v>
      </c>
      <c r="W359" s="122">
        <v>2.9872347289163104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0.24915111280115584</v>
      </c>
      <c r="D360" s="98">
        <v>0.62680675148856424</v>
      </c>
      <c r="E360" s="98">
        <v>0.70072651631634808</v>
      </c>
      <c r="F360" s="98">
        <v>1.0317006236290593</v>
      </c>
      <c r="G360" s="98">
        <v>1.0189757461441253</v>
      </c>
      <c r="H360" s="98">
        <v>0.82747378081626966</v>
      </c>
      <c r="I360" s="98">
        <v>0.47467794434193222</v>
      </c>
      <c r="J360" s="98">
        <v>1.1593302411670685</v>
      </c>
      <c r="K360" s="98">
        <v>0.78633760568607181</v>
      </c>
      <c r="L360" s="98">
        <v>0.81336072743875953</v>
      </c>
      <c r="M360" s="98">
        <v>0.81165012131534009</v>
      </c>
      <c r="N360" s="98">
        <v>1.2220602774296401</v>
      </c>
      <c r="O360" s="98">
        <v>0.7841973304807649</v>
      </c>
      <c r="P360" s="98">
        <v>1.1200546707622663</v>
      </c>
      <c r="Q360" s="98">
        <v>0.81056083645605859</v>
      </c>
      <c r="R360" s="98">
        <v>0.62018684794988832</v>
      </c>
      <c r="S360" s="98">
        <v>0.60449831170074231</v>
      </c>
      <c r="T360" s="98">
        <v>0.15555993816154559</v>
      </c>
      <c r="U360" s="98">
        <v>0.41000476058094343</v>
      </c>
      <c r="V360" s="98">
        <v>0.70612359121922352</v>
      </c>
      <c r="W360" s="98">
        <v>0.3478519494966224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4.2422390070048595</v>
      </c>
      <c r="D361" s="98">
        <v>4.887601690941719</v>
      </c>
      <c r="E361" s="98">
        <v>3.6408971408768034</v>
      </c>
      <c r="F361" s="98">
        <v>5.5671411313832042</v>
      </c>
      <c r="G361" s="98">
        <v>7.0691485305470971</v>
      </c>
      <c r="H361" s="98">
        <v>5.5870105892772903</v>
      </c>
      <c r="I361" s="98">
        <v>4.2916331935656542</v>
      </c>
      <c r="J361" s="98">
        <v>3.9195285452516635</v>
      </c>
      <c r="K361" s="98">
        <v>3.1225848454812186</v>
      </c>
      <c r="L361" s="98">
        <v>2.7945014676701749</v>
      </c>
      <c r="M361" s="98">
        <v>2.3286248047286864</v>
      </c>
      <c r="N361" s="98">
        <v>4.4887168603287853</v>
      </c>
      <c r="O361" s="98">
        <v>2.7486463768810365</v>
      </c>
      <c r="P361" s="98">
        <v>4.3868176804677832</v>
      </c>
      <c r="Q361" s="98">
        <v>4.2871869343607454</v>
      </c>
      <c r="R361" s="98">
        <v>2.6696831894697826</v>
      </c>
      <c r="S361" s="98">
        <v>2.4491690818302017</v>
      </c>
      <c r="T361" s="98">
        <v>0.16686237305897211</v>
      </c>
      <c r="U361" s="98">
        <v>2.9661391710304859</v>
      </c>
      <c r="V361" s="98">
        <v>2.799554683554299</v>
      </c>
      <c r="W361" s="98">
        <v>0.55200142818382636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2.9018108031683787</v>
      </c>
      <c r="D362" s="33">
        <v>3.2891239515443798</v>
      </c>
      <c r="E362" s="33">
        <v>8.7283119869279755</v>
      </c>
      <c r="F362" s="33">
        <v>7.3207143712020128</v>
      </c>
      <c r="G362" s="33">
        <v>4.6638812572995683</v>
      </c>
      <c r="H362" s="33">
        <v>5.5019443061477382</v>
      </c>
      <c r="I362" s="33">
        <v>4.5282761339754076</v>
      </c>
      <c r="J362" s="33">
        <v>7.225722973085495</v>
      </c>
      <c r="K362" s="33">
        <v>6.7040069754471867</v>
      </c>
      <c r="L362" s="33">
        <v>7.7842314611742012</v>
      </c>
      <c r="M362" s="33">
        <v>5.8621147384140091</v>
      </c>
      <c r="N362" s="33">
        <v>5.7097328594898711</v>
      </c>
      <c r="O362" s="33">
        <v>3.3936434925219485</v>
      </c>
      <c r="P362" s="33">
        <v>2.0779455242218057</v>
      </c>
      <c r="Q362" s="33">
        <v>2.7987862492918714</v>
      </c>
      <c r="R362" s="33">
        <v>2.838246498807913</v>
      </c>
      <c r="S362" s="33">
        <v>2.7127294036125851</v>
      </c>
      <c r="T362" s="33">
        <v>0.5534728681907195</v>
      </c>
      <c r="U362" s="33">
        <v>1.5752279398698097</v>
      </c>
      <c r="V362" s="33">
        <v>1.8623614506188075</v>
      </c>
      <c r="W362" s="33">
        <v>2.0873813512358623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0.63032014347700838</v>
      </c>
      <c r="D364" s="119">
        <f t="shared" si="152"/>
        <v>0.62918093180220935</v>
      </c>
      <c r="E364" s="119">
        <f t="shared" si="152"/>
        <v>0.64109562869954706</v>
      </c>
      <c r="F364" s="119">
        <f t="shared" si="152"/>
        <v>0.64468116213049032</v>
      </c>
      <c r="G364" s="119">
        <f t="shared" si="152"/>
        <v>0.65083164542281247</v>
      </c>
      <c r="H364" s="119">
        <f t="shared" si="152"/>
        <v>0.66172765606186301</v>
      </c>
      <c r="I364" s="119">
        <f t="shared" si="152"/>
        <v>0.67735248525277525</v>
      </c>
      <c r="J364" s="119">
        <f t="shared" si="152"/>
        <v>0.67577586061698769</v>
      </c>
      <c r="K364" s="119">
        <f t="shared" si="152"/>
        <v>0.68451511990065383</v>
      </c>
      <c r="L364" s="119">
        <f t="shared" si="152"/>
        <v>0.68553405518932775</v>
      </c>
      <c r="M364" s="119">
        <f t="shared" si="152"/>
        <v>0.68829156108031209</v>
      </c>
      <c r="N364" s="119">
        <f t="shared" si="152"/>
        <v>0.68654506297400408</v>
      </c>
      <c r="O364" s="119">
        <f t="shared" si="152"/>
        <v>0.6881475165223595</v>
      </c>
      <c r="P364" s="119">
        <f t="shared" si="152"/>
        <v>0.69736703349357199</v>
      </c>
      <c r="Q364" s="119">
        <f t="shared" si="152"/>
        <v>0.70928124835899009</v>
      </c>
      <c r="R364" s="119">
        <f t="shared" ref="R364:V364" si="153">IF(R343=0,"",R343/R322)</f>
        <v>0.72152447476970638</v>
      </c>
      <c r="S364" s="119">
        <f t="shared" si="153"/>
        <v>0.73636230245993117</v>
      </c>
      <c r="T364" s="119">
        <f t="shared" si="153"/>
        <v>0.7554958324483334</v>
      </c>
      <c r="U364" s="119">
        <f t="shared" si="153"/>
        <v>0.77466595114316394</v>
      </c>
      <c r="V364" s="119">
        <f t="shared" si="153"/>
        <v>0.78651880015302988</v>
      </c>
      <c r="W364" s="119">
        <f t="shared" ref="W364" si="154">IF(W343=0,"",W343/W322)</f>
        <v>0.81512697931011024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0.62685856530697448</v>
      </c>
      <c r="D365" s="124">
        <f t="shared" si="155"/>
        <v>0.62611833445156551</v>
      </c>
      <c r="E365" s="124">
        <f t="shared" si="155"/>
        <v>0.63422639385479473</v>
      </c>
      <c r="F365" s="124">
        <f t="shared" si="155"/>
        <v>0.63910502477286479</v>
      </c>
      <c r="G365" s="124">
        <f t="shared" si="155"/>
        <v>0.64705638446094194</v>
      </c>
      <c r="H365" s="124">
        <f t="shared" si="155"/>
        <v>0.65681500426739836</v>
      </c>
      <c r="I365" s="124">
        <f t="shared" si="155"/>
        <v>0.67184582668687964</v>
      </c>
      <c r="J365" s="124">
        <f t="shared" si="155"/>
        <v>0.66937493949351401</v>
      </c>
      <c r="K365" s="124">
        <f t="shared" si="155"/>
        <v>0.67711415329034763</v>
      </c>
      <c r="L365" s="124">
        <f t="shared" si="155"/>
        <v>0.68016539193002745</v>
      </c>
      <c r="M365" s="124">
        <f t="shared" si="155"/>
        <v>0.68309558241531543</v>
      </c>
      <c r="N365" s="124">
        <f t="shared" si="155"/>
        <v>0.68199637214071973</v>
      </c>
      <c r="O365" s="124">
        <f t="shared" si="155"/>
        <v>0.68295900216454897</v>
      </c>
      <c r="P365" s="124">
        <f t="shared" si="155"/>
        <v>0.69172250709380179</v>
      </c>
      <c r="Q365" s="124">
        <f t="shared" si="155"/>
        <v>0.70088924477475956</v>
      </c>
      <c r="R365" s="124">
        <f t="shared" ref="R365:V365" si="156">IF(R344=0,"",R344/R323)</f>
        <v>0.71276397218807641</v>
      </c>
      <c r="S365" s="124">
        <f t="shared" si="156"/>
        <v>0.72986872960175564</v>
      </c>
      <c r="T365" s="124">
        <f t="shared" si="156"/>
        <v>0.74361790332015332</v>
      </c>
      <c r="U365" s="124">
        <f t="shared" si="156"/>
        <v>0.77605911381444803</v>
      </c>
      <c r="V365" s="124">
        <f t="shared" si="156"/>
        <v>0.7900141658228419</v>
      </c>
      <c r="W365" s="124">
        <f t="shared" ref="W365" si="157">IF(W344=0,"",W344/W323)</f>
        <v>0.81131827671619006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0.62490650700839179</v>
      </c>
      <c r="D366" s="111">
        <f t="shared" si="158"/>
        <v>0.62421416418951003</v>
      </c>
      <c r="E366" s="111">
        <f t="shared" si="158"/>
        <v>0.63232903493100612</v>
      </c>
      <c r="F366" s="111">
        <f t="shared" si="158"/>
        <v>0.63726057374768208</v>
      </c>
      <c r="G366" s="111">
        <f t="shared" si="158"/>
        <v>0.64525360395311004</v>
      </c>
      <c r="H366" s="111">
        <f t="shared" si="158"/>
        <v>0.65503450890508008</v>
      </c>
      <c r="I366" s="111">
        <f t="shared" si="158"/>
        <v>0.67011026184110145</v>
      </c>
      <c r="J366" s="111">
        <f t="shared" si="158"/>
        <v>0.66768673157144243</v>
      </c>
      <c r="K366" s="111">
        <f t="shared" si="158"/>
        <v>0.67543487661976731</v>
      </c>
      <c r="L366" s="111">
        <f t="shared" si="158"/>
        <v>0.67850618176059097</v>
      </c>
      <c r="M366" s="111">
        <f t="shared" si="158"/>
        <v>0.68149013180352402</v>
      </c>
      <c r="N366" s="111">
        <f t="shared" si="158"/>
        <v>0.68043278735145019</v>
      </c>
      <c r="O366" s="111">
        <f t="shared" si="158"/>
        <v>0.68142697430702515</v>
      </c>
      <c r="P366" s="111">
        <f t="shared" si="158"/>
        <v>0.69036342129609318</v>
      </c>
      <c r="Q366" s="111">
        <f t="shared" si="158"/>
        <v>0.69952712100972836</v>
      </c>
      <c r="R366" s="111">
        <f t="shared" ref="R366:V366" si="159">IF(R345=0,"",R345/R324)</f>
        <v>0.71140035251524381</v>
      </c>
      <c r="S366" s="111">
        <f t="shared" si="159"/>
        <v>0.72856140610687736</v>
      </c>
      <c r="T366" s="111">
        <f t="shared" si="159"/>
        <v>0.74230637186968629</v>
      </c>
      <c r="U366" s="111">
        <f t="shared" si="159"/>
        <v>0.7749293974186553</v>
      </c>
      <c r="V366" s="111">
        <f t="shared" si="159"/>
        <v>0.78893338254774659</v>
      </c>
      <c r="W366" s="111">
        <f t="shared" ref="W366" si="160">IF(W345=0,"",W345/W324)</f>
        <v>0.81024753585518128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2.1604372465040185</v>
      </c>
      <c r="D368" s="124">
        <f t="shared" si="164"/>
        <v>2.2141841155214697</v>
      </c>
      <c r="E368" s="124">
        <f t="shared" si="164"/>
        <v>2.3391058968778822</v>
      </c>
      <c r="F368" s="124">
        <f t="shared" si="164"/>
        <v>2.4208414826206712</v>
      </c>
      <c r="G368" s="124">
        <f t="shared" si="164"/>
        <v>2.4965296536539268</v>
      </c>
      <c r="H368" s="124">
        <f t="shared" si="164"/>
        <v>2.7319915259264578</v>
      </c>
      <c r="I368" s="124">
        <f t="shared" si="164"/>
        <v>2.8090496337090114</v>
      </c>
      <c r="J368" s="124">
        <f t="shared" si="164"/>
        <v>2.8652536226127561</v>
      </c>
      <c r="K368" s="124">
        <f t="shared" si="164"/>
        <v>2.9119993158814288</v>
      </c>
      <c r="L368" s="124">
        <f t="shared" si="164"/>
        <v>2.982466840530543</v>
      </c>
      <c r="M368" s="124">
        <f t="shared" si="164"/>
        <v>3.0495466467617911</v>
      </c>
      <c r="N368" s="124">
        <f t="shared" si="164"/>
        <v>3.0045954282831477</v>
      </c>
      <c r="O368" s="124">
        <f t="shared" si="164"/>
        <v>3.2271241322558439</v>
      </c>
      <c r="P368" s="124">
        <f t="shared" si="164"/>
        <v>3.3582915436446816</v>
      </c>
      <c r="Q368" s="124">
        <f t="shared" si="164"/>
        <v>3.535108088953784</v>
      </c>
      <c r="R368" s="124">
        <f t="shared" ref="R368:V368" si="165">IF(R347=0,"",R347/R326)</f>
        <v>3.5209944182651491</v>
      </c>
      <c r="S368" s="124">
        <f t="shared" si="165"/>
        <v>3.5855598547654619</v>
      </c>
      <c r="T368" s="124">
        <f t="shared" si="165"/>
        <v>3.6469387295771716</v>
      </c>
      <c r="U368" s="124">
        <f t="shared" si="165"/>
        <v>3.8271667478616718</v>
      </c>
      <c r="V368" s="124">
        <f t="shared" si="165"/>
        <v>3.8042998344083334</v>
      </c>
      <c r="W368" s="124">
        <f t="shared" ref="W368" si="166">IF(W347=0,"",W347/W326)</f>
        <v>3.8839787115828712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2.1604372465040185</v>
      </c>
      <c r="D369" s="111">
        <f t="shared" si="167"/>
        <v>2.2141841155214697</v>
      </c>
      <c r="E369" s="111">
        <f t="shared" si="167"/>
        <v>2.3391058968778822</v>
      </c>
      <c r="F369" s="111">
        <f t="shared" si="167"/>
        <v>2.4208414826206712</v>
      </c>
      <c r="G369" s="111">
        <f t="shared" si="167"/>
        <v>2.4965296536539268</v>
      </c>
      <c r="H369" s="111">
        <f t="shared" si="167"/>
        <v>2.7319915259264578</v>
      </c>
      <c r="I369" s="111">
        <f t="shared" si="167"/>
        <v>2.8090496337090114</v>
      </c>
      <c r="J369" s="111">
        <f t="shared" si="167"/>
        <v>2.8652536226127561</v>
      </c>
      <c r="K369" s="111">
        <f t="shared" si="167"/>
        <v>2.9119993158814288</v>
      </c>
      <c r="L369" s="111">
        <f t="shared" si="167"/>
        <v>2.982466840530543</v>
      </c>
      <c r="M369" s="111">
        <f t="shared" si="167"/>
        <v>3.0495466467617911</v>
      </c>
      <c r="N369" s="111">
        <f t="shared" si="167"/>
        <v>3.0045954282831477</v>
      </c>
      <c r="O369" s="111">
        <f t="shared" si="167"/>
        <v>3.2271241322558439</v>
      </c>
      <c r="P369" s="111">
        <f t="shared" si="167"/>
        <v>3.3582915436446816</v>
      </c>
      <c r="Q369" s="111">
        <f t="shared" si="167"/>
        <v>3.535108088953784</v>
      </c>
      <c r="R369" s="111">
        <f t="shared" ref="R369:V369" si="168">IF(R348=0,"",R348/R327)</f>
        <v>3.5209944182651491</v>
      </c>
      <c r="S369" s="111">
        <f t="shared" si="168"/>
        <v>3.5855598547654619</v>
      </c>
      <c r="T369" s="111">
        <f t="shared" si="168"/>
        <v>3.6469387295771716</v>
      </c>
      <c r="U369" s="111">
        <f t="shared" si="168"/>
        <v>3.8271667478616718</v>
      </c>
      <c r="V369" s="111">
        <f t="shared" si="168"/>
        <v>3.8042998344083334</v>
      </c>
      <c r="W369" s="111">
        <f t="shared" ref="W369" si="169">IF(W348=0,"",W348/W327)</f>
        <v>3.8839787115828712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0.64730198062233801</v>
      </c>
      <c r="D370" s="124">
        <f t="shared" si="170"/>
        <v>0.64736809128242301</v>
      </c>
      <c r="E370" s="124">
        <f t="shared" si="170"/>
        <v>0.65422145925681274</v>
      </c>
      <c r="F370" s="124">
        <f t="shared" si="170"/>
        <v>0.65817436503989002</v>
      </c>
      <c r="G370" s="124">
        <f t="shared" si="170"/>
        <v>0.66840323948654701</v>
      </c>
      <c r="H370" s="124">
        <f t="shared" si="170"/>
        <v>0.68476000315500196</v>
      </c>
      <c r="I370" s="124">
        <f t="shared" si="170"/>
        <v>0.70568940794537394</v>
      </c>
      <c r="J370" s="124">
        <f t="shared" si="170"/>
        <v>0.70278296132295393</v>
      </c>
      <c r="K370" s="124">
        <f t="shared" si="170"/>
        <v>0.71624245397400188</v>
      </c>
      <c r="L370" s="124">
        <f t="shared" si="170"/>
        <v>0.70159901851680362</v>
      </c>
      <c r="M370" s="124">
        <f t="shared" si="170"/>
        <v>0.70261900972241065</v>
      </c>
      <c r="N370" s="124">
        <f t="shared" si="170"/>
        <v>0.70279862656699066</v>
      </c>
      <c r="O370" s="124">
        <f t="shared" si="170"/>
        <v>0.71848158563331022</v>
      </c>
      <c r="P370" s="124">
        <f t="shared" si="170"/>
        <v>0.750095197951132</v>
      </c>
      <c r="Q370" s="124">
        <f t="shared" si="170"/>
        <v>0.76025930312978884</v>
      </c>
      <c r="R370" s="124">
        <f t="shared" ref="R370:V370" si="171">IF(R349=0,"",R349/R328)</f>
        <v>0.76105263436968373</v>
      </c>
      <c r="S370" s="124">
        <f t="shared" si="171"/>
        <v>0.76541651395426835</v>
      </c>
      <c r="T370" s="124">
        <f t="shared" si="171"/>
        <v>0.77483246823954266</v>
      </c>
      <c r="U370" s="124">
        <f t="shared" si="171"/>
        <v>0.8143585825277132</v>
      </c>
      <c r="V370" s="124">
        <f t="shared" si="171"/>
        <v>0.81729880794109688</v>
      </c>
      <c r="W370" s="124">
        <f t="shared" ref="W370" si="172">IF(W349=0,"",W349/W328)</f>
        <v>0.82726548753611018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0.65466494906155182</v>
      </c>
      <c r="D371" s="111">
        <f t="shared" si="173"/>
        <v>0.65874516396470684</v>
      </c>
      <c r="E371" s="111">
        <f t="shared" si="173"/>
        <v>0.66338710521259214</v>
      </c>
      <c r="F371" s="111">
        <f t="shared" si="173"/>
        <v>0.66819242044733318</v>
      </c>
      <c r="G371" s="111">
        <f t="shared" si="173"/>
        <v>0.67427135362296919</v>
      </c>
      <c r="H371" s="111">
        <f t="shared" si="173"/>
        <v>0.67939984067839143</v>
      </c>
      <c r="I371" s="111">
        <f t="shared" si="173"/>
        <v>0.68709370078063436</v>
      </c>
      <c r="J371" s="111">
        <f t="shared" si="173"/>
        <v>0.68826196838358611</v>
      </c>
      <c r="K371" s="111">
        <f t="shared" si="173"/>
        <v>0.6965196030582268</v>
      </c>
      <c r="L371" s="111">
        <f t="shared" si="173"/>
        <v>0.70160518391435378</v>
      </c>
      <c r="M371" s="111">
        <f t="shared" si="173"/>
        <v>0.70543060783562972</v>
      </c>
      <c r="N371" s="111">
        <f t="shared" si="173"/>
        <v>0.71269775702014859</v>
      </c>
      <c r="O371" s="111">
        <f t="shared" si="173"/>
        <v>0.71889632524380009</v>
      </c>
      <c r="P371" s="111">
        <f t="shared" si="173"/>
        <v>0.71955904789045588</v>
      </c>
      <c r="Q371" s="111">
        <f t="shared" si="173"/>
        <v>0.73176306781321721</v>
      </c>
      <c r="R371" s="111">
        <f t="shared" ref="R371:V371" si="174">IF(R350=0,"",R350/R329)</f>
        <v>0.74675498388345762</v>
      </c>
      <c r="S371" s="111">
        <f t="shared" si="174"/>
        <v>0.76465578138814272</v>
      </c>
      <c r="T371" s="111">
        <f t="shared" si="174"/>
        <v>0.7599081523048048</v>
      </c>
      <c r="U371" s="111">
        <f t="shared" si="174"/>
        <v>0.80442693849833979</v>
      </c>
      <c r="V371" s="111">
        <f t="shared" si="174"/>
        <v>0.81786716263172354</v>
      </c>
      <c r="W371" s="111">
        <f t="shared" ref="W371" si="175">IF(W350=0,"",W350/W329)</f>
        <v>0.83287607116406115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0.57393118126245046</v>
      </c>
      <c r="D372" s="111">
        <f t="shared" si="176"/>
        <v>0.56711430356115933</v>
      </c>
      <c r="E372" s="111">
        <f t="shared" si="176"/>
        <v>0.58005587034401151</v>
      </c>
      <c r="F372" s="111">
        <f t="shared" si="176"/>
        <v>0.5863477226031143</v>
      </c>
      <c r="G372" s="111">
        <f t="shared" si="176"/>
        <v>0.59328600421564714</v>
      </c>
      <c r="H372" s="111">
        <f t="shared" si="176"/>
        <v>0.60564526048776157</v>
      </c>
      <c r="I372" s="111">
        <f t="shared" si="176"/>
        <v>0.6102542592680209</v>
      </c>
      <c r="J372" s="111">
        <f t="shared" si="176"/>
        <v>0.62272931957923827</v>
      </c>
      <c r="K372" s="111">
        <f t="shared" si="176"/>
        <v>0.62996529837304582</v>
      </c>
      <c r="L372" s="111">
        <f t="shared" si="176"/>
        <v>0.64456920257969941</v>
      </c>
      <c r="M372" s="111">
        <f t="shared" si="176"/>
        <v>0.65249842659215673</v>
      </c>
      <c r="N372" s="111">
        <f t="shared" si="176"/>
        <v>0.64888683442329453</v>
      </c>
      <c r="O372" s="111">
        <f t="shared" si="176"/>
        <v>0.65998579308551264</v>
      </c>
      <c r="P372" s="111">
        <f t="shared" si="176"/>
        <v>0.69113684889751603</v>
      </c>
      <c r="Q372" s="111">
        <f t="shared" si="176"/>
        <v>0.71279951703111466</v>
      </c>
      <c r="R372" s="111">
        <f t="shared" ref="R372:V372" si="177">IF(R351=0,"",R351/R330)</f>
        <v>0.72936773269313881</v>
      </c>
      <c r="S372" s="111">
        <f t="shared" si="177"/>
        <v>0.74675458276871631</v>
      </c>
      <c r="T372" s="111">
        <f t="shared" si="177"/>
        <v>0.7638389014178808</v>
      </c>
      <c r="U372" s="111">
        <f t="shared" si="177"/>
        <v>0.78905595402093331</v>
      </c>
      <c r="V372" s="111">
        <f t="shared" si="177"/>
        <v>0.81380445659248934</v>
      </c>
      <c r="W372" s="111">
        <f t="shared" ref="W372" si="178">IF(W351=0,"",W351/W330)</f>
        <v>0.86109635778228255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>
        <f t="shared" ref="C373:Q373" si="179">IF(C352=0,"",C352/C331)</f>
        <v>0.8424487051984263</v>
      </c>
      <c r="D373" s="111">
        <f t="shared" si="179"/>
        <v>0.89914761261254794</v>
      </c>
      <c r="E373" s="111">
        <f t="shared" si="179"/>
        <v>0.92084681082506992</v>
      </c>
      <c r="F373" s="111">
        <f t="shared" si="179"/>
        <v>0.87374324659216895</v>
      </c>
      <c r="G373" s="111">
        <f t="shared" si="179"/>
        <v>0.87188480953514869</v>
      </c>
      <c r="H373" s="111">
        <f t="shared" si="179"/>
        <v>0.84722571091700671</v>
      </c>
      <c r="I373" s="111">
        <f t="shared" si="179"/>
        <v>0.87570398170582475</v>
      </c>
      <c r="J373" s="111">
        <f t="shared" si="179"/>
        <v>0.85787926243554136</v>
      </c>
      <c r="K373" s="111">
        <f t="shared" si="179"/>
        <v>0.81302067571895287</v>
      </c>
      <c r="L373" s="111">
        <f t="shared" si="179"/>
        <v>0.80995100653612806</v>
      </c>
      <c r="M373" s="111">
        <f t="shared" si="179"/>
        <v>0.81475878433039894</v>
      </c>
      <c r="N373" s="111">
        <f t="shared" si="179"/>
        <v>0.82206122192746456</v>
      </c>
      <c r="O373" s="111">
        <f t="shared" si="179"/>
        <v>0.79449547482344818</v>
      </c>
      <c r="P373" s="111">
        <f t="shared" si="179"/>
        <v>0.81993903599325391</v>
      </c>
      <c r="Q373" s="111">
        <f t="shared" si="179"/>
        <v>0.90881356893127774</v>
      </c>
      <c r="R373" s="111">
        <f t="shared" ref="R373:V373" si="180">IF(R352=0,"",R352/R331)</f>
        <v>0.92376587768124885</v>
      </c>
      <c r="S373" s="111">
        <f t="shared" si="180"/>
        <v>0.95238441393086337</v>
      </c>
      <c r="T373" s="111">
        <f t="shared" si="180"/>
        <v>0.95445173681009254</v>
      </c>
      <c r="U373" s="111">
        <f t="shared" si="180"/>
        <v>0.88476276580053304</v>
      </c>
      <c r="V373" s="111">
        <f t="shared" si="180"/>
        <v>0.8858133720981004</v>
      </c>
      <c r="W373" s="111">
        <f t="shared" ref="W373" si="181">IF(W352=0,"",W352/W331)</f>
        <v>0.87494768510110887</v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>
        <f t="shared" ref="C374:Q374" si="182">IF(C353=0,"",C353/C332)</f>
        <v>0.67816052929692561</v>
      </c>
      <c r="D374" s="112">
        <f t="shared" si="182"/>
        <v>0.64652033935063891</v>
      </c>
      <c r="E374" s="112">
        <f t="shared" si="182"/>
        <v>0.65323670941230039</v>
      </c>
      <c r="F374" s="112">
        <f t="shared" si="182"/>
        <v>0.66855268597473405</v>
      </c>
      <c r="G374" s="112">
        <f t="shared" si="182"/>
        <v>0.65103968655741618</v>
      </c>
      <c r="H374" s="112">
        <f t="shared" si="182"/>
        <v>0.68577287475366311</v>
      </c>
      <c r="I374" s="112">
        <f t="shared" si="182"/>
        <v>0.59430038730542345</v>
      </c>
      <c r="J374" s="112">
        <f t="shared" si="182"/>
        <v>0.67589286892798306</v>
      </c>
      <c r="K374" s="112">
        <f t="shared" si="182"/>
        <v>0.64339985647237585</v>
      </c>
      <c r="L374" s="112">
        <f t="shared" si="182"/>
        <v>0.66909988720382274</v>
      </c>
      <c r="M374" s="112">
        <f t="shared" si="182"/>
        <v>0.6920649980068907</v>
      </c>
      <c r="N374" s="112">
        <f t="shared" si="182"/>
        <v>0.6741481202204439</v>
      </c>
      <c r="O374" s="112">
        <f t="shared" si="182"/>
        <v>0.66791735293147181</v>
      </c>
      <c r="P374" s="112">
        <f t="shared" si="182"/>
        <v>0.69338410913909876</v>
      </c>
      <c r="Q374" s="112">
        <f t="shared" si="182"/>
        <v>0.71873763459295903</v>
      </c>
      <c r="R374" s="112">
        <f t="shared" ref="R374:V374" si="183">IF(R353=0,"",R353/R332)</f>
        <v>0.73767494508023079</v>
      </c>
      <c r="S374" s="112">
        <f t="shared" si="183"/>
        <v>0.75180625459329531</v>
      </c>
      <c r="T374" s="112">
        <f t="shared" si="183"/>
        <v>0.79200872383003018</v>
      </c>
      <c r="U374" s="112">
        <f t="shared" si="183"/>
        <v>0.7911269996082676</v>
      </c>
      <c r="V374" s="112">
        <f t="shared" si="183"/>
        <v>0.81013723910136748</v>
      </c>
      <c r="W374" s="112">
        <f t="shared" ref="W374" si="184">IF(W353=0,"",W353/W332)</f>
        <v>0.84420199762657677</v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>
        <f t="shared" ref="C375:Q375" si="185">IF(C354=0,"",C354/C333)</f>
        <v>1</v>
      </c>
      <c r="D375" s="113">
        <f t="shared" si="185"/>
        <v>1</v>
      </c>
      <c r="E375" s="113">
        <f t="shared" si="185"/>
        <v>1</v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>
        <f t="shared" si="186"/>
        <v>1</v>
      </c>
      <c r="U375" s="113">
        <f t="shared" si="186"/>
        <v>1</v>
      </c>
      <c r="V375" s="113">
        <f t="shared" si="186"/>
        <v>1</v>
      </c>
      <c r="W375" s="113">
        <f t="shared" ref="W375" si="187">IF(W354=0,"",W354/W333)</f>
        <v>1</v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0.64122385965848638</v>
      </c>
      <c r="D376" s="112">
        <f t="shared" si="188"/>
        <v>0.63126077842430461</v>
      </c>
      <c r="E376" s="112">
        <f t="shared" si="188"/>
        <v>0.63975465925356745</v>
      </c>
      <c r="F376" s="112">
        <f t="shared" si="188"/>
        <v>0.6508586812501348</v>
      </c>
      <c r="G376" s="112">
        <f t="shared" si="188"/>
        <v>0.65370879814715832</v>
      </c>
      <c r="H376" s="112">
        <f t="shared" si="188"/>
        <v>0.67144197402164651</v>
      </c>
      <c r="I376" s="112">
        <f t="shared" si="188"/>
        <v>0.68245479921914975</v>
      </c>
      <c r="J376" s="112">
        <f t="shared" si="188"/>
        <v>0.67620951977607591</v>
      </c>
      <c r="K376" s="112">
        <f t="shared" si="188"/>
        <v>0.65919957541450069</v>
      </c>
      <c r="L376" s="112">
        <f t="shared" si="188"/>
        <v>0.66703126870314566</v>
      </c>
      <c r="M376" s="112">
        <f t="shared" si="188"/>
        <v>0.65402864082090895</v>
      </c>
      <c r="N376" s="112">
        <f t="shared" si="188"/>
        <v>0.66236694184024802</v>
      </c>
      <c r="O376" s="112">
        <f t="shared" si="188"/>
        <v>0.65961173618512803</v>
      </c>
      <c r="P376" s="112">
        <f t="shared" si="188"/>
        <v>0.7053243189065086</v>
      </c>
      <c r="Q376" s="112">
        <f t="shared" si="188"/>
        <v>0.70218429448626773</v>
      </c>
      <c r="R376" s="112">
        <f t="shared" ref="R376:V376" si="189">IF(R355=0,"",R355/R334)</f>
        <v>0.70565654091984087</v>
      </c>
      <c r="S376" s="112">
        <f t="shared" si="189"/>
        <v>0.71932064149034325</v>
      </c>
      <c r="T376" s="112">
        <f t="shared" si="189"/>
        <v>0.72854995663066746</v>
      </c>
      <c r="U376" s="112">
        <f t="shared" si="189"/>
        <v>0.75884832922884604</v>
      </c>
      <c r="V376" s="112">
        <f t="shared" si="189"/>
        <v>0.73341470120169849</v>
      </c>
      <c r="W376" s="112">
        <f t="shared" ref="W376" si="190">IF(W355=0,"",W355/W334)</f>
        <v>0.74541492777390972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0.88364611324570974</v>
      </c>
      <c r="D377" s="113">
        <f t="shared" si="191"/>
        <v>0.87257145468360342</v>
      </c>
      <c r="E377" s="113">
        <f t="shared" si="191"/>
        <v>0.87197250536101323</v>
      </c>
      <c r="F377" s="113">
        <f t="shared" si="191"/>
        <v>0.87579038414342858</v>
      </c>
      <c r="G377" s="113">
        <f t="shared" si="191"/>
        <v>0.86588831385590115</v>
      </c>
      <c r="H377" s="113">
        <f t="shared" si="191"/>
        <v>0.87697384120503963</v>
      </c>
      <c r="I377" s="113">
        <f t="shared" si="191"/>
        <v>0.8488975354702184</v>
      </c>
      <c r="J377" s="113">
        <f t="shared" si="191"/>
        <v>0.8399599480122546</v>
      </c>
      <c r="K377" s="113">
        <f t="shared" si="191"/>
        <v>0.81896824395120726</v>
      </c>
      <c r="L377" s="113">
        <f t="shared" si="191"/>
        <v>0.81558034841795102</v>
      </c>
      <c r="M377" s="113">
        <f t="shared" si="191"/>
        <v>0.84151789981635583</v>
      </c>
      <c r="N377" s="113">
        <f t="shared" si="191"/>
        <v>0.82968984809898405</v>
      </c>
      <c r="O377" s="113">
        <f t="shared" si="191"/>
        <v>0.80356353994922392</v>
      </c>
      <c r="P377" s="113">
        <f t="shared" si="191"/>
        <v>0.82068732302883551</v>
      </c>
      <c r="Q377" s="113">
        <f t="shared" si="191"/>
        <v>0.84590738569988067</v>
      </c>
      <c r="R377" s="113">
        <f t="shared" ref="R377:V377" si="192">IF(R356=0,"",R356/R335)</f>
        <v>0.86800392690749706</v>
      </c>
      <c r="S377" s="113">
        <f t="shared" si="192"/>
        <v>0.90104270227406036</v>
      </c>
      <c r="T377" s="113">
        <f t="shared" si="192"/>
        <v>0.89618860445959148</v>
      </c>
      <c r="U377" s="113">
        <f t="shared" si="192"/>
        <v>0.87198541099142568</v>
      </c>
      <c r="V377" s="113">
        <f t="shared" si="192"/>
        <v>0.86471433963803623</v>
      </c>
      <c r="W377" s="113">
        <f t="shared" ref="W377" si="193">IF(W356=0,"",W356/W335)</f>
        <v>0.89193809470003849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0.74836511118356386</v>
      </c>
      <c r="D378" s="111">
        <f t="shared" si="194"/>
        <v>0.7472996180879492</v>
      </c>
      <c r="E378" s="111">
        <f t="shared" si="194"/>
        <v>0.74640020147271413</v>
      </c>
      <c r="F378" s="111">
        <f t="shared" si="194"/>
        <v>0.75192606871473344</v>
      </c>
      <c r="G378" s="111">
        <f t="shared" si="194"/>
        <v>0.74911086417058703</v>
      </c>
      <c r="H378" s="111">
        <f t="shared" si="194"/>
        <v>0.75981003006225034</v>
      </c>
      <c r="I378" s="111">
        <f t="shared" si="194"/>
        <v>0.74383382101140283</v>
      </c>
      <c r="J378" s="111">
        <f t="shared" si="194"/>
        <v>0.72485706740921563</v>
      </c>
      <c r="K378" s="111">
        <f t="shared" si="194"/>
        <v>0.70503870913181987</v>
      </c>
      <c r="L378" s="111">
        <f t="shared" si="194"/>
        <v>0.69885358142019283</v>
      </c>
      <c r="M378" s="111">
        <f t="shared" si="194"/>
        <v>0.73050936162394264</v>
      </c>
      <c r="N378" s="111">
        <f t="shared" si="194"/>
        <v>0.71698074620922048</v>
      </c>
      <c r="O378" s="111">
        <f t="shared" si="194"/>
        <v>0.69375645852429013</v>
      </c>
      <c r="P378" s="111">
        <f t="shared" si="194"/>
        <v>0.71144686154491854</v>
      </c>
      <c r="Q378" s="111">
        <f t="shared" si="194"/>
        <v>0.72767374697124876</v>
      </c>
      <c r="R378" s="111">
        <f t="shared" ref="R378:V378" si="195">IF(R357=0,"",R357/R336)</f>
        <v>0.73765051380433833</v>
      </c>
      <c r="S378" s="111">
        <f t="shared" si="195"/>
        <v>0.74112283905128062</v>
      </c>
      <c r="T378" s="111">
        <f t="shared" si="195"/>
        <v>0.74807385201913823</v>
      </c>
      <c r="U378" s="111">
        <f t="shared" si="195"/>
        <v>0.77646896545157018</v>
      </c>
      <c r="V378" s="111">
        <f t="shared" si="195"/>
        <v>0.78393703025437023</v>
      </c>
      <c r="W378" s="111">
        <f t="shared" ref="W378" si="196">IF(W357=0,"",W357/W336)</f>
        <v>0.81996915811493765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0.64534361997145406</v>
      </c>
      <c r="D380" s="124">
        <f t="shared" si="200"/>
        <v>0.64234681183145992</v>
      </c>
      <c r="E380" s="124">
        <f t="shared" si="200"/>
        <v>0.69175760851104384</v>
      </c>
      <c r="F380" s="124">
        <f t="shared" si="200"/>
        <v>0.66866825803479413</v>
      </c>
      <c r="G380" s="124">
        <f t="shared" si="200"/>
        <v>0.64490363419303431</v>
      </c>
      <c r="H380" s="124">
        <f t="shared" si="200"/>
        <v>0.66183594398040824</v>
      </c>
      <c r="I380" s="124">
        <f t="shared" si="200"/>
        <v>0.66883094128511644</v>
      </c>
      <c r="J380" s="124">
        <f t="shared" si="200"/>
        <v>0.68493409017847484</v>
      </c>
      <c r="K380" s="124">
        <f t="shared" si="200"/>
        <v>0.69359582133998787</v>
      </c>
      <c r="L380" s="124">
        <f t="shared" si="200"/>
        <v>0.70278149119392708</v>
      </c>
      <c r="M380" s="124">
        <f t="shared" si="200"/>
        <v>0.69735943773393028</v>
      </c>
      <c r="N380" s="124">
        <f t="shared" si="200"/>
        <v>0.67153643666059171</v>
      </c>
      <c r="O380" s="124">
        <f t="shared" si="200"/>
        <v>0.67075812728097317</v>
      </c>
      <c r="P380" s="124">
        <f t="shared" si="200"/>
        <v>0.63721491494993832</v>
      </c>
      <c r="Q380" s="124">
        <f t="shared" si="200"/>
        <v>0.65244304812890408</v>
      </c>
      <c r="R380" s="124">
        <f t="shared" ref="R380:V380" si="201">IF(R359=0,"",R359/R338)</f>
        <v>0.67598902375338399</v>
      </c>
      <c r="S380" s="124">
        <f t="shared" si="201"/>
        <v>0.68318042188493966</v>
      </c>
      <c r="T380" s="124">
        <f t="shared" si="201"/>
        <v>0.72376771471067292</v>
      </c>
      <c r="U380" s="124">
        <f t="shared" si="201"/>
        <v>0.66535113960171866</v>
      </c>
      <c r="V380" s="124">
        <f t="shared" si="201"/>
        <v>0.67500810242272524</v>
      </c>
      <c r="W380" s="124">
        <f t="shared" ref="W380" si="202">IF(W359=0,"",W359/W338)</f>
        <v>0.76855047916652441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0.58542067872878778</v>
      </c>
      <c r="D381" s="111">
        <f t="shared" si="203"/>
        <v>0.58432544688516264</v>
      </c>
      <c r="E381" s="111">
        <f t="shared" si="203"/>
        <v>0.58487224157492268</v>
      </c>
      <c r="F381" s="111">
        <f t="shared" si="203"/>
        <v>0.58562186631910973</v>
      </c>
      <c r="G381" s="111">
        <f t="shared" si="203"/>
        <v>0.58660837931638043</v>
      </c>
      <c r="H381" s="111">
        <f t="shared" si="203"/>
        <v>0.58674708484285387</v>
      </c>
      <c r="I381" s="111">
        <f t="shared" si="203"/>
        <v>0.58575068722055912</v>
      </c>
      <c r="J381" s="111">
        <f t="shared" si="203"/>
        <v>0.58608421026979107</v>
      </c>
      <c r="K381" s="111">
        <f t="shared" si="203"/>
        <v>0.58638115085447262</v>
      </c>
      <c r="L381" s="111">
        <f t="shared" si="203"/>
        <v>0.58629325045885028</v>
      </c>
      <c r="M381" s="111">
        <f t="shared" si="203"/>
        <v>0.5861244547507295</v>
      </c>
      <c r="N381" s="111">
        <f t="shared" si="203"/>
        <v>0.58707995218458364</v>
      </c>
      <c r="O381" s="111">
        <f t="shared" si="203"/>
        <v>0.58815017254026425</v>
      </c>
      <c r="P381" s="111">
        <f t="shared" si="203"/>
        <v>0.58780862965466729</v>
      </c>
      <c r="Q381" s="111">
        <f t="shared" si="203"/>
        <v>0.58808225692893934</v>
      </c>
      <c r="R381" s="111">
        <f t="shared" ref="R381:V381" si="204">IF(R360=0,"",R360/R339)</f>
        <v>0.58853269756616944</v>
      </c>
      <c r="S381" s="111">
        <f t="shared" si="204"/>
        <v>0.58868772280278081</v>
      </c>
      <c r="T381" s="111">
        <f t="shared" si="204"/>
        <v>0.58827230731665991</v>
      </c>
      <c r="U381" s="111">
        <f t="shared" si="204"/>
        <v>0.59191353540230929</v>
      </c>
      <c r="V381" s="111">
        <f t="shared" si="204"/>
        <v>0.59332964237967578</v>
      </c>
      <c r="W381" s="111">
        <f t="shared" ref="W381" si="205">IF(W360=0,"",W360/W339)</f>
        <v>0.59441756968866111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0.59125225353407851</v>
      </c>
      <c r="D382" s="111">
        <f t="shared" si="206"/>
        <v>0.59161898859757311</v>
      </c>
      <c r="E382" s="111">
        <f t="shared" si="206"/>
        <v>0.59169999697571463</v>
      </c>
      <c r="F382" s="111">
        <f t="shared" si="206"/>
        <v>0.592805706428297</v>
      </c>
      <c r="G382" s="111">
        <f t="shared" si="206"/>
        <v>0.5940190664984113</v>
      </c>
      <c r="H382" s="111">
        <f t="shared" si="206"/>
        <v>0.5947015419713706</v>
      </c>
      <c r="I382" s="111">
        <f t="shared" si="206"/>
        <v>0.59608386033145144</v>
      </c>
      <c r="J382" s="111">
        <f t="shared" si="206"/>
        <v>0.59633349714353689</v>
      </c>
      <c r="K382" s="111">
        <f t="shared" si="206"/>
        <v>0.59641859635948458</v>
      </c>
      <c r="L382" s="111">
        <f t="shared" si="206"/>
        <v>0.59552268473510628</v>
      </c>
      <c r="M382" s="111">
        <f t="shared" si="206"/>
        <v>0.59491907209630324</v>
      </c>
      <c r="N382" s="111">
        <f t="shared" si="206"/>
        <v>0.59617623175139267</v>
      </c>
      <c r="O382" s="111">
        <f t="shared" si="206"/>
        <v>0.59623898243586093</v>
      </c>
      <c r="P382" s="111">
        <f t="shared" si="206"/>
        <v>0.59687062016750414</v>
      </c>
      <c r="Q382" s="111">
        <f t="shared" si="206"/>
        <v>0.59658321699822303</v>
      </c>
      <c r="R382" s="111">
        <f t="shared" ref="R382:V382" si="207">IF(R361=0,"",R361/R340)</f>
        <v>0.59758628882382259</v>
      </c>
      <c r="S382" s="111">
        <f t="shared" si="207"/>
        <v>0.59987902384140579</v>
      </c>
      <c r="T382" s="111">
        <f t="shared" si="207"/>
        <v>0.59985905035645282</v>
      </c>
      <c r="U382" s="111">
        <f t="shared" si="207"/>
        <v>0.60687859252953358</v>
      </c>
      <c r="V382" s="111">
        <f t="shared" si="207"/>
        <v>0.60957886360069269</v>
      </c>
      <c r="W382" s="111">
        <f t="shared" ref="W382" si="208">IF(W361=0,"",W361/W340)</f>
        <v>0.61200796230784049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0.75261776698276184</v>
      </c>
      <c r="D383" s="45">
        <f t="shared" si="209"/>
        <v>0.752459998798921</v>
      </c>
      <c r="E383" s="45">
        <f t="shared" si="209"/>
        <v>0.75619289124843592</v>
      </c>
      <c r="F383" s="45">
        <f t="shared" si="209"/>
        <v>0.75752875044822032</v>
      </c>
      <c r="G383" s="45">
        <f t="shared" si="209"/>
        <v>0.76009722161679816</v>
      </c>
      <c r="H383" s="45">
        <f t="shared" si="209"/>
        <v>0.76413876862007879</v>
      </c>
      <c r="I383" s="45">
        <f t="shared" si="209"/>
        <v>0.76924146954930595</v>
      </c>
      <c r="J383" s="45">
        <f t="shared" si="209"/>
        <v>0.76756591647221828</v>
      </c>
      <c r="K383" s="45">
        <f t="shared" si="209"/>
        <v>0.76838897395547745</v>
      </c>
      <c r="L383" s="45">
        <f t="shared" si="209"/>
        <v>0.76841865684756594</v>
      </c>
      <c r="M383" s="45">
        <f t="shared" si="209"/>
        <v>0.77028780785405304</v>
      </c>
      <c r="N383" s="45">
        <f t="shared" si="209"/>
        <v>0.77202689161222482</v>
      </c>
      <c r="O383" s="45">
        <f t="shared" si="209"/>
        <v>0.7742647112891986</v>
      </c>
      <c r="P383" s="45">
        <f t="shared" si="209"/>
        <v>0.7847506839431635</v>
      </c>
      <c r="Q383" s="45">
        <f t="shared" si="209"/>
        <v>0.79095772816703858</v>
      </c>
      <c r="R383" s="45">
        <f t="shared" ref="R383:V383" si="210">IF(R362=0,"",R362/R341)</f>
        <v>0.8008190307706915</v>
      </c>
      <c r="S383" s="45">
        <f t="shared" si="210"/>
        <v>0.81441598168582363</v>
      </c>
      <c r="T383" s="45">
        <f t="shared" si="210"/>
        <v>0.82906889390680172</v>
      </c>
      <c r="U383" s="45">
        <f t="shared" si="210"/>
        <v>0.84619944087896981</v>
      </c>
      <c r="V383" s="45">
        <f t="shared" si="210"/>
        <v>0.85829118030008478</v>
      </c>
      <c r="W383" s="45">
        <f t="shared" ref="W383" si="211">IF(W362=0,"",W362/W341)</f>
        <v>0.86985341207391209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980.55079712422582</v>
      </c>
      <c r="D385" s="117">
        <f t="shared" si="212"/>
        <v>1232.9499564573023</v>
      </c>
      <c r="E385" s="117">
        <f t="shared" si="212"/>
        <v>1068.4813000663539</v>
      </c>
      <c r="F385" s="117">
        <f t="shared" si="212"/>
        <v>1207.2410714716216</v>
      </c>
      <c r="G385" s="117">
        <f t="shared" si="212"/>
        <v>1237.7706058736549</v>
      </c>
      <c r="H385" s="117">
        <f t="shared" si="212"/>
        <v>1152.3674888639423</v>
      </c>
      <c r="I385" s="117">
        <f t="shared" si="212"/>
        <v>846.16544760244381</v>
      </c>
      <c r="J385" s="117">
        <f t="shared" si="212"/>
        <v>1093.9532827200278</v>
      </c>
      <c r="K385" s="117">
        <f t="shared" si="212"/>
        <v>948.88725894839581</v>
      </c>
      <c r="L385" s="117">
        <f t="shared" si="212"/>
        <v>1058.0820504469243</v>
      </c>
      <c r="M385" s="117">
        <f t="shared" si="212"/>
        <v>791.22275211702208</v>
      </c>
      <c r="N385" s="117">
        <f t="shared" si="212"/>
        <v>1003.1583368278932</v>
      </c>
      <c r="O385" s="117">
        <f t="shared" si="212"/>
        <v>623.35015806524882</v>
      </c>
      <c r="P385" s="117">
        <f t="shared" si="212"/>
        <v>623.75493543262542</v>
      </c>
      <c r="Q385" s="117">
        <f t="shared" si="212"/>
        <v>559.58496000674597</v>
      </c>
      <c r="R385" s="117">
        <f t="shared" ref="R385:V385" si="213">R386+R389+R391+R401</f>
        <v>409.56313217766967</v>
      </c>
      <c r="S385" s="117">
        <f t="shared" si="213"/>
        <v>386.90616633095362</v>
      </c>
      <c r="T385" s="117">
        <f t="shared" si="213"/>
        <v>55.797825829353677</v>
      </c>
      <c r="U385" s="117">
        <f t="shared" si="213"/>
        <v>275.6538787288174</v>
      </c>
      <c r="V385" s="117">
        <f t="shared" si="213"/>
        <v>315.20725919123709</v>
      </c>
      <c r="W385" s="117">
        <f t="shared" ref="W385" si="214">W386+W389+W391+W401</f>
        <v>142.57353983062112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900.00203042064823</v>
      </c>
      <c r="D386" s="122">
        <f t="shared" si="215"/>
        <v>1127.2916497949959</v>
      </c>
      <c r="E386" s="122">
        <f t="shared" si="215"/>
        <v>994.58819483057096</v>
      </c>
      <c r="F386" s="122">
        <f t="shared" si="215"/>
        <v>1096.1801577441051</v>
      </c>
      <c r="G386" s="122">
        <f t="shared" si="215"/>
        <v>1114.0732691340816</v>
      </c>
      <c r="H386" s="122">
        <f t="shared" si="215"/>
        <v>1044.4817209711825</v>
      </c>
      <c r="I386" s="122">
        <f t="shared" si="215"/>
        <v>768.90824989231135</v>
      </c>
      <c r="J386" s="122">
        <f t="shared" si="215"/>
        <v>995.56976713895813</v>
      </c>
      <c r="K386" s="122">
        <f t="shared" si="215"/>
        <v>880.00874339018014</v>
      </c>
      <c r="L386" s="122">
        <f t="shared" si="215"/>
        <v>991.75413653783767</v>
      </c>
      <c r="M386" s="122">
        <f t="shared" si="215"/>
        <v>736.58720762101962</v>
      </c>
      <c r="N386" s="122">
        <f t="shared" si="215"/>
        <v>907.47146700928977</v>
      </c>
      <c r="O386" s="122">
        <f t="shared" si="215"/>
        <v>564.95178834891703</v>
      </c>
      <c r="P386" s="122">
        <f t="shared" si="215"/>
        <v>546.69675782398349</v>
      </c>
      <c r="Q386" s="122">
        <f t="shared" si="215"/>
        <v>488.86459039877963</v>
      </c>
      <c r="R386" s="122">
        <f t="shared" ref="R386:V386" si="216">SUM(R387:R388)</f>
        <v>361.96215941589355</v>
      </c>
      <c r="S386" s="122">
        <f t="shared" si="216"/>
        <v>338.86471032910953</v>
      </c>
      <c r="T386" s="122">
        <f t="shared" si="216"/>
        <v>50.615894328607581</v>
      </c>
      <c r="U386" s="122">
        <f t="shared" si="216"/>
        <v>229.91741687202196</v>
      </c>
      <c r="V386" s="122">
        <f t="shared" si="216"/>
        <v>258.19964736938709</v>
      </c>
      <c r="W386" s="122">
        <f t="shared" ref="W386" si="217">SUM(W387:W388)</f>
        <v>125.50001215963475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900.00203042064823</v>
      </c>
      <c r="D387" s="98">
        <v>1127.2916497949959</v>
      </c>
      <c r="E387" s="98">
        <v>994.58819483057096</v>
      </c>
      <c r="F387" s="98">
        <v>1096.1801577441051</v>
      </c>
      <c r="G387" s="98">
        <v>1114.0732691340816</v>
      </c>
      <c r="H387" s="98">
        <v>1044.4817209711825</v>
      </c>
      <c r="I387" s="98">
        <v>768.90824989231135</v>
      </c>
      <c r="J387" s="98">
        <v>995.56976713895813</v>
      </c>
      <c r="K387" s="98">
        <v>880.00874339018014</v>
      </c>
      <c r="L387" s="98">
        <v>991.75413653783767</v>
      </c>
      <c r="M387" s="98">
        <v>736.58720762101962</v>
      </c>
      <c r="N387" s="98">
        <v>907.47146700928977</v>
      </c>
      <c r="O387" s="98">
        <v>564.95178834891703</v>
      </c>
      <c r="P387" s="98">
        <v>546.69675782398349</v>
      </c>
      <c r="Q387" s="98">
        <v>488.86459039877963</v>
      </c>
      <c r="R387" s="98">
        <v>361.96215941589355</v>
      </c>
      <c r="S387" s="98">
        <v>338.86471032910953</v>
      </c>
      <c r="T387" s="98">
        <v>50.615894328607581</v>
      </c>
      <c r="U387" s="98">
        <v>229.91741687202196</v>
      </c>
      <c r="V387" s="98">
        <v>258.19964736938709</v>
      </c>
      <c r="W387" s="98">
        <v>125.50001215963475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59.875051376458508</v>
      </c>
      <c r="D391" s="122">
        <v>79.491855628593058</v>
      </c>
      <c r="E391" s="122">
        <v>52.803970545544459</v>
      </c>
      <c r="F391" s="122">
        <v>79.144067038855027</v>
      </c>
      <c r="G391" s="122">
        <v>85.297925031192619</v>
      </c>
      <c r="H391" s="122">
        <v>77.415062504437785</v>
      </c>
      <c r="I391" s="122">
        <v>54.970759673047404</v>
      </c>
      <c r="J391" s="122">
        <v>73.091703836647909</v>
      </c>
      <c r="K391" s="122">
        <v>49.649833098528866</v>
      </c>
      <c r="L391" s="122">
        <v>48.350397496642884</v>
      </c>
      <c r="M391" s="122">
        <v>38.698159281615077</v>
      </c>
      <c r="N391" s="122">
        <v>67.408507439774297</v>
      </c>
      <c r="O391" s="122">
        <v>40.869662219006621</v>
      </c>
      <c r="P391" s="122">
        <v>50.015506196589783</v>
      </c>
      <c r="Q391" s="122">
        <v>46.219062631456971</v>
      </c>
      <c r="R391" s="122">
        <v>31.56797154008126</v>
      </c>
      <c r="S391" s="122">
        <v>33.063462768774855</v>
      </c>
      <c r="T391" s="122">
        <v>3.3256344582142594</v>
      </c>
      <c r="U391" s="122">
        <v>30.026202596778763</v>
      </c>
      <c r="V391" s="122">
        <v>40.143692430306814</v>
      </c>
      <c r="W391" s="122">
        <v>12.364806455525903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53.461365332062911</v>
      </c>
      <c r="D392" s="98">
        <v>74.29206917025904</v>
      </c>
      <c r="E392" s="98">
        <v>47.18361214111507</v>
      </c>
      <c r="F392" s="98">
        <v>70.501070257407349</v>
      </c>
      <c r="G392" s="98">
        <v>78.156678465677061</v>
      </c>
      <c r="H392" s="98">
        <v>70.377871479322579</v>
      </c>
      <c r="I392" s="98">
        <v>50.011045491081141</v>
      </c>
      <c r="J392" s="98">
        <v>67.949641248038844</v>
      </c>
      <c r="K392" s="98">
        <v>43.749906493888723</v>
      </c>
      <c r="L392" s="98">
        <v>44.2870560502394</v>
      </c>
      <c r="M392" s="98">
        <v>34.966393052228312</v>
      </c>
      <c r="N392" s="98">
        <v>64.363006478834834</v>
      </c>
      <c r="O392" s="98">
        <v>38.448364222881693</v>
      </c>
      <c r="P392" s="98">
        <v>46.338618149517671</v>
      </c>
      <c r="Q392" s="98">
        <v>42.318379626621095</v>
      </c>
      <c r="R392" s="98">
        <v>27.603606159215683</v>
      </c>
      <c r="S392" s="98">
        <v>28.832387151235647</v>
      </c>
      <c r="T392" s="98">
        <v>2.1854023438376817</v>
      </c>
      <c r="U392" s="98">
        <v>28.600881311923118</v>
      </c>
      <c r="V392" s="98">
        <v>39.254152332180716</v>
      </c>
      <c r="W392" s="98">
        <v>11.677699285206405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6.4124972097992146</v>
      </c>
      <c r="D393" s="98">
        <v>5.1990984828713236</v>
      </c>
      <c r="E393" s="98">
        <v>5.6186794129365083</v>
      </c>
      <c r="F393" s="98">
        <v>8.6365759644628675</v>
      </c>
      <c r="G393" s="98">
        <v>7.1391023365660695</v>
      </c>
      <c r="H393" s="98">
        <v>7.0302046407219621</v>
      </c>
      <c r="I393" s="98">
        <v>4.9571988889181862</v>
      </c>
      <c r="J393" s="98">
        <v>5.1250015821034252</v>
      </c>
      <c r="K393" s="98">
        <v>5.8768884178760485</v>
      </c>
      <c r="L393" s="98">
        <v>4.0540774622524172</v>
      </c>
      <c r="M393" s="98">
        <v>3.7205319850925265</v>
      </c>
      <c r="N393" s="98">
        <v>3.0414460463640363</v>
      </c>
      <c r="O393" s="98">
        <v>2.4105798014714876</v>
      </c>
      <c r="P393" s="98">
        <v>3.6601416563325406</v>
      </c>
      <c r="Q393" s="98">
        <v>3.8879020283819643</v>
      </c>
      <c r="R393" s="98">
        <v>3.953750712598044</v>
      </c>
      <c r="S393" s="98">
        <v>4.2257376561827096</v>
      </c>
      <c r="T393" s="98">
        <v>1.1390857730419044</v>
      </c>
      <c r="U393" s="98">
        <v>1.416052633165769</v>
      </c>
      <c r="V393" s="98">
        <v>0.88237997368969301</v>
      </c>
      <c r="W393" s="98">
        <v>0.68629209123122892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1.1888345963805965E-3</v>
      </c>
      <c r="D394" s="98">
        <v>6.8797546267551635E-4</v>
      </c>
      <c r="E394" s="98">
        <v>1.6789914928793392E-3</v>
      </c>
      <c r="F394" s="98">
        <v>6.4208169848212308E-3</v>
      </c>
      <c r="G394" s="98">
        <v>2.1442289495007634E-3</v>
      </c>
      <c r="H394" s="98">
        <v>6.9863843932469029E-3</v>
      </c>
      <c r="I394" s="98">
        <v>2.5152930480795274E-3</v>
      </c>
      <c r="J394" s="98">
        <v>1.7061006505654338E-2</v>
      </c>
      <c r="K394" s="98">
        <v>2.3038186764093388E-2</v>
      </c>
      <c r="L394" s="98">
        <v>9.263984151062837E-3</v>
      </c>
      <c r="M394" s="98">
        <v>1.1234244294231113E-2</v>
      </c>
      <c r="N394" s="98">
        <v>4.054914575432899E-3</v>
      </c>
      <c r="O394" s="98">
        <v>1.0718194653441301E-2</v>
      </c>
      <c r="P394" s="98">
        <v>1.6746390739563861E-2</v>
      </c>
      <c r="Q394" s="98">
        <v>1.2780976453908877E-2</v>
      </c>
      <c r="R394" s="98">
        <v>1.0614668267529145E-2</v>
      </c>
      <c r="S394" s="98">
        <v>5.3379613565002152E-3</v>
      </c>
      <c r="T394" s="98">
        <v>1.1463413346733198E-3</v>
      </c>
      <c r="U394" s="98">
        <v>9.2686516898752482E-3</v>
      </c>
      <c r="V394" s="98">
        <v>7.1601244364106632E-3</v>
      </c>
      <c r="W394" s="98">
        <v>8.1507908827076593E-4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1.1888345963805965E-3</v>
      </c>
      <c r="D395" s="101">
        <v>6.8797546267551635E-4</v>
      </c>
      <c r="E395" s="101">
        <v>1.6789914928793392E-3</v>
      </c>
      <c r="F395" s="101">
        <v>6.4208169848212308E-3</v>
      </c>
      <c r="G395" s="101">
        <v>2.1442289495007634E-3</v>
      </c>
      <c r="H395" s="101">
        <v>6.9863843932469029E-3</v>
      </c>
      <c r="I395" s="101">
        <v>2.5152930480795274E-3</v>
      </c>
      <c r="J395" s="101">
        <v>1.7061006505654338E-2</v>
      </c>
      <c r="K395" s="101">
        <v>2.3038186764093388E-2</v>
      </c>
      <c r="L395" s="101">
        <v>9.263984151062837E-3</v>
      </c>
      <c r="M395" s="101">
        <v>1.1234244294231113E-2</v>
      </c>
      <c r="N395" s="101">
        <v>4.054914575432899E-3</v>
      </c>
      <c r="O395" s="101">
        <v>1.0718194653441301E-2</v>
      </c>
      <c r="P395" s="101">
        <v>1.6746390739563861E-2</v>
      </c>
      <c r="Q395" s="101">
        <v>1.2780976453908877E-2</v>
      </c>
      <c r="R395" s="101">
        <v>1.0614668267529145E-2</v>
      </c>
      <c r="S395" s="101">
        <v>5.3379613565002152E-3</v>
      </c>
      <c r="T395" s="101">
        <v>1.1463413346733198E-3</v>
      </c>
      <c r="U395" s="101">
        <v>9.2686516898752482E-3</v>
      </c>
      <c r="V395" s="101">
        <v>7.1601244364106632E-3</v>
      </c>
      <c r="W395" s="101">
        <v>8.1507908827076593E-4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20.673715327119098</v>
      </c>
      <c r="D401" s="122">
        <v>26.166451033713106</v>
      </c>
      <c r="E401" s="122">
        <v>21.089134690238623</v>
      </c>
      <c r="F401" s="122">
        <v>31.916846688661415</v>
      </c>
      <c r="G401" s="122">
        <v>38.399411708380804</v>
      </c>
      <c r="H401" s="122">
        <v>30.470705388321882</v>
      </c>
      <c r="I401" s="122">
        <v>22.28643803708508</v>
      </c>
      <c r="J401" s="122">
        <v>25.291811744421604</v>
      </c>
      <c r="K401" s="122">
        <v>19.228682459686716</v>
      </c>
      <c r="L401" s="122">
        <v>17.977516412443805</v>
      </c>
      <c r="M401" s="122">
        <v>15.937385214387374</v>
      </c>
      <c r="N401" s="122">
        <v>28.27836237882908</v>
      </c>
      <c r="O401" s="122">
        <v>17.528707497325144</v>
      </c>
      <c r="P401" s="122">
        <v>27.042671412052186</v>
      </c>
      <c r="Q401" s="122">
        <v>24.501306976509301</v>
      </c>
      <c r="R401" s="122">
        <v>16.033001221694843</v>
      </c>
      <c r="S401" s="122">
        <v>14.97799323306926</v>
      </c>
      <c r="T401" s="122">
        <v>1.8562970425318355</v>
      </c>
      <c r="U401" s="122">
        <v>15.710259260016702</v>
      </c>
      <c r="V401" s="122">
        <v>16.863919391543185</v>
      </c>
      <c r="W401" s="122">
        <v>4.7087212154604439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1.7182740713148021</v>
      </c>
      <c r="D402" s="98">
        <v>4.3408970231187212</v>
      </c>
      <c r="E402" s="98">
        <v>4.8329577569122213</v>
      </c>
      <c r="F402" s="98">
        <v>7.106580129158881</v>
      </c>
      <c r="G402" s="98">
        <v>6.9597187136691057</v>
      </c>
      <c r="H402" s="98">
        <v>5.6512638812860114</v>
      </c>
      <c r="I402" s="98">
        <v>3.2657243876878161</v>
      </c>
      <c r="J402" s="98">
        <v>7.9275548930671098</v>
      </c>
      <c r="K402" s="98">
        <v>5.3970115926920332</v>
      </c>
      <c r="L402" s="98">
        <v>5.5804876892157829</v>
      </c>
      <c r="M402" s="98">
        <v>5.5966075114789522</v>
      </c>
      <c r="N402" s="98">
        <v>8.3872473507556773</v>
      </c>
      <c r="O402" s="98">
        <v>5.3497510444250631</v>
      </c>
      <c r="P402" s="98">
        <v>7.6257238469347239</v>
      </c>
      <c r="Q402" s="98">
        <v>5.5162037196355707</v>
      </c>
      <c r="R402" s="98">
        <v>4.2305917698434392</v>
      </c>
      <c r="S402" s="98">
        <v>4.1918379844392577</v>
      </c>
      <c r="T402" s="98">
        <v>1.1214096873418913</v>
      </c>
      <c r="U402" s="98">
        <v>2.7980284429438385</v>
      </c>
      <c r="V402" s="98">
        <v>4.7308514439475315</v>
      </c>
      <c r="W402" s="98">
        <v>2.3258821929452211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18.955441255804299</v>
      </c>
      <c r="D403" s="98">
        <v>21.825554010594388</v>
      </c>
      <c r="E403" s="98">
        <v>16.256176933326401</v>
      </c>
      <c r="F403" s="98">
        <v>24.810266559502534</v>
      </c>
      <c r="G403" s="98">
        <v>31.439692994711695</v>
      </c>
      <c r="H403" s="98">
        <v>24.819441507035872</v>
      </c>
      <c r="I403" s="98">
        <v>19.020713649397262</v>
      </c>
      <c r="J403" s="98">
        <v>17.364256851354501</v>
      </c>
      <c r="K403" s="98">
        <v>13.831670866994683</v>
      </c>
      <c r="L403" s="98">
        <v>12.397028723228026</v>
      </c>
      <c r="M403" s="98">
        <v>10.340777702908422</v>
      </c>
      <c r="N403" s="98">
        <v>19.891115028073401</v>
      </c>
      <c r="O403" s="98">
        <v>12.17895645290008</v>
      </c>
      <c r="P403" s="98">
        <v>19.416947565117461</v>
      </c>
      <c r="Q403" s="98">
        <v>18.985103256873732</v>
      </c>
      <c r="R403" s="98">
        <v>11.802409451851403</v>
      </c>
      <c r="S403" s="98">
        <v>10.786155248630001</v>
      </c>
      <c r="T403" s="98">
        <v>0.73488735518994441</v>
      </c>
      <c r="U403" s="98">
        <v>12.912230817072864</v>
      </c>
      <c r="V403" s="98">
        <v>12.13306794759565</v>
      </c>
      <c r="W403" s="98">
        <v>2.3828390225152232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13548.6089757829</v>
      </c>
      <c r="D406" s="117">
        <f t="shared" si="219"/>
        <v>13864.695888064394</v>
      </c>
      <c r="E406" s="117">
        <f t="shared" si="219"/>
        <v>13611.796108642066</v>
      </c>
      <c r="F406" s="117">
        <f t="shared" si="219"/>
        <v>13145.431435582845</v>
      </c>
      <c r="G406" s="117">
        <f t="shared" si="219"/>
        <v>13553.445785608834</v>
      </c>
      <c r="H406" s="117">
        <f t="shared" si="219"/>
        <v>14480.698010080676</v>
      </c>
      <c r="I406" s="117">
        <f t="shared" si="219"/>
        <v>13316.438843013348</v>
      </c>
      <c r="J406" s="117">
        <f t="shared" si="219"/>
        <v>13433.486340928997</v>
      </c>
      <c r="K406" s="117">
        <f t="shared" si="219"/>
        <v>13836.508741859869</v>
      </c>
      <c r="L406" s="117">
        <f t="shared" si="219"/>
        <v>15474.713757856714</v>
      </c>
      <c r="M406" s="117">
        <f t="shared" si="219"/>
        <v>13691.202028179365</v>
      </c>
      <c r="N406" s="117">
        <f t="shared" si="219"/>
        <v>13432.80852227924</v>
      </c>
      <c r="O406" s="117">
        <f t="shared" si="219"/>
        <v>12958.975807480479</v>
      </c>
      <c r="P406" s="117">
        <f t="shared" si="219"/>
        <v>11725.451072598551</v>
      </c>
      <c r="Q406" s="117">
        <f t="shared" si="219"/>
        <v>10526.327383780001</v>
      </c>
      <c r="R406" s="117">
        <f t="shared" ref="R406:V406" si="220">R407+R410+R412+R422</f>
        <v>10087.50659863803</v>
      </c>
      <c r="S406" s="117">
        <f t="shared" si="220"/>
        <v>10057.215042373578</v>
      </c>
      <c r="T406" s="117">
        <f t="shared" si="220"/>
        <v>8892.2227837355586</v>
      </c>
      <c r="U406" s="117">
        <f t="shared" si="220"/>
        <v>8923.1077606439267</v>
      </c>
      <c r="V406" s="117">
        <f t="shared" si="220"/>
        <v>9080.3249686342333</v>
      </c>
      <c r="W406" s="117">
        <f t="shared" ref="W406" si="221">W407+W410+W412+W422</f>
        <v>8312.6177410306482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11689.271499386761</v>
      </c>
      <c r="D407" s="122">
        <f t="shared" si="222"/>
        <v>12027.408608263055</v>
      </c>
      <c r="E407" s="122">
        <f t="shared" si="222"/>
        <v>11285.293266458875</v>
      </c>
      <c r="F407" s="122">
        <f t="shared" si="222"/>
        <v>10871.945916469733</v>
      </c>
      <c r="G407" s="122">
        <f t="shared" si="222"/>
        <v>11325.201669945212</v>
      </c>
      <c r="H407" s="122">
        <f t="shared" si="222"/>
        <v>12097.032545559672</v>
      </c>
      <c r="I407" s="122">
        <f t="shared" si="222"/>
        <v>10939.618278115446</v>
      </c>
      <c r="J407" s="122">
        <f t="shared" si="222"/>
        <v>11031.312171807902</v>
      </c>
      <c r="K407" s="122">
        <f t="shared" si="222"/>
        <v>11376.061900360082</v>
      </c>
      <c r="L407" s="122">
        <f t="shared" si="222"/>
        <v>12920.258837943866</v>
      </c>
      <c r="M407" s="122">
        <f t="shared" si="222"/>
        <v>11195.27375692098</v>
      </c>
      <c r="N407" s="122">
        <f t="shared" si="222"/>
        <v>10997.443180817587</v>
      </c>
      <c r="O407" s="122">
        <f t="shared" si="222"/>
        <v>10620.729169074171</v>
      </c>
      <c r="P407" s="122">
        <f t="shared" si="222"/>
        <v>9417.3357208598591</v>
      </c>
      <c r="Q407" s="122">
        <f t="shared" si="222"/>
        <v>8311.0704735625513</v>
      </c>
      <c r="R407" s="122">
        <f t="shared" ref="R407:V407" si="223">SUM(R408:R409)</f>
        <v>7924.9524736093617</v>
      </c>
      <c r="S407" s="122">
        <f t="shared" si="223"/>
        <v>7879.7295535062167</v>
      </c>
      <c r="T407" s="122">
        <f t="shared" si="223"/>
        <v>6884.3557591205054</v>
      </c>
      <c r="U407" s="122">
        <f t="shared" si="223"/>
        <v>6723.0244104637895</v>
      </c>
      <c r="V407" s="122">
        <f t="shared" si="223"/>
        <v>6800.721203032037</v>
      </c>
      <c r="W407" s="122">
        <f t="shared" ref="W407" si="224">SUM(W408:W409)</f>
        <v>5912.3257724957612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11628.438294169644</v>
      </c>
      <c r="D408" s="98">
        <v>11966.463698639067</v>
      </c>
      <c r="E408" s="98">
        <v>11227.055728222293</v>
      </c>
      <c r="F408" s="98">
        <v>10816.66443797554</v>
      </c>
      <c r="G408" s="98">
        <v>11267.648293659058</v>
      </c>
      <c r="H408" s="98">
        <v>12034.59525574028</v>
      </c>
      <c r="I408" s="98">
        <v>10882.064451143771</v>
      </c>
      <c r="J408" s="98">
        <v>10975.271229815557</v>
      </c>
      <c r="K408" s="98">
        <v>11317.202971978022</v>
      </c>
      <c r="L408" s="98">
        <v>12853.578162797248</v>
      </c>
      <c r="M408" s="98">
        <v>11138.843922567672</v>
      </c>
      <c r="N408" s="98">
        <v>10943.634672942615</v>
      </c>
      <c r="O408" s="98">
        <v>10569.653743215868</v>
      </c>
      <c r="P408" s="98">
        <v>9376.0002711399029</v>
      </c>
      <c r="Q408" s="98">
        <v>8273.3941726500307</v>
      </c>
      <c r="R408" s="98">
        <v>7887.5074483175422</v>
      </c>
      <c r="S408" s="98">
        <v>7841.7785921825598</v>
      </c>
      <c r="T408" s="98">
        <v>6849.3178376949709</v>
      </c>
      <c r="U408" s="98">
        <v>6689.2789509559434</v>
      </c>
      <c r="V408" s="98">
        <v>6765.8975733006064</v>
      </c>
      <c r="W408" s="98">
        <v>5878.9635243861667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60.833205217116841</v>
      </c>
      <c r="D409" s="98">
        <v>60.944909623988586</v>
      </c>
      <c r="E409" s="98">
        <v>58.237538236582708</v>
      </c>
      <c r="F409" s="98">
        <v>55.281478494193685</v>
      </c>
      <c r="G409" s="98">
        <v>57.553376286153622</v>
      </c>
      <c r="H409" s="98">
        <v>62.437289819392774</v>
      </c>
      <c r="I409" s="98">
        <v>57.55382697167375</v>
      </c>
      <c r="J409" s="98">
        <v>56.040941992345459</v>
      </c>
      <c r="K409" s="98">
        <v>58.858928382060398</v>
      </c>
      <c r="L409" s="98">
        <v>66.680675146617403</v>
      </c>
      <c r="M409" s="98">
        <v>56.429834353307491</v>
      </c>
      <c r="N409" s="98">
        <v>53.808507874972683</v>
      </c>
      <c r="O409" s="98">
        <v>51.07542585830344</v>
      </c>
      <c r="P409" s="98">
        <v>41.335449719955569</v>
      </c>
      <c r="Q409" s="98">
        <v>37.676300912520787</v>
      </c>
      <c r="R409" s="98">
        <v>37.445025291819896</v>
      </c>
      <c r="S409" s="98">
        <v>37.950961323656706</v>
      </c>
      <c r="T409" s="98">
        <v>35.037921425534449</v>
      </c>
      <c r="U409" s="98">
        <v>33.745459507846526</v>
      </c>
      <c r="V409" s="98">
        <v>34.823629731430898</v>
      </c>
      <c r="W409" s="98">
        <v>33.362248109594269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6.6479916413655671</v>
      </c>
      <c r="D410" s="122">
        <f t="shared" si="225"/>
        <v>4.0589712287441637</v>
      </c>
      <c r="E410" s="122">
        <f t="shared" si="225"/>
        <v>8.7419145289474471</v>
      </c>
      <c r="F410" s="122">
        <f t="shared" si="225"/>
        <v>12.060153889400947</v>
      </c>
      <c r="G410" s="122">
        <f t="shared" si="225"/>
        <v>12.290492623800388</v>
      </c>
      <c r="H410" s="122">
        <f t="shared" si="225"/>
        <v>11.557429501687384</v>
      </c>
      <c r="I410" s="122">
        <f t="shared" si="225"/>
        <v>10.572767522523202</v>
      </c>
      <c r="J410" s="122">
        <f t="shared" si="225"/>
        <v>9.260260517860825</v>
      </c>
      <c r="K410" s="122">
        <f t="shared" si="225"/>
        <v>11.017849071847989</v>
      </c>
      <c r="L410" s="122">
        <f t="shared" si="225"/>
        <v>11.9800214448024</v>
      </c>
      <c r="M410" s="122">
        <f t="shared" si="225"/>
        <v>11.322872856517137</v>
      </c>
      <c r="N410" s="122">
        <f t="shared" si="225"/>
        <v>15.768005517127749</v>
      </c>
      <c r="O410" s="122">
        <f t="shared" si="225"/>
        <v>8.5296524700571883</v>
      </c>
      <c r="P410" s="122">
        <f t="shared" si="225"/>
        <v>9.1272787619814242</v>
      </c>
      <c r="Q410" s="122">
        <f t="shared" si="225"/>
        <v>16.234276164564562</v>
      </c>
      <c r="R410" s="122">
        <f t="shared" si="225"/>
        <v>18.550295649926284</v>
      </c>
      <c r="S410" s="122">
        <f t="shared" si="225"/>
        <v>18.724734991419325</v>
      </c>
      <c r="T410" s="122">
        <f t="shared" si="225"/>
        <v>27.086893723875839</v>
      </c>
      <c r="U410" s="122">
        <f t="shared" si="225"/>
        <v>10.697274328040265</v>
      </c>
      <c r="V410" s="122">
        <f t="shared" si="225"/>
        <v>8.1098306049683622</v>
      </c>
      <c r="W410" s="122">
        <f t="shared" si="225"/>
        <v>11.982071680363207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6.6479916413655671</v>
      </c>
      <c r="D411" s="98">
        <f>RES_hhdet_in_fech!D8</f>
        <v>4.0589712287441637</v>
      </c>
      <c r="E411" s="98">
        <f>RES_hhdet_in_fech!E8</f>
        <v>8.7419145289474471</v>
      </c>
      <c r="F411" s="98">
        <f>RES_hhdet_in_fech!F8</f>
        <v>12.060153889400947</v>
      </c>
      <c r="G411" s="98">
        <f>RES_hhdet_in_fech!G8</f>
        <v>12.290492623800388</v>
      </c>
      <c r="H411" s="98">
        <f>RES_hhdet_in_fech!H8</f>
        <v>11.557429501687384</v>
      </c>
      <c r="I411" s="98">
        <f>RES_hhdet_in_fech!I8</f>
        <v>10.572767522523202</v>
      </c>
      <c r="J411" s="98">
        <f>RES_hhdet_in_fech!J8</f>
        <v>9.260260517860825</v>
      </c>
      <c r="K411" s="98">
        <f>RES_hhdet_in_fech!K8</f>
        <v>11.017849071847989</v>
      </c>
      <c r="L411" s="98">
        <f>RES_hhdet_in_fech!L8</f>
        <v>11.9800214448024</v>
      </c>
      <c r="M411" s="98">
        <f>RES_hhdet_in_fech!M8</f>
        <v>11.322872856517137</v>
      </c>
      <c r="N411" s="98">
        <f>RES_hhdet_in_fech!N8</f>
        <v>15.768005517127749</v>
      </c>
      <c r="O411" s="98">
        <f>RES_hhdet_in_fech!O8</f>
        <v>8.5296524700571883</v>
      </c>
      <c r="P411" s="98">
        <f>RES_hhdet_in_fech!P8</f>
        <v>9.1272787619814242</v>
      </c>
      <c r="Q411" s="98">
        <f>RES_hhdet_in_fech!Q8</f>
        <v>16.234276164564562</v>
      </c>
      <c r="R411" s="98">
        <f>RES_hhdet_in_fech!R8</f>
        <v>18.550295649926284</v>
      </c>
      <c r="S411" s="98">
        <f>RES_hhdet_in_fech!S8</f>
        <v>18.724734991419325</v>
      </c>
      <c r="T411" s="98">
        <f>RES_hhdet_in_fech!T8</f>
        <v>27.086893723875839</v>
      </c>
      <c r="U411" s="98">
        <f>RES_hhdet_in_fech!U8</f>
        <v>10.697274328040265</v>
      </c>
      <c r="V411" s="98">
        <f>RES_hhdet_in_fech!V8</f>
        <v>8.1098306049683622</v>
      </c>
      <c r="W411" s="98">
        <f>RES_hhdet_in_fech!W8</f>
        <v>11.982071680363207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1254.7660247429296</v>
      </c>
      <c r="D412" s="122">
        <v>1247.8021792829929</v>
      </c>
      <c r="E412" s="122">
        <v>1458.4577615671999</v>
      </c>
      <c r="F412" s="122">
        <v>1433.4365850501013</v>
      </c>
      <c r="G412" s="122">
        <v>1413.0982857462327</v>
      </c>
      <c r="H412" s="122">
        <v>1537.4549946273569</v>
      </c>
      <c r="I412" s="122">
        <v>1569.9754820746114</v>
      </c>
      <c r="J412" s="122">
        <v>1592.2894787069022</v>
      </c>
      <c r="K412" s="122">
        <v>1651.8674907468044</v>
      </c>
      <c r="L412" s="122">
        <v>1694.7184024912447</v>
      </c>
      <c r="M412" s="122">
        <v>1692.9357002170821</v>
      </c>
      <c r="N412" s="122">
        <v>1592.587417265526</v>
      </c>
      <c r="O412" s="122">
        <v>1549.7949156788752</v>
      </c>
      <c r="P412" s="122">
        <v>1480.8467783295894</v>
      </c>
      <c r="Q412" s="122">
        <v>1380.6802013577922</v>
      </c>
      <c r="R412" s="122">
        <v>1353.3842733316737</v>
      </c>
      <c r="S412" s="122">
        <v>1369.5213697770491</v>
      </c>
      <c r="T412" s="122">
        <v>1298.3144725192494</v>
      </c>
      <c r="U412" s="122">
        <v>1324.179633868255</v>
      </c>
      <c r="V412" s="122">
        <v>1441.072151697796</v>
      </c>
      <c r="W412" s="122">
        <v>1651.8128502442241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1099.8767787570241</v>
      </c>
      <c r="D413" s="98">
        <v>1200.8873631875301</v>
      </c>
      <c r="E413" s="98">
        <v>1214.0704874341452</v>
      </c>
      <c r="F413" s="98">
        <v>1273.7551720200927</v>
      </c>
      <c r="G413" s="98">
        <v>1303.3018425101188</v>
      </c>
      <c r="H413" s="98">
        <v>1358.6722981840041</v>
      </c>
      <c r="I413" s="98">
        <v>1357.519826095368</v>
      </c>
      <c r="J413" s="98">
        <v>1479.8017612483141</v>
      </c>
      <c r="K413" s="98">
        <v>1554.0191623527228</v>
      </c>
      <c r="L413" s="98">
        <v>1545.5614120808782</v>
      </c>
      <c r="M413" s="98">
        <v>1517.0262635832373</v>
      </c>
      <c r="N413" s="98">
        <v>1483.0894119557968</v>
      </c>
      <c r="O413" s="98">
        <v>1477.5063725298896</v>
      </c>
      <c r="P413" s="98">
        <v>1486.3907930027258</v>
      </c>
      <c r="Q413" s="98">
        <v>1444.8291507450101</v>
      </c>
      <c r="R413" s="98">
        <v>1439.8504813497509</v>
      </c>
      <c r="S413" s="98">
        <v>1468.728002922953</v>
      </c>
      <c r="T413" s="98">
        <v>1378.5916574184159</v>
      </c>
      <c r="U413" s="98">
        <v>1272.1058918313147</v>
      </c>
      <c r="V413" s="98">
        <v>1388.6360892683292</v>
      </c>
      <c r="W413" s="98">
        <v>1443.698751262149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1435.1290951606629</v>
      </c>
      <c r="D414" s="98">
        <v>1418.1414875658877</v>
      </c>
      <c r="E414" s="98">
        <v>1408.2474213131275</v>
      </c>
      <c r="F414" s="98">
        <v>1433.3028749339746</v>
      </c>
      <c r="G414" s="98">
        <v>1547.6258624874138</v>
      </c>
      <c r="H414" s="98">
        <v>1578.187187738368</v>
      </c>
      <c r="I414" s="98">
        <v>1626.3600440288515</v>
      </c>
      <c r="J414" s="98">
        <v>1679.660312323062</v>
      </c>
      <c r="K414" s="98">
        <v>1756.4764155511191</v>
      </c>
      <c r="L414" s="98">
        <v>1970.4971671812784</v>
      </c>
      <c r="M414" s="98">
        <v>1970.2230786449766</v>
      </c>
      <c r="N414" s="98">
        <v>1791.1710434464799</v>
      </c>
      <c r="O414" s="98">
        <v>1712.135299533632</v>
      </c>
      <c r="P414" s="98">
        <v>1566.613042778326</v>
      </c>
      <c r="Q414" s="98">
        <v>1301.837536540254</v>
      </c>
      <c r="R414" s="98">
        <v>1243.4904681666446</v>
      </c>
      <c r="S414" s="98">
        <v>1221.3559525684884</v>
      </c>
      <c r="T414" s="98">
        <v>1182.6567395787697</v>
      </c>
      <c r="U414" s="98">
        <v>1418.0444751573539</v>
      </c>
      <c r="V414" s="98">
        <v>1714.9662454363893</v>
      </c>
      <c r="W414" s="98">
        <v>2049.6497344211944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1781.7864556175412</v>
      </c>
      <c r="D415" s="98">
        <v>964.99852573358669</v>
      </c>
      <c r="E415" s="98">
        <v>852.11407072983297</v>
      </c>
      <c r="F415" s="98">
        <v>1196.8139097431172</v>
      </c>
      <c r="G415" s="98">
        <v>1117.8585963674645</v>
      </c>
      <c r="H415" s="98">
        <v>1664.6786941384096</v>
      </c>
      <c r="I415" s="98">
        <v>903.53320085951782</v>
      </c>
      <c r="J415" s="98">
        <v>1370.2313808446909</v>
      </c>
      <c r="K415" s="98">
        <v>1391.5203503246689</v>
      </c>
      <c r="L415" s="98">
        <v>1820.6760431747621</v>
      </c>
      <c r="M415" s="98">
        <v>2221.9368603324069</v>
      </c>
      <c r="N415" s="98">
        <v>1485.85624994716</v>
      </c>
      <c r="O415" s="98">
        <v>1466.2608173649401</v>
      </c>
      <c r="P415" s="98">
        <v>1321.419901078882</v>
      </c>
      <c r="Q415" s="98">
        <v>986.05448664581661</v>
      </c>
      <c r="R415" s="98">
        <v>992.54434491628115</v>
      </c>
      <c r="S415" s="98">
        <v>949.50127854834363</v>
      </c>
      <c r="T415" s="98">
        <v>1001.9073314921288</v>
      </c>
      <c r="U415" s="98">
        <v>1369.5579748704961</v>
      </c>
      <c r="V415" s="98">
        <v>1497.4254489763905</v>
      </c>
      <c r="W415" s="98">
        <v>2235.1570553921229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872.24467070243907</v>
      </c>
      <c r="D416" s="101">
        <v>275.32674713678631</v>
      </c>
      <c r="E416" s="101">
        <v>194.50601626483294</v>
      </c>
      <c r="F416" s="101">
        <v>455.89700770958859</v>
      </c>
      <c r="G416" s="101">
        <v>410.40388109908417</v>
      </c>
      <c r="H416" s="101">
        <v>809.35121004982591</v>
      </c>
      <c r="I416" s="101">
        <v>276.81953777948667</v>
      </c>
      <c r="J416" s="101">
        <v>600.84544834140991</v>
      </c>
      <c r="K416" s="101">
        <v>729.62823921824156</v>
      </c>
      <c r="L416" s="101">
        <v>1045.6861029910958</v>
      </c>
      <c r="M416" s="101">
        <v>1336.6271534090879</v>
      </c>
      <c r="N416" s="101">
        <v>811.38536222624396</v>
      </c>
      <c r="O416" s="101">
        <v>907.37422059691073</v>
      </c>
      <c r="P416" s="101">
        <v>776.00720751262054</v>
      </c>
      <c r="Q416" s="101">
        <v>319.68297410287693</v>
      </c>
      <c r="R416" s="101">
        <v>288.4426995365518</v>
      </c>
      <c r="S416" s="101">
        <v>182.1603512908367</v>
      </c>
      <c r="T416" s="101">
        <v>219.40890823424962</v>
      </c>
      <c r="U416" s="101">
        <v>755.59824775775985</v>
      </c>
      <c r="V416" s="101">
        <v>900.5766151498832</v>
      </c>
      <c r="W416" s="101">
        <v>1794.0638498652179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909.54178491510231</v>
      </c>
      <c r="D417" s="104">
        <v>689.67177859680044</v>
      </c>
      <c r="E417" s="104">
        <v>657.60805446500001</v>
      </c>
      <c r="F417" s="104">
        <v>740.91690203352834</v>
      </c>
      <c r="G417" s="104">
        <v>707.45471526838048</v>
      </c>
      <c r="H417" s="104">
        <v>855.32748408858356</v>
      </c>
      <c r="I417" s="104">
        <v>626.7136630800311</v>
      </c>
      <c r="J417" s="104">
        <v>769.38593250328108</v>
      </c>
      <c r="K417" s="104">
        <v>661.89211110642748</v>
      </c>
      <c r="L417" s="104">
        <v>774.98994018366625</v>
      </c>
      <c r="M417" s="104">
        <v>885.30970692331937</v>
      </c>
      <c r="N417" s="104">
        <v>674.47088772091615</v>
      </c>
      <c r="O417" s="104">
        <v>558.88659676802922</v>
      </c>
      <c r="P417" s="104">
        <v>545.4126935662614</v>
      </c>
      <c r="Q417" s="104">
        <v>666.37151254293974</v>
      </c>
      <c r="R417" s="104">
        <v>704.10164537972935</v>
      </c>
      <c r="S417" s="104">
        <v>767.34092725750679</v>
      </c>
      <c r="T417" s="104">
        <v>782.49842325787904</v>
      </c>
      <c r="U417" s="104">
        <v>613.95972711273623</v>
      </c>
      <c r="V417" s="104">
        <v>596.84883382650753</v>
      </c>
      <c r="W417" s="104">
        <v>441.09320552690508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1546.2879523323936</v>
      </c>
      <c r="D418" s="101">
        <v>1309.6878790954966</v>
      </c>
      <c r="E418" s="101">
        <v>1676.5420653586386</v>
      </c>
      <c r="F418" s="101">
        <v>1681.7180475190457</v>
      </c>
      <c r="G418" s="101">
        <v>1575.0384886558961</v>
      </c>
      <c r="H418" s="101">
        <v>1886.2901448327955</v>
      </c>
      <c r="I418" s="101">
        <v>1789.2388558241612</v>
      </c>
      <c r="J418" s="101">
        <v>1672.9771778288325</v>
      </c>
      <c r="K418" s="101">
        <v>1731.0102664745721</v>
      </c>
      <c r="L418" s="101">
        <v>1771.2447205288108</v>
      </c>
      <c r="M418" s="101">
        <v>1729.2851126124958</v>
      </c>
      <c r="N418" s="101">
        <v>1693.6135811875054</v>
      </c>
      <c r="O418" s="101">
        <v>1677.222907526816</v>
      </c>
      <c r="P418" s="101">
        <v>1707.3247303624985</v>
      </c>
      <c r="Q418" s="101">
        <v>1366.9155913409431</v>
      </c>
      <c r="R418" s="101">
        <v>1388.6962043999779</v>
      </c>
      <c r="S418" s="101">
        <v>1410.9807342973013</v>
      </c>
      <c r="T418" s="101">
        <v>1377.038950080384</v>
      </c>
      <c r="U418" s="101">
        <v>1558.6010455389167</v>
      </c>
      <c r="V418" s="101">
        <v>1619.1644068793478</v>
      </c>
      <c r="W418" s="101">
        <v>1574.7745174703327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1564.8850457465203</v>
      </c>
      <c r="D419" s="104">
        <v>1694.9221370001692</v>
      </c>
      <c r="E419" s="104">
        <v>1814.2025286382543</v>
      </c>
      <c r="F419" s="104">
        <v>1626.1435447268723</v>
      </c>
      <c r="G419" s="104">
        <v>1791.7523905829385</v>
      </c>
      <c r="H419" s="104">
        <v>1780.2954105194915</v>
      </c>
      <c r="I419" s="104">
        <v>1935.2744563571691</v>
      </c>
      <c r="J419" s="104">
        <v>1809.9232240427539</v>
      </c>
      <c r="K419" s="104">
        <v>1674.1799743299284</v>
      </c>
      <c r="L419" s="104">
        <v>1767.603972512057</v>
      </c>
      <c r="M419" s="104">
        <v>1908.3658610255334</v>
      </c>
      <c r="N419" s="104">
        <v>1772.2473730086406</v>
      </c>
      <c r="O419" s="104">
        <v>1534.9469575051476</v>
      </c>
      <c r="P419" s="104">
        <v>1418.5368873133743</v>
      </c>
      <c r="Q419" s="104">
        <v>1303.2852318607547</v>
      </c>
      <c r="R419" s="104">
        <v>1215.6851877996535</v>
      </c>
      <c r="S419" s="104">
        <v>1097.3094920189881</v>
      </c>
      <c r="T419" s="104">
        <v>1192.1229884725751</v>
      </c>
      <c r="U419" s="104">
        <v>1371.8939102447916</v>
      </c>
      <c r="V419" s="104">
        <v>1559.1202337238342</v>
      </c>
      <c r="W419" s="104">
        <v>1988.9226248388056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723.58987361684149</v>
      </c>
      <c r="D420" s="98">
        <v>854.69385011716736</v>
      </c>
      <c r="E420" s="98">
        <v>915.88323751874123</v>
      </c>
      <c r="F420" s="98">
        <v>814.2035076870028</v>
      </c>
      <c r="G420" s="98">
        <v>957.77337452021413</v>
      </c>
      <c r="H420" s="98">
        <v>911.87365539566122</v>
      </c>
      <c r="I420" s="98">
        <v>1141.5431227169067</v>
      </c>
      <c r="J420" s="98">
        <v>1052.7626646345184</v>
      </c>
      <c r="K420" s="98">
        <v>1027.5237805021602</v>
      </c>
      <c r="L420" s="98">
        <v>1082.4664968058744</v>
      </c>
      <c r="M420" s="98">
        <v>1122.2721182323824</v>
      </c>
      <c r="N420" s="98">
        <v>1066.4706208518437</v>
      </c>
      <c r="O420" s="98">
        <v>984.57438561830247</v>
      </c>
      <c r="P420" s="98">
        <v>881.50712207935351</v>
      </c>
      <c r="Q420" s="98">
        <v>737.44865330687878</v>
      </c>
      <c r="R420" s="98">
        <v>611.64850456996771</v>
      </c>
      <c r="S420" s="98">
        <v>419.45292393225975</v>
      </c>
      <c r="T420" s="98">
        <v>491.23900826103096</v>
      </c>
      <c r="U420" s="98">
        <v>785.67361099607331</v>
      </c>
      <c r="V420" s="98">
        <v>976.22748891839944</v>
      </c>
      <c r="W420" s="98">
        <v>1193.8330459594158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841.29517212967869</v>
      </c>
      <c r="D421" s="98">
        <v>840.2282868830016</v>
      </c>
      <c r="E421" s="98">
        <v>898.31929111951354</v>
      </c>
      <c r="F421" s="98">
        <v>811.94003703986994</v>
      </c>
      <c r="G421" s="98">
        <v>833.97901606272399</v>
      </c>
      <c r="H421" s="98">
        <v>868.42175512383005</v>
      </c>
      <c r="I421" s="98">
        <v>793.73133364026205</v>
      </c>
      <c r="J421" s="98">
        <v>757.16055940823537</v>
      </c>
      <c r="K421" s="98">
        <v>646.65619382776822</v>
      </c>
      <c r="L421" s="98">
        <v>685.13747570618227</v>
      </c>
      <c r="M421" s="98">
        <v>786.09374279315091</v>
      </c>
      <c r="N421" s="98">
        <v>705.77675215679699</v>
      </c>
      <c r="O421" s="98">
        <v>550.37257188684521</v>
      </c>
      <c r="P421" s="98">
        <v>537.02976523402083</v>
      </c>
      <c r="Q421" s="98">
        <v>565.83657855387617</v>
      </c>
      <c r="R421" s="98">
        <v>604.03668322968531</v>
      </c>
      <c r="S421" s="98">
        <v>677.8565680867282</v>
      </c>
      <c r="T421" s="98">
        <v>700.8839802115441</v>
      </c>
      <c r="U421" s="98">
        <v>586.22029924871799</v>
      </c>
      <c r="V421" s="98">
        <v>582.89274480543497</v>
      </c>
      <c r="W421" s="98">
        <v>795.08957887939016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597.92346001184228</v>
      </c>
      <c r="D422" s="122">
        <v>585.42612928960239</v>
      </c>
      <c r="E422" s="122">
        <v>859.30316608704175</v>
      </c>
      <c r="F422" s="122">
        <v>827.9887801736096</v>
      </c>
      <c r="G422" s="122">
        <v>802.8553372935869</v>
      </c>
      <c r="H422" s="122">
        <v>834.65304039195996</v>
      </c>
      <c r="I422" s="122">
        <v>796.27231530076824</v>
      </c>
      <c r="J422" s="122">
        <v>800.62442989633405</v>
      </c>
      <c r="K422" s="122">
        <v>797.561501681133</v>
      </c>
      <c r="L422" s="122">
        <v>847.75649597680183</v>
      </c>
      <c r="M422" s="122">
        <v>791.66969818478537</v>
      </c>
      <c r="N422" s="122">
        <v>827.00991867899847</v>
      </c>
      <c r="O422" s="122">
        <v>779.92207025737639</v>
      </c>
      <c r="P422" s="122">
        <v>818.1412946471213</v>
      </c>
      <c r="Q422" s="122">
        <v>818.34243269509261</v>
      </c>
      <c r="R422" s="122">
        <v>790.61955604706839</v>
      </c>
      <c r="S422" s="122">
        <v>789.23938409889342</v>
      </c>
      <c r="T422" s="122">
        <v>682.46565837192873</v>
      </c>
      <c r="U422" s="122">
        <v>865.20644198384116</v>
      </c>
      <c r="V422" s="122">
        <v>830.42178329943329</v>
      </c>
      <c r="W422" s="122">
        <v>736.49704661029966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602.293741156539</v>
      </c>
      <c r="D423" s="98">
        <v>736.192482628113</v>
      </c>
      <c r="E423" s="98">
        <v>873.80695484120679</v>
      </c>
      <c r="F423" s="98">
        <v>873.42404063069637</v>
      </c>
      <c r="G423" s="98">
        <v>886.94926385333849</v>
      </c>
      <c r="H423" s="98">
        <v>930.89727778259385</v>
      </c>
      <c r="I423" s="98">
        <v>856.16513809574781</v>
      </c>
      <c r="J423" s="98">
        <v>916.17860437321599</v>
      </c>
      <c r="K423" s="98">
        <v>942.00528916974372</v>
      </c>
      <c r="L423" s="98">
        <v>982.53587839097042</v>
      </c>
      <c r="M423" s="98">
        <v>930.97438569997871</v>
      </c>
      <c r="N423" s="98">
        <v>909.22038595479034</v>
      </c>
      <c r="O423" s="98">
        <v>796.80434360585696</v>
      </c>
      <c r="P423" s="98">
        <v>827.72474839060965</v>
      </c>
      <c r="Q423" s="98">
        <v>892.12870958450799</v>
      </c>
      <c r="R423" s="98">
        <v>854.93672509257965</v>
      </c>
      <c r="S423" s="98">
        <v>881.4844194735872</v>
      </c>
      <c r="T423" s="98">
        <v>693.90388692599663</v>
      </c>
      <c r="U423" s="98">
        <v>810.93526561397778</v>
      </c>
      <c r="V423" s="98">
        <v>896.43146926198619</v>
      </c>
      <c r="W423" s="98">
        <v>884.681175249087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635.56572253983063</v>
      </c>
      <c r="D424" s="98">
        <v>686.20795746863394</v>
      </c>
      <c r="E424" s="98">
        <v>887.78624445139644</v>
      </c>
      <c r="F424" s="98">
        <v>892.99341539942213</v>
      </c>
      <c r="G424" s="98">
        <v>881.52158983566574</v>
      </c>
      <c r="H424" s="98">
        <v>896.33569157105921</v>
      </c>
      <c r="I424" s="98">
        <v>928.86650909527225</v>
      </c>
      <c r="J424" s="98">
        <v>949.82100555093666</v>
      </c>
      <c r="K424" s="98">
        <v>960.23644214853903</v>
      </c>
      <c r="L424" s="98">
        <v>973.40578050057707</v>
      </c>
      <c r="M424" s="98">
        <v>945.89205014329934</v>
      </c>
      <c r="N424" s="98">
        <v>961.90721982586786</v>
      </c>
      <c r="O424" s="98">
        <v>908.32699597162571</v>
      </c>
      <c r="P424" s="98">
        <v>912.46480845441431</v>
      </c>
      <c r="Q424" s="98">
        <v>911.21695592628339</v>
      </c>
      <c r="R424" s="98">
        <v>911.97928680614166</v>
      </c>
      <c r="S424" s="98">
        <v>908.77594749515617</v>
      </c>
      <c r="T424" s="98">
        <v>855.84893568473296</v>
      </c>
      <c r="U424" s="98">
        <v>1002.5222531561316</v>
      </c>
      <c r="V424" s="98">
        <v>951.61044963501524</v>
      </c>
      <c r="W424" s="98">
        <v>915.57079406322953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538.17693403327473</v>
      </c>
      <c r="D425" s="33">
        <v>440.88812072111284</v>
      </c>
      <c r="E425" s="33">
        <v>843.42444483176985</v>
      </c>
      <c r="F425" s="33">
        <v>766.49834669911058</v>
      </c>
      <c r="G425" s="33">
        <v>669.09067670625655</v>
      </c>
      <c r="H425" s="33">
        <v>751.91223147447954</v>
      </c>
      <c r="I425" s="33">
        <v>672.4029831368598</v>
      </c>
      <c r="J425" s="33">
        <v>704.66672603697248</v>
      </c>
      <c r="K425" s="33">
        <v>708.79964751057685</v>
      </c>
      <c r="L425" s="33">
        <v>785.99376430700943</v>
      </c>
      <c r="M425" s="33">
        <v>712.51903805758343</v>
      </c>
      <c r="N425" s="33">
        <v>707.9242641959778</v>
      </c>
      <c r="O425" s="33">
        <v>675.1822538129893</v>
      </c>
      <c r="P425" s="33">
        <v>631.6433332490783</v>
      </c>
      <c r="Q425" s="33">
        <v>660.37349613860567</v>
      </c>
      <c r="R425" s="33">
        <v>664.32661469158131</v>
      </c>
      <c r="S425" s="33">
        <v>661.28783681060952</v>
      </c>
      <c r="T425" s="33">
        <v>625.57394801869157</v>
      </c>
      <c r="U425" s="33">
        <v>648.23119461575084</v>
      </c>
      <c r="V425" s="33">
        <v>633.94209341209285</v>
      </c>
      <c r="W425" s="33">
        <v>660.91439981591679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8539.9611535293589</v>
      </c>
      <c r="D427" s="117">
        <f t="shared" si="226"/>
        <v>8723.4022780066171</v>
      </c>
      <c r="E427" s="117">
        <f t="shared" si="226"/>
        <v>8726.4629839999325</v>
      </c>
      <c r="F427" s="117">
        <f t="shared" si="226"/>
        <v>8474.6120145982277</v>
      </c>
      <c r="G427" s="117">
        <f t="shared" si="226"/>
        <v>8821.0114217966802</v>
      </c>
      <c r="H427" s="117">
        <f t="shared" si="226"/>
        <v>9582.2783523503676</v>
      </c>
      <c r="I427" s="117">
        <f t="shared" si="226"/>
        <v>9019.9229450316816</v>
      </c>
      <c r="J427" s="117">
        <f t="shared" si="226"/>
        <v>9078.0257931278429</v>
      </c>
      <c r="K427" s="117">
        <f t="shared" si="226"/>
        <v>9471.2994404406545</v>
      </c>
      <c r="L427" s="117">
        <f t="shared" si="226"/>
        <v>10608.443275317599</v>
      </c>
      <c r="M427" s="117">
        <f t="shared" si="226"/>
        <v>9423.5388170415081</v>
      </c>
      <c r="N427" s="117">
        <f t="shared" si="226"/>
        <v>9222.2283728459406</v>
      </c>
      <c r="O427" s="117">
        <f t="shared" si="226"/>
        <v>8917.6870185910284</v>
      </c>
      <c r="P427" s="117">
        <f t="shared" si="226"/>
        <v>8176.9430308720721</v>
      </c>
      <c r="Q427" s="117">
        <f t="shared" si="226"/>
        <v>7466.1266274029022</v>
      </c>
      <c r="R427" s="117">
        <f t="shared" ref="R427:V427" si="227">R428+R431+R433+R443</f>
        <v>7278.3829003182509</v>
      </c>
      <c r="S427" s="117">
        <f t="shared" si="227"/>
        <v>7405.7540249368622</v>
      </c>
      <c r="T427" s="117">
        <f t="shared" si="227"/>
        <v>6718.0372543143321</v>
      </c>
      <c r="U427" s="117">
        <f t="shared" si="227"/>
        <v>6912.4277605521756</v>
      </c>
      <c r="V427" s="117">
        <f t="shared" si="227"/>
        <v>7141.8462993297962</v>
      </c>
      <c r="W427" s="117">
        <f t="shared" ref="W427" si="228">W428+W431+W433+W443</f>
        <v>6775.8389894059446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7327.5199615892898</v>
      </c>
      <c r="D428" s="122">
        <f t="shared" si="229"/>
        <v>7530.5810455740875</v>
      </c>
      <c r="E428" s="122">
        <f t="shared" si="229"/>
        <v>7157.4308519800106</v>
      </c>
      <c r="F428" s="122">
        <f t="shared" si="229"/>
        <v>6948.3152642746363</v>
      </c>
      <c r="G428" s="122">
        <f t="shared" si="229"/>
        <v>7328.0440458457706</v>
      </c>
      <c r="H428" s="122">
        <f t="shared" si="229"/>
        <v>7945.5124830346322</v>
      </c>
      <c r="I428" s="122">
        <f t="shared" si="229"/>
        <v>7349.7368856993689</v>
      </c>
      <c r="J428" s="122">
        <f t="shared" si="229"/>
        <v>7384.0839175379788</v>
      </c>
      <c r="K428" s="122">
        <f t="shared" si="229"/>
        <v>7702.8925214409001</v>
      </c>
      <c r="L428" s="122">
        <f t="shared" si="229"/>
        <v>8787.9129163474918</v>
      </c>
      <c r="M428" s="122">
        <f t="shared" si="229"/>
        <v>7647.4420472828324</v>
      </c>
      <c r="N428" s="122">
        <f t="shared" si="229"/>
        <v>7500.2163521412922</v>
      </c>
      <c r="O428" s="122">
        <f t="shared" si="229"/>
        <v>7253.5225955708138</v>
      </c>
      <c r="P428" s="122">
        <f t="shared" si="229"/>
        <v>6514.1830749771952</v>
      </c>
      <c r="Q428" s="122">
        <f t="shared" si="229"/>
        <v>5825.1399074850597</v>
      </c>
      <c r="R428" s="122">
        <f t="shared" ref="R428:V428" si="230">SUM(R429:R430)</f>
        <v>5648.6206044915298</v>
      </c>
      <c r="S428" s="122">
        <f t="shared" si="230"/>
        <v>5751.1681988229911</v>
      </c>
      <c r="T428" s="122">
        <f t="shared" si="230"/>
        <v>5119.3301953072132</v>
      </c>
      <c r="U428" s="122">
        <f t="shared" si="230"/>
        <v>5217.4643661374303</v>
      </c>
      <c r="V428" s="122">
        <f t="shared" si="230"/>
        <v>5372.6660882070692</v>
      </c>
      <c r="W428" s="122">
        <f t="shared" ref="W428" si="231">SUM(W429:W430)</f>
        <v>4796.777957125978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7266.6867563721726</v>
      </c>
      <c r="D429" s="98">
        <v>7469.6361359500988</v>
      </c>
      <c r="E429" s="98">
        <v>7099.193313743428</v>
      </c>
      <c r="F429" s="98">
        <v>6893.0337857804425</v>
      </c>
      <c r="G429" s="98">
        <v>7270.4906695596173</v>
      </c>
      <c r="H429" s="98">
        <v>7883.0751932152398</v>
      </c>
      <c r="I429" s="98">
        <v>7292.1830587276954</v>
      </c>
      <c r="J429" s="98">
        <v>7328.0429755456335</v>
      </c>
      <c r="K429" s="98">
        <v>7644.0335930588399</v>
      </c>
      <c r="L429" s="98">
        <v>8721.2322412008743</v>
      </c>
      <c r="M429" s="98">
        <v>7591.012212929525</v>
      </c>
      <c r="N429" s="98">
        <v>7446.4078442663194</v>
      </c>
      <c r="O429" s="98">
        <v>7202.44716971251</v>
      </c>
      <c r="P429" s="98">
        <v>6472.84762525724</v>
      </c>
      <c r="Q429" s="98">
        <v>5787.463606572539</v>
      </c>
      <c r="R429" s="98">
        <v>5611.1755791997102</v>
      </c>
      <c r="S429" s="98">
        <v>5713.2172374993343</v>
      </c>
      <c r="T429" s="98">
        <v>5084.2922738816787</v>
      </c>
      <c r="U429" s="98">
        <v>5183.7189066295841</v>
      </c>
      <c r="V429" s="98">
        <v>5337.8424584756385</v>
      </c>
      <c r="W429" s="98">
        <v>4763.4157090163835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60.833205217116841</v>
      </c>
      <c r="D430" s="98">
        <v>60.944909623988586</v>
      </c>
      <c r="E430" s="98">
        <v>58.237538236582708</v>
      </c>
      <c r="F430" s="98">
        <v>55.281478494193685</v>
      </c>
      <c r="G430" s="98">
        <v>57.553376286153622</v>
      </c>
      <c r="H430" s="98">
        <v>62.437289819392774</v>
      </c>
      <c r="I430" s="98">
        <v>57.55382697167375</v>
      </c>
      <c r="J430" s="98">
        <v>56.040941992345459</v>
      </c>
      <c r="K430" s="98">
        <v>58.858928382060398</v>
      </c>
      <c r="L430" s="98">
        <v>66.680675146617403</v>
      </c>
      <c r="M430" s="98">
        <v>56.429834353307491</v>
      </c>
      <c r="N430" s="98">
        <v>53.808507874972683</v>
      </c>
      <c r="O430" s="98">
        <v>51.07542585830344</v>
      </c>
      <c r="P430" s="98">
        <v>41.335449719955569</v>
      </c>
      <c r="Q430" s="98">
        <v>37.676300912520787</v>
      </c>
      <c r="R430" s="98">
        <v>37.445025291819896</v>
      </c>
      <c r="S430" s="98">
        <v>37.950961323656706</v>
      </c>
      <c r="T430" s="98">
        <v>35.037921425534449</v>
      </c>
      <c r="U430" s="98">
        <v>33.745459507846526</v>
      </c>
      <c r="V430" s="98">
        <v>34.823629731430898</v>
      </c>
      <c r="W430" s="98">
        <v>33.362248109594269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14.362568756453557</v>
      </c>
      <c r="D431" s="122">
        <f t="shared" si="232"/>
        <v>8.9873096200439893</v>
      </c>
      <c r="E431" s="122">
        <f t="shared" si="232"/>
        <v>20.448263824663403</v>
      </c>
      <c r="F431" s="122">
        <f t="shared" si="232"/>
        <v>29.195720822250848</v>
      </c>
      <c r="G431" s="122">
        <f t="shared" si="232"/>
        <v>30.683579293332528</v>
      </c>
      <c r="H431" s="122">
        <f t="shared" si="232"/>
        <v>31.574799460102373</v>
      </c>
      <c r="I431" s="122">
        <f t="shared" si="232"/>
        <v>29.699428736434335</v>
      </c>
      <c r="J431" s="122">
        <f t="shared" si="232"/>
        <v>26.532994995138601</v>
      </c>
      <c r="K431" s="122">
        <f t="shared" si="232"/>
        <v>32.083968959706183</v>
      </c>
      <c r="L431" s="122">
        <f t="shared" si="232"/>
        <v>35.73001670796797</v>
      </c>
      <c r="M431" s="122">
        <f t="shared" si="232"/>
        <v>34.529628951301937</v>
      </c>
      <c r="N431" s="122">
        <f t="shared" si="232"/>
        <v>47.376477289905488</v>
      </c>
      <c r="O431" s="122">
        <f t="shared" si="232"/>
        <v>27.526247325877218</v>
      </c>
      <c r="P431" s="122">
        <f t="shared" si="232"/>
        <v>30.652063082849914</v>
      </c>
      <c r="Q431" s="122">
        <f t="shared" si="232"/>
        <v>57.389920987661796</v>
      </c>
      <c r="R431" s="122">
        <f t="shared" si="232"/>
        <v>65.315487440558726</v>
      </c>
      <c r="S431" s="122">
        <f t="shared" si="232"/>
        <v>67.138658076355242</v>
      </c>
      <c r="T431" s="122">
        <f t="shared" si="232"/>
        <v>98.784241785543614</v>
      </c>
      <c r="U431" s="122">
        <f t="shared" si="232"/>
        <v>40.940252601030011</v>
      </c>
      <c r="V431" s="122">
        <f t="shared" si="232"/>
        <v>30.852227227560775</v>
      </c>
      <c r="W431" s="122">
        <f t="shared" si="232"/>
        <v>46.538111327190698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14.362568756453557</v>
      </c>
      <c r="D432" s="98">
        <f>RES_hhdet_in_tesh!D8</f>
        <v>8.9873096200439893</v>
      </c>
      <c r="E432" s="98">
        <f>RES_hhdet_in_tesh!E8</f>
        <v>20.448263824663403</v>
      </c>
      <c r="F432" s="98">
        <f>RES_hhdet_in_tesh!F8</f>
        <v>29.195720822250848</v>
      </c>
      <c r="G432" s="98">
        <f>RES_hhdet_in_tesh!G8</f>
        <v>30.683579293332528</v>
      </c>
      <c r="H432" s="98">
        <f>RES_hhdet_in_tesh!H8</f>
        <v>31.574799460102373</v>
      </c>
      <c r="I432" s="98">
        <f>RES_hhdet_in_tesh!I8</f>
        <v>29.699428736434335</v>
      </c>
      <c r="J432" s="98">
        <f>RES_hhdet_in_tesh!J8</f>
        <v>26.532994995138601</v>
      </c>
      <c r="K432" s="98">
        <f>RES_hhdet_in_tesh!K8</f>
        <v>32.083968959706183</v>
      </c>
      <c r="L432" s="98">
        <f>RES_hhdet_in_tesh!L8</f>
        <v>35.73001670796797</v>
      </c>
      <c r="M432" s="98">
        <f>RES_hhdet_in_tesh!M8</f>
        <v>34.529628951301937</v>
      </c>
      <c r="N432" s="98">
        <f>RES_hhdet_in_tesh!N8</f>
        <v>47.376477289905488</v>
      </c>
      <c r="O432" s="98">
        <f>RES_hhdet_in_tesh!O8</f>
        <v>27.526247325877218</v>
      </c>
      <c r="P432" s="98">
        <f>RES_hhdet_in_tesh!P8</f>
        <v>30.652063082849914</v>
      </c>
      <c r="Q432" s="98">
        <f>RES_hhdet_in_tesh!Q8</f>
        <v>57.389920987661796</v>
      </c>
      <c r="R432" s="98">
        <f>RES_hhdet_in_tesh!R8</f>
        <v>65.315487440558726</v>
      </c>
      <c r="S432" s="98">
        <f>RES_hhdet_in_tesh!S8</f>
        <v>67.138658076355242</v>
      </c>
      <c r="T432" s="98">
        <f>RES_hhdet_in_tesh!T8</f>
        <v>98.784241785543614</v>
      </c>
      <c r="U432" s="98">
        <f>RES_hhdet_in_tesh!U8</f>
        <v>40.940252601030011</v>
      </c>
      <c r="V432" s="98">
        <f>RES_hhdet_in_tesh!V8</f>
        <v>30.852227227560775</v>
      </c>
      <c r="W432" s="98">
        <f>RES_hhdet_in_tesh!W8</f>
        <v>46.538111327190698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812.21253303371611</v>
      </c>
      <c r="D433" s="122">
        <v>807.78731510047885</v>
      </c>
      <c r="E433" s="122">
        <v>954.15436503691819</v>
      </c>
      <c r="F433" s="122">
        <v>943.45121419029863</v>
      </c>
      <c r="G433" s="122">
        <v>944.5194719056683</v>
      </c>
      <c r="H433" s="122">
        <v>1052.7876869717027</v>
      </c>
      <c r="I433" s="122">
        <v>1107.9150684339857</v>
      </c>
      <c r="J433" s="122">
        <v>1119.0339151290193</v>
      </c>
      <c r="K433" s="122">
        <v>1183.1376252123678</v>
      </c>
      <c r="L433" s="122">
        <v>1189.0127678502226</v>
      </c>
      <c r="M433" s="122">
        <v>1189.4888052102422</v>
      </c>
      <c r="N433" s="122">
        <v>1119.2682495420825</v>
      </c>
      <c r="O433" s="122">
        <v>1113.4991084234005</v>
      </c>
      <c r="P433" s="122">
        <v>1110.7760573264293</v>
      </c>
      <c r="Q433" s="122">
        <v>1049.6749677293717</v>
      </c>
      <c r="R433" s="122">
        <v>1029.9966665335705</v>
      </c>
      <c r="S433" s="122">
        <v>1048.2542726406234</v>
      </c>
      <c r="T433" s="122">
        <v>1005.9762072932099</v>
      </c>
      <c r="U433" s="122">
        <v>1078.3570496490183</v>
      </c>
      <c r="V433" s="122">
        <v>1177.7865517397202</v>
      </c>
      <c r="W433" s="122">
        <v>1366.4877628756999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720.05077533895098</v>
      </c>
      <c r="D434" s="98">
        <v>791.07874296611396</v>
      </c>
      <c r="E434" s="98">
        <v>805.39870618297834</v>
      </c>
      <c r="F434" s="98">
        <v>851.1135514494149</v>
      </c>
      <c r="G434" s="98">
        <v>878.77909752860762</v>
      </c>
      <c r="H434" s="98">
        <v>923.08174292035619</v>
      </c>
      <c r="I434" s="98">
        <v>932.74332119494954</v>
      </c>
      <c r="J434" s="98">
        <v>1018.4912730142621</v>
      </c>
      <c r="K434" s="98">
        <v>1082.4048101067967</v>
      </c>
      <c r="L434" s="98">
        <v>1084.373898773933</v>
      </c>
      <c r="M434" s="98">
        <v>1070.1567592221375</v>
      </c>
      <c r="N434" s="98">
        <v>1056.9944973612273</v>
      </c>
      <c r="O434" s="98">
        <v>1062.1739017360348</v>
      </c>
      <c r="P434" s="98">
        <v>1069.545943806181</v>
      </c>
      <c r="Q434" s="98">
        <v>1057.2726118151338</v>
      </c>
      <c r="R434" s="98">
        <v>1075.2155229949221</v>
      </c>
      <c r="S434" s="98">
        <v>1123.0713587216967</v>
      </c>
      <c r="T434" s="98">
        <v>1047.603039171647</v>
      </c>
      <c r="U434" s="98">
        <v>1023.3162480115648</v>
      </c>
      <c r="V434" s="98">
        <v>1135.7198582579013</v>
      </c>
      <c r="W434" s="98">
        <v>1202.4221438956802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823.66533684967089</v>
      </c>
      <c r="D435" s="98">
        <v>804.248322072115</v>
      </c>
      <c r="E435" s="98">
        <v>816.86218362949592</v>
      </c>
      <c r="F435" s="98">
        <v>840.41387651803245</v>
      </c>
      <c r="G435" s="98">
        <v>918.18476397595236</v>
      </c>
      <c r="H435" s="98">
        <v>955.82159041625152</v>
      </c>
      <c r="I435" s="98">
        <v>992.49314397193268</v>
      </c>
      <c r="J435" s="98">
        <v>1045.9737234171912</v>
      </c>
      <c r="K435" s="98">
        <v>1106.5191892078788</v>
      </c>
      <c r="L435" s="98">
        <v>1270.121787735593</v>
      </c>
      <c r="M435" s="98">
        <v>1285.5674588514023</v>
      </c>
      <c r="N435" s="98">
        <v>1162.2673082926558</v>
      </c>
      <c r="O435" s="98">
        <v>1129.984973532406</v>
      </c>
      <c r="P435" s="98">
        <v>1082.7440018275618</v>
      </c>
      <c r="Q435" s="98">
        <v>927.94916729886904</v>
      </c>
      <c r="R435" s="98">
        <v>906.96182339223515</v>
      </c>
      <c r="S435" s="98">
        <v>912.05315477236979</v>
      </c>
      <c r="T435" s="98">
        <v>903.35922471430013</v>
      </c>
      <c r="U435" s="98">
        <v>1118.9164361893993</v>
      </c>
      <c r="V435" s="98">
        <v>1395.6471734418226</v>
      </c>
      <c r="W435" s="98">
        <v>1764.945921039513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1501.0636924750909</v>
      </c>
      <c r="D436" s="98">
        <v>867.67612058798284</v>
      </c>
      <c r="E436" s="98">
        <v>784.66652449073479</v>
      </c>
      <c r="F436" s="98">
        <v>1045.708071065618</v>
      </c>
      <c r="G436" s="98">
        <v>974.6439293810754</v>
      </c>
      <c r="H436" s="98">
        <v>1410.3585900898086</v>
      </c>
      <c r="I436" s="98">
        <v>791.22762159608828</v>
      </c>
      <c r="J436" s="98">
        <v>1175.4930863650768</v>
      </c>
      <c r="K436" s="98">
        <v>1131.3348154976366</v>
      </c>
      <c r="L436" s="98">
        <v>1474.6583937456135</v>
      </c>
      <c r="M436" s="98">
        <v>1810.3425751833356</v>
      </c>
      <c r="N436" s="98">
        <v>1221.4648044401226</v>
      </c>
      <c r="O436" s="98">
        <v>1164.9375843073751</v>
      </c>
      <c r="P436" s="98">
        <v>1083.4837598329198</v>
      </c>
      <c r="Q436" s="98">
        <v>896.13969716928364</v>
      </c>
      <c r="R436" s="98">
        <v>916.87859791914866</v>
      </c>
      <c r="S436" s="98">
        <v>904.29021869686972</v>
      </c>
      <c r="T436" s="98">
        <v>956.2721926654275</v>
      </c>
      <c r="U436" s="98">
        <v>1211.733901770597</v>
      </c>
      <c r="V436" s="98">
        <v>1326.4394864232886</v>
      </c>
      <c r="W436" s="98">
        <v>1955.645491452749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591.52190755998856</v>
      </c>
      <c r="D437" s="101">
        <v>178.00434199118266</v>
      </c>
      <c r="E437" s="101">
        <v>127.05847002573483</v>
      </c>
      <c r="F437" s="101">
        <v>304.7911690320895</v>
      </c>
      <c r="G437" s="101">
        <v>267.18921411269486</v>
      </c>
      <c r="H437" s="101">
        <v>555.031106001225</v>
      </c>
      <c r="I437" s="101">
        <v>164.51395851605722</v>
      </c>
      <c r="J437" s="101">
        <v>406.10715386179578</v>
      </c>
      <c r="K437" s="101">
        <v>469.44270439120885</v>
      </c>
      <c r="L437" s="101">
        <v>699.66845356194699</v>
      </c>
      <c r="M437" s="101">
        <v>925.03286826001624</v>
      </c>
      <c r="N437" s="101">
        <v>546.99391671920637</v>
      </c>
      <c r="O437" s="101">
        <v>606.05098753934601</v>
      </c>
      <c r="P437" s="101">
        <v>538.07106626665825</v>
      </c>
      <c r="Q437" s="101">
        <v>229.76818462634392</v>
      </c>
      <c r="R437" s="101">
        <v>212.77695253941937</v>
      </c>
      <c r="S437" s="101">
        <v>136.94929143936287</v>
      </c>
      <c r="T437" s="101">
        <v>173.77376940754829</v>
      </c>
      <c r="U437" s="101">
        <v>597.77417465786084</v>
      </c>
      <c r="V437" s="101">
        <v>729.59065259678096</v>
      </c>
      <c r="W437" s="101">
        <v>1514.552285925844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909.54178491510231</v>
      </c>
      <c r="D438" s="104">
        <v>689.67177859680044</v>
      </c>
      <c r="E438" s="104">
        <v>657.60805446500001</v>
      </c>
      <c r="F438" s="104">
        <v>740.91690203352834</v>
      </c>
      <c r="G438" s="104">
        <v>707.45471526838048</v>
      </c>
      <c r="H438" s="104">
        <v>855.32748408858356</v>
      </c>
      <c r="I438" s="104">
        <v>626.7136630800311</v>
      </c>
      <c r="J438" s="104">
        <v>769.38593250328108</v>
      </c>
      <c r="K438" s="104">
        <v>661.89211110642748</v>
      </c>
      <c r="L438" s="104">
        <v>774.98994018366625</v>
      </c>
      <c r="M438" s="104">
        <v>885.30970692331937</v>
      </c>
      <c r="N438" s="104">
        <v>674.47088772091615</v>
      </c>
      <c r="O438" s="104">
        <v>558.88659676802922</v>
      </c>
      <c r="P438" s="104">
        <v>545.4126935662614</v>
      </c>
      <c r="Q438" s="104">
        <v>666.37151254293974</v>
      </c>
      <c r="R438" s="104">
        <v>704.10164537972935</v>
      </c>
      <c r="S438" s="104">
        <v>767.34092725750679</v>
      </c>
      <c r="T438" s="104">
        <v>782.49842325787904</v>
      </c>
      <c r="U438" s="104">
        <v>613.95972711273623</v>
      </c>
      <c r="V438" s="104">
        <v>596.84883382650753</v>
      </c>
      <c r="W438" s="104">
        <v>441.09320552690508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991.51672893799514</v>
      </c>
      <c r="D439" s="101">
        <v>826.75459005069979</v>
      </c>
      <c r="E439" s="101">
        <v>1072.5755977477879</v>
      </c>
      <c r="F439" s="101">
        <v>1094.5607906427977</v>
      </c>
      <c r="G439" s="101">
        <v>1029.6165174547625</v>
      </c>
      <c r="H439" s="101">
        <v>1266.5343784241097</v>
      </c>
      <c r="I439" s="101">
        <v>1221.0746441065789</v>
      </c>
      <c r="J439" s="101">
        <v>1131.2830940159697</v>
      </c>
      <c r="K439" s="101">
        <v>1141.0812326981795</v>
      </c>
      <c r="L439" s="101">
        <v>1181.4756131180814</v>
      </c>
      <c r="M439" s="101">
        <v>1131.0019917937832</v>
      </c>
      <c r="N439" s="101">
        <v>1121.7936484302786</v>
      </c>
      <c r="O439" s="101">
        <v>1106.3159140032315</v>
      </c>
      <c r="P439" s="101">
        <v>1204.2176525951677</v>
      </c>
      <c r="Q439" s="101">
        <v>959.82666012801963</v>
      </c>
      <c r="R439" s="101">
        <v>979.94255998540064</v>
      </c>
      <c r="S439" s="101">
        <v>1014.9475669252502</v>
      </c>
      <c r="T439" s="101">
        <v>1003.2416673598035</v>
      </c>
      <c r="U439" s="101">
        <v>1182.7417993415395</v>
      </c>
      <c r="V439" s="101">
        <v>1187.5189796678421</v>
      </c>
      <c r="W439" s="101">
        <v>1173.8604332003415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1382.8045883502473</v>
      </c>
      <c r="D440" s="104">
        <v>1478.9406746576794</v>
      </c>
      <c r="E440" s="104">
        <v>1581.9347241289843</v>
      </c>
      <c r="F440" s="104">
        <v>1424.1608797087042</v>
      </c>
      <c r="G440" s="104">
        <v>1551.4574563291408</v>
      </c>
      <c r="H440" s="104">
        <v>1561.2725046429812</v>
      </c>
      <c r="I440" s="104">
        <v>1642.8497164600678</v>
      </c>
      <c r="J440" s="104">
        <v>1520.2630171731239</v>
      </c>
      <c r="K440" s="104">
        <v>1371.1002336352587</v>
      </c>
      <c r="L440" s="104">
        <v>1441.6230637663377</v>
      </c>
      <c r="M440" s="104">
        <v>1605.9240314514384</v>
      </c>
      <c r="N440" s="104">
        <v>1470.4156537053627</v>
      </c>
      <c r="O440" s="104">
        <v>1233.4274108071277</v>
      </c>
      <c r="P440" s="104">
        <v>1164.1752406668704</v>
      </c>
      <c r="Q440" s="104">
        <v>1102.4586033045941</v>
      </c>
      <c r="R440" s="104">
        <v>1055.2195168933772</v>
      </c>
      <c r="S440" s="104">
        <v>988.72270991976529</v>
      </c>
      <c r="T440" s="104">
        <v>1068.3670373834348</v>
      </c>
      <c r="U440" s="104">
        <v>1196.2714751614387</v>
      </c>
      <c r="V440" s="104">
        <v>1348.1936233208062</v>
      </c>
      <c r="W440" s="104">
        <v>1773.9958565045238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541.50941622056848</v>
      </c>
      <c r="D441" s="98">
        <v>638.71238777467806</v>
      </c>
      <c r="E441" s="98">
        <v>683.61543300947005</v>
      </c>
      <c r="F441" s="98">
        <v>612.22084266883428</v>
      </c>
      <c r="G441" s="98">
        <v>717.4784402664169</v>
      </c>
      <c r="H441" s="98">
        <v>692.85074951915146</v>
      </c>
      <c r="I441" s="98">
        <v>849.11838281980567</v>
      </c>
      <c r="J441" s="98">
        <v>763.10245776488853</v>
      </c>
      <c r="K441" s="98">
        <v>724.44403980749053</v>
      </c>
      <c r="L441" s="98">
        <v>756.48558806015501</v>
      </c>
      <c r="M441" s="98">
        <v>819.83028865828749</v>
      </c>
      <c r="N441" s="98">
        <v>764.63890154856563</v>
      </c>
      <c r="O441" s="98">
        <v>683.05483892028235</v>
      </c>
      <c r="P441" s="98">
        <v>627.14547543284959</v>
      </c>
      <c r="Q441" s="98">
        <v>536.62202475071786</v>
      </c>
      <c r="R441" s="98">
        <v>451.18283366369189</v>
      </c>
      <c r="S441" s="98">
        <v>310.8661418330372</v>
      </c>
      <c r="T441" s="98">
        <v>367.48305717189072</v>
      </c>
      <c r="U441" s="98">
        <v>610.05117591272062</v>
      </c>
      <c r="V441" s="98">
        <v>765.30087851537121</v>
      </c>
      <c r="W441" s="98">
        <v>978.90627762513395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841.29517212967869</v>
      </c>
      <c r="D442" s="98">
        <v>840.2282868830016</v>
      </c>
      <c r="E442" s="98">
        <v>898.31929111951354</v>
      </c>
      <c r="F442" s="98">
        <v>811.94003703986994</v>
      </c>
      <c r="G442" s="98">
        <v>833.97901606272399</v>
      </c>
      <c r="H442" s="98">
        <v>868.42175512383005</v>
      </c>
      <c r="I442" s="98">
        <v>793.73133364026205</v>
      </c>
      <c r="J442" s="98">
        <v>757.16055940823537</v>
      </c>
      <c r="K442" s="98">
        <v>646.65619382776822</v>
      </c>
      <c r="L442" s="98">
        <v>685.13747570618227</v>
      </c>
      <c r="M442" s="98">
        <v>786.09374279315091</v>
      </c>
      <c r="N442" s="98">
        <v>705.77675215679699</v>
      </c>
      <c r="O442" s="98">
        <v>550.37257188684521</v>
      </c>
      <c r="P442" s="98">
        <v>537.02976523402083</v>
      </c>
      <c r="Q442" s="98">
        <v>565.83657855387617</v>
      </c>
      <c r="R442" s="98">
        <v>604.03668322968531</v>
      </c>
      <c r="S442" s="98">
        <v>677.8565680867282</v>
      </c>
      <c r="T442" s="98">
        <v>700.8839802115441</v>
      </c>
      <c r="U442" s="98">
        <v>586.22029924871799</v>
      </c>
      <c r="V442" s="98">
        <v>582.89274480543497</v>
      </c>
      <c r="W442" s="98">
        <v>795.08957887939016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385.86609014989926</v>
      </c>
      <c r="D443" s="122">
        <v>376.0466077120081</v>
      </c>
      <c r="E443" s="122">
        <v>594.42950315834025</v>
      </c>
      <c r="F443" s="122">
        <v>553.64981531104161</v>
      </c>
      <c r="G443" s="122">
        <v>517.76432475190836</v>
      </c>
      <c r="H443" s="122">
        <v>552.4033828839307</v>
      </c>
      <c r="I443" s="122">
        <v>532.57156216189196</v>
      </c>
      <c r="J443" s="122">
        <v>548.3749654657056</v>
      </c>
      <c r="K443" s="122">
        <v>553.18532482767955</v>
      </c>
      <c r="L443" s="122">
        <v>595.78757441191522</v>
      </c>
      <c r="M443" s="122">
        <v>552.0783355971322</v>
      </c>
      <c r="N443" s="122">
        <v>555.3672938726603</v>
      </c>
      <c r="O443" s="122">
        <v>523.1390672709374</v>
      </c>
      <c r="P443" s="122">
        <v>521.33183548559771</v>
      </c>
      <c r="Q443" s="122">
        <v>533.9218312008087</v>
      </c>
      <c r="R443" s="122">
        <v>534.45014185259163</v>
      </c>
      <c r="S443" s="122">
        <v>539.19289539689203</v>
      </c>
      <c r="T443" s="122">
        <v>493.94660992836566</v>
      </c>
      <c r="U443" s="122">
        <v>575.66609216469692</v>
      </c>
      <c r="V443" s="122">
        <v>560.54143215544605</v>
      </c>
      <c r="W443" s="122">
        <v>566.03515807707595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352.59521074196186</v>
      </c>
      <c r="D444" s="98">
        <v>430.17600140516947</v>
      </c>
      <c r="E444" s="98">
        <v>511.06543238173384</v>
      </c>
      <c r="F444" s="98">
        <v>511.49621676212632</v>
      </c>
      <c r="G444" s="98">
        <v>520.29187020486359</v>
      </c>
      <c r="H444" s="98">
        <v>546.20126402708524</v>
      </c>
      <c r="I444" s="98">
        <v>501.49931801386919</v>
      </c>
      <c r="J444" s="98">
        <v>536.95781381015559</v>
      </c>
      <c r="K444" s="98">
        <v>552.37414557435454</v>
      </c>
      <c r="L444" s="98">
        <v>576.05415383428374</v>
      </c>
      <c r="M444" s="98">
        <v>545.66685420529541</v>
      </c>
      <c r="N444" s="98">
        <v>533.78506071158688</v>
      </c>
      <c r="O444" s="98">
        <v>468.64061217261678</v>
      </c>
      <c r="P444" s="98">
        <v>486.54375008273848</v>
      </c>
      <c r="Q444" s="98">
        <v>524.64506500355981</v>
      </c>
      <c r="R444" s="98">
        <v>503.15821706712251</v>
      </c>
      <c r="S444" s="98">
        <v>518.9190555860373</v>
      </c>
      <c r="T444" s="98">
        <v>408.20444061795467</v>
      </c>
      <c r="U444" s="98">
        <v>480.00356005198029</v>
      </c>
      <c r="V444" s="98">
        <v>531.87936307510165</v>
      </c>
      <c r="W444" s="98">
        <v>525.87003414087076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375.77966572068976</v>
      </c>
      <c r="D445" s="98">
        <v>405.97365776519962</v>
      </c>
      <c r="E445" s="98">
        <v>525.30311815697235</v>
      </c>
      <c r="F445" s="98">
        <v>529.3715924516722</v>
      </c>
      <c r="G445" s="98">
        <v>523.64063189237766</v>
      </c>
      <c r="H445" s="98">
        <v>533.05221790128371</v>
      </c>
      <c r="I445" s="98">
        <v>553.68233447410898</v>
      </c>
      <c r="J445" s="98">
        <v>566.41008190058085</v>
      </c>
      <c r="K445" s="98">
        <v>572.70287099945699</v>
      </c>
      <c r="L445" s="98">
        <v>579.68522374037514</v>
      </c>
      <c r="M445" s="98">
        <v>562.72922077452154</v>
      </c>
      <c r="N445" s="98">
        <v>573.46622161024447</v>
      </c>
      <c r="O445" s="98">
        <v>541.5799637971445</v>
      </c>
      <c r="P445" s="98">
        <v>544.62343610320909</v>
      </c>
      <c r="Q445" s="98">
        <v>543.61674294983015</v>
      </c>
      <c r="R445" s="98">
        <v>544.98631748667867</v>
      </c>
      <c r="S445" s="98">
        <v>545.15562827394297</v>
      </c>
      <c r="T445" s="98">
        <v>513.38872980842473</v>
      </c>
      <c r="U445" s="98">
        <v>608.40929397492994</v>
      </c>
      <c r="V445" s="98">
        <v>580.08161647905672</v>
      </c>
      <c r="W445" s="98">
        <v>560.33661602320853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405.04152233375231</v>
      </c>
      <c r="D446" s="33">
        <v>331.75067478826708</v>
      </c>
      <c r="E446" s="33">
        <v>637.79156948694299</v>
      </c>
      <c r="F446" s="33">
        <v>580.64453479560405</v>
      </c>
      <c r="G446" s="33">
        <v>508.57396437412899</v>
      </c>
      <c r="H446" s="33">
        <v>574.56528666928432</v>
      </c>
      <c r="I446" s="33">
        <v>517.2402588775351</v>
      </c>
      <c r="J446" s="33">
        <v>540.87816137804634</v>
      </c>
      <c r="K446" s="33">
        <v>544.63383389065621</v>
      </c>
      <c r="L446" s="33">
        <v>603.97227265935453</v>
      </c>
      <c r="M446" s="33">
        <v>548.84472787965456</v>
      </c>
      <c r="N446" s="33">
        <v>546.53656918409217</v>
      </c>
      <c r="O446" s="33">
        <v>522.76979281610454</v>
      </c>
      <c r="P446" s="33">
        <v>495.68253777535381</v>
      </c>
      <c r="Q446" s="33">
        <v>522.32752024751608</v>
      </c>
      <c r="R446" s="33">
        <v>532.00539569248679</v>
      </c>
      <c r="S446" s="33">
        <v>538.56338279300724</v>
      </c>
      <c r="T446" s="33">
        <v>518.64390114076764</v>
      </c>
      <c r="U446" s="33">
        <v>548.53287444415491</v>
      </c>
      <c r="V446" s="33">
        <v>544.10690759657177</v>
      </c>
      <c r="W446" s="33">
        <v>574.89864576865705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4400.423626534126</v>
      </c>
      <c r="D448" s="117">
        <f t="shared" si="233"/>
        <v>4528.4590363771676</v>
      </c>
      <c r="E448" s="117">
        <f t="shared" si="233"/>
        <v>4178.4395007932881</v>
      </c>
      <c r="F448" s="117">
        <f t="shared" si="233"/>
        <v>4128.8020365314778</v>
      </c>
      <c r="G448" s="117">
        <f t="shared" si="233"/>
        <v>4321.2966497587759</v>
      </c>
      <c r="H448" s="117">
        <f t="shared" si="233"/>
        <v>4593.2649168291955</v>
      </c>
      <c r="I448" s="117">
        <f t="shared" si="233"/>
        <v>4168.9187939224703</v>
      </c>
      <c r="J448" s="117">
        <f t="shared" si="233"/>
        <v>4192.0825374296437</v>
      </c>
      <c r="K448" s="117">
        <f t="shared" si="233"/>
        <v>4252.7541264163519</v>
      </c>
      <c r="L448" s="117">
        <f t="shared" si="233"/>
        <v>4758.033845285614</v>
      </c>
      <c r="M448" s="117">
        <f t="shared" si="233"/>
        <v>4172.1695613179609</v>
      </c>
      <c r="N448" s="117">
        <f t="shared" si="233"/>
        <v>4194.5422558638775</v>
      </c>
      <c r="O448" s="117">
        <f t="shared" si="233"/>
        <v>4048.1488860222412</v>
      </c>
      <c r="P448" s="117">
        <f t="shared" si="233"/>
        <v>3686.4077411445674</v>
      </c>
      <c r="Q448" s="117">
        <f t="shared" si="233"/>
        <v>3253.3252715445333</v>
      </c>
      <c r="R448" s="117">
        <f t="shared" ref="R448:V448" si="234">R449+R452+R454+R464</f>
        <v>3071.2935102410884</v>
      </c>
      <c r="S448" s="117">
        <f t="shared" si="234"/>
        <v>3110.7533252205285</v>
      </c>
      <c r="T448" s="117">
        <f t="shared" si="234"/>
        <v>2705.6114934468155</v>
      </c>
      <c r="U448" s="117">
        <f t="shared" si="234"/>
        <v>2755.684525085398</v>
      </c>
      <c r="V448" s="117">
        <f t="shared" si="234"/>
        <v>2830.143741335462</v>
      </c>
      <c r="W448" s="117">
        <f t="shared" ref="W448" si="235">W449+W452+W454+W464</f>
        <v>2322.9147698750526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4038.9444485760428</v>
      </c>
      <c r="D449" s="122">
        <f t="shared" si="236"/>
        <v>4140.3903146359862</v>
      </c>
      <c r="E449" s="122">
        <f t="shared" si="236"/>
        <v>3889.4705972342858</v>
      </c>
      <c r="F449" s="122">
        <f t="shared" si="236"/>
        <v>3748.9702551141609</v>
      </c>
      <c r="G449" s="122">
        <f t="shared" si="236"/>
        <v>3889.4453161592737</v>
      </c>
      <c r="H449" s="122">
        <f t="shared" si="236"/>
        <v>4163.238976774669</v>
      </c>
      <c r="I449" s="122">
        <f t="shared" si="236"/>
        <v>3788.2852140331643</v>
      </c>
      <c r="J449" s="122">
        <f t="shared" si="236"/>
        <v>3815.0720890374969</v>
      </c>
      <c r="K449" s="122">
        <f t="shared" si="236"/>
        <v>3944.0521299470702</v>
      </c>
      <c r="L449" s="122">
        <f t="shared" si="236"/>
        <v>4459.76731753068</v>
      </c>
      <c r="M449" s="122">
        <f t="shared" si="236"/>
        <v>3884.0727452161145</v>
      </c>
      <c r="N449" s="122">
        <f t="shared" si="236"/>
        <v>3794.4432843947925</v>
      </c>
      <c r="O449" s="122">
        <f t="shared" si="236"/>
        <v>3668.8992905036694</v>
      </c>
      <c r="P449" s="122">
        <f t="shared" si="236"/>
        <v>3230.9919258645386</v>
      </c>
      <c r="Q449" s="122">
        <f t="shared" si="236"/>
        <v>2842.1698937163069</v>
      </c>
      <c r="R449" s="122">
        <f t="shared" ref="R449:V449" si="237">SUM(R450:R451)</f>
        <v>2714.3361885528043</v>
      </c>
      <c r="S449" s="122">
        <f t="shared" si="237"/>
        <v>2724.496573555477</v>
      </c>
      <c r="T449" s="122">
        <f t="shared" si="237"/>
        <v>2454.3419642441731</v>
      </c>
      <c r="U449" s="122">
        <f t="shared" si="237"/>
        <v>2298.4616456100807</v>
      </c>
      <c r="V449" s="122">
        <f t="shared" si="237"/>
        <v>2318.2908854714892</v>
      </c>
      <c r="W449" s="122">
        <f t="shared" ref="W449" si="238">SUM(W450:W451)</f>
        <v>2044.7400843904843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4038.9444485760428</v>
      </c>
      <c r="D450" s="98">
        <v>4140.3903146359862</v>
      </c>
      <c r="E450" s="98">
        <v>3889.4705972342858</v>
      </c>
      <c r="F450" s="98">
        <v>3748.9702551141609</v>
      </c>
      <c r="G450" s="98">
        <v>3889.4453161592737</v>
      </c>
      <c r="H450" s="98">
        <v>4163.238976774669</v>
      </c>
      <c r="I450" s="98">
        <v>3788.2852140331643</v>
      </c>
      <c r="J450" s="98">
        <v>3815.0720890374969</v>
      </c>
      <c r="K450" s="98">
        <v>3944.0521299470702</v>
      </c>
      <c r="L450" s="98">
        <v>4459.76731753068</v>
      </c>
      <c r="M450" s="98">
        <v>3884.0727452161145</v>
      </c>
      <c r="N450" s="98">
        <v>3794.4432843947925</v>
      </c>
      <c r="O450" s="98">
        <v>3668.8992905036694</v>
      </c>
      <c r="P450" s="98">
        <v>3230.9919258645386</v>
      </c>
      <c r="Q450" s="98">
        <v>2842.1698937163069</v>
      </c>
      <c r="R450" s="98">
        <v>2714.3361885528043</v>
      </c>
      <c r="S450" s="98">
        <v>2724.496573555477</v>
      </c>
      <c r="T450" s="98">
        <v>2454.3419642441731</v>
      </c>
      <c r="U450" s="98">
        <v>2298.4616456100807</v>
      </c>
      <c r="V450" s="98">
        <v>2318.2908854714892</v>
      </c>
      <c r="W450" s="98">
        <v>2044.7400843904843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268.70162309758746</v>
      </c>
      <c r="D454" s="122">
        <v>291.96287331403755</v>
      </c>
      <c r="E454" s="122">
        <v>206.49701245358844</v>
      </c>
      <c r="F454" s="122">
        <v>270.67517241695322</v>
      </c>
      <c r="G454" s="122">
        <v>297.79155840310233</v>
      </c>
      <c r="H454" s="122">
        <v>308.57160937985901</v>
      </c>
      <c r="I454" s="122">
        <v>270.8319439968833</v>
      </c>
      <c r="J454" s="122">
        <v>280.09098754449167</v>
      </c>
      <c r="K454" s="122">
        <v>222.52225498280711</v>
      </c>
      <c r="L454" s="122">
        <v>217.42437424854475</v>
      </c>
      <c r="M454" s="122">
        <v>204.057936657905</v>
      </c>
      <c r="N454" s="122">
        <v>281.85763152298603</v>
      </c>
      <c r="O454" s="122">
        <v>265.41499259018224</v>
      </c>
      <c r="P454" s="122">
        <v>295.59293040702221</v>
      </c>
      <c r="Q454" s="122">
        <v>268.70923136355532</v>
      </c>
      <c r="R454" s="122">
        <v>236.7266448203346</v>
      </c>
      <c r="S454" s="122">
        <v>265.83261188784786</v>
      </c>
      <c r="T454" s="122">
        <v>161.25852001232892</v>
      </c>
      <c r="U454" s="122">
        <v>300.16897358597595</v>
      </c>
      <c r="V454" s="122">
        <v>360.43719353810832</v>
      </c>
      <c r="W454" s="122">
        <v>201.45667685820263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379.72956027547025</v>
      </c>
      <c r="D455" s="98">
        <v>413.54702676518843</v>
      </c>
      <c r="E455" s="98">
        <v>417.96835926861201</v>
      </c>
      <c r="F455" s="98">
        <v>437.90300600264197</v>
      </c>
      <c r="G455" s="98">
        <v>446.07175614360438</v>
      </c>
      <c r="H455" s="98">
        <v>464.93936367392865</v>
      </c>
      <c r="I455" s="98">
        <v>468.89164892536087</v>
      </c>
      <c r="J455" s="98">
        <v>511.57268020356742</v>
      </c>
      <c r="K455" s="98">
        <v>539.03093112572969</v>
      </c>
      <c r="L455" s="98">
        <v>534.49342308816767</v>
      </c>
      <c r="M455" s="98">
        <v>525.24962900104117</v>
      </c>
      <c r="N455" s="98">
        <v>510.89049609336911</v>
      </c>
      <c r="O455" s="98">
        <v>510.66348199494877</v>
      </c>
      <c r="P455" s="98">
        <v>510.5789983088651</v>
      </c>
      <c r="Q455" s="98">
        <v>495.04444839526809</v>
      </c>
      <c r="R455" s="98">
        <v>493.80333021852744</v>
      </c>
      <c r="S455" s="98">
        <v>504.04508848004696</v>
      </c>
      <c r="T455" s="98">
        <v>484.67561406912432</v>
      </c>
      <c r="U455" s="98">
        <v>436.1286587462925</v>
      </c>
      <c r="V455" s="98">
        <v>475.45635750754855</v>
      </c>
      <c r="W455" s="98">
        <v>498.89773508806792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326.00392525669622</v>
      </c>
      <c r="D456" s="98">
        <v>322.14502031546709</v>
      </c>
      <c r="E456" s="98">
        <v>319.89748422549013</v>
      </c>
      <c r="F456" s="98">
        <v>325.58908107000178</v>
      </c>
      <c r="G456" s="98">
        <v>351.55869092264089</v>
      </c>
      <c r="H456" s="98">
        <v>358.50100156664774</v>
      </c>
      <c r="I456" s="98">
        <v>369.44394760159389</v>
      </c>
      <c r="J456" s="98">
        <v>381.55163654730677</v>
      </c>
      <c r="K456" s="98">
        <v>399.00118255659237</v>
      </c>
      <c r="L456" s="98">
        <v>447.6181364968993</v>
      </c>
      <c r="M456" s="98">
        <v>447.55587454499295</v>
      </c>
      <c r="N456" s="98">
        <v>406.88241422930253</v>
      </c>
      <c r="O456" s="98">
        <v>388.92865464205994</v>
      </c>
      <c r="P456" s="98">
        <v>355.87181879752461</v>
      </c>
      <c r="Q456" s="98">
        <v>295.72541480048409</v>
      </c>
      <c r="R456" s="98">
        <v>282.47129474873503</v>
      </c>
      <c r="S456" s="98">
        <v>277.44321818545791</v>
      </c>
      <c r="T456" s="98">
        <v>268.65230496271329</v>
      </c>
      <c r="U456" s="98">
        <v>322.12298297674454</v>
      </c>
      <c r="V456" s="98">
        <v>389.57173231333024</v>
      </c>
      <c r="W456" s="98">
        <v>465.59843367111864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198.13909939676611</v>
      </c>
      <c r="D457" s="98">
        <v>62.543223879592396</v>
      </c>
      <c r="E457" s="98">
        <v>44.183986654719455</v>
      </c>
      <c r="F457" s="98">
        <v>103.56156427131017</v>
      </c>
      <c r="G457" s="98">
        <v>93.22734563046798</v>
      </c>
      <c r="H457" s="98">
        <v>183.85222087491849</v>
      </c>
      <c r="I457" s="98">
        <v>62.882326201988192</v>
      </c>
      <c r="J457" s="98">
        <v>136.48805204523472</v>
      </c>
      <c r="K457" s="98">
        <v>165.74235082081574</v>
      </c>
      <c r="L457" s="98">
        <v>237.53805515545739</v>
      </c>
      <c r="M457" s="98">
        <v>303.62822416840845</v>
      </c>
      <c r="N457" s="98">
        <v>184.31429888331357</v>
      </c>
      <c r="O457" s="98">
        <v>206.11912795079428</v>
      </c>
      <c r="P457" s="98">
        <v>176.27779725856695</v>
      </c>
      <c r="Q457" s="98">
        <v>72.619184397209537</v>
      </c>
      <c r="R457" s="98">
        <v>65.522643626723124</v>
      </c>
      <c r="S457" s="98">
        <v>41.37954539922648</v>
      </c>
      <c r="T457" s="98">
        <v>49.840927594492165</v>
      </c>
      <c r="U457" s="98">
        <v>171.64169796065275</v>
      </c>
      <c r="V457" s="98">
        <v>204.57498389744751</v>
      </c>
      <c r="W457" s="98">
        <v>407.53954413538298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198.13909939676611</v>
      </c>
      <c r="D458" s="101">
        <v>62.543223879592396</v>
      </c>
      <c r="E458" s="101">
        <v>44.183986654719455</v>
      </c>
      <c r="F458" s="101">
        <v>103.56156427131017</v>
      </c>
      <c r="G458" s="101">
        <v>93.22734563046798</v>
      </c>
      <c r="H458" s="101">
        <v>183.85222087491849</v>
      </c>
      <c r="I458" s="101">
        <v>62.882326201988192</v>
      </c>
      <c r="J458" s="101">
        <v>136.48805204523472</v>
      </c>
      <c r="K458" s="101">
        <v>165.74235082081574</v>
      </c>
      <c r="L458" s="101">
        <v>237.53805515545739</v>
      </c>
      <c r="M458" s="101">
        <v>303.62822416840845</v>
      </c>
      <c r="N458" s="101">
        <v>184.31429888331357</v>
      </c>
      <c r="O458" s="101">
        <v>206.11912795079428</v>
      </c>
      <c r="P458" s="101">
        <v>176.27779725856695</v>
      </c>
      <c r="Q458" s="101">
        <v>72.619184397209537</v>
      </c>
      <c r="R458" s="101">
        <v>65.522643626723124</v>
      </c>
      <c r="S458" s="101">
        <v>41.37954539922648</v>
      </c>
      <c r="T458" s="101">
        <v>49.840927594492165</v>
      </c>
      <c r="U458" s="101">
        <v>171.64169796065275</v>
      </c>
      <c r="V458" s="101">
        <v>204.57498389744751</v>
      </c>
      <c r="W458" s="101">
        <v>407.53954413538298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92.777554860495613</v>
      </c>
      <c r="D464" s="122">
        <v>96.105848427143599</v>
      </c>
      <c r="E464" s="122">
        <v>82.47189110541359</v>
      </c>
      <c r="F464" s="122">
        <v>109.15660900036394</v>
      </c>
      <c r="G464" s="122">
        <v>134.0597751963999</v>
      </c>
      <c r="H464" s="122">
        <v>121.45433067466729</v>
      </c>
      <c r="I464" s="122">
        <v>109.80163589242291</v>
      </c>
      <c r="J464" s="122">
        <v>96.919460847655387</v>
      </c>
      <c r="K464" s="122">
        <v>86.179741486474796</v>
      </c>
      <c r="L464" s="122">
        <v>80.842153506389153</v>
      </c>
      <c r="M464" s="122">
        <v>84.038879443941369</v>
      </c>
      <c r="N464" s="122">
        <v>118.24133994609873</v>
      </c>
      <c r="O464" s="122">
        <v>113.8346029283896</v>
      </c>
      <c r="P464" s="122">
        <v>159.82288487300647</v>
      </c>
      <c r="Q464" s="122">
        <v>142.44614646467119</v>
      </c>
      <c r="R464" s="122">
        <v>120.2306768679498</v>
      </c>
      <c r="S464" s="122">
        <v>120.42413977720366</v>
      </c>
      <c r="T464" s="122">
        <v>90.011009190313501</v>
      </c>
      <c r="U464" s="122">
        <v>157.05390588934134</v>
      </c>
      <c r="V464" s="122">
        <v>151.41566232586473</v>
      </c>
      <c r="W464" s="122">
        <v>76.718008626365645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209.08664776281361</v>
      </c>
      <c r="D465" s="98">
        <v>256.16057023006738</v>
      </c>
      <c r="E465" s="98">
        <v>303.08276413597275</v>
      </c>
      <c r="F465" s="98">
        <v>302.94910602604148</v>
      </c>
      <c r="G465" s="98">
        <v>305.5590601777717</v>
      </c>
      <c r="H465" s="98">
        <v>320.74827636562867</v>
      </c>
      <c r="I465" s="98">
        <v>296.66827649780311</v>
      </c>
      <c r="J465" s="98">
        <v>315.7130582663126</v>
      </c>
      <c r="K465" s="98">
        <v>325.98523753877947</v>
      </c>
      <c r="L465" s="98">
        <v>339.83848055634752</v>
      </c>
      <c r="M465" s="98">
        <v>323.5220250580353</v>
      </c>
      <c r="N465" s="98">
        <v>315.0021539380935</v>
      </c>
      <c r="O465" s="98">
        <v>274.8959994052239</v>
      </c>
      <c r="P465" s="98">
        <v>284.82888906490581</v>
      </c>
      <c r="Q465" s="98">
        <v>307.00154272237148</v>
      </c>
      <c r="R465" s="98">
        <v>295.12324868109101</v>
      </c>
      <c r="S465" s="98">
        <v>309.40640570115573</v>
      </c>
      <c r="T465" s="98">
        <v>253.0256514760585</v>
      </c>
      <c r="U465" s="98">
        <v>281.66181225526861</v>
      </c>
      <c r="V465" s="98">
        <v>306.40229559245671</v>
      </c>
      <c r="W465" s="98">
        <v>302.33747471015482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144.37510953214795</v>
      </c>
      <c r="D466" s="98">
        <v>155.87899961857494</v>
      </c>
      <c r="E466" s="98">
        <v>201.66952328957922</v>
      </c>
      <c r="F466" s="98">
        <v>202.85238424213279</v>
      </c>
      <c r="G466" s="98">
        <v>200.2464443470698</v>
      </c>
      <c r="H466" s="98">
        <v>203.61161569728191</v>
      </c>
      <c r="I466" s="98">
        <v>211.00131620608198</v>
      </c>
      <c r="J466" s="98">
        <v>215.76133962095082</v>
      </c>
      <c r="K466" s="98">
        <v>218.12731019846214</v>
      </c>
      <c r="L466" s="98">
        <v>221.11885709851111</v>
      </c>
      <c r="M466" s="98">
        <v>214.86883811055193</v>
      </c>
      <c r="N466" s="98">
        <v>218.50684405564417</v>
      </c>
      <c r="O466" s="98">
        <v>206.33556040491453</v>
      </c>
      <c r="P466" s="98">
        <v>207.27550588850474</v>
      </c>
      <c r="Q466" s="98">
        <v>206.99204370821457</v>
      </c>
      <c r="R466" s="98">
        <v>207.16521479088314</v>
      </c>
      <c r="S466" s="98">
        <v>206.43754423299967</v>
      </c>
      <c r="T466" s="98">
        <v>194.41464423014401</v>
      </c>
      <c r="U466" s="98">
        <v>227.73295502694691</v>
      </c>
      <c r="V466" s="98">
        <v>216.16782973909011</v>
      </c>
      <c r="W466" s="98">
        <v>207.98106157940327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142.78771935559362</v>
      </c>
      <c r="D469" s="118">
        <f t="shared" si="240"/>
        <v>147.85586976400026</v>
      </c>
      <c r="E469" s="118">
        <f t="shared" si="240"/>
        <v>143.06393215268443</v>
      </c>
      <c r="F469" s="118">
        <f t="shared" si="240"/>
        <v>136.94545887341414</v>
      </c>
      <c r="G469" s="118">
        <f t="shared" si="240"/>
        <v>141.1400989694522</v>
      </c>
      <c r="H469" s="118">
        <f t="shared" si="240"/>
        <v>152.93513263340958</v>
      </c>
      <c r="I469" s="118">
        <f t="shared" si="240"/>
        <v>139.14808647968155</v>
      </c>
      <c r="J469" s="118">
        <f t="shared" si="240"/>
        <v>142.87614501471847</v>
      </c>
      <c r="K469" s="118">
        <f t="shared" si="240"/>
        <v>139.64014493976572</v>
      </c>
      <c r="L469" s="118">
        <f t="shared" si="240"/>
        <v>151.17112966436648</v>
      </c>
      <c r="M469" s="118">
        <f t="shared" si="240"/>
        <v>129.99801270326714</v>
      </c>
      <c r="N469" s="118">
        <f t="shared" si="240"/>
        <v>127.81160777822798</v>
      </c>
      <c r="O469" s="118">
        <f t="shared" si="240"/>
        <v>120.85735677012273</v>
      </c>
      <c r="P469" s="118">
        <f t="shared" si="240"/>
        <v>108.08997865512535</v>
      </c>
      <c r="Q469" s="118">
        <f t="shared" si="240"/>
        <v>97.209050941955525</v>
      </c>
      <c r="R469" s="118">
        <f t="shared" ref="R469:V469" si="241">R470+R473+R475+R485</f>
        <v>98.774554065275055</v>
      </c>
      <c r="S469" s="118">
        <f t="shared" si="241"/>
        <v>100.04083897573932</v>
      </c>
      <c r="T469" s="118">
        <f t="shared" si="241"/>
        <v>86.604596801278404</v>
      </c>
      <c r="U469" s="118">
        <f t="shared" si="241"/>
        <v>84.618720987190613</v>
      </c>
      <c r="V469" s="118">
        <f t="shared" si="241"/>
        <v>82.345220636053071</v>
      </c>
      <c r="W469" s="118">
        <f t="shared" ref="W469" si="242">W470+W473+W475+W485</f>
        <v>75.598966472230586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123.19230862069577</v>
      </c>
      <c r="D470" s="123">
        <f t="shared" si="243"/>
        <v>128.26267342168325</v>
      </c>
      <c r="E470" s="123">
        <f t="shared" si="243"/>
        <v>118.61171129141209</v>
      </c>
      <c r="F470" s="123">
        <f t="shared" si="243"/>
        <v>113.26091727562041</v>
      </c>
      <c r="G470" s="123">
        <f t="shared" si="243"/>
        <v>117.93606657889983</v>
      </c>
      <c r="H470" s="123">
        <f t="shared" si="243"/>
        <v>127.76050405428859</v>
      </c>
      <c r="I470" s="123">
        <f t="shared" si="243"/>
        <v>114.31186431773163</v>
      </c>
      <c r="J470" s="123">
        <f t="shared" si="243"/>
        <v>117.32705252840998</v>
      </c>
      <c r="K470" s="123">
        <f t="shared" si="243"/>
        <v>114.80894221561407</v>
      </c>
      <c r="L470" s="123">
        <f t="shared" si="243"/>
        <v>126.2168822409616</v>
      </c>
      <c r="M470" s="123">
        <f t="shared" si="243"/>
        <v>106.29916475363696</v>
      </c>
      <c r="N470" s="123">
        <f t="shared" si="243"/>
        <v>104.63939034482026</v>
      </c>
      <c r="O470" s="123">
        <f t="shared" si="243"/>
        <v>99.050517063601646</v>
      </c>
      <c r="P470" s="123">
        <f t="shared" si="243"/>
        <v>86.812832252968846</v>
      </c>
      <c r="Q470" s="123">
        <f t="shared" si="243"/>
        <v>76.751486400815679</v>
      </c>
      <c r="R470" s="123">
        <f t="shared" ref="R470:V470" si="244">SUM(R471:R472)</f>
        <v>77.599319407131901</v>
      </c>
      <c r="S470" s="123">
        <f t="shared" si="244"/>
        <v>78.381018215619875</v>
      </c>
      <c r="T470" s="123">
        <f t="shared" si="244"/>
        <v>67.049248456269993</v>
      </c>
      <c r="U470" s="123">
        <f t="shared" si="244"/>
        <v>63.755111115911646</v>
      </c>
      <c r="V470" s="123">
        <f t="shared" si="244"/>
        <v>61.672560165232454</v>
      </c>
      <c r="W470" s="123">
        <f t="shared" ref="W470" si="245">SUM(W471:W472)</f>
        <v>53.769550311643989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122.55119227808312</v>
      </c>
      <c r="D471" s="99">
        <v>127.61274480493655</v>
      </c>
      <c r="E471" s="99">
        <v>117.99961784301493</v>
      </c>
      <c r="F471" s="99">
        <v>112.68501016472136</v>
      </c>
      <c r="G471" s="99">
        <v>117.33672901164597</v>
      </c>
      <c r="H471" s="99">
        <v>127.10108451573097</v>
      </c>
      <c r="I471" s="99">
        <v>113.71046442492975</v>
      </c>
      <c r="J471" s="99">
        <v>116.73101114706995</v>
      </c>
      <c r="K471" s="99">
        <v>114.21492898268018</v>
      </c>
      <c r="L471" s="99">
        <v>125.56548453846264</v>
      </c>
      <c r="M471" s="99">
        <v>105.76336327265625</v>
      </c>
      <c r="N471" s="99">
        <v>104.12740866263957</v>
      </c>
      <c r="O471" s="99">
        <v>98.574179962827088</v>
      </c>
      <c r="P471" s="99">
        <v>86.431785259529832</v>
      </c>
      <c r="Q471" s="99">
        <v>76.403551425854403</v>
      </c>
      <c r="R471" s="99">
        <v>77.232666296276747</v>
      </c>
      <c r="S471" s="99">
        <v>78.003513509321138</v>
      </c>
      <c r="T471" s="99">
        <v>66.708001376477583</v>
      </c>
      <c r="U471" s="99">
        <v>63.435099557239965</v>
      </c>
      <c r="V471" s="99">
        <v>61.356760952815698</v>
      </c>
      <c r="W471" s="99">
        <v>53.466137890328589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0.64111634261265438</v>
      </c>
      <c r="D472" s="99">
        <v>0.64992861674669067</v>
      </c>
      <c r="E472" s="99">
        <v>0.61209344839716517</v>
      </c>
      <c r="F472" s="99">
        <v>0.57590711089905477</v>
      </c>
      <c r="G472" s="99">
        <v>0.59933756725385756</v>
      </c>
      <c r="H472" s="99">
        <v>0.65941953855760771</v>
      </c>
      <c r="I472" s="99">
        <v>0.60139989280188522</v>
      </c>
      <c r="J472" s="99">
        <v>0.59604138134003215</v>
      </c>
      <c r="K472" s="99">
        <v>0.59401323293388952</v>
      </c>
      <c r="L472" s="99">
        <v>0.65139770249895279</v>
      </c>
      <c r="M472" s="99">
        <v>0.53580148098070446</v>
      </c>
      <c r="N472" s="99">
        <v>0.51198168218069506</v>
      </c>
      <c r="O472" s="99">
        <v>0.47633710077456126</v>
      </c>
      <c r="P472" s="99">
        <v>0.38104699343901954</v>
      </c>
      <c r="Q472" s="99">
        <v>0.34793497496127501</v>
      </c>
      <c r="R472" s="99">
        <v>0.3666531108551469</v>
      </c>
      <c r="S472" s="99">
        <v>0.37750470629873439</v>
      </c>
      <c r="T472" s="99">
        <v>0.34124707979240887</v>
      </c>
      <c r="U472" s="99">
        <v>0.32001155867167735</v>
      </c>
      <c r="V472" s="99">
        <v>0.31579921241675585</v>
      </c>
      <c r="W472" s="99">
        <v>0.30341242131539947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7.0062658569772965E-2</v>
      </c>
      <c r="D473" s="123">
        <f t="shared" si="246"/>
        <v>4.3285675085716228E-2</v>
      </c>
      <c r="E473" s="123">
        <f t="shared" si="246"/>
        <v>9.1880061754662234E-2</v>
      </c>
      <c r="F473" s="123">
        <f t="shared" si="246"/>
        <v>0.12563933839382388</v>
      </c>
      <c r="G473" s="123">
        <f t="shared" si="246"/>
        <v>0.12798821589329032</v>
      </c>
      <c r="H473" s="123">
        <f t="shared" si="246"/>
        <v>0.12206158933163148</v>
      </c>
      <c r="I473" s="123">
        <f t="shared" si="246"/>
        <v>0.11047851357989018</v>
      </c>
      <c r="J473" s="123">
        <f t="shared" si="246"/>
        <v>9.8490465620442766E-2</v>
      </c>
      <c r="K473" s="123">
        <f t="shared" si="246"/>
        <v>0.11119380401667064</v>
      </c>
      <c r="L473" s="123">
        <f t="shared" si="246"/>
        <v>0.11703178511425645</v>
      </c>
      <c r="M473" s="123">
        <f t="shared" si="246"/>
        <v>0.10751071866512595</v>
      </c>
      <c r="N473" s="123">
        <f t="shared" si="246"/>
        <v>0.15003073506612533</v>
      </c>
      <c r="O473" s="123">
        <f t="shared" si="246"/>
        <v>7.954882137396975E-2</v>
      </c>
      <c r="P473" s="123">
        <f t="shared" si="246"/>
        <v>8.4138969192194296E-2</v>
      </c>
      <c r="Q473" s="123">
        <f t="shared" si="246"/>
        <v>0.14992109984329871</v>
      </c>
      <c r="R473" s="123">
        <f t="shared" si="246"/>
        <v>0.18164024604929316</v>
      </c>
      <c r="S473" s="123">
        <f t="shared" si="246"/>
        <v>0.18625814305924138</v>
      </c>
      <c r="T473" s="123">
        <f t="shared" si="246"/>
        <v>0.26380912473831103</v>
      </c>
      <c r="U473" s="123">
        <f t="shared" si="246"/>
        <v>0.10144331952151098</v>
      </c>
      <c r="V473" s="123">
        <f t="shared" si="246"/>
        <v>7.3544261113331025E-2</v>
      </c>
      <c r="W473" s="123">
        <f t="shared" si="246"/>
        <v>0.10897075547700226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7.0062658569772965E-2</v>
      </c>
      <c r="D474" s="99">
        <f>RES_hhdet_in_fecs!D8</f>
        <v>4.3285675085716228E-2</v>
      </c>
      <c r="E474" s="99">
        <f>RES_hhdet_in_fecs!E8</f>
        <v>9.1880061754662234E-2</v>
      </c>
      <c r="F474" s="99">
        <f>RES_hhdet_in_fecs!F8</f>
        <v>0.12563933839382388</v>
      </c>
      <c r="G474" s="99">
        <f>RES_hhdet_in_fecs!G8</f>
        <v>0.12798821589329032</v>
      </c>
      <c r="H474" s="99">
        <f>RES_hhdet_in_fecs!H8</f>
        <v>0.12206158933163148</v>
      </c>
      <c r="I474" s="99">
        <f>RES_hhdet_in_fecs!I8</f>
        <v>0.11047851357989018</v>
      </c>
      <c r="J474" s="99">
        <f>RES_hhdet_in_fecs!J8</f>
        <v>9.8490465620442766E-2</v>
      </c>
      <c r="K474" s="99">
        <f>RES_hhdet_in_fecs!K8</f>
        <v>0.11119380401667064</v>
      </c>
      <c r="L474" s="99">
        <f>RES_hhdet_in_fecs!L8</f>
        <v>0.11703178511425645</v>
      </c>
      <c r="M474" s="99">
        <f>RES_hhdet_in_fecs!M8</f>
        <v>0.10751071866512595</v>
      </c>
      <c r="N474" s="99">
        <f>RES_hhdet_in_fecs!N8</f>
        <v>0.15003073506612533</v>
      </c>
      <c r="O474" s="99">
        <f>RES_hhdet_in_fecs!O8</f>
        <v>7.954882137396975E-2</v>
      </c>
      <c r="P474" s="99">
        <f>RES_hhdet_in_fecs!P8</f>
        <v>8.4138969192194296E-2</v>
      </c>
      <c r="Q474" s="99">
        <f>RES_hhdet_in_fecs!Q8</f>
        <v>0.14992109984329871</v>
      </c>
      <c r="R474" s="99">
        <f>RES_hhdet_in_fecs!R8</f>
        <v>0.18164024604929316</v>
      </c>
      <c r="S474" s="99">
        <f>RES_hhdet_in_fecs!S8</f>
        <v>0.18625814305924138</v>
      </c>
      <c r="T474" s="99">
        <f>RES_hhdet_in_fecs!T8</f>
        <v>0.26380912473831103</v>
      </c>
      <c r="U474" s="99">
        <f>RES_hhdet_in_fecs!U8</f>
        <v>0.10144331952151098</v>
      </c>
      <c r="V474" s="99">
        <f>RES_hhdet_in_fecs!V8</f>
        <v>7.3544261113331025E-2</v>
      </c>
      <c r="W474" s="99">
        <f>RES_hhdet_in_fecs!W8</f>
        <v>0.10897075547700226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13.223879980459344</v>
      </c>
      <c r="D475" s="123">
        <v>13.306810189044734</v>
      </c>
      <c r="E475" s="123">
        <v>15.328814844349109</v>
      </c>
      <c r="F475" s="123">
        <v>14.93314478627625</v>
      </c>
      <c r="G475" s="123">
        <v>14.715433629104032</v>
      </c>
      <c r="H475" s="123">
        <v>16.237537952766328</v>
      </c>
      <c r="I475" s="123">
        <v>16.405218146239999</v>
      </c>
      <c r="J475" s="123">
        <v>16.935304558429689</v>
      </c>
      <c r="K475" s="123">
        <v>16.670897271313052</v>
      </c>
      <c r="L475" s="123">
        <v>16.555556333797757</v>
      </c>
      <c r="M475" s="123">
        <v>16.074430587589568</v>
      </c>
      <c r="N475" s="123">
        <v>15.153283692719874</v>
      </c>
      <c r="O475" s="123">
        <v>14.45362039618934</v>
      </c>
      <c r="P475" s="123">
        <v>13.651048106389268</v>
      </c>
      <c r="Q475" s="123">
        <v>12.750374098676627</v>
      </c>
      <c r="R475" s="123">
        <v>13.252028811098002</v>
      </c>
      <c r="S475" s="123">
        <v>13.622863412033077</v>
      </c>
      <c r="T475" s="123">
        <v>12.644757576188256</v>
      </c>
      <c r="U475" s="123">
        <v>12.557327556821088</v>
      </c>
      <c r="V475" s="123">
        <v>13.068409411989924</v>
      </c>
      <c r="W475" s="123">
        <v>15.022385026516321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11.591514456694791</v>
      </c>
      <c r="D476" s="99">
        <v>12.806501275339366</v>
      </c>
      <c r="E476" s="99">
        <v>12.76023358391185</v>
      </c>
      <c r="F476" s="99">
        <v>13.269628112205208</v>
      </c>
      <c r="G476" s="99">
        <v>13.572057906799268</v>
      </c>
      <c r="H476" s="99">
        <v>14.349358572594969</v>
      </c>
      <c r="I476" s="99">
        <v>14.185195335351056</v>
      </c>
      <c r="J476" s="99">
        <v>15.738905423901185</v>
      </c>
      <c r="K476" s="99">
        <v>15.683397099558979</v>
      </c>
      <c r="L476" s="99">
        <v>15.098454697509062</v>
      </c>
      <c r="M476" s="99">
        <v>14.404169851455206</v>
      </c>
      <c r="N476" s="99">
        <v>14.111422931886905</v>
      </c>
      <c r="O476" s="99">
        <v>13.779446574157339</v>
      </c>
      <c r="P476" s="99">
        <v>13.702155089308111</v>
      </c>
      <c r="Q476" s="99">
        <v>13.342780002606977</v>
      </c>
      <c r="R476" s="99">
        <v>14.098686114881476</v>
      </c>
      <c r="S476" s="99">
        <v>14.60968876776618</v>
      </c>
      <c r="T476" s="99">
        <v>13.426606321954088</v>
      </c>
      <c r="U476" s="99">
        <v>12.063507066653118</v>
      </c>
      <c r="V476" s="99">
        <v>12.592891284064406</v>
      </c>
      <c r="W476" s="99">
        <v>13.129694747534039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15.124712126914609</v>
      </c>
      <c r="D477" s="99">
        <v>15.12334239317674</v>
      </c>
      <c r="E477" s="99">
        <v>14.801089579135125</v>
      </c>
      <c r="F477" s="99">
        <v>14.931751831370303</v>
      </c>
      <c r="G477" s="99">
        <v>16.116349366379616</v>
      </c>
      <c r="H477" s="99">
        <v>16.667723248499005</v>
      </c>
      <c r="I477" s="99">
        <v>16.994399983473006</v>
      </c>
      <c r="J477" s="99">
        <v>17.864565033111198</v>
      </c>
      <c r="K477" s="99">
        <v>17.726626407484151</v>
      </c>
      <c r="L477" s="99">
        <v>19.24961504454253</v>
      </c>
      <c r="M477" s="99">
        <v>18.707275247184331</v>
      </c>
      <c r="N477" s="99">
        <v>17.042783755087449</v>
      </c>
      <c r="O477" s="99">
        <v>15.967631223990059</v>
      </c>
      <c r="P477" s="99">
        <v>14.441676427312302</v>
      </c>
      <c r="Q477" s="99">
        <v>12.022273941687649</v>
      </c>
      <c r="R477" s="99">
        <v>12.175973842154782</v>
      </c>
      <c r="S477" s="99">
        <v>12.14903665360308</v>
      </c>
      <c r="T477" s="99">
        <v>11.518324785212643</v>
      </c>
      <c r="U477" s="99">
        <v>13.447457209920335</v>
      </c>
      <c r="V477" s="99">
        <v>15.552226858801914</v>
      </c>
      <c r="W477" s="99">
        <v>18.64050608119415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18.778106655160439</v>
      </c>
      <c r="D478" s="99">
        <v>10.290935877370812</v>
      </c>
      <c r="E478" s="99">
        <v>8.9559664740968721</v>
      </c>
      <c r="F478" s="99">
        <v>12.468075381094488</v>
      </c>
      <c r="G478" s="99">
        <v>11.640926995309444</v>
      </c>
      <c r="H478" s="99">
        <v>17.581186811770984</v>
      </c>
      <c r="I478" s="99">
        <v>9.4413316842908781</v>
      </c>
      <c r="J478" s="99">
        <v>14.573534561672481</v>
      </c>
      <c r="K478" s="99">
        <v>14.043434440807602</v>
      </c>
      <c r="L478" s="99">
        <v>17.786025545050094</v>
      </c>
      <c r="M478" s="99">
        <v>21.097298513369481</v>
      </c>
      <c r="N478" s="99">
        <v>14.137749072957961</v>
      </c>
      <c r="O478" s="99">
        <v>13.67456883591325</v>
      </c>
      <c r="P478" s="99">
        <v>12.181386286781056</v>
      </c>
      <c r="Q478" s="99">
        <v>9.1060649483121097</v>
      </c>
      <c r="R478" s="99">
        <v>9.7187668826261664</v>
      </c>
      <c r="S478" s="99">
        <v>9.4448516924716515</v>
      </c>
      <c r="T478" s="99">
        <v>9.7579404594797197</v>
      </c>
      <c r="U478" s="99">
        <v>12.987654891100991</v>
      </c>
      <c r="V478" s="99">
        <v>13.579451110828254</v>
      </c>
      <c r="W478" s="99">
        <v>20.327599386256409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9.1925176578856291</v>
      </c>
      <c r="D479" s="102">
        <v>2.9361390971616701</v>
      </c>
      <c r="E479" s="102">
        <v>2.0443147467169229</v>
      </c>
      <c r="F479" s="102">
        <v>4.7494085854655612</v>
      </c>
      <c r="G479" s="102">
        <v>4.2737799163425079</v>
      </c>
      <c r="H479" s="102">
        <v>8.5478085773084249</v>
      </c>
      <c r="I479" s="102">
        <v>2.8925833277426842</v>
      </c>
      <c r="J479" s="102">
        <v>6.3904841401524113</v>
      </c>
      <c r="K479" s="102">
        <v>7.3635188599523937</v>
      </c>
      <c r="L479" s="102">
        <v>10.215216380544359</v>
      </c>
      <c r="M479" s="102">
        <v>12.691279648841221</v>
      </c>
      <c r="N479" s="102">
        <v>7.7202371716871516</v>
      </c>
      <c r="O479" s="102">
        <v>8.4623084055292974</v>
      </c>
      <c r="P479" s="102">
        <v>7.1535501685116598</v>
      </c>
      <c r="Q479" s="102">
        <v>2.9522242071558105</v>
      </c>
      <c r="R479" s="102">
        <v>2.8243648459128363</v>
      </c>
      <c r="S479" s="102">
        <v>1.8119801848196162</v>
      </c>
      <c r="T479" s="102">
        <v>2.1369032799078558</v>
      </c>
      <c r="U479" s="102">
        <v>7.1654135555133092</v>
      </c>
      <c r="V479" s="102">
        <v>8.1669081591626185</v>
      </c>
      <c r="W479" s="102">
        <v>16.316084422545021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9.5855889972748116</v>
      </c>
      <c r="D480" s="105">
        <v>7.354796780209143</v>
      </c>
      <c r="E480" s="105">
        <v>6.9116517273799483</v>
      </c>
      <c r="F480" s="105">
        <v>7.7186667956289252</v>
      </c>
      <c r="G480" s="105">
        <v>7.3671470789669371</v>
      </c>
      <c r="H480" s="105">
        <v>9.0333782344625568</v>
      </c>
      <c r="I480" s="105">
        <v>6.5487483565481925</v>
      </c>
      <c r="J480" s="105">
        <v>8.1830504215200719</v>
      </c>
      <c r="K480" s="105">
        <v>6.6799155808552095</v>
      </c>
      <c r="L480" s="105">
        <v>7.5708091645057385</v>
      </c>
      <c r="M480" s="105">
        <v>8.4060188645282654</v>
      </c>
      <c r="N480" s="105">
        <v>6.4175119012708102</v>
      </c>
      <c r="O480" s="105">
        <v>5.2122604303839521</v>
      </c>
      <c r="P480" s="105">
        <v>5.0278361182693958</v>
      </c>
      <c r="Q480" s="105">
        <v>6.1538407411563005</v>
      </c>
      <c r="R480" s="105">
        <v>6.8944020367133296</v>
      </c>
      <c r="S480" s="105">
        <v>7.6328715076520339</v>
      </c>
      <c r="T480" s="105">
        <v>7.6210371795718626</v>
      </c>
      <c r="U480" s="105">
        <v>5.822241335587683</v>
      </c>
      <c r="V480" s="105">
        <v>5.412542951665638</v>
      </c>
      <c r="W480" s="105">
        <v>4.0115149637113889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16.296206538635825</v>
      </c>
      <c r="D481" s="102">
        <v>13.96677157915417</v>
      </c>
      <c r="E481" s="102">
        <v>17.620944243890666</v>
      </c>
      <c r="F481" s="102">
        <v>17.5196722026025</v>
      </c>
      <c r="G481" s="102">
        <v>16.401813360675469</v>
      </c>
      <c r="H481" s="102">
        <v>19.921693918640717</v>
      </c>
      <c r="I481" s="102">
        <v>18.696377160448716</v>
      </c>
      <c r="J481" s="102">
        <v>17.793484416440517</v>
      </c>
      <c r="K481" s="102">
        <v>17.469618168306852</v>
      </c>
      <c r="L481" s="102">
        <v>17.303135263386675</v>
      </c>
      <c r="M481" s="102">
        <v>16.419568389559732</v>
      </c>
      <c r="N481" s="102">
        <v>16.114535869963301</v>
      </c>
      <c r="O481" s="102">
        <v>15.642033007036023</v>
      </c>
      <c r="P481" s="102">
        <v>15.738814014031105</v>
      </c>
      <c r="Q481" s="102">
        <v>12.623259994436831</v>
      </c>
      <c r="R481" s="102">
        <v>13.597795151902815</v>
      </c>
      <c r="S481" s="102">
        <v>14.035266805271863</v>
      </c>
      <c r="T481" s="102">
        <v>13.411483939594683</v>
      </c>
      <c r="U481" s="102">
        <v>14.780369187571447</v>
      </c>
      <c r="V481" s="102">
        <v>14.683444787612929</v>
      </c>
      <c r="W481" s="102">
        <v>14.321761165550971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16.492199836545041</v>
      </c>
      <c r="D482" s="105">
        <v>18.074986193108927</v>
      </c>
      <c r="E482" s="105">
        <v>19.067795711658263</v>
      </c>
      <c r="F482" s="105">
        <v>16.940712445835977</v>
      </c>
      <c r="G482" s="105">
        <v>18.658584225433454</v>
      </c>
      <c r="H482" s="105">
        <v>18.802250730241688</v>
      </c>
      <c r="I482" s="105">
        <v>20.222353783150712</v>
      </c>
      <c r="J482" s="105">
        <v>19.250017937335844</v>
      </c>
      <c r="K482" s="105">
        <v>16.896078239983822</v>
      </c>
      <c r="L482" s="105">
        <v>17.267569113399794</v>
      </c>
      <c r="M482" s="105">
        <v>18.119940742490705</v>
      </c>
      <c r="N482" s="105">
        <v>16.862727236027116</v>
      </c>
      <c r="O482" s="105">
        <v>14.315146105861997</v>
      </c>
      <c r="P482" s="105">
        <v>13.076650179329114</v>
      </c>
      <c r="Q482" s="105">
        <v>12.035643190337073</v>
      </c>
      <c r="R482" s="105">
        <v>11.903710905615013</v>
      </c>
      <c r="S482" s="105">
        <v>10.915125284197362</v>
      </c>
      <c r="T482" s="105">
        <v>11.610520031396542</v>
      </c>
      <c r="U482" s="105">
        <v>13.009806799268395</v>
      </c>
      <c r="V482" s="105">
        <v>14.138932261521715</v>
      </c>
      <c r="W482" s="105">
        <v>18.08822437351812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7.6258564984218786</v>
      </c>
      <c r="D483" s="99">
        <v>9.1146249157765098</v>
      </c>
      <c r="E483" s="99">
        <v>9.6261989458519697</v>
      </c>
      <c r="F483" s="99">
        <v>8.4821463276375315</v>
      </c>
      <c r="G483" s="99">
        <v>9.9738642857615432</v>
      </c>
      <c r="H483" s="99">
        <v>9.6305798474469047</v>
      </c>
      <c r="I483" s="99">
        <v>11.928379879387748</v>
      </c>
      <c r="J483" s="99">
        <v>11.196994385599</v>
      </c>
      <c r="K483" s="99">
        <v>10.369925847283566</v>
      </c>
      <c r="L483" s="99">
        <v>10.574520841323634</v>
      </c>
      <c r="M483" s="99">
        <v>10.655977815696319</v>
      </c>
      <c r="N483" s="99">
        <v>10.147343682688847</v>
      </c>
      <c r="O483" s="99">
        <v>9.1822887516085689</v>
      </c>
      <c r="P483" s="99">
        <v>8.1260913051409158</v>
      </c>
      <c r="Q483" s="99">
        <v>6.8102274509195633</v>
      </c>
      <c r="R483" s="99">
        <v>5.9891220583437246</v>
      </c>
      <c r="S483" s="99">
        <v>4.1723700094123455</v>
      </c>
      <c r="T483" s="99">
        <v>4.7843556417998574</v>
      </c>
      <c r="U483" s="99">
        <v>7.4506212251635526</v>
      </c>
      <c r="V483" s="99">
        <v>8.8529505544840319</v>
      </c>
      <c r="W483" s="99">
        <v>10.857295165810998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8.866343338123162</v>
      </c>
      <c r="D484" s="99">
        <v>8.9603612773324137</v>
      </c>
      <c r="E484" s="99">
        <v>9.4415967658062989</v>
      </c>
      <c r="F484" s="99">
        <v>8.4585661181984513</v>
      </c>
      <c r="G484" s="99">
        <v>8.6847199396719095</v>
      </c>
      <c r="H484" s="99">
        <v>9.1716708827947819</v>
      </c>
      <c r="I484" s="99">
        <v>8.2939739037629625</v>
      </c>
      <c r="J484" s="99">
        <v>8.0530235517368407</v>
      </c>
      <c r="K484" s="99">
        <v>6.526152392700256</v>
      </c>
      <c r="L484" s="99">
        <v>6.6930482720761582</v>
      </c>
      <c r="M484" s="99">
        <v>7.463962926794383</v>
      </c>
      <c r="N484" s="99">
        <v>6.7153835533382713</v>
      </c>
      <c r="O484" s="99">
        <v>5.1328573542534306</v>
      </c>
      <c r="P484" s="99">
        <v>4.9505588741881992</v>
      </c>
      <c r="Q484" s="99">
        <v>5.2254157394175103</v>
      </c>
      <c r="R484" s="99">
        <v>5.9145888472712826</v>
      </c>
      <c r="S484" s="99">
        <v>6.7427552747850159</v>
      </c>
      <c r="T484" s="99">
        <v>6.8261643895966833</v>
      </c>
      <c r="U484" s="99">
        <v>5.5591855741048386</v>
      </c>
      <c r="V484" s="99">
        <v>5.2859817070376858</v>
      </c>
      <c r="W484" s="99">
        <v>7.2309292077071268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6.3014680958687146</v>
      </c>
      <c r="D485" s="123">
        <v>6.2431004781865731</v>
      </c>
      <c r="E485" s="123">
        <v>9.0315259551685791</v>
      </c>
      <c r="F485" s="123">
        <v>8.6257574731236595</v>
      </c>
      <c r="G485" s="123">
        <v>8.3606105455550441</v>
      </c>
      <c r="H485" s="123">
        <v>8.8150290370230433</v>
      </c>
      <c r="I485" s="123">
        <v>8.3205255021300371</v>
      </c>
      <c r="J485" s="123">
        <v>8.515297462258351</v>
      </c>
      <c r="K485" s="123">
        <v>8.0491116488219205</v>
      </c>
      <c r="L485" s="123">
        <v>8.2816593044928837</v>
      </c>
      <c r="M485" s="123">
        <v>7.5169066433754859</v>
      </c>
      <c r="N485" s="123">
        <v>7.8689030056217364</v>
      </c>
      <c r="O485" s="123">
        <v>7.2736704889577704</v>
      </c>
      <c r="P485" s="123">
        <v>7.5419593265750411</v>
      </c>
      <c r="Q485" s="123">
        <v>7.5572693426199118</v>
      </c>
      <c r="R485" s="123">
        <v>7.741565600995858</v>
      </c>
      <c r="S485" s="123">
        <v>7.850699205027122</v>
      </c>
      <c r="T485" s="123">
        <v>6.6467816440818464</v>
      </c>
      <c r="U485" s="123">
        <v>8.2048389949363632</v>
      </c>
      <c r="V485" s="123">
        <v>7.5307067977173574</v>
      </c>
      <c r="W485" s="123">
        <v>6.6980603785932713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6.3475261435036696</v>
      </c>
      <c r="D486" s="99">
        <v>7.8509028046120779</v>
      </c>
      <c r="E486" s="99">
        <v>9.1839649892035773</v>
      </c>
      <c r="F486" s="99">
        <v>9.0990894153135784</v>
      </c>
      <c r="G486" s="99">
        <v>9.2363306616878607</v>
      </c>
      <c r="H486" s="99">
        <v>9.8314942101998675</v>
      </c>
      <c r="I486" s="99">
        <v>8.9463663732545715</v>
      </c>
      <c r="J486" s="99">
        <v>9.7443108822007805</v>
      </c>
      <c r="K486" s="99">
        <v>9.5068602613412878</v>
      </c>
      <c r="L486" s="99">
        <v>9.5983073416606786</v>
      </c>
      <c r="M486" s="99">
        <v>8.8396051544303926</v>
      </c>
      <c r="N486" s="99">
        <v>8.6511260218503256</v>
      </c>
      <c r="O486" s="99">
        <v>7.4311171084653305</v>
      </c>
      <c r="P486" s="99">
        <v>7.6303035023480996</v>
      </c>
      <c r="Q486" s="99">
        <v>8.238674517231221</v>
      </c>
      <c r="R486" s="99">
        <v>8.3713445884087658</v>
      </c>
      <c r="S486" s="99">
        <v>8.7682763564900359</v>
      </c>
      <c r="T486" s="99">
        <v>6.7581827184968732</v>
      </c>
      <c r="U486" s="99">
        <v>7.6901800157920066</v>
      </c>
      <c r="V486" s="99">
        <v>8.1293177696240768</v>
      </c>
      <c r="W486" s="99">
        <v>8.0457185197086876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6.6981769260787463</v>
      </c>
      <c r="D487" s="99">
        <v>7.3178579039621079</v>
      </c>
      <c r="E487" s="99">
        <v>9.3308913848366384</v>
      </c>
      <c r="F487" s="99">
        <v>9.3029577341817404</v>
      </c>
      <c r="G487" s="99">
        <v>9.1798090611926071</v>
      </c>
      <c r="H487" s="99">
        <v>9.4664786033829529</v>
      </c>
      <c r="I487" s="99">
        <v>9.7060482054841302</v>
      </c>
      <c r="J487" s="99">
        <v>10.102125411305288</v>
      </c>
      <c r="K487" s="99">
        <v>9.6908518224983418</v>
      </c>
      <c r="L487" s="99">
        <v>9.5091162113022083</v>
      </c>
      <c r="M487" s="99">
        <v>8.9812484321947892</v>
      </c>
      <c r="N487" s="99">
        <v>9.1524351065914669</v>
      </c>
      <c r="O487" s="99">
        <v>8.4711941319242214</v>
      </c>
      <c r="P487" s="99">
        <v>8.4114718537248603</v>
      </c>
      <c r="Q487" s="99">
        <v>8.4149516026170943</v>
      </c>
      <c r="R487" s="99">
        <v>8.9298922870797881</v>
      </c>
      <c r="S487" s="99">
        <v>9.039749855734545</v>
      </c>
      <c r="T487" s="99">
        <v>8.3354245389972199</v>
      </c>
      <c r="U487" s="99">
        <v>9.5070185297354897</v>
      </c>
      <c r="V487" s="99">
        <v>8.6297101376268426</v>
      </c>
      <c r="W487" s="99">
        <v>8.3266436542236306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5.6718041798794037</v>
      </c>
      <c r="D488" s="110">
        <v>4.7017184570166837</v>
      </c>
      <c r="E488" s="110">
        <v>8.8646359810458168</v>
      </c>
      <c r="F488" s="110">
        <v>7.985167191263729</v>
      </c>
      <c r="G488" s="110">
        <v>6.9676395083330958</v>
      </c>
      <c r="H488" s="110">
        <v>7.9411777504910361</v>
      </c>
      <c r="I488" s="110">
        <v>7.026171902994399</v>
      </c>
      <c r="J488" s="110">
        <v>7.4947085798237234</v>
      </c>
      <c r="K488" s="110">
        <v>7.1533135531649714</v>
      </c>
      <c r="L488" s="110">
        <v>7.6783045630884255</v>
      </c>
      <c r="M488" s="110">
        <v>6.7653708396155112</v>
      </c>
      <c r="N488" s="110">
        <v>6.7358168801437239</v>
      </c>
      <c r="O488" s="110">
        <v>6.2968512131050156</v>
      </c>
      <c r="P488" s="110">
        <v>5.8227452390379044</v>
      </c>
      <c r="Q488" s="110">
        <v>6.0984499613580168</v>
      </c>
      <c r="R488" s="110">
        <v>6.5049340467062757</v>
      </c>
      <c r="S488" s="110">
        <v>6.5779432696083528</v>
      </c>
      <c r="T488" s="110">
        <v>6.0926925533891154</v>
      </c>
      <c r="U488" s="110">
        <v>6.1472410805476034</v>
      </c>
      <c r="V488" s="110">
        <v>5.7489243758146937</v>
      </c>
      <c r="W488" s="110">
        <v>6.0106752300272381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90.001975750972548</v>
      </c>
      <c r="D490" s="118">
        <f t="shared" si="247"/>
        <v>93.028093910539823</v>
      </c>
      <c r="E490" s="118">
        <f t="shared" si="247"/>
        <v>91.717661527654585</v>
      </c>
      <c r="F490" s="118">
        <f t="shared" si="247"/>
        <v>88.286157575005902</v>
      </c>
      <c r="G490" s="118">
        <f t="shared" si="247"/>
        <v>91.858442847427185</v>
      </c>
      <c r="H490" s="118">
        <f t="shared" si="247"/>
        <v>101.20140684701623</v>
      </c>
      <c r="I490" s="118">
        <f t="shared" si="247"/>
        <v>94.252302195180377</v>
      </c>
      <c r="J490" s="118">
        <f t="shared" si="247"/>
        <v>96.552249858958888</v>
      </c>
      <c r="K490" s="118">
        <f t="shared" si="247"/>
        <v>95.585790556388432</v>
      </c>
      <c r="L490" s="118">
        <f t="shared" si="247"/>
        <v>103.63295754636488</v>
      </c>
      <c r="M490" s="118">
        <f t="shared" si="247"/>
        <v>89.476535100869967</v>
      </c>
      <c r="N490" s="118">
        <f t="shared" si="247"/>
        <v>87.748428310912274</v>
      </c>
      <c r="O490" s="118">
        <f t="shared" si="247"/>
        <v>83.167689914816719</v>
      </c>
      <c r="P490" s="118">
        <f t="shared" si="247"/>
        <v>75.378387765108286</v>
      </c>
      <c r="Q490" s="118">
        <f t="shared" si="247"/>
        <v>68.948557003902877</v>
      </c>
      <c r="R490" s="118">
        <f t="shared" ref="R490:V490" si="248">R491+R494+R496+R506</f>
        <v>71.268258242559526</v>
      </c>
      <c r="S490" s="118">
        <f t="shared" si="248"/>
        <v>73.666302528198614</v>
      </c>
      <c r="T490" s="118">
        <f t="shared" si="248"/>
        <v>65.429411954234098</v>
      </c>
      <c r="U490" s="118">
        <f t="shared" si="248"/>
        <v>65.551241978060034</v>
      </c>
      <c r="V490" s="118">
        <f t="shared" si="248"/>
        <v>64.76606413300496</v>
      </c>
      <c r="W490" s="118">
        <f t="shared" ref="W490" si="249">W491+W494+W496+W506</f>
        <v>61.62275717947562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77.224153838823355</v>
      </c>
      <c r="D491" s="123">
        <f t="shared" si="250"/>
        <v>80.307611455089415</v>
      </c>
      <c r="E491" s="123">
        <f t="shared" si="250"/>
        <v>75.226677921298347</v>
      </c>
      <c r="F491" s="123">
        <f t="shared" si="250"/>
        <v>72.385621341232792</v>
      </c>
      <c r="G491" s="123">
        <f t="shared" si="250"/>
        <v>76.311284838087857</v>
      </c>
      <c r="H491" s="123">
        <f t="shared" si="250"/>
        <v>83.915016015622513</v>
      </c>
      <c r="I491" s="123">
        <f t="shared" si="250"/>
        <v>76.799948982664816</v>
      </c>
      <c r="J491" s="123">
        <f t="shared" si="250"/>
        <v>78.535788687156767</v>
      </c>
      <c r="K491" s="123">
        <f t="shared" si="250"/>
        <v>77.738759698485964</v>
      </c>
      <c r="L491" s="123">
        <f t="shared" si="250"/>
        <v>85.84835517760979</v>
      </c>
      <c r="M491" s="123">
        <f t="shared" si="250"/>
        <v>72.612489857647205</v>
      </c>
      <c r="N491" s="123">
        <f t="shared" si="250"/>
        <v>71.363684598184079</v>
      </c>
      <c r="O491" s="123">
        <f t="shared" si="250"/>
        <v>67.647442297639998</v>
      </c>
      <c r="P491" s="123">
        <f t="shared" si="250"/>
        <v>60.050389973937264</v>
      </c>
      <c r="Q491" s="123">
        <f t="shared" si="250"/>
        <v>53.79429133880793</v>
      </c>
      <c r="R491" s="123">
        <f t="shared" ref="R491:V491" si="251">SUM(R492:R493)</f>
        <v>55.309999139718606</v>
      </c>
      <c r="S491" s="123">
        <f t="shared" si="251"/>
        <v>57.207854189926543</v>
      </c>
      <c r="T491" s="123">
        <f t="shared" si="251"/>
        <v>49.859021556243519</v>
      </c>
      <c r="U491" s="123">
        <f t="shared" si="251"/>
        <v>49.477735033756055</v>
      </c>
      <c r="V491" s="123">
        <f t="shared" si="251"/>
        <v>48.722196173095149</v>
      </c>
      <c r="W491" s="123">
        <f t="shared" ref="W491" si="252">SUM(W492:W493)</f>
        <v>43.624218898647477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76.583037496210707</v>
      </c>
      <c r="D492" s="99">
        <v>79.657682838342723</v>
      </c>
      <c r="E492" s="99">
        <v>74.614584472901186</v>
      </c>
      <c r="F492" s="99">
        <v>71.809714230333739</v>
      </c>
      <c r="G492" s="99">
        <v>75.711947270834003</v>
      </c>
      <c r="H492" s="99">
        <v>83.255596477064898</v>
      </c>
      <c r="I492" s="99">
        <v>76.198549089862937</v>
      </c>
      <c r="J492" s="99">
        <v>77.939747305816738</v>
      </c>
      <c r="K492" s="99">
        <v>77.144746465552075</v>
      </c>
      <c r="L492" s="99">
        <v>85.196957475110835</v>
      </c>
      <c r="M492" s="99">
        <v>72.076688376666496</v>
      </c>
      <c r="N492" s="99">
        <v>70.85170291600339</v>
      </c>
      <c r="O492" s="99">
        <v>67.17110519686544</v>
      </c>
      <c r="P492" s="99">
        <v>59.669342980498243</v>
      </c>
      <c r="Q492" s="99">
        <v>53.446356363846654</v>
      </c>
      <c r="R492" s="99">
        <v>54.943346028863459</v>
      </c>
      <c r="S492" s="99">
        <v>56.830349483627806</v>
      </c>
      <c r="T492" s="99">
        <v>49.517774476451109</v>
      </c>
      <c r="U492" s="99">
        <v>49.157723475084374</v>
      </c>
      <c r="V492" s="99">
        <v>48.406396960678393</v>
      </c>
      <c r="W492" s="99">
        <v>43.320806477332077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0.64111634261265438</v>
      </c>
      <c r="D493" s="99">
        <v>0.64992861674669067</v>
      </c>
      <c r="E493" s="99">
        <v>0.61209344839716517</v>
      </c>
      <c r="F493" s="99">
        <v>0.57590711089905477</v>
      </c>
      <c r="G493" s="99">
        <v>0.59933756725385756</v>
      </c>
      <c r="H493" s="99">
        <v>0.65941953855760771</v>
      </c>
      <c r="I493" s="99">
        <v>0.60139989280188522</v>
      </c>
      <c r="J493" s="99">
        <v>0.59604138134003215</v>
      </c>
      <c r="K493" s="99">
        <v>0.59401323293388952</v>
      </c>
      <c r="L493" s="99">
        <v>0.65139770249895279</v>
      </c>
      <c r="M493" s="99">
        <v>0.53580148098070446</v>
      </c>
      <c r="N493" s="99">
        <v>0.51198168218069506</v>
      </c>
      <c r="O493" s="99">
        <v>0.47633710077456126</v>
      </c>
      <c r="P493" s="99">
        <v>0.38104699343901954</v>
      </c>
      <c r="Q493" s="99">
        <v>0.34793497496127501</v>
      </c>
      <c r="R493" s="99">
        <v>0.3666531108551469</v>
      </c>
      <c r="S493" s="99">
        <v>0.37750470629873439</v>
      </c>
      <c r="T493" s="99">
        <v>0.34124707979240887</v>
      </c>
      <c r="U493" s="99">
        <v>0.32001155867167735</v>
      </c>
      <c r="V493" s="99">
        <v>0.31579921241675585</v>
      </c>
      <c r="W493" s="99">
        <v>0.30341242131539947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0.1513659771632315</v>
      </c>
      <c r="D494" s="123">
        <f t="shared" si="253"/>
        <v>9.5842454204416297E-2</v>
      </c>
      <c r="E494" s="123">
        <f t="shared" si="253"/>
        <v>0.21491719425583439</v>
      </c>
      <c r="F494" s="123">
        <f t="shared" si="253"/>
        <v>0.30415292223278489</v>
      </c>
      <c r="G494" s="123">
        <f t="shared" si="253"/>
        <v>0.31952637629586012</v>
      </c>
      <c r="H494" s="123">
        <f t="shared" si="253"/>
        <v>0.33347122769513249</v>
      </c>
      <c r="I494" s="123">
        <f t="shared" si="253"/>
        <v>0.31033962810430654</v>
      </c>
      <c r="J494" s="123">
        <f t="shared" si="253"/>
        <v>0.28220016341179072</v>
      </c>
      <c r="K494" s="123">
        <f t="shared" si="253"/>
        <v>0.32379628122679865</v>
      </c>
      <c r="L494" s="123">
        <f t="shared" si="253"/>
        <v>0.34904341839136588</v>
      </c>
      <c r="M494" s="123">
        <f t="shared" si="253"/>
        <v>0.32785895159618511</v>
      </c>
      <c r="N494" s="123">
        <f t="shared" si="253"/>
        <v>0.45078166068164033</v>
      </c>
      <c r="O494" s="123">
        <f t="shared" si="253"/>
        <v>0.25671392114844727</v>
      </c>
      <c r="P494" s="123">
        <f t="shared" si="253"/>
        <v>0.2825631887291265</v>
      </c>
      <c r="Q494" s="123">
        <f t="shared" si="253"/>
        <v>0.52998729276089318</v>
      </c>
      <c r="R494" s="123">
        <f t="shared" si="253"/>
        <v>0.63955429247186957</v>
      </c>
      <c r="S494" s="123">
        <f t="shared" si="253"/>
        <v>0.66783972037637818</v>
      </c>
      <c r="T494" s="123">
        <f t="shared" si="253"/>
        <v>0.96209571422400153</v>
      </c>
      <c r="U494" s="123">
        <f t="shared" si="253"/>
        <v>0.38824049926543358</v>
      </c>
      <c r="V494" s="123">
        <f t="shared" si="253"/>
        <v>0.27978442037512846</v>
      </c>
      <c r="W494" s="123">
        <f t="shared" si="253"/>
        <v>0.42324009445777933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0.1513659771632315</v>
      </c>
      <c r="D495" s="99">
        <f>RES_hhdet_in_tess!D8</f>
        <v>9.5842454204416297E-2</v>
      </c>
      <c r="E495" s="99">
        <f>RES_hhdet_in_tess!E8</f>
        <v>0.21491719425583439</v>
      </c>
      <c r="F495" s="99">
        <f>RES_hhdet_in_tess!F8</f>
        <v>0.30415292223278489</v>
      </c>
      <c r="G495" s="99">
        <f>RES_hhdet_in_tess!G8</f>
        <v>0.31952637629586012</v>
      </c>
      <c r="H495" s="99">
        <f>RES_hhdet_in_tess!H8</f>
        <v>0.33347122769513249</v>
      </c>
      <c r="I495" s="99">
        <f>RES_hhdet_in_tess!I8</f>
        <v>0.31033962810430654</v>
      </c>
      <c r="J495" s="99">
        <f>RES_hhdet_in_tess!J8</f>
        <v>0.28220016341179072</v>
      </c>
      <c r="K495" s="99">
        <f>RES_hhdet_in_tess!K8</f>
        <v>0.32379628122679865</v>
      </c>
      <c r="L495" s="99">
        <f>RES_hhdet_in_tess!L8</f>
        <v>0.34904341839136588</v>
      </c>
      <c r="M495" s="99">
        <f>RES_hhdet_in_tess!M8</f>
        <v>0.32785895159618511</v>
      </c>
      <c r="N495" s="99">
        <f>RES_hhdet_in_tess!N8</f>
        <v>0.45078166068164033</v>
      </c>
      <c r="O495" s="99">
        <f>RES_hhdet_in_tess!O8</f>
        <v>0.25671392114844727</v>
      </c>
      <c r="P495" s="99">
        <f>RES_hhdet_in_tess!P8</f>
        <v>0.2825631887291265</v>
      </c>
      <c r="Q495" s="99">
        <f>RES_hhdet_in_tess!Q8</f>
        <v>0.52998729276089318</v>
      </c>
      <c r="R495" s="99">
        <f>RES_hhdet_in_tess!R8</f>
        <v>0.63955429247186957</v>
      </c>
      <c r="S495" s="99">
        <f>RES_hhdet_in_tess!S8</f>
        <v>0.66783972037637818</v>
      </c>
      <c r="T495" s="99">
        <f>RES_hhdet_in_tess!T8</f>
        <v>0.96209571422400153</v>
      </c>
      <c r="U495" s="99">
        <f>RES_hhdet_in_tess!U8</f>
        <v>0.38824049926543358</v>
      </c>
      <c r="V495" s="99">
        <f>RES_hhdet_in_tess!V8</f>
        <v>0.27978442037512846</v>
      </c>
      <c r="W495" s="99">
        <f>RES_hhdet_in_tess!W8</f>
        <v>0.42324009445777933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8.5598437028634198</v>
      </c>
      <c r="D496" s="123">
        <v>8.6144043131393868</v>
      </c>
      <c r="E496" s="123">
        <v>10.028439616147567</v>
      </c>
      <c r="F496" s="123">
        <v>9.8286130877561142</v>
      </c>
      <c r="G496" s="123">
        <v>9.8358435081424105</v>
      </c>
      <c r="H496" s="123">
        <v>11.118816539765737</v>
      </c>
      <c r="I496" s="123">
        <v>11.576988680834813</v>
      </c>
      <c r="J496" s="123">
        <v>11.901843488479336</v>
      </c>
      <c r="K496" s="123">
        <v>11.940404371553749</v>
      </c>
      <c r="L496" s="123">
        <v>11.615362074792158</v>
      </c>
      <c r="M496" s="123">
        <v>11.294200501303809</v>
      </c>
      <c r="N496" s="123">
        <v>10.649706967223503</v>
      </c>
      <c r="O496" s="123">
        <v>10.38466010039607</v>
      </c>
      <c r="P496" s="123">
        <v>10.239585631602482</v>
      </c>
      <c r="Q496" s="123">
        <v>9.6935905269040017</v>
      </c>
      <c r="R496" s="123">
        <v>10.085491437429084</v>
      </c>
      <c r="S496" s="123">
        <v>10.427164622913507</v>
      </c>
      <c r="T496" s="123">
        <v>9.7975687230486024</v>
      </c>
      <c r="U496" s="123">
        <v>10.226167469509011</v>
      </c>
      <c r="V496" s="123">
        <v>10.680795434105574</v>
      </c>
      <c r="W496" s="123">
        <v>12.427500672916187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7.5885582213383378</v>
      </c>
      <c r="D497" s="99">
        <v>8.4362207824376583</v>
      </c>
      <c r="E497" s="99">
        <v>8.4649744190677811</v>
      </c>
      <c r="F497" s="99">
        <v>8.8666649267303725</v>
      </c>
      <c r="G497" s="99">
        <v>9.1512498562668636</v>
      </c>
      <c r="H497" s="99">
        <v>9.7489519280581316</v>
      </c>
      <c r="I497" s="99">
        <v>9.7465583592625471</v>
      </c>
      <c r="J497" s="99">
        <v>10.832490027257329</v>
      </c>
      <c r="K497" s="99">
        <v>10.923793522389367</v>
      </c>
      <c r="L497" s="99">
        <v>10.593154084868385</v>
      </c>
      <c r="M497" s="99">
        <v>10.161142293679699</v>
      </c>
      <c r="N497" s="99">
        <v>10.057179471918484</v>
      </c>
      <c r="O497" s="99">
        <v>9.9059935060549815</v>
      </c>
      <c r="P497" s="99">
        <v>9.8595096701099081</v>
      </c>
      <c r="Q497" s="99">
        <v>9.7637536278645278</v>
      </c>
      <c r="R497" s="99">
        <v>10.528264122496246</v>
      </c>
      <c r="S497" s="99">
        <v>11.171382980553817</v>
      </c>
      <c r="T497" s="99">
        <v>10.202987601840142</v>
      </c>
      <c r="U497" s="99">
        <v>9.7042100571808572</v>
      </c>
      <c r="V497" s="99">
        <v>10.299312263827517</v>
      </c>
      <c r="W497" s="99">
        <v>10.935408576909563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8.6805438972546103</v>
      </c>
      <c r="D498" s="99">
        <v>8.5766637888233852</v>
      </c>
      <c r="E498" s="99">
        <v>8.5854588978649033</v>
      </c>
      <c r="F498" s="99">
        <v>8.7551986807988591</v>
      </c>
      <c r="G498" s="99">
        <v>9.5616045181227403</v>
      </c>
      <c r="H498" s="99">
        <v>10.094727588575097</v>
      </c>
      <c r="I498" s="99">
        <v>10.370904973618787</v>
      </c>
      <c r="J498" s="99">
        <v>11.124788427648388</v>
      </c>
      <c r="K498" s="99">
        <v>11.167159493938266</v>
      </c>
      <c r="L498" s="99">
        <v>12.407709019226962</v>
      </c>
      <c r="M498" s="99">
        <v>12.206467664614177</v>
      </c>
      <c r="N498" s="99">
        <v>11.058838000599444</v>
      </c>
      <c r="O498" s="99">
        <v>10.538409757062075</v>
      </c>
      <c r="P498" s="99">
        <v>9.9811747387701626</v>
      </c>
      <c r="Q498" s="99">
        <v>8.5694710592507111</v>
      </c>
      <c r="R498" s="99">
        <v>8.8807624345833975</v>
      </c>
      <c r="S498" s="99">
        <v>9.07234879730321</v>
      </c>
      <c r="T498" s="99">
        <v>8.7981445501111732</v>
      </c>
      <c r="U498" s="99">
        <v>10.610796177929366</v>
      </c>
      <c r="V498" s="99">
        <v>12.65647152763041</v>
      </c>
      <c r="W498" s="99">
        <v>16.051271893734771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15.819591637717865</v>
      </c>
      <c r="D499" s="99">
        <v>9.2530704256867811</v>
      </c>
      <c r="E499" s="99">
        <v>8.2470731655283505</v>
      </c>
      <c r="F499" s="99">
        <v>10.89389666223339</v>
      </c>
      <c r="G499" s="99">
        <v>10.149547416117944</v>
      </c>
      <c r="H499" s="99">
        <v>14.895233495367377</v>
      </c>
      <c r="I499" s="99">
        <v>8.2678117485388807</v>
      </c>
      <c r="J499" s="99">
        <v>12.502333080846459</v>
      </c>
      <c r="K499" s="99">
        <v>11.417602558480214</v>
      </c>
      <c r="L499" s="99">
        <v>14.405809292490611</v>
      </c>
      <c r="M499" s="99">
        <v>17.189209289408456</v>
      </c>
      <c r="N499" s="99">
        <v>11.622095278219701</v>
      </c>
      <c r="O499" s="99">
        <v>10.864383060294823</v>
      </c>
      <c r="P499" s="99">
        <v>9.9879941290447043</v>
      </c>
      <c r="Q499" s="99">
        <v>8.2757153845955411</v>
      </c>
      <c r="R499" s="99">
        <v>8.9778652193086153</v>
      </c>
      <c r="S499" s="99">
        <v>8.9951295437985372</v>
      </c>
      <c r="T499" s="99">
        <v>9.3134832192398918</v>
      </c>
      <c r="U499" s="99">
        <v>11.490993462713334</v>
      </c>
      <c r="V499" s="99">
        <v>12.028859379724073</v>
      </c>
      <c r="W499" s="99">
        <v>17.785586026667765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6.2340026404430526</v>
      </c>
      <c r="D500" s="102">
        <v>1.8982736454776417</v>
      </c>
      <c r="E500" s="102">
        <v>1.3354214381484029</v>
      </c>
      <c r="F500" s="102">
        <v>3.1752298666044632</v>
      </c>
      <c r="G500" s="102">
        <v>2.7824003371510067</v>
      </c>
      <c r="H500" s="102">
        <v>5.8618552609048189</v>
      </c>
      <c r="I500" s="102">
        <v>1.7190633919906877</v>
      </c>
      <c r="J500" s="102">
        <v>4.3192826593263876</v>
      </c>
      <c r="K500" s="102">
        <v>4.7376869776250015</v>
      </c>
      <c r="L500" s="102">
        <v>6.8350001279848707</v>
      </c>
      <c r="M500" s="102">
        <v>8.7831904248801891</v>
      </c>
      <c r="N500" s="102">
        <v>5.2045833769488903</v>
      </c>
      <c r="O500" s="102">
        <v>5.6521226299108722</v>
      </c>
      <c r="P500" s="102">
        <v>4.9601580107753085</v>
      </c>
      <c r="Q500" s="102">
        <v>2.121874643439241</v>
      </c>
      <c r="R500" s="102">
        <v>2.0834631825952861</v>
      </c>
      <c r="S500" s="102">
        <v>1.3622580361465026</v>
      </c>
      <c r="T500" s="102">
        <v>1.692446039668027</v>
      </c>
      <c r="U500" s="102">
        <v>5.6687521271256518</v>
      </c>
      <c r="V500" s="102">
        <v>6.6163164280584335</v>
      </c>
      <c r="W500" s="102">
        <v>13.774071062956379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9.5855889972748116</v>
      </c>
      <c r="D501" s="105">
        <v>7.354796780209143</v>
      </c>
      <c r="E501" s="105">
        <v>6.9116517273799483</v>
      </c>
      <c r="F501" s="105">
        <v>7.7186667956289252</v>
      </c>
      <c r="G501" s="105">
        <v>7.3671470789669371</v>
      </c>
      <c r="H501" s="105">
        <v>9.0333782344625568</v>
      </c>
      <c r="I501" s="105">
        <v>6.5487483565481925</v>
      </c>
      <c r="J501" s="105">
        <v>8.1830504215200719</v>
      </c>
      <c r="K501" s="105">
        <v>6.6799155808552095</v>
      </c>
      <c r="L501" s="105">
        <v>7.5708091645057385</v>
      </c>
      <c r="M501" s="105">
        <v>8.4060188645282654</v>
      </c>
      <c r="N501" s="105">
        <v>6.4175119012708102</v>
      </c>
      <c r="O501" s="105">
        <v>5.2122604303839521</v>
      </c>
      <c r="P501" s="105">
        <v>5.0278361182693958</v>
      </c>
      <c r="Q501" s="105">
        <v>6.1538407411563005</v>
      </c>
      <c r="R501" s="105">
        <v>6.8944020367133296</v>
      </c>
      <c r="S501" s="105">
        <v>7.6328715076520339</v>
      </c>
      <c r="T501" s="105">
        <v>7.6210371795718626</v>
      </c>
      <c r="U501" s="105">
        <v>5.822241335587683</v>
      </c>
      <c r="V501" s="105">
        <v>5.412542951665638</v>
      </c>
      <c r="W501" s="105">
        <v>4.0115149637113889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10.449516454495928</v>
      </c>
      <c r="D502" s="102">
        <v>8.8166750991313165</v>
      </c>
      <c r="E502" s="102">
        <v>11.273081180476382</v>
      </c>
      <c r="F502" s="102">
        <v>11.402830745720507</v>
      </c>
      <c r="G502" s="102">
        <v>10.722009699441166</v>
      </c>
      <c r="H502" s="102">
        <v>13.376261490587153</v>
      </c>
      <c r="I502" s="102">
        <v>12.759432321159522</v>
      </c>
      <c r="J502" s="102">
        <v>12.032123552384334</v>
      </c>
      <c r="K502" s="102">
        <v>11.515964879201322</v>
      </c>
      <c r="L502" s="102">
        <v>11.541732267278952</v>
      </c>
      <c r="M502" s="102">
        <v>10.738867996689713</v>
      </c>
      <c r="N502" s="102">
        <v>10.673735843362573</v>
      </c>
      <c r="O502" s="102">
        <v>10.317668549236108</v>
      </c>
      <c r="P502" s="102">
        <v>11.100968274842701</v>
      </c>
      <c r="Q502" s="102">
        <v>8.8638549133103535</v>
      </c>
      <c r="R502" s="102">
        <v>9.5953730910283213</v>
      </c>
      <c r="S502" s="102">
        <v>10.095857121856275</v>
      </c>
      <c r="T502" s="102">
        <v>9.7709360425445997</v>
      </c>
      <c r="U502" s="102">
        <v>11.216058463374109</v>
      </c>
      <c r="V502" s="102">
        <v>10.769054271518772</v>
      </c>
      <c r="W502" s="102">
        <v>10.675654564814362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14.573268284434555</v>
      </c>
      <c r="D503" s="105">
        <v>15.771716995907102</v>
      </c>
      <c r="E503" s="105">
        <v>16.626593598406643</v>
      </c>
      <c r="F503" s="105">
        <v>14.836513060602053</v>
      </c>
      <c r="G503" s="105">
        <v>16.156250033898893</v>
      </c>
      <c r="H503" s="105">
        <v>16.489082046200313</v>
      </c>
      <c r="I503" s="105">
        <v>17.166706287923489</v>
      </c>
      <c r="J503" s="105">
        <v>16.169244065879585</v>
      </c>
      <c r="K503" s="105">
        <v>13.837351525861756</v>
      </c>
      <c r="L503" s="105">
        <v>14.083090033837655</v>
      </c>
      <c r="M503" s="105">
        <v>15.248254478417596</v>
      </c>
      <c r="N503" s="105">
        <v>13.990833598993941</v>
      </c>
      <c r="O503" s="105">
        <v>11.503129479716817</v>
      </c>
      <c r="P503" s="105">
        <v>10.731841029858156</v>
      </c>
      <c r="Q503" s="105">
        <v>10.181039466354607</v>
      </c>
      <c r="R503" s="105">
        <v>10.332467810845428</v>
      </c>
      <c r="S503" s="105">
        <v>9.8349939817331098</v>
      </c>
      <c r="T503" s="105">
        <v>10.405215743987398</v>
      </c>
      <c r="U503" s="105">
        <v>11.344361728779097</v>
      </c>
      <c r="V503" s="105">
        <v>12.226137473708679</v>
      </c>
      <c r="W503" s="105">
        <v>16.13357638422255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5.7069249463113918</v>
      </c>
      <c r="D504" s="99">
        <v>6.811355718574692</v>
      </c>
      <c r="E504" s="99">
        <v>7.1849968326003371</v>
      </c>
      <c r="F504" s="99">
        <v>6.3779469424036019</v>
      </c>
      <c r="G504" s="99">
        <v>7.471530094226984</v>
      </c>
      <c r="H504" s="99">
        <v>7.3174111634055352</v>
      </c>
      <c r="I504" s="99">
        <v>8.8727323841605266</v>
      </c>
      <c r="J504" s="99">
        <v>8.1162205141427428</v>
      </c>
      <c r="K504" s="99">
        <v>7.3111991331614998</v>
      </c>
      <c r="L504" s="99">
        <v>7.3900417617614922</v>
      </c>
      <c r="M504" s="99">
        <v>7.7842915516232125</v>
      </c>
      <c r="N504" s="99">
        <v>7.2754500456556697</v>
      </c>
      <c r="O504" s="99">
        <v>6.3702721254633863</v>
      </c>
      <c r="P504" s="99">
        <v>5.781282155669957</v>
      </c>
      <c r="Q504" s="99">
        <v>4.9556237269370946</v>
      </c>
      <c r="R504" s="99">
        <v>4.4178789635741449</v>
      </c>
      <c r="S504" s="99">
        <v>3.0922387069480961</v>
      </c>
      <c r="T504" s="99">
        <v>3.5790513543907156</v>
      </c>
      <c r="U504" s="99">
        <v>5.7851761546742555</v>
      </c>
      <c r="V504" s="99">
        <v>6.9401557666709923</v>
      </c>
      <c r="W504" s="99">
        <v>8.9026471765154263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8.866343338123162</v>
      </c>
      <c r="D505" s="99">
        <v>8.9603612773324137</v>
      </c>
      <c r="E505" s="99">
        <v>9.4415967658062989</v>
      </c>
      <c r="F505" s="99">
        <v>8.4585661181984513</v>
      </c>
      <c r="G505" s="99">
        <v>8.6847199396719095</v>
      </c>
      <c r="H505" s="99">
        <v>9.1716708827947819</v>
      </c>
      <c r="I505" s="99">
        <v>8.2939739037629625</v>
      </c>
      <c r="J505" s="99">
        <v>8.0530235517368407</v>
      </c>
      <c r="K505" s="99">
        <v>6.526152392700256</v>
      </c>
      <c r="L505" s="99">
        <v>6.6930482720761582</v>
      </c>
      <c r="M505" s="99">
        <v>7.463962926794383</v>
      </c>
      <c r="N505" s="99">
        <v>6.7153835533382713</v>
      </c>
      <c r="O505" s="99">
        <v>5.1328573542534306</v>
      </c>
      <c r="P505" s="99">
        <v>4.9505588741881992</v>
      </c>
      <c r="Q505" s="99">
        <v>5.2254157394175103</v>
      </c>
      <c r="R505" s="99">
        <v>5.9145888472712826</v>
      </c>
      <c r="S505" s="99">
        <v>6.7427552747850159</v>
      </c>
      <c r="T505" s="99">
        <v>6.8261643895966833</v>
      </c>
      <c r="U505" s="99">
        <v>5.5591855741048386</v>
      </c>
      <c r="V505" s="99">
        <v>5.2859817070376858</v>
      </c>
      <c r="W505" s="99">
        <v>7.2309292077071268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4.0666122321225417</v>
      </c>
      <c r="D506" s="123">
        <v>4.010235688106607</v>
      </c>
      <c r="E506" s="123">
        <v>6.2476267959528373</v>
      </c>
      <c r="F506" s="123">
        <v>5.767770223784205</v>
      </c>
      <c r="G506" s="123">
        <v>5.391788124901054</v>
      </c>
      <c r="H506" s="123">
        <v>5.8341030639328553</v>
      </c>
      <c r="I506" s="123">
        <v>5.5650249035764494</v>
      </c>
      <c r="J506" s="123">
        <v>5.8324175199109982</v>
      </c>
      <c r="K506" s="123">
        <v>5.5828302051219039</v>
      </c>
      <c r="L506" s="123">
        <v>5.8201968755715701</v>
      </c>
      <c r="M506" s="123">
        <v>5.241985790322774</v>
      </c>
      <c r="N506" s="123">
        <v>5.2842550848230401</v>
      </c>
      <c r="O506" s="123">
        <v>4.8788735956321947</v>
      </c>
      <c r="P506" s="123">
        <v>4.8058489708394081</v>
      </c>
      <c r="Q506" s="123">
        <v>4.9306878454300538</v>
      </c>
      <c r="R506" s="123">
        <v>5.2332133729399697</v>
      </c>
      <c r="S506" s="123">
        <v>5.363443994982191</v>
      </c>
      <c r="T506" s="123">
        <v>4.8107259607179671</v>
      </c>
      <c r="U506" s="123">
        <v>5.4590989755295283</v>
      </c>
      <c r="V506" s="123">
        <v>5.0832881054291112</v>
      </c>
      <c r="W506" s="123">
        <v>5.1477975134541714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3.7159730631786432</v>
      </c>
      <c r="D507" s="99">
        <v>4.5874822897569292</v>
      </c>
      <c r="E507" s="99">
        <v>5.371446189781107</v>
      </c>
      <c r="F507" s="99">
        <v>5.3286257252003946</v>
      </c>
      <c r="G507" s="99">
        <v>5.4181089602829076</v>
      </c>
      <c r="H507" s="99">
        <v>5.7686005674841674</v>
      </c>
      <c r="I507" s="99">
        <v>5.2403402512607666</v>
      </c>
      <c r="J507" s="99">
        <v>5.7109867480179748</v>
      </c>
      <c r="K507" s="99">
        <v>5.5746436610579568</v>
      </c>
      <c r="L507" s="99">
        <v>5.6274228102452861</v>
      </c>
      <c r="M507" s="99">
        <v>5.1811087513522525</v>
      </c>
      <c r="N507" s="99">
        <v>5.0789026512506954</v>
      </c>
      <c r="O507" s="99">
        <v>4.3706128095107939</v>
      </c>
      <c r="P507" s="99">
        <v>4.4851582455644445</v>
      </c>
      <c r="Q507" s="99">
        <v>4.8450183041962767</v>
      </c>
      <c r="R507" s="99">
        <v>4.9268100128721652</v>
      </c>
      <c r="S507" s="99">
        <v>5.1617766412075836</v>
      </c>
      <c r="T507" s="99">
        <v>3.9756517410777321</v>
      </c>
      <c r="U507" s="99">
        <v>4.5519216410276329</v>
      </c>
      <c r="V507" s="99">
        <v>4.8233652050417977</v>
      </c>
      <c r="W507" s="99">
        <v>4.78251644888429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3.960312202114026</v>
      </c>
      <c r="D508" s="99">
        <v>4.3293836918428186</v>
      </c>
      <c r="E508" s="99">
        <v>5.5210884041885606</v>
      </c>
      <c r="F508" s="99">
        <v>5.5148464314841963</v>
      </c>
      <c r="G508" s="99">
        <v>5.4529816091632908</v>
      </c>
      <c r="H508" s="99">
        <v>5.6297294224708292</v>
      </c>
      <c r="I508" s="99">
        <v>5.7856186828881349</v>
      </c>
      <c r="J508" s="99">
        <v>6.0242357751062734</v>
      </c>
      <c r="K508" s="99">
        <v>5.7798042415022133</v>
      </c>
      <c r="L508" s="99">
        <v>5.6628944156128131</v>
      </c>
      <c r="M508" s="99">
        <v>5.3431159835477011</v>
      </c>
      <c r="N508" s="99">
        <v>5.4564642731968576</v>
      </c>
      <c r="O508" s="99">
        <v>5.0508561692351348</v>
      </c>
      <c r="P508" s="99">
        <v>5.0205604218542623</v>
      </c>
      <c r="Q508" s="99">
        <v>5.0202188979736579</v>
      </c>
      <c r="R508" s="99">
        <v>5.3363811914324879</v>
      </c>
      <c r="S508" s="99">
        <v>5.4227563192285277</v>
      </c>
      <c r="T508" s="99">
        <v>5.0000798482807447</v>
      </c>
      <c r="U508" s="99">
        <v>5.7696060244780707</v>
      </c>
      <c r="V508" s="99">
        <v>5.2604888988979468</v>
      </c>
      <c r="W508" s="99">
        <v>5.095972215684915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4.2687005966243312</v>
      </c>
      <c r="D509" s="110">
        <v>3.5378550645196385</v>
      </c>
      <c r="E509" s="110">
        <v>6.7033747123719509</v>
      </c>
      <c r="F509" s="110">
        <v>6.0489937245181382</v>
      </c>
      <c r="G509" s="110">
        <v>5.2960834315114207</v>
      </c>
      <c r="H509" s="110">
        <v>6.068161787653386</v>
      </c>
      <c r="I509" s="110">
        <v>5.4048227999654541</v>
      </c>
      <c r="J509" s="110">
        <v>5.7526828597645938</v>
      </c>
      <c r="K509" s="110">
        <v>5.496527261498243</v>
      </c>
      <c r="L509" s="110">
        <v>5.9001524792349445</v>
      </c>
      <c r="M509" s="110">
        <v>5.2112826733671662</v>
      </c>
      <c r="N509" s="110">
        <v>5.2002317684465131</v>
      </c>
      <c r="O509" s="110">
        <v>4.875429686545794</v>
      </c>
      <c r="P509" s="110">
        <v>4.5694033087617951</v>
      </c>
      <c r="Q509" s="110">
        <v>4.8236161267761011</v>
      </c>
      <c r="R509" s="110">
        <v>5.2092749785105923</v>
      </c>
      <c r="S509" s="110">
        <v>5.3571821253917422</v>
      </c>
      <c r="T509" s="110">
        <v>5.0512618761525214</v>
      </c>
      <c r="U509" s="110">
        <v>5.2017919653076152</v>
      </c>
      <c r="V509" s="110">
        <v>4.9342510879739212</v>
      </c>
      <c r="W509" s="110">
        <v>5.2284063577073407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46.375716869116502</v>
      </c>
      <c r="D511" s="118">
        <f t="shared" si="254"/>
        <v>48.292386282384413</v>
      </c>
      <c r="E511" s="118">
        <f t="shared" si="254"/>
        <v>43.916613242983964</v>
      </c>
      <c r="F511" s="118">
        <f t="shared" si="254"/>
        <v>43.012714513102658</v>
      </c>
      <c r="G511" s="118">
        <f t="shared" si="254"/>
        <v>45.000234366298329</v>
      </c>
      <c r="H511" s="118">
        <f t="shared" si="254"/>
        <v>48.510892139773752</v>
      </c>
      <c r="I511" s="118">
        <f t="shared" si="254"/>
        <v>43.562477904357259</v>
      </c>
      <c r="J511" s="118">
        <f t="shared" si="254"/>
        <v>44.586236017272505</v>
      </c>
      <c r="K511" s="118">
        <f t="shared" si="254"/>
        <v>42.919439700085903</v>
      </c>
      <c r="L511" s="118">
        <f t="shared" si="254"/>
        <v>46.480817844396597</v>
      </c>
      <c r="M511" s="118">
        <f t="shared" si="254"/>
        <v>39.614765052482454</v>
      </c>
      <c r="N511" s="118">
        <f t="shared" si="254"/>
        <v>39.910580778881801</v>
      </c>
      <c r="O511" s="118">
        <f t="shared" si="254"/>
        <v>37.75364515258601</v>
      </c>
      <c r="P511" s="118">
        <f t="shared" si="254"/>
        <v>33.982806425723204</v>
      </c>
      <c r="Q511" s="118">
        <f t="shared" si="254"/>
        <v>30.043969802766817</v>
      </c>
      <c r="R511" s="118">
        <f t="shared" ref="R511:V511" si="255">R512+R515+R517+R527</f>
        <v>30.073402570918354</v>
      </c>
      <c r="S511" s="118">
        <f t="shared" si="255"/>
        <v>30.943195625275845</v>
      </c>
      <c r="T511" s="118">
        <f t="shared" si="255"/>
        <v>26.350935889668598</v>
      </c>
      <c r="U511" s="118">
        <f t="shared" si="255"/>
        <v>26.132431234932522</v>
      </c>
      <c r="V511" s="118">
        <f t="shared" si="255"/>
        <v>25.665250045237759</v>
      </c>
      <c r="W511" s="118">
        <f t="shared" ref="W511" si="256">W512+W515+W517+W527</f>
        <v>21.125710489348229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42.566116377477329</v>
      </c>
      <c r="D512" s="123">
        <f t="shared" si="257"/>
        <v>44.153944383298771</v>
      </c>
      <c r="E512" s="123">
        <f t="shared" si="257"/>
        <v>40.879466103617581</v>
      </c>
      <c r="F512" s="123">
        <f t="shared" si="257"/>
        <v>39.055732358823555</v>
      </c>
      <c r="G512" s="123">
        <f t="shared" si="257"/>
        <v>40.503109359973919</v>
      </c>
      <c r="H512" s="123">
        <f t="shared" si="257"/>
        <v>43.969255118391018</v>
      </c>
      <c r="I512" s="123">
        <f t="shared" si="257"/>
        <v>39.585105656723911</v>
      </c>
      <c r="J512" s="123">
        <f t="shared" si="257"/>
        <v>40.576420684939698</v>
      </c>
      <c r="K512" s="123">
        <f t="shared" si="257"/>
        <v>39.803972327904617</v>
      </c>
      <c r="L512" s="123">
        <f t="shared" si="257"/>
        <v>43.567078136682191</v>
      </c>
      <c r="M512" s="123">
        <f t="shared" si="257"/>
        <v>36.879284743135287</v>
      </c>
      <c r="N512" s="123">
        <f t="shared" si="257"/>
        <v>36.103685688472055</v>
      </c>
      <c r="O512" s="123">
        <f t="shared" si="257"/>
        <v>34.216706404382258</v>
      </c>
      <c r="P512" s="123">
        <f t="shared" si="257"/>
        <v>29.784598148016794</v>
      </c>
      <c r="Q512" s="123">
        <f t="shared" si="257"/>
        <v>26.247011698466387</v>
      </c>
      <c r="R512" s="123">
        <f t="shared" ref="R512:V512" si="258">SUM(R513:R514)</f>
        <v>26.578158238205287</v>
      </c>
      <c r="S512" s="123">
        <f t="shared" si="258"/>
        <v>27.101033621797804</v>
      </c>
      <c r="T512" s="123">
        <f t="shared" si="258"/>
        <v>23.903730416494408</v>
      </c>
      <c r="U512" s="123">
        <f t="shared" si="258"/>
        <v>21.796541060219475</v>
      </c>
      <c r="V512" s="123">
        <f t="shared" si="258"/>
        <v>21.02349586849795</v>
      </c>
      <c r="W512" s="123">
        <f t="shared" ref="W512" si="259">SUM(W513:W514)</f>
        <v>18.595855349063168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42.566116377477329</v>
      </c>
      <c r="D513" s="99">
        <v>44.153944383298771</v>
      </c>
      <c r="E513" s="99">
        <v>40.879466103617581</v>
      </c>
      <c r="F513" s="99">
        <v>39.055732358823555</v>
      </c>
      <c r="G513" s="99">
        <v>40.503109359973919</v>
      </c>
      <c r="H513" s="99">
        <v>43.969255118391018</v>
      </c>
      <c r="I513" s="99">
        <v>39.585105656723911</v>
      </c>
      <c r="J513" s="99">
        <v>40.576420684939698</v>
      </c>
      <c r="K513" s="99">
        <v>39.803972327904617</v>
      </c>
      <c r="L513" s="99">
        <v>43.567078136682191</v>
      </c>
      <c r="M513" s="99">
        <v>36.879284743135287</v>
      </c>
      <c r="N513" s="99">
        <v>36.103685688472055</v>
      </c>
      <c r="O513" s="99">
        <v>34.216706404382258</v>
      </c>
      <c r="P513" s="99">
        <v>29.784598148016794</v>
      </c>
      <c r="Q513" s="99">
        <v>26.247011698466387</v>
      </c>
      <c r="R513" s="99">
        <v>26.578158238205287</v>
      </c>
      <c r="S513" s="99">
        <v>27.101033621797804</v>
      </c>
      <c r="T513" s="99">
        <v>23.903730416494408</v>
      </c>
      <c r="U513" s="99">
        <v>21.796541060219475</v>
      </c>
      <c r="V513" s="99">
        <v>21.02349586849795</v>
      </c>
      <c r="W513" s="99">
        <v>18.595855349063168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2.8318251724460719</v>
      </c>
      <c r="D517" s="123">
        <v>3.1135500497927078</v>
      </c>
      <c r="E517" s="123">
        <v>2.1703436007710963</v>
      </c>
      <c r="F517" s="123">
        <v>2.8198188757763383</v>
      </c>
      <c r="G517" s="123">
        <v>3.101080765004383</v>
      </c>
      <c r="H517" s="123">
        <v>3.2589202519492684</v>
      </c>
      <c r="I517" s="123">
        <v>2.8300168843197095</v>
      </c>
      <c r="J517" s="123">
        <v>2.9789973755208363</v>
      </c>
      <c r="K517" s="123">
        <v>2.2457283493860554</v>
      </c>
      <c r="L517" s="123">
        <v>2.1239997576713074</v>
      </c>
      <c r="M517" s="123">
        <v>1.9375308455209723</v>
      </c>
      <c r="N517" s="123">
        <v>2.6818425193634519</v>
      </c>
      <c r="O517" s="123">
        <v>2.4753001261947492</v>
      </c>
      <c r="P517" s="123">
        <v>2.7248958987144709</v>
      </c>
      <c r="Q517" s="123">
        <v>2.4814893559593552</v>
      </c>
      <c r="R517" s="123">
        <v>2.3179730837206405</v>
      </c>
      <c r="S517" s="123">
        <v>2.6442824786309811</v>
      </c>
      <c r="T517" s="123">
        <v>1.5705554669618529</v>
      </c>
      <c r="U517" s="123">
        <v>2.8465323188084111</v>
      </c>
      <c r="V517" s="123">
        <v>3.2686363461504482</v>
      </c>
      <c r="W517" s="123">
        <v>1.8321444620550968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4.0019398286977061</v>
      </c>
      <c r="D518" s="99">
        <v>4.4101476025392676</v>
      </c>
      <c r="E518" s="99">
        <v>4.3929689010261646</v>
      </c>
      <c r="F518" s="99">
        <v>4.5619520662328359</v>
      </c>
      <c r="G518" s="99">
        <v>4.6452107313134849</v>
      </c>
      <c r="H518" s="99">
        <v>4.9103684919377155</v>
      </c>
      <c r="I518" s="99">
        <v>4.8996114113870979</v>
      </c>
      <c r="J518" s="99">
        <v>5.4409950319180069</v>
      </c>
      <c r="K518" s="99">
        <v>5.439981916948228</v>
      </c>
      <c r="L518" s="99">
        <v>5.221419654718285</v>
      </c>
      <c r="M518" s="99">
        <v>4.9872471243011569</v>
      </c>
      <c r="N518" s="99">
        <v>4.8610635367882464</v>
      </c>
      <c r="O518" s="99">
        <v>4.7625244116368126</v>
      </c>
      <c r="P518" s="99">
        <v>4.706724942798286</v>
      </c>
      <c r="Q518" s="99">
        <v>4.5716610597481724</v>
      </c>
      <c r="R518" s="99">
        <v>4.8352091035923799</v>
      </c>
      <c r="S518" s="99">
        <v>5.0138227452322575</v>
      </c>
      <c r="T518" s="99">
        <v>4.7204323549612051</v>
      </c>
      <c r="U518" s="99">
        <v>4.1358515753604443</v>
      </c>
      <c r="V518" s="99">
        <v>4.3116913543306774</v>
      </c>
      <c r="W518" s="99">
        <v>4.5372173150498254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3.435729606749923</v>
      </c>
      <c r="D519" s="99">
        <v>3.4354184580340288</v>
      </c>
      <c r="E519" s="99">
        <v>3.3622155087963361</v>
      </c>
      <c r="F519" s="99">
        <v>3.391896746014079</v>
      </c>
      <c r="G519" s="99">
        <v>3.6609899220667939</v>
      </c>
      <c r="H519" s="99">
        <v>3.7862400131290346</v>
      </c>
      <c r="I519" s="99">
        <v>3.8604479002457279</v>
      </c>
      <c r="J519" s="99">
        <v>4.0581145929215401</v>
      </c>
      <c r="K519" s="99">
        <v>4.0267804547241006</v>
      </c>
      <c r="L519" s="99">
        <v>4.3727425535182824</v>
      </c>
      <c r="M519" s="99">
        <v>4.2495446451503938</v>
      </c>
      <c r="N519" s="99">
        <v>3.8714387578056666</v>
      </c>
      <c r="O519" s="99">
        <v>3.6272071088415827</v>
      </c>
      <c r="P519" s="99">
        <v>3.2805712172282631</v>
      </c>
      <c r="Q519" s="99">
        <v>2.7309797485937661</v>
      </c>
      <c r="R519" s="99">
        <v>2.7658942179838806</v>
      </c>
      <c r="S519" s="99">
        <v>2.7597751662324765</v>
      </c>
      <c r="T519" s="99">
        <v>2.6165026582089035</v>
      </c>
      <c r="U519" s="99">
        <v>3.0547243798055037</v>
      </c>
      <c r="V519" s="99">
        <v>3.5328438532454434</v>
      </c>
      <c r="W519" s="99">
        <v>4.2343773614040643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2.0881723111653003</v>
      </c>
      <c r="D520" s="99">
        <v>0.66697335731124519</v>
      </c>
      <c r="E520" s="99">
        <v>0.46438653786421624</v>
      </c>
      <c r="F520" s="99">
        <v>1.0788756542743572</v>
      </c>
      <c r="G520" s="99">
        <v>0.97083184579636428</v>
      </c>
      <c r="H520" s="99">
        <v>1.9417201964213824</v>
      </c>
      <c r="I520" s="99">
        <v>0.65707922873002811</v>
      </c>
      <c r="J520" s="99">
        <v>1.4516623772770221</v>
      </c>
      <c r="K520" s="99">
        <v>1.6726969442267856</v>
      </c>
      <c r="L520" s="99">
        <v>2.320488553004457</v>
      </c>
      <c r="M520" s="99">
        <v>2.882951085030772</v>
      </c>
      <c r="N520" s="99">
        <v>1.7537290759204534</v>
      </c>
      <c r="O520" s="99">
        <v>1.9222979774000355</v>
      </c>
      <c r="P520" s="99">
        <v>1.6250004562791092</v>
      </c>
      <c r="Q520" s="99">
        <v>0.67062725089751407</v>
      </c>
      <c r="R520" s="99">
        <v>0.64158271839756009</v>
      </c>
      <c r="S520" s="99">
        <v>0.41160941878362417</v>
      </c>
      <c r="T520" s="99">
        <v>0.48541894906386873</v>
      </c>
      <c r="U520" s="99">
        <v>1.6276953432704035</v>
      </c>
      <c r="V520" s="99">
        <v>1.8551948574353807</v>
      </c>
      <c r="W520" s="99">
        <v>3.7063617374253273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2.0881723111653003</v>
      </c>
      <c r="D521" s="102">
        <v>0.66697335731124519</v>
      </c>
      <c r="E521" s="102">
        <v>0.46438653786421624</v>
      </c>
      <c r="F521" s="102">
        <v>1.0788756542743572</v>
      </c>
      <c r="G521" s="102">
        <v>0.97083184579636428</v>
      </c>
      <c r="H521" s="102">
        <v>1.9417201964213824</v>
      </c>
      <c r="I521" s="102">
        <v>0.65707922873002811</v>
      </c>
      <c r="J521" s="102">
        <v>1.4516623772770221</v>
      </c>
      <c r="K521" s="102">
        <v>1.6726969442267856</v>
      </c>
      <c r="L521" s="102">
        <v>2.320488553004457</v>
      </c>
      <c r="M521" s="102">
        <v>2.882951085030772</v>
      </c>
      <c r="N521" s="102">
        <v>1.7537290759204534</v>
      </c>
      <c r="O521" s="102">
        <v>1.9222979774000355</v>
      </c>
      <c r="P521" s="102">
        <v>1.6250004562791092</v>
      </c>
      <c r="Q521" s="102">
        <v>0.67062725089751407</v>
      </c>
      <c r="R521" s="102">
        <v>0.64158271839756009</v>
      </c>
      <c r="S521" s="102">
        <v>0.41160941878362417</v>
      </c>
      <c r="T521" s="102">
        <v>0.48541894906386873</v>
      </c>
      <c r="U521" s="102">
        <v>1.6276953432704035</v>
      </c>
      <c r="V521" s="102">
        <v>1.8551948574353807</v>
      </c>
      <c r="W521" s="102">
        <v>3.7063617374253273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0.97777531919310101</v>
      </c>
      <c r="D527" s="123">
        <v>1.0248918492929369</v>
      </c>
      <c r="E527" s="123">
        <v>0.86680353859528492</v>
      </c>
      <c r="F527" s="123">
        <v>1.1371632785027646</v>
      </c>
      <c r="G527" s="123">
        <v>1.3960442413200267</v>
      </c>
      <c r="H527" s="123">
        <v>1.2827167694334607</v>
      </c>
      <c r="I527" s="123">
        <v>1.1473553633136342</v>
      </c>
      <c r="J527" s="123">
        <v>1.0308179568119702</v>
      </c>
      <c r="K527" s="123">
        <v>0.86973902279523152</v>
      </c>
      <c r="L527" s="123">
        <v>0.78973995004309616</v>
      </c>
      <c r="M527" s="123">
        <v>0.79794946382619414</v>
      </c>
      <c r="N527" s="123">
        <v>1.1250525710462989</v>
      </c>
      <c r="O527" s="123">
        <v>1.0616386220090073</v>
      </c>
      <c r="P527" s="123">
        <v>1.4733123789919451</v>
      </c>
      <c r="Q527" s="123">
        <v>1.3154687483410767</v>
      </c>
      <c r="R527" s="123">
        <v>1.1772712489924249</v>
      </c>
      <c r="S527" s="123">
        <v>1.1978795248470588</v>
      </c>
      <c r="T527" s="123">
        <v>0.87665000621233724</v>
      </c>
      <c r="U527" s="123">
        <v>1.4893578559046372</v>
      </c>
      <c r="V527" s="123">
        <v>1.3731178305893599</v>
      </c>
      <c r="W527" s="123">
        <v>0.69771067822996258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2.2035476582962885</v>
      </c>
      <c r="D528" s="99">
        <v>2.731747181213974</v>
      </c>
      <c r="E528" s="99">
        <v>3.1854879149613238</v>
      </c>
      <c r="F528" s="99">
        <v>3.1560397650948127</v>
      </c>
      <c r="G528" s="99">
        <v>3.1819683847701477</v>
      </c>
      <c r="H528" s="99">
        <v>3.3875217999689253</v>
      </c>
      <c r="I528" s="99">
        <v>3.0999896804657303</v>
      </c>
      <c r="J528" s="99">
        <v>3.3578673138977919</v>
      </c>
      <c r="K528" s="99">
        <v>3.2898924625707533</v>
      </c>
      <c r="L528" s="99">
        <v>3.319852490521304</v>
      </c>
      <c r="M528" s="99">
        <v>3.0718427963241361</v>
      </c>
      <c r="N528" s="99">
        <v>2.9972087878463443</v>
      </c>
      <c r="O528" s="99">
        <v>2.5637214212267239</v>
      </c>
      <c r="P528" s="99">
        <v>2.6256685861182656</v>
      </c>
      <c r="Q528" s="99">
        <v>2.8351130947858865</v>
      </c>
      <c r="R528" s="99">
        <v>2.8897792529529376</v>
      </c>
      <c r="S528" s="99">
        <v>3.0777184618602313</v>
      </c>
      <c r="T528" s="99">
        <v>2.4643089876858961</v>
      </c>
      <c r="U528" s="99">
        <v>2.6710270617929974</v>
      </c>
      <c r="V528" s="99">
        <v>2.7786191266400171</v>
      </c>
      <c r="W528" s="99">
        <v>2.7496032328172451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1.5215578705280484</v>
      </c>
      <c r="D529" s="99">
        <v>1.6623246014640332</v>
      </c>
      <c r="E529" s="99">
        <v>2.1196052869794908</v>
      </c>
      <c r="F529" s="99">
        <v>2.1132598788967245</v>
      </c>
      <c r="G529" s="99">
        <v>2.0852854263405121</v>
      </c>
      <c r="H529" s="99">
        <v>2.1504052795444726</v>
      </c>
      <c r="I529" s="99">
        <v>2.2048259103577741</v>
      </c>
      <c r="J529" s="99">
        <v>2.2947988084321098</v>
      </c>
      <c r="K529" s="99">
        <v>2.2013738999987233</v>
      </c>
      <c r="L529" s="99">
        <v>2.1600908385594102</v>
      </c>
      <c r="M529" s="99">
        <v>2.0401803938573688</v>
      </c>
      <c r="N529" s="99">
        <v>2.0790671588133178</v>
      </c>
      <c r="O529" s="99">
        <v>1.9243164590079065</v>
      </c>
      <c r="P529" s="99">
        <v>1.9107499462921391</v>
      </c>
      <c r="Q529" s="99">
        <v>1.9115404060504992</v>
      </c>
      <c r="R529" s="99">
        <v>2.0285143319330445</v>
      </c>
      <c r="S529" s="99">
        <v>2.0534695772286589</v>
      </c>
      <c r="T529" s="99">
        <v>1.893475038278609</v>
      </c>
      <c r="U529" s="99">
        <v>2.1596143292147145</v>
      </c>
      <c r="V529" s="99">
        <v>1.9603249548633137</v>
      </c>
      <c r="W529" s="99">
        <v>1.8914803724934406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5262502</v>
      </c>
      <c r="C5" s="120">
        <v>5006439</v>
      </c>
      <c r="D5" s="120">
        <v>4791904</v>
      </c>
      <c r="E5" s="120">
        <v>4572568</v>
      </c>
      <c r="F5" s="120">
        <v>4410907</v>
      </c>
      <c r="G5" s="120">
        <v>4243457</v>
      </c>
      <c r="H5" s="120">
        <v>4049107</v>
      </c>
      <c r="I5" s="120">
        <v>3899352</v>
      </c>
      <c r="J5" s="120">
        <v>3769809</v>
      </c>
      <c r="K5" s="120">
        <v>3608169</v>
      </c>
      <c r="L5" s="120">
        <v>3453483</v>
      </c>
      <c r="M5" s="120">
        <v>3292501</v>
      </c>
      <c r="N5" s="120">
        <v>3187801</v>
      </c>
      <c r="O5" s="120">
        <v>3112461</v>
      </c>
      <c r="P5" s="120">
        <v>3047938</v>
      </c>
      <c r="Q5" s="120">
        <v>3028078</v>
      </c>
      <c r="R5" s="120">
        <v>3029264</v>
      </c>
      <c r="S5" s="120">
        <v>3038792</v>
      </c>
      <c r="T5" s="120">
        <v>3024736</v>
      </c>
      <c r="U5" s="120">
        <v>2978627</v>
      </c>
      <c r="V5" s="120">
        <v>2953609</v>
      </c>
      <c r="W5" s="120">
        <v>2978516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5262502</v>
      </c>
      <c r="C7" s="52">
        <v>5006439</v>
      </c>
      <c r="D7" s="52">
        <v>4791904</v>
      </c>
      <c r="E7" s="52">
        <v>4572568</v>
      </c>
      <c r="F7" s="52">
        <v>4410907</v>
      </c>
      <c r="G7" s="52">
        <v>4243457</v>
      </c>
      <c r="H7" s="52">
        <v>4049107</v>
      </c>
      <c r="I7" s="52">
        <v>3899352</v>
      </c>
      <c r="J7" s="52">
        <v>3769809</v>
      </c>
      <c r="K7" s="52">
        <v>3608169</v>
      </c>
      <c r="L7" s="52">
        <v>3453483</v>
      </c>
      <c r="M7" s="52">
        <v>3292501</v>
      </c>
      <c r="N7" s="52">
        <v>3187801</v>
      </c>
      <c r="O7" s="52">
        <v>3112461</v>
      </c>
      <c r="P7" s="52">
        <v>3047938</v>
      </c>
      <c r="Q7" s="52">
        <v>3028078</v>
      </c>
      <c r="R7" s="52">
        <v>3029264</v>
      </c>
      <c r="S7" s="52">
        <v>3038792</v>
      </c>
      <c r="T7" s="52">
        <v>3024736</v>
      </c>
      <c r="U7" s="52">
        <v>2978627</v>
      </c>
      <c r="V7" s="52">
        <v>2953609</v>
      </c>
      <c r="W7" s="52">
        <v>2978516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324918</v>
      </c>
      <c r="C9" s="52">
        <v>354348</v>
      </c>
      <c r="D9" s="52">
        <v>385695</v>
      </c>
      <c r="E9" s="52">
        <v>384221</v>
      </c>
      <c r="F9" s="52">
        <v>402557</v>
      </c>
      <c r="G9" s="52">
        <v>465148</v>
      </c>
      <c r="H9" s="52">
        <v>482627</v>
      </c>
      <c r="I9" s="52">
        <v>532219</v>
      </c>
      <c r="J9" s="52">
        <v>596998</v>
      </c>
      <c r="K9" s="52">
        <v>639419</v>
      </c>
      <c r="L9" s="52">
        <v>660418</v>
      </c>
      <c r="M9" s="52">
        <v>679636</v>
      </c>
      <c r="N9" s="52">
        <v>706484</v>
      </c>
      <c r="O9" s="52">
        <v>703777</v>
      </c>
      <c r="P9" s="52">
        <v>710361</v>
      </c>
      <c r="Q9" s="52">
        <v>665545</v>
      </c>
      <c r="R9" s="52">
        <v>645528</v>
      </c>
      <c r="S9" s="52">
        <v>639670</v>
      </c>
      <c r="T9" s="52">
        <v>662327</v>
      </c>
      <c r="U9" s="52">
        <v>679469</v>
      </c>
      <c r="V9" s="52">
        <v>685364</v>
      </c>
      <c r="W9" s="52">
        <v>692866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2826560</v>
      </c>
      <c r="C11" s="52">
        <v>2595039</v>
      </c>
      <c r="D11" s="52">
        <v>2406337</v>
      </c>
      <c r="E11" s="52">
        <v>2258973</v>
      </c>
      <c r="F11" s="52">
        <v>2115559</v>
      </c>
      <c r="G11" s="52">
        <v>1846752</v>
      </c>
      <c r="H11" s="52">
        <v>1548129</v>
      </c>
      <c r="I11" s="52">
        <v>1330402</v>
      </c>
      <c r="J11" s="52">
        <v>1201371</v>
      </c>
      <c r="K11" s="52">
        <v>1089150</v>
      </c>
      <c r="L11" s="52">
        <v>979549</v>
      </c>
      <c r="M11" s="52">
        <v>885236</v>
      </c>
      <c r="N11" s="52">
        <v>808454</v>
      </c>
      <c r="O11" s="52">
        <v>762707</v>
      </c>
      <c r="P11" s="52">
        <v>739666</v>
      </c>
      <c r="Q11" s="52">
        <v>733416</v>
      </c>
      <c r="R11" s="52">
        <v>735629</v>
      </c>
      <c r="S11" s="52">
        <v>739908</v>
      </c>
      <c r="T11" s="52">
        <v>729775</v>
      </c>
      <c r="U11" s="52">
        <v>691946</v>
      </c>
      <c r="V11" s="52">
        <v>660536</v>
      </c>
      <c r="W11" s="52">
        <v>665666</v>
      </c>
      <c r="DA11" s="63" t="s">
        <v>1070</v>
      </c>
    </row>
    <row r="12" spans="1:105" ht="12" customHeight="1" x14ac:dyDescent="0.25">
      <c r="A12" s="97" t="s">
        <v>140</v>
      </c>
      <c r="B12" s="52">
        <v>8319</v>
      </c>
      <c r="C12" s="52">
        <v>7587</v>
      </c>
      <c r="D12" s="52">
        <v>7006</v>
      </c>
      <c r="E12" s="52">
        <v>7987</v>
      </c>
      <c r="F12" s="52">
        <v>7795</v>
      </c>
      <c r="G12" s="52">
        <v>6750</v>
      </c>
      <c r="H12" s="52">
        <v>5403</v>
      </c>
      <c r="I12" s="52">
        <v>4600</v>
      </c>
      <c r="J12" s="52">
        <v>4491</v>
      </c>
      <c r="K12" s="52">
        <v>4782</v>
      </c>
      <c r="L12" s="52">
        <v>6103</v>
      </c>
      <c r="M12" s="52">
        <v>6176</v>
      </c>
      <c r="N12" s="52">
        <v>6824</v>
      </c>
      <c r="O12" s="52">
        <v>7253</v>
      </c>
      <c r="P12" s="52">
        <v>7245</v>
      </c>
      <c r="Q12" s="52">
        <v>7468</v>
      </c>
      <c r="R12" s="52">
        <v>7827</v>
      </c>
      <c r="S12" s="52">
        <v>8114</v>
      </c>
      <c r="T12" s="52">
        <v>8188</v>
      </c>
      <c r="U12" s="52">
        <v>7800</v>
      </c>
      <c r="V12" s="52">
        <v>8090</v>
      </c>
      <c r="W12" s="52">
        <v>8268</v>
      </c>
      <c r="DA12" s="63" t="s">
        <v>1071</v>
      </c>
    </row>
    <row r="13" spans="1:105" ht="12" customHeight="1" x14ac:dyDescent="0.25">
      <c r="A13" s="97" t="s">
        <v>122</v>
      </c>
      <c r="B13" s="52">
        <v>2157898</v>
      </c>
      <c r="C13" s="52">
        <v>2120872</v>
      </c>
      <c r="D13" s="52">
        <v>2078424</v>
      </c>
      <c r="E13" s="52">
        <v>1971762</v>
      </c>
      <c r="F13" s="52">
        <v>1935987</v>
      </c>
      <c r="G13" s="52">
        <v>1989841</v>
      </c>
      <c r="H13" s="52">
        <v>2045683</v>
      </c>
      <c r="I13" s="52">
        <v>2042256</v>
      </c>
      <c r="J13" s="52">
        <v>1968763</v>
      </c>
      <c r="K13" s="52">
        <v>1837152</v>
      </c>
      <c r="L13" s="52">
        <v>1723664</v>
      </c>
      <c r="M13" s="52">
        <v>1616502</v>
      </c>
      <c r="N13" s="52">
        <v>1533691</v>
      </c>
      <c r="O13" s="52">
        <v>1440294</v>
      </c>
      <c r="P13" s="52">
        <v>1365058</v>
      </c>
      <c r="Q13" s="52">
        <v>1330256</v>
      </c>
      <c r="R13" s="52">
        <v>1293508</v>
      </c>
      <c r="S13" s="52">
        <v>1269533</v>
      </c>
      <c r="T13" s="52">
        <v>1243775</v>
      </c>
      <c r="U13" s="52">
        <v>1204924</v>
      </c>
      <c r="V13" s="52">
        <v>1196133</v>
      </c>
      <c r="W13" s="52">
        <v>1148303</v>
      </c>
      <c r="DA13" s="63" t="s">
        <v>1072</v>
      </c>
    </row>
    <row r="14" spans="1:105" ht="12" customHeight="1" x14ac:dyDescent="0.25">
      <c r="A14" s="97" t="s">
        <v>121</v>
      </c>
      <c r="B14" s="52">
        <v>269725</v>
      </c>
      <c r="C14" s="52">
        <v>282941</v>
      </c>
      <c r="D14" s="52">
        <v>300137</v>
      </c>
      <c r="E14" s="52">
        <v>333846</v>
      </c>
      <c r="F14" s="52">
        <v>351566</v>
      </c>
      <c r="G14" s="52">
        <v>400114</v>
      </c>
      <c r="H14" s="52">
        <v>449892</v>
      </c>
      <c r="I14" s="52">
        <v>522094</v>
      </c>
      <c r="J14" s="52">
        <v>595184</v>
      </c>
      <c r="K14" s="52">
        <v>677085</v>
      </c>
      <c r="L14" s="52">
        <v>744167</v>
      </c>
      <c r="M14" s="52">
        <v>784587</v>
      </c>
      <c r="N14" s="52">
        <v>838832</v>
      </c>
      <c r="O14" s="52">
        <v>902207</v>
      </c>
      <c r="P14" s="52">
        <v>935969</v>
      </c>
      <c r="Q14" s="52">
        <v>956938</v>
      </c>
      <c r="R14" s="52">
        <v>992300</v>
      </c>
      <c r="S14" s="52">
        <v>1021237</v>
      </c>
      <c r="T14" s="52">
        <v>1042998</v>
      </c>
      <c r="U14" s="52">
        <v>1073957</v>
      </c>
      <c r="V14" s="52">
        <v>1088850</v>
      </c>
      <c r="W14" s="52">
        <v>1156279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1848940</v>
      </c>
      <c r="C16" s="52">
        <v>1722827</v>
      </c>
      <c r="D16" s="52">
        <v>1626275</v>
      </c>
      <c r="E16" s="52">
        <v>1530979</v>
      </c>
      <c r="F16" s="52">
        <v>1442704</v>
      </c>
      <c r="G16" s="52">
        <v>1314149</v>
      </c>
      <c r="H16" s="52">
        <v>1154152</v>
      </c>
      <c r="I16" s="52">
        <v>1054448</v>
      </c>
      <c r="J16" s="52">
        <v>1013759</v>
      </c>
      <c r="K16" s="52">
        <v>956687</v>
      </c>
      <c r="L16" s="52">
        <v>894897</v>
      </c>
      <c r="M16" s="52">
        <v>841996</v>
      </c>
      <c r="N16" s="52">
        <v>814791</v>
      </c>
      <c r="O16" s="52">
        <v>785988</v>
      </c>
      <c r="P16" s="52">
        <v>763074</v>
      </c>
      <c r="Q16" s="52">
        <v>734504</v>
      </c>
      <c r="R16" s="52">
        <v>707013</v>
      </c>
      <c r="S16" s="52">
        <v>677212</v>
      </c>
      <c r="T16" s="52">
        <v>638614</v>
      </c>
      <c r="U16" s="52">
        <v>595170</v>
      </c>
      <c r="V16" s="52">
        <v>563031</v>
      </c>
      <c r="W16" s="52">
        <v>555596</v>
      </c>
      <c r="DA16" s="63" t="s">
        <v>1074</v>
      </c>
    </row>
    <row r="17" spans="1:105" ht="12" customHeight="1" x14ac:dyDescent="0.25">
      <c r="A17" s="109" t="s">
        <v>120</v>
      </c>
      <c r="B17" s="36">
        <v>3413562</v>
      </c>
      <c r="C17" s="36">
        <v>3283612</v>
      </c>
      <c r="D17" s="36">
        <v>3165629</v>
      </c>
      <c r="E17" s="36">
        <v>3041589</v>
      </c>
      <c r="F17" s="36">
        <v>2968203</v>
      </c>
      <c r="G17" s="36">
        <v>2929308</v>
      </c>
      <c r="H17" s="36">
        <v>2894955</v>
      </c>
      <c r="I17" s="36">
        <v>2844904</v>
      </c>
      <c r="J17" s="36">
        <v>2756050</v>
      </c>
      <c r="K17" s="36">
        <v>2651482</v>
      </c>
      <c r="L17" s="36">
        <v>2558586</v>
      </c>
      <c r="M17" s="36">
        <v>2450505</v>
      </c>
      <c r="N17" s="36">
        <v>2373010</v>
      </c>
      <c r="O17" s="36">
        <v>2326473</v>
      </c>
      <c r="P17" s="36">
        <v>2284864</v>
      </c>
      <c r="Q17" s="36">
        <v>2293574</v>
      </c>
      <c r="R17" s="36">
        <v>2322251</v>
      </c>
      <c r="S17" s="36">
        <v>2361580</v>
      </c>
      <c r="T17" s="36">
        <v>2386122</v>
      </c>
      <c r="U17" s="36">
        <v>2383457</v>
      </c>
      <c r="V17" s="36">
        <v>2390578</v>
      </c>
      <c r="W17" s="36">
        <v>2422920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426162</v>
      </c>
      <c r="D21" s="52">
        <v>418507</v>
      </c>
      <c r="E21" s="52">
        <v>423870</v>
      </c>
      <c r="F21" s="52">
        <v>417251</v>
      </c>
      <c r="G21" s="52">
        <v>432965</v>
      </c>
      <c r="H21" s="52">
        <v>466517</v>
      </c>
      <c r="I21" s="52">
        <v>459136</v>
      </c>
      <c r="J21" s="52">
        <v>436384</v>
      </c>
      <c r="K21" s="52">
        <v>409346</v>
      </c>
      <c r="L21" s="52">
        <v>413316</v>
      </c>
      <c r="M21" s="52">
        <v>436941</v>
      </c>
      <c r="N21" s="52">
        <v>472568</v>
      </c>
      <c r="O21" s="52">
        <v>415125</v>
      </c>
      <c r="P21" s="52">
        <v>134605</v>
      </c>
      <c r="Q21" s="52">
        <v>136816</v>
      </c>
      <c r="R21" s="52">
        <v>184311</v>
      </c>
      <c r="S21" s="52">
        <v>230398</v>
      </c>
      <c r="T21" s="52">
        <v>255665</v>
      </c>
      <c r="U21" s="52">
        <v>263994</v>
      </c>
      <c r="V21" s="52">
        <v>271215</v>
      </c>
      <c r="W21" s="52">
        <v>269115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50765</v>
      </c>
      <c r="D23" s="52">
        <v>50926</v>
      </c>
      <c r="E23" s="52">
        <v>52024</v>
      </c>
      <c r="F23" s="52">
        <v>56071</v>
      </c>
      <c r="G23" s="52">
        <v>65895</v>
      </c>
      <c r="H23" s="52">
        <v>82420</v>
      </c>
      <c r="I23" s="52">
        <v>64529</v>
      </c>
      <c r="J23" s="52">
        <v>53361</v>
      </c>
      <c r="K23" s="52">
        <v>81406</v>
      </c>
      <c r="L23" s="52">
        <v>88756</v>
      </c>
      <c r="M23" s="52">
        <v>86321</v>
      </c>
      <c r="N23" s="52">
        <v>101388</v>
      </c>
      <c r="O23" s="52">
        <v>157113</v>
      </c>
      <c r="P23" s="52">
        <v>101878</v>
      </c>
      <c r="Q23" s="52">
        <v>104477</v>
      </c>
      <c r="R23" s="52">
        <v>103507</v>
      </c>
      <c r="S23" s="52">
        <v>106988</v>
      </c>
      <c r="T23" s="52">
        <v>111065</v>
      </c>
      <c r="U23" s="52">
        <v>113369</v>
      </c>
      <c r="V23" s="52">
        <v>132398</v>
      </c>
      <c r="W23" s="52">
        <v>123267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441705</v>
      </c>
      <c r="D25" s="52">
        <v>442065</v>
      </c>
      <c r="E25" s="52">
        <v>445266</v>
      </c>
      <c r="F25" s="52">
        <v>453190</v>
      </c>
      <c r="G25" s="52">
        <v>474244</v>
      </c>
      <c r="H25" s="52">
        <v>513897</v>
      </c>
      <c r="I25" s="52">
        <v>304362</v>
      </c>
      <c r="J25" s="52">
        <v>218256</v>
      </c>
      <c r="K25" s="52">
        <v>218020</v>
      </c>
      <c r="L25" s="52">
        <v>237534</v>
      </c>
      <c r="M25" s="52">
        <v>244101</v>
      </c>
      <c r="N25" s="52">
        <v>232080</v>
      </c>
      <c r="O25" s="52">
        <v>177965</v>
      </c>
      <c r="P25" s="52">
        <v>91296</v>
      </c>
      <c r="Q25" s="52">
        <v>95059</v>
      </c>
      <c r="R25" s="52">
        <v>108857</v>
      </c>
      <c r="S25" s="52">
        <v>123026</v>
      </c>
      <c r="T25" s="52">
        <v>132688</v>
      </c>
      <c r="U25" s="52">
        <v>134359</v>
      </c>
      <c r="V25" s="52">
        <v>125489</v>
      </c>
      <c r="W25" s="52">
        <v>108645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1299</v>
      </c>
      <c r="D26" s="52">
        <v>1300</v>
      </c>
      <c r="E26" s="52">
        <v>1307</v>
      </c>
      <c r="F26" s="52">
        <v>1338</v>
      </c>
      <c r="G26" s="52">
        <v>1468</v>
      </c>
      <c r="H26" s="52">
        <v>1781</v>
      </c>
      <c r="I26" s="52">
        <v>1354</v>
      </c>
      <c r="J26" s="52">
        <v>902</v>
      </c>
      <c r="K26" s="52">
        <v>518</v>
      </c>
      <c r="L26" s="52">
        <v>751</v>
      </c>
      <c r="M26" s="52">
        <v>1143</v>
      </c>
      <c r="N26" s="52">
        <v>1162</v>
      </c>
      <c r="O26" s="52">
        <v>1247</v>
      </c>
      <c r="P26" s="52">
        <v>723</v>
      </c>
      <c r="Q26" s="52">
        <v>792</v>
      </c>
      <c r="R26" s="52">
        <v>906</v>
      </c>
      <c r="S26" s="52">
        <v>1117</v>
      </c>
      <c r="T26" s="52">
        <v>1384</v>
      </c>
      <c r="U26" s="52">
        <v>1397</v>
      </c>
      <c r="V26" s="52">
        <v>1467</v>
      </c>
      <c r="W26" s="52">
        <v>1258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338276</v>
      </c>
      <c r="D27" s="52">
        <v>337613</v>
      </c>
      <c r="E27" s="52">
        <v>342472</v>
      </c>
      <c r="F27" s="52">
        <v>351542</v>
      </c>
      <c r="G27" s="52">
        <v>374018</v>
      </c>
      <c r="H27" s="52">
        <v>408679</v>
      </c>
      <c r="I27" s="52">
        <v>261042</v>
      </c>
      <c r="J27" s="52">
        <v>266968</v>
      </c>
      <c r="K27" s="52">
        <v>301921</v>
      </c>
      <c r="L27" s="52">
        <v>310070</v>
      </c>
      <c r="M27" s="52">
        <v>328516</v>
      </c>
      <c r="N27" s="52">
        <v>378370</v>
      </c>
      <c r="O27" s="52">
        <v>366988</v>
      </c>
      <c r="P27" s="52">
        <v>198452</v>
      </c>
      <c r="Q27" s="52">
        <v>199020</v>
      </c>
      <c r="R27" s="52">
        <v>201584</v>
      </c>
      <c r="S27" s="52">
        <v>210815</v>
      </c>
      <c r="T27" s="52">
        <v>228259</v>
      </c>
      <c r="U27" s="52">
        <v>232117</v>
      </c>
      <c r="V27" s="52">
        <v>232553</v>
      </c>
      <c r="W27" s="52">
        <v>199619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42161</v>
      </c>
      <c r="D28" s="52">
        <v>42248</v>
      </c>
      <c r="E28" s="52">
        <v>43017</v>
      </c>
      <c r="F28" s="52">
        <v>45148</v>
      </c>
      <c r="G28" s="52">
        <v>49699</v>
      </c>
      <c r="H28" s="52">
        <v>58802</v>
      </c>
      <c r="I28" s="52">
        <v>44033</v>
      </c>
      <c r="J28" s="52">
        <v>57755</v>
      </c>
      <c r="K28" s="52">
        <v>67390</v>
      </c>
      <c r="L28" s="52">
        <v>76889</v>
      </c>
      <c r="M28" s="52">
        <v>89926</v>
      </c>
      <c r="N28" s="52">
        <v>106132</v>
      </c>
      <c r="O28" s="52">
        <v>124683</v>
      </c>
      <c r="P28" s="52">
        <v>99011</v>
      </c>
      <c r="Q28" s="52">
        <v>124020</v>
      </c>
      <c r="R28" s="52">
        <v>141285</v>
      </c>
      <c r="S28" s="52">
        <v>151874</v>
      </c>
      <c r="T28" s="52">
        <v>154215</v>
      </c>
      <c r="U28" s="52">
        <v>156818</v>
      </c>
      <c r="V28" s="52">
        <v>166347</v>
      </c>
      <c r="W28" s="52">
        <v>167215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289231</v>
      </c>
      <c r="D30" s="52">
        <v>289193</v>
      </c>
      <c r="E30" s="52">
        <v>291798</v>
      </c>
      <c r="F30" s="52">
        <v>297376</v>
      </c>
      <c r="G30" s="52">
        <v>312758</v>
      </c>
      <c r="H30" s="52">
        <v>340658</v>
      </c>
      <c r="I30" s="52">
        <v>205726</v>
      </c>
      <c r="J30" s="52">
        <v>162151</v>
      </c>
      <c r="K30" s="52">
        <v>166694</v>
      </c>
      <c r="L30" s="52">
        <v>180185</v>
      </c>
      <c r="M30" s="52">
        <v>185020</v>
      </c>
      <c r="N30" s="52">
        <v>191266</v>
      </c>
      <c r="O30" s="52">
        <v>168086</v>
      </c>
      <c r="P30" s="52">
        <v>96274</v>
      </c>
      <c r="Q30" s="52">
        <v>106636</v>
      </c>
      <c r="R30" s="52">
        <v>119506</v>
      </c>
      <c r="S30" s="52">
        <v>121779</v>
      </c>
      <c r="T30" s="52">
        <v>128581</v>
      </c>
      <c r="U30" s="52">
        <v>127109</v>
      </c>
      <c r="V30" s="52">
        <v>123434</v>
      </c>
      <c r="W30" s="52">
        <v>102210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534205</v>
      </c>
      <c r="D31" s="36">
        <v>534039</v>
      </c>
      <c r="E31" s="36">
        <v>540271</v>
      </c>
      <c r="F31" s="36">
        <v>553857</v>
      </c>
      <c r="G31" s="36">
        <v>586673</v>
      </c>
      <c r="H31" s="36">
        <v>642483</v>
      </c>
      <c r="I31" s="36">
        <v>405088</v>
      </c>
      <c r="J31" s="36">
        <v>381639</v>
      </c>
      <c r="K31" s="36">
        <v>421209</v>
      </c>
      <c r="L31" s="36">
        <v>445057</v>
      </c>
      <c r="M31" s="36">
        <v>478717</v>
      </c>
      <c r="N31" s="36">
        <v>526510</v>
      </c>
      <c r="O31" s="36">
        <v>502078</v>
      </c>
      <c r="P31" s="36">
        <v>293729</v>
      </c>
      <c r="Q31" s="36">
        <v>312523</v>
      </c>
      <c r="R31" s="36">
        <v>333190</v>
      </c>
      <c r="S31" s="36">
        <v>365110</v>
      </c>
      <c r="T31" s="36">
        <v>387984</v>
      </c>
      <c r="U31" s="36">
        <v>397549</v>
      </c>
      <c r="V31" s="36">
        <v>402450</v>
      </c>
      <c r="W31" s="36">
        <v>374473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170099</v>
      </c>
      <c r="D35" s="52">
        <v>203972</v>
      </c>
      <c r="E35" s="52">
        <v>204534</v>
      </c>
      <c r="F35" s="52">
        <v>255590</v>
      </c>
      <c r="G35" s="52">
        <v>265515</v>
      </c>
      <c r="H35" s="52">
        <v>272167</v>
      </c>
      <c r="I35" s="52">
        <v>309381</v>
      </c>
      <c r="J35" s="52">
        <v>306841</v>
      </c>
      <c r="K35" s="52">
        <v>247706</v>
      </c>
      <c r="L35" s="52">
        <v>258630</v>
      </c>
      <c r="M35" s="52">
        <v>275959</v>
      </c>
      <c r="N35" s="52">
        <v>367868</v>
      </c>
      <c r="O35" s="52">
        <v>339785</v>
      </c>
      <c r="P35" s="52">
        <v>70082</v>
      </c>
      <c r="Q35" s="52">
        <v>116956</v>
      </c>
      <c r="R35" s="52">
        <v>185497</v>
      </c>
      <c r="S35" s="52">
        <v>239926</v>
      </c>
      <c r="T35" s="52">
        <v>241609</v>
      </c>
      <c r="U35" s="52">
        <v>217885</v>
      </c>
      <c r="V35" s="52">
        <v>246197</v>
      </c>
      <c r="W35" s="52">
        <v>294022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80195</v>
      </c>
      <c r="D37" s="52">
        <v>82273</v>
      </c>
      <c r="E37" s="52">
        <v>50550</v>
      </c>
      <c r="F37" s="52">
        <v>74407</v>
      </c>
      <c r="G37" s="52">
        <v>128486</v>
      </c>
      <c r="H37" s="52">
        <v>99899</v>
      </c>
      <c r="I37" s="52">
        <v>114121</v>
      </c>
      <c r="J37" s="52">
        <v>118140</v>
      </c>
      <c r="K37" s="52">
        <v>123827</v>
      </c>
      <c r="L37" s="52">
        <v>109755</v>
      </c>
      <c r="M37" s="52">
        <v>105539</v>
      </c>
      <c r="N37" s="52">
        <v>128236</v>
      </c>
      <c r="O37" s="52">
        <v>154406</v>
      </c>
      <c r="P37" s="52">
        <v>108462</v>
      </c>
      <c r="Q37" s="52">
        <v>59661</v>
      </c>
      <c r="R37" s="52">
        <v>83490</v>
      </c>
      <c r="S37" s="52">
        <v>101130</v>
      </c>
      <c r="T37" s="52">
        <v>133722</v>
      </c>
      <c r="U37" s="52">
        <v>130511</v>
      </c>
      <c r="V37" s="52">
        <v>138293</v>
      </c>
      <c r="W37" s="52">
        <v>130769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210184</v>
      </c>
      <c r="D39" s="52">
        <v>253363</v>
      </c>
      <c r="E39" s="52">
        <v>297902</v>
      </c>
      <c r="F39" s="52">
        <v>309776</v>
      </c>
      <c r="G39" s="52">
        <v>205437</v>
      </c>
      <c r="H39" s="52">
        <v>215274</v>
      </c>
      <c r="I39" s="52">
        <v>86635</v>
      </c>
      <c r="J39" s="52">
        <v>89225</v>
      </c>
      <c r="K39" s="52">
        <v>105799</v>
      </c>
      <c r="L39" s="52">
        <v>127933</v>
      </c>
      <c r="M39" s="52">
        <v>149788</v>
      </c>
      <c r="N39" s="52">
        <v>155298</v>
      </c>
      <c r="O39" s="52">
        <v>132218</v>
      </c>
      <c r="P39" s="52">
        <v>68255</v>
      </c>
      <c r="Q39" s="52">
        <v>88809</v>
      </c>
      <c r="R39" s="52">
        <v>111070</v>
      </c>
      <c r="S39" s="52">
        <v>127305</v>
      </c>
      <c r="T39" s="52">
        <v>122555</v>
      </c>
      <c r="U39" s="52">
        <v>96530</v>
      </c>
      <c r="V39" s="52">
        <v>94079</v>
      </c>
      <c r="W39" s="52">
        <v>113775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567</v>
      </c>
      <c r="D40" s="52">
        <v>719</v>
      </c>
      <c r="E40" s="52">
        <v>2288</v>
      </c>
      <c r="F40" s="52">
        <v>1146</v>
      </c>
      <c r="G40" s="52">
        <v>423</v>
      </c>
      <c r="H40" s="52">
        <v>434</v>
      </c>
      <c r="I40" s="52">
        <v>551</v>
      </c>
      <c r="J40" s="52">
        <v>793</v>
      </c>
      <c r="K40" s="52">
        <v>809</v>
      </c>
      <c r="L40" s="52">
        <v>2072</v>
      </c>
      <c r="M40" s="52">
        <v>1216</v>
      </c>
      <c r="N40" s="52">
        <v>1810</v>
      </c>
      <c r="O40" s="52">
        <v>1676</v>
      </c>
      <c r="P40" s="52">
        <v>715</v>
      </c>
      <c r="Q40" s="52">
        <v>1015</v>
      </c>
      <c r="R40" s="52">
        <v>1265</v>
      </c>
      <c r="S40" s="52">
        <v>1404</v>
      </c>
      <c r="T40" s="52">
        <v>1458</v>
      </c>
      <c r="U40" s="52">
        <v>1009</v>
      </c>
      <c r="V40" s="52">
        <v>1757</v>
      </c>
      <c r="W40" s="52">
        <v>1436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301250</v>
      </c>
      <c r="D41" s="52">
        <v>295165</v>
      </c>
      <c r="E41" s="52">
        <v>235810</v>
      </c>
      <c r="F41" s="52">
        <v>315767</v>
      </c>
      <c r="G41" s="52">
        <v>427872</v>
      </c>
      <c r="H41" s="52">
        <v>464521</v>
      </c>
      <c r="I41" s="52">
        <v>257615</v>
      </c>
      <c r="J41" s="52">
        <v>193475</v>
      </c>
      <c r="K41" s="52">
        <v>170310</v>
      </c>
      <c r="L41" s="52">
        <v>196582</v>
      </c>
      <c r="M41" s="52">
        <v>221354</v>
      </c>
      <c r="N41" s="52">
        <v>295559</v>
      </c>
      <c r="O41" s="52">
        <v>273591</v>
      </c>
      <c r="P41" s="52">
        <v>123216</v>
      </c>
      <c r="Q41" s="52">
        <v>164218</v>
      </c>
      <c r="R41" s="52">
        <v>164836</v>
      </c>
      <c r="S41" s="52">
        <v>186840</v>
      </c>
      <c r="T41" s="52">
        <v>202501</v>
      </c>
      <c r="U41" s="52">
        <v>193266</v>
      </c>
      <c r="V41" s="52">
        <v>223762</v>
      </c>
      <c r="W41" s="52">
        <v>151789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55377</v>
      </c>
      <c r="D42" s="52">
        <v>59444</v>
      </c>
      <c r="E42" s="52">
        <v>76726</v>
      </c>
      <c r="F42" s="52">
        <v>62868</v>
      </c>
      <c r="G42" s="52">
        <v>98247</v>
      </c>
      <c r="H42" s="52">
        <v>108580</v>
      </c>
      <c r="I42" s="52">
        <v>116235</v>
      </c>
      <c r="J42" s="52">
        <v>130845</v>
      </c>
      <c r="K42" s="52">
        <v>149291</v>
      </c>
      <c r="L42" s="52">
        <v>143971</v>
      </c>
      <c r="M42" s="52">
        <v>130346</v>
      </c>
      <c r="N42" s="52">
        <v>160377</v>
      </c>
      <c r="O42" s="52">
        <v>188058</v>
      </c>
      <c r="P42" s="52">
        <v>132773</v>
      </c>
      <c r="Q42" s="52">
        <v>144989</v>
      </c>
      <c r="R42" s="52">
        <v>176647</v>
      </c>
      <c r="S42" s="52">
        <v>180811</v>
      </c>
      <c r="T42" s="52">
        <v>175976</v>
      </c>
      <c r="U42" s="52">
        <v>187777</v>
      </c>
      <c r="V42" s="52">
        <v>181240</v>
      </c>
      <c r="W42" s="52">
        <v>234644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163118</v>
      </c>
      <c r="D44" s="52">
        <v>192641</v>
      </c>
      <c r="E44" s="52">
        <v>196502</v>
      </c>
      <c r="F44" s="52">
        <v>209101</v>
      </c>
      <c r="G44" s="52">
        <v>184203</v>
      </c>
      <c r="H44" s="52">
        <v>180661</v>
      </c>
      <c r="I44" s="52">
        <v>106022</v>
      </c>
      <c r="J44" s="52">
        <v>121462</v>
      </c>
      <c r="K44" s="52">
        <v>109622</v>
      </c>
      <c r="L44" s="52">
        <v>118395</v>
      </c>
      <c r="M44" s="52">
        <v>132119</v>
      </c>
      <c r="N44" s="52">
        <v>164061</v>
      </c>
      <c r="O44" s="52">
        <v>139283</v>
      </c>
      <c r="P44" s="52">
        <v>73360</v>
      </c>
      <c r="Q44" s="52">
        <v>78066</v>
      </c>
      <c r="R44" s="52">
        <v>92015</v>
      </c>
      <c r="S44" s="52">
        <v>91978</v>
      </c>
      <c r="T44" s="52">
        <v>89983</v>
      </c>
      <c r="U44" s="52">
        <v>83665</v>
      </c>
      <c r="V44" s="52">
        <v>91295</v>
      </c>
      <c r="W44" s="52">
        <v>94775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404255</v>
      </c>
      <c r="D45" s="36">
        <v>416056</v>
      </c>
      <c r="E45" s="36">
        <v>416231</v>
      </c>
      <c r="F45" s="36">
        <v>480471</v>
      </c>
      <c r="G45" s="36">
        <v>547778</v>
      </c>
      <c r="H45" s="36">
        <v>608130</v>
      </c>
      <c r="I45" s="36">
        <v>355037</v>
      </c>
      <c r="J45" s="36">
        <v>292785</v>
      </c>
      <c r="K45" s="36">
        <v>316641</v>
      </c>
      <c r="L45" s="36">
        <v>352161</v>
      </c>
      <c r="M45" s="36">
        <v>370636</v>
      </c>
      <c r="N45" s="36">
        <v>449015</v>
      </c>
      <c r="O45" s="36">
        <v>455541</v>
      </c>
      <c r="P45" s="36">
        <v>252120</v>
      </c>
      <c r="Q45" s="36">
        <v>321233</v>
      </c>
      <c r="R45" s="36">
        <v>361867</v>
      </c>
      <c r="S45" s="36">
        <v>404439</v>
      </c>
      <c r="T45" s="36">
        <v>412526</v>
      </c>
      <c r="U45" s="36">
        <v>394884</v>
      </c>
      <c r="V45" s="36">
        <v>409571</v>
      </c>
      <c r="W45" s="36">
        <v>406815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58245</v>
      </c>
      <c r="D49" s="52">
        <v>73433</v>
      </c>
      <c r="E49" s="52">
        <v>78712</v>
      </c>
      <c r="F49" s="52">
        <v>99913</v>
      </c>
      <c r="G49" s="52">
        <v>97446</v>
      </c>
      <c r="H49" s="52">
        <v>109854</v>
      </c>
      <c r="I49" s="52">
        <v>121902</v>
      </c>
      <c r="J49" s="52">
        <v>129623</v>
      </c>
      <c r="K49" s="52">
        <v>89292</v>
      </c>
      <c r="L49" s="52">
        <v>88049</v>
      </c>
      <c r="M49" s="52">
        <v>91477</v>
      </c>
      <c r="N49" s="52">
        <v>115541</v>
      </c>
      <c r="O49" s="52">
        <v>103409</v>
      </c>
      <c r="P49" s="52">
        <v>41947</v>
      </c>
      <c r="Q49" s="52">
        <v>56290</v>
      </c>
      <c r="R49" s="52">
        <v>68943</v>
      </c>
      <c r="S49" s="52">
        <v>74209</v>
      </c>
      <c r="T49" s="52">
        <v>75731</v>
      </c>
      <c r="U49" s="52">
        <v>65624</v>
      </c>
      <c r="V49" s="52">
        <v>73941</v>
      </c>
      <c r="W49" s="52">
        <v>85991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4567</v>
      </c>
      <c r="D51" s="52">
        <v>11738</v>
      </c>
      <c r="E51" s="52">
        <v>14968</v>
      </c>
      <c r="F51" s="52">
        <v>24356</v>
      </c>
      <c r="G51" s="52">
        <v>31118</v>
      </c>
      <c r="H51" s="52">
        <v>21596</v>
      </c>
      <c r="I51" s="52">
        <v>35077</v>
      </c>
      <c r="J51" s="52">
        <v>37720</v>
      </c>
      <c r="K51" s="52">
        <v>21331</v>
      </c>
      <c r="L51" s="52">
        <v>16541</v>
      </c>
      <c r="M51" s="52">
        <v>15588</v>
      </c>
      <c r="N51" s="52">
        <v>29405</v>
      </c>
      <c r="O51" s="52">
        <v>20457</v>
      </c>
      <c r="P51" s="52">
        <v>5112</v>
      </c>
      <c r="Q51" s="52">
        <v>3620</v>
      </c>
      <c r="R51" s="52">
        <v>9514</v>
      </c>
      <c r="S51" s="52">
        <v>9991</v>
      </c>
      <c r="T51" s="52">
        <v>18915</v>
      </c>
      <c r="U51" s="52">
        <v>14326</v>
      </c>
      <c r="V51" s="52">
        <v>15329</v>
      </c>
      <c r="W51" s="52">
        <v>11110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18140</v>
      </c>
      <c r="D53" s="52">
        <v>30323</v>
      </c>
      <c r="E53" s="52">
        <v>41803</v>
      </c>
      <c r="F53" s="52">
        <v>48257</v>
      </c>
      <c r="G53" s="52">
        <v>26907</v>
      </c>
      <c r="H53" s="52">
        <v>30104</v>
      </c>
      <c r="I53" s="52">
        <v>26280</v>
      </c>
      <c r="J53" s="52">
        <v>31721</v>
      </c>
      <c r="K53" s="52">
        <v>23236</v>
      </c>
      <c r="L53" s="52">
        <v>22020</v>
      </c>
      <c r="M53" s="52">
        <v>27453</v>
      </c>
      <c r="N53" s="52">
        <v>31175</v>
      </c>
      <c r="O53" s="52">
        <v>23021</v>
      </c>
      <c r="P53" s="52">
        <v>3855</v>
      </c>
      <c r="Q53" s="52">
        <v>11511</v>
      </c>
      <c r="R53" s="52">
        <v>13674</v>
      </c>
      <c r="S53" s="52">
        <v>18621</v>
      </c>
      <c r="T53" s="52">
        <v>17418</v>
      </c>
      <c r="U53" s="52">
        <v>12025</v>
      </c>
      <c r="V53" s="52">
        <v>12906</v>
      </c>
      <c r="W53" s="52">
        <v>20420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114</v>
      </c>
      <c r="D54" s="52">
        <v>131</v>
      </c>
      <c r="E54" s="52">
        <v>442</v>
      </c>
      <c r="F54" s="52">
        <v>187</v>
      </c>
      <c r="G54" s="52">
        <v>50</v>
      </c>
      <c r="H54" s="52">
        <v>52</v>
      </c>
      <c r="I54" s="52">
        <v>171</v>
      </c>
      <c r="J54" s="52">
        <v>292</v>
      </c>
      <c r="K54" s="52">
        <v>159</v>
      </c>
      <c r="L54" s="52">
        <v>184</v>
      </c>
      <c r="M54" s="52">
        <v>222</v>
      </c>
      <c r="N54" s="52">
        <v>416</v>
      </c>
      <c r="O54" s="52">
        <v>343</v>
      </c>
      <c r="P54" s="52">
        <v>68</v>
      </c>
      <c r="Q54" s="52">
        <v>116</v>
      </c>
      <c r="R54" s="52">
        <v>161</v>
      </c>
      <c r="S54" s="52">
        <v>214</v>
      </c>
      <c r="T54" s="52">
        <v>225</v>
      </c>
      <c r="U54" s="52">
        <v>133</v>
      </c>
      <c r="V54" s="52">
        <v>203</v>
      </c>
      <c r="W54" s="52">
        <v>276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32237</v>
      </c>
      <c r="D55" s="52">
        <v>32791</v>
      </c>
      <c r="E55" s="52">
        <v>24281</v>
      </c>
      <c r="F55" s="52">
        <v>41259</v>
      </c>
      <c r="G55" s="52">
        <v>56651</v>
      </c>
      <c r="H55" s="52">
        <v>64069</v>
      </c>
      <c r="I55" s="52">
        <v>66330</v>
      </c>
      <c r="J55" s="52">
        <v>56573</v>
      </c>
      <c r="K55" s="52">
        <v>35001</v>
      </c>
      <c r="L55" s="52">
        <v>37105</v>
      </c>
      <c r="M55" s="52">
        <v>39416</v>
      </c>
      <c r="N55" s="52">
        <v>52988</v>
      </c>
      <c r="O55" s="52">
        <v>48104</v>
      </c>
      <c r="P55" s="52">
        <v>17727</v>
      </c>
      <c r="Q55" s="52">
        <v>21876</v>
      </c>
      <c r="R55" s="52">
        <v>28077</v>
      </c>
      <c r="S55" s="52">
        <v>28325</v>
      </c>
      <c r="T55" s="52">
        <v>30703</v>
      </c>
      <c r="U55" s="52">
        <v>26012</v>
      </c>
      <c r="V55" s="52">
        <v>34745</v>
      </c>
      <c r="W55" s="52">
        <v>28292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7754</v>
      </c>
      <c r="D56" s="52">
        <v>10188</v>
      </c>
      <c r="E56" s="52">
        <v>12186</v>
      </c>
      <c r="F56" s="52">
        <v>10210</v>
      </c>
      <c r="G56" s="52">
        <v>13838</v>
      </c>
      <c r="H56" s="52">
        <v>15629</v>
      </c>
      <c r="I56" s="52">
        <v>29121</v>
      </c>
      <c r="J56" s="52">
        <v>41037</v>
      </c>
      <c r="K56" s="52">
        <v>30896</v>
      </c>
      <c r="L56" s="52">
        <v>28740</v>
      </c>
      <c r="M56" s="52">
        <v>24386</v>
      </c>
      <c r="N56" s="52">
        <v>30962</v>
      </c>
      <c r="O56" s="52">
        <v>31941</v>
      </c>
      <c r="P56" s="52">
        <v>20297</v>
      </c>
      <c r="Q56" s="52">
        <v>22787</v>
      </c>
      <c r="R56" s="52">
        <v>27031</v>
      </c>
      <c r="S56" s="52">
        <v>27049</v>
      </c>
      <c r="T56" s="52">
        <v>27385</v>
      </c>
      <c r="U56" s="52">
        <v>27454</v>
      </c>
      <c r="V56" s="52">
        <v>26087</v>
      </c>
      <c r="W56" s="52">
        <v>37003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18227</v>
      </c>
      <c r="D58" s="52">
        <v>22928</v>
      </c>
      <c r="E58" s="52">
        <v>24484</v>
      </c>
      <c r="F58" s="52">
        <v>28231</v>
      </c>
      <c r="G58" s="52">
        <v>21837</v>
      </c>
      <c r="H58" s="52">
        <v>22465</v>
      </c>
      <c r="I58" s="52">
        <v>26993</v>
      </c>
      <c r="J58" s="52">
        <v>38423</v>
      </c>
      <c r="K58" s="52">
        <v>24001</v>
      </c>
      <c r="L58" s="52">
        <v>21488</v>
      </c>
      <c r="M58" s="52">
        <v>24987</v>
      </c>
      <c r="N58" s="52">
        <v>33515</v>
      </c>
      <c r="O58" s="52">
        <v>26439</v>
      </c>
      <c r="P58" s="52">
        <v>9196</v>
      </c>
      <c r="Q58" s="52">
        <v>9647</v>
      </c>
      <c r="R58" s="52">
        <v>12181</v>
      </c>
      <c r="S58" s="52">
        <v>12473</v>
      </c>
      <c r="T58" s="52">
        <v>11782</v>
      </c>
      <c r="U58" s="52">
        <v>9927</v>
      </c>
      <c r="V58" s="52">
        <v>12692</v>
      </c>
      <c r="W58" s="52">
        <v>16241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40018</v>
      </c>
      <c r="D59" s="36">
        <v>50505</v>
      </c>
      <c r="E59" s="36">
        <v>54228</v>
      </c>
      <c r="F59" s="36">
        <v>71682</v>
      </c>
      <c r="G59" s="36">
        <v>75609</v>
      </c>
      <c r="H59" s="36">
        <v>87389</v>
      </c>
      <c r="I59" s="36">
        <v>94909</v>
      </c>
      <c r="J59" s="36">
        <v>91200</v>
      </c>
      <c r="K59" s="36">
        <v>65291</v>
      </c>
      <c r="L59" s="36">
        <v>66561</v>
      </c>
      <c r="M59" s="36">
        <v>66490</v>
      </c>
      <c r="N59" s="36">
        <v>82026</v>
      </c>
      <c r="O59" s="36">
        <v>76970</v>
      </c>
      <c r="P59" s="36">
        <v>32751</v>
      </c>
      <c r="Q59" s="36">
        <v>46643</v>
      </c>
      <c r="R59" s="36">
        <v>56762</v>
      </c>
      <c r="S59" s="36">
        <v>61736</v>
      </c>
      <c r="T59" s="36">
        <v>63949</v>
      </c>
      <c r="U59" s="36">
        <v>55697</v>
      </c>
      <c r="V59" s="36">
        <v>61249</v>
      </c>
      <c r="W59" s="36">
        <v>69750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111854</v>
      </c>
      <c r="D63" s="52">
        <v>130539</v>
      </c>
      <c r="E63" s="52">
        <v>125822</v>
      </c>
      <c r="F63" s="52">
        <v>155677</v>
      </c>
      <c r="G63" s="52">
        <v>168069</v>
      </c>
      <c r="H63" s="52">
        <v>162313</v>
      </c>
      <c r="I63" s="52">
        <v>187479</v>
      </c>
      <c r="J63" s="52">
        <v>177218</v>
      </c>
      <c r="K63" s="52">
        <v>158414</v>
      </c>
      <c r="L63" s="52">
        <v>170581</v>
      </c>
      <c r="M63" s="52">
        <v>184482</v>
      </c>
      <c r="N63" s="52">
        <v>252327</v>
      </c>
      <c r="O63" s="52">
        <v>236376</v>
      </c>
      <c r="P63" s="52">
        <v>28135</v>
      </c>
      <c r="Q63" s="52">
        <v>60666</v>
      </c>
      <c r="R63" s="52">
        <v>116554</v>
      </c>
      <c r="S63" s="52">
        <v>165717</v>
      </c>
      <c r="T63" s="52">
        <v>165878</v>
      </c>
      <c r="U63" s="52">
        <v>152261</v>
      </c>
      <c r="V63" s="52">
        <v>172256</v>
      </c>
      <c r="W63" s="52">
        <v>208031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75628</v>
      </c>
      <c r="D65" s="52">
        <v>70535</v>
      </c>
      <c r="E65" s="52">
        <v>35582</v>
      </c>
      <c r="F65" s="52">
        <v>50051</v>
      </c>
      <c r="G65" s="52">
        <v>97368</v>
      </c>
      <c r="H65" s="52">
        <v>78303</v>
      </c>
      <c r="I65" s="52">
        <v>79044</v>
      </c>
      <c r="J65" s="52">
        <v>80420</v>
      </c>
      <c r="K65" s="52">
        <v>102496</v>
      </c>
      <c r="L65" s="52">
        <v>93214</v>
      </c>
      <c r="M65" s="52">
        <v>89951</v>
      </c>
      <c r="N65" s="52">
        <v>98831</v>
      </c>
      <c r="O65" s="52">
        <v>133949</v>
      </c>
      <c r="P65" s="52">
        <v>103350</v>
      </c>
      <c r="Q65" s="52">
        <v>56041</v>
      </c>
      <c r="R65" s="52">
        <v>73976</v>
      </c>
      <c r="S65" s="52">
        <v>91139</v>
      </c>
      <c r="T65" s="52">
        <v>114807</v>
      </c>
      <c r="U65" s="52">
        <v>116185</v>
      </c>
      <c r="V65" s="52">
        <v>122964</v>
      </c>
      <c r="W65" s="52">
        <v>119659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192044</v>
      </c>
      <c r="D67" s="52">
        <f t="shared" si="0"/>
        <v>223040</v>
      </c>
      <c r="E67" s="52">
        <f t="shared" si="0"/>
        <v>256099</v>
      </c>
      <c r="F67" s="52">
        <f t="shared" si="0"/>
        <v>261519</v>
      </c>
      <c r="G67" s="52">
        <f t="shared" si="0"/>
        <v>178530</v>
      </c>
      <c r="H67" s="52">
        <f t="shared" si="0"/>
        <v>185170</v>
      </c>
      <c r="I67" s="52">
        <f t="shared" si="0"/>
        <v>60355</v>
      </c>
      <c r="J67" s="52">
        <f t="shared" si="0"/>
        <v>57504</v>
      </c>
      <c r="K67" s="52">
        <f t="shared" si="0"/>
        <v>82563</v>
      </c>
      <c r="L67" s="52">
        <f t="shared" si="0"/>
        <v>105913</v>
      </c>
      <c r="M67" s="52">
        <f t="shared" si="0"/>
        <v>122335</v>
      </c>
      <c r="N67" s="52">
        <f t="shared" si="0"/>
        <v>124123</v>
      </c>
      <c r="O67" s="52">
        <f t="shared" si="0"/>
        <v>109197</v>
      </c>
      <c r="P67" s="52">
        <f t="shared" si="0"/>
        <v>64400</v>
      </c>
      <c r="Q67" s="52">
        <f t="shared" si="0"/>
        <v>77298</v>
      </c>
      <c r="R67" s="52">
        <f t="shared" ref="R67:V67" si="1">R39-R53</f>
        <v>97396</v>
      </c>
      <c r="S67" s="52">
        <f t="shared" si="1"/>
        <v>108684</v>
      </c>
      <c r="T67" s="52">
        <f t="shared" si="1"/>
        <v>105137</v>
      </c>
      <c r="U67" s="52">
        <f t="shared" si="1"/>
        <v>84505</v>
      </c>
      <c r="V67" s="52">
        <f t="shared" si="1"/>
        <v>81173</v>
      </c>
      <c r="W67" s="52">
        <f t="shared" ref="W67" si="2">W39-W53</f>
        <v>93355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453</v>
      </c>
      <c r="D68" s="52">
        <f t="shared" si="3"/>
        <v>588</v>
      </c>
      <c r="E68" s="52">
        <f t="shared" si="3"/>
        <v>1846</v>
      </c>
      <c r="F68" s="52">
        <f t="shared" si="3"/>
        <v>959</v>
      </c>
      <c r="G68" s="52">
        <f t="shared" si="3"/>
        <v>373</v>
      </c>
      <c r="H68" s="52">
        <f t="shared" si="3"/>
        <v>382</v>
      </c>
      <c r="I68" s="52">
        <f t="shared" si="3"/>
        <v>380</v>
      </c>
      <c r="J68" s="52">
        <f t="shared" si="3"/>
        <v>501</v>
      </c>
      <c r="K68" s="52">
        <f t="shared" si="3"/>
        <v>650</v>
      </c>
      <c r="L68" s="52">
        <f t="shared" si="3"/>
        <v>1888</v>
      </c>
      <c r="M68" s="52">
        <f t="shared" si="3"/>
        <v>994</v>
      </c>
      <c r="N68" s="52">
        <f t="shared" si="3"/>
        <v>1394</v>
      </c>
      <c r="O68" s="52">
        <f t="shared" si="3"/>
        <v>1333</v>
      </c>
      <c r="P68" s="52">
        <f t="shared" si="3"/>
        <v>647</v>
      </c>
      <c r="Q68" s="52">
        <f t="shared" si="3"/>
        <v>899</v>
      </c>
      <c r="R68" s="52">
        <f t="shared" ref="R68:V68" si="4">R40-R54</f>
        <v>1104</v>
      </c>
      <c r="S68" s="52">
        <f t="shared" si="4"/>
        <v>1190</v>
      </c>
      <c r="T68" s="52">
        <f t="shared" si="4"/>
        <v>1233</v>
      </c>
      <c r="U68" s="52">
        <f t="shared" si="4"/>
        <v>876</v>
      </c>
      <c r="V68" s="52">
        <f t="shared" si="4"/>
        <v>1554</v>
      </c>
      <c r="W68" s="52">
        <f t="shared" ref="W68" si="5">W40-W54</f>
        <v>1160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269013</v>
      </c>
      <c r="D69" s="52">
        <f t="shared" si="6"/>
        <v>262374</v>
      </c>
      <c r="E69" s="52">
        <f t="shared" si="6"/>
        <v>211529</v>
      </c>
      <c r="F69" s="52">
        <f t="shared" si="6"/>
        <v>274508</v>
      </c>
      <c r="G69" s="52">
        <f t="shared" si="6"/>
        <v>371221</v>
      </c>
      <c r="H69" s="52">
        <f t="shared" si="6"/>
        <v>400452</v>
      </c>
      <c r="I69" s="52">
        <f t="shared" si="6"/>
        <v>191285</v>
      </c>
      <c r="J69" s="52">
        <f t="shared" si="6"/>
        <v>136902</v>
      </c>
      <c r="K69" s="52">
        <f t="shared" si="6"/>
        <v>135309</v>
      </c>
      <c r="L69" s="52">
        <f t="shared" si="6"/>
        <v>159477</v>
      </c>
      <c r="M69" s="52">
        <f t="shared" si="6"/>
        <v>181938</v>
      </c>
      <c r="N69" s="52">
        <f t="shared" si="6"/>
        <v>242571</v>
      </c>
      <c r="O69" s="52">
        <f t="shared" si="6"/>
        <v>225487</v>
      </c>
      <c r="P69" s="52">
        <f t="shared" si="6"/>
        <v>105489</v>
      </c>
      <c r="Q69" s="52">
        <f t="shared" si="6"/>
        <v>142342</v>
      </c>
      <c r="R69" s="52">
        <f t="shared" ref="R69:V69" si="7">R41-R55</f>
        <v>136759</v>
      </c>
      <c r="S69" s="52">
        <f t="shared" si="7"/>
        <v>158515</v>
      </c>
      <c r="T69" s="52">
        <f t="shared" si="7"/>
        <v>171798</v>
      </c>
      <c r="U69" s="52">
        <f t="shared" si="7"/>
        <v>167254</v>
      </c>
      <c r="V69" s="52">
        <f t="shared" si="7"/>
        <v>189017</v>
      </c>
      <c r="W69" s="52">
        <f t="shared" ref="W69" si="8">W41-W55</f>
        <v>123497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47623</v>
      </c>
      <c r="D70" s="52">
        <f t="shared" si="9"/>
        <v>49256</v>
      </c>
      <c r="E70" s="52">
        <f t="shared" si="9"/>
        <v>64540</v>
      </c>
      <c r="F70" s="52">
        <f t="shared" si="9"/>
        <v>52658</v>
      </c>
      <c r="G70" s="52">
        <f t="shared" si="9"/>
        <v>84409</v>
      </c>
      <c r="H70" s="52">
        <f t="shared" si="9"/>
        <v>92951</v>
      </c>
      <c r="I70" s="52">
        <f t="shared" si="9"/>
        <v>87114</v>
      </c>
      <c r="J70" s="52">
        <f t="shared" si="9"/>
        <v>89808</v>
      </c>
      <c r="K70" s="52">
        <f t="shared" si="9"/>
        <v>118395</v>
      </c>
      <c r="L70" s="52">
        <f t="shared" si="9"/>
        <v>115231</v>
      </c>
      <c r="M70" s="52">
        <f t="shared" si="9"/>
        <v>105960</v>
      </c>
      <c r="N70" s="52">
        <f t="shared" si="9"/>
        <v>129415</v>
      </c>
      <c r="O70" s="52">
        <f t="shared" si="9"/>
        <v>156117</v>
      </c>
      <c r="P70" s="52">
        <f t="shared" si="9"/>
        <v>112476</v>
      </c>
      <c r="Q70" s="52">
        <f t="shared" si="9"/>
        <v>122202</v>
      </c>
      <c r="R70" s="52">
        <f t="shared" ref="R70:V70" si="10">R42-R56</f>
        <v>149616</v>
      </c>
      <c r="S70" s="52">
        <f t="shared" si="10"/>
        <v>153762</v>
      </c>
      <c r="T70" s="52">
        <f t="shared" si="10"/>
        <v>148591</v>
      </c>
      <c r="U70" s="52">
        <f t="shared" si="10"/>
        <v>160323</v>
      </c>
      <c r="V70" s="52">
        <f t="shared" si="10"/>
        <v>155153</v>
      </c>
      <c r="W70" s="52">
        <f t="shared" ref="W70" si="11">W42-W56</f>
        <v>197641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144891</v>
      </c>
      <c r="D72" s="52">
        <v>169713</v>
      </c>
      <c r="E72" s="52">
        <v>172018</v>
      </c>
      <c r="F72" s="52">
        <v>180870</v>
      </c>
      <c r="G72" s="52">
        <v>162366</v>
      </c>
      <c r="H72" s="52">
        <v>158196</v>
      </c>
      <c r="I72" s="52">
        <v>79029</v>
      </c>
      <c r="J72" s="52">
        <v>83039</v>
      </c>
      <c r="K72" s="52">
        <v>85621</v>
      </c>
      <c r="L72" s="52">
        <v>96907</v>
      </c>
      <c r="M72" s="52">
        <v>107132</v>
      </c>
      <c r="N72" s="52">
        <v>130546</v>
      </c>
      <c r="O72" s="52">
        <v>112844</v>
      </c>
      <c r="P72" s="52">
        <v>64164</v>
      </c>
      <c r="Q72" s="52">
        <v>68419</v>
      </c>
      <c r="R72" s="52">
        <v>79834</v>
      </c>
      <c r="S72" s="52">
        <v>79505</v>
      </c>
      <c r="T72" s="52">
        <v>78201</v>
      </c>
      <c r="U72" s="52">
        <v>73738</v>
      </c>
      <c r="V72" s="52">
        <v>78603</v>
      </c>
      <c r="W72" s="52">
        <v>78534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364237</v>
      </c>
      <c r="D73" s="36">
        <v>365551</v>
      </c>
      <c r="E73" s="36">
        <v>362003</v>
      </c>
      <c r="F73" s="36">
        <v>408789</v>
      </c>
      <c r="G73" s="36">
        <v>472169</v>
      </c>
      <c r="H73" s="36">
        <v>520741</v>
      </c>
      <c r="I73" s="36">
        <v>260128</v>
      </c>
      <c r="J73" s="36">
        <v>201585</v>
      </c>
      <c r="K73" s="36">
        <v>251350</v>
      </c>
      <c r="L73" s="36">
        <v>285600</v>
      </c>
      <c r="M73" s="36">
        <v>304146</v>
      </c>
      <c r="N73" s="36">
        <v>366989</v>
      </c>
      <c r="O73" s="36">
        <v>378571</v>
      </c>
      <c r="P73" s="36">
        <v>219369</v>
      </c>
      <c r="Q73" s="36">
        <v>274590</v>
      </c>
      <c r="R73" s="36">
        <v>305105</v>
      </c>
      <c r="S73" s="36">
        <v>342703</v>
      </c>
      <c r="T73" s="36">
        <v>348577</v>
      </c>
      <c r="U73" s="36">
        <v>339187</v>
      </c>
      <c r="V73" s="36">
        <v>348322</v>
      </c>
      <c r="W73" s="36">
        <v>337065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47905</v>
      </c>
      <c r="I79" s="52">
        <f>RES_hhdet_numvin!I26</f>
        <v>102090</v>
      </c>
      <c r="J79" s="52">
        <f>RES_hhdet_numvin!J26</f>
        <v>142051</v>
      </c>
      <c r="K79" s="52">
        <f>RES_hhdet_numvin!K26</f>
        <v>142309</v>
      </c>
      <c r="L79" s="52">
        <f>RES_hhdet_numvin!L26</f>
        <v>173347</v>
      </c>
      <c r="M79" s="52">
        <f>RES_hhdet_numvin!M26</f>
        <v>205305</v>
      </c>
      <c r="N79" s="52">
        <f>RES_hhdet_numvin!N26</f>
        <v>294891</v>
      </c>
      <c r="O79" s="52">
        <f>RES_hhdet_numvin!O26</f>
        <v>286303</v>
      </c>
      <c r="P79" s="52">
        <f>RES_hhdet_numvin!P26</f>
        <v>62331</v>
      </c>
      <c r="Q79" s="52">
        <f>RES_hhdet_numvin!Q26</f>
        <v>109883</v>
      </c>
      <c r="R79" s="52">
        <f>RES_hhdet_numvin!R26</f>
        <v>179637</v>
      </c>
      <c r="S79" s="52">
        <f>RES_hhdet_numvin!S26</f>
        <v>235454</v>
      </c>
      <c r="T79" s="52">
        <f>RES_hhdet_numvin!T26</f>
        <v>239711</v>
      </c>
      <c r="U79" s="52">
        <f>RES_hhdet_numvin!U26</f>
        <v>217271</v>
      </c>
      <c r="V79" s="52">
        <f>RES_hhdet_numvin!V26</f>
        <v>246006</v>
      </c>
      <c r="W79" s="52">
        <f>RES_hhdet_numvin!W26</f>
        <v>294022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32571</v>
      </c>
      <c r="Q82" s="138">
        <f>RES_hhdet_numvin!Q29</f>
        <v>30886</v>
      </c>
      <c r="R82" s="138">
        <f>RES_hhdet_numvin!R29</f>
        <v>57600</v>
      </c>
      <c r="S82" s="138">
        <f>RES_hhdet_numvin!S29</f>
        <v>80415</v>
      </c>
      <c r="T82" s="138">
        <f>RES_hhdet_numvin!T29</f>
        <v>113356</v>
      </c>
      <c r="U82" s="138">
        <f>RES_hhdet_numvin!U29</f>
        <v>115883</v>
      </c>
      <c r="V82" s="138">
        <f>RES_hhdet_numvin!V29</f>
        <v>131386</v>
      </c>
      <c r="W82" s="138">
        <f>RES_hhdet_numvin!W29</f>
        <v>130769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22008</v>
      </c>
      <c r="Q84" s="138">
        <f>RES_hhdet_numvin!Q31</f>
        <v>49330</v>
      </c>
      <c r="R84" s="138">
        <f>RES_hhdet_numvin!R31</f>
        <v>79601</v>
      </c>
      <c r="S84" s="138">
        <f>RES_hhdet_numvin!S31</f>
        <v>105258</v>
      </c>
      <c r="T84" s="138">
        <f>RES_hhdet_numvin!T31</f>
        <v>110314</v>
      </c>
      <c r="U84" s="138">
        <f>RES_hhdet_numvin!U31</f>
        <v>92169</v>
      </c>
      <c r="V84" s="138">
        <f>RES_hhdet_numvin!V31</f>
        <v>93211</v>
      </c>
      <c r="W84" s="138">
        <f>RES_hhdet_numvin!W31</f>
        <v>113775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228</v>
      </c>
      <c r="Q85" s="138">
        <f>RES_hhdet_numvin!Q32</f>
        <v>567</v>
      </c>
      <c r="R85" s="138">
        <f>RES_hhdet_numvin!R32</f>
        <v>898</v>
      </c>
      <c r="S85" s="138">
        <f>RES_hhdet_numvin!S32</f>
        <v>1109</v>
      </c>
      <c r="T85" s="138">
        <f>RES_hhdet_numvin!T32</f>
        <v>1318</v>
      </c>
      <c r="U85" s="138">
        <f>RES_hhdet_numvin!U32</f>
        <v>977</v>
      </c>
      <c r="V85" s="138">
        <f>RES_hhdet_numvin!V32</f>
        <v>1735</v>
      </c>
      <c r="W85" s="138">
        <f>RES_hhdet_numvin!W32</f>
        <v>1436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39350</v>
      </c>
      <c r="Q88" s="138">
        <f>RES_hhdet_numvin!Q35</f>
        <v>91019</v>
      </c>
      <c r="R88" s="138">
        <f>RES_hhdet_numvin!R35</f>
        <v>120305</v>
      </c>
      <c r="S88" s="138">
        <f>RES_hhdet_numvin!S35</f>
        <v>156480</v>
      </c>
      <c r="T88" s="138">
        <f>RES_hhdet_numvin!T35</f>
        <v>182939</v>
      </c>
      <c r="U88" s="138">
        <f>RES_hhdet_numvin!U35</f>
        <v>184455</v>
      </c>
      <c r="V88" s="138">
        <f>RES_hhdet_numvin!V35</f>
        <v>221966</v>
      </c>
      <c r="W88" s="138">
        <f>RES_hhdet_numvin!W35</f>
        <v>151789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42579</v>
      </c>
      <c r="Q89" s="138">
        <f>RES_hhdet_numvin!Q36</f>
        <v>80488</v>
      </c>
      <c r="R89" s="138">
        <f>RES_hhdet_numvin!R36</f>
        <v>128173</v>
      </c>
      <c r="S89" s="138">
        <f>RES_hhdet_numvin!S36</f>
        <v>151017</v>
      </c>
      <c r="T89" s="138">
        <f>RES_hhdet_numvin!T36</f>
        <v>159570</v>
      </c>
      <c r="U89" s="138">
        <f>RES_hhdet_numvin!U36</f>
        <v>179974</v>
      </c>
      <c r="V89" s="138">
        <f>RES_hhdet_numvin!V36</f>
        <v>179834</v>
      </c>
      <c r="W89" s="138">
        <f>RES_hhdet_numvin!W36</f>
        <v>234644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23521</v>
      </c>
      <c r="Q93" s="138">
        <f>RES_hhdet_numvin!Q40</f>
        <v>43178</v>
      </c>
      <c r="R93" s="138">
        <f>RES_hhdet_numvin!R40</f>
        <v>66761</v>
      </c>
      <c r="S93" s="138">
        <f>RES_hhdet_numvin!S40</f>
        <v>76162</v>
      </c>
      <c r="T93" s="138">
        <f>RES_hhdet_numvin!T40</f>
        <v>80999</v>
      </c>
      <c r="U93" s="138">
        <f>RES_hhdet_numvin!U40</f>
        <v>79793</v>
      </c>
      <c r="V93" s="138">
        <f>RES_hhdet_numvin!V40</f>
        <v>90407</v>
      </c>
      <c r="W93" s="138">
        <f>RES_hhdet_numvin!W40</f>
        <v>94775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80791</v>
      </c>
      <c r="Q94" s="39">
        <f>RES_hhdet_numvin!Q41</f>
        <v>178323</v>
      </c>
      <c r="R94" s="39">
        <f>RES_hhdet_numvin!R41</f>
        <v>262125</v>
      </c>
      <c r="S94" s="39">
        <f>RES_hhdet_numvin!S41</f>
        <v>337614</v>
      </c>
      <c r="T94" s="39">
        <f>RES_hhdet_numvin!T41</f>
        <v>373190</v>
      </c>
      <c r="U94" s="39">
        <f>RES_hhdet_numvin!U41</f>
        <v>377708</v>
      </c>
      <c r="V94" s="39">
        <f>RES_hhdet_numvin!V41</f>
        <v>406354</v>
      </c>
      <c r="W94" s="39">
        <f>RES_hhdet_numvin!W41</f>
        <v>406815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5567.6240970302633</v>
      </c>
      <c r="C98" s="117">
        <f t="shared" si="12"/>
        <v>5371.5993645586841</v>
      </c>
      <c r="D98" s="117">
        <f t="shared" si="12"/>
        <v>5181.1608945786948</v>
      </c>
      <c r="E98" s="117">
        <f t="shared" si="12"/>
        <v>5047.3214583299514</v>
      </c>
      <c r="F98" s="117">
        <f t="shared" si="12"/>
        <v>5140.5501078047746</v>
      </c>
      <c r="G98" s="117">
        <f t="shared" si="12"/>
        <v>5036.7372690990151</v>
      </c>
      <c r="H98" s="117">
        <f t="shared" si="12"/>
        <v>4712.7997176759382</v>
      </c>
      <c r="I98" s="117">
        <f t="shared" si="12"/>
        <v>4186.4351494120492</v>
      </c>
      <c r="J98" s="117">
        <f t="shared" si="12"/>
        <v>4379.4176167555406</v>
      </c>
      <c r="K98" s="117">
        <f t="shared" si="12"/>
        <v>4060.1861124043198</v>
      </c>
      <c r="L98" s="117">
        <f t="shared" si="12"/>
        <v>4218.9062236768914</v>
      </c>
      <c r="M98" s="117">
        <f t="shared" si="12"/>
        <v>3548.8275234302282</v>
      </c>
      <c r="N98" s="117">
        <f t="shared" si="12"/>
        <v>3465.4761906856947</v>
      </c>
      <c r="O98" s="117">
        <f t="shared" si="12"/>
        <v>3543.4621279479952</v>
      </c>
      <c r="P98" s="117">
        <f t="shared" si="12"/>
        <v>3000.901144961148</v>
      </c>
      <c r="Q98" s="117">
        <f t="shared" si="12"/>
        <v>2949.5276297619548</v>
      </c>
      <c r="R98" s="117">
        <f t="shared" ref="R98:V98" si="13">R99+R102+R104+R113</f>
        <v>3248.187341518676</v>
      </c>
      <c r="S98" s="117">
        <f t="shared" si="13"/>
        <v>3014.8833486672575</v>
      </c>
      <c r="T98" s="117">
        <f t="shared" si="13"/>
        <v>3267.8237489133189</v>
      </c>
      <c r="U98" s="117">
        <f t="shared" si="13"/>
        <v>3022.1291476343135</v>
      </c>
      <c r="V98" s="117">
        <f t="shared" si="13"/>
        <v>2996.1857462660005</v>
      </c>
      <c r="W98" s="117">
        <f t="shared" ref="W98" si="14">W99+W102+W104+W113</f>
        <v>3203.5728729670168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4457.5697868578955</v>
      </c>
      <c r="C99" s="122">
        <f t="shared" si="15"/>
        <v>4303.5853976264461</v>
      </c>
      <c r="D99" s="122">
        <f t="shared" si="15"/>
        <v>4147.6452059004278</v>
      </c>
      <c r="E99" s="122">
        <f t="shared" si="15"/>
        <v>4056.3678914275188</v>
      </c>
      <c r="F99" s="122">
        <f t="shared" si="15"/>
        <v>4167.6933398912533</v>
      </c>
      <c r="G99" s="122">
        <f t="shared" si="15"/>
        <v>4125.8873512351638</v>
      </c>
      <c r="H99" s="122">
        <f t="shared" si="15"/>
        <v>3844.282880815862</v>
      </c>
      <c r="I99" s="122">
        <f t="shared" si="15"/>
        <v>3369.731397611024</v>
      </c>
      <c r="J99" s="122">
        <f t="shared" si="15"/>
        <v>3608.7429929558534</v>
      </c>
      <c r="K99" s="122">
        <f t="shared" si="15"/>
        <v>3334.3833594790149</v>
      </c>
      <c r="L99" s="122">
        <f t="shared" si="15"/>
        <v>3491.1813138494986</v>
      </c>
      <c r="M99" s="122">
        <f t="shared" si="15"/>
        <v>2837.439719936719</v>
      </c>
      <c r="N99" s="122">
        <f t="shared" si="15"/>
        <v>2793.3166567484859</v>
      </c>
      <c r="O99" s="122">
        <f t="shared" si="15"/>
        <v>2903.257192175523</v>
      </c>
      <c r="P99" s="122">
        <f t="shared" si="15"/>
        <v>2393.1619027486199</v>
      </c>
      <c r="Q99" s="122">
        <f t="shared" si="15"/>
        <v>2346.1046718217553</v>
      </c>
      <c r="R99" s="122">
        <f t="shared" ref="R99:V99" si="16">SUM(R100:R101)</f>
        <v>2639.655784862462</v>
      </c>
      <c r="S99" s="122">
        <f t="shared" si="16"/>
        <v>2383.7300654975502</v>
      </c>
      <c r="T99" s="122">
        <f t="shared" si="16"/>
        <v>2636.1047052126009</v>
      </c>
      <c r="U99" s="122">
        <f t="shared" si="16"/>
        <v>2414.4746001767767</v>
      </c>
      <c r="V99" s="122">
        <f t="shared" si="16"/>
        <v>2398.0539784926273</v>
      </c>
      <c r="W99" s="122">
        <f t="shared" ref="W99" si="17">SUM(W100:W101)</f>
        <v>2605.9015983469062</v>
      </c>
      <c r="DA99" s="130" t="s">
        <v>1592</v>
      </c>
    </row>
    <row r="100" spans="1:105" ht="12" customHeight="1" x14ac:dyDescent="0.25">
      <c r="A100" s="97" t="s">
        <v>74</v>
      </c>
      <c r="B100" s="98">
        <v>4406.4443691043234</v>
      </c>
      <c r="C100" s="98">
        <v>4254.5455886883219</v>
      </c>
      <c r="D100" s="98">
        <v>4101.1662841257084</v>
      </c>
      <c r="E100" s="98">
        <v>4013.5271049626558</v>
      </c>
      <c r="F100" s="98">
        <v>4122.3532356473615</v>
      </c>
      <c r="G100" s="98">
        <v>4081.463298586119</v>
      </c>
      <c r="H100" s="98">
        <v>3803.0663935442058</v>
      </c>
      <c r="I100" s="98">
        <v>3334.0818532365092</v>
      </c>
      <c r="J100" s="98">
        <v>3570.268867452301</v>
      </c>
      <c r="K100" s="98">
        <v>3298.8012435095038</v>
      </c>
      <c r="L100" s="98">
        <v>3453.1628685837477</v>
      </c>
      <c r="M100" s="98">
        <v>2805.9377542317438</v>
      </c>
      <c r="N100" s="98">
        <v>2762.1128791020665</v>
      </c>
      <c r="O100" s="98">
        <v>2868.6741883751188</v>
      </c>
      <c r="P100" s="98">
        <v>2364.3978205065896</v>
      </c>
      <c r="Q100" s="98">
        <v>2318.8994881549525</v>
      </c>
      <c r="R100" s="98">
        <v>2608.5645698993221</v>
      </c>
      <c r="S100" s="98">
        <v>2355.4713493035006</v>
      </c>
      <c r="T100" s="98">
        <v>2604.1923206288843</v>
      </c>
      <c r="U100" s="98">
        <v>2384.8401471502884</v>
      </c>
      <c r="V100" s="98">
        <v>2368.0275170928489</v>
      </c>
      <c r="W100" s="98">
        <v>2573.0105347772624</v>
      </c>
      <c r="DA100" s="63" t="s">
        <v>1593</v>
      </c>
    </row>
    <row r="101" spans="1:105" ht="12" customHeight="1" x14ac:dyDescent="0.25">
      <c r="A101" s="97" t="s">
        <v>53</v>
      </c>
      <c r="B101" s="98">
        <v>51.125417753572471</v>
      </c>
      <c r="C101" s="98">
        <v>49.03980893812453</v>
      </c>
      <c r="D101" s="98">
        <v>46.478921774719019</v>
      </c>
      <c r="E101" s="98">
        <v>42.840786464862916</v>
      </c>
      <c r="F101" s="98">
        <v>45.340104243891915</v>
      </c>
      <c r="G101" s="98">
        <v>44.424052649044405</v>
      </c>
      <c r="H101" s="98">
        <v>41.216487271656085</v>
      </c>
      <c r="I101" s="98">
        <v>35.649544374514662</v>
      </c>
      <c r="J101" s="98">
        <v>38.474125503552216</v>
      </c>
      <c r="K101" s="98">
        <v>35.582115969511122</v>
      </c>
      <c r="L101" s="98">
        <v>38.018445265750657</v>
      </c>
      <c r="M101" s="98">
        <v>31.50196570497512</v>
      </c>
      <c r="N101" s="98">
        <v>31.20377764641923</v>
      </c>
      <c r="O101" s="98">
        <v>34.5830038004042</v>
      </c>
      <c r="P101" s="98">
        <v>28.764082242030124</v>
      </c>
      <c r="Q101" s="98">
        <v>27.205183666802867</v>
      </c>
      <c r="R101" s="98">
        <v>31.091214963140107</v>
      </c>
      <c r="S101" s="98">
        <v>28.258716194049398</v>
      </c>
      <c r="T101" s="98">
        <v>31.912384583716449</v>
      </c>
      <c r="U101" s="98">
        <v>29.634453026488139</v>
      </c>
      <c r="V101" s="98">
        <v>30.026461399778299</v>
      </c>
      <c r="W101" s="98">
        <v>32.891063569643755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18.435147346403863</v>
      </c>
      <c r="C102" s="122">
        <f t="shared" si="18"/>
        <v>20.247294903335693</v>
      </c>
      <c r="D102" s="122">
        <f t="shared" si="18"/>
        <v>16.832038147726589</v>
      </c>
      <c r="E102" s="122">
        <f t="shared" si="18"/>
        <v>30.267377089485443</v>
      </c>
      <c r="F102" s="122">
        <f t="shared" si="18"/>
        <v>17.156028569585896</v>
      </c>
      <c r="G102" s="122">
        <f t="shared" si="18"/>
        <v>18.709782144986349</v>
      </c>
      <c r="H102" s="122">
        <f t="shared" si="18"/>
        <v>21.494878501358187</v>
      </c>
      <c r="I102" s="122">
        <f t="shared" si="18"/>
        <v>18.229546780364654</v>
      </c>
      <c r="J102" s="122">
        <f t="shared" si="18"/>
        <v>20.834337820864231</v>
      </c>
      <c r="K102" s="122">
        <f t="shared" si="18"/>
        <v>24.125123662141931</v>
      </c>
      <c r="L102" s="122">
        <f t="shared" si="18"/>
        <v>23.609279181228086</v>
      </c>
      <c r="M102" s="122">
        <f t="shared" si="18"/>
        <v>23.732315998146991</v>
      </c>
      <c r="N102" s="122">
        <f t="shared" si="18"/>
        <v>30.007234055886435</v>
      </c>
      <c r="O102" s="122">
        <f t="shared" si="18"/>
        <v>23.041841811587783</v>
      </c>
      <c r="P102" s="122">
        <f t="shared" si="18"/>
        <v>19.5691317684274</v>
      </c>
      <c r="Q102" s="122">
        <f t="shared" si="18"/>
        <v>26.319149131438852</v>
      </c>
      <c r="R102" s="122">
        <f t="shared" si="18"/>
        <v>23.570946725711973</v>
      </c>
      <c r="S102" s="122">
        <f t="shared" si="18"/>
        <v>25.555680413864081</v>
      </c>
      <c r="T102" s="122">
        <f t="shared" si="18"/>
        <v>20.671665848209816</v>
      </c>
      <c r="U102" s="122">
        <f t="shared" si="18"/>
        <v>21.574594661686216</v>
      </c>
      <c r="V102" s="122">
        <f t="shared" si="18"/>
        <v>18.794114779949194</v>
      </c>
      <c r="W102" s="122">
        <f t="shared" si="18"/>
        <v>19.963734369133551</v>
      </c>
      <c r="DA102" s="130" t="s">
        <v>1595</v>
      </c>
    </row>
    <row r="103" spans="1:105" ht="12" customHeight="1" x14ac:dyDescent="0.25">
      <c r="A103" s="97" t="s">
        <v>53</v>
      </c>
      <c r="B103" s="98">
        <v>18.435147346403863</v>
      </c>
      <c r="C103" s="98">
        <v>20.247294903335693</v>
      </c>
      <c r="D103" s="98">
        <v>16.832038147726589</v>
      </c>
      <c r="E103" s="98">
        <v>30.267377089485443</v>
      </c>
      <c r="F103" s="98">
        <v>17.156028569585896</v>
      </c>
      <c r="G103" s="98">
        <v>18.709782144986349</v>
      </c>
      <c r="H103" s="98">
        <v>21.494878501358187</v>
      </c>
      <c r="I103" s="98">
        <v>18.229546780364654</v>
      </c>
      <c r="J103" s="98">
        <v>20.834337820864231</v>
      </c>
      <c r="K103" s="98">
        <v>24.125123662141931</v>
      </c>
      <c r="L103" s="98">
        <v>23.609279181228086</v>
      </c>
      <c r="M103" s="98">
        <v>23.732315998146991</v>
      </c>
      <c r="N103" s="98">
        <v>30.007234055886435</v>
      </c>
      <c r="O103" s="98">
        <v>23.041841811587783</v>
      </c>
      <c r="P103" s="98">
        <v>19.5691317684274</v>
      </c>
      <c r="Q103" s="98">
        <v>26.319149131438852</v>
      </c>
      <c r="R103" s="98">
        <v>23.570946725711973</v>
      </c>
      <c r="S103" s="98">
        <v>25.555680413864081</v>
      </c>
      <c r="T103" s="98">
        <v>20.671665848209816</v>
      </c>
      <c r="U103" s="98">
        <v>21.574594661686216</v>
      </c>
      <c r="V103" s="98">
        <v>18.794114779949194</v>
      </c>
      <c r="W103" s="98">
        <v>19.963734369133551</v>
      </c>
      <c r="DA103" s="63" t="s">
        <v>1596</v>
      </c>
    </row>
    <row r="104" spans="1:105" ht="12" customHeight="1" x14ac:dyDescent="0.25">
      <c r="A104" s="121" t="s">
        <v>55</v>
      </c>
      <c r="B104" s="122">
        <v>723.52716022647883</v>
      </c>
      <c r="C104" s="122">
        <v>682.28424152018647</v>
      </c>
      <c r="D104" s="122">
        <v>659.78523075523481</v>
      </c>
      <c r="E104" s="122">
        <v>618.42753569381625</v>
      </c>
      <c r="F104" s="122">
        <v>617.59875477567186</v>
      </c>
      <c r="G104" s="122">
        <v>580.8314809724892</v>
      </c>
      <c r="H104" s="122">
        <v>549.5903369512954</v>
      </c>
      <c r="I104" s="122">
        <v>526.79520023645898</v>
      </c>
      <c r="J104" s="122">
        <v>501.13142932034481</v>
      </c>
      <c r="K104" s="122">
        <v>472.75149625011778</v>
      </c>
      <c r="L104" s="122">
        <v>475.25767946159004</v>
      </c>
      <c r="M104" s="122">
        <v>478.96822212981164</v>
      </c>
      <c r="N104" s="122">
        <v>448.86967946587038</v>
      </c>
      <c r="O104" s="122">
        <v>432.51419808967142</v>
      </c>
      <c r="P104" s="122">
        <v>411.96309693337798</v>
      </c>
      <c r="Q104" s="122">
        <v>403.34913658640392</v>
      </c>
      <c r="R104" s="122">
        <v>411.88597999964759</v>
      </c>
      <c r="S104" s="122">
        <v>423.56476323359897</v>
      </c>
      <c r="T104" s="122">
        <v>428.70611738079799</v>
      </c>
      <c r="U104" s="122">
        <v>412.06039283466475</v>
      </c>
      <c r="V104" s="122">
        <v>405.62596148230682</v>
      </c>
      <c r="W104" s="122">
        <v>404.0044601014543</v>
      </c>
      <c r="DA104" s="130" t="s">
        <v>1597</v>
      </c>
    </row>
    <row r="105" spans="1:105" ht="12" customHeight="1" x14ac:dyDescent="0.25">
      <c r="A105" s="97" t="s">
        <v>141</v>
      </c>
      <c r="B105" s="98">
        <v>377.18619481979766</v>
      </c>
      <c r="C105" s="98">
        <v>345.13344081053128</v>
      </c>
      <c r="D105" s="98">
        <v>318.94338187470447</v>
      </c>
      <c r="E105" s="98">
        <v>288.25440235873236</v>
      </c>
      <c r="F105" s="98">
        <v>283.64159433950857</v>
      </c>
      <c r="G105" s="98">
        <v>244.48183985603609</v>
      </c>
      <c r="H105" s="98">
        <v>200.02415532582802</v>
      </c>
      <c r="I105" s="98">
        <v>168.0224114052624</v>
      </c>
      <c r="J105" s="98">
        <v>153.15762694126755</v>
      </c>
      <c r="K105" s="98">
        <v>139.07055538554593</v>
      </c>
      <c r="L105" s="98">
        <v>132.55554008060705</v>
      </c>
      <c r="M105" s="98">
        <v>125.81082942470053</v>
      </c>
      <c r="N105" s="98">
        <v>110.56718538372307</v>
      </c>
      <c r="O105" s="98">
        <v>103.23718136799967</v>
      </c>
      <c r="P105" s="98">
        <v>98.227033905077491</v>
      </c>
      <c r="Q105" s="98">
        <v>92.680406651177478</v>
      </c>
      <c r="R105" s="98">
        <v>97.299405680229611</v>
      </c>
      <c r="S105" s="98">
        <v>96.385394591477805</v>
      </c>
      <c r="T105" s="98">
        <v>98.667484148929702</v>
      </c>
      <c r="U105" s="98">
        <v>87.83963941734622</v>
      </c>
      <c r="V105" s="98">
        <v>84.493901387039472</v>
      </c>
      <c r="W105" s="98">
        <v>82.752365429676004</v>
      </c>
      <c r="DA105" s="63" t="s">
        <v>1598</v>
      </c>
    </row>
    <row r="106" spans="1:105" ht="12" customHeight="1" x14ac:dyDescent="0.25">
      <c r="A106" s="97" t="s">
        <v>140</v>
      </c>
      <c r="B106" s="98">
        <v>0.6901875992115597</v>
      </c>
      <c r="C106" s="98">
        <v>0.64807385481869162</v>
      </c>
      <c r="D106" s="98">
        <v>0.59225942787373687</v>
      </c>
      <c r="E106" s="98">
        <v>0.65810996665541122</v>
      </c>
      <c r="F106" s="98">
        <v>0.65744752704901377</v>
      </c>
      <c r="G106" s="98">
        <v>0.57298695066306016</v>
      </c>
      <c r="H106" s="98">
        <v>0.4669293354834666</v>
      </c>
      <c r="I106" s="98">
        <v>0.38920309782587453</v>
      </c>
      <c r="J106" s="98">
        <v>0.39028736391036822</v>
      </c>
      <c r="K106" s="98">
        <v>0.41422583794267037</v>
      </c>
      <c r="L106" s="98">
        <v>0.55632154626862451</v>
      </c>
      <c r="M106" s="98">
        <v>0.56151122313993951</v>
      </c>
      <c r="N106" s="98">
        <v>0.59173445219215748</v>
      </c>
      <c r="O106" s="98">
        <v>0.65570242420706837</v>
      </c>
      <c r="P106" s="98">
        <v>0.69477844609715966</v>
      </c>
      <c r="Q106" s="98">
        <v>0.65699880120179244</v>
      </c>
      <c r="R106" s="98">
        <v>0.75485827251700677</v>
      </c>
      <c r="S106" s="98">
        <v>0.7698008964325872</v>
      </c>
      <c r="T106" s="98">
        <v>0.84895798536687639</v>
      </c>
      <c r="U106" s="98">
        <v>0.76894824788475036</v>
      </c>
      <c r="V106" s="98">
        <v>0.8477611402458396</v>
      </c>
      <c r="W106" s="98">
        <v>0.83808994165421002</v>
      </c>
      <c r="DA106" s="63" t="s">
        <v>1599</v>
      </c>
    </row>
    <row r="107" spans="1:105" ht="12" customHeight="1" x14ac:dyDescent="0.25">
      <c r="A107" s="100" t="s">
        <v>50</v>
      </c>
      <c r="B107" s="101">
        <v>0.18110249917725196</v>
      </c>
      <c r="C107" s="101">
        <v>0.20493486332470104</v>
      </c>
      <c r="D107" s="101">
        <v>0.16890313954510183</v>
      </c>
      <c r="E107" s="101">
        <v>0.16816523071972139</v>
      </c>
      <c r="F107" s="101">
        <v>0.17677969326881474</v>
      </c>
      <c r="G107" s="101">
        <v>0.16378438875029339</v>
      </c>
      <c r="H107" s="101">
        <v>0.13516906992326166</v>
      </c>
      <c r="I107" s="101">
        <v>0.10637606566922091</v>
      </c>
      <c r="J107" s="101">
        <v>0.10529702119260199</v>
      </c>
      <c r="K107" s="101">
        <v>0.11231208076483359</v>
      </c>
      <c r="L107" s="101">
        <v>0.14387071264078924</v>
      </c>
      <c r="M107" s="101">
        <v>0.14803307746693592</v>
      </c>
      <c r="N107" s="101">
        <v>0.13722729621271992</v>
      </c>
      <c r="O107" s="101">
        <v>0.1285905714811415</v>
      </c>
      <c r="P107" s="101">
        <v>0.16427643680406881</v>
      </c>
      <c r="Q107" s="101">
        <v>0.13695006689407613</v>
      </c>
      <c r="R107" s="101">
        <v>0.18385061439009248</v>
      </c>
      <c r="S107" s="101">
        <v>0.18752526289107843</v>
      </c>
      <c r="T107" s="101">
        <v>0.20822065638696788</v>
      </c>
      <c r="U107" s="101">
        <v>0.1840965098737265</v>
      </c>
      <c r="V107" s="101">
        <v>0.20860814128078467</v>
      </c>
      <c r="W107" s="101">
        <v>0.19121425752170298</v>
      </c>
      <c r="DA107" s="131" t="s">
        <v>1600</v>
      </c>
    </row>
    <row r="108" spans="1:105" ht="12" customHeight="1" x14ac:dyDescent="0.25">
      <c r="A108" s="103" t="s">
        <v>52</v>
      </c>
      <c r="B108" s="104">
        <v>0.50908510003430774</v>
      </c>
      <c r="C108" s="104">
        <v>0.44313899149399055</v>
      </c>
      <c r="D108" s="104">
        <v>0.42335628832863492</v>
      </c>
      <c r="E108" s="104">
        <v>0.48994473593568977</v>
      </c>
      <c r="F108" s="104">
        <v>0.48066783378019895</v>
      </c>
      <c r="G108" s="104">
        <v>0.40920256191276694</v>
      </c>
      <c r="H108" s="104">
        <v>0.33176026556020499</v>
      </c>
      <c r="I108" s="104">
        <v>0.28282703215665356</v>
      </c>
      <c r="J108" s="104">
        <v>0.28499034271776619</v>
      </c>
      <c r="K108" s="104">
        <v>0.30191375717783675</v>
      </c>
      <c r="L108" s="104">
        <v>0.4124508336278353</v>
      </c>
      <c r="M108" s="104">
        <v>0.41347814567300367</v>
      </c>
      <c r="N108" s="104">
        <v>0.45450715597943753</v>
      </c>
      <c r="O108" s="104">
        <v>0.52711185272592687</v>
      </c>
      <c r="P108" s="104">
        <v>0.53050200929309099</v>
      </c>
      <c r="Q108" s="104">
        <v>0.52004873430771636</v>
      </c>
      <c r="R108" s="104">
        <v>0.57100765812691423</v>
      </c>
      <c r="S108" s="104">
        <v>0.5822756335415088</v>
      </c>
      <c r="T108" s="104">
        <v>0.64073732897990865</v>
      </c>
      <c r="U108" s="104">
        <v>0.58485173801102375</v>
      </c>
      <c r="V108" s="104">
        <v>0.63915299896505506</v>
      </c>
      <c r="W108" s="104">
        <v>0.64687568413250696</v>
      </c>
      <c r="DA108" s="132" t="s">
        <v>1601</v>
      </c>
    </row>
    <row r="109" spans="1:105" ht="12" customHeight="1" x14ac:dyDescent="0.25">
      <c r="A109" s="106" t="s">
        <v>122</v>
      </c>
      <c r="B109" s="101">
        <v>311.13128821764559</v>
      </c>
      <c r="C109" s="101">
        <v>300.33472396809759</v>
      </c>
      <c r="D109" s="101">
        <v>299.38081879167549</v>
      </c>
      <c r="E109" s="101">
        <v>281.83941481801946</v>
      </c>
      <c r="F109" s="101">
        <v>282.08188265747594</v>
      </c>
      <c r="G109" s="101">
        <v>277.17103303367355</v>
      </c>
      <c r="H109" s="101">
        <v>285.79437956921993</v>
      </c>
      <c r="I109" s="101">
        <v>283.18142652078774</v>
      </c>
      <c r="J109" s="101">
        <v>268.69518596330812</v>
      </c>
      <c r="K109" s="101">
        <v>243.99218383096735</v>
      </c>
      <c r="L109" s="101">
        <v>242.67355964298534</v>
      </c>
      <c r="M109" s="101">
        <v>240.20301213667898</v>
      </c>
      <c r="N109" s="101">
        <v>223.72982143616329</v>
      </c>
      <c r="O109" s="101">
        <v>209.07921342299699</v>
      </c>
      <c r="P109" s="101">
        <v>193.99051966601584</v>
      </c>
      <c r="Q109" s="101">
        <v>187.07129719066879</v>
      </c>
      <c r="R109" s="101">
        <v>183.5258640980058</v>
      </c>
      <c r="S109" s="101">
        <v>185.22870063509606</v>
      </c>
      <c r="T109" s="101">
        <v>182.03544407071769</v>
      </c>
      <c r="U109" s="101">
        <v>174.30770076926231</v>
      </c>
      <c r="V109" s="101">
        <v>170.71369096580662</v>
      </c>
      <c r="W109" s="101">
        <v>158.42038920209799</v>
      </c>
      <c r="DA109" s="131" t="s">
        <v>1602</v>
      </c>
    </row>
    <row r="110" spans="1:105" ht="12" customHeight="1" x14ac:dyDescent="0.25">
      <c r="A110" s="107" t="s">
        <v>121</v>
      </c>
      <c r="B110" s="104">
        <v>34.51948958982414</v>
      </c>
      <c r="C110" s="104">
        <v>36.168002886738805</v>
      </c>
      <c r="D110" s="104">
        <v>40.868770660981198</v>
      </c>
      <c r="E110" s="104">
        <v>47.675608550409301</v>
      </c>
      <c r="F110" s="104">
        <v>51.217830251638453</v>
      </c>
      <c r="G110" s="104">
        <v>58.605621132116703</v>
      </c>
      <c r="H110" s="104">
        <v>63.304872720764095</v>
      </c>
      <c r="I110" s="104">
        <v>75.202159212583069</v>
      </c>
      <c r="J110" s="104">
        <v>78.888329051858776</v>
      </c>
      <c r="K110" s="104">
        <v>89.274531195661879</v>
      </c>
      <c r="L110" s="104">
        <v>99.472258191729097</v>
      </c>
      <c r="M110" s="104">
        <v>112.39286934529216</v>
      </c>
      <c r="N110" s="104">
        <v>113.98093819379196</v>
      </c>
      <c r="O110" s="104">
        <v>119.54210087446769</v>
      </c>
      <c r="P110" s="104">
        <v>119.05076491618759</v>
      </c>
      <c r="Q110" s="104">
        <v>122.94043394335596</v>
      </c>
      <c r="R110" s="104">
        <v>130.30585194889514</v>
      </c>
      <c r="S110" s="104">
        <v>141.18086711059237</v>
      </c>
      <c r="T110" s="104">
        <v>147.15423117578371</v>
      </c>
      <c r="U110" s="104">
        <v>149.14410440017141</v>
      </c>
      <c r="V110" s="104">
        <v>149.57060798921489</v>
      </c>
      <c r="W110" s="104">
        <v>161.99361552802588</v>
      </c>
      <c r="DA110" s="132" t="s">
        <v>1603</v>
      </c>
    </row>
    <row r="111" spans="1:105" ht="12" customHeight="1" x14ac:dyDescent="0.25">
      <c r="A111" s="108" t="s">
        <v>53</v>
      </c>
      <c r="B111" s="98">
        <v>12.51155065809415</v>
      </c>
      <c r="C111" s="98">
        <v>13.141697168937275</v>
      </c>
      <c r="D111" s="98">
        <v>15.900152561948298</v>
      </c>
      <c r="E111" s="98">
        <v>19.726553754426313</v>
      </c>
      <c r="F111" s="98">
        <v>21.807574175131048</v>
      </c>
      <c r="G111" s="98">
        <v>25.495996276123162</v>
      </c>
      <c r="H111" s="98">
        <v>26.519992109501128</v>
      </c>
      <c r="I111" s="98">
        <v>32.582510073523942</v>
      </c>
      <c r="J111" s="98">
        <v>31.288970722402979</v>
      </c>
      <c r="K111" s="98">
        <v>35.886157647545375</v>
      </c>
      <c r="L111" s="98">
        <v>39.076253938295693</v>
      </c>
      <c r="M111" s="98">
        <v>46.298462093228885</v>
      </c>
      <c r="N111" s="98">
        <v>44.754673928720663</v>
      </c>
      <c r="O111" s="98">
        <v>46.412824015898025</v>
      </c>
      <c r="P111" s="98">
        <v>43.602361088903749</v>
      </c>
      <c r="Q111" s="98">
        <v>43.578590813182956</v>
      </c>
      <c r="R111" s="98">
        <v>47.435139329108452</v>
      </c>
      <c r="S111" s="98">
        <v>55.433995742121532</v>
      </c>
      <c r="T111" s="98">
        <v>55.182656881182318</v>
      </c>
      <c r="U111" s="98">
        <v>56.460918955374012</v>
      </c>
      <c r="V111" s="98">
        <v>53.283913187808558</v>
      </c>
      <c r="W111" s="98">
        <v>62.158134072713743</v>
      </c>
      <c r="DA111" s="63" t="s">
        <v>1604</v>
      </c>
    </row>
    <row r="112" spans="1:105" ht="12" customHeight="1" x14ac:dyDescent="0.25">
      <c r="A112" s="108" t="s">
        <v>52</v>
      </c>
      <c r="B112" s="98">
        <v>22.007938931729988</v>
      </c>
      <c r="C112" s="98">
        <v>23.02630571780152</v>
      </c>
      <c r="D112" s="98">
        <v>24.968618099032902</v>
      </c>
      <c r="E112" s="98">
        <v>27.949054795982978</v>
      </c>
      <c r="F112" s="98">
        <v>29.410256076507409</v>
      </c>
      <c r="G112" s="98">
        <v>33.109624855993545</v>
      </c>
      <c r="H112" s="98">
        <v>36.784880611262963</v>
      </c>
      <c r="I112" s="98">
        <v>42.619649139059121</v>
      </c>
      <c r="J112" s="98">
        <v>47.599358329455782</v>
      </c>
      <c r="K112" s="98">
        <v>53.388373548116512</v>
      </c>
      <c r="L112" s="98">
        <v>60.396004253433361</v>
      </c>
      <c r="M112" s="98">
        <v>66.094407252063249</v>
      </c>
      <c r="N112" s="98">
        <v>69.226264265071265</v>
      </c>
      <c r="O112" s="98">
        <v>73.129276858569654</v>
      </c>
      <c r="P112" s="98">
        <v>75.448403827283798</v>
      </c>
      <c r="Q112" s="98">
        <v>79.361843130172971</v>
      </c>
      <c r="R112" s="98">
        <v>82.870712619786687</v>
      </c>
      <c r="S112" s="98">
        <v>85.74687136847092</v>
      </c>
      <c r="T112" s="98">
        <v>91.971574294601368</v>
      </c>
      <c r="U112" s="98">
        <v>92.683185444797374</v>
      </c>
      <c r="V112" s="98">
        <v>96.286694801406341</v>
      </c>
      <c r="W112" s="98">
        <v>99.835481455312177</v>
      </c>
      <c r="DA112" s="63" t="s">
        <v>1605</v>
      </c>
    </row>
    <row r="113" spans="1:105" ht="12" customHeight="1" x14ac:dyDescent="0.25">
      <c r="A113" s="121" t="s">
        <v>54</v>
      </c>
      <c r="B113" s="122">
        <v>368.09200259948426</v>
      </c>
      <c r="C113" s="122">
        <v>365.48243050871622</v>
      </c>
      <c r="D113" s="122">
        <v>356.89841977530546</v>
      </c>
      <c r="E113" s="122">
        <v>342.25865411913168</v>
      </c>
      <c r="F113" s="122">
        <v>338.10198456826356</v>
      </c>
      <c r="G113" s="122">
        <v>311.30865474637591</v>
      </c>
      <c r="H113" s="122">
        <v>297.43162140742226</v>
      </c>
      <c r="I113" s="122">
        <v>271.67900478420154</v>
      </c>
      <c r="J113" s="122">
        <v>248.708856658478</v>
      </c>
      <c r="K113" s="122">
        <v>228.92613301304505</v>
      </c>
      <c r="L113" s="122">
        <v>228.85795118457438</v>
      </c>
      <c r="M113" s="122">
        <v>208.68726536555036</v>
      </c>
      <c r="N113" s="122">
        <v>193.2826204154523</v>
      </c>
      <c r="O113" s="122">
        <v>184.64889587121294</v>
      </c>
      <c r="P113" s="122">
        <v>176.20701351072307</v>
      </c>
      <c r="Q113" s="122">
        <v>173.75467222235687</v>
      </c>
      <c r="R113" s="122">
        <v>173.07462993085426</v>
      </c>
      <c r="S113" s="122">
        <v>182.03283952224399</v>
      </c>
      <c r="T113" s="122">
        <v>182.34126047171057</v>
      </c>
      <c r="U113" s="122">
        <v>174.01955996118571</v>
      </c>
      <c r="V113" s="122">
        <v>173.71169151111687</v>
      </c>
      <c r="W113" s="122">
        <v>173.70308014952286</v>
      </c>
      <c r="DA113" s="130" t="s">
        <v>1606</v>
      </c>
    </row>
    <row r="114" spans="1:105" ht="12" customHeight="1" x14ac:dyDescent="0.25">
      <c r="A114" s="97" t="s">
        <v>50</v>
      </c>
      <c r="B114" s="98">
        <v>159.67432817458541</v>
      </c>
      <c r="C114" s="98">
        <v>148.76324536415049</v>
      </c>
      <c r="D114" s="98">
        <v>144.53172530510662</v>
      </c>
      <c r="E114" s="98">
        <v>142.23820313892145</v>
      </c>
      <c r="F114" s="98">
        <v>138.15158857931746</v>
      </c>
      <c r="G114" s="98">
        <v>120.20398794251011</v>
      </c>
      <c r="H114" s="98">
        <v>101.30978925135285</v>
      </c>
      <c r="I114" s="98">
        <v>88.814581021882816</v>
      </c>
      <c r="J114" s="98">
        <v>80.963313812257098</v>
      </c>
      <c r="K114" s="98">
        <v>75.082776707288559</v>
      </c>
      <c r="L114" s="98">
        <v>70.593725839224206</v>
      </c>
      <c r="M114" s="98">
        <v>66.50909355640114</v>
      </c>
      <c r="N114" s="98">
        <v>60.285190998215278</v>
      </c>
      <c r="O114" s="98">
        <v>57.512886611282106</v>
      </c>
      <c r="P114" s="98">
        <v>55.258726663023985</v>
      </c>
      <c r="Q114" s="98">
        <v>52.413741218217694</v>
      </c>
      <c r="R114" s="98">
        <v>50.983206468281978</v>
      </c>
      <c r="S114" s="98">
        <v>51.586227987693462</v>
      </c>
      <c r="T114" s="98">
        <v>50.033561496533224</v>
      </c>
      <c r="U114" s="98">
        <v>45.253640684194231</v>
      </c>
      <c r="V114" s="98">
        <v>44.068640290647096</v>
      </c>
      <c r="W114" s="98">
        <v>42.436735278467445</v>
      </c>
      <c r="DA114" s="63" t="s">
        <v>1607</v>
      </c>
    </row>
    <row r="115" spans="1:105" ht="12" customHeight="1" x14ac:dyDescent="0.25">
      <c r="A115" s="109" t="s">
        <v>120</v>
      </c>
      <c r="B115" s="33">
        <v>208.41767442489871</v>
      </c>
      <c r="C115" s="33">
        <v>216.71918514456573</v>
      </c>
      <c r="D115" s="33">
        <v>212.36669447019887</v>
      </c>
      <c r="E115" s="33">
        <v>200.02045098021028</v>
      </c>
      <c r="F115" s="33">
        <v>199.95039598894621</v>
      </c>
      <c r="G115" s="33">
        <v>191.10466680386574</v>
      </c>
      <c r="H115" s="33">
        <v>196.12183215606947</v>
      </c>
      <c r="I115" s="33">
        <v>182.86442376231878</v>
      </c>
      <c r="J115" s="33">
        <v>167.7455428462209</v>
      </c>
      <c r="K115" s="33">
        <v>153.84335630575643</v>
      </c>
      <c r="L115" s="33">
        <v>158.26422534535018</v>
      </c>
      <c r="M115" s="33">
        <v>142.17817180914918</v>
      </c>
      <c r="N115" s="33">
        <v>132.99742941723699</v>
      </c>
      <c r="O115" s="33">
        <v>127.1360092599308</v>
      </c>
      <c r="P115" s="33">
        <v>120.94828684769911</v>
      </c>
      <c r="Q115" s="33">
        <v>121.34093100413916</v>
      </c>
      <c r="R115" s="33">
        <v>122.09142346257229</v>
      </c>
      <c r="S115" s="33">
        <v>130.4466115345505</v>
      </c>
      <c r="T115" s="33">
        <v>132.30769897517732</v>
      </c>
      <c r="U115" s="33">
        <v>128.76591927699147</v>
      </c>
      <c r="V115" s="33">
        <v>129.6430512204698</v>
      </c>
      <c r="W115" s="33">
        <v>131.26634487105542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2893.3424892764001</v>
      </c>
      <c r="C117" s="117">
        <f t="shared" si="19"/>
        <v>2822.1135332338076</v>
      </c>
      <c r="D117" s="117">
        <f t="shared" si="19"/>
        <v>2730.0984756116331</v>
      </c>
      <c r="E117" s="117">
        <f t="shared" si="19"/>
        <v>2687.7271274446598</v>
      </c>
      <c r="F117" s="117">
        <f t="shared" si="19"/>
        <v>2757.5122140583339</v>
      </c>
      <c r="G117" s="117">
        <f t="shared" si="19"/>
        <v>2723.6708552317914</v>
      </c>
      <c r="H117" s="117">
        <f t="shared" si="19"/>
        <v>2610.4276790987524</v>
      </c>
      <c r="I117" s="117">
        <f t="shared" si="19"/>
        <v>2344.1394309123029</v>
      </c>
      <c r="J117" s="117">
        <f t="shared" si="19"/>
        <v>2492.7435974325776</v>
      </c>
      <c r="K117" s="117">
        <f t="shared" si="19"/>
        <v>2363.1075569128902</v>
      </c>
      <c r="L117" s="117">
        <f t="shared" si="19"/>
        <v>2497.5471553762532</v>
      </c>
      <c r="M117" s="117">
        <f t="shared" si="19"/>
        <v>2174.066999554524</v>
      </c>
      <c r="N117" s="117">
        <f t="shared" si="19"/>
        <v>2194.9562939842626</v>
      </c>
      <c r="O117" s="117">
        <f t="shared" si="19"/>
        <v>2302.1979367416438</v>
      </c>
      <c r="P117" s="117">
        <f t="shared" si="19"/>
        <v>1968.5269589954664</v>
      </c>
      <c r="Q117" s="117">
        <f t="shared" si="19"/>
        <v>1963.9943352796063</v>
      </c>
      <c r="R117" s="117">
        <f t="shared" ref="R117:V117" si="20">R118+R121+R123+R132</f>
        <v>2179.9192302856072</v>
      </c>
      <c r="S117" s="117">
        <f t="shared" si="20"/>
        <v>2070.7548418005254</v>
      </c>
      <c r="T117" s="117">
        <f t="shared" si="20"/>
        <v>2274.8315545483006</v>
      </c>
      <c r="U117" s="117">
        <f t="shared" si="20"/>
        <v>2152.4976476591632</v>
      </c>
      <c r="V117" s="117">
        <f t="shared" si="20"/>
        <v>2173.5839447015051</v>
      </c>
      <c r="W117" s="117">
        <f t="shared" ref="W117" si="21">W118+W121+W123+W132</f>
        <v>2356.9913069683207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2167.1099715281948</v>
      </c>
      <c r="C118" s="122">
        <f t="shared" si="22"/>
        <v>2112.0510770351079</v>
      </c>
      <c r="D118" s="122">
        <f t="shared" si="22"/>
        <v>2039.6696028220724</v>
      </c>
      <c r="E118" s="122">
        <f t="shared" si="22"/>
        <v>1998.9552055696568</v>
      </c>
      <c r="F118" s="122">
        <f t="shared" si="22"/>
        <v>2091.6313860136138</v>
      </c>
      <c r="G118" s="122">
        <f t="shared" si="22"/>
        <v>2085.7387534644972</v>
      </c>
      <c r="H118" s="122">
        <f t="shared" si="22"/>
        <v>1981.4522718288181</v>
      </c>
      <c r="I118" s="122">
        <f t="shared" si="22"/>
        <v>1746.0018962115978</v>
      </c>
      <c r="J118" s="122">
        <f t="shared" si="22"/>
        <v>1916.8282330543152</v>
      </c>
      <c r="K118" s="122">
        <f t="shared" si="22"/>
        <v>1805.8494108297264</v>
      </c>
      <c r="L118" s="122">
        <f t="shared" si="22"/>
        <v>1932.4893839210304</v>
      </c>
      <c r="M118" s="122">
        <f t="shared" si="22"/>
        <v>1614.2875989588933</v>
      </c>
      <c r="N118" s="122">
        <f t="shared" si="22"/>
        <v>1640.082989720486</v>
      </c>
      <c r="O118" s="122">
        <f t="shared" si="22"/>
        <v>1777.3056509235448</v>
      </c>
      <c r="P118" s="122">
        <f t="shared" si="22"/>
        <v>1471.0644058163336</v>
      </c>
      <c r="Q118" s="122">
        <f t="shared" si="22"/>
        <v>1446.5968520625463</v>
      </c>
      <c r="R118" s="122">
        <f t="shared" ref="R118:V118" si="23">SUM(R119:R120)</f>
        <v>1658.1750002400811</v>
      </c>
      <c r="S118" s="122">
        <f t="shared" si="23"/>
        <v>1518.0405197469706</v>
      </c>
      <c r="T118" s="122">
        <f t="shared" si="23"/>
        <v>1723.5428471507353</v>
      </c>
      <c r="U118" s="122">
        <f t="shared" si="23"/>
        <v>1606.9722379172526</v>
      </c>
      <c r="V118" s="122">
        <f t="shared" si="23"/>
        <v>1633.4935844649488</v>
      </c>
      <c r="W118" s="122">
        <f t="shared" ref="W118" si="24">SUM(W119:W120)</f>
        <v>1804.7752776820807</v>
      </c>
      <c r="DA118" s="130" t="s">
        <v>1760</v>
      </c>
    </row>
    <row r="119" spans="1:105" ht="12" customHeight="1" x14ac:dyDescent="0.25">
      <c r="A119" s="97" t="s">
        <v>74</v>
      </c>
      <c r="B119" s="98">
        <v>2115.9845537746223</v>
      </c>
      <c r="C119" s="98">
        <v>2063.0112680969833</v>
      </c>
      <c r="D119" s="98">
        <v>1993.1906810473533</v>
      </c>
      <c r="E119" s="98">
        <v>1956.1144191047938</v>
      </c>
      <c r="F119" s="98">
        <v>2046.2912817697218</v>
      </c>
      <c r="G119" s="98">
        <v>2041.3147008154529</v>
      </c>
      <c r="H119" s="98">
        <v>1940.2357845571621</v>
      </c>
      <c r="I119" s="98">
        <v>1710.3523518370832</v>
      </c>
      <c r="J119" s="98">
        <v>1878.354107550763</v>
      </c>
      <c r="K119" s="98">
        <v>1770.2672948602153</v>
      </c>
      <c r="L119" s="98">
        <v>1894.4709386552797</v>
      </c>
      <c r="M119" s="98">
        <v>1582.7856332539181</v>
      </c>
      <c r="N119" s="98">
        <v>1608.8792120740668</v>
      </c>
      <c r="O119" s="98">
        <v>1742.7226471231406</v>
      </c>
      <c r="P119" s="98">
        <v>1442.3003235743035</v>
      </c>
      <c r="Q119" s="98">
        <v>1419.3916683957434</v>
      </c>
      <c r="R119" s="98">
        <v>1627.0837852769409</v>
      </c>
      <c r="S119" s="98">
        <v>1489.7818035529212</v>
      </c>
      <c r="T119" s="98">
        <v>1691.6304625670189</v>
      </c>
      <c r="U119" s="98">
        <v>1577.3377848907644</v>
      </c>
      <c r="V119" s="98">
        <v>1603.4671230651704</v>
      </c>
      <c r="W119" s="98">
        <v>1771.8842141124369</v>
      </c>
      <c r="DA119" s="63" t="s">
        <v>1761</v>
      </c>
    </row>
    <row r="120" spans="1:105" ht="12" customHeight="1" x14ac:dyDescent="0.25">
      <c r="A120" s="97" t="s">
        <v>53</v>
      </c>
      <c r="B120" s="98">
        <v>51.125417753572471</v>
      </c>
      <c r="C120" s="98">
        <v>49.03980893812453</v>
      </c>
      <c r="D120" s="98">
        <v>46.478921774719019</v>
      </c>
      <c r="E120" s="98">
        <v>42.840786464862916</v>
      </c>
      <c r="F120" s="98">
        <v>45.340104243891915</v>
      </c>
      <c r="G120" s="98">
        <v>44.424052649044405</v>
      </c>
      <c r="H120" s="98">
        <v>41.216487271656085</v>
      </c>
      <c r="I120" s="98">
        <v>35.649544374514662</v>
      </c>
      <c r="J120" s="98">
        <v>38.474125503552216</v>
      </c>
      <c r="K120" s="98">
        <v>35.582115969511122</v>
      </c>
      <c r="L120" s="98">
        <v>38.018445265750657</v>
      </c>
      <c r="M120" s="98">
        <v>31.50196570497512</v>
      </c>
      <c r="N120" s="98">
        <v>31.20377764641923</v>
      </c>
      <c r="O120" s="98">
        <v>34.5830038004042</v>
      </c>
      <c r="P120" s="98">
        <v>28.764082242030124</v>
      </c>
      <c r="Q120" s="98">
        <v>27.205183666802867</v>
      </c>
      <c r="R120" s="98">
        <v>31.091214963140107</v>
      </c>
      <c r="S120" s="98">
        <v>28.258716194049398</v>
      </c>
      <c r="T120" s="98">
        <v>31.912384583716449</v>
      </c>
      <c r="U120" s="98">
        <v>29.634453026488139</v>
      </c>
      <c r="V120" s="98">
        <v>30.026461399778299</v>
      </c>
      <c r="W120" s="98">
        <v>32.891063569643755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32.850251616249217</v>
      </c>
      <c r="C121" s="122">
        <f t="shared" si="25"/>
        <v>38.202628954023524</v>
      </c>
      <c r="D121" s="122">
        <f t="shared" si="25"/>
        <v>33.527897638264172</v>
      </c>
      <c r="E121" s="122">
        <f t="shared" si="25"/>
        <v>63.093181709251859</v>
      </c>
      <c r="F121" s="122">
        <f t="shared" si="25"/>
        <v>37.916436809296854</v>
      </c>
      <c r="G121" s="122">
        <f t="shared" si="25"/>
        <v>43.907494432801798</v>
      </c>
      <c r="H121" s="122">
        <f t="shared" si="25"/>
        <v>53.493921585736892</v>
      </c>
      <c r="I121" s="122">
        <f t="shared" si="25"/>
        <v>47.629838347533436</v>
      </c>
      <c r="J121" s="122">
        <f t="shared" si="25"/>
        <v>55.412964298999917</v>
      </c>
      <c r="K121" s="122">
        <f t="shared" si="25"/>
        <v>65.411321204366317</v>
      </c>
      <c r="L121" s="122">
        <f t="shared" si="25"/>
        <v>65.96505768593795</v>
      </c>
      <c r="M121" s="122">
        <f t="shared" si="25"/>
        <v>68.280772561919235</v>
      </c>
      <c r="N121" s="122">
        <f t="shared" si="25"/>
        <v>89.9485743388896</v>
      </c>
      <c r="O121" s="122">
        <f t="shared" si="25"/>
        <v>72.061379567636465</v>
      </c>
      <c r="P121" s="122">
        <f t="shared" si="25"/>
        <v>63.364573841024104</v>
      </c>
      <c r="Q121" s="122">
        <f t="shared" si="25"/>
        <v>86.186344614389682</v>
      </c>
      <c r="R121" s="122">
        <f t="shared" si="25"/>
        <v>79.556984524317073</v>
      </c>
      <c r="S121" s="122">
        <f t="shared" si="25"/>
        <v>88.637359540088781</v>
      </c>
      <c r="T121" s="122">
        <f t="shared" si="25"/>
        <v>74.178311195645549</v>
      </c>
      <c r="U121" s="122">
        <f t="shared" si="25"/>
        <v>79.655699636521291</v>
      </c>
      <c r="V121" s="122">
        <f t="shared" si="25"/>
        <v>71.661692030867243</v>
      </c>
      <c r="W121" s="122">
        <f t="shared" si="25"/>
        <v>78.31496329266983</v>
      </c>
      <c r="DA121" s="130" t="s">
        <v>1763</v>
      </c>
    </row>
    <row r="122" spans="1:105" ht="12" customHeight="1" x14ac:dyDescent="0.25">
      <c r="A122" s="97" t="s">
        <v>53</v>
      </c>
      <c r="B122" s="98">
        <v>32.850251616249217</v>
      </c>
      <c r="C122" s="98">
        <v>38.202628954023524</v>
      </c>
      <c r="D122" s="98">
        <v>33.527897638264172</v>
      </c>
      <c r="E122" s="98">
        <v>63.093181709251859</v>
      </c>
      <c r="F122" s="98">
        <v>37.916436809296854</v>
      </c>
      <c r="G122" s="98">
        <v>43.907494432801798</v>
      </c>
      <c r="H122" s="98">
        <v>53.493921585736892</v>
      </c>
      <c r="I122" s="98">
        <v>47.629838347533436</v>
      </c>
      <c r="J122" s="98">
        <v>55.412964298999917</v>
      </c>
      <c r="K122" s="98">
        <v>65.411321204366317</v>
      </c>
      <c r="L122" s="98">
        <v>65.96505768593795</v>
      </c>
      <c r="M122" s="98">
        <v>68.280772561919235</v>
      </c>
      <c r="N122" s="98">
        <v>89.9485743388896</v>
      </c>
      <c r="O122" s="98">
        <v>72.061379567636465</v>
      </c>
      <c r="P122" s="98">
        <v>63.364573841024104</v>
      </c>
      <c r="Q122" s="98">
        <v>86.186344614389682</v>
      </c>
      <c r="R122" s="98">
        <v>79.556984524317073</v>
      </c>
      <c r="S122" s="98">
        <v>88.637359540088781</v>
      </c>
      <c r="T122" s="98">
        <v>74.178311195645549</v>
      </c>
      <c r="U122" s="98">
        <v>79.655699636521291</v>
      </c>
      <c r="V122" s="98">
        <v>71.661692030867243</v>
      </c>
      <c r="W122" s="98">
        <v>78.31496329266983</v>
      </c>
      <c r="DA122" s="63" t="s">
        <v>1764</v>
      </c>
    </row>
    <row r="123" spans="1:105" ht="12" customHeight="1" x14ac:dyDescent="0.25">
      <c r="A123" s="121" t="s">
        <v>55</v>
      </c>
      <c r="B123" s="122">
        <v>444.28007557377077</v>
      </c>
      <c r="C123" s="122">
        <v>422.61035355346098</v>
      </c>
      <c r="D123" s="122">
        <v>412.85782274057493</v>
      </c>
      <c r="E123" s="122">
        <v>391.88431934398074</v>
      </c>
      <c r="F123" s="122">
        <v>395.72443020184937</v>
      </c>
      <c r="G123" s="122">
        <v>378.17192530291618</v>
      </c>
      <c r="H123" s="122">
        <v>365.74923841518631</v>
      </c>
      <c r="I123" s="122">
        <v>357.57009266541979</v>
      </c>
      <c r="J123" s="122">
        <v>343.3718062810064</v>
      </c>
      <c r="K123" s="122">
        <v>328.58793855587078</v>
      </c>
      <c r="L123" s="122">
        <v>334.84103737908436</v>
      </c>
      <c r="M123" s="122">
        <v>341.66724184515886</v>
      </c>
      <c r="N123" s="122">
        <v>325.50071000140935</v>
      </c>
      <c r="O123" s="122">
        <v>318.95395325495286</v>
      </c>
      <c r="P123" s="122">
        <v>306.23003249041852</v>
      </c>
      <c r="Q123" s="122">
        <v>304.27229163208176</v>
      </c>
      <c r="R123" s="122">
        <v>314.87502013751538</v>
      </c>
      <c r="S123" s="122">
        <v>328.62234762479648</v>
      </c>
      <c r="T123" s="122">
        <v>339.77685246672576</v>
      </c>
      <c r="U123" s="122">
        <v>332.66264330514633</v>
      </c>
      <c r="V123" s="122">
        <v>333.45614078231205</v>
      </c>
      <c r="W123" s="122">
        <v>336.96106629486599</v>
      </c>
      <c r="DA123" s="130" t="s">
        <v>1765</v>
      </c>
    </row>
    <row r="124" spans="1:105" ht="12" customHeight="1" x14ac:dyDescent="0.25">
      <c r="A124" s="97" t="s">
        <v>141</v>
      </c>
      <c r="B124" s="98">
        <v>209.05623309137101</v>
      </c>
      <c r="C124" s="98">
        <v>192.017808754876</v>
      </c>
      <c r="D124" s="98">
        <v>178.08447506468372</v>
      </c>
      <c r="E124" s="98">
        <v>161.74926251378545</v>
      </c>
      <c r="F124" s="98">
        <v>161.03777728550904</v>
      </c>
      <c r="G124" s="98">
        <v>139.62586422369745</v>
      </c>
      <c r="H124" s="98">
        <v>115.73561739904473</v>
      </c>
      <c r="I124" s="98">
        <v>97.595001599985835</v>
      </c>
      <c r="J124" s="98">
        <v>89.351963815850667</v>
      </c>
      <c r="K124" s="98">
        <v>81.641501230479548</v>
      </c>
      <c r="L124" s="98">
        <v>78.510463570764557</v>
      </c>
      <c r="M124" s="98">
        <v>75.526278731561831</v>
      </c>
      <c r="N124" s="98">
        <v>67.292067746512274</v>
      </c>
      <c r="O124" s="98">
        <v>63.929102489060462</v>
      </c>
      <c r="P124" s="98">
        <v>61.794209494746994</v>
      </c>
      <c r="Q124" s="98">
        <v>59.355071641923757</v>
      </c>
      <c r="R124" s="98">
        <v>64.407663664890009</v>
      </c>
      <c r="S124" s="98">
        <v>65.674172916669505</v>
      </c>
      <c r="T124" s="98">
        <v>70.291587256892569</v>
      </c>
      <c r="U124" s="98">
        <v>64.645765015767552</v>
      </c>
      <c r="V124" s="98">
        <v>64.14967711719035</v>
      </c>
      <c r="W124" s="98">
        <v>63.957040777636273</v>
      </c>
      <c r="DA124" s="63" t="s">
        <v>1766</v>
      </c>
    </row>
    <row r="125" spans="1:105" ht="12" customHeight="1" x14ac:dyDescent="0.25">
      <c r="A125" s="97" t="s">
        <v>140</v>
      </c>
      <c r="B125" s="98">
        <v>0.60971651131927729</v>
      </c>
      <c r="C125" s="98">
        <v>0.55673722443039408</v>
      </c>
      <c r="D125" s="98">
        <v>0.51695565070843208</v>
      </c>
      <c r="E125" s="98">
        <v>0.58392007391047018</v>
      </c>
      <c r="F125" s="98">
        <v>0.58287516806893791</v>
      </c>
      <c r="G125" s="98">
        <v>0.50420339265930925</v>
      </c>
      <c r="H125" s="98">
        <v>0.4123692889566577</v>
      </c>
      <c r="I125" s="98">
        <v>0.34683635735740759</v>
      </c>
      <c r="J125" s="98">
        <v>0.34937278252862214</v>
      </c>
      <c r="K125" s="98">
        <v>0.37145372436289187</v>
      </c>
      <c r="L125" s="98">
        <v>0.50195738693094749</v>
      </c>
      <c r="M125" s="98">
        <v>0.50737027966170212</v>
      </c>
      <c r="N125" s="98">
        <v>0.54240633417770923</v>
      </c>
      <c r="O125" s="98">
        <v>0.60964273040340256</v>
      </c>
      <c r="P125" s="98">
        <v>0.63762727658114648</v>
      </c>
      <c r="Q125" s="98">
        <v>0.60710909246898648</v>
      </c>
      <c r="R125" s="98">
        <v>0.69489691778688079</v>
      </c>
      <c r="S125" s="98">
        <v>0.70835032118525754</v>
      </c>
      <c r="T125" s="98">
        <v>0.79482302828571794</v>
      </c>
      <c r="U125" s="98">
        <v>0.72685307261450971</v>
      </c>
      <c r="V125" s="98">
        <v>0.80502492337026288</v>
      </c>
      <c r="W125" s="98">
        <v>0.79946916785782274</v>
      </c>
      <c r="DA125" s="63" t="s">
        <v>1767</v>
      </c>
    </row>
    <row r="126" spans="1:105" ht="12" customHeight="1" x14ac:dyDescent="0.25">
      <c r="A126" s="100" t="s">
        <v>50</v>
      </c>
      <c r="B126" s="101">
        <v>0.10063141128496958</v>
      </c>
      <c r="C126" s="101">
        <v>0.1135982329364035</v>
      </c>
      <c r="D126" s="101">
        <v>9.3599362379797116E-2</v>
      </c>
      <c r="E126" s="101">
        <v>9.3975337974780304E-2</v>
      </c>
      <c r="F126" s="101">
        <v>0.10220733428873886</v>
      </c>
      <c r="G126" s="101">
        <v>9.5000830746542211E-2</v>
      </c>
      <c r="H126" s="101">
        <v>8.0609023396452734E-2</v>
      </c>
      <c r="I126" s="101">
        <v>6.4009325200754016E-2</v>
      </c>
      <c r="J126" s="101">
        <v>6.438243981085584E-2</v>
      </c>
      <c r="K126" s="101">
        <v>6.9539967185055118E-2</v>
      </c>
      <c r="L126" s="101">
        <v>8.9506553303112135E-2</v>
      </c>
      <c r="M126" s="101">
        <v>9.3892133988698459E-2</v>
      </c>
      <c r="N126" s="101">
        <v>8.7899178198271699E-2</v>
      </c>
      <c r="O126" s="101">
        <v>8.2530877677475661E-2</v>
      </c>
      <c r="P126" s="101">
        <v>0.10712526728805562</v>
      </c>
      <c r="Q126" s="101">
        <v>8.7060358161270279E-2</v>
      </c>
      <c r="R126" s="101">
        <v>0.12388925965996639</v>
      </c>
      <c r="S126" s="101">
        <v>0.12607468764374863</v>
      </c>
      <c r="T126" s="101">
        <v>0.15408569930580934</v>
      </c>
      <c r="U126" s="101">
        <v>0.14200133460348585</v>
      </c>
      <c r="V126" s="101">
        <v>0.16587192440520787</v>
      </c>
      <c r="W126" s="101">
        <v>0.15259348372531575</v>
      </c>
      <c r="DA126" s="131" t="s">
        <v>1768</v>
      </c>
    </row>
    <row r="127" spans="1:105" ht="12" customHeight="1" x14ac:dyDescent="0.25">
      <c r="A127" s="103" t="s">
        <v>52</v>
      </c>
      <c r="B127" s="104">
        <v>0.50908510003430774</v>
      </c>
      <c r="C127" s="104">
        <v>0.44313899149399055</v>
      </c>
      <c r="D127" s="104">
        <v>0.42335628832863492</v>
      </c>
      <c r="E127" s="104">
        <v>0.48994473593568977</v>
      </c>
      <c r="F127" s="104">
        <v>0.48066783378019895</v>
      </c>
      <c r="G127" s="104">
        <v>0.40920256191276694</v>
      </c>
      <c r="H127" s="104">
        <v>0.33176026556020499</v>
      </c>
      <c r="I127" s="104">
        <v>0.28282703215665356</v>
      </c>
      <c r="J127" s="104">
        <v>0.28499034271776619</v>
      </c>
      <c r="K127" s="104">
        <v>0.30191375717783675</v>
      </c>
      <c r="L127" s="104">
        <v>0.4124508336278353</v>
      </c>
      <c r="M127" s="104">
        <v>0.41347814567300367</v>
      </c>
      <c r="N127" s="104">
        <v>0.45450715597943753</v>
      </c>
      <c r="O127" s="104">
        <v>0.52711185272592687</v>
      </c>
      <c r="P127" s="104">
        <v>0.53050200929309099</v>
      </c>
      <c r="Q127" s="104">
        <v>0.52004873430771636</v>
      </c>
      <c r="R127" s="104">
        <v>0.57100765812691423</v>
      </c>
      <c r="S127" s="104">
        <v>0.5822756335415088</v>
      </c>
      <c r="T127" s="104">
        <v>0.64073732897990865</v>
      </c>
      <c r="U127" s="104">
        <v>0.58485173801102375</v>
      </c>
      <c r="V127" s="104">
        <v>0.63915299896505506</v>
      </c>
      <c r="W127" s="104">
        <v>0.64687568413250696</v>
      </c>
      <c r="DA127" s="132" t="s">
        <v>1769</v>
      </c>
    </row>
    <row r="128" spans="1:105" ht="12" customHeight="1" x14ac:dyDescent="0.25">
      <c r="A128" s="106" t="s">
        <v>122</v>
      </c>
      <c r="B128" s="101">
        <v>204.47109172342326</v>
      </c>
      <c r="C128" s="101">
        <v>198.26804735691502</v>
      </c>
      <c r="D128" s="101">
        <v>198.71372721469186</v>
      </c>
      <c r="E128" s="101">
        <v>188.35784112088942</v>
      </c>
      <c r="F128" s="101">
        <v>189.84440673696614</v>
      </c>
      <c r="G128" s="101">
        <v>187.60169298615213</v>
      </c>
      <c r="H128" s="101">
        <v>194.22524152791595</v>
      </c>
      <c r="I128" s="101">
        <v>193.59315128642356</v>
      </c>
      <c r="J128" s="101">
        <v>183.70360947364304</v>
      </c>
      <c r="K128" s="101">
        <v>167.34229258304808</v>
      </c>
      <c r="L128" s="101">
        <v>167.1536661843202</v>
      </c>
      <c r="M128" s="101">
        <v>165.78065105902218</v>
      </c>
      <c r="N128" s="101">
        <v>155.33426267674952</v>
      </c>
      <c r="O128" s="101">
        <v>146.1022110382045</v>
      </c>
      <c r="P128" s="101">
        <v>135.5159172911863</v>
      </c>
      <c r="Q128" s="101">
        <v>131.66339908705137</v>
      </c>
      <c r="R128" s="101">
        <v>130.3596143916715</v>
      </c>
      <c r="S128" s="101">
        <v>133.36100382447316</v>
      </c>
      <c r="T128" s="101">
        <v>133.14975024261435</v>
      </c>
      <c r="U128" s="101">
        <v>129.45105205919768</v>
      </c>
      <c r="V128" s="101">
        <v>129.21942748832441</v>
      </c>
      <c r="W128" s="101">
        <v>121.48141702946917</v>
      </c>
      <c r="DA128" s="131" t="s">
        <v>1770</v>
      </c>
    </row>
    <row r="129" spans="1:105" ht="12" customHeight="1" x14ac:dyDescent="0.25">
      <c r="A129" s="107" t="s">
        <v>121</v>
      </c>
      <c r="B129" s="104">
        <v>30.143034247657397</v>
      </c>
      <c r="C129" s="104">
        <v>31.767760217239605</v>
      </c>
      <c r="D129" s="104">
        <v>35.542664810490898</v>
      </c>
      <c r="E129" s="104">
        <v>41.193295635395515</v>
      </c>
      <c r="F129" s="104">
        <v>44.259371011305184</v>
      </c>
      <c r="G129" s="104">
        <v>50.440164700407294</v>
      </c>
      <c r="H129" s="104">
        <v>55.37601019926894</v>
      </c>
      <c r="I129" s="104">
        <v>66.035103421653176</v>
      </c>
      <c r="J129" s="104">
        <v>69.966860208984158</v>
      </c>
      <c r="K129" s="104">
        <v>79.232691017980159</v>
      </c>
      <c r="L129" s="104">
        <v>88.674950237068686</v>
      </c>
      <c r="M129" s="104">
        <v>99.852941774912992</v>
      </c>
      <c r="N129" s="104">
        <v>102.33197324396993</v>
      </c>
      <c r="O129" s="104">
        <v>108.31299699728457</v>
      </c>
      <c r="P129" s="104">
        <v>108.28227842790406</v>
      </c>
      <c r="Q129" s="104">
        <v>112.64671181063756</v>
      </c>
      <c r="R129" s="104">
        <v>119.41284516316709</v>
      </c>
      <c r="S129" s="104">
        <v>128.87882056246855</v>
      </c>
      <c r="T129" s="104">
        <v>135.54069193893315</v>
      </c>
      <c r="U129" s="104">
        <v>137.83897315756656</v>
      </c>
      <c r="V129" s="104">
        <v>139.28201125342699</v>
      </c>
      <c r="W129" s="104">
        <v>150.72313931990274</v>
      </c>
      <c r="DA129" s="132" t="s">
        <v>1771</v>
      </c>
    </row>
    <row r="130" spans="1:105" ht="12" customHeight="1" x14ac:dyDescent="0.25">
      <c r="A130" s="108" t="s">
        <v>53</v>
      </c>
      <c r="B130" s="98">
        <v>8.1350953159274031</v>
      </c>
      <c r="C130" s="98">
        <v>8.7414544994380865</v>
      </c>
      <c r="D130" s="98">
        <v>10.574046711457989</v>
      </c>
      <c r="E130" s="98">
        <v>13.244240839412546</v>
      </c>
      <c r="F130" s="98">
        <v>14.849114934797779</v>
      </c>
      <c r="G130" s="98">
        <v>17.330539844413757</v>
      </c>
      <c r="H130" s="98">
        <v>18.591129588005984</v>
      </c>
      <c r="I130" s="98">
        <v>23.41545428259403</v>
      </c>
      <c r="J130" s="98">
        <v>22.367501879528369</v>
      </c>
      <c r="K130" s="98">
        <v>25.844317469863654</v>
      </c>
      <c r="L130" s="98">
        <v>28.278945983635307</v>
      </c>
      <c r="M130" s="98">
        <v>33.758534522849722</v>
      </c>
      <c r="N130" s="98">
        <v>33.105708978898633</v>
      </c>
      <c r="O130" s="98">
        <v>35.183720138714904</v>
      </c>
      <c r="P130" s="98">
        <v>32.833874600620256</v>
      </c>
      <c r="Q130" s="98">
        <v>33.284868680464591</v>
      </c>
      <c r="R130" s="98">
        <v>36.542132543380383</v>
      </c>
      <c r="S130" s="98">
        <v>43.131949193997663</v>
      </c>
      <c r="T130" s="98">
        <v>43.569117644331754</v>
      </c>
      <c r="U130" s="98">
        <v>45.155787712769175</v>
      </c>
      <c r="V130" s="98">
        <v>42.99531645202066</v>
      </c>
      <c r="W130" s="98">
        <v>50.887657864590565</v>
      </c>
      <c r="DA130" s="63" t="s">
        <v>1772</v>
      </c>
    </row>
    <row r="131" spans="1:105" ht="12" customHeight="1" x14ac:dyDescent="0.25">
      <c r="A131" s="108" t="s">
        <v>52</v>
      </c>
      <c r="B131" s="98">
        <v>22.007938931729988</v>
      </c>
      <c r="C131" s="98">
        <v>23.02630571780152</v>
      </c>
      <c r="D131" s="98">
        <v>24.968618099032902</v>
      </c>
      <c r="E131" s="98">
        <v>27.949054795982978</v>
      </c>
      <c r="F131" s="98">
        <v>29.410256076507409</v>
      </c>
      <c r="G131" s="98">
        <v>33.109624855993545</v>
      </c>
      <c r="H131" s="98">
        <v>36.784880611262963</v>
      </c>
      <c r="I131" s="98">
        <v>42.619649139059121</v>
      </c>
      <c r="J131" s="98">
        <v>47.599358329455782</v>
      </c>
      <c r="K131" s="98">
        <v>53.388373548116512</v>
      </c>
      <c r="L131" s="98">
        <v>60.396004253433361</v>
      </c>
      <c r="M131" s="98">
        <v>66.094407252063249</v>
      </c>
      <c r="N131" s="98">
        <v>69.226264265071265</v>
      </c>
      <c r="O131" s="98">
        <v>73.129276858569654</v>
      </c>
      <c r="P131" s="98">
        <v>75.448403827283798</v>
      </c>
      <c r="Q131" s="98">
        <v>79.361843130172971</v>
      </c>
      <c r="R131" s="98">
        <v>82.870712619786687</v>
      </c>
      <c r="S131" s="98">
        <v>85.74687136847092</v>
      </c>
      <c r="T131" s="98">
        <v>91.971574294601368</v>
      </c>
      <c r="U131" s="98">
        <v>92.683185444797374</v>
      </c>
      <c r="V131" s="98">
        <v>96.286694801406341</v>
      </c>
      <c r="W131" s="98">
        <v>99.835481455312177</v>
      </c>
      <c r="DA131" s="63" t="s">
        <v>1773</v>
      </c>
    </row>
    <row r="132" spans="1:105" ht="12" customHeight="1" x14ac:dyDescent="0.25">
      <c r="A132" s="121" t="s">
        <v>54</v>
      </c>
      <c r="B132" s="122">
        <v>249.1021905581853</v>
      </c>
      <c r="C132" s="122">
        <v>249.24947369121526</v>
      </c>
      <c r="D132" s="122">
        <v>244.04315241072177</v>
      </c>
      <c r="E132" s="122">
        <v>233.79442082177067</v>
      </c>
      <c r="F132" s="122">
        <v>232.23996103357382</v>
      </c>
      <c r="G132" s="122">
        <v>215.85268203157625</v>
      </c>
      <c r="H132" s="122">
        <v>209.73224726901117</v>
      </c>
      <c r="I132" s="122">
        <v>192.93760368775207</v>
      </c>
      <c r="J132" s="122">
        <v>177.13059379825626</v>
      </c>
      <c r="K132" s="122">
        <v>163.25888632292722</v>
      </c>
      <c r="L132" s="122">
        <v>164.25167639020017</v>
      </c>
      <c r="M132" s="122">
        <v>149.83138618855273</v>
      </c>
      <c r="N132" s="122">
        <v>139.42401992347794</v>
      </c>
      <c r="O132" s="122">
        <v>133.87695299550995</v>
      </c>
      <c r="P132" s="122">
        <v>127.86794684768996</v>
      </c>
      <c r="Q132" s="122">
        <v>126.93884697058843</v>
      </c>
      <c r="R132" s="122">
        <v>127.31222538369379</v>
      </c>
      <c r="S132" s="122">
        <v>135.45461488866951</v>
      </c>
      <c r="T132" s="122">
        <v>137.33354373519367</v>
      </c>
      <c r="U132" s="122">
        <v>133.20706680024279</v>
      </c>
      <c r="V132" s="122">
        <v>134.97252742337673</v>
      </c>
      <c r="W132" s="122">
        <v>136.93999969870396</v>
      </c>
      <c r="DA132" s="130" t="s">
        <v>1774</v>
      </c>
    </row>
    <row r="133" spans="1:105" ht="12" customHeight="1" x14ac:dyDescent="0.25">
      <c r="A133" s="97" t="s">
        <v>50</v>
      </c>
      <c r="B133" s="98">
        <v>93.8179914050544</v>
      </c>
      <c r="C133" s="98">
        <v>87.462635920338712</v>
      </c>
      <c r="D133" s="98">
        <v>85.064943426500477</v>
      </c>
      <c r="E133" s="98">
        <v>83.589597666708272</v>
      </c>
      <c r="F133" s="98">
        <v>81.415532501563149</v>
      </c>
      <c r="G133" s="98">
        <v>71.081094582514424</v>
      </c>
      <c r="H133" s="98">
        <v>60.253735981136813</v>
      </c>
      <c r="I133" s="98">
        <v>53.057143332257411</v>
      </c>
      <c r="J133" s="98">
        <v>48.567519134729721</v>
      </c>
      <c r="K133" s="98">
        <v>45.10023750941054</v>
      </c>
      <c r="L133" s="98">
        <v>42.420039606913164</v>
      </c>
      <c r="M133" s="98">
        <v>40.01368779486284</v>
      </c>
      <c r="N133" s="98">
        <v>36.242049310044628</v>
      </c>
      <c r="O133" s="98">
        <v>34.611829235496906</v>
      </c>
      <c r="P133" s="98">
        <v>33.3114246053646</v>
      </c>
      <c r="Q133" s="98">
        <v>31.582575280363997</v>
      </c>
      <c r="R133" s="98">
        <v>30.732977712959727</v>
      </c>
      <c r="S133" s="98">
        <v>31.157930085958451</v>
      </c>
      <c r="T133" s="98">
        <v>30.311694350847013</v>
      </c>
      <c r="U133" s="98">
        <v>27.538397935439562</v>
      </c>
      <c r="V133" s="98">
        <v>26.950799226102458</v>
      </c>
      <c r="W133" s="98">
        <v>26.038978808334647</v>
      </c>
      <c r="DA133" s="63" t="s">
        <v>1775</v>
      </c>
    </row>
    <row r="134" spans="1:105" ht="12" customHeight="1" x14ac:dyDescent="0.25">
      <c r="A134" s="109" t="s">
        <v>120</v>
      </c>
      <c r="B134" s="33">
        <v>155.28419915313091</v>
      </c>
      <c r="C134" s="33">
        <v>161.7868377708765</v>
      </c>
      <c r="D134" s="33">
        <v>158.97820898422131</v>
      </c>
      <c r="E134" s="33">
        <v>150.20482315506246</v>
      </c>
      <c r="F134" s="33">
        <v>150.82442853201067</v>
      </c>
      <c r="G134" s="33">
        <v>144.7715874490618</v>
      </c>
      <c r="H134" s="33">
        <v>149.47851128787434</v>
      </c>
      <c r="I134" s="33">
        <v>139.88046035549465</v>
      </c>
      <c r="J134" s="33">
        <v>128.56307466352652</v>
      </c>
      <c r="K134" s="33">
        <v>118.15864881351665</v>
      </c>
      <c r="L134" s="33">
        <v>121.83163678328705</v>
      </c>
      <c r="M134" s="33">
        <v>109.81769839368989</v>
      </c>
      <c r="N134" s="33">
        <v>103.18197061343335</v>
      </c>
      <c r="O134" s="33">
        <v>99.265123760013054</v>
      </c>
      <c r="P134" s="33">
        <v>94.556522242325357</v>
      </c>
      <c r="Q134" s="33">
        <v>95.356271690224403</v>
      </c>
      <c r="R134" s="33">
        <v>96.579247670734091</v>
      </c>
      <c r="S134" s="33">
        <v>104.29668480271101</v>
      </c>
      <c r="T134" s="33">
        <v>107.02184938434667</v>
      </c>
      <c r="U134" s="33">
        <v>105.66866886480328</v>
      </c>
      <c r="V134" s="33">
        <v>108.02172819727426</v>
      </c>
      <c r="W134" s="33">
        <v>110.9010208903693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0.51967274349927672</v>
      </c>
      <c r="C136" s="119">
        <f t="shared" si="26"/>
        <v>0.52537677174024777</v>
      </c>
      <c r="D136" s="119">
        <f t="shared" si="26"/>
        <v>0.52692794745445382</v>
      </c>
      <c r="E136" s="119">
        <f t="shared" si="26"/>
        <v>0.53250563682820595</v>
      </c>
      <c r="F136" s="119">
        <f t="shared" si="26"/>
        <v>0.53642356483825904</v>
      </c>
      <c r="G136" s="119">
        <f t="shared" si="26"/>
        <v>0.54076095490265841</v>
      </c>
      <c r="H136" s="119">
        <f t="shared" si="26"/>
        <v>0.55390167957021819</v>
      </c>
      <c r="I136" s="119">
        <f t="shared" si="26"/>
        <v>0.55993687881239917</v>
      </c>
      <c r="J136" s="119">
        <f t="shared" si="26"/>
        <v>0.56919522538691081</v>
      </c>
      <c r="K136" s="119">
        <f t="shared" si="26"/>
        <v>0.58201951622201109</v>
      </c>
      <c r="L136" s="119">
        <f t="shared" si="26"/>
        <v>0.59198925573642469</v>
      </c>
      <c r="M136" s="119">
        <f t="shared" si="26"/>
        <v>0.61261557097401931</v>
      </c>
      <c r="N136" s="119">
        <f t="shared" si="26"/>
        <v>0.63337797555318331</v>
      </c>
      <c r="O136" s="119">
        <f t="shared" si="26"/>
        <v>0.64970298922732883</v>
      </c>
      <c r="P136" s="119">
        <f t="shared" si="26"/>
        <v>0.65597860905909733</v>
      </c>
      <c r="Q136" s="119">
        <f t="shared" si="26"/>
        <v>0.66586741397574667</v>
      </c>
      <c r="R136" s="119">
        <f t="shared" ref="R136:V136" si="27">IF(R117=0,"",R117/R98)</f>
        <v>0.67111868900591043</v>
      </c>
      <c r="S136" s="119">
        <f t="shared" si="27"/>
        <v>0.68684410052412537</v>
      </c>
      <c r="T136" s="119">
        <f t="shared" si="27"/>
        <v>0.69613043093427918</v>
      </c>
      <c r="U136" s="119">
        <f t="shared" si="27"/>
        <v>0.71224542119389989</v>
      </c>
      <c r="V136" s="119">
        <f t="shared" si="27"/>
        <v>0.72545033211319965</v>
      </c>
      <c r="W136" s="119">
        <f t="shared" ref="W136" si="28">IF(W117=0,"",W117/W98)</f>
        <v>0.73573831482265384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0.48616400306674118</v>
      </c>
      <c r="C137" s="124">
        <f t="shared" si="29"/>
        <v>0.49076546225850803</v>
      </c>
      <c r="D137" s="124">
        <f t="shared" si="29"/>
        <v>0.4917656891000331</v>
      </c>
      <c r="E137" s="124">
        <f t="shared" si="29"/>
        <v>0.49279435669386079</v>
      </c>
      <c r="F137" s="124">
        <f t="shared" si="29"/>
        <v>0.50186787160981239</v>
      </c>
      <c r="G137" s="124">
        <f t="shared" si="29"/>
        <v>0.50552489098862363</v>
      </c>
      <c r="H137" s="124">
        <f t="shared" si="29"/>
        <v>0.51542832129156424</v>
      </c>
      <c r="I137" s="124">
        <f t="shared" si="29"/>
        <v>0.51814275091760387</v>
      </c>
      <c r="J137" s="124">
        <f t="shared" si="29"/>
        <v>0.5311623013320429</v>
      </c>
      <c r="K137" s="124">
        <f t="shared" si="29"/>
        <v>0.54158421997160033</v>
      </c>
      <c r="L137" s="124">
        <f t="shared" si="29"/>
        <v>0.55353452318699536</v>
      </c>
      <c r="M137" s="124">
        <f t="shared" si="29"/>
        <v>0.56892401541305537</v>
      </c>
      <c r="N137" s="124">
        <f t="shared" si="29"/>
        <v>0.58714538710036457</v>
      </c>
      <c r="O137" s="124">
        <f t="shared" si="29"/>
        <v>0.61217643952230805</v>
      </c>
      <c r="P137" s="124">
        <f t="shared" si="29"/>
        <v>0.61469489553831314</v>
      </c>
      <c r="Q137" s="124">
        <f t="shared" si="29"/>
        <v>0.6165951883720775</v>
      </c>
      <c r="R137" s="124">
        <f t="shared" ref="R137:V137" si="30">IF(R118=0,"",R118/R99)</f>
        <v>0.62817849575280116</v>
      </c>
      <c r="S137" s="124">
        <f t="shared" si="30"/>
        <v>0.63683407014884197</v>
      </c>
      <c r="T137" s="124">
        <f t="shared" si="30"/>
        <v>0.65382184696329504</v>
      </c>
      <c r="U137" s="124">
        <f t="shared" si="30"/>
        <v>0.66555773160736398</v>
      </c>
      <c r="V137" s="124">
        <f t="shared" si="30"/>
        <v>0.68117465207840433</v>
      </c>
      <c r="W137" s="124">
        <f t="shared" ref="W137" si="31">IF(W118=0,"",W118/W99)</f>
        <v>0.69257230542663917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0.48020226208023775</v>
      </c>
      <c r="C138" s="111">
        <f t="shared" si="32"/>
        <v>0.48489579558906792</v>
      </c>
      <c r="D138" s="111">
        <f t="shared" si="32"/>
        <v>0.48600581955487915</v>
      </c>
      <c r="E138" s="111">
        <f t="shared" si="32"/>
        <v>0.48738039334182959</v>
      </c>
      <c r="F138" s="111">
        <f t="shared" si="32"/>
        <v>0.49638911679735725</v>
      </c>
      <c r="G138" s="111">
        <f t="shared" si="32"/>
        <v>0.5001428535502439</v>
      </c>
      <c r="H138" s="111">
        <f t="shared" si="32"/>
        <v>0.51017667949493539</v>
      </c>
      <c r="I138" s="111">
        <f t="shared" si="32"/>
        <v>0.51299051046895705</v>
      </c>
      <c r="J138" s="111">
        <f t="shared" si="32"/>
        <v>0.52610998703050982</v>
      </c>
      <c r="K138" s="111">
        <f t="shared" si="32"/>
        <v>0.53663957425239617</v>
      </c>
      <c r="L138" s="111">
        <f t="shared" si="32"/>
        <v>0.54861905179475734</v>
      </c>
      <c r="M138" s="111">
        <f t="shared" si="32"/>
        <v>0.56408437103312703</v>
      </c>
      <c r="N138" s="111">
        <f t="shared" si="32"/>
        <v>0.5824813403705269</v>
      </c>
      <c r="O138" s="111">
        <f t="shared" si="32"/>
        <v>0.60750107285981392</v>
      </c>
      <c r="P138" s="111">
        <f t="shared" si="32"/>
        <v>0.61000746619927104</v>
      </c>
      <c r="Q138" s="111">
        <f t="shared" si="32"/>
        <v>0.61209710711743337</v>
      </c>
      <c r="R138" s="111">
        <f t="shared" ref="R138:V138" si="33">IF(R119=0,"",R119/R100)</f>
        <v>0.62374679317972126</v>
      </c>
      <c r="S138" s="111">
        <f t="shared" si="33"/>
        <v>0.63247714899756313</v>
      </c>
      <c r="T138" s="111">
        <f t="shared" si="33"/>
        <v>0.64957969853720654</v>
      </c>
      <c r="U138" s="111">
        <f t="shared" si="33"/>
        <v>0.66140189176854014</v>
      </c>
      <c r="V138" s="111">
        <f t="shared" si="33"/>
        <v>0.67713196383532537</v>
      </c>
      <c r="W138" s="111">
        <f t="shared" ref="W138" si="34">IF(W119=0,"",W119/W100)</f>
        <v>0.68864242495836636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1.7819359400269346</v>
      </c>
      <c r="C140" s="124">
        <f t="shared" si="38"/>
        <v>1.8868016264103376</v>
      </c>
      <c r="D140" s="124">
        <f t="shared" si="38"/>
        <v>1.9919095562882028</v>
      </c>
      <c r="E140" s="124">
        <f t="shared" si="38"/>
        <v>2.084527559911022</v>
      </c>
      <c r="F140" s="124">
        <f t="shared" si="38"/>
        <v>2.2100940585115887</v>
      </c>
      <c r="G140" s="124">
        <f t="shared" si="38"/>
        <v>2.3467667390540763</v>
      </c>
      <c r="H140" s="124">
        <f t="shared" si="38"/>
        <v>2.4886822031749003</v>
      </c>
      <c r="I140" s="124">
        <f t="shared" si="38"/>
        <v>2.6127823648822868</v>
      </c>
      <c r="J140" s="124">
        <f t="shared" si="38"/>
        <v>2.659694048135643</v>
      </c>
      <c r="K140" s="124">
        <f t="shared" si="38"/>
        <v>2.711336203719124</v>
      </c>
      <c r="L140" s="124">
        <f t="shared" si="38"/>
        <v>2.7940309900857652</v>
      </c>
      <c r="M140" s="124">
        <f t="shared" si="38"/>
        <v>2.8771221724525566</v>
      </c>
      <c r="N140" s="124">
        <f t="shared" si="38"/>
        <v>2.9975629933557517</v>
      </c>
      <c r="O140" s="124">
        <f t="shared" si="38"/>
        <v>3.1274140390720273</v>
      </c>
      <c r="P140" s="124">
        <f t="shared" si="38"/>
        <v>3.2379859561912574</v>
      </c>
      <c r="Q140" s="124">
        <f t="shared" si="38"/>
        <v>3.2746630289593228</v>
      </c>
      <c r="R140" s="124">
        <f t="shared" ref="R140:V140" si="39">IF(R121=0,"",R121/R102)</f>
        <v>3.3752137939174784</v>
      </c>
      <c r="S140" s="124">
        <f t="shared" si="39"/>
        <v>3.4684014710092628</v>
      </c>
      <c r="T140" s="124">
        <f t="shared" si="39"/>
        <v>3.5884051019559924</v>
      </c>
      <c r="U140" s="124">
        <f t="shared" si="39"/>
        <v>3.6921064282139149</v>
      </c>
      <c r="V140" s="124">
        <f t="shared" si="39"/>
        <v>3.8129857601657666</v>
      </c>
      <c r="W140" s="124">
        <f t="shared" ref="W140" si="40">IF(W121=0,"",W121/W102)</f>
        <v>3.9228614168376552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1.7819359400269346</v>
      </c>
      <c r="C141" s="111">
        <f t="shared" si="41"/>
        <v>1.8868016264103376</v>
      </c>
      <c r="D141" s="111">
        <f t="shared" si="41"/>
        <v>1.9919095562882028</v>
      </c>
      <c r="E141" s="111">
        <f t="shared" si="41"/>
        <v>2.084527559911022</v>
      </c>
      <c r="F141" s="111">
        <f t="shared" si="41"/>
        <v>2.2100940585115887</v>
      </c>
      <c r="G141" s="111">
        <f t="shared" si="41"/>
        <v>2.3467667390540763</v>
      </c>
      <c r="H141" s="111">
        <f t="shared" si="41"/>
        <v>2.4886822031749003</v>
      </c>
      <c r="I141" s="111">
        <f t="shared" si="41"/>
        <v>2.6127823648822868</v>
      </c>
      <c r="J141" s="111">
        <f t="shared" si="41"/>
        <v>2.659694048135643</v>
      </c>
      <c r="K141" s="111">
        <f t="shared" si="41"/>
        <v>2.711336203719124</v>
      </c>
      <c r="L141" s="111">
        <f t="shared" si="41"/>
        <v>2.7940309900857652</v>
      </c>
      <c r="M141" s="111">
        <f t="shared" si="41"/>
        <v>2.8771221724525566</v>
      </c>
      <c r="N141" s="111">
        <f t="shared" si="41"/>
        <v>2.9975629933557517</v>
      </c>
      <c r="O141" s="111">
        <f t="shared" si="41"/>
        <v>3.1274140390720273</v>
      </c>
      <c r="P141" s="111">
        <f t="shared" si="41"/>
        <v>3.2379859561912574</v>
      </c>
      <c r="Q141" s="111">
        <f t="shared" si="41"/>
        <v>3.2746630289593228</v>
      </c>
      <c r="R141" s="111">
        <f t="shared" ref="R141:V141" si="42">IF(R122=0,"",R122/R103)</f>
        <v>3.3752137939174784</v>
      </c>
      <c r="S141" s="111">
        <f t="shared" si="42"/>
        <v>3.4684014710092628</v>
      </c>
      <c r="T141" s="111">
        <f t="shared" si="42"/>
        <v>3.5884051019559924</v>
      </c>
      <c r="U141" s="111">
        <f t="shared" si="42"/>
        <v>3.6921064282139149</v>
      </c>
      <c r="V141" s="111">
        <f t="shared" si="42"/>
        <v>3.8129857601657666</v>
      </c>
      <c r="W141" s="111">
        <f t="shared" ref="W141" si="43">IF(W122=0,"",W122/W103)</f>
        <v>3.9228614168376552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0.61404754375039905</v>
      </c>
      <c r="C142" s="124">
        <f t="shared" si="44"/>
        <v>0.61940512155439742</v>
      </c>
      <c r="D142" s="124">
        <f t="shared" si="44"/>
        <v>0.62574577831636202</v>
      </c>
      <c r="E142" s="124">
        <f t="shared" si="44"/>
        <v>0.63367863933213164</v>
      </c>
      <c r="F142" s="124">
        <f t="shared" si="44"/>
        <v>0.64074680711684229</v>
      </c>
      <c r="G142" s="124">
        <f t="shared" si="44"/>
        <v>0.65108717018874551</v>
      </c>
      <c r="H142" s="124">
        <f t="shared" si="44"/>
        <v>0.66549430334616477</v>
      </c>
      <c r="I142" s="124">
        <f t="shared" si="44"/>
        <v>0.67876490238506304</v>
      </c>
      <c r="J142" s="124">
        <f t="shared" si="44"/>
        <v>0.68519311739577271</v>
      </c>
      <c r="K142" s="124">
        <f t="shared" si="44"/>
        <v>0.69505425400499499</v>
      </c>
      <c r="L142" s="124">
        <f t="shared" si="44"/>
        <v>0.70454629530325341</v>
      </c>
      <c r="M142" s="124">
        <f t="shared" si="44"/>
        <v>0.71334010495702371</v>
      </c>
      <c r="N142" s="124">
        <f t="shared" si="44"/>
        <v>0.72515637587447845</v>
      </c>
      <c r="O142" s="124">
        <f t="shared" si="44"/>
        <v>0.73744157917522379</v>
      </c>
      <c r="P142" s="124">
        <f t="shared" si="44"/>
        <v>0.74334335956295994</v>
      </c>
      <c r="Q142" s="124">
        <f t="shared" si="44"/>
        <v>0.75436455425980986</v>
      </c>
      <c r="R142" s="124">
        <f t="shared" ref="R142:V142" si="45">IF(R123=0,"",R123/R104)</f>
        <v>0.76447132319916489</v>
      </c>
      <c r="S142" s="124">
        <f t="shared" si="45"/>
        <v>0.77584911718343041</v>
      </c>
      <c r="T142" s="124">
        <f t="shared" si="45"/>
        <v>0.7925635737194745</v>
      </c>
      <c r="U142" s="124">
        <f t="shared" si="45"/>
        <v>0.80731526031094181</v>
      </c>
      <c r="V142" s="124">
        <f t="shared" si="45"/>
        <v>0.82207790537799985</v>
      </c>
      <c r="W142" s="124">
        <f t="shared" ref="W142" si="46">IF(W123=0,"",W123/W104)</f>
        <v>0.83405283746186298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0.55425208017289318</v>
      </c>
      <c r="C143" s="111">
        <f t="shared" si="47"/>
        <v>0.55635816773920921</v>
      </c>
      <c r="D143" s="111">
        <f t="shared" si="47"/>
        <v>0.55835764334700455</v>
      </c>
      <c r="E143" s="111">
        <f t="shared" si="47"/>
        <v>0.56113371102131038</v>
      </c>
      <c r="F143" s="111">
        <f t="shared" si="47"/>
        <v>0.56775092405083838</v>
      </c>
      <c r="G143" s="111">
        <f t="shared" si="47"/>
        <v>0.57110934826863458</v>
      </c>
      <c r="H143" s="111">
        <f t="shared" si="47"/>
        <v>0.57860820464667362</v>
      </c>
      <c r="I143" s="111">
        <f t="shared" si="47"/>
        <v>0.58084514311957547</v>
      </c>
      <c r="J143" s="111">
        <f t="shared" si="47"/>
        <v>0.58339872195927334</v>
      </c>
      <c r="K143" s="111">
        <f t="shared" si="47"/>
        <v>0.58705094693944704</v>
      </c>
      <c r="L143" s="111">
        <f t="shared" si="47"/>
        <v>0.59228353279706247</v>
      </c>
      <c r="M143" s="111">
        <f t="shared" si="47"/>
        <v>0.60031619755567478</v>
      </c>
      <c r="N143" s="111">
        <f t="shared" si="47"/>
        <v>0.60860794740297819</v>
      </c>
      <c r="O143" s="111">
        <f t="shared" si="47"/>
        <v>0.6192449429743585</v>
      </c>
      <c r="P143" s="111">
        <f t="shared" si="47"/>
        <v>0.6290957492869258</v>
      </c>
      <c r="Q143" s="111">
        <f t="shared" si="47"/>
        <v>0.64042739761942624</v>
      </c>
      <c r="R143" s="111">
        <f t="shared" ref="R143:V143" si="48">IF(R124=0,"",R124/R105)</f>
        <v>0.66195331014213055</v>
      </c>
      <c r="S143" s="111">
        <f t="shared" si="48"/>
        <v>0.68137058726609478</v>
      </c>
      <c r="T143" s="111">
        <f t="shared" si="48"/>
        <v>0.71240883319568316</v>
      </c>
      <c r="U143" s="111">
        <f t="shared" si="48"/>
        <v>0.73595207635838233</v>
      </c>
      <c r="V143" s="111">
        <f t="shared" si="48"/>
        <v>0.75922257185570408</v>
      </c>
      <c r="W143" s="111">
        <f t="shared" ref="W143" si="49">IF(W124=0,"",W124/W105)</f>
        <v>0.77287265983940689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0.88340693460124597</v>
      </c>
      <c r="C144" s="111">
        <f t="shared" si="50"/>
        <v>0.85906447280788645</v>
      </c>
      <c r="D144" s="111">
        <f t="shared" si="50"/>
        <v>0.87285339224459135</v>
      </c>
      <c r="E144" s="111">
        <f t="shared" si="50"/>
        <v>0.88726824314486163</v>
      </c>
      <c r="F144" s="111">
        <f t="shared" si="50"/>
        <v>0.88657291127887017</v>
      </c>
      <c r="G144" s="111">
        <f t="shared" si="50"/>
        <v>0.87995615271141059</v>
      </c>
      <c r="H144" s="111">
        <f t="shared" si="50"/>
        <v>0.88315138420181616</v>
      </c>
      <c r="I144" s="111">
        <f t="shared" si="50"/>
        <v>0.89114490427971516</v>
      </c>
      <c r="J144" s="111">
        <f t="shared" si="50"/>
        <v>0.89516806034452512</v>
      </c>
      <c r="K144" s="111">
        <f t="shared" si="50"/>
        <v>0.89674204344129238</v>
      </c>
      <c r="L144" s="111">
        <f t="shared" si="50"/>
        <v>0.90227924893020983</v>
      </c>
      <c r="M144" s="111">
        <f t="shared" si="50"/>
        <v>0.90357994418084064</v>
      </c>
      <c r="N144" s="111">
        <f t="shared" si="50"/>
        <v>0.91663808346513231</v>
      </c>
      <c r="O144" s="111">
        <f t="shared" si="50"/>
        <v>0.92975518756184994</v>
      </c>
      <c r="P144" s="111">
        <f t="shared" si="50"/>
        <v>0.91774187895860404</v>
      </c>
      <c r="Q144" s="111">
        <f t="shared" si="50"/>
        <v>0.92406423171313723</v>
      </c>
      <c r="R144" s="111">
        <f t="shared" ref="R144:V144" si="51">IF(R125=0,"",R125/R106)</f>
        <v>0.92056607589370354</v>
      </c>
      <c r="S144" s="111">
        <f t="shared" si="51"/>
        <v>0.92017341687687815</v>
      </c>
      <c r="T144" s="111">
        <f t="shared" si="51"/>
        <v>0.93623364405040133</v>
      </c>
      <c r="U144" s="111">
        <f t="shared" si="51"/>
        <v>0.94525616595650286</v>
      </c>
      <c r="V144" s="111">
        <f t="shared" si="51"/>
        <v>0.94958931844507077</v>
      </c>
      <c r="W144" s="111">
        <f t="shared" ref="W144" si="52">IF(W125=0,"",W125/W106)</f>
        <v>0.95391810368209629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0.55565998118268789</v>
      </c>
      <c r="C145" s="112">
        <f t="shared" si="53"/>
        <v>0.5543138492566646</v>
      </c>
      <c r="D145" s="112">
        <f t="shared" si="53"/>
        <v>0.55415999153055107</v>
      </c>
      <c r="E145" s="112">
        <f t="shared" si="53"/>
        <v>0.55882739596395925</v>
      </c>
      <c r="F145" s="112">
        <f t="shared" si="53"/>
        <v>0.57816218819500009</v>
      </c>
      <c r="G145" s="112">
        <f t="shared" si="53"/>
        <v>0.58003593304231837</v>
      </c>
      <c r="H145" s="112">
        <f t="shared" si="53"/>
        <v>0.59635701749088144</v>
      </c>
      <c r="I145" s="112">
        <f t="shared" si="53"/>
        <v>0.60172675872214199</v>
      </c>
      <c r="J145" s="112">
        <f t="shared" si="53"/>
        <v>0.61143647827503078</v>
      </c>
      <c r="K145" s="112">
        <f t="shared" si="53"/>
        <v>0.61916729448421903</v>
      </c>
      <c r="L145" s="112">
        <f t="shared" si="53"/>
        <v>0.62213185477567345</v>
      </c>
      <c r="M145" s="112">
        <f t="shared" si="53"/>
        <v>0.63426455489091504</v>
      </c>
      <c r="N145" s="112">
        <f t="shared" si="53"/>
        <v>0.64053712799250007</v>
      </c>
      <c r="O145" s="112">
        <f t="shared" si="53"/>
        <v>0.64181126755144147</v>
      </c>
      <c r="P145" s="112">
        <f t="shared" si="53"/>
        <v>0.65210366971754485</v>
      </c>
      <c r="Q145" s="112">
        <f t="shared" si="53"/>
        <v>0.63570876696691947</v>
      </c>
      <c r="R145" s="112">
        <f t="shared" ref="R145:V145" si="54">IF(R126=0,"",R126/R107)</f>
        <v>0.67385828473273057</v>
      </c>
      <c r="S145" s="112">
        <f t="shared" si="54"/>
        <v>0.67230775043348401</v>
      </c>
      <c r="T145" s="112">
        <f t="shared" si="54"/>
        <v>0.74001159145060336</v>
      </c>
      <c r="U145" s="112">
        <f t="shared" si="54"/>
        <v>0.77134180708198041</v>
      </c>
      <c r="V145" s="112">
        <f t="shared" si="54"/>
        <v>0.79513639010831205</v>
      </c>
      <c r="W145" s="112">
        <f t="shared" ref="W145" si="55">IF(W126=0,"",W126/W107)</f>
        <v>0.79802356635459704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0.65718588732994809</v>
      </c>
      <c r="C147" s="112">
        <f t="shared" si="59"/>
        <v>0.66015692337318821</v>
      </c>
      <c r="D147" s="112">
        <f t="shared" si="59"/>
        <v>0.66374902713111705</v>
      </c>
      <c r="E147" s="112">
        <f t="shared" si="59"/>
        <v>0.66831618012870897</v>
      </c>
      <c r="F147" s="112">
        <f t="shared" si="59"/>
        <v>0.67301169769732727</v>
      </c>
      <c r="G147" s="112">
        <f t="shared" si="59"/>
        <v>0.67684451341407081</v>
      </c>
      <c r="H147" s="112">
        <f t="shared" si="59"/>
        <v>0.67959783471135138</v>
      </c>
      <c r="I147" s="112">
        <f t="shared" si="59"/>
        <v>0.68363647173100284</v>
      </c>
      <c r="J147" s="112">
        <f t="shared" si="59"/>
        <v>0.68368775873315735</v>
      </c>
      <c r="K147" s="112">
        <f t="shared" si="59"/>
        <v>0.68585103815858006</v>
      </c>
      <c r="L147" s="112">
        <f t="shared" si="59"/>
        <v>0.68880048749535006</v>
      </c>
      <c r="M147" s="112">
        <f t="shared" si="59"/>
        <v>0.690168909974745</v>
      </c>
      <c r="N147" s="112">
        <f t="shared" si="59"/>
        <v>0.69429395544871941</v>
      </c>
      <c r="O147" s="112">
        <f t="shared" si="59"/>
        <v>0.69878879227758983</v>
      </c>
      <c r="P147" s="112">
        <f t="shared" si="59"/>
        <v>0.69856979363990335</v>
      </c>
      <c r="Q147" s="112">
        <f t="shared" si="59"/>
        <v>0.70381400601961941</v>
      </c>
      <c r="R147" s="112">
        <f t="shared" ref="R147:V147" si="60">IF(R128=0,"",R128/R109)</f>
        <v>0.71030650111559945</v>
      </c>
      <c r="S147" s="112">
        <f t="shared" si="60"/>
        <v>0.7199802372268258</v>
      </c>
      <c r="T147" s="112">
        <f t="shared" si="60"/>
        <v>0.73144958621842859</v>
      </c>
      <c r="U147" s="112">
        <f t="shared" si="60"/>
        <v>0.742658250254571</v>
      </c>
      <c r="V147" s="112">
        <f t="shared" si="60"/>
        <v>0.75693652194660022</v>
      </c>
      <c r="W147" s="112">
        <f t="shared" ref="W147" si="61">IF(W128=0,"",W128/W109)</f>
        <v>0.76682943175006646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0.87321784319033324</v>
      </c>
      <c r="C148" s="113">
        <f t="shared" si="62"/>
        <v>0.87833879898542666</v>
      </c>
      <c r="D148" s="113">
        <f t="shared" si="62"/>
        <v>0.86967785513609019</v>
      </c>
      <c r="E148" s="113">
        <f t="shared" si="62"/>
        <v>0.86403292769383777</v>
      </c>
      <c r="F148" s="113">
        <f t="shared" si="62"/>
        <v>0.86413990584634992</v>
      </c>
      <c r="G148" s="113">
        <f t="shared" si="62"/>
        <v>0.86067110502417965</v>
      </c>
      <c r="H148" s="113">
        <f t="shared" si="62"/>
        <v>0.8747511497816427</v>
      </c>
      <c r="I148" s="113">
        <f t="shared" si="62"/>
        <v>0.87810116242784642</v>
      </c>
      <c r="J148" s="113">
        <f t="shared" si="62"/>
        <v>0.88691015578476862</v>
      </c>
      <c r="K148" s="113">
        <f t="shared" si="62"/>
        <v>0.88751730148352004</v>
      </c>
      <c r="L148" s="113">
        <f t="shared" si="62"/>
        <v>0.89145407824311174</v>
      </c>
      <c r="M148" s="113">
        <f t="shared" si="62"/>
        <v>0.88842772994918273</v>
      </c>
      <c r="N148" s="113">
        <f t="shared" si="62"/>
        <v>0.8977990080234618</v>
      </c>
      <c r="O148" s="113">
        <f t="shared" si="62"/>
        <v>0.90606569739831733</v>
      </c>
      <c r="P148" s="113">
        <f t="shared" si="62"/>
        <v>0.90954710374297376</v>
      </c>
      <c r="Q148" s="113">
        <f t="shared" si="62"/>
        <v>0.91627065398629415</v>
      </c>
      <c r="R148" s="113">
        <f t="shared" ref="R148:V148" si="63">IF(R129=0,"",R129/R110)</f>
        <v>0.91640431628504149</v>
      </c>
      <c r="S148" s="113">
        <f t="shared" si="63"/>
        <v>0.91286321723405228</v>
      </c>
      <c r="T148" s="113">
        <f t="shared" si="63"/>
        <v>0.92107913483658144</v>
      </c>
      <c r="U148" s="113">
        <f t="shared" si="63"/>
        <v>0.92419994549518469</v>
      </c>
      <c r="V148" s="113">
        <f t="shared" si="63"/>
        <v>0.93121244291171301</v>
      </c>
      <c r="W148" s="113">
        <f t="shared" ref="W148" si="64">IF(W129=0,"",W129/W110)</f>
        <v>0.93042641729190079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0.65020679995924657</v>
      </c>
      <c r="C149" s="111">
        <f t="shared" si="65"/>
        <v>0.6651693755430661</v>
      </c>
      <c r="D149" s="111">
        <f t="shared" si="65"/>
        <v>0.66502800336415868</v>
      </c>
      <c r="E149" s="111">
        <f t="shared" si="65"/>
        <v>0.67139151644471895</v>
      </c>
      <c r="F149" s="111">
        <f t="shared" si="65"/>
        <v>0.68091548448022399</v>
      </c>
      <c r="G149" s="111">
        <f t="shared" si="65"/>
        <v>0.67973573798501441</v>
      </c>
      <c r="H149" s="111">
        <f t="shared" si="65"/>
        <v>0.70102319454859385</v>
      </c>
      <c r="I149" s="111">
        <f t="shared" si="65"/>
        <v>0.71865102565014094</v>
      </c>
      <c r="J149" s="111">
        <f t="shared" si="65"/>
        <v>0.71486857391295344</v>
      </c>
      <c r="K149" s="111">
        <f t="shared" si="65"/>
        <v>0.72017510828806752</v>
      </c>
      <c r="L149" s="111">
        <f t="shared" si="65"/>
        <v>0.72368620667400363</v>
      </c>
      <c r="M149" s="111">
        <f t="shared" si="65"/>
        <v>0.72915023516055155</v>
      </c>
      <c r="N149" s="111">
        <f t="shared" si="65"/>
        <v>0.73971511962359593</v>
      </c>
      <c r="O149" s="111">
        <f t="shared" si="65"/>
        <v>0.75806031812809416</v>
      </c>
      <c r="P149" s="111">
        <f t="shared" si="65"/>
        <v>0.7530297392307056</v>
      </c>
      <c r="Q149" s="111">
        <f t="shared" si="65"/>
        <v>0.76378946770338407</v>
      </c>
      <c r="R149" s="111">
        <f t="shared" ref="R149:V149" si="66">IF(R130=0,"",R130/R111)</f>
        <v>0.77035997069278972</v>
      </c>
      <c r="S149" s="111">
        <f t="shared" si="66"/>
        <v>0.77807757886779649</v>
      </c>
      <c r="T149" s="111">
        <f t="shared" si="66"/>
        <v>0.78954367380576662</v>
      </c>
      <c r="U149" s="111">
        <f t="shared" si="66"/>
        <v>0.79977068294725651</v>
      </c>
      <c r="V149" s="111">
        <f t="shared" si="66"/>
        <v>0.80690988855259327</v>
      </c>
      <c r="W149" s="111">
        <f t="shared" ref="W149" si="67">IF(W130=0,"",W130/W111)</f>
        <v>0.81868058981727532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0.676738937002198</v>
      </c>
      <c r="C151" s="124">
        <f t="shared" si="71"/>
        <v>0.68197388680020565</v>
      </c>
      <c r="D151" s="124">
        <f t="shared" si="71"/>
        <v>0.68378882866549362</v>
      </c>
      <c r="E151" s="124">
        <f t="shared" si="71"/>
        <v>0.68309279548675106</v>
      </c>
      <c r="F151" s="124">
        <f t="shared" si="71"/>
        <v>0.6868932204882815</v>
      </c>
      <c r="G151" s="124">
        <f t="shared" si="71"/>
        <v>0.69337192763700084</v>
      </c>
      <c r="H151" s="124">
        <f t="shared" si="71"/>
        <v>0.70514441698086849</v>
      </c>
      <c r="I151" s="124">
        <f t="shared" si="71"/>
        <v>0.71016751493552155</v>
      </c>
      <c r="J151" s="124">
        <f t="shared" si="71"/>
        <v>0.71220058737790926</v>
      </c>
      <c r="K151" s="124">
        <f t="shared" si="71"/>
        <v>0.71315093726597012</v>
      </c>
      <c r="L151" s="124">
        <f t="shared" si="71"/>
        <v>0.71770141933032894</v>
      </c>
      <c r="M151" s="124">
        <f t="shared" si="71"/>
        <v>0.71797091176645689</v>
      </c>
      <c r="N151" s="124">
        <f t="shared" si="71"/>
        <v>0.72134793921870621</v>
      </c>
      <c r="O151" s="124">
        <f t="shared" si="71"/>
        <v>0.7250352208381744</v>
      </c>
      <c r="P151" s="124">
        <f t="shared" si="71"/>
        <v>0.72566888400221685</v>
      </c>
      <c r="Q151" s="124">
        <f t="shared" si="71"/>
        <v>0.73056364670379959</v>
      </c>
      <c r="R151" s="124">
        <f t="shared" ref="R151:V151" si="72">IF(R132=0,"",R132/R113)</f>
        <v>0.73559149272517188</v>
      </c>
      <c r="S151" s="124">
        <f t="shared" si="72"/>
        <v>0.74412185869416858</v>
      </c>
      <c r="T151" s="124">
        <f t="shared" si="72"/>
        <v>0.75316767790195438</v>
      </c>
      <c r="U151" s="124">
        <f t="shared" si="72"/>
        <v>0.76547180575536466</v>
      </c>
      <c r="V151" s="124">
        <f t="shared" si="72"/>
        <v>0.77699161322563615</v>
      </c>
      <c r="W151" s="124">
        <f t="shared" ref="W151" si="73">IF(W132=0,"",W132/W113)</f>
        <v>0.78835677283803252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0.58755839136818089</v>
      </c>
      <c r="C152" s="111">
        <f t="shared" si="74"/>
        <v>0.58793175495898242</v>
      </c>
      <c r="D152" s="111">
        <f t="shared" si="74"/>
        <v>0.58855551088820324</v>
      </c>
      <c r="E152" s="111">
        <f t="shared" si="74"/>
        <v>0.58767332419875862</v>
      </c>
      <c r="F152" s="111">
        <f t="shared" si="74"/>
        <v>0.58932027737646864</v>
      </c>
      <c r="G152" s="111">
        <f t="shared" si="74"/>
        <v>0.59133724096167539</v>
      </c>
      <c r="H152" s="111">
        <f t="shared" si="74"/>
        <v>0.59474742200524522</v>
      </c>
      <c r="I152" s="111">
        <f t="shared" si="74"/>
        <v>0.59739226061523376</v>
      </c>
      <c r="J152" s="111">
        <f t="shared" si="74"/>
        <v>0.5998706926368057</v>
      </c>
      <c r="K152" s="111">
        <f t="shared" si="74"/>
        <v>0.60067354308478171</v>
      </c>
      <c r="L152" s="111">
        <f t="shared" si="74"/>
        <v>0.60090382116286023</v>
      </c>
      <c r="M152" s="111">
        <f t="shared" si="74"/>
        <v>0.60162732124638529</v>
      </c>
      <c r="N152" s="111">
        <f t="shared" si="74"/>
        <v>0.60117665234099638</v>
      </c>
      <c r="O152" s="111">
        <f t="shared" si="74"/>
        <v>0.6018099816382233</v>
      </c>
      <c r="P152" s="111">
        <f t="shared" si="74"/>
        <v>0.60282649668173993</v>
      </c>
      <c r="Q152" s="111">
        <f t="shared" si="74"/>
        <v>0.6025628880196533</v>
      </c>
      <c r="R152" s="111">
        <f t="shared" ref="R152:V152" si="75">IF(R133=0,"",R133/R114)</f>
        <v>0.60280590103879672</v>
      </c>
      <c r="S152" s="111">
        <f t="shared" si="75"/>
        <v>0.60399706087042382</v>
      </c>
      <c r="T152" s="111">
        <f t="shared" si="75"/>
        <v>0.60582723764222302</v>
      </c>
      <c r="U152" s="111">
        <f t="shared" si="75"/>
        <v>0.60853441886848936</v>
      </c>
      <c r="V152" s="111">
        <f t="shared" si="75"/>
        <v>0.61156412016239037</v>
      </c>
      <c r="W152" s="111">
        <f t="shared" ref="W152" si="76">IF(W133=0,"",W133/W114)</f>
        <v>0.61359524095028395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0.74506252687838181</v>
      </c>
      <c r="C153" s="45">
        <f t="shared" si="77"/>
        <v>0.7465275289908192</v>
      </c>
      <c r="D153" s="45">
        <f t="shared" si="77"/>
        <v>0.74860236149944182</v>
      </c>
      <c r="E153" s="45">
        <f t="shared" si="77"/>
        <v>0.75094732773062034</v>
      </c>
      <c r="F153" s="45">
        <f t="shared" si="77"/>
        <v>0.75430922647609377</v>
      </c>
      <c r="G153" s="45">
        <f t="shared" si="77"/>
        <v>0.75755129307042801</v>
      </c>
      <c r="H153" s="45">
        <f t="shared" si="77"/>
        <v>0.7621717054372743</v>
      </c>
      <c r="I153" s="45">
        <f t="shared" si="77"/>
        <v>0.76494080957653476</v>
      </c>
      <c r="J153" s="45">
        <f t="shared" si="77"/>
        <v>0.76641723220858082</v>
      </c>
      <c r="K153" s="45">
        <f t="shared" si="77"/>
        <v>0.76804518343113826</v>
      </c>
      <c r="L153" s="45">
        <f t="shared" si="77"/>
        <v>0.76979896446867158</v>
      </c>
      <c r="M153" s="45">
        <f t="shared" si="77"/>
        <v>0.77239492529909659</v>
      </c>
      <c r="N153" s="45">
        <f t="shared" si="77"/>
        <v>0.7758192851211646</v>
      </c>
      <c r="O153" s="45">
        <f t="shared" si="77"/>
        <v>0.78077898101288168</v>
      </c>
      <c r="P153" s="45">
        <f t="shared" si="77"/>
        <v>0.78179298530613439</v>
      </c>
      <c r="Q153" s="45">
        <f t="shared" si="77"/>
        <v>0.78585412936193499</v>
      </c>
      <c r="R153" s="45">
        <f t="shared" ref="R153:V153" si="78">IF(R134=0,"",R134/R115)</f>
        <v>0.79104039359767897</v>
      </c>
      <c r="S153" s="45">
        <f t="shared" si="78"/>
        <v>0.79953540820864222</v>
      </c>
      <c r="T153" s="45">
        <f t="shared" si="78"/>
        <v>0.80888603016537519</v>
      </c>
      <c r="U153" s="45">
        <f t="shared" si="78"/>
        <v>0.82062605896127583</v>
      </c>
      <c r="V153" s="45">
        <f t="shared" si="78"/>
        <v>0.83322420430828559</v>
      </c>
      <c r="W153" s="45">
        <f t="shared" ref="W153" si="79">IF(W134=0,"",W134/W115)</f>
        <v>0.84485494739195155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13060.051299337101</v>
      </c>
      <c r="C155" s="117">
        <f t="shared" si="80"/>
        <v>12545.312402877464</v>
      </c>
      <c r="D155" s="117">
        <f t="shared" si="80"/>
        <v>12059.639024433822</v>
      </c>
      <c r="E155" s="117">
        <f t="shared" si="80"/>
        <v>11740.970178502161</v>
      </c>
      <c r="F155" s="117">
        <f t="shared" si="80"/>
        <v>12005.514763244268</v>
      </c>
      <c r="G155" s="117">
        <f t="shared" si="80"/>
        <v>11746.584246635291</v>
      </c>
      <c r="H155" s="117">
        <f t="shared" si="80"/>
        <v>10843.652504011916</v>
      </c>
      <c r="I155" s="117">
        <f t="shared" si="80"/>
        <v>9487.0246753502288</v>
      </c>
      <c r="J155" s="117">
        <f t="shared" si="80"/>
        <v>10050.984527242188</v>
      </c>
      <c r="K155" s="117">
        <f t="shared" si="80"/>
        <v>9281.0688290168746</v>
      </c>
      <c r="L155" s="117">
        <f t="shared" si="80"/>
        <v>9659.8843516653778</v>
      </c>
      <c r="M155" s="117">
        <f t="shared" si="80"/>
        <v>7921.4004925692398</v>
      </c>
      <c r="N155" s="117">
        <f t="shared" si="80"/>
        <v>7748.8778026645596</v>
      </c>
      <c r="O155" s="117">
        <f t="shared" si="80"/>
        <v>8003.687203350356</v>
      </c>
      <c r="P155" s="117">
        <f t="shared" si="80"/>
        <v>6652.35710776218</v>
      </c>
      <c r="Q155" s="117">
        <f t="shared" si="80"/>
        <v>6509.9146427813394</v>
      </c>
      <c r="R155" s="117">
        <f t="shared" ref="R155:V155" si="81">R156+R159+R161+R170</f>
        <v>7283.7197798841762</v>
      </c>
      <c r="S155" s="117">
        <f t="shared" si="81"/>
        <v>6614.2683043983461</v>
      </c>
      <c r="T155" s="117">
        <f t="shared" si="81"/>
        <v>7273.3386919459717</v>
      </c>
      <c r="U155" s="117">
        <f t="shared" si="81"/>
        <v>6652.541156994349</v>
      </c>
      <c r="V155" s="117">
        <f t="shared" si="81"/>
        <v>6596.2194915932569</v>
      </c>
      <c r="W155" s="117">
        <f t="shared" ref="W155" si="82">W156+W159+W161+W170</f>
        <v>7128.7999929230264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11641.256710561129</v>
      </c>
      <c r="C156" s="122">
        <f t="shared" si="83"/>
        <v>11239.95975802449</v>
      </c>
      <c r="D156" s="122">
        <f t="shared" si="83"/>
        <v>10834.751451976215</v>
      </c>
      <c r="E156" s="122">
        <f t="shared" si="83"/>
        <v>10603.220063609375</v>
      </c>
      <c r="F156" s="122">
        <f t="shared" si="83"/>
        <v>10890.724640542283</v>
      </c>
      <c r="G156" s="122">
        <f t="shared" si="83"/>
        <v>10782.698709806349</v>
      </c>
      <c r="H156" s="122">
        <f t="shared" si="83"/>
        <v>10047.210055565751</v>
      </c>
      <c r="I156" s="122">
        <f t="shared" si="83"/>
        <v>8808.2134928754222</v>
      </c>
      <c r="J156" s="122">
        <f t="shared" si="83"/>
        <v>9432.1890690713044</v>
      </c>
      <c r="K156" s="122">
        <f t="shared" si="83"/>
        <v>8715.0066802314523</v>
      </c>
      <c r="L156" s="122">
        <f t="shared" si="83"/>
        <v>9122.8101501556412</v>
      </c>
      <c r="M156" s="122">
        <f t="shared" si="83"/>
        <v>7412.925019522424</v>
      </c>
      <c r="N156" s="122">
        <f t="shared" si="83"/>
        <v>7297.1453616036797</v>
      </c>
      <c r="O156" s="122">
        <f t="shared" si="83"/>
        <v>7578.6665729819251</v>
      </c>
      <c r="P156" s="122">
        <f t="shared" si="83"/>
        <v>6246.433561580001</v>
      </c>
      <c r="Q156" s="122">
        <f t="shared" si="83"/>
        <v>6126.2328458915163</v>
      </c>
      <c r="R156" s="122">
        <f t="shared" ref="R156:V156" si="84">SUM(R157:R158)</f>
        <v>6891.4905671315782</v>
      </c>
      <c r="S156" s="122">
        <f t="shared" si="84"/>
        <v>6222.8509779615188</v>
      </c>
      <c r="T156" s="122">
        <f t="shared" si="84"/>
        <v>6879.9396494536904</v>
      </c>
      <c r="U156" s="122">
        <f t="shared" si="84"/>
        <v>6300.4395474240509</v>
      </c>
      <c r="V156" s="122">
        <f t="shared" si="84"/>
        <v>6256.0227510041022</v>
      </c>
      <c r="W156" s="122">
        <f t="shared" ref="W156" si="85">SUM(W157:W158)</f>
        <v>6797.5613999204334</v>
      </c>
      <c r="DA156" s="130" t="s">
        <v>2096</v>
      </c>
    </row>
    <row r="157" spans="1:105" ht="12" customHeight="1" x14ac:dyDescent="0.25">
      <c r="A157" s="97" t="s">
        <v>74</v>
      </c>
      <c r="B157" s="98">
        <v>11641.256710561129</v>
      </c>
      <c r="C157" s="98">
        <v>11239.95975802449</v>
      </c>
      <c r="D157" s="98">
        <v>10834.751451976215</v>
      </c>
      <c r="E157" s="98">
        <v>10603.220063609375</v>
      </c>
      <c r="F157" s="98">
        <v>10890.724640542283</v>
      </c>
      <c r="G157" s="98">
        <v>10782.698709806349</v>
      </c>
      <c r="H157" s="98">
        <v>10047.210055565751</v>
      </c>
      <c r="I157" s="98">
        <v>8808.2134928754222</v>
      </c>
      <c r="J157" s="98">
        <v>9432.1890690713044</v>
      </c>
      <c r="K157" s="98">
        <v>8715.0066802314523</v>
      </c>
      <c r="L157" s="98">
        <v>9122.8101501556412</v>
      </c>
      <c r="M157" s="98">
        <v>7412.925019522424</v>
      </c>
      <c r="N157" s="98">
        <v>7297.1453616036797</v>
      </c>
      <c r="O157" s="98">
        <v>7578.6665729819251</v>
      </c>
      <c r="P157" s="98">
        <v>6246.433561580001</v>
      </c>
      <c r="Q157" s="98">
        <v>6126.2328458915163</v>
      </c>
      <c r="R157" s="98">
        <v>6891.4905671315782</v>
      </c>
      <c r="S157" s="98">
        <v>6222.8509779615188</v>
      </c>
      <c r="T157" s="98">
        <v>6879.9396494536904</v>
      </c>
      <c r="U157" s="98">
        <v>6300.4395474240509</v>
      </c>
      <c r="V157" s="98">
        <v>6256.0227510041022</v>
      </c>
      <c r="W157" s="98">
        <v>6797.5613999204334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996.95564366191832</v>
      </c>
      <c r="C161" s="122">
        <v>912.33937081219028</v>
      </c>
      <c r="D161" s="122">
        <v>843.05342770042364</v>
      </c>
      <c r="E161" s="122">
        <v>761.97515937560024</v>
      </c>
      <c r="F161" s="122">
        <v>749.811474860673</v>
      </c>
      <c r="G161" s="122">
        <v>646.32213104007326</v>
      </c>
      <c r="H161" s="122">
        <v>528.79507446886305</v>
      </c>
      <c r="I161" s="122">
        <v>444.17453425886015</v>
      </c>
      <c r="J161" s="122">
        <v>404.90084353904376</v>
      </c>
      <c r="K161" s="122">
        <v>367.70315341951635</v>
      </c>
      <c r="L161" s="122">
        <v>350.57469855188629</v>
      </c>
      <c r="M161" s="122">
        <v>332.76704084569116</v>
      </c>
      <c r="N161" s="122">
        <v>292.4667552902722</v>
      </c>
      <c r="O161" s="122">
        <v>273.07901460637373</v>
      </c>
      <c r="P161" s="122">
        <v>259.93712976595486</v>
      </c>
      <c r="Q161" s="122">
        <v>245.21146444665715</v>
      </c>
      <c r="R161" s="122">
        <v>257.53816829367196</v>
      </c>
      <c r="S161" s="122">
        <v>255.13317703399747</v>
      </c>
      <c r="T161" s="122">
        <v>261.21683735458583</v>
      </c>
      <c r="U161" s="122">
        <v>232.54733765303334</v>
      </c>
      <c r="V161" s="122">
        <v>223.77308660959119</v>
      </c>
      <c r="W161" s="122">
        <v>219.12622122308076</v>
      </c>
      <c r="DA161" s="130" t="s">
        <v>2101</v>
      </c>
    </row>
    <row r="162" spans="1:105" ht="12" customHeight="1" x14ac:dyDescent="0.25">
      <c r="A162" s="97" t="s">
        <v>141</v>
      </c>
      <c r="B162" s="98">
        <v>996.47719425753496</v>
      </c>
      <c r="C162" s="98">
        <v>911.79795938087079</v>
      </c>
      <c r="D162" s="98">
        <v>842.60720742803096</v>
      </c>
      <c r="E162" s="98">
        <v>761.53088856298643</v>
      </c>
      <c r="F162" s="98">
        <v>749.34444575099326</v>
      </c>
      <c r="G162" s="98">
        <v>645.88943384593813</v>
      </c>
      <c r="H162" s="98">
        <v>528.43797524996955</v>
      </c>
      <c r="I162" s="98">
        <v>443.89350243714989</v>
      </c>
      <c r="J162" s="98">
        <v>404.62266241342809</v>
      </c>
      <c r="K162" s="98">
        <v>367.40643941285651</v>
      </c>
      <c r="L162" s="98">
        <v>350.19461071718547</v>
      </c>
      <c r="M162" s="98">
        <v>332.37595658089708</v>
      </c>
      <c r="N162" s="98">
        <v>292.10421850344488</v>
      </c>
      <c r="O162" s="98">
        <v>272.73929493042237</v>
      </c>
      <c r="P162" s="98">
        <v>259.50313264443412</v>
      </c>
      <c r="Q162" s="98">
        <v>244.84966006387157</v>
      </c>
      <c r="R162" s="98">
        <v>257.05245872395267</v>
      </c>
      <c r="S162" s="98">
        <v>254.63775951770319</v>
      </c>
      <c r="T162" s="98">
        <v>260.66674528252025</v>
      </c>
      <c r="U162" s="98">
        <v>232.06097845921599</v>
      </c>
      <c r="V162" s="98">
        <v>223.2219708524992</v>
      </c>
      <c r="W162" s="98">
        <v>218.62105785959048</v>
      </c>
      <c r="DA162" s="63" t="s">
        <v>2102</v>
      </c>
    </row>
    <row r="163" spans="1:105" ht="12" customHeight="1" x14ac:dyDescent="0.25">
      <c r="A163" s="97" t="s">
        <v>140</v>
      </c>
      <c r="B163" s="98">
        <v>0.47844940438340605</v>
      </c>
      <c r="C163" s="98">
        <v>0.54141143131951874</v>
      </c>
      <c r="D163" s="98">
        <v>0.44622027239252993</v>
      </c>
      <c r="E163" s="98">
        <v>0.444270812613695</v>
      </c>
      <c r="F163" s="98">
        <v>0.46702910967983824</v>
      </c>
      <c r="G163" s="98">
        <v>0.43269719413524854</v>
      </c>
      <c r="H163" s="98">
        <v>0.35709921889342328</v>
      </c>
      <c r="I163" s="98">
        <v>0.2810318217103972</v>
      </c>
      <c r="J163" s="98">
        <v>0.2781811256157164</v>
      </c>
      <c r="K163" s="98">
        <v>0.29671400665985559</v>
      </c>
      <c r="L163" s="98">
        <v>0.38008783470089202</v>
      </c>
      <c r="M163" s="98">
        <v>0.39108426479403602</v>
      </c>
      <c r="N163" s="98">
        <v>0.36253678682733542</v>
      </c>
      <c r="O163" s="98">
        <v>0.33971967595134051</v>
      </c>
      <c r="P163" s="98">
        <v>0.43399712152071473</v>
      </c>
      <c r="Q163" s="98">
        <v>0.36180438278550642</v>
      </c>
      <c r="R163" s="98">
        <v>0.48570956971924523</v>
      </c>
      <c r="S163" s="98">
        <v>0.49541751629426373</v>
      </c>
      <c r="T163" s="98">
        <v>0.5500920720655641</v>
      </c>
      <c r="U163" s="98">
        <v>0.48635919381730985</v>
      </c>
      <c r="V163" s="98">
        <v>0.55111575709197957</v>
      </c>
      <c r="W163" s="98">
        <v>0.50516336349026758</v>
      </c>
      <c r="DA163" s="63" t="s">
        <v>2103</v>
      </c>
    </row>
    <row r="164" spans="1:105" ht="12" customHeight="1" x14ac:dyDescent="0.25">
      <c r="A164" s="100" t="s">
        <v>50</v>
      </c>
      <c r="B164" s="101">
        <v>0.47844940438340605</v>
      </c>
      <c r="C164" s="101">
        <v>0.54141143131951874</v>
      </c>
      <c r="D164" s="101">
        <v>0.44622027239252993</v>
      </c>
      <c r="E164" s="101">
        <v>0.444270812613695</v>
      </c>
      <c r="F164" s="101">
        <v>0.46702910967983824</v>
      </c>
      <c r="G164" s="101">
        <v>0.43269719413524854</v>
      </c>
      <c r="H164" s="101">
        <v>0.35709921889342328</v>
      </c>
      <c r="I164" s="101">
        <v>0.2810318217103972</v>
      </c>
      <c r="J164" s="101">
        <v>0.2781811256157164</v>
      </c>
      <c r="K164" s="101">
        <v>0.29671400665985559</v>
      </c>
      <c r="L164" s="101">
        <v>0.38008783470089202</v>
      </c>
      <c r="M164" s="101">
        <v>0.39108426479403602</v>
      </c>
      <c r="N164" s="101">
        <v>0.36253678682733542</v>
      </c>
      <c r="O164" s="101">
        <v>0.33971967595134051</v>
      </c>
      <c r="P164" s="101">
        <v>0.43399712152071473</v>
      </c>
      <c r="Q164" s="101">
        <v>0.36180438278550642</v>
      </c>
      <c r="R164" s="101">
        <v>0.48570956971924523</v>
      </c>
      <c r="S164" s="101">
        <v>0.49541751629426373</v>
      </c>
      <c r="T164" s="101">
        <v>0.5500920720655641</v>
      </c>
      <c r="U164" s="101">
        <v>0.48635919381730985</v>
      </c>
      <c r="V164" s="101">
        <v>0.55111575709197957</v>
      </c>
      <c r="W164" s="101">
        <v>0.50516336349026758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421.83894511405452</v>
      </c>
      <c r="C170" s="122">
        <v>393.01327404078461</v>
      </c>
      <c r="D170" s="122">
        <v>381.8341447571824</v>
      </c>
      <c r="E170" s="122">
        <v>375.77495551718494</v>
      </c>
      <c r="F170" s="122">
        <v>364.97864784131229</v>
      </c>
      <c r="G170" s="122">
        <v>317.56340578886972</v>
      </c>
      <c r="H170" s="122">
        <v>267.64737397730306</v>
      </c>
      <c r="I170" s="122">
        <v>234.63664821594651</v>
      </c>
      <c r="J170" s="122">
        <v>213.89461463183872</v>
      </c>
      <c r="K170" s="122">
        <v>198.35899536590577</v>
      </c>
      <c r="L170" s="122">
        <v>186.49950295785197</v>
      </c>
      <c r="M170" s="122">
        <v>175.70843220112437</v>
      </c>
      <c r="N170" s="122">
        <v>159.26568577060786</v>
      </c>
      <c r="O170" s="122">
        <v>151.94161576205718</v>
      </c>
      <c r="P170" s="122">
        <v>145.98641641622453</v>
      </c>
      <c r="Q170" s="122">
        <v>138.47033244316577</v>
      </c>
      <c r="R170" s="122">
        <v>134.69104445892529</v>
      </c>
      <c r="S170" s="122">
        <v>136.28414940283022</v>
      </c>
      <c r="T170" s="122">
        <v>132.18220513769546</v>
      </c>
      <c r="U170" s="122">
        <v>119.55427191726477</v>
      </c>
      <c r="V170" s="122">
        <v>116.42365397956409</v>
      </c>
      <c r="W170" s="122">
        <v>112.112371779513</v>
      </c>
      <c r="DA170" s="130" t="s">
        <v>2110</v>
      </c>
    </row>
    <row r="171" spans="1:105" ht="12" customHeight="1" x14ac:dyDescent="0.25">
      <c r="A171" s="97" t="s">
        <v>50</v>
      </c>
      <c r="B171" s="98">
        <v>421.83894511405452</v>
      </c>
      <c r="C171" s="98">
        <v>393.01327404078461</v>
      </c>
      <c r="D171" s="98">
        <v>381.8341447571824</v>
      </c>
      <c r="E171" s="98">
        <v>375.77495551718494</v>
      </c>
      <c r="F171" s="98">
        <v>364.97864784131229</v>
      </c>
      <c r="G171" s="98">
        <v>317.56340578886972</v>
      </c>
      <c r="H171" s="98">
        <v>267.64737397730306</v>
      </c>
      <c r="I171" s="98">
        <v>234.63664821594651</v>
      </c>
      <c r="J171" s="98">
        <v>213.89461463183872</v>
      </c>
      <c r="K171" s="98">
        <v>198.35899536590577</v>
      </c>
      <c r="L171" s="98">
        <v>186.49950295785197</v>
      </c>
      <c r="M171" s="98">
        <v>175.70843220112437</v>
      </c>
      <c r="N171" s="98">
        <v>159.26568577060786</v>
      </c>
      <c r="O171" s="98">
        <v>151.94161576205718</v>
      </c>
      <c r="P171" s="98">
        <v>145.98641641622453</v>
      </c>
      <c r="Q171" s="98">
        <v>138.47033244316577</v>
      </c>
      <c r="R171" s="98">
        <v>134.69104445892529</v>
      </c>
      <c r="S171" s="98">
        <v>136.28414940283022</v>
      </c>
      <c r="T171" s="98">
        <v>132.18220513769546</v>
      </c>
      <c r="U171" s="98">
        <v>119.55427191726477</v>
      </c>
      <c r="V171" s="98">
        <v>116.42365397956409</v>
      </c>
      <c r="W171" s="98">
        <v>112.112371779513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12304.312330610412</v>
      </c>
      <c r="C174" s="117">
        <f t="shared" si="87"/>
        <v>12478.270605078282</v>
      </c>
      <c r="D174" s="117">
        <f t="shared" si="87"/>
        <v>12574.730462870337</v>
      </c>
      <c r="E174" s="117">
        <f t="shared" si="87"/>
        <v>12837.501500333585</v>
      </c>
      <c r="F174" s="117">
        <f t="shared" si="87"/>
        <v>13553.810532339388</v>
      </c>
      <c r="G174" s="117">
        <f t="shared" si="87"/>
        <v>13804.135269809862</v>
      </c>
      <c r="H174" s="117">
        <f t="shared" si="87"/>
        <v>13536.283609341801</v>
      </c>
      <c r="I174" s="117">
        <f t="shared" si="87"/>
        <v>12486.23894115282</v>
      </c>
      <c r="J174" s="117">
        <f t="shared" si="87"/>
        <v>13510.66509811689</v>
      </c>
      <c r="K174" s="117">
        <f t="shared" si="87"/>
        <v>13086.960307918569</v>
      </c>
      <c r="L174" s="117">
        <f t="shared" si="87"/>
        <v>14207.650473844011</v>
      </c>
      <c r="M174" s="117">
        <f t="shared" si="87"/>
        <v>12535.414293721871</v>
      </c>
      <c r="N174" s="117">
        <f t="shared" si="87"/>
        <v>12643.037660655304</v>
      </c>
      <c r="O174" s="117">
        <f t="shared" si="87"/>
        <v>13240.475799708069</v>
      </c>
      <c r="P174" s="117">
        <f t="shared" si="87"/>
        <v>11450.521734988755</v>
      </c>
      <c r="Q174" s="117">
        <f t="shared" si="87"/>
        <v>11328.31001517515</v>
      </c>
      <c r="R174" s="117">
        <f t="shared" ref="R174:V174" si="88">R175+R178+R180+R189</f>
        <v>12470.49408102503</v>
      </c>
      <c r="S174" s="117">
        <f t="shared" si="88"/>
        <v>11538.497319000511</v>
      </c>
      <c r="T174" s="117">
        <f t="shared" si="88"/>
        <v>12564.663560675013</v>
      </c>
      <c r="U174" s="117">
        <f t="shared" si="88"/>
        <v>11799.853418030207</v>
      </c>
      <c r="V174" s="117">
        <f t="shared" si="88"/>
        <v>11797.64831061714</v>
      </c>
      <c r="W174" s="117">
        <f t="shared" ref="W174" si="89">W175+W178+W180+W189</f>
        <v>12508.763596571716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9851.1196045450106</v>
      </c>
      <c r="C175" s="122">
        <f t="shared" si="90"/>
        <v>9997.2651568101755</v>
      </c>
      <c r="D175" s="122">
        <f t="shared" si="90"/>
        <v>10066.377319875768</v>
      </c>
      <c r="E175" s="122">
        <f t="shared" si="90"/>
        <v>10317.081906119722</v>
      </c>
      <c r="F175" s="122">
        <f t="shared" si="90"/>
        <v>10988.731692356081</v>
      </c>
      <c r="G175" s="122">
        <f t="shared" si="90"/>
        <v>11307.77804390735</v>
      </c>
      <c r="H175" s="122">
        <f t="shared" si="90"/>
        <v>11041.696330546087</v>
      </c>
      <c r="I175" s="122">
        <f t="shared" si="90"/>
        <v>10050.381743996491</v>
      </c>
      <c r="J175" s="122">
        <f t="shared" si="90"/>
        <v>11133.105419419544</v>
      </c>
      <c r="K175" s="122">
        <f t="shared" si="90"/>
        <v>10747.522765907292</v>
      </c>
      <c r="L175" s="122">
        <f t="shared" si="90"/>
        <v>11756.953394607606</v>
      </c>
      <c r="M175" s="122">
        <f t="shared" si="90"/>
        <v>10022.601038804254</v>
      </c>
      <c r="N175" s="122">
        <f t="shared" si="90"/>
        <v>10190.809500964739</v>
      </c>
      <c r="O175" s="122">
        <f t="shared" si="90"/>
        <v>10848.29051512656</v>
      </c>
      <c r="P175" s="122">
        <f t="shared" si="90"/>
        <v>9131.5745034729862</v>
      </c>
      <c r="Q175" s="122">
        <f t="shared" si="90"/>
        <v>9010.731339578113</v>
      </c>
      <c r="R175" s="122">
        <f t="shared" ref="R175:V175" si="91">SUM(R176:R177)</f>
        <v>10134.20975456429</v>
      </c>
      <c r="S175" s="122">
        <f t="shared" si="91"/>
        <v>9122.9609205686029</v>
      </c>
      <c r="T175" s="122">
        <f t="shared" si="91"/>
        <v>10135.726794544233</v>
      </c>
      <c r="U175" s="122">
        <f t="shared" si="91"/>
        <v>9427.2762585096789</v>
      </c>
      <c r="V175" s="122">
        <f t="shared" si="91"/>
        <v>9442.4711496576747</v>
      </c>
      <c r="W175" s="122">
        <f t="shared" ref="W175" si="92">SUM(W176:W177)</f>
        <v>10175.078995303204</v>
      </c>
      <c r="DA175" s="130" t="s">
        <v>2264</v>
      </c>
    </row>
    <row r="176" spans="1:105" ht="12" customHeight="1" x14ac:dyDescent="0.25">
      <c r="A176" s="97" t="s">
        <v>74</v>
      </c>
      <c r="B176" s="98">
        <v>9738.1336886300996</v>
      </c>
      <c r="C176" s="98">
        <v>9883.3452672538679</v>
      </c>
      <c r="D176" s="98">
        <v>9953.5725015321659</v>
      </c>
      <c r="E176" s="98">
        <v>10208.119426701951</v>
      </c>
      <c r="F176" s="98">
        <v>10869.185890924207</v>
      </c>
      <c r="G176" s="98">
        <v>11186.025488783453</v>
      </c>
      <c r="H176" s="98">
        <v>10923.312759311895</v>
      </c>
      <c r="I176" s="98">
        <v>9944.0553079436286</v>
      </c>
      <c r="J176" s="98">
        <v>11014.41132122881</v>
      </c>
      <c r="K176" s="98">
        <v>10632.833013646405</v>
      </c>
      <c r="L176" s="98">
        <v>11628.921920747542</v>
      </c>
      <c r="M176" s="98">
        <v>9911.3276143925796</v>
      </c>
      <c r="N176" s="98">
        <v>10076.969291356969</v>
      </c>
      <c r="O176" s="98">
        <v>10719.067905044474</v>
      </c>
      <c r="P176" s="98">
        <v>9021.8195555459588</v>
      </c>
      <c r="Q176" s="98">
        <v>8906.2438441949307</v>
      </c>
      <c r="R176" s="98">
        <v>10014.843852476746</v>
      </c>
      <c r="S176" s="98">
        <v>9014.8097640113938</v>
      </c>
      <c r="T176" s="98">
        <v>10013.024835527438</v>
      </c>
      <c r="U176" s="98">
        <v>9311.5690253790926</v>
      </c>
      <c r="V176" s="98">
        <v>9324.2402849496448</v>
      </c>
      <c r="W176" s="98">
        <v>10046.651594102419</v>
      </c>
      <c r="DA176" s="63" t="s">
        <v>2265</v>
      </c>
    </row>
    <row r="177" spans="1:105" ht="12" customHeight="1" x14ac:dyDescent="0.25">
      <c r="A177" s="97" t="s">
        <v>53</v>
      </c>
      <c r="B177" s="98">
        <v>112.98591591491042</v>
      </c>
      <c r="C177" s="98">
        <v>113.91988955630706</v>
      </c>
      <c r="D177" s="98">
        <v>112.80481834360249</v>
      </c>
      <c r="E177" s="98">
        <v>108.96247941777042</v>
      </c>
      <c r="F177" s="98">
        <v>119.54580143187397</v>
      </c>
      <c r="G177" s="98">
        <v>121.75255512389697</v>
      </c>
      <c r="H177" s="98">
        <v>118.38357123419073</v>
      </c>
      <c r="I177" s="98">
        <v>106.32643605286353</v>
      </c>
      <c r="J177" s="98">
        <v>118.69409819073387</v>
      </c>
      <c r="K177" s="98">
        <v>114.68975226088754</v>
      </c>
      <c r="L177" s="98">
        <v>128.03147386006535</v>
      </c>
      <c r="M177" s="98">
        <v>111.27342441167387</v>
      </c>
      <c r="N177" s="98">
        <v>113.840209607769</v>
      </c>
      <c r="O177" s="98">
        <v>129.22261008208645</v>
      </c>
      <c r="P177" s="98">
        <v>109.75494792702814</v>
      </c>
      <c r="Q177" s="98">
        <v>104.48749538318278</v>
      </c>
      <c r="R177" s="98">
        <v>119.36590208754319</v>
      </c>
      <c r="S177" s="98">
        <v>108.15115655720908</v>
      </c>
      <c r="T177" s="98">
        <v>122.70195901679429</v>
      </c>
      <c r="U177" s="98">
        <v>115.70723313058569</v>
      </c>
      <c r="V177" s="98">
        <v>118.23086470803061</v>
      </c>
      <c r="W177" s="98">
        <v>128.42740120078486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40.741222262466962</v>
      </c>
      <c r="C178" s="122">
        <f t="shared" si="93"/>
        <v>47.034636739965094</v>
      </c>
      <c r="D178" s="122">
        <f t="shared" si="93"/>
        <v>40.851528673792345</v>
      </c>
      <c r="E178" s="122">
        <f t="shared" si="93"/>
        <v>76.982911036143292</v>
      </c>
      <c r="F178" s="122">
        <f t="shared" si="93"/>
        <v>45.23437294512987</v>
      </c>
      <c r="G178" s="122">
        <f t="shared" si="93"/>
        <v>51.277712097987852</v>
      </c>
      <c r="H178" s="122">
        <f t="shared" si="93"/>
        <v>61.738412190835092</v>
      </c>
      <c r="I178" s="122">
        <f t="shared" si="93"/>
        <v>54.370477211506142</v>
      </c>
      <c r="J178" s="122">
        <f t="shared" si="93"/>
        <v>64.274701677631683</v>
      </c>
      <c r="K178" s="122">
        <f t="shared" si="93"/>
        <v>77.761099380519781</v>
      </c>
      <c r="L178" s="122">
        <f t="shared" si="93"/>
        <v>79.506954827251974</v>
      </c>
      <c r="M178" s="122">
        <f t="shared" si="93"/>
        <v>83.828929758396285</v>
      </c>
      <c r="N178" s="122">
        <f t="shared" si="93"/>
        <v>109.47488004111901</v>
      </c>
      <c r="O178" s="122">
        <f t="shared" si="93"/>
        <v>86.097984928571293</v>
      </c>
      <c r="P178" s="122">
        <f t="shared" si="93"/>
        <v>74.66982677036431</v>
      </c>
      <c r="Q178" s="122">
        <f t="shared" si="93"/>
        <v>101.08448474531826</v>
      </c>
      <c r="R178" s="122">
        <f t="shared" si="93"/>
        <v>90.493965009332385</v>
      </c>
      <c r="S178" s="122">
        <f t="shared" si="93"/>
        <v>97.806155608294105</v>
      </c>
      <c r="T178" s="122">
        <f t="shared" si="93"/>
        <v>79.48180397055485</v>
      </c>
      <c r="U178" s="122">
        <f t="shared" si="93"/>
        <v>84.237649062944342</v>
      </c>
      <c r="V178" s="122">
        <f t="shared" si="93"/>
        <v>74.002874073991876</v>
      </c>
      <c r="W178" s="122">
        <f t="shared" si="93"/>
        <v>77.950976497364195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40.741222262466962</v>
      </c>
      <c r="C179" s="98">
        <f>RES_hhdet_fech!C29</f>
        <v>47.034636739965094</v>
      </c>
      <c r="D179" s="98">
        <f>RES_hhdet_fech!D29</f>
        <v>40.851528673792345</v>
      </c>
      <c r="E179" s="98">
        <f>RES_hhdet_fech!E29</f>
        <v>76.982911036143292</v>
      </c>
      <c r="F179" s="98">
        <f>RES_hhdet_fech!F29</f>
        <v>45.23437294512987</v>
      </c>
      <c r="G179" s="98">
        <f>RES_hhdet_fech!G29</f>
        <v>51.277712097987852</v>
      </c>
      <c r="H179" s="98">
        <f>RES_hhdet_fech!H29</f>
        <v>61.738412190835092</v>
      </c>
      <c r="I179" s="98">
        <f>RES_hhdet_fech!I29</f>
        <v>54.370477211506142</v>
      </c>
      <c r="J179" s="98">
        <f>RES_hhdet_fech!J29</f>
        <v>64.274701677631683</v>
      </c>
      <c r="K179" s="98">
        <f>RES_hhdet_fech!K29</f>
        <v>77.761099380519781</v>
      </c>
      <c r="L179" s="98">
        <f>RES_hhdet_fech!L29</f>
        <v>79.506954827251974</v>
      </c>
      <c r="M179" s="98">
        <f>RES_hhdet_fech!M29</f>
        <v>83.828929758396285</v>
      </c>
      <c r="N179" s="98">
        <f>RES_hhdet_fech!N29</f>
        <v>109.47488004111901</v>
      </c>
      <c r="O179" s="98">
        <f>RES_hhdet_fech!O29</f>
        <v>86.097984928571293</v>
      </c>
      <c r="P179" s="98">
        <f>RES_hhdet_fech!P29</f>
        <v>74.66982677036431</v>
      </c>
      <c r="Q179" s="98">
        <f>RES_hhdet_fech!Q29</f>
        <v>101.08448474531826</v>
      </c>
      <c r="R179" s="98">
        <f>RES_hhdet_fech!R29</f>
        <v>90.493965009332385</v>
      </c>
      <c r="S179" s="98">
        <f>RES_hhdet_fech!S29</f>
        <v>97.806155608294105</v>
      </c>
      <c r="T179" s="98">
        <f>RES_hhdet_fech!T29</f>
        <v>79.48180397055485</v>
      </c>
      <c r="U179" s="98">
        <f>RES_hhdet_fech!U29</f>
        <v>84.237649062944342</v>
      </c>
      <c r="V179" s="98">
        <f>RES_hhdet_fech!V29</f>
        <v>74.002874073991876</v>
      </c>
      <c r="W179" s="98">
        <f>RES_hhdet_fech!W29</f>
        <v>77.950976497364195</v>
      </c>
      <c r="DA179" s="63" t="s">
        <v>2268</v>
      </c>
    </row>
    <row r="180" spans="1:105" ht="12" customHeight="1" x14ac:dyDescent="0.25">
      <c r="A180" s="121" t="s">
        <v>55</v>
      </c>
      <c r="B180" s="122">
        <v>1598.9772304949147</v>
      </c>
      <c r="C180" s="122">
        <v>1584.952044533004</v>
      </c>
      <c r="D180" s="122">
        <v>1601.305500628431</v>
      </c>
      <c r="E180" s="122">
        <v>1572.9262506580728</v>
      </c>
      <c r="F180" s="122">
        <v>1628.3892446703285</v>
      </c>
      <c r="G180" s="122">
        <v>1591.8790089566241</v>
      </c>
      <c r="H180" s="122">
        <v>1578.5543871138909</v>
      </c>
      <c r="I180" s="122">
        <v>1571.1913617313899</v>
      </c>
      <c r="J180" s="122">
        <v>1546.00896835771</v>
      </c>
      <c r="K180" s="122">
        <v>1523.7922340635566</v>
      </c>
      <c r="L180" s="122">
        <v>1600.4847315415459</v>
      </c>
      <c r="M180" s="122">
        <v>1691.8447172437332</v>
      </c>
      <c r="N180" s="122">
        <v>1637.6035932569418</v>
      </c>
      <c r="O180" s="122">
        <v>1616.1295270150788</v>
      </c>
      <c r="P180" s="122">
        <v>1571.9252876322241</v>
      </c>
      <c r="Q180" s="122">
        <v>1549.1511310144183</v>
      </c>
      <c r="R180" s="122">
        <v>1581.3194054383839</v>
      </c>
      <c r="S180" s="122">
        <v>1621.0580376698226</v>
      </c>
      <c r="T180" s="122">
        <v>1648.3594419938406</v>
      </c>
      <c r="U180" s="122">
        <v>1608.8830084019082</v>
      </c>
      <c r="V180" s="122">
        <v>1597.1748230856651</v>
      </c>
      <c r="W180" s="122">
        <v>1577.4875377469564</v>
      </c>
      <c r="DA180" s="130" t="s">
        <v>2269</v>
      </c>
    </row>
    <row r="181" spans="1:105" ht="12" customHeight="1" x14ac:dyDescent="0.25">
      <c r="A181" s="97" t="s">
        <v>141</v>
      </c>
      <c r="B181" s="98">
        <v>1551.9484623550347</v>
      </c>
      <c r="C181" s="98">
        <v>1546.7597660869371</v>
      </c>
      <c r="D181" s="98">
        <v>1541.4763315374419</v>
      </c>
      <c r="E181" s="98">
        <v>1484.0366394074022</v>
      </c>
      <c r="F181" s="98">
        <v>1559.2813729933719</v>
      </c>
      <c r="G181" s="98">
        <v>1539.6348819579996</v>
      </c>
      <c r="H181" s="98">
        <v>1502.6402363364937</v>
      </c>
      <c r="I181" s="98">
        <v>1468.8046505065399</v>
      </c>
      <c r="J181" s="98">
        <v>1482.6587301732284</v>
      </c>
      <c r="K181" s="98">
        <v>1485.0025791983651</v>
      </c>
      <c r="L181" s="98">
        <v>1573.8068551317597</v>
      </c>
      <c r="M181" s="98">
        <v>1652.8699083738879</v>
      </c>
      <c r="N181" s="98">
        <v>1590.5621915565998</v>
      </c>
      <c r="O181" s="98">
        <v>1574.1935229515871</v>
      </c>
      <c r="P181" s="98">
        <v>1544.454394707951</v>
      </c>
      <c r="Q181" s="98">
        <v>1469.6613236596884</v>
      </c>
      <c r="R181" s="98">
        <v>1538.2646525097164</v>
      </c>
      <c r="S181" s="98">
        <v>1515.0020530915829</v>
      </c>
      <c r="T181" s="98">
        <v>1572.4063453147239</v>
      </c>
      <c r="U181" s="98">
        <v>1476.3796689680071</v>
      </c>
      <c r="V181" s="98">
        <v>1487.6767854155853</v>
      </c>
      <c r="W181" s="98">
        <v>1445.7851384134565</v>
      </c>
      <c r="DA181" s="63" t="s">
        <v>2270</v>
      </c>
    </row>
    <row r="182" spans="1:105" ht="12" customHeight="1" x14ac:dyDescent="0.25">
      <c r="A182" s="97" t="s">
        <v>140</v>
      </c>
      <c r="B182" s="98">
        <v>964.8854163758192</v>
      </c>
      <c r="C182" s="98">
        <v>993.42281949932556</v>
      </c>
      <c r="D182" s="98">
        <v>983.15403171161279</v>
      </c>
      <c r="E182" s="98">
        <v>958.28457646205493</v>
      </c>
      <c r="F182" s="98">
        <v>980.89990244772673</v>
      </c>
      <c r="G182" s="98">
        <v>987.23529425353934</v>
      </c>
      <c r="H182" s="98">
        <v>1005.0690674944876</v>
      </c>
      <c r="I182" s="98">
        <v>984.00696254672198</v>
      </c>
      <c r="J182" s="98">
        <v>1010.6974042034251</v>
      </c>
      <c r="K182" s="98">
        <v>1007.4124833277407</v>
      </c>
      <c r="L182" s="98">
        <v>1060.1375689175984</v>
      </c>
      <c r="M182" s="98">
        <v>1057.3794567871594</v>
      </c>
      <c r="N182" s="98">
        <v>1008.4806094658253</v>
      </c>
      <c r="O182" s="98">
        <v>1051.4020672174556</v>
      </c>
      <c r="P182" s="98">
        <v>1115.2896243077939</v>
      </c>
      <c r="Q182" s="98">
        <v>1023.1515878383565</v>
      </c>
      <c r="R182" s="98">
        <v>1121.6304726424926</v>
      </c>
      <c r="S182" s="98">
        <v>1103.3749600087488</v>
      </c>
      <c r="T182" s="98">
        <v>1205.8355361280865</v>
      </c>
      <c r="U182" s="98">
        <v>1146.5215542179033</v>
      </c>
      <c r="V182" s="98">
        <v>1218.7221336290622</v>
      </c>
      <c r="W182" s="98">
        <v>1178.8807476340667</v>
      </c>
      <c r="DA182" s="63" t="s">
        <v>2271</v>
      </c>
    </row>
    <row r="183" spans="1:105" ht="12" customHeight="1" x14ac:dyDescent="0.25">
      <c r="A183" s="100" t="s">
        <v>50</v>
      </c>
      <c r="B183" s="101">
        <v>253.18212110006493</v>
      </c>
      <c r="C183" s="101">
        <v>314.14161861951669</v>
      </c>
      <c r="D183" s="101">
        <v>280.38017597909425</v>
      </c>
      <c r="E183" s="101">
        <v>244.86811484541877</v>
      </c>
      <c r="F183" s="101">
        <v>263.75212735295901</v>
      </c>
      <c r="G183" s="101">
        <v>282.19443572828328</v>
      </c>
      <c r="H183" s="101">
        <v>290.95248624977478</v>
      </c>
      <c r="I183" s="101">
        <v>268.94644428979115</v>
      </c>
      <c r="J183" s="101">
        <v>272.67966075928769</v>
      </c>
      <c r="K183" s="101">
        <v>273.14711403074335</v>
      </c>
      <c r="L183" s="101">
        <v>274.16293429663756</v>
      </c>
      <c r="M183" s="101">
        <v>278.76047456937573</v>
      </c>
      <c r="N183" s="101">
        <v>233.87360125350716</v>
      </c>
      <c r="O183" s="101">
        <v>206.1916925859197</v>
      </c>
      <c r="P183" s="101">
        <v>263.70392823068602</v>
      </c>
      <c r="Q183" s="101">
        <v>213.27387225202267</v>
      </c>
      <c r="R183" s="101">
        <v>273.18035586518153</v>
      </c>
      <c r="S183" s="101">
        <v>268.78466938911043</v>
      </c>
      <c r="T183" s="101">
        <v>295.75063920132351</v>
      </c>
      <c r="U183" s="101">
        <v>274.49261664505627</v>
      </c>
      <c r="V183" s="101">
        <v>299.89031929487339</v>
      </c>
      <c r="W183" s="101">
        <v>268.96732159862188</v>
      </c>
      <c r="DA183" s="131" t="s">
        <v>2272</v>
      </c>
    </row>
    <row r="184" spans="1:105" ht="12" customHeight="1" x14ac:dyDescent="0.25">
      <c r="A184" s="103" t="s">
        <v>52</v>
      </c>
      <c r="B184" s="104">
        <v>711.70329527575416</v>
      </c>
      <c r="C184" s="104">
        <v>679.28120087980892</v>
      </c>
      <c r="D184" s="104">
        <v>702.77385573251843</v>
      </c>
      <c r="E184" s="104">
        <v>713.41646161663607</v>
      </c>
      <c r="F184" s="104">
        <v>717.14777509476767</v>
      </c>
      <c r="G184" s="104">
        <v>705.04085852525634</v>
      </c>
      <c r="H184" s="104">
        <v>714.11658124471285</v>
      </c>
      <c r="I184" s="104">
        <v>715.06051825693055</v>
      </c>
      <c r="J184" s="104">
        <v>738.0177434441373</v>
      </c>
      <c r="K184" s="104">
        <v>734.26536929699739</v>
      </c>
      <c r="L184" s="104">
        <v>785.97463462096096</v>
      </c>
      <c r="M184" s="104">
        <v>778.61898221778381</v>
      </c>
      <c r="N184" s="104">
        <v>774.60700821231808</v>
      </c>
      <c r="O184" s="104">
        <v>845.21037463153584</v>
      </c>
      <c r="P184" s="104">
        <v>851.58569607710808</v>
      </c>
      <c r="Q184" s="104">
        <v>809.87771558633392</v>
      </c>
      <c r="R184" s="104">
        <v>848.45011677731088</v>
      </c>
      <c r="S184" s="104">
        <v>834.59029061963849</v>
      </c>
      <c r="T184" s="104">
        <v>910.08489692676324</v>
      </c>
      <c r="U184" s="104">
        <v>872.02893757284687</v>
      </c>
      <c r="V184" s="104">
        <v>918.83181433418918</v>
      </c>
      <c r="W184" s="104">
        <v>909.91342603544467</v>
      </c>
      <c r="DA184" s="132" t="s">
        <v>2273</v>
      </c>
    </row>
    <row r="185" spans="1:105" ht="12" customHeight="1" x14ac:dyDescent="0.25">
      <c r="A185" s="106" t="s">
        <v>122</v>
      </c>
      <c r="B185" s="101">
        <v>1676.8433364186899</v>
      </c>
      <c r="C185" s="101">
        <v>1646.9135524204075</v>
      </c>
      <c r="D185" s="101">
        <v>1675.2110842384354</v>
      </c>
      <c r="E185" s="101">
        <v>1662.3671590859174</v>
      </c>
      <c r="F185" s="101">
        <v>1694.5425229128321</v>
      </c>
      <c r="G185" s="101">
        <v>1619.9782365433337</v>
      </c>
      <c r="H185" s="101">
        <v>1624.7818622875723</v>
      </c>
      <c r="I185" s="101">
        <v>1612.6283827476875</v>
      </c>
      <c r="J185" s="101">
        <v>1587.2530176325304</v>
      </c>
      <c r="K185" s="101">
        <v>1544.5804690924595</v>
      </c>
      <c r="L185" s="101">
        <v>1637.3803123160426</v>
      </c>
      <c r="M185" s="101">
        <v>1728.1519176280487</v>
      </c>
      <c r="N185" s="101">
        <v>1696.5463208055462</v>
      </c>
      <c r="O185" s="101">
        <v>1688.260349699058</v>
      </c>
      <c r="P185" s="101">
        <v>1652.7574240184404</v>
      </c>
      <c r="Q185" s="101">
        <v>1635.5041332852309</v>
      </c>
      <c r="R185" s="101">
        <v>1650.090915139147</v>
      </c>
      <c r="S185" s="101">
        <v>1696.8521404218457</v>
      </c>
      <c r="T185" s="101">
        <v>1702.1344009506918</v>
      </c>
      <c r="U185" s="101">
        <v>1682.4285680644762</v>
      </c>
      <c r="V185" s="101">
        <v>1659.849051846518</v>
      </c>
      <c r="W185" s="101">
        <v>1604.4799381525604</v>
      </c>
      <c r="DA185" s="131" t="s">
        <v>2274</v>
      </c>
    </row>
    <row r="186" spans="1:105" ht="12" customHeight="1" x14ac:dyDescent="0.25">
      <c r="A186" s="107" t="s">
        <v>121</v>
      </c>
      <c r="B186" s="104">
        <v>1488.4110257842424</v>
      </c>
      <c r="C186" s="104">
        <v>1486.6487132397649</v>
      </c>
      <c r="D186" s="104">
        <v>1583.6228215355363</v>
      </c>
      <c r="E186" s="104">
        <v>1660.8475987169541</v>
      </c>
      <c r="F186" s="104">
        <v>1694.314483842451</v>
      </c>
      <c r="G186" s="104">
        <v>1703.4729446270744</v>
      </c>
      <c r="H186" s="104">
        <v>1636.4720193790654</v>
      </c>
      <c r="I186" s="104">
        <v>1675.1793961285537</v>
      </c>
      <c r="J186" s="104">
        <v>1541.4918191233594</v>
      </c>
      <c r="K186" s="104">
        <v>1533.43051139155</v>
      </c>
      <c r="L186" s="104">
        <v>1554.5735873396823</v>
      </c>
      <c r="M186" s="104">
        <v>1666.0090856536592</v>
      </c>
      <c r="N186" s="104">
        <v>1580.2905840428125</v>
      </c>
      <c r="O186" s="104">
        <v>1540.9707895971314</v>
      </c>
      <c r="P186" s="104">
        <v>1479.2801855352707</v>
      </c>
      <c r="Q186" s="104">
        <v>1494.1378090965452</v>
      </c>
      <c r="R186" s="104">
        <v>1527.2166261872928</v>
      </c>
      <c r="S186" s="104">
        <v>1607.7888722169187</v>
      </c>
      <c r="T186" s="104">
        <v>1640.8504221238818</v>
      </c>
      <c r="U186" s="104">
        <v>1615.0981223400877</v>
      </c>
      <c r="V186" s="104">
        <v>1597.5627229779759</v>
      </c>
      <c r="W186" s="104">
        <v>1629.352213947448</v>
      </c>
      <c r="DA186" s="132" t="s">
        <v>2275</v>
      </c>
    </row>
    <row r="187" spans="1:105" ht="12" customHeight="1" x14ac:dyDescent="0.25">
      <c r="A187" s="108" t="s">
        <v>53</v>
      </c>
      <c r="B187" s="98">
        <v>539.4729229905829</v>
      </c>
      <c r="C187" s="98">
        <v>540.17600162132931</v>
      </c>
      <c r="D187" s="98">
        <v>616.11455533792468</v>
      </c>
      <c r="E187" s="98">
        <v>687.20254298082955</v>
      </c>
      <c r="F187" s="98">
        <v>721.40675621867331</v>
      </c>
      <c r="G187" s="98">
        <v>741.08488253675796</v>
      </c>
      <c r="H187" s="98">
        <v>685.55899690036313</v>
      </c>
      <c r="I187" s="98">
        <v>725.79763827027966</v>
      </c>
      <c r="J187" s="98">
        <v>611.39198886654663</v>
      </c>
      <c r="K187" s="98">
        <v>616.4012102482742</v>
      </c>
      <c r="L187" s="98">
        <v>610.69199964843767</v>
      </c>
      <c r="M187" s="98">
        <v>686.28605131649124</v>
      </c>
      <c r="N187" s="98">
        <v>620.50190954925574</v>
      </c>
      <c r="O187" s="98">
        <v>598.28968662944749</v>
      </c>
      <c r="P187" s="98">
        <v>541.78659706031988</v>
      </c>
      <c r="Q187" s="98">
        <v>529.62575543798846</v>
      </c>
      <c r="R187" s="98">
        <v>555.95149692384484</v>
      </c>
      <c r="S187" s="98">
        <v>631.29065092713381</v>
      </c>
      <c r="T187" s="98">
        <v>615.31690331923005</v>
      </c>
      <c r="U187" s="98">
        <v>611.42158154469848</v>
      </c>
      <c r="V187" s="98">
        <v>569.12514154770031</v>
      </c>
      <c r="W187" s="98">
        <v>625.19435124711322</v>
      </c>
      <c r="DA187" s="63" t="s">
        <v>2276</v>
      </c>
    </row>
    <row r="188" spans="1:105" ht="12" customHeight="1" x14ac:dyDescent="0.25">
      <c r="A188" s="108" t="s">
        <v>52</v>
      </c>
      <c r="B188" s="98">
        <v>948.93810279365925</v>
      </c>
      <c r="C188" s="98">
        <v>946.47271161843526</v>
      </c>
      <c r="D188" s="98">
        <v>967.50826619761187</v>
      </c>
      <c r="E188" s="98">
        <v>973.64505573612382</v>
      </c>
      <c r="F188" s="98">
        <v>972.90772762377799</v>
      </c>
      <c r="G188" s="98">
        <v>962.38806209031657</v>
      </c>
      <c r="H188" s="98">
        <v>950.91302247870215</v>
      </c>
      <c r="I188" s="98">
        <v>949.38175785827377</v>
      </c>
      <c r="J188" s="98">
        <v>930.09983025681254</v>
      </c>
      <c r="K188" s="98">
        <v>917.02930114327603</v>
      </c>
      <c r="L188" s="98">
        <v>943.88158769124402</v>
      </c>
      <c r="M188" s="98">
        <v>979.72303433716797</v>
      </c>
      <c r="N188" s="98">
        <v>959.7886744935563</v>
      </c>
      <c r="O188" s="98">
        <v>942.68110296768384</v>
      </c>
      <c r="P188" s="98">
        <v>937.49358847495</v>
      </c>
      <c r="Q188" s="98">
        <v>964.5120536585564</v>
      </c>
      <c r="R188" s="98">
        <v>971.26512926344776</v>
      </c>
      <c r="S188" s="98">
        <v>976.49822128978565</v>
      </c>
      <c r="T188" s="98">
        <v>1025.5335188046515</v>
      </c>
      <c r="U188" s="98">
        <v>1003.6765407953889</v>
      </c>
      <c r="V188" s="98">
        <v>1028.4375814302757</v>
      </c>
      <c r="W188" s="98">
        <v>1004.157862700335</v>
      </c>
      <c r="DA188" s="63" t="s">
        <v>2277</v>
      </c>
    </row>
    <row r="189" spans="1:105" ht="12" customHeight="1" x14ac:dyDescent="0.25">
      <c r="A189" s="121" t="s">
        <v>54</v>
      </c>
      <c r="B189" s="122">
        <v>813.47427330801997</v>
      </c>
      <c r="C189" s="122">
        <v>849.01876699513753</v>
      </c>
      <c r="D189" s="122">
        <v>866.19611369234497</v>
      </c>
      <c r="E189" s="122">
        <v>870.51043251964791</v>
      </c>
      <c r="F189" s="122">
        <v>891.45522236784973</v>
      </c>
      <c r="G189" s="122">
        <v>853.2005048478992</v>
      </c>
      <c r="H189" s="122">
        <v>854.29447949098926</v>
      </c>
      <c r="I189" s="122">
        <v>810.29535821343245</v>
      </c>
      <c r="J189" s="122">
        <v>767.27600866200362</v>
      </c>
      <c r="K189" s="122">
        <v>737.88420856720234</v>
      </c>
      <c r="L189" s="122">
        <v>770.70539286760641</v>
      </c>
      <c r="M189" s="122">
        <v>737.13960791548755</v>
      </c>
      <c r="N189" s="122">
        <v>705.1496863925039</v>
      </c>
      <c r="O189" s="122">
        <v>689.9577726378601</v>
      </c>
      <c r="P189" s="122">
        <v>672.35211711317925</v>
      </c>
      <c r="Q189" s="122">
        <v>667.34305983729962</v>
      </c>
      <c r="R189" s="122">
        <v>664.47095601302328</v>
      </c>
      <c r="S189" s="122">
        <v>696.67220515379051</v>
      </c>
      <c r="T189" s="122">
        <v>701.09552016638611</v>
      </c>
      <c r="U189" s="122">
        <v>679.45650205567517</v>
      </c>
      <c r="V189" s="122">
        <v>683.99946379980872</v>
      </c>
      <c r="W189" s="122">
        <v>678.24608702419289</v>
      </c>
      <c r="DA189" s="130" t="s">
        <v>2278</v>
      </c>
    </row>
    <row r="190" spans="1:105" ht="12" customHeight="1" x14ac:dyDescent="0.25">
      <c r="A190" s="97" t="s">
        <v>50</v>
      </c>
      <c r="B190" s="98">
        <v>1004.3659808703518</v>
      </c>
      <c r="C190" s="98">
        <v>1004.2311523937517</v>
      </c>
      <c r="D190" s="98">
        <v>1033.591468416098</v>
      </c>
      <c r="E190" s="98">
        <v>1080.5048942576329</v>
      </c>
      <c r="F190" s="98">
        <v>1113.6747213409417</v>
      </c>
      <c r="G190" s="98">
        <v>1063.7852935788808</v>
      </c>
      <c r="H190" s="98">
        <v>1020.864538633762</v>
      </c>
      <c r="I190" s="98">
        <v>979.57753941825217</v>
      </c>
      <c r="J190" s="98">
        <v>928.82365496784746</v>
      </c>
      <c r="K190" s="98">
        <v>912.74648145711808</v>
      </c>
      <c r="L190" s="98">
        <v>917.42963884131632</v>
      </c>
      <c r="M190" s="98">
        <v>918.65134520941342</v>
      </c>
      <c r="N190" s="98">
        <v>860.48664173910083</v>
      </c>
      <c r="O190" s="98">
        <v>850.9988336834798</v>
      </c>
      <c r="P190" s="98">
        <v>842.19746851677417</v>
      </c>
      <c r="Q190" s="98">
        <v>829.90944959846615</v>
      </c>
      <c r="R190" s="98">
        <v>838.64750892291852</v>
      </c>
      <c r="S190" s="98">
        <v>885.90844742396018</v>
      </c>
      <c r="T190" s="98">
        <v>911.17689277823752</v>
      </c>
      <c r="U190" s="98">
        <v>884.28489533608695</v>
      </c>
      <c r="V190" s="98">
        <v>910.28431219635468</v>
      </c>
      <c r="W190" s="98">
        <v>888.30594764644877</v>
      </c>
      <c r="DA190" s="63" t="s">
        <v>2279</v>
      </c>
    </row>
    <row r="191" spans="1:105" ht="12" customHeight="1" x14ac:dyDescent="0.25">
      <c r="A191" s="109" t="s">
        <v>120</v>
      </c>
      <c r="B191" s="33">
        <v>710.0786666718144</v>
      </c>
      <c r="C191" s="33">
        <v>767.5828091843066</v>
      </c>
      <c r="D191" s="33">
        <v>780.20028774326136</v>
      </c>
      <c r="E191" s="33">
        <v>764.81005319911583</v>
      </c>
      <c r="F191" s="33">
        <v>783.44476619403872</v>
      </c>
      <c r="G191" s="33">
        <v>758.72775240055273</v>
      </c>
      <c r="H191" s="33">
        <v>787.8868265569198</v>
      </c>
      <c r="I191" s="33">
        <v>747.55185002930409</v>
      </c>
      <c r="J191" s="33">
        <v>707.85387177357063</v>
      </c>
      <c r="K191" s="33">
        <v>674.79177072895357</v>
      </c>
      <c r="L191" s="33">
        <v>719.38677877797443</v>
      </c>
      <c r="M191" s="33">
        <v>674.7719911366861</v>
      </c>
      <c r="N191" s="33">
        <v>651.81356341627975</v>
      </c>
      <c r="O191" s="33">
        <v>635.55080488490319</v>
      </c>
      <c r="P191" s="33">
        <v>615.62901601090505</v>
      </c>
      <c r="Q191" s="33">
        <v>615.28210015379432</v>
      </c>
      <c r="R191" s="33">
        <v>611.44262823859935</v>
      </c>
      <c r="S191" s="33">
        <v>642.40639408651077</v>
      </c>
      <c r="T191" s="33">
        <v>644.87001883445703</v>
      </c>
      <c r="U191" s="33">
        <v>628.30906586164997</v>
      </c>
      <c r="V191" s="33">
        <v>630.70466041855298</v>
      </c>
      <c r="W191" s="33">
        <v>630.07758855033376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6394.2157457202929</v>
      </c>
      <c r="C193" s="117">
        <f t="shared" si="94"/>
        <v>6555.7935273972525</v>
      </c>
      <c r="D193" s="117">
        <f t="shared" si="94"/>
        <v>6625.9769125932598</v>
      </c>
      <c r="E193" s="117">
        <f t="shared" si="94"/>
        <v>6836.0419117181855</v>
      </c>
      <c r="F193" s="117">
        <f t="shared" si="94"/>
        <v>7270.5833628998334</v>
      </c>
      <c r="G193" s="117">
        <f t="shared" si="94"/>
        <v>7464.7373701078468</v>
      </c>
      <c r="H193" s="117">
        <f t="shared" si="94"/>
        <v>7497.770226353241</v>
      </c>
      <c r="I193" s="117">
        <f t="shared" si="94"/>
        <v>6991.5056608149471</v>
      </c>
      <c r="J193" s="117">
        <f t="shared" si="94"/>
        <v>7690.2060656497124</v>
      </c>
      <c r="K193" s="117">
        <f t="shared" si="94"/>
        <v>7616.8663072314293</v>
      </c>
      <c r="L193" s="117">
        <f t="shared" si="94"/>
        <v>8410.7764297741796</v>
      </c>
      <c r="M193" s="117">
        <f t="shared" si="94"/>
        <v>7679.3899849443069</v>
      </c>
      <c r="N193" s="117">
        <f t="shared" si="94"/>
        <v>8007.8215983485088</v>
      </c>
      <c r="O193" s="117">
        <f t="shared" si="94"/>
        <v>8602.3767058624417</v>
      </c>
      <c r="P193" s="117">
        <f t="shared" si="94"/>
        <v>7511.2973207188843</v>
      </c>
      <c r="Q193" s="117">
        <f t="shared" si="94"/>
        <v>7543.1524945202273</v>
      </c>
      <c r="R193" s="117">
        <f t="shared" ref="R193:V193" si="95">R194+R197+R199+R208</f>
        <v>8369.1816389134819</v>
      </c>
      <c r="S193" s="117">
        <f t="shared" si="95"/>
        <v>7925.1488124689395</v>
      </c>
      <c r="T193" s="117">
        <f t="shared" si="95"/>
        <v>8746.6446590369324</v>
      </c>
      <c r="U193" s="117">
        <f t="shared" si="95"/>
        <v>8404.3915677512032</v>
      </c>
      <c r="V193" s="117">
        <f t="shared" si="95"/>
        <v>8558.607885091933</v>
      </c>
      <c r="W193" s="117">
        <f t="shared" ref="W193" si="96">W194+W197+W199+W208</f>
        <v>9203.1766490566333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4789.2597416348544</v>
      </c>
      <c r="C194" s="122">
        <f t="shared" si="97"/>
        <v>4906.31245600282</v>
      </c>
      <c r="D194" s="122">
        <f t="shared" si="97"/>
        <v>4950.2989794496507</v>
      </c>
      <c r="E194" s="122">
        <f t="shared" si="97"/>
        <v>5084.1997408841398</v>
      </c>
      <c r="F194" s="122">
        <f t="shared" si="97"/>
        <v>5514.8913861340361</v>
      </c>
      <c r="G194" s="122">
        <f t="shared" si="97"/>
        <v>5716.363262969815</v>
      </c>
      <c r="H194" s="122">
        <f t="shared" si="97"/>
        <v>5691.2030038645944</v>
      </c>
      <c r="I194" s="122">
        <f t="shared" si="97"/>
        <v>5207.5324446064069</v>
      </c>
      <c r="J194" s="122">
        <f t="shared" si="97"/>
        <v>5913.4858955511236</v>
      </c>
      <c r="K194" s="122">
        <f t="shared" si="97"/>
        <v>5820.6887338009165</v>
      </c>
      <c r="L194" s="122">
        <f t="shared" si="97"/>
        <v>6507.8795914158509</v>
      </c>
      <c r="M194" s="122">
        <f t="shared" si="97"/>
        <v>5702.098427879575</v>
      </c>
      <c r="N194" s="122">
        <f t="shared" si="97"/>
        <v>5983.4867893100136</v>
      </c>
      <c r="O194" s="122">
        <f t="shared" si="97"/>
        <v>6641.0678624538032</v>
      </c>
      <c r="P194" s="122">
        <f t="shared" si="97"/>
        <v>5613.1322355126522</v>
      </c>
      <c r="Q194" s="122">
        <f t="shared" si="97"/>
        <v>5555.9735876973491</v>
      </c>
      <c r="R194" s="122">
        <f t="shared" ref="R194:V194" si="98">SUM(R195:R196)</f>
        <v>6366.0926392655583</v>
      </c>
      <c r="S194" s="122">
        <f t="shared" si="98"/>
        <v>5809.8123348545314</v>
      </c>
      <c r="T194" s="122">
        <f t="shared" si="98"/>
        <v>6626.9596131242697</v>
      </c>
      <c r="U194" s="122">
        <f t="shared" si="98"/>
        <v>6274.3966018496594</v>
      </c>
      <c r="V194" s="122">
        <f t="shared" si="98"/>
        <v>6431.9720001284377</v>
      </c>
      <c r="W194" s="122">
        <f t="shared" ref="W194" si="99">SUM(W195:W196)</f>
        <v>7046.9779176753109</v>
      </c>
      <c r="DA194" s="130" t="s">
        <v>2432</v>
      </c>
    </row>
    <row r="195" spans="1:105" ht="12" customHeight="1" x14ac:dyDescent="0.25">
      <c r="A195" s="97" t="s">
        <v>74</v>
      </c>
      <c r="B195" s="98">
        <v>4676.2738257199444</v>
      </c>
      <c r="C195" s="98">
        <v>4792.3925664465132</v>
      </c>
      <c r="D195" s="98">
        <v>4837.4941611060485</v>
      </c>
      <c r="E195" s="98">
        <v>4975.2372614663691</v>
      </c>
      <c r="F195" s="98">
        <v>5395.3455847021623</v>
      </c>
      <c r="G195" s="98">
        <v>5594.6107078459181</v>
      </c>
      <c r="H195" s="98">
        <v>5572.8194326304038</v>
      </c>
      <c r="I195" s="98">
        <v>5101.2060085535431</v>
      </c>
      <c r="J195" s="98">
        <v>5794.7917973603899</v>
      </c>
      <c r="K195" s="98">
        <v>5705.9989815400286</v>
      </c>
      <c r="L195" s="98">
        <v>6379.8481175557854</v>
      </c>
      <c r="M195" s="98">
        <v>5590.8250034679013</v>
      </c>
      <c r="N195" s="98">
        <v>5869.6465797022447</v>
      </c>
      <c r="O195" s="98">
        <v>6511.8452523717169</v>
      </c>
      <c r="P195" s="98">
        <v>5503.3772875856239</v>
      </c>
      <c r="Q195" s="98">
        <v>5451.4860923141659</v>
      </c>
      <c r="R195" s="98">
        <v>6246.7267371780154</v>
      </c>
      <c r="S195" s="98">
        <v>5701.6611782973223</v>
      </c>
      <c r="T195" s="98">
        <v>6504.257654107475</v>
      </c>
      <c r="U195" s="98">
        <v>6158.6893687190741</v>
      </c>
      <c r="V195" s="98">
        <v>6313.7411354204069</v>
      </c>
      <c r="W195" s="98">
        <v>6918.5505164745264</v>
      </c>
      <c r="DA195" s="63" t="s">
        <v>2433</v>
      </c>
    </row>
    <row r="196" spans="1:105" ht="12" customHeight="1" x14ac:dyDescent="0.25">
      <c r="A196" s="97" t="s">
        <v>53</v>
      </c>
      <c r="B196" s="98">
        <v>112.98591591491042</v>
      </c>
      <c r="C196" s="98">
        <v>113.91988955630706</v>
      </c>
      <c r="D196" s="98">
        <v>112.80481834360249</v>
      </c>
      <c r="E196" s="98">
        <v>108.96247941777042</v>
      </c>
      <c r="F196" s="98">
        <v>119.54580143187397</v>
      </c>
      <c r="G196" s="98">
        <v>121.75255512389697</v>
      </c>
      <c r="H196" s="98">
        <v>118.38357123419073</v>
      </c>
      <c r="I196" s="98">
        <v>106.32643605286353</v>
      </c>
      <c r="J196" s="98">
        <v>118.69409819073387</v>
      </c>
      <c r="K196" s="98">
        <v>114.68975226088754</v>
      </c>
      <c r="L196" s="98">
        <v>128.03147386006535</v>
      </c>
      <c r="M196" s="98">
        <v>111.27342441167387</v>
      </c>
      <c r="N196" s="98">
        <v>113.840209607769</v>
      </c>
      <c r="O196" s="98">
        <v>129.22261008208645</v>
      </c>
      <c r="P196" s="98">
        <v>109.75494792702814</v>
      </c>
      <c r="Q196" s="98">
        <v>104.48749538318278</v>
      </c>
      <c r="R196" s="98">
        <v>119.36590208754319</v>
      </c>
      <c r="S196" s="98">
        <v>108.15115655720908</v>
      </c>
      <c r="T196" s="98">
        <v>122.70195901679429</v>
      </c>
      <c r="U196" s="98">
        <v>115.70723313058569</v>
      </c>
      <c r="V196" s="98">
        <v>118.23086470803061</v>
      </c>
      <c r="W196" s="98">
        <v>128.42740120078486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72.598248190115356</v>
      </c>
      <c r="C197" s="122">
        <f t="shared" si="100"/>
        <v>88.745029098585562</v>
      </c>
      <c r="D197" s="122">
        <f t="shared" si="100"/>
        <v>81.372550354308501</v>
      </c>
      <c r="E197" s="122">
        <f t="shared" si="100"/>
        <v>160.47299969701908</v>
      </c>
      <c r="F197" s="122">
        <f t="shared" si="100"/>
        <v>99.972218886528879</v>
      </c>
      <c r="G197" s="122">
        <f t="shared" si="100"/>
        <v>120.33682920634871</v>
      </c>
      <c r="H197" s="122">
        <f t="shared" si="100"/>
        <v>153.64728767160761</v>
      </c>
      <c r="I197" s="122">
        <f t="shared" si="100"/>
        <v>142.05822402845749</v>
      </c>
      <c r="J197" s="122">
        <f t="shared" si="100"/>
        <v>170.95104149769099</v>
      </c>
      <c r="K197" s="122">
        <f t="shared" si="100"/>
        <v>210.83648399140404</v>
      </c>
      <c r="L197" s="122">
        <f t="shared" si="100"/>
        <v>222.14489571469102</v>
      </c>
      <c r="M197" s="122">
        <f t="shared" si="100"/>
        <v>241.18607250084989</v>
      </c>
      <c r="N197" s="122">
        <f t="shared" si="100"/>
        <v>328.15784911331855</v>
      </c>
      <c r="O197" s="122">
        <f t="shared" si="100"/>
        <v>269.26404680142565</v>
      </c>
      <c r="P197" s="122">
        <f t="shared" si="100"/>
        <v>241.77985043367363</v>
      </c>
      <c r="Q197" s="122">
        <f t="shared" si="100"/>
        <v>331.01762499689642</v>
      </c>
      <c r="R197" s="122">
        <f t="shared" si="100"/>
        <v>305.43647896578426</v>
      </c>
      <c r="S197" s="122">
        <f t="shared" si="100"/>
        <v>339.23101398556815</v>
      </c>
      <c r="T197" s="122">
        <f t="shared" si="100"/>
        <v>285.21291088060502</v>
      </c>
      <c r="U197" s="122">
        <f t="shared" si="100"/>
        <v>311.01436560292467</v>
      </c>
      <c r="V197" s="122">
        <f t="shared" si="100"/>
        <v>282.17190505547148</v>
      </c>
      <c r="W197" s="122">
        <f t="shared" si="100"/>
        <v>305.79087810632882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72.598248190115356</v>
      </c>
      <c r="C198" s="98">
        <f>RES_hhdet_tesh!C29</f>
        <v>88.745029098585562</v>
      </c>
      <c r="D198" s="98">
        <f>RES_hhdet_tesh!D29</f>
        <v>81.372550354308501</v>
      </c>
      <c r="E198" s="98">
        <f>RES_hhdet_tesh!E29</f>
        <v>160.47299969701908</v>
      </c>
      <c r="F198" s="98">
        <f>RES_hhdet_tesh!F29</f>
        <v>99.972218886528879</v>
      </c>
      <c r="G198" s="98">
        <f>RES_hhdet_tesh!G29</f>
        <v>120.33682920634871</v>
      </c>
      <c r="H198" s="98">
        <f>RES_hhdet_tesh!H29</f>
        <v>153.64728767160761</v>
      </c>
      <c r="I198" s="98">
        <f>RES_hhdet_tesh!I29</f>
        <v>142.05822402845749</v>
      </c>
      <c r="J198" s="98">
        <f>RES_hhdet_tesh!J29</f>
        <v>170.95104149769099</v>
      </c>
      <c r="K198" s="98">
        <f>RES_hhdet_tesh!K29</f>
        <v>210.83648399140404</v>
      </c>
      <c r="L198" s="98">
        <f>RES_hhdet_tesh!L29</f>
        <v>222.14489571469102</v>
      </c>
      <c r="M198" s="98">
        <f>RES_hhdet_tesh!M29</f>
        <v>241.18607250084989</v>
      </c>
      <c r="N198" s="98">
        <f>RES_hhdet_tesh!N29</f>
        <v>328.15784911331855</v>
      </c>
      <c r="O198" s="98">
        <f>RES_hhdet_tesh!O29</f>
        <v>269.26404680142565</v>
      </c>
      <c r="P198" s="98">
        <f>RES_hhdet_tesh!P29</f>
        <v>241.77985043367363</v>
      </c>
      <c r="Q198" s="98">
        <f>RES_hhdet_tesh!Q29</f>
        <v>331.01762499689642</v>
      </c>
      <c r="R198" s="98">
        <f>RES_hhdet_tesh!R29</f>
        <v>305.43647896578426</v>
      </c>
      <c r="S198" s="98">
        <f>RES_hhdet_tesh!S29</f>
        <v>339.23101398556815</v>
      </c>
      <c r="T198" s="98">
        <f>RES_hhdet_tesh!T29</f>
        <v>285.21291088060502</v>
      </c>
      <c r="U198" s="98">
        <f>RES_hhdet_tesh!U29</f>
        <v>311.01436560292467</v>
      </c>
      <c r="V198" s="98">
        <f>RES_hhdet_tesh!V29</f>
        <v>282.17190505547148</v>
      </c>
      <c r="W198" s="98">
        <f>RES_hhdet_tesh!W29</f>
        <v>305.79087810632882</v>
      </c>
      <c r="DA198" s="63" t="s">
        <v>2436</v>
      </c>
    </row>
    <row r="199" spans="1:105" ht="12" customHeight="1" x14ac:dyDescent="0.25">
      <c r="A199" s="121" t="s">
        <v>55</v>
      </c>
      <c r="B199" s="122">
        <v>981.84804089821796</v>
      </c>
      <c r="C199" s="122">
        <v>981.72741380185607</v>
      </c>
      <c r="D199" s="122">
        <v>1002.0101568130094</v>
      </c>
      <c r="E199" s="122">
        <v>996.72976628679908</v>
      </c>
      <c r="F199" s="122">
        <v>1043.3852092659192</v>
      </c>
      <c r="G199" s="122">
        <v>1036.4519992244329</v>
      </c>
      <c r="H199" s="122">
        <v>1050.518952146391</v>
      </c>
      <c r="I199" s="122">
        <v>1066.4695512738608</v>
      </c>
      <c r="J199" s="122">
        <v>1059.3147045508417</v>
      </c>
      <c r="K199" s="122">
        <v>1059.1182745056501</v>
      </c>
      <c r="L199" s="122">
        <v>1127.6155882970181</v>
      </c>
      <c r="M199" s="122">
        <v>1206.8606881696307</v>
      </c>
      <c r="N199" s="122">
        <v>1187.5186868052274</v>
      </c>
      <c r="O199" s="122">
        <v>1191.8011105537073</v>
      </c>
      <c r="P199" s="122">
        <v>1168.4802242905096</v>
      </c>
      <c r="Q199" s="122">
        <v>1168.624702428772</v>
      </c>
      <c r="R199" s="122">
        <v>1208.8733382759983</v>
      </c>
      <c r="S199" s="122">
        <v>1257.6964474292361</v>
      </c>
      <c r="T199" s="122">
        <v>1306.4296501208769</v>
      </c>
      <c r="U199" s="122">
        <v>1298.8758047378378</v>
      </c>
      <c r="V199" s="122">
        <v>1313.002133084741</v>
      </c>
      <c r="W199" s="122">
        <v>1315.7079569185767</v>
      </c>
      <c r="DA199" s="130" t="s">
        <v>2437</v>
      </c>
    </row>
    <row r="200" spans="1:105" ht="12" customHeight="1" x14ac:dyDescent="0.25">
      <c r="A200" s="97" t="s">
        <v>141</v>
      </c>
      <c r="B200" s="98">
        <v>860.17066358140085</v>
      </c>
      <c r="C200" s="98">
        <v>860.55242939285597</v>
      </c>
      <c r="D200" s="98">
        <v>860.69509175243184</v>
      </c>
      <c r="E200" s="98">
        <v>832.74298676226977</v>
      </c>
      <c r="F200" s="98">
        <v>885.28344037224679</v>
      </c>
      <c r="G200" s="98">
        <v>879.29987400668915</v>
      </c>
      <c r="H200" s="98">
        <v>869.43996937651195</v>
      </c>
      <c r="I200" s="98">
        <v>853.14804743816933</v>
      </c>
      <c r="J200" s="98">
        <v>864.9812082848207</v>
      </c>
      <c r="K200" s="98">
        <v>871.77217032592137</v>
      </c>
      <c r="L200" s="98">
        <v>932.13988409767319</v>
      </c>
      <c r="M200" s="98">
        <v>992.24457844920914</v>
      </c>
      <c r="N200" s="98">
        <v>968.02879062004479</v>
      </c>
      <c r="O200" s="98">
        <v>974.81137835076004</v>
      </c>
      <c r="P200" s="98">
        <v>971.60969467828386</v>
      </c>
      <c r="Q200" s="98">
        <v>941.21137689329566</v>
      </c>
      <c r="R200" s="98">
        <v>1018.2593786034411</v>
      </c>
      <c r="S200" s="98">
        <v>1032.277838624351</v>
      </c>
      <c r="T200" s="98">
        <v>1120.1961697751508</v>
      </c>
      <c r="U200" s="98">
        <v>1086.5446828703059</v>
      </c>
      <c r="V200" s="98">
        <v>1129.4777951132471</v>
      </c>
      <c r="W200" s="98">
        <v>1117.4078054818931</v>
      </c>
      <c r="DA200" s="63" t="s">
        <v>2438</v>
      </c>
    </row>
    <row r="201" spans="1:105" ht="12" customHeight="1" x14ac:dyDescent="0.25">
      <c r="A201" s="97" t="s">
        <v>140</v>
      </c>
      <c r="B201" s="98">
        <v>852.38646792200927</v>
      </c>
      <c r="C201" s="98">
        <v>853.41425070851244</v>
      </c>
      <c r="D201" s="98">
        <v>858.14933167842764</v>
      </c>
      <c r="E201" s="98">
        <v>850.25547259030532</v>
      </c>
      <c r="F201" s="98">
        <v>869.63928218624096</v>
      </c>
      <c r="G201" s="98">
        <v>868.72377135226168</v>
      </c>
      <c r="H201" s="98">
        <v>887.62813817618519</v>
      </c>
      <c r="I201" s="98">
        <v>876.89279044927184</v>
      </c>
      <c r="J201" s="98">
        <v>904.74403491602664</v>
      </c>
      <c r="K201" s="98">
        <v>903.38912888758512</v>
      </c>
      <c r="L201" s="98">
        <v>956.54012944566921</v>
      </c>
      <c r="M201" s="98">
        <v>955.42687054170904</v>
      </c>
      <c r="N201" s="98">
        <v>924.41173307250256</v>
      </c>
      <c r="O201" s="98">
        <v>977.54652620868228</v>
      </c>
      <c r="P201" s="98">
        <v>1023.5479953952703</v>
      </c>
      <c r="Q201" s="98">
        <v>945.45778594192711</v>
      </c>
      <c r="R201" s="98">
        <v>1032.5349628032993</v>
      </c>
      <c r="S201" s="98">
        <v>1015.2963070476392</v>
      </c>
      <c r="T201" s="98">
        <v>1128.9437981146677</v>
      </c>
      <c r="U201" s="98">
        <v>1083.756568526506</v>
      </c>
      <c r="V201" s="98">
        <v>1157.2855202467438</v>
      </c>
      <c r="W201" s="98">
        <v>1124.5556872504208</v>
      </c>
      <c r="DA201" s="63" t="s">
        <v>2439</v>
      </c>
    </row>
    <row r="202" spans="1:105" ht="12" customHeight="1" x14ac:dyDescent="0.25">
      <c r="A202" s="100" t="s">
        <v>50</v>
      </c>
      <c r="B202" s="101">
        <v>140.68317264625509</v>
      </c>
      <c r="C202" s="101">
        <v>174.13304982870341</v>
      </c>
      <c r="D202" s="101">
        <v>155.37547594590927</v>
      </c>
      <c r="E202" s="101">
        <v>136.83901097366905</v>
      </c>
      <c r="F202" s="101">
        <v>152.49150709147312</v>
      </c>
      <c r="G202" s="101">
        <v>163.68291282700534</v>
      </c>
      <c r="H202" s="101">
        <v>173.51155693147237</v>
      </c>
      <c r="I202" s="101">
        <v>161.83227219234115</v>
      </c>
      <c r="J202" s="101">
        <v>166.726291471889</v>
      </c>
      <c r="K202" s="101">
        <v>169.12375959058784</v>
      </c>
      <c r="L202" s="101">
        <v>170.5654948247082</v>
      </c>
      <c r="M202" s="101">
        <v>176.80788832392537</v>
      </c>
      <c r="N202" s="101">
        <v>149.80472486018462</v>
      </c>
      <c r="O202" s="101">
        <v>132.33615157714627</v>
      </c>
      <c r="P202" s="101">
        <v>171.96229931816245</v>
      </c>
      <c r="Q202" s="101">
        <v>135.58007035559365</v>
      </c>
      <c r="R202" s="101">
        <v>184.08484602598813</v>
      </c>
      <c r="S202" s="101">
        <v>180.70601642800057</v>
      </c>
      <c r="T202" s="101">
        <v>218.85890118790456</v>
      </c>
      <c r="U202" s="101">
        <v>211.72763095365903</v>
      </c>
      <c r="V202" s="101">
        <v>238.45370591255468</v>
      </c>
      <c r="W202" s="101">
        <v>214.64226121497606</v>
      </c>
      <c r="DA202" s="131" t="s">
        <v>2440</v>
      </c>
    </row>
    <row r="203" spans="1:105" ht="12" customHeight="1" x14ac:dyDescent="0.25">
      <c r="A203" s="103" t="s">
        <v>52</v>
      </c>
      <c r="B203" s="104">
        <v>711.70329527575416</v>
      </c>
      <c r="C203" s="104">
        <v>679.28120087980892</v>
      </c>
      <c r="D203" s="104">
        <v>702.77385573251843</v>
      </c>
      <c r="E203" s="104">
        <v>713.41646161663607</v>
      </c>
      <c r="F203" s="104">
        <v>717.14777509476767</v>
      </c>
      <c r="G203" s="104">
        <v>705.04085852525634</v>
      </c>
      <c r="H203" s="104">
        <v>714.11658124471285</v>
      </c>
      <c r="I203" s="104">
        <v>715.06051825693055</v>
      </c>
      <c r="J203" s="104">
        <v>738.0177434441373</v>
      </c>
      <c r="K203" s="104">
        <v>734.26536929699739</v>
      </c>
      <c r="L203" s="104">
        <v>785.97463462096096</v>
      </c>
      <c r="M203" s="104">
        <v>778.61898221778381</v>
      </c>
      <c r="N203" s="104">
        <v>774.60700821231808</v>
      </c>
      <c r="O203" s="104">
        <v>845.21037463153584</v>
      </c>
      <c r="P203" s="104">
        <v>851.58569607710808</v>
      </c>
      <c r="Q203" s="104">
        <v>809.87771558633392</v>
      </c>
      <c r="R203" s="104">
        <v>848.45011677731088</v>
      </c>
      <c r="S203" s="104">
        <v>834.59029061963849</v>
      </c>
      <c r="T203" s="104">
        <v>910.08489692676324</v>
      </c>
      <c r="U203" s="104">
        <v>872.02893757284687</v>
      </c>
      <c r="V203" s="104">
        <v>918.83181433418918</v>
      </c>
      <c r="W203" s="104">
        <v>909.91342603544467</v>
      </c>
      <c r="DA203" s="132" t="s">
        <v>2441</v>
      </c>
    </row>
    <row r="204" spans="1:105" ht="12" customHeight="1" x14ac:dyDescent="0.25">
      <c r="A204" s="106" t="s">
        <v>122</v>
      </c>
      <c r="B204" s="101">
        <v>1101.9977759576275</v>
      </c>
      <c r="C204" s="101">
        <v>1087.2213838274643</v>
      </c>
      <c r="D204" s="101">
        <v>1111.9197274025253</v>
      </c>
      <c r="E204" s="101">
        <v>1110.986869731714</v>
      </c>
      <c r="F204" s="101">
        <v>1140.4469401658771</v>
      </c>
      <c r="G204" s="101">
        <v>1096.4733812545571</v>
      </c>
      <c r="H204" s="101">
        <v>1104.1982354889115</v>
      </c>
      <c r="I204" s="101">
        <v>1102.4515777949025</v>
      </c>
      <c r="J204" s="101">
        <v>1085.1854581676253</v>
      </c>
      <c r="K204" s="101">
        <v>1059.3521182465302</v>
      </c>
      <c r="L204" s="101">
        <v>1127.8283573385788</v>
      </c>
      <c r="M204" s="101">
        <v>1192.7167252601159</v>
      </c>
      <c r="N204" s="101">
        <v>1177.901855674055</v>
      </c>
      <c r="O204" s="101">
        <v>1179.737410816346</v>
      </c>
      <c r="P204" s="101">
        <v>1154.5664126333802</v>
      </c>
      <c r="Q204" s="101">
        <v>1151.0907159091239</v>
      </c>
      <c r="R204" s="101">
        <v>1172.0703044551246</v>
      </c>
      <c r="S204" s="101">
        <v>1221.7000065997677</v>
      </c>
      <c r="T204" s="101">
        <v>1245.0255032635362</v>
      </c>
      <c r="U204" s="101">
        <v>1249.4694565370671</v>
      </c>
      <c r="V204" s="101">
        <v>1256.4003682610655</v>
      </c>
      <c r="W204" s="101">
        <v>1230.3624392279098</v>
      </c>
      <c r="DA204" s="131" t="s">
        <v>2442</v>
      </c>
    </row>
    <row r="205" spans="1:105" ht="12" customHeight="1" x14ac:dyDescent="0.25">
      <c r="A205" s="107" t="s">
        <v>121</v>
      </c>
      <c r="B205" s="104">
        <v>1299.7070657160273</v>
      </c>
      <c r="C205" s="104">
        <v>1305.781245300245</v>
      </c>
      <c r="D205" s="104">
        <v>1377.2416987775889</v>
      </c>
      <c r="E205" s="104">
        <v>1435.02701317269</v>
      </c>
      <c r="F205" s="104">
        <v>1464.1247585417229</v>
      </c>
      <c r="G205" s="104">
        <v>1466.1299416309773</v>
      </c>
      <c r="H205" s="104">
        <v>1431.5057805373237</v>
      </c>
      <c r="I205" s="104">
        <v>1470.9769750156606</v>
      </c>
      <c r="J205" s="104">
        <v>1367.164749439645</v>
      </c>
      <c r="K205" s="104">
        <v>1360.9461094827227</v>
      </c>
      <c r="L205" s="104">
        <v>1385.8309643629841</v>
      </c>
      <c r="M205" s="104">
        <v>1480.1286700419944</v>
      </c>
      <c r="N205" s="104">
        <v>1418.783318742454</v>
      </c>
      <c r="O205" s="104">
        <v>1396.2207731467606</v>
      </c>
      <c r="P205" s="104">
        <v>1345.4750083779743</v>
      </c>
      <c r="Q205" s="104">
        <v>1369.0346274865403</v>
      </c>
      <c r="R205" s="104">
        <v>1399.5479081403137</v>
      </c>
      <c r="S205" s="104">
        <v>1467.6913225250448</v>
      </c>
      <c r="T205" s="104">
        <v>1511.3530872061044</v>
      </c>
      <c r="U205" s="104">
        <v>1492.6735966360841</v>
      </c>
      <c r="V205" s="104">
        <v>1487.6702859690095</v>
      </c>
      <c r="W205" s="104">
        <v>1515.9923429297505</v>
      </c>
      <c r="DA205" s="132" t="s">
        <v>2443</v>
      </c>
    </row>
    <row r="206" spans="1:105" ht="12" customHeight="1" x14ac:dyDescent="0.25">
      <c r="A206" s="108" t="s">
        <v>53</v>
      </c>
      <c r="B206" s="98">
        <v>350.76896292236796</v>
      </c>
      <c r="C206" s="98">
        <v>359.30853368180976</v>
      </c>
      <c r="D206" s="98">
        <v>409.73343257997647</v>
      </c>
      <c r="E206" s="98">
        <v>461.38195743656632</v>
      </c>
      <c r="F206" s="98">
        <v>491.21703091794473</v>
      </c>
      <c r="G206" s="98">
        <v>503.74187954066088</v>
      </c>
      <c r="H206" s="98">
        <v>480.59275805862205</v>
      </c>
      <c r="I206" s="98">
        <v>521.59521715738651</v>
      </c>
      <c r="J206" s="98">
        <v>437.0649191828324</v>
      </c>
      <c r="K206" s="98">
        <v>443.91680833944673</v>
      </c>
      <c r="L206" s="98">
        <v>441.9493766717398</v>
      </c>
      <c r="M206" s="98">
        <v>500.4056357048259</v>
      </c>
      <c r="N206" s="98">
        <v>458.99464424889737</v>
      </c>
      <c r="O206" s="98">
        <v>453.53967017907678</v>
      </c>
      <c r="P206" s="98">
        <v>407.98141990302412</v>
      </c>
      <c r="Q206" s="98">
        <v>404.52257382798382</v>
      </c>
      <c r="R206" s="98">
        <v>428.28277887686568</v>
      </c>
      <c r="S206" s="98">
        <v>491.19310123525958</v>
      </c>
      <c r="T206" s="98">
        <v>485.81956840145261</v>
      </c>
      <c r="U206" s="98">
        <v>488.99705584069523</v>
      </c>
      <c r="V206" s="98">
        <v>459.23270453873374</v>
      </c>
      <c r="W206" s="98">
        <v>511.83448022941548</v>
      </c>
      <c r="DA206" s="63" t="s">
        <v>2444</v>
      </c>
    </row>
    <row r="207" spans="1:105" ht="12" customHeight="1" x14ac:dyDescent="0.25">
      <c r="A207" s="108" t="s">
        <v>52</v>
      </c>
      <c r="B207" s="98">
        <v>948.93810279365925</v>
      </c>
      <c r="C207" s="98">
        <v>946.47271161843526</v>
      </c>
      <c r="D207" s="98">
        <v>967.50826619761187</v>
      </c>
      <c r="E207" s="98">
        <v>973.64505573612382</v>
      </c>
      <c r="F207" s="98">
        <v>972.90772762377799</v>
      </c>
      <c r="G207" s="98">
        <v>962.38806209031657</v>
      </c>
      <c r="H207" s="98">
        <v>950.91302247870215</v>
      </c>
      <c r="I207" s="98">
        <v>949.38175785827377</v>
      </c>
      <c r="J207" s="98">
        <v>930.09983025681254</v>
      </c>
      <c r="K207" s="98">
        <v>917.02930114327603</v>
      </c>
      <c r="L207" s="98">
        <v>943.88158769124402</v>
      </c>
      <c r="M207" s="98">
        <v>979.72303433716797</v>
      </c>
      <c r="N207" s="98">
        <v>959.7886744935563</v>
      </c>
      <c r="O207" s="98">
        <v>942.68110296768384</v>
      </c>
      <c r="P207" s="98">
        <v>937.49358847495</v>
      </c>
      <c r="Q207" s="98">
        <v>964.5120536585564</v>
      </c>
      <c r="R207" s="98">
        <v>971.26512926344776</v>
      </c>
      <c r="S207" s="98">
        <v>976.49822128978565</v>
      </c>
      <c r="T207" s="98">
        <v>1025.5335188046515</v>
      </c>
      <c r="U207" s="98">
        <v>1003.6765407953889</v>
      </c>
      <c r="V207" s="98">
        <v>1028.4375814302757</v>
      </c>
      <c r="W207" s="98">
        <v>1004.157862700335</v>
      </c>
      <c r="DA207" s="63" t="s">
        <v>2445</v>
      </c>
    </row>
    <row r="208" spans="1:105" ht="12" customHeight="1" x14ac:dyDescent="0.25">
      <c r="A208" s="121" t="s">
        <v>54</v>
      </c>
      <c r="B208" s="122">
        <v>550.50971499710499</v>
      </c>
      <c r="C208" s="122">
        <v>579.00862849399209</v>
      </c>
      <c r="D208" s="122">
        <v>592.29522597629136</v>
      </c>
      <c r="E208" s="122">
        <v>594.63940485022704</v>
      </c>
      <c r="F208" s="122">
        <v>612.3345486133494</v>
      </c>
      <c r="G208" s="122">
        <v>591.58527870725015</v>
      </c>
      <c r="H208" s="122">
        <v>602.40098267064809</v>
      </c>
      <c r="I208" s="122">
        <v>575.44544090622162</v>
      </c>
      <c r="J208" s="122">
        <v>546.45442405005667</v>
      </c>
      <c r="K208" s="122">
        <v>526.22281493345884</v>
      </c>
      <c r="L208" s="122">
        <v>553.13635434662001</v>
      </c>
      <c r="M208" s="122">
        <v>529.24479639425113</v>
      </c>
      <c r="N208" s="122">
        <v>508.65827311994957</v>
      </c>
      <c r="O208" s="122">
        <v>500.24368605350583</v>
      </c>
      <c r="P208" s="122">
        <v>487.90501048204862</v>
      </c>
      <c r="Q208" s="122">
        <v>487.53657939720949</v>
      </c>
      <c r="R208" s="122">
        <v>488.77918240614179</v>
      </c>
      <c r="S208" s="122">
        <v>518.4090161996038</v>
      </c>
      <c r="T208" s="122">
        <v>528.04248491117983</v>
      </c>
      <c r="U208" s="122">
        <v>520.10479556078133</v>
      </c>
      <c r="V208" s="122">
        <v>531.46184682328339</v>
      </c>
      <c r="W208" s="122">
        <v>534.69989635641605</v>
      </c>
      <c r="DA208" s="130" t="s">
        <v>2446</v>
      </c>
    </row>
    <row r="209" spans="1:105" ht="12" customHeight="1" x14ac:dyDescent="0.25">
      <c r="A209" s="97" t="s">
        <v>50</v>
      </c>
      <c r="B209" s="98">
        <v>590.12366006510899</v>
      </c>
      <c r="C209" s="98">
        <v>590.4193838113398</v>
      </c>
      <c r="D209" s="98">
        <v>608.3259547433247</v>
      </c>
      <c r="E209" s="98">
        <v>634.98390302141127</v>
      </c>
      <c r="F209" s="98">
        <v>656.31109568780528</v>
      </c>
      <c r="G209" s="98">
        <v>629.05586048054124</v>
      </c>
      <c r="H209" s="98">
        <v>607.15655256900402</v>
      </c>
      <c r="I209" s="98">
        <v>585.19204072097784</v>
      </c>
      <c r="J209" s="98">
        <v>557.17408924301196</v>
      </c>
      <c r="K209" s="98">
        <v>548.26266295501523</v>
      </c>
      <c r="L209" s="98">
        <v>551.28697562780985</v>
      </c>
      <c r="M209" s="98">
        <v>552.68574797772771</v>
      </c>
      <c r="N209" s="98">
        <v>517.30447866485895</v>
      </c>
      <c r="O209" s="98">
        <v>512.1395924732044</v>
      </c>
      <c r="P209" s="98">
        <v>507.69894946019696</v>
      </c>
      <c r="Q209" s="98">
        <v>500.07263474485262</v>
      </c>
      <c r="R209" s="98">
        <v>505.54166727022221</v>
      </c>
      <c r="S209" s="98">
        <v>535.0860984443525</v>
      </c>
      <c r="T209" s="98">
        <v>552.01577995526372</v>
      </c>
      <c r="U209" s="98">
        <v>538.1177948975286</v>
      </c>
      <c r="V209" s="98">
        <v>556.6972244859902</v>
      </c>
      <c r="W209" s="98">
        <v>545.06030198369319</v>
      </c>
      <c r="DA209" s="63" t="s">
        <v>2447</v>
      </c>
    </row>
    <row r="210" spans="1:105" ht="12" customHeight="1" x14ac:dyDescent="0.25">
      <c r="A210" s="109" t="s">
        <v>120</v>
      </c>
      <c r="B210" s="33">
        <v>529.0530056729342</v>
      </c>
      <c r="C210" s="33">
        <v>573.02169783619195</v>
      </c>
      <c r="D210" s="33">
        <v>584.05977784714946</v>
      </c>
      <c r="E210" s="33">
        <v>574.33206567138961</v>
      </c>
      <c r="F210" s="33">
        <v>590.95961557456951</v>
      </c>
      <c r="G210" s="33">
        <v>574.7751899194584</v>
      </c>
      <c r="H210" s="33">
        <v>600.50504628844953</v>
      </c>
      <c r="I210" s="33">
        <v>571.8329173618522</v>
      </c>
      <c r="J210" s="33">
        <v>542.51140521282753</v>
      </c>
      <c r="K210" s="33">
        <v>518.27056932734172</v>
      </c>
      <c r="L210" s="33">
        <v>553.78319735573814</v>
      </c>
      <c r="M210" s="33">
        <v>521.1904616879433</v>
      </c>
      <c r="N210" s="33">
        <v>505.6895328018972</v>
      </c>
      <c r="O210" s="33">
        <v>496.22470981995133</v>
      </c>
      <c r="P210" s="33">
        <v>481.29444626824346</v>
      </c>
      <c r="Q210" s="33">
        <v>483.52197912834288</v>
      </c>
      <c r="R210" s="33">
        <v>483.67581730426099</v>
      </c>
      <c r="S210" s="33">
        <v>513.62665853180033</v>
      </c>
      <c r="T210" s="33">
        <v>521.62634950767472</v>
      </c>
      <c r="U210" s="33">
        <v>515.60679252768648</v>
      </c>
      <c r="V210" s="33">
        <v>525.51838883077642</v>
      </c>
      <c r="W210" s="33">
        <v>532.32416792753986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2481.7190186981593</v>
      </c>
      <c r="C212" s="117">
        <f t="shared" si="101"/>
        <v>2505.8354656628126</v>
      </c>
      <c r="D212" s="117">
        <f t="shared" si="101"/>
        <v>2516.669579447715</v>
      </c>
      <c r="E212" s="117">
        <f t="shared" si="101"/>
        <v>2567.697228013265</v>
      </c>
      <c r="F212" s="117">
        <f t="shared" si="101"/>
        <v>2721.7791631617415</v>
      </c>
      <c r="G212" s="117">
        <f t="shared" si="101"/>
        <v>2768.1638453353698</v>
      </c>
      <c r="H212" s="117">
        <f t="shared" si="101"/>
        <v>2678.0355530273509</v>
      </c>
      <c r="I212" s="117">
        <f t="shared" si="101"/>
        <v>2432.9746776772722</v>
      </c>
      <c r="J212" s="117">
        <f t="shared" si="101"/>
        <v>2666.1787181372288</v>
      </c>
      <c r="K212" s="117">
        <f t="shared" si="101"/>
        <v>2572.2378383653527</v>
      </c>
      <c r="L212" s="117">
        <f t="shared" si="101"/>
        <v>2797.1425808858417</v>
      </c>
      <c r="M212" s="117">
        <f t="shared" si="101"/>
        <v>2405.8915980797697</v>
      </c>
      <c r="N212" s="117">
        <f t="shared" si="101"/>
        <v>2430.7909441852107</v>
      </c>
      <c r="O212" s="117">
        <f t="shared" si="101"/>
        <v>2571.497989324318</v>
      </c>
      <c r="P212" s="117">
        <f t="shared" si="101"/>
        <v>2182.5762557382009</v>
      </c>
      <c r="Q212" s="117">
        <f t="shared" si="101"/>
        <v>2149.8503812587851</v>
      </c>
      <c r="R212" s="117">
        <f t="shared" ref="R212:V212" si="102">R213+R216+R218+R227</f>
        <v>2404.4519658518293</v>
      </c>
      <c r="S212" s="117">
        <f t="shared" si="102"/>
        <v>2176.6110692664543</v>
      </c>
      <c r="T212" s="117">
        <f t="shared" si="102"/>
        <v>2404.619342628901</v>
      </c>
      <c r="U212" s="117">
        <f t="shared" si="102"/>
        <v>2233.4253859225573</v>
      </c>
      <c r="V212" s="117">
        <f t="shared" si="102"/>
        <v>2233.2744420785748</v>
      </c>
      <c r="W212" s="117">
        <f t="shared" ref="W212" si="103">W213+W216+W218+W227</f>
        <v>2393.4066471098449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2212.1144487092124</v>
      </c>
      <c r="C213" s="122">
        <f t="shared" si="104"/>
        <v>2245.1007109093889</v>
      </c>
      <c r="D213" s="122">
        <f t="shared" si="104"/>
        <v>2261.0535294480474</v>
      </c>
      <c r="E213" s="122">
        <f t="shared" si="104"/>
        <v>2318.8764089696151</v>
      </c>
      <c r="F213" s="122">
        <f t="shared" si="104"/>
        <v>2469.0442669823424</v>
      </c>
      <c r="G213" s="122">
        <f t="shared" si="104"/>
        <v>2541.0175500320493</v>
      </c>
      <c r="H213" s="122">
        <f t="shared" si="104"/>
        <v>2481.3397264052915</v>
      </c>
      <c r="I213" s="122">
        <f t="shared" si="104"/>
        <v>2258.891603752475</v>
      </c>
      <c r="J213" s="122">
        <f t="shared" si="104"/>
        <v>2502.0336757303367</v>
      </c>
      <c r="K213" s="122">
        <f t="shared" si="104"/>
        <v>2415.3543473799186</v>
      </c>
      <c r="L213" s="122">
        <f t="shared" si="104"/>
        <v>2641.6259035170119</v>
      </c>
      <c r="M213" s="122">
        <f t="shared" si="104"/>
        <v>2251.4571808854193</v>
      </c>
      <c r="N213" s="122">
        <f t="shared" si="104"/>
        <v>2289.0843442246487</v>
      </c>
      <c r="O213" s="122">
        <f t="shared" si="104"/>
        <v>2434.9434653099029</v>
      </c>
      <c r="P213" s="122">
        <f t="shared" si="104"/>
        <v>2049.3965302378201</v>
      </c>
      <c r="Q213" s="122">
        <f t="shared" si="104"/>
        <v>2023.142351647321</v>
      </c>
      <c r="R213" s="122">
        <f t="shared" ref="R213:V213" si="105">SUM(R214:R215)</f>
        <v>2274.9719295286177</v>
      </c>
      <c r="S213" s="122">
        <f t="shared" si="105"/>
        <v>2047.8041859928285</v>
      </c>
      <c r="T213" s="122">
        <f t="shared" si="105"/>
        <v>2274.5587216384142</v>
      </c>
      <c r="U213" s="122">
        <f t="shared" si="105"/>
        <v>2115.2160198051151</v>
      </c>
      <c r="V213" s="122">
        <f t="shared" si="105"/>
        <v>2118.0944231291624</v>
      </c>
      <c r="W213" s="122">
        <f t="shared" ref="W213" si="106">SUM(W214:W215)</f>
        <v>2282.1973761163053</v>
      </c>
      <c r="DA213" s="130" t="s">
        <v>2600</v>
      </c>
    </row>
    <row r="214" spans="1:105" ht="12" customHeight="1" x14ac:dyDescent="0.25">
      <c r="A214" s="97" t="s">
        <v>74</v>
      </c>
      <c r="B214" s="98">
        <v>2212.1144487092124</v>
      </c>
      <c r="C214" s="98">
        <v>2245.1007109093889</v>
      </c>
      <c r="D214" s="98">
        <v>2261.0535294480474</v>
      </c>
      <c r="E214" s="98">
        <v>2318.8764089696151</v>
      </c>
      <c r="F214" s="98">
        <v>2469.0442669823424</v>
      </c>
      <c r="G214" s="98">
        <v>2541.0175500320493</v>
      </c>
      <c r="H214" s="98">
        <v>2481.3397264052915</v>
      </c>
      <c r="I214" s="98">
        <v>2258.891603752475</v>
      </c>
      <c r="J214" s="98">
        <v>2502.0336757303367</v>
      </c>
      <c r="K214" s="98">
        <v>2415.3543473799186</v>
      </c>
      <c r="L214" s="98">
        <v>2641.6259035170119</v>
      </c>
      <c r="M214" s="98">
        <v>2251.4571808854193</v>
      </c>
      <c r="N214" s="98">
        <v>2289.0843442246487</v>
      </c>
      <c r="O214" s="98">
        <v>2434.9434653099029</v>
      </c>
      <c r="P214" s="98">
        <v>2049.3965302378201</v>
      </c>
      <c r="Q214" s="98">
        <v>2023.142351647321</v>
      </c>
      <c r="R214" s="98">
        <v>2274.9719295286177</v>
      </c>
      <c r="S214" s="98">
        <v>2047.8041859928285</v>
      </c>
      <c r="T214" s="98">
        <v>2274.5587216384142</v>
      </c>
      <c r="U214" s="98">
        <v>2115.2160198051151</v>
      </c>
      <c r="V214" s="98">
        <v>2118.0944231291624</v>
      </c>
      <c r="W214" s="98">
        <v>2282.1973761163053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189.44518095421498</v>
      </c>
      <c r="C218" s="122">
        <v>182.23319425487662</v>
      </c>
      <c r="D218" s="122">
        <v>175.93287087980553</v>
      </c>
      <c r="E218" s="122">
        <v>166.64053096107051</v>
      </c>
      <c r="F218" s="122">
        <v>169.99031601905753</v>
      </c>
      <c r="G218" s="122">
        <v>152.31028169722782</v>
      </c>
      <c r="H218" s="122">
        <v>130.5954805513569</v>
      </c>
      <c r="I218" s="122">
        <v>113.90983277705121</v>
      </c>
      <c r="J218" s="122">
        <v>107.40619578844546</v>
      </c>
      <c r="K218" s="122">
        <v>101.90851742795759</v>
      </c>
      <c r="L218" s="122">
        <v>101.51337028498078</v>
      </c>
      <c r="M218" s="122">
        <v>101.0681669787469</v>
      </c>
      <c r="N218" s="122">
        <v>91.745612505382923</v>
      </c>
      <c r="O218" s="122">
        <v>87.73732895171176</v>
      </c>
      <c r="P218" s="122">
        <v>85.282945311208707</v>
      </c>
      <c r="Q218" s="122">
        <v>80.979243086425498</v>
      </c>
      <c r="R218" s="122">
        <v>85.016746078807245</v>
      </c>
      <c r="S218" s="122">
        <v>83.958749738052973</v>
      </c>
      <c r="T218" s="122">
        <v>86.360210396737372</v>
      </c>
      <c r="U218" s="122">
        <v>78.071990099140763</v>
      </c>
      <c r="V218" s="122">
        <v>75.762596406494964</v>
      </c>
      <c r="W218" s="122">
        <v>73.568925338349956</v>
      </c>
      <c r="DA218" s="130" t="s">
        <v>2605</v>
      </c>
    </row>
    <row r="219" spans="1:105" ht="12" customHeight="1" x14ac:dyDescent="0.25">
      <c r="A219" s="97" t="s">
        <v>141</v>
      </c>
      <c r="B219" s="98">
        <v>352.54061270856977</v>
      </c>
      <c r="C219" s="98">
        <v>351.36194846430857</v>
      </c>
      <c r="D219" s="98">
        <v>350.16176347204527</v>
      </c>
      <c r="E219" s="98">
        <v>337.11376300778556</v>
      </c>
      <c r="F219" s="98">
        <v>354.20635668917447</v>
      </c>
      <c r="G219" s="98">
        <v>349.74345978557926</v>
      </c>
      <c r="H219" s="98">
        <v>341.33975608619795</v>
      </c>
      <c r="I219" s="98">
        <v>333.65366440906575</v>
      </c>
      <c r="J219" s="98">
        <v>336.8007571461506</v>
      </c>
      <c r="K219" s="98">
        <v>337.33318589070058</v>
      </c>
      <c r="L219" s="98">
        <v>357.5059652117306</v>
      </c>
      <c r="M219" s="98">
        <v>375.4659283862124</v>
      </c>
      <c r="N219" s="98">
        <v>361.31210743399737</v>
      </c>
      <c r="O219" s="98">
        <v>357.59380067368249</v>
      </c>
      <c r="P219" s="98">
        <v>350.83826030185804</v>
      </c>
      <c r="Q219" s="98">
        <v>333.84826628253484</v>
      </c>
      <c r="R219" s="98">
        <v>349.43219846410716</v>
      </c>
      <c r="S219" s="98">
        <v>344.14786638028403</v>
      </c>
      <c r="T219" s="98">
        <v>357.18782540169269</v>
      </c>
      <c r="U219" s="98">
        <v>335.37440560277247</v>
      </c>
      <c r="V219" s="98">
        <v>337.94065857500453</v>
      </c>
      <c r="W219" s="98">
        <v>328.42455204200076</v>
      </c>
      <c r="DA219" s="63" t="s">
        <v>2606</v>
      </c>
    </row>
    <row r="220" spans="1:105" ht="12" customHeight="1" x14ac:dyDescent="0.25">
      <c r="A220" s="97" t="s">
        <v>140</v>
      </c>
      <c r="B220" s="98">
        <v>57.512850629090764</v>
      </c>
      <c r="C220" s="98">
        <v>71.360410085609431</v>
      </c>
      <c r="D220" s="98">
        <v>63.69116077541107</v>
      </c>
      <c r="E220" s="98">
        <v>55.624240968285335</v>
      </c>
      <c r="F220" s="98">
        <v>59.913933249498172</v>
      </c>
      <c r="G220" s="98">
        <v>64.103288020036828</v>
      </c>
      <c r="H220" s="98">
        <v>66.092766776498848</v>
      </c>
      <c r="I220" s="98">
        <v>61.093874284868953</v>
      </c>
      <c r="J220" s="98">
        <v>61.941911738079803</v>
      </c>
      <c r="K220" s="98">
        <v>62.048098423223671</v>
      </c>
      <c r="L220" s="98">
        <v>62.278852154824193</v>
      </c>
      <c r="M220" s="98">
        <v>63.323229403179404</v>
      </c>
      <c r="N220" s="98">
        <v>53.126727260746691</v>
      </c>
      <c r="O220" s="98">
        <v>46.838504887817528</v>
      </c>
      <c r="P220" s="98">
        <v>59.902984336882639</v>
      </c>
      <c r="Q220" s="98">
        <v>48.447292820769476</v>
      </c>
      <c r="R220" s="98">
        <v>62.055649638334643</v>
      </c>
      <c r="S220" s="98">
        <v>61.057125498430331</v>
      </c>
      <c r="T220" s="98">
        <v>67.182715200972652</v>
      </c>
      <c r="U220" s="98">
        <v>62.353742797091009</v>
      </c>
      <c r="V220" s="98">
        <v>68.123084931023442</v>
      </c>
      <c r="W220" s="98">
        <v>61.098616774342958</v>
      </c>
      <c r="DA220" s="63" t="s">
        <v>2607</v>
      </c>
    </row>
    <row r="221" spans="1:105" ht="12" customHeight="1" x14ac:dyDescent="0.25">
      <c r="A221" s="100" t="s">
        <v>50</v>
      </c>
      <c r="B221" s="101">
        <v>57.512850629090764</v>
      </c>
      <c r="C221" s="101">
        <v>71.360410085609431</v>
      </c>
      <c r="D221" s="101">
        <v>63.69116077541107</v>
      </c>
      <c r="E221" s="101">
        <v>55.624240968285335</v>
      </c>
      <c r="F221" s="101">
        <v>59.913933249498172</v>
      </c>
      <c r="G221" s="101">
        <v>64.103288020036828</v>
      </c>
      <c r="H221" s="101">
        <v>66.092766776498848</v>
      </c>
      <c r="I221" s="101">
        <v>61.093874284868953</v>
      </c>
      <c r="J221" s="101">
        <v>61.941911738079803</v>
      </c>
      <c r="K221" s="101">
        <v>62.048098423223671</v>
      </c>
      <c r="L221" s="101">
        <v>62.278852154824193</v>
      </c>
      <c r="M221" s="101">
        <v>63.323229403179404</v>
      </c>
      <c r="N221" s="101">
        <v>53.126727260746691</v>
      </c>
      <c r="O221" s="101">
        <v>46.838504887817528</v>
      </c>
      <c r="P221" s="101">
        <v>59.902984336882639</v>
      </c>
      <c r="Q221" s="101">
        <v>48.447292820769476</v>
      </c>
      <c r="R221" s="101">
        <v>62.055649638334643</v>
      </c>
      <c r="S221" s="101">
        <v>61.057125498430331</v>
      </c>
      <c r="T221" s="101">
        <v>67.182715200972652</v>
      </c>
      <c r="U221" s="101">
        <v>62.353742797091009</v>
      </c>
      <c r="V221" s="101">
        <v>68.123084931023442</v>
      </c>
      <c r="W221" s="101">
        <v>61.098616774342958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80.159389034731859</v>
      </c>
      <c r="C227" s="122">
        <v>78.501560498546894</v>
      </c>
      <c r="D227" s="122">
        <v>79.683179119861833</v>
      </c>
      <c r="E227" s="122">
        <v>82.180288082579622</v>
      </c>
      <c r="F227" s="122">
        <v>82.744580160341698</v>
      </c>
      <c r="G227" s="122">
        <v>74.836013606092806</v>
      </c>
      <c r="H227" s="122">
        <v>66.100346070702273</v>
      </c>
      <c r="I227" s="122">
        <v>60.173241147746211</v>
      </c>
      <c r="J227" s="122">
        <v>56.738846618446374</v>
      </c>
      <c r="K227" s="122">
        <v>54.974973557476318</v>
      </c>
      <c r="L227" s="122">
        <v>54.003307083848966</v>
      </c>
      <c r="M227" s="122">
        <v>53.366250215603387</v>
      </c>
      <c r="N227" s="122">
        <v>49.96098745517925</v>
      </c>
      <c r="O227" s="122">
        <v>48.817195062703497</v>
      </c>
      <c r="P227" s="122">
        <v>47.896780189172006</v>
      </c>
      <c r="Q227" s="122">
        <v>45.728786525038579</v>
      </c>
      <c r="R227" s="122">
        <v>44.463290244404341</v>
      </c>
      <c r="S227" s="122">
        <v>44.848133535572757</v>
      </c>
      <c r="T227" s="122">
        <v>43.700410593749488</v>
      </c>
      <c r="U227" s="122">
        <v>40.13737601830131</v>
      </c>
      <c r="V227" s="122">
        <v>39.417422542917528</v>
      </c>
      <c r="W227" s="122">
        <v>37.640345655189698</v>
      </c>
      <c r="DA227" s="130" t="s">
        <v>2614</v>
      </c>
    </row>
    <row r="228" spans="1:105" ht="12" customHeight="1" x14ac:dyDescent="0.25">
      <c r="A228" s="97" t="s">
        <v>50</v>
      </c>
      <c r="B228" s="98">
        <v>228.15177621450911</v>
      </c>
      <c r="C228" s="98">
        <v>228.12114857776467</v>
      </c>
      <c r="D228" s="98">
        <v>234.79063796540095</v>
      </c>
      <c r="E228" s="98">
        <v>245.44749177956388</v>
      </c>
      <c r="F228" s="98">
        <v>252.98234969980834</v>
      </c>
      <c r="G228" s="98">
        <v>241.64946728937872</v>
      </c>
      <c r="H228" s="98">
        <v>231.89958859604545</v>
      </c>
      <c r="I228" s="98">
        <v>222.52083385425027</v>
      </c>
      <c r="J228" s="98">
        <v>210.99158146249621</v>
      </c>
      <c r="K228" s="98">
        <v>207.3394907277989</v>
      </c>
      <c r="L228" s="98">
        <v>208.4033167591935</v>
      </c>
      <c r="M228" s="98">
        <v>208.6808395777704</v>
      </c>
      <c r="N228" s="98">
        <v>195.46814553745421</v>
      </c>
      <c r="O228" s="98">
        <v>193.3128950595393</v>
      </c>
      <c r="P228" s="98">
        <v>191.31357694827048</v>
      </c>
      <c r="Q228" s="98">
        <v>188.5222305707876</v>
      </c>
      <c r="R228" s="98">
        <v>190.50716812693017</v>
      </c>
      <c r="S228" s="98">
        <v>201.24296291682694</v>
      </c>
      <c r="T228" s="98">
        <v>206.98294296350448</v>
      </c>
      <c r="U228" s="98">
        <v>200.87415682454554</v>
      </c>
      <c r="V228" s="98">
        <v>206.78018435852397</v>
      </c>
      <c r="W228" s="98">
        <v>201.78757906736729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142.88817446885031</v>
      </c>
      <c r="C231" s="118">
        <f t="shared" si="108"/>
        <v>144.45630557858459</v>
      </c>
      <c r="D231" s="118">
        <f t="shared" si="108"/>
        <v>145.11704861711158</v>
      </c>
      <c r="E231" s="118">
        <f t="shared" si="108"/>
        <v>147.66493522680184</v>
      </c>
      <c r="F231" s="118">
        <f t="shared" si="108"/>
        <v>155.35250888857945</v>
      </c>
      <c r="G231" s="118">
        <f t="shared" si="108"/>
        <v>157.69923684024138</v>
      </c>
      <c r="H231" s="118">
        <f t="shared" si="108"/>
        <v>154.15586301556843</v>
      </c>
      <c r="I231" s="118">
        <f t="shared" si="108"/>
        <v>141.72023059332881</v>
      </c>
      <c r="J231" s="118">
        <f t="shared" si="108"/>
        <v>152.89320000939131</v>
      </c>
      <c r="K231" s="118">
        <f t="shared" si="108"/>
        <v>147.45765512266087</v>
      </c>
      <c r="L231" s="118">
        <f t="shared" si="108"/>
        <v>159.24626861053929</v>
      </c>
      <c r="M231" s="118">
        <f t="shared" si="108"/>
        <v>139.65387542338274</v>
      </c>
      <c r="N231" s="118">
        <f t="shared" si="108"/>
        <v>140.00048315124602</v>
      </c>
      <c r="O231" s="118">
        <f t="shared" si="108"/>
        <v>145.6807985576564</v>
      </c>
      <c r="P231" s="118">
        <f t="shared" si="108"/>
        <v>125.09169464323305</v>
      </c>
      <c r="Q231" s="118">
        <f t="shared" si="108"/>
        <v>122.91164008217062</v>
      </c>
      <c r="R231" s="118">
        <f t="shared" ref="R231:V231" si="109">R232+R235+R237+R246</f>
        <v>134.69869398360225</v>
      </c>
      <c r="S231" s="118">
        <f t="shared" si="109"/>
        <v>124.15002389673671</v>
      </c>
      <c r="T231" s="118">
        <f t="shared" si="109"/>
        <v>134.58071220633161</v>
      </c>
      <c r="U231" s="118">
        <f t="shared" si="109"/>
        <v>125.73333571104907</v>
      </c>
      <c r="V231" s="118">
        <f t="shared" si="109"/>
        <v>124.89869325331148</v>
      </c>
      <c r="W231" s="118">
        <f t="shared" ref="W231" si="110">W232+W235+W237+W246</f>
        <v>131.5621375661687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114.39960714146696</v>
      </c>
      <c r="C232" s="123">
        <f t="shared" si="111"/>
        <v>115.73462670817332</v>
      </c>
      <c r="D232" s="123">
        <f t="shared" si="111"/>
        <v>116.16972397459683</v>
      </c>
      <c r="E232" s="123">
        <f t="shared" si="111"/>
        <v>118.67349977386101</v>
      </c>
      <c r="F232" s="123">
        <f t="shared" si="111"/>
        <v>125.95181508829258</v>
      </c>
      <c r="G232" s="123">
        <f t="shared" si="111"/>
        <v>129.18070802906504</v>
      </c>
      <c r="H232" s="123">
        <f t="shared" si="111"/>
        <v>125.74664332656765</v>
      </c>
      <c r="I232" s="123">
        <f t="shared" si="111"/>
        <v>114.07297465818472</v>
      </c>
      <c r="J232" s="123">
        <f t="shared" si="111"/>
        <v>125.98758841666493</v>
      </c>
      <c r="K232" s="123">
        <f t="shared" si="111"/>
        <v>121.09798365317734</v>
      </c>
      <c r="L232" s="123">
        <f t="shared" si="111"/>
        <v>131.77766174400546</v>
      </c>
      <c r="M232" s="123">
        <f t="shared" si="111"/>
        <v>111.6592594464506</v>
      </c>
      <c r="N232" s="123">
        <f t="shared" si="111"/>
        <v>112.84616024495993</v>
      </c>
      <c r="O232" s="123">
        <f t="shared" si="111"/>
        <v>119.36033486530235</v>
      </c>
      <c r="P232" s="123">
        <f t="shared" si="111"/>
        <v>99.758260438907172</v>
      </c>
      <c r="Q232" s="123">
        <f t="shared" si="111"/>
        <v>97.766018567972296</v>
      </c>
      <c r="R232" s="123">
        <f t="shared" ref="R232:V232" si="112">SUM(R233:R234)</f>
        <v>109.46357134099124</v>
      </c>
      <c r="S232" s="123">
        <f t="shared" si="112"/>
        <v>98.159733021084321</v>
      </c>
      <c r="T232" s="123">
        <f t="shared" si="112"/>
        <v>108.56425435917355</v>
      </c>
      <c r="U232" s="123">
        <f t="shared" si="112"/>
        <v>100.45234026728023</v>
      </c>
      <c r="V232" s="123">
        <f t="shared" si="112"/>
        <v>99.96503342221132</v>
      </c>
      <c r="W232" s="123">
        <f t="shared" ref="W232" si="113">SUM(W233:W234)</f>
        <v>107.01738282859544</v>
      </c>
      <c r="DA232" s="130" t="s">
        <v>2768</v>
      </c>
    </row>
    <row r="233" spans="1:105" ht="12" customHeight="1" x14ac:dyDescent="0.25">
      <c r="A233" s="97" t="s">
        <v>74</v>
      </c>
      <c r="B233" s="99">
        <v>113.08751827116016</v>
      </c>
      <c r="C233" s="99">
        <v>114.4158184455502</v>
      </c>
      <c r="D233" s="99">
        <v>114.86791457548894</v>
      </c>
      <c r="E233" s="99">
        <v>117.42014549265927</v>
      </c>
      <c r="F233" s="99">
        <v>124.58159229115185</v>
      </c>
      <c r="G233" s="99">
        <v>127.78979982285675</v>
      </c>
      <c r="H233" s="99">
        <v>124.39845041652275</v>
      </c>
      <c r="I233" s="99">
        <v>112.86615752881562</v>
      </c>
      <c r="J233" s="99">
        <v>124.64438877676419</v>
      </c>
      <c r="K233" s="99">
        <v>119.80571397885454</v>
      </c>
      <c r="L233" s="99">
        <v>130.3426226068548</v>
      </c>
      <c r="M233" s="99">
        <v>110.41959041066103</v>
      </c>
      <c r="N233" s="99">
        <v>111.58557044250097</v>
      </c>
      <c r="O233" s="99">
        <v>117.9385390542426</v>
      </c>
      <c r="P233" s="99">
        <v>98.559238005744191</v>
      </c>
      <c r="Q233" s="99">
        <v>96.632334072366035</v>
      </c>
      <c r="R233" s="99">
        <v>108.17425345086599</v>
      </c>
      <c r="S233" s="99">
        <v>96.996066011435943</v>
      </c>
      <c r="T233" s="99">
        <v>107.24998780887165</v>
      </c>
      <c r="U233" s="99">
        <v>99.21942186804192</v>
      </c>
      <c r="V233" s="99">
        <v>98.713353416548429</v>
      </c>
      <c r="W233" s="99">
        <v>105.66663514729191</v>
      </c>
      <c r="DA233" s="63" t="s">
        <v>2769</v>
      </c>
    </row>
    <row r="234" spans="1:105" ht="12" customHeight="1" x14ac:dyDescent="0.25">
      <c r="A234" s="97" t="s">
        <v>53</v>
      </c>
      <c r="B234" s="99">
        <v>1.3120888703067937</v>
      </c>
      <c r="C234" s="99">
        <v>1.318808262623125</v>
      </c>
      <c r="D234" s="99">
        <v>1.3018093991078972</v>
      </c>
      <c r="E234" s="99">
        <v>1.2533542812017353</v>
      </c>
      <c r="F234" s="99">
        <v>1.3702227971407295</v>
      </c>
      <c r="G234" s="99">
        <v>1.3909082062083009</v>
      </c>
      <c r="H234" s="99">
        <v>1.3481929100449068</v>
      </c>
      <c r="I234" s="99">
        <v>1.2068171293690944</v>
      </c>
      <c r="J234" s="99">
        <v>1.3431996399007475</v>
      </c>
      <c r="K234" s="99">
        <v>1.2922696743228024</v>
      </c>
      <c r="L234" s="99">
        <v>1.4350391371506552</v>
      </c>
      <c r="M234" s="99">
        <v>1.2396690357895792</v>
      </c>
      <c r="N234" s="99">
        <v>1.2605898024589695</v>
      </c>
      <c r="O234" s="99">
        <v>1.4217958110597568</v>
      </c>
      <c r="P234" s="99">
        <v>1.1990224331629751</v>
      </c>
      <c r="Q234" s="99">
        <v>1.1336844956062637</v>
      </c>
      <c r="R234" s="99">
        <v>1.2893178901252502</v>
      </c>
      <c r="S234" s="99">
        <v>1.1636670096483843</v>
      </c>
      <c r="T234" s="99">
        <v>1.314266550301896</v>
      </c>
      <c r="U234" s="99">
        <v>1.2329183992383139</v>
      </c>
      <c r="V234" s="99">
        <v>1.2516800056628932</v>
      </c>
      <c r="W234" s="99">
        <v>1.3507476813035257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0.47312183877445407</v>
      </c>
      <c r="C235" s="123">
        <f t="shared" si="114"/>
        <v>0.54450252544779576</v>
      </c>
      <c r="D235" s="123">
        <f t="shared" si="114"/>
        <v>0.47144177683510008</v>
      </c>
      <c r="E235" s="123">
        <f t="shared" si="114"/>
        <v>0.88550537434619636</v>
      </c>
      <c r="F235" s="123">
        <f t="shared" si="114"/>
        <v>0.51847215277655934</v>
      </c>
      <c r="G235" s="123">
        <f t="shared" si="114"/>
        <v>0.58579953808853691</v>
      </c>
      <c r="H235" s="123">
        <f t="shared" si="114"/>
        <v>0.70309831613758977</v>
      </c>
      <c r="I235" s="123">
        <f t="shared" si="114"/>
        <v>0.61711109359665672</v>
      </c>
      <c r="J235" s="123">
        <f t="shared" si="114"/>
        <v>0.72736351229013918</v>
      </c>
      <c r="K235" s="123">
        <f t="shared" si="114"/>
        <v>0.87617514721685141</v>
      </c>
      <c r="L235" s="123">
        <f t="shared" si="114"/>
        <v>0.89115268623306598</v>
      </c>
      <c r="M235" s="123">
        <f t="shared" si="114"/>
        <v>0.93391687255345268</v>
      </c>
      <c r="N235" s="123">
        <f t="shared" si="114"/>
        <v>1.212251083169436</v>
      </c>
      <c r="O235" s="123">
        <f t="shared" si="114"/>
        <v>0.94730909888267611</v>
      </c>
      <c r="P235" s="123">
        <f t="shared" si="114"/>
        <v>0.81573358713254251</v>
      </c>
      <c r="Q235" s="123">
        <f t="shared" si="114"/>
        <v>1.096761987468978</v>
      </c>
      <c r="R235" s="123">
        <f t="shared" si="114"/>
        <v>0.97746078230389954</v>
      </c>
      <c r="S235" s="123">
        <f t="shared" si="114"/>
        <v>1.0523585715119348</v>
      </c>
      <c r="T235" s="123">
        <f t="shared" si="114"/>
        <v>0.85133340293169346</v>
      </c>
      <c r="U235" s="123">
        <f t="shared" si="114"/>
        <v>0.89759425256562164</v>
      </c>
      <c r="V235" s="123">
        <f t="shared" si="114"/>
        <v>0.78344955074758027</v>
      </c>
      <c r="W235" s="123">
        <f t="shared" si="114"/>
        <v>0.81985697580647487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0.47312183877445407</v>
      </c>
      <c r="C236" s="99">
        <f>RES_hhdet_fecs!C29</f>
        <v>0.54450252544779576</v>
      </c>
      <c r="D236" s="99">
        <f>RES_hhdet_fecs!D29</f>
        <v>0.47144177683510008</v>
      </c>
      <c r="E236" s="99">
        <f>RES_hhdet_fecs!E29</f>
        <v>0.88550537434619636</v>
      </c>
      <c r="F236" s="99">
        <f>RES_hhdet_fecs!F29</f>
        <v>0.51847215277655934</v>
      </c>
      <c r="G236" s="99">
        <f>RES_hhdet_fecs!G29</f>
        <v>0.58579953808853691</v>
      </c>
      <c r="H236" s="99">
        <f>RES_hhdet_fecs!H29</f>
        <v>0.70309831613758977</v>
      </c>
      <c r="I236" s="99">
        <f>RES_hhdet_fecs!I29</f>
        <v>0.61711109359665672</v>
      </c>
      <c r="J236" s="99">
        <f>RES_hhdet_fecs!J29</f>
        <v>0.72736351229013918</v>
      </c>
      <c r="K236" s="99">
        <f>RES_hhdet_fecs!K29</f>
        <v>0.87617514721685141</v>
      </c>
      <c r="L236" s="99">
        <f>RES_hhdet_fecs!L29</f>
        <v>0.89115268623306598</v>
      </c>
      <c r="M236" s="99">
        <f>RES_hhdet_fecs!M29</f>
        <v>0.93391687255345268</v>
      </c>
      <c r="N236" s="99">
        <f>RES_hhdet_fecs!N29</f>
        <v>1.212251083169436</v>
      </c>
      <c r="O236" s="99">
        <f>RES_hhdet_fecs!O29</f>
        <v>0.94730909888267611</v>
      </c>
      <c r="P236" s="99">
        <f>RES_hhdet_fecs!P29</f>
        <v>0.81573358713254251</v>
      </c>
      <c r="Q236" s="99">
        <f>RES_hhdet_fecs!Q29</f>
        <v>1.096761987468978</v>
      </c>
      <c r="R236" s="99">
        <f>RES_hhdet_fecs!R29</f>
        <v>0.97746078230389954</v>
      </c>
      <c r="S236" s="99">
        <f>RES_hhdet_fecs!S29</f>
        <v>1.0523585715119348</v>
      </c>
      <c r="T236" s="99">
        <f>RES_hhdet_fecs!T29</f>
        <v>0.85133340293169346</v>
      </c>
      <c r="U236" s="99">
        <f>RES_hhdet_fecs!U29</f>
        <v>0.89759425256562164</v>
      </c>
      <c r="V236" s="99">
        <f>RES_hhdet_fecs!V29</f>
        <v>0.78344955074758027</v>
      </c>
      <c r="W236" s="99">
        <f>RES_hhdet_fecs!W29</f>
        <v>0.81985697580647487</v>
      </c>
      <c r="DA236" s="63" t="s">
        <v>2772</v>
      </c>
    </row>
    <row r="237" spans="1:105" ht="12" customHeight="1" x14ac:dyDescent="0.25">
      <c r="A237" s="121" t="s">
        <v>55</v>
      </c>
      <c r="B237" s="123">
        <v>18.568688061849763</v>
      </c>
      <c r="C237" s="123">
        <v>18.348401322478427</v>
      </c>
      <c r="D237" s="123">
        <v>18.47965877850724</v>
      </c>
      <c r="E237" s="123">
        <v>18.092777080799184</v>
      </c>
      <c r="F237" s="123">
        <v>18.664445249778108</v>
      </c>
      <c r="G237" s="123">
        <v>18.185717536649236</v>
      </c>
      <c r="H237" s="123">
        <v>17.977121408317338</v>
      </c>
      <c r="I237" s="123">
        <v>17.833200464948042</v>
      </c>
      <c r="J237" s="123">
        <v>17.495382847464246</v>
      </c>
      <c r="K237" s="123">
        <v>17.169367404069838</v>
      </c>
      <c r="L237" s="123">
        <v>17.939012642191933</v>
      </c>
      <c r="M237" s="123">
        <v>18.848413450203818</v>
      </c>
      <c r="N237" s="123">
        <v>18.133719159886244</v>
      </c>
      <c r="O237" s="123">
        <v>17.781765823955908</v>
      </c>
      <c r="P237" s="123">
        <v>17.1725623192889</v>
      </c>
      <c r="Q237" s="123">
        <v>16.80821817138342</v>
      </c>
      <c r="R237" s="123">
        <v>17.080450646103735</v>
      </c>
      <c r="S237" s="123">
        <v>17.441993402667684</v>
      </c>
      <c r="T237" s="123">
        <v>17.655656803248668</v>
      </c>
      <c r="U237" s="123">
        <v>17.143452570868355</v>
      </c>
      <c r="V237" s="123">
        <v>16.908882435575279</v>
      </c>
      <c r="W237" s="123">
        <v>16.591378584120157</v>
      </c>
      <c r="DA237" s="130" t="s">
        <v>2773</v>
      </c>
    </row>
    <row r="238" spans="1:105" ht="12" customHeight="1" x14ac:dyDescent="0.25">
      <c r="A238" s="97" t="s">
        <v>141</v>
      </c>
      <c r="B238" s="99">
        <v>18.022549874971268</v>
      </c>
      <c r="C238" s="99">
        <v>17.906263495806989</v>
      </c>
      <c r="D238" s="99">
        <v>17.789207999833721</v>
      </c>
      <c r="E238" s="99">
        <v>17.070313427157171</v>
      </c>
      <c r="F238" s="99">
        <v>17.87233728697688</v>
      </c>
      <c r="G238" s="99">
        <v>17.588877619042343</v>
      </c>
      <c r="H238" s="99">
        <v>17.112584895495804</v>
      </c>
      <c r="I238" s="99">
        <v>16.671099659984701</v>
      </c>
      <c r="J238" s="99">
        <v>16.778481009764743</v>
      </c>
      <c r="K238" s="99">
        <v>16.732303990193849</v>
      </c>
      <c r="L238" s="99">
        <v>17.639994005681082</v>
      </c>
      <c r="M238" s="99">
        <v>18.414204976911833</v>
      </c>
      <c r="N238" s="99">
        <v>17.612814362880492</v>
      </c>
      <c r="O238" s="99">
        <v>17.320357136481</v>
      </c>
      <c r="P238" s="99">
        <v>16.872455422084403</v>
      </c>
      <c r="Q238" s="99">
        <v>15.945757435519228</v>
      </c>
      <c r="R238" s="99">
        <v>16.615399385776968</v>
      </c>
      <c r="S238" s="99">
        <v>16.300869679555273</v>
      </c>
      <c r="T238" s="99">
        <v>16.842119552848725</v>
      </c>
      <c r="U238" s="99">
        <v>15.731563264309587</v>
      </c>
      <c r="V238" s="99">
        <v>15.749654642144009</v>
      </c>
      <c r="W238" s="99">
        <v>15.206185791472191</v>
      </c>
      <c r="DA238" s="63" t="s">
        <v>2774</v>
      </c>
    </row>
    <row r="239" spans="1:105" ht="12" customHeight="1" x14ac:dyDescent="0.25">
      <c r="A239" s="97" t="s">
        <v>140</v>
      </c>
      <c r="B239" s="99">
        <v>11.205072824310987</v>
      </c>
      <c r="C239" s="99">
        <v>11.50048712070172</v>
      </c>
      <c r="D239" s="99">
        <v>11.345961795306478</v>
      </c>
      <c r="E239" s="99">
        <v>11.02278585193821</v>
      </c>
      <c r="F239" s="99">
        <v>11.242982956728369</v>
      </c>
      <c r="G239" s="99">
        <v>11.278232894893875</v>
      </c>
      <c r="H239" s="99">
        <v>11.446072937105013</v>
      </c>
      <c r="I239" s="99">
        <v>11.168590821848161</v>
      </c>
      <c r="J239" s="99">
        <v>11.437539103192265</v>
      </c>
      <c r="K239" s="99">
        <v>11.351045547446285</v>
      </c>
      <c r="L239" s="99">
        <v>11.882538381330225</v>
      </c>
      <c r="M239" s="99">
        <v>11.779996693635759</v>
      </c>
      <c r="N239" s="99">
        <v>11.167234992366595</v>
      </c>
      <c r="O239" s="99">
        <v>11.568246872275299</v>
      </c>
      <c r="P239" s="99">
        <v>12.184027274178497</v>
      </c>
      <c r="Q239" s="99">
        <v>11.101147439064421</v>
      </c>
      <c r="R239" s="99">
        <v>12.115170322484598</v>
      </c>
      <c r="S239" s="99">
        <v>11.871912248623113</v>
      </c>
      <c r="T239" s="99">
        <v>12.915762087234373</v>
      </c>
      <c r="U239" s="99">
        <v>12.21676018925478</v>
      </c>
      <c r="V239" s="99">
        <v>12.902300350161479</v>
      </c>
      <c r="W239" s="99">
        <v>12.398992905809504</v>
      </c>
      <c r="DA239" s="63" t="s">
        <v>2775</v>
      </c>
    </row>
    <row r="240" spans="1:105" ht="12" customHeight="1" x14ac:dyDescent="0.25">
      <c r="A240" s="100" t="s">
        <v>50</v>
      </c>
      <c r="B240" s="102">
        <v>2.9401668390796565</v>
      </c>
      <c r="C240" s="102">
        <v>3.63670087710583</v>
      </c>
      <c r="D240" s="102">
        <v>3.2356911147298657</v>
      </c>
      <c r="E240" s="102">
        <v>2.8166255183548183</v>
      </c>
      <c r="F240" s="102">
        <v>3.0231022199415456</v>
      </c>
      <c r="G240" s="102">
        <v>3.2238054963312304</v>
      </c>
      <c r="H240" s="102">
        <v>3.3134671900199844</v>
      </c>
      <c r="I240" s="102">
        <v>3.0525726987638429</v>
      </c>
      <c r="J240" s="102">
        <v>3.0857745054145109</v>
      </c>
      <c r="K240" s="102">
        <v>3.0776919919383081</v>
      </c>
      <c r="L240" s="102">
        <v>3.0729517423329127</v>
      </c>
      <c r="M240" s="102">
        <v>3.1055998370929001</v>
      </c>
      <c r="N240" s="102">
        <v>2.5897587312981067</v>
      </c>
      <c r="O240" s="102">
        <v>2.2686624624572689</v>
      </c>
      <c r="P240" s="102">
        <v>2.8808443868244762</v>
      </c>
      <c r="Q240" s="102">
        <v>2.3140116566421622</v>
      </c>
      <c r="R240" s="102">
        <v>2.950728088071958</v>
      </c>
      <c r="S240" s="102">
        <v>2.8920250362917357</v>
      </c>
      <c r="T240" s="102">
        <v>3.1677992384742875</v>
      </c>
      <c r="U240" s="102">
        <v>2.9248560211859411</v>
      </c>
      <c r="V240" s="102">
        <v>3.1748623126475186</v>
      </c>
      <c r="W240" s="102">
        <v>2.8288899611677101</v>
      </c>
      <c r="DA240" s="131" t="s">
        <v>2776</v>
      </c>
    </row>
    <row r="241" spans="1:105" ht="12" customHeight="1" x14ac:dyDescent="0.25">
      <c r="A241" s="103" t="s">
        <v>52</v>
      </c>
      <c r="B241" s="105">
        <v>8.2649059852313282</v>
      </c>
      <c r="C241" s="105">
        <v>7.8637862435958921</v>
      </c>
      <c r="D241" s="105">
        <v>8.11027068057661</v>
      </c>
      <c r="E241" s="105">
        <v>8.2061603335833908</v>
      </c>
      <c r="F241" s="105">
        <v>8.2198807367868216</v>
      </c>
      <c r="G241" s="105">
        <v>8.0544273985626482</v>
      </c>
      <c r="H241" s="105">
        <v>8.1326057470850301</v>
      </c>
      <c r="I241" s="105">
        <v>8.1160181230843147</v>
      </c>
      <c r="J241" s="105">
        <v>8.3517645977777519</v>
      </c>
      <c r="K241" s="105">
        <v>8.2733535555079776</v>
      </c>
      <c r="L241" s="105">
        <v>8.8095866389973132</v>
      </c>
      <c r="M241" s="105">
        <v>8.6743968565428613</v>
      </c>
      <c r="N241" s="105">
        <v>8.5774762610684885</v>
      </c>
      <c r="O241" s="105">
        <v>9.2995844098180296</v>
      </c>
      <c r="P241" s="105">
        <v>9.3031828873540228</v>
      </c>
      <c r="Q241" s="105">
        <v>8.7871357824222596</v>
      </c>
      <c r="R241" s="105">
        <v>9.1644422344126397</v>
      </c>
      <c r="S241" s="105">
        <v>8.9798872123313789</v>
      </c>
      <c r="T241" s="105">
        <v>9.7479628487600891</v>
      </c>
      <c r="U241" s="105">
        <v>9.2919041680688377</v>
      </c>
      <c r="V241" s="105">
        <v>9.7274380375139646</v>
      </c>
      <c r="W241" s="105">
        <v>9.5701029446417927</v>
      </c>
      <c r="DA241" s="132" t="s">
        <v>2777</v>
      </c>
    </row>
    <row r="242" spans="1:105" ht="12" customHeight="1" x14ac:dyDescent="0.25">
      <c r="A242" s="106" t="s">
        <v>122</v>
      </c>
      <c r="B242" s="102">
        <v>19.472935729617994</v>
      </c>
      <c r="C242" s="102">
        <v>19.065706692811553</v>
      </c>
      <c r="D242" s="102">
        <v>19.332556596196202</v>
      </c>
      <c r="E242" s="102">
        <v>19.121582097825339</v>
      </c>
      <c r="F242" s="102">
        <v>19.422687938921218</v>
      </c>
      <c r="G242" s="102">
        <v>18.506724731929015</v>
      </c>
      <c r="H242" s="102">
        <v>18.503575827868033</v>
      </c>
      <c r="I242" s="102">
        <v>18.30351536130771</v>
      </c>
      <c r="J242" s="102">
        <v>17.962120393630734</v>
      </c>
      <c r="K242" s="102">
        <v>17.403599366219673</v>
      </c>
      <c r="L242" s="102">
        <v>18.352556287383234</v>
      </c>
      <c r="M242" s="102">
        <v>19.252902773064289</v>
      </c>
      <c r="N242" s="102">
        <v>18.786411223023638</v>
      </c>
      <c r="O242" s="102">
        <v>18.575398621461154</v>
      </c>
      <c r="P242" s="102">
        <v>18.055616310731732</v>
      </c>
      <c r="Q242" s="102">
        <v>17.745144254877513</v>
      </c>
      <c r="R242" s="102">
        <v>17.8232786751927</v>
      </c>
      <c r="S242" s="102">
        <v>18.257510311650289</v>
      </c>
      <c r="T242" s="102">
        <v>18.231642960007367</v>
      </c>
      <c r="U242" s="102">
        <v>17.927117266989157</v>
      </c>
      <c r="V242" s="102">
        <v>17.572398508167897</v>
      </c>
      <c r="W242" s="102">
        <v>16.875273780314966</v>
      </c>
      <c r="DA242" s="131" t="s">
        <v>2778</v>
      </c>
    </row>
    <row r="243" spans="1:105" ht="12" customHeight="1" x14ac:dyDescent="0.25">
      <c r="A243" s="107" t="s">
        <v>121</v>
      </c>
      <c r="B243" s="105">
        <v>17.28469894286798</v>
      </c>
      <c r="C243" s="105">
        <v>17.210380156395541</v>
      </c>
      <c r="D243" s="105">
        <v>18.275594110148642</v>
      </c>
      <c r="E243" s="105">
        <v>19.10410316834281</v>
      </c>
      <c r="F243" s="105">
        <v>19.420074176420719</v>
      </c>
      <c r="G243" s="105">
        <v>19.460573088790706</v>
      </c>
      <c r="H243" s="105">
        <v>18.636707365831896</v>
      </c>
      <c r="I243" s="105">
        <v>19.013476469849838</v>
      </c>
      <c r="J243" s="105">
        <v>17.444264608921266</v>
      </c>
      <c r="K243" s="105">
        <v>17.277966936793099</v>
      </c>
      <c r="L243" s="105">
        <v>17.424418169640198</v>
      </c>
      <c r="M243" s="105">
        <v>18.560585222829506</v>
      </c>
      <c r="N243" s="105">
        <v>17.49907349986422</v>
      </c>
      <c r="O243" s="105">
        <v>16.954817831205286</v>
      </c>
      <c r="P243" s="105">
        <v>16.160457099114439</v>
      </c>
      <c r="Q243" s="105">
        <v>16.211326171231914</v>
      </c>
      <c r="R243" s="105">
        <v>16.496065323545121</v>
      </c>
      <c r="S243" s="105">
        <v>17.299222020699681</v>
      </c>
      <c r="T243" s="105">
        <v>17.57522733236069</v>
      </c>
      <c r="U243" s="105">
        <v>17.20967771618054</v>
      </c>
      <c r="V243" s="105">
        <v>16.912989032787461</v>
      </c>
      <c r="W243" s="105">
        <v>17.13687035974089</v>
      </c>
      <c r="DA243" s="132" t="s">
        <v>2779</v>
      </c>
    </row>
    <row r="244" spans="1:105" ht="12" customHeight="1" x14ac:dyDescent="0.25">
      <c r="A244" s="108" t="s">
        <v>53</v>
      </c>
      <c r="B244" s="99">
        <v>6.2648199322549969</v>
      </c>
      <c r="C244" s="99">
        <v>6.2534170019259028</v>
      </c>
      <c r="D244" s="99">
        <v>7.1101902458015047</v>
      </c>
      <c r="E244" s="99">
        <v>7.9046315199512023</v>
      </c>
      <c r="F244" s="99">
        <v>8.2686967801665912</v>
      </c>
      <c r="G244" s="99">
        <v>8.4661964060495922</v>
      </c>
      <c r="H244" s="99">
        <v>7.807382134216506</v>
      </c>
      <c r="I244" s="99">
        <v>8.2378856551227155</v>
      </c>
      <c r="J244" s="99">
        <v>6.9188065101947744</v>
      </c>
      <c r="K244" s="99">
        <v>6.9453161726931976</v>
      </c>
      <c r="L244" s="99">
        <v>6.8449334668922557</v>
      </c>
      <c r="M244" s="99">
        <v>7.6457390613216081</v>
      </c>
      <c r="N244" s="99">
        <v>6.8710201982158745</v>
      </c>
      <c r="O244" s="99">
        <v>6.582793597108469</v>
      </c>
      <c r="P244" s="99">
        <v>5.9187699154507074</v>
      </c>
      <c r="Q244" s="99">
        <v>5.7464149677612149</v>
      </c>
      <c r="R244" s="99">
        <v>6.0050500058226417</v>
      </c>
      <c r="S244" s="99">
        <v>6.7924572179195293</v>
      </c>
      <c r="T244" s="99">
        <v>6.5906887742283224</v>
      </c>
      <c r="U244" s="99">
        <v>6.5150025385801227</v>
      </c>
      <c r="V244" s="99">
        <v>6.0251826978893313</v>
      </c>
      <c r="W244" s="99">
        <v>6.5755423874912085</v>
      </c>
      <c r="DA244" s="63" t="s">
        <v>2780</v>
      </c>
    </row>
    <row r="245" spans="1:105" ht="12" customHeight="1" x14ac:dyDescent="0.25">
      <c r="A245" s="108" t="s">
        <v>52</v>
      </c>
      <c r="B245" s="99">
        <v>11.01987901061298</v>
      </c>
      <c r="C245" s="99">
        <v>10.956963154469635</v>
      </c>
      <c r="D245" s="99">
        <v>11.165403864347141</v>
      </c>
      <c r="E245" s="99">
        <v>11.199471648391599</v>
      </c>
      <c r="F245" s="99">
        <v>11.15137739625413</v>
      </c>
      <c r="G245" s="99">
        <v>10.994376682741116</v>
      </c>
      <c r="H245" s="99">
        <v>10.829325231615387</v>
      </c>
      <c r="I245" s="99">
        <v>10.775590814727119</v>
      </c>
      <c r="J245" s="99">
        <v>10.525458098726489</v>
      </c>
      <c r="K245" s="99">
        <v>10.332650764099903</v>
      </c>
      <c r="L245" s="99">
        <v>10.579484702747935</v>
      </c>
      <c r="M245" s="99">
        <v>10.914846161507898</v>
      </c>
      <c r="N245" s="99">
        <v>10.62805330164834</v>
      </c>
      <c r="O245" s="99">
        <v>10.372024234096815</v>
      </c>
      <c r="P245" s="99">
        <v>10.241687183663723</v>
      </c>
      <c r="Q245" s="99">
        <v>10.464911203470697</v>
      </c>
      <c r="R245" s="99">
        <v>10.491015317722475</v>
      </c>
      <c r="S245" s="99">
        <v>10.506764802780161</v>
      </c>
      <c r="T245" s="99">
        <v>10.984538558132364</v>
      </c>
      <c r="U245" s="99">
        <v>10.694675177600415</v>
      </c>
      <c r="V245" s="99">
        <v>10.887806334898132</v>
      </c>
      <c r="W245" s="99">
        <v>10.561327972249684</v>
      </c>
      <c r="DA245" s="63" t="s">
        <v>2781</v>
      </c>
    </row>
    <row r="246" spans="1:105" ht="12" customHeight="1" x14ac:dyDescent="0.25">
      <c r="A246" s="121" t="s">
        <v>54</v>
      </c>
      <c r="B246" s="123">
        <v>9.4467574267591061</v>
      </c>
      <c r="C246" s="123">
        <v>9.8287750224850399</v>
      </c>
      <c r="D246" s="123">
        <v>9.9962240871724113</v>
      </c>
      <c r="E246" s="123">
        <v>10.013152997795469</v>
      </c>
      <c r="F246" s="123">
        <v>10.217776397732234</v>
      </c>
      <c r="G246" s="123">
        <v>9.7470117364385747</v>
      </c>
      <c r="H246" s="123">
        <v>9.728999964545876</v>
      </c>
      <c r="I246" s="123">
        <v>9.1969443765993777</v>
      </c>
      <c r="J246" s="123">
        <v>8.6828652329719844</v>
      </c>
      <c r="K246" s="123">
        <v>8.3141289181968467</v>
      </c>
      <c r="L246" s="123">
        <v>8.6384415381088555</v>
      </c>
      <c r="M246" s="123">
        <v>8.2122856541748686</v>
      </c>
      <c r="N246" s="123">
        <v>7.8083526632304068</v>
      </c>
      <c r="O246" s="123">
        <v>7.5913887695154854</v>
      </c>
      <c r="P246" s="123">
        <v>7.3451382979044393</v>
      </c>
      <c r="Q246" s="123">
        <v>7.2406413553459261</v>
      </c>
      <c r="R246" s="123">
        <v>7.1772112142033926</v>
      </c>
      <c r="S246" s="123">
        <v>7.495938901472786</v>
      </c>
      <c r="T246" s="123">
        <v>7.5094676409777081</v>
      </c>
      <c r="U246" s="123">
        <v>7.2399486203348538</v>
      </c>
      <c r="V246" s="123">
        <v>7.2413278447773051</v>
      </c>
      <c r="W246" s="123">
        <v>7.1335191776466393</v>
      </c>
      <c r="DA246" s="130" t="s">
        <v>2782</v>
      </c>
    </row>
    <row r="247" spans="1:105" ht="12" customHeight="1" x14ac:dyDescent="0.25">
      <c r="A247" s="97" t="s">
        <v>50</v>
      </c>
      <c r="B247" s="99">
        <v>11.663554829322281</v>
      </c>
      <c r="C247" s="99">
        <v>11.625611177456578</v>
      </c>
      <c r="D247" s="99">
        <v>11.928028502499862</v>
      </c>
      <c r="E247" s="99">
        <v>12.428640044844377</v>
      </c>
      <c r="F247" s="99">
        <v>12.764835514949684</v>
      </c>
      <c r="G247" s="99">
        <v>12.152744498683282</v>
      </c>
      <c r="H247" s="99">
        <v>11.625957206339141</v>
      </c>
      <c r="I247" s="99">
        <v>11.118316366095657</v>
      </c>
      <c r="J247" s="99">
        <v>10.511016283887191</v>
      </c>
      <c r="K247" s="99">
        <v>10.284393985338841</v>
      </c>
      <c r="L247" s="99">
        <v>10.282998372401989</v>
      </c>
      <c r="M247" s="99">
        <v>10.234461942406776</v>
      </c>
      <c r="N247" s="99">
        <v>9.5284494772614039</v>
      </c>
      <c r="O247" s="99">
        <v>9.363273007558913</v>
      </c>
      <c r="P247" s="99">
        <v>9.2006208100619489</v>
      </c>
      <c r="Q247" s="99">
        <v>9.0044791706083842</v>
      </c>
      <c r="R247" s="99">
        <v>9.0585604251562479</v>
      </c>
      <c r="S247" s="99">
        <v>9.5320518675245296</v>
      </c>
      <c r="T247" s="99">
        <v>9.759659268541494</v>
      </c>
      <c r="U247" s="99">
        <v>9.422497523538091</v>
      </c>
      <c r="V247" s="99">
        <v>9.6369478127261416</v>
      </c>
      <c r="W247" s="99">
        <v>9.3428441894239551</v>
      </c>
      <c r="DA247" s="63" t="s">
        <v>2783</v>
      </c>
    </row>
    <row r="248" spans="1:105" ht="12" customHeight="1" x14ac:dyDescent="0.25">
      <c r="A248" s="109" t="s">
        <v>120</v>
      </c>
      <c r="B248" s="110">
        <v>8.2460394115318518</v>
      </c>
      <c r="C248" s="110">
        <v>8.8860211763055421</v>
      </c>
      <c r="D248" s="110">
        <v>9.0038003933230524</v>
      </c>
      <c r="E248" s="110">
        <v>8.7973214229824759</v>
      </c>
      <c r="F248" s="110">
        <v>8.9797706492554372</v>
      </c>
      <c r="G248" s="110">
        <v>8.667749568113793</v>
      </c>
      <c r="H248" s="110">
        <v>8.9727267255731888</v>
      </c>
      <c r="I248" s="110">
        <v>8.4847984301701231</v>
      </c>
      <c r="J248" s="110">
        <v>8.0104156833539637</v>
      </c>
      <c r="K248" s="110">
        <v>7.6032332846270609</v>
      </c>
      <c r="L248" s="110">
        <v>8.0632375084852974</v>
      </c>
      <c r="M248" s="110">
        <v>7.5174638333721688</v>
      </c>
      <c r="N248" s="110">
        <v>7.2177443627170765</v>
      </c>
      <c r="O248" s="110">
        <v>6.9927659836541052</v>
      </c>
      <c r="P248" s="110">
        <v>6.7254644518978148</v>
      </c>
      <c r="Q248" s="110">
        <v>6.6757823489822599</v>
      </c>
      <c r="R248" s="110">
        <v>6.604431463141422</v>
      </c>
      <c r="S248" s="110">
        <v>6.9120585612065923</v>
      </c>
      <c r="T248" s="110">
        <v>6.907233607661297</v>
      </c>
      <c r="U248" s="110">
        <v>6.6949471243064078</v>
      </c>
      <c r="V248" s="110">
        <v>6.6771093561213402</v>
      </c>
      <c r="W248" s="110">
        <v>6.6269023107078109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74.255089639830743</v>
      </c>
      <c r="C250" s="118">
        <f t="shared" si="115"/>
        <v>75.893987482399496</v>
      </c>
      <c r="D250" s="118">
        <f t="shared" si="115"/>
        <v>76.466228568462782</v>
      </c>
      <c r="E250" s="118">
        <f t="shared" si="115"/>
        <v>78.632410370143901</v>
      </c>
      <c r="F250" s="118">
        <f t="shared" si="115"/>
        <v>83.334746624579097</v>
      </c>
      <c r="G250" s="118">
        <f t="shared" si="115"/>
        <v>85.277589901149412</v>
      </c>
      <c r="H250" s="118">
        <f t="shared" si="115"/>
        <v>85.387191439919874</v>
      </c>
      <c r="I250" s="118">
        <f t="shared" si="115"/>
        <v>79.354383583002019</v>
      </c>
      <c r="J250" s="118">
        <f t="shared" si="115"/>
        <v>87.026079439471516</v>
      </c>
      <c r="K250" s="118">
        <f t="shared" si="115"/>
        <v>85.823233097723246</v>
      </c>
      <c r="L250" s="118">
        <f t="shared" si="115"/>
        <v>94.27208003355598</v>
      </c>
      <c r="M250" s="118">
        <f t="shared" si="115"/>
        <v>85.554138631230188</v>
      </c>
      <c r="N250" s="118">
        <f t="shared" si="115"/>
        <v>88.673222594803747</v>
      </c>
      <c r="O250" s="118">
        <f t="shared" si="115"/>
        <v>94.649250295933712</v>
      </c>
      <c r="P250" s="118">
        <f t="shared" si="115"/>
        <v>82.057475856913342</v>
      </c>
      <c r="Q250" s="118">
        <f t="shared" si="115"/>
        <v>81.842855929032652</v>
      </c>
      <c r="R250" s="118">
        <f t="shared" ref="R250:V250" si="116">R251+R254+R256+R265</f>
        <v>90.398810917083452</v>
      </c>
      <c r="S250" s="118">
        <f t="shared" si="116"/>
        <v>85.271711493402847</v>
      </c>
      <c r="T250" s="118">
        <f t="shared" si="116"/>
        <v>93.685729183635814</v>
      </c>
      <c r="U250" s="118">
        <f t="shared" si="116"/>
        <v>89.552992651630163</v>
      </c>
      <c r="V250" s="118">
        <f t="shared" si="116"/>
        <v>90.607798501119447</v>
      </c>
      <c r="W250" s="118">
        <f t="shared" ref="W250" si="117">W251+W254+W256+W265</f>
        <v>96.795305387399125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55.616970957158131</v>
      </c>
      <c r="C251" s="123">
        <f t="shared" si="118"/>
        <v>56.79855757575254</v>
      </c>
      <c r="D251" s="123">
        <f t="shared" si="118"/>
        <v>57.128284362928241</v>
      </c>
      <c r="E251" s="123">
        <f t="shared" si="118"/>
        <v>58.481630977668878</v>
      </c>
      <c r="F251" s="123">
        <f t="shared" si="118"/>
        <v>63.211169363754024</v>
      </c>
      <c r="G251" s="123">
        <f t="shared" si="118"/>
        <v>65.304063344226321</v>
      </c>
      <c r="H251" s="123">
        <f t="shared" si="118"/>
        <v>64.813381277861851</v>
      </c>
      <c r="I251" s="123">
        <f t="shared" si="118"/>
        <v>59.106084894745926</v>
      </c>
      <c r="J251" s="123">
        <f t="shared" si="118"/>
        <v>66.919857402669976</v>
      </c>
      <c r="K251" s="123">
        <f t="shared" si="118"/>
        <v>65.584757016939648</v>
      </c>
      <c r="L251" s="123">
        <f t="shared" si="118"/>
        <v>72.943485160165253</v>
      </c>
      <c r="M251" s="123">
        <f t="shared" si="118"/>
        <v>63.525634242322809</v>
      </c>
      <c r="N251" s="123">
        <f t="shared" si="118"/>
        <v>66.257102439816762</v>
      </c>
      <c r="O251" s="123">
        <f t="shared" si="118"/>
        <v>73.069584818031203</v>
      </c>
      <c r="P251" s="123">
        <f t="shared" si="118"/>
        <v>61.320893479577883</v>
      </c>
      <c r="Q251" s="123">
        <f t="shared" si="118"/>
        <v>60.282056635306894</v>
      </c>
      <c r="R251" s="123">
        <f t="shared" ref="R251:V251" si="119">SUM(R252:R253)</f>
        <v>68.7626615847133</v>
      </c>
      <c r="S251" s="123">
        <f t="shared" si="119"/>
        <v>62.511462304540842</v>
      </c>
      <c r="T251" s="123">
        <f t="shared" si="119"/>
        <v>70.981681299307809</v>
      </c>
      <c r="U251" s="123">
        <f t="shared" si="119"/>
        <v>66.856831722942104</v>
      </c>
      <c r="V251" s="123">
        <f t="shared" si="119"/>
        <v>68.093646861380847</v>
      </c>
      <c r="W251" s="123">
        <f t="shared" ref="W251" si="120">SUM(W252:W253)</f>
        <v>74.117275546325573</v>
      </c>
      <c r="DA251" s="130" t="s">
        <v>2936</v>
      </c>
    </row>
    <row r="252" spans="1:105" ht="12" customHeight="1" x14ac:dyDescent="0.25">
      <c r="A252" s="97" t="s">
        <v>74</v>
      </c>
      <c r="B252" s="99">
        <v>54.304882086851336</v>
      </c>
      <c r="C252" s="99">
        <v>55.479749313129417</v>
      </c>
      <c r="D252" s="99">
        <v>55.826474963820345</v>
      </c>
      <c r="E252" s="99">
        <v>57.228276696467141</v>
      </c>
      <c r="F252" s="99">
        <v>61.840946566613297</v>
      </c>
      <c r="G252" s="99">
        <v>63.913155138018027</v>
      </c>
      <c r="H252" s="99">
        <v>63.46518836781695</v>
      </c>
      <c r="I252" s="99">
        <v>57.899267765376834</v>
      </c>
      <c r="J252" s="99">
        <v>65.57665776276923</v>
      </c>
      <c r="K252" s="99">
        <v>64.292487342616852</v>
      </c>
      <c r="L252" s="99">
        <v>71.508446023014599</v>
      </c>
      <c r="M252" s="99">
        <v>62.285965206533227</v>
      </c>
      <c r="N252" s="99">
        <v>64.996512637357796</v>
      </c>
      <c r="O252" s="99">
        <v>71.64778900697145</v>
      </c>
      <c r="P252" s="99">
        <v>60.12187104641491</v>
      </c>
      <c r="Q252" s="99">
        <v>59.148372139700633</v>
      </c>
      <c r="R252" s="99">
        <v>67.473343694588053</v>
      </c>
      <c r="S252" s="99">
        <v>61.347795294892457</v>
      </c>
      <c r="T252" s="99">
        <v>69.667414749005914</v>
      </c>
      <c r="U252" s="99">
        <v>65.623913323703789</v>
      </c>
      <c r="V252" s="99">
        <v>66.841966855717956</v>
      </c>
      <c r="W252" s="99">
        <v>72.766527865022042</v>
      </c>
      <c r="DA252" s="63" t="s">
        <v>2937</v>
      </c>
    </row>
    <row r="253" spans="1:105" ht="12" customHeight="1" x14ac:dyDescent="0.25">
      <c r="A253" s="97" t="s">
        <v>53</v>
      </c>
      <c r="B253" s="99">
        <v>1.3120888703067937</v>
      </c>
      <c r="C253" s="99">
        <v>1.318808262623125</v>
      </c>
      <c r="D253" s="99">
        <v>1.3018093991078972</v>
      </c>
      <c r="E253" s="99">
        <v>1.2533542812017353</v>
      </c>
      <c r="F253" s="99">
        <v>1.3702227971407295</v>
      </c>
      <c r="G253" s="99">
        <v>1.3909082062083009</v>
      </c>
      <c r="H253" s="99">
        <v>1.3481929100449068</v>
      </c>
      <c r="I253" s="99">
        <v>1.2068171293690944</v>
      </c>
      <c r="J253" s="99">
        <v>1.3431996399007475</v>
      </c>
      <c r="K253" s="99">
        <v>1.2922696743228024</v>
      </c>
      <c r="L253" s="99">
        <v>1.4350391371506552</v>
      </c>
      <c r="M253" s="99">
        <v>1.2396690357895792</v>
      </c>
      <c r="N253" s="99">
        <v>1.2605898024589695</v>
      </c>
      <c r="O253" s="99">
        <v>1.4217958110597568</v>
      </c>
      <c r="P253" s="99">
        <v>1.1990224331629751</v>
      </c>
      <c r="Q253" s="99">
        <v>1.1336844956062637</v>
      </c>
      <c r="R253" s="99">
        <v>1.2893178901252502</v>
      </c>
      <c r="S253" s="99">
        <v>1.1636670096483843</v>
      </c>
      <c r="T253" s="99">
        <v>1.314266550301896</v>
      </c>
      <c r="U253" s="99">
        <v>1.2329183992383139</v>
      </c>
      <c r="V253" s="99">
        <v>1.2516800056628932</v>
      </c>
      <c r="W253" s="99">
        <v>1.3507476813035257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0.84307280852382871</v>
      </c>
      <c r="C254" s="123">
        <f t="shared" si="121"/>
        <v>1.0273682505994373</v>
      </c>
      <c r="D254" s="123">
        <f t="shared" si="121"/>
        <v>0.93906938051132605</v>
      </c>
      <c r="E254" s="123">
        <f t="shared" si="121"/>
        <v>1.8458603572739729</v>
      </c>
      <c r="F254" s="123">
        <f t="shared" si="121"/>
        <v>1.1458722243551864</v>
      </c>
      <c r="G254" s="123">
        <f t="shared" si="121"/>
        <v>1.3747348717394201</v>
      </c>
      <c r="H254" s="123">
        <f t="shared" si="121"/>
        <v>1.7497882664538595</v>
      </c>
      <c r="I254" s="123">
        <f t="shared" si="121"/>
        <v>1.6123769825225669</v>
      </c>
      <c r="J254" s="123">
        <f t="shared" si="121"/>
        <v>1.9345644044691197</v>
      </c>
      <c r="K254" s="123">
        <f t="shared" si="121"/>
        <v>2.3756053974479827</v>
      </c>
      <c r="L254" s="123">
        <f t="shared" si="121"/>
        <v>2.4899082222333622</v>
      </c>
      <c r="M254" s="123">
        <f t="shared" si="121"/>
        <v>2.6869929412510873</v>
      </c>
      <c r="N254" s="123">
        <f t="shared" si="121"/>
        <v>3.6337989855641268</v>
      </c>
      <c r="O254" s="123">
        <f t="shared" si="121"/>
        <v>2.9626277751863523</v>
      </c>
      <c r="P254" s="123">
        <f t="shared" si="121"/>
        <v>2.6413338991286901</v>
      </c>
      <c r="Q254" s="123">
        <f t="shared" si="121"/>
        <v>3.5915259319326105</v>
      </c>
      <c r="R254" s="123">
        <f t="shared" si="121"/>
        <v>3.2991391154454908</v>
      </c>
      <c r="S254" s="123">
        <f t="shared" si="121"/>
        <v>3.6500020174612011</v>
      </c>
      <c r="T254" s="123">
        <f t="shared" si="121"/>
        <v>3.0549291265456446</v>
      </c>
      <c r="U254" s="123">
        <f t="shared" si="121"/>
        <v>3.3140135098253958</v>
      </c>
      <c r="V254" s="123">
        <f t="shared" si="121"/>
        <v>2.9872819808087914</v>
      </c>
      <c r="W254" s="123">
        <f t="shared" si="121"/>
        <v>3.2161852977164229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0.84307280852382871</v>
      </c>
      <c r="C255" s="99">
        <f>RES_hhdet_tess!C29</f>
        <v>1.0273682505994373</v>
      </c>
      <c r="D255" s="99">
        <f>RES_hhdet_tess!D29</f>
        <v>0.93906938051132605</v>
      </c>
      <c r="E255" s="99">
        <f>RES_hhdet_tess!E29</f>
        <v>1.8458603572739729</v>
      </c>
      <c r="F255" s="99">
        <f>RES_hhdet_tess!F29</f>
        <v>1.1458722243551864</v>
      </c>
      <c r="G255" s="99">
        <f>RES_hhdet_tess!G29</f>
        <v>1.3747348717394201</v>
      </c>
      <c r="H255" s="99">
        <f>RES_hhdet_tess!H29</f>
        <v>1.7497882664538595</v>
      </c>
      <c r="I255" s="99">
        <f>RES_hhdet_tess!I29</f>
        <v>1.6123769825225669</v>
      </c>
      <c r="J255" s="99">
        <f>RES_hhdet_tess!J29</f>
        <v>1.9345644044691197</v>
      </c>
      <c r="K255" s="99">
        <f>RES_hhdet_tess!K29</f>
        <v>2.3756053974479827</v>
      </c>
      <c r="L255" s="99">
        <f>RES_hhdet_tess!L29</f>
        <v>2.4899082222333622</v>
      </c>
      <c r="M255" s="99">
        <f>RES_hhdet_tess!M29</f>
        <v>2.6869929412510873</v>
      </c>
      <c r="N255" s="99">
        <f>RES_hhdet_tess!N29</f>
        <v>3.6337989855641268</v>
      </c>
      <c r="O255" s="99">
        <f>RES_hhdet_tess!O29</f>
        <v>2.9626277751863523</v>
      </c>
      <c r="P255" s="99">
        <f>RES_hhdet_tess!P29</f>
        <v>2.6413338991286901</v>
      </c>
      <c r="Q255" s="99">
        <f>RES_hhdet_tess!Q29</f>
        <v>3.5915259319326105</v>
      </c>
      <c r="R255" s="99">
        <f>RES_hhdet_tess!R29</f>
        <v>3.2991391154454908</v>
      </c>
      <c r="S255" s="99">
        <f>RES_hhdet_tess!S29</f>
        <v>3.6500020174612011</v>
      </c>
      <c r="T255" s="99">
        <f>RES_hhdet_tess!T29</f>
        <v>3.0549291265456446</v>
      </c>
      <c r="U255" s="99">
        <f>RES_hhdet_tess!U29</f>
        <v>3.3140135098253958</v>
      </c>
      <c r="V255" s="99">
        <f>RES_hhdet_tess!V29</f>
        <v>2.9872819808087914</v>
      </c>
      <c r="W255" s="99">
        <f>RES_hhdet_tess!W29</f>
        <v>3.2161852977164229</v>
      </c>
      <c r="DA255" s="63" t="s">
        <v>2940</v>
      </c>
    </row>
    <row r="256" spans="1:105" ht="12" customHeight="1" x14ac:dyDescent="0.25">
      <c r="A256" s="121" t="s">
        <v>55</v>
      </c>
      <c r="B256" s="123">
        <v>11.402057295046204</v>
      </c>
      <c r="C256" s="123">
        <v>11.365093751478618</v>
      </c>
      <c r="D256" s="123">
        <v>11.563568465377806</v>
      </c>
      <c r="E256" s="123">
        <v>11.465006362300404</v>
      </c>
      <c r="F256" s="123">
        <v>11.959183700402436</v>
      </c>
      <c r="G256" s="123">
        <v>11.840487368788793</v>
      </c>
      <c r="H256" s="123">
        <v>11.963671887797574</v>
      </c>
      <c r="I256" s="123">
        <v>12.104550572803715</v>
      </c>
      <c r="J256" s="123">
        <v>11.987715913286555</v>
      </c>
      <c r="K256" s="123">
        <v>11.933641852773439</v>
      </c>
      <c r="L256" s="123">
        <v>12.638864898454552</v>
      </c>
      <c r="M256" s="123">
        <v>13.44532922884177</v>
      </c>
      <c r="N256" s="123">
        <v>13.149782067108701</v>
      </c>
      <c r="O256" s="123">
        <v>13.11301346974207</v>
      </c>
      <c r="P256" s="123">
        <v>12.765110166724506</v>
      </c>
      <c r="Q256" s="123">
        <v>12.679524008757289</v>
      </c>
      <c r="R256" s="123">
        <v>13.057514706264955</v>
      </c>
      <c r="S256" s="123">
        <v>13.53235518337894</v>
      </c>
      <c r="T256" s="123">
        <v>13.993230452347314</v>
      </c>
      <c r="U256" s="123">
        <v>13.840170874878872</v>
      </c>
      <c r="V256" s="123">
        <v>13.900418654920577</v>
      </c>
      <c r="W256" s="123">
        <v>13.838086385489405</v>
      </c>
      <c r="DA256" s="130" t="s">
        <v>2941</v>
      </c>
    </row>
    <row r="257" spans="1:105" ht="12" customHeight="1" x14ac:dyDescent="0.25">
      <c r="A257" s="97" t="s">
        <v>141</v>
      </c>
      <c r="B257" s="99">
        <v>9.9890357582225402</v>
      </c>
      <c r="C257" s="99">
        <v>9.9622959495826606</v>
      </c>
      <c r="D257" s="99">
        <v>9.9327402557968352</v>
      </c>
      <c r="E257" s="99">
        <v>9.5787283216776071</v>
      </c>
      <c r="F257" s="99">
        <v>10.147036009629376</v>
      </c>
      <c r="G257" s="99">
        <v>10.045172433788043</v>
      </c>
      <c r="H257" s="99">
        <v>9.9014820232466132</v>
      </c>
      <c r="I257" s="99">
        <v>9.6833272679645219</v>
      </c>
      <c r="J257" s="99">
        <v>9.7885443775146914</v>
      </c>
      <c r="K257" s="99">
        <v>9.8227149019219873</v>
      </c>
      <c r="L257" s="99">
        <v>10.447877968203795</v>
      </c>
      <c r="M257" s="99">
        <v>11.054345512750496</v>
      </c>
      <c r="N257" s="99">
        <v>10.71929879738239</v>
      </c>
      <c r="O257" s="99">
        <v>10.7255435672757</v>
      </c>
      <c r="P257" s="99">
        <v>10.614389986066442</v>
      </c>
      <c r="Q257" s="99">
        <v>10.212099937500197</v>
      </c>
      <c r="R257" s="99">
        <v>10.998618622748587</v>
      </c>
      <c r="S257" s="99">
        <v>11.106933146506654</v>
      </c>
      <c r="T257" s="99">
        <v>11.998474739187161</v>
      </c>
      <c r="U257" s="99">
        <v>11.577676648731892</v>
      </c>
      <c r="V257" s="99">
        <v>11.957493303247704</v>
      </c>
      <c r="W257" s="99">
        <v>11.752445258667308</v>
      </c>
      <c r="DA257" s="63" t="s">
        <v>2942</v>
      </c>
    </row>
    <row r="258" spans="1:105" ht="12" customHeight="1" x14ac:dyDescent="0.25">
      <c r="A258" s="97" t="s">
        <v>140</v>
      </c>
      <c r="B258" s="99">
        <v>9.8986390357082943</v>
      </c>
      <c r="C258" s="99">
        <v>9.8796599053795138</v>
      </c>
      <c r="D258" s="99">
        <v>9.9033612413107921</v>
      </c>
      <c r="E258" s="99">
        <v>9.7801678374112537</v>
      </c>
      <c r="F258" s="99">
        <v>9.9677241314053902</v>
      </c>
      <c r="G258" s="99">
        <v>9.9243504275740868</v>
      </c>
      <c r="H258" s="99">
        <v>10.108615158079239</v>
      </c>
      <c r="I258" s="99">
        <v>9.9528327988751837</v>
      </c>
      <c r="J258" s="99">
        <v>10.23851969411928</v>
      </c>
      <c r="K258" s="99">
        <v>10.178959779412164</v>
      </c>
      <c r="L258" s="99">
        <v>10.721367806091026</v>
      </c>
      <c r="M258" s="99">
        <v>10.644168754885886</v>
      </c>
      <c r="N258" s="99">
        <v>10.236312881007676</v>
      </c>
      <c r="O258" s="99">
        <v>10.755637540494106</v>
      </c>
      <c r="P258" s="99">
        <v>11.181792083887451</v>
      </c>
      <c r="Q258" s="99">
        <v>10.258173279413324</v>
      </c>
      <c r="R258" s="99">
        <v>11.1528148025535</v>
      </c>
      <c r="S258" s="99">
        <v>10.924218058677992</v>
      </c>
      <c r="T258" s="99">
        <v>12.092171004619455</v>
      </c>
      <c r="U258" s="99">
        <v>11.547967896905014</v>
      </c>
      <c r="V258" s="99">
        <v>12.251886595883439</v>
      </c>
      <c r="W258" s="99">
        <v>11.827623800277566</v>
      </c>
      <c r="DA258" s="63" t="s">
        <v>2943</v>
      </c>
    </row>
    <row r="259" spans="1:105" ht="12" customHeight="1" x14ac:dyDescent="0.25">
      <c r="A259" s="100" t="s">
        <v>50</v>
      </c>
      <c r="B259" s="102">
        <v>1.6337330504769649</v>
      </c>
      <c r="C259" s="102">
        <v>2.0158736617836208</v>
      </c>
      <c r="D259" s="102">
        <v>1.7930905607341816</v>
      </c>
      <c r="E259" s="102">
        <v>1.5740075038278596</v>
      </c>
      <c r="F259" s="102">
        <v>1.7478433946185665</v>
      </c>
      <c r="G259" s="102">
        <v>1.8699230290114397</v>
      </c>
      <c r="H259" s="102">
        <v>1.9760094109942095</v>
      </c>
      <c r="I259" s="102">
        <v>1.8368146757908688</v>
      </c>
      <c r="J259" s="102">
        <v>1.8867550963415238</v>
      </c>
      <c r="K259" s="102">
        <v>1.9056062239041891</v>
      </c>
      <c r="L259" s="102">
        <v>1.9117811670937119</v>
      </c>
      <c r="M259" s="102">
        <v>1.9697718983430268</v>
      </c>
      <c r="N259" s="102">
        <v>1.6588366199391897</v>
      </c>
      <c r="O259" s="102">
        <v>1.456053130676074</v>
      </c>
      <c r="P259" s="102">
        <v>1.8786091965334317</v>
      </c>
      <c r="Q259" s="102">
        <v>1.4710374969910678</v>
      </c>
      <c r="R259" s="102">
        <v>1.9883725681408588</v>
      </c>
      <c r="S259" s="102">
        <v>1.9443308463466116</v>
      </c>
      <c r="T259" s="102">
        <v>2.3442081558593664</v>
      </c>
      <c r="U259" s="102">
        <v>2.2560637288361751</v>
      </c>
      <c r="V259" s="102">
        <v>2.5244485583694751</v>
      </c>
      <c r="W259" s="102">
        <v>2.2575208556357738</v>
      </c>
      <c r="DA259" s="131" t="s">
        <v>2944</v>
      </c>
    </row>
    <row r="260" spans="1:105" ht="12" customHeight="1" x14ac:dyDescent="0.25">
      <c r="A260" s="103" t="s">
        <v>52</v>
      </c>
      <c r="B260" s="105">
        <v>8.2649059852313282</v>
      </c>
      <c r="C260" s="105">
        <v>7.8637862435958921</v>
      </c>
      <c r="D260" s="105">
        <v>8.11027068057661</v>
      </c>
      <c r="E260" s="105">
        <v>8.2061603335833908</v>
      </c>
      <c r="F260" s="105">
        <v>8.2198807367868216</v>
      </c>
      <c r="G260" s="105">
        <v>8.0544273985626482</v>
      </c>
      <c r="H260" s="105">
        <v>8.1326057470850301</v>
      </c>
      <c r="I260" s="105">
        <v>8.1160181230843147</v>
      </c>
      <c r="J260" s="105">
        <v>8.3517645977777519</v>
      </c>
      <c r="K260" s="105">
        <v>8.2733535555079776</v>
      </c>
      <c r="L260" s="105">
        <v>8.8095866389973132</v>
      </c>
      <c r="M260" s="105">
        <v>8.6743968565428613</v>
      </c>
      <c r="N260" s="105">
        <v>8.5774762610684885</v>
      </c>
      <c r="O260" s="105">
        <v>9.2995844098180296</v>
      </c>
      <c r="P260" s="105">
        <v>9.3031828873540228</v>
      </c>
      <c r="Q260" s="105">
        <v>8.7871357824222596</v>
      </c>
      <c r="R260" s="105">
        <v>9.1644422344126397</v>
      </c>
      <c r="S260" s="105">
        <v>8.9798872123313789</v>
      </c>
      <c r="T260" s="105">
        <v>9.7479628487600891</v>
      </c>
      <c r="U260" s="105">
        <v>9.2919041680688377</v>
      </c>
      <c r="V260" s="105">
        <v>9.7274380375139646</v>
      </c>
      <c r="W260" s="105">
        <v>9.5701029446417927</v>
      </c>
      <c r="DA260" s="132" t="s">
        <v>2945</v>
      </c>
    </row>
    <row r="261" spans="1:105" ht="12" customHeight="1" x14ac:dyDescent="0.25">
      <c r="A261" s="106" t="s">
        <v>122</v>
      </c>
      <c r="B261" s="102">
        <v>12.797338546388055</v>
      </c>
      <c r="C261" s="102">
        <v>12.58635827226208</v>
      </c>
      <c r="D261" s="102">
        <v>12.831965632682488</v>
      </c>
      <c r="E261" s="102">
        <v>12.779262705636134</v>
      </c>
      <c r="F261" s="102">
        <v>13.071696183618771</v>
      </c>
      <c r="G261" s="102">
        <v>12.526175096070645</v>
      </c>
      <c r="H261" s="102">
        <v>12.574990067036419</v>
      </c>
      <c r="I261" s="102">
        <v>12.512950661878616</v>
      </c>
      <c r="J261" s="102">
        <v>12.280481834016534</v>
      </c>
      <c r="K261" s="102">
        <v>11.936276693017772</v>
      </c>
      <c r="L261" s="102">
        <v>12.641249717535423</v>
      </c>
      <c r="M261" s="102">
        <v>13.287754920735528</v>
      </c>
      <c r="N261" s="102">
        <v>13.043291756719299</v>
      </c>
      <c r="O261" s="102">
        <v>12.980280368765644</v>
      </c>
      <c r="P261" s="102">
        <v>12.613108160229141</v>
      </c>
      <c r="Q261" s="102">
        <v>12.489281065421377</v>
      </c>
      <c r="R261" s="102">
        <v>12.659990714184399</v>
      </c>
      <c r="S261" s="102">
        <v>13.145046605353194</v>
      </c>
      <c r="T261" s="102">
        <v>13.335527699179513</v>
      </c>
      <c r="U261" s="102">
        <v>13.313721541610672</v>
      </c>
      <c r="V261" s="102">
        <v>13.301190209032235</v>
      </c>
      <c r="W261" s="102">
        <v>12.940456603585721</v>
      </c>
      <c r="DA261" s="131" t="s">
        <v>2946</v>
      </c>
    </row>
    <row r="262" spans="1:105" ht="12" customHeight="1" x14ac:dyDescent="0.25">
      <c r="A262" s="107" t="s">
        <v>121</v>
      </c>
      <c r="B262" s="105">
        <v>15.093307531085406</v>
      </c>
      <c r="C262" s="105">
        <v>15.11654463665108</v>
      </c>
      <c r="D262" s="105">
        <v>15.893879487051839</v>
      </c>
      <c r="E262" s="105">
        <v>16.50657419150836</v>
      </c>
      <c r="F262" s="105">
        <v>16.781661070341336</v>
      </c>
      <c r="G262" s="105">
        <v>16.749152944733311</v>
      </c>
      <c r="H262" s="105">
        <v>16.302481196405456</v>
      </c>
      <c r="I262" s="105">
        <v>16.695755789969645</v>
      </c>
      <c r="J262" s="105">
        <v>15.471495441849086</v>
      </c>
      <c r="K262" s="105">
        <v>15.334494590864093</v>
      </c>
      <c r="L262" s="105">
        <v>15.533068638339131</v>
      </c>
      <c r="M262" s="105">
        <v>16.489738596046767</v>
      </c>
      <c r="N262" s="105">
        <v>15.710650829507742</v>
      </c>
      <c r="O262" s="105">
        <v>15.362178842492444</v>
      </c>
      <c r="P262" s="105">
        <v>14.698696949662118</v>
      </c>
      <c r="Q262" s="105">
        <v>14.853962432899793</v>
      </c>
      <c r="R262" s="105">
        <v>15.117065464216745</v>
      </c>
      <c r="S262" s="105">
        <v>15.791823469462074</v>
      </c>
      <c r="T262" s="105">
        <v>16.188175185847022</v>
      </c>
      <c r="U262" s="105">
        <v>15.90518320728375</v>
      </c>
      <c r="V262" s="105">
        <v>15.749585834161026</v>
      </c>
      <c r="W262" s="105">
        <v>15.944596892409482</v>
      </c>
      <c r="DA262" s="132" t="s">
        <v>2947</v>
      </c>
    </row>
    <row r="263" spans="1:105" ht="12" customHeight="1" x14ac:dyDescent="0.25">
      <c r="A263" s="108" t="s">
        <v>53</v>
      </c>
      <c r="B263" s="99">
        <v>4.073428520472425</v>
      </c>
      <c r="C263" s="99">
        <v>4.1595814821814443</v>
      </c>
      <c r="D263" s="99">
        <v>4.7284756227046909</v>
      </c>
      <c r="E263" s="99">
        <v>5.3071025431167618</v>
      </c>
      <c r="F263" s="99">
        <v>5.6302836740872015</v>
      </c>
      <c r="G263" s="99">
        <v>5.7547762619921965</v>
      </c>
      <c r="H263" s="99">
        <v>5.4731559647900729</v>
      </c>
      <c r="I263" s="99">
        <v>5.9201649752425238</v>
      </c>
      <c r="J263" s="99">
        <v>4.9460373431225957</v>
      </c>
      <c r="K263" s="99">
        <v>5.0018438267641905</v>
      </c>
      <c r="L263" s="99">
        <v>4.953583935591193</v>
      </c>
      <c r="M263" s="99">
        <v>5.5748924345388646</v>
      </c>
      <c r="N263" s="99">
        <v>5.0825975278593987</v>
      </c>
      <c r="O263" s="99">
        <v>4.9901546083956276</v>
      </c>
      <c r="P263" s="99">
        <v>4.457009765998392</v>
      </c>
      <c r="Q263" s="99">
        <v>4.3890512294290964</v>
      </c>
      <c r="R263" s="99">
        <v>4.6260501464942667</v>
      </c>
      <c r="S263" s="99">
        <v>5.2850586666819162</v>
      </c>
      <c r="T263" s="99">
        <v>5.203636627714654</v>
      </c>
      <c r="U263" s="99">
        <v>5.2105080296833348</v>
      </c>
      <c r="V263" s="99">
        <v>4.8617794992628935</v>
      </c>
      <c r="W263" s="99">
        <v>5.3832689201597983</v>
      </c>
      <c r="DA263" s="63" t="s">
        <v>2948</v>
      </c>
    </row>
    <row r="264" spans="1:105" ht="12" customHeight="1" x14ac:dyDescent="0.25">
      <c r="A264" s="108" t="s">
        <v>52</v>
      </c>
      <c r="B264" s="99">
        <v>11.01987901061298</v>
      </c>
      <c r="C264" s="99">
        <v>10.956963154469635</v>
      </c>
      <c r="D264" s="99">
        <v>11.165403864347141</v>
      </c>
      <c r="E264" s="99">
        <v>11.199471648391599</v>
      </c>
      <c r="F264" s="99">
        <v>11.15137739625413</v>
      </c>
      <c r="G264" s="99">
        <v>10.994376682741116</v>
      </c>
      <c r="H264" s="99">
        <v>10.829325231615387</v>
      </c>
      <c r="I264" s="99">
        <v>10.775590814727119</v>
      </c>
      <c r="J264" s="99">
        <v>10.525458098726489</v>
      </c>
      <c r="K264" s="99">
        <v>10.332650764099903</v>
      </c>
      <c r="L264" s="99">
        <v>10.579484702747935</v>
      </c>
      <c r="M264" s="99">
        <v>10.914846161507898</v>
      </c>
      <c r="N264" s="99">
        <v>10.62805330164834</v>
      </c>
      <c r="O264" s="99">
        <v>10.372024234096815</v>
      </c>
      <c r="P264" s="99">
        <v>10.241687183663723</v>
      </c>
      <c r="Q264" s="99">
        <v>10.464911203470697</v>
      </c>
      <c r="R264" s="99">
        <v>10.491015317722475</v>
      </c>
      <c r="S264" s="99">
        <v>10.506764802780161</v>
      </c>
      <c r="T264" s="99">
        <v>10.984538558132364</v>
      </c>
      <c r="U264" s="99">
        <v>10.694675177600415</v>
      </c>
      <c r="V264" s="99">
        <v>10.887806334898132</v>
      </c>
      <c r="W264" s="99">
        <v>10.561327972249684</v>
      </c>
      <c r="DA264" s="63" t="s">
        <v>2949</v>
      </c>
    </row>
    <row r="265" spans="1:105" ht="12" customHeight="1" x14ac:dyDescent="0.25">
      <c r="A265" s="121" t="s">
        <v>54</v>
      </c>
      <c r="B265" s="123">
        <v>6.3929885791025773</v>
      </c>
      <c r="C265" s="123">
        <v>6.7029679045689008</v>
      </c>
      <c r="D265" s="123">
        <v>6.8353063596454167</v>
      </c>
      <c r="E265" s="123">
        <v>6.839912672900649</v>
      </c>
      <c r="F265" s="123">
        <v>7.0185213360674457</v>
      </c>
      <c r="G265" s="123">
        <v>6.7583043163948853</v>
      </c>
      <c r="H265" s="123">
        <v>6.8603500078065913</v>
      </c>
      <c r="I265" s="123">
        <v>6.5313711329297996</v>
      </c>
      <c r="J265" s="123">
        <v>6.1839417190458734</v>
      </c>
      <c r="K265" s="123">
        <v>5.9292288305621863</v>
      </c>
      <c r="L265" s="123">
        <v>6.199821752702797</v>
      </c>
      <c r="M265" s="123">
        <v>5.8961822188145234</v>
      </c>
      <c r="N265" s="123">
        <v>5.6325391023141496</v>
      </c>
      <c r="O265" s="123">
        <v>5.5040242329740963</v>
      </c>
      <c r="P265" s="123">
        <v>5.3301383114822576</v>
      </c>
      <c r="Q265" s="123">
        <v>5.2897493530358606</v>
      </c>
      <c r="R265" s="123">
        <v>5.2794955106597161</v>
      </c>
      <c r="S265" s="123">
        <v>5.5778919880218547</v>
      </c>
      <c r="T265" s="123">
        <v>5.6558883054350479</v>
      </c>
      <c r="U265" s="123">
        <v>5.5419765439837816</v>
      </c>
      <c r="V265" s="123">
        <v>5.6264510040092368</v>
      </c>
      <c r="W265" s="123">
        <v>5.6237581578677203</v>
      </c>
      <c r="DA265" s="130" t="s">
        <v>2950</v>
      </c>
    </row>
    <row r="266" spans="1:105" ht="12" customHeight="1" x14ac:dyDescent="0.25">
      <c r="A266" s="97" t="s">
        <v>50</v>
      </c>
      <c r="B266" s="99">
        <v>6.8530195131511773</v>
      </c>
      <c r="C266" s="99">
        <v>6.835065982032809</v>
      </c>
      <c r="D266" s="99">
        <v>7.0203069091778554</v>
      </c>
      <c r="E266" s="99">
        <v>7.3039802104235019</v>
      </c>
      <c r="F266" s="99">
        <v>7.5225764063351468</v>
      </c>
      <c r="G266" s="99">
        <v>7.1863704019635506</v>
      </c>
      <c r="H266" s="99">
        <v>6.9145080768135072</v>
      </c>
      <c r="I266" s="99">
        <v>6.6419961481772347</v>
      </c>
      <c r="J266" s="99">
        <v>6.3052506185321509</v>
      </c>
      <c r="K266" s="99">
        <v>6.1775633736533022</v>
      </c>
      <c r="L266" s="99">
        <v>6.1790930149878287</v>
      </c>
      <c r="M266" s="99">
        <v>6.1573319228082655</v>
      </c>
      <c r="N266" s="99">
        <v>5.7282813587403281</v>
      </c>
      <c r="O266" s="99">
        <v>5.6349111567527004</v>
      </c>
      <c r="P266" s="99">
        <v>5.546378010226757</v>
      </c>
      <c r="Q266" s="99">
        <v>5.4257649741546006</v>
      </c>
      <c r="R266" s="99">
        <v>5.4605536792006975</v>
      </c>
      <c r="S266" s="99">
        <v>5.7573313120492529</v>
      </c>
      <c r="T266" s="99">
        <v>5.9126674149898122</v>
      </c>
      <c r="U266" s="99">
        <v>5.733914054776033</v>
      </c>
      <c r="V266" s="99">
        <v>5.893611510140734</v>
      </c>
      <c r="W266" s="99">
        <v>5.7327247315705527</v>
      </c>
      <c r="DA266" s="63" t="s">
        <v>2951</v>
      </c>
    </row>
    <row r="267" spans="1:105" ht="12" customHeight="1" x14ac:dyDescent="0.25">
      <c r="A267" s="109" t="s">
        <v>120</v>
      </c>
      <c r="B267" s="110">
        <v>6.1438149606946464</v>
      </c>
      <c r="C267" s="110">
        <v>6.6336594313074695</v>
      </c>
      <c r="D267" s="110">
        <v>6.74026623691124</v>
      </c>
      <c r="E267" s="110">
        <v>6.6063250137760283</v>
      </c>
      <c r="F267" s="110">
        <v>6.7735238523726</v>
      </c>
      <c r="G267" s="110">
        <v>6.5662648933352497</v>
      </c>
      <c r="H267" s="110">
        <v>6.8387584308527272</v>
      </c>
      <c r="I267" s="110">
        <v>6.4903685802680453</v>
      </c>
      <c r="J267" s="110">
        <v>6.1393206168763514</v>
      </c>
      <c r="K267" s="110">
        <v>5.8396267027611266</v>
      </c>
      <c r="L267" s="110">
        <v>6.2070718842969343</v>
      </c>
      <c r="M267" s="110">
        <v>5.8064509160161561</v>
      </c>
      <c r="N267" s="110">
        <v>5.5996652716704798</v>
      </c>
      <c r="O267" s="110">
        <v>5.4598046991789912</v>
      </c>
      <c r="P267" s="110">
        <v>5.2579209314194779</v>
      </c>
      <c r="Q267" s="110">
        <v>5.2461911256692266</v>
      </c>
      <c r="R267" s="110">
        <v>5.2243720640922859</v>
      </c>
      <c r="S267" s="110">
        <v>5.5264355632963538</v>
      </c>
      <c r="T267" s="110">
        <v>5.5871647723260089</v>
      </c>
      <c r="U267" s="110">
        <v>5.4940480735736941</v>
      </c>
      <c r="V267" s="110">
        <v>5.5635291303336141</v>
      </c>
      <c r="W267" s="110">
        <v>5.5987712030846488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28.819838979885073</v>
      </c>
      <c r="C269" s="118">
        <f t="shared" si="122"/>
        <v>29.009126762335598</v>
      </c>
      <c r="D269" s="118">
        <f t="shared" si="122"/>
        <v>29.043299400515004</v>
      </c>
      <c r="E269" s="118">
        <f t="shared" si="122"/>
        <v>29.535252233214148</v>
      </c>
      <c r="F269" s="118">
        <f t="shared" si="122"/>
        <v>31.196778251322765</v>
      </c>
      <c r="G269" s="118">
        <f t="shared" si="122"/>
        <v>31.623663295509619</v>
      </c>
      <c r="H269" s="118">
        <f t="shared" si="122"/>
        <v>30.498391861293189</v>
      </c>
      <c r="I269" s="118">
        <f t="shared" si="122"/>
        <v>27.614539011562293</v>
      </c>
      <c r="J269" s="118">
        <f t="shared" si="122"/>
        <v>30.171763791980499</v>
      </c>
      <c r="K269" s="118">
        <f t="shared" si="122"/>
        <v>28.982754676319672</v>
      </c>
      <c r="L269" s="118">
        <f t="shared" si="122"/>
        <v>31.351736840497281</v>
      </c>
      <c r="M269" s="118">
        <f t="shared" si="122"/>
        <v>26.803428881378956</v>
      </c>
      <c r="N269" s="118">
        <f t="shared" si="122"/>
        <v>26.916941621129705</v>
      </c>
      <c r="O269" s="118">
        <f t="shared" si="122"/>
        <v>28.293385089864685</v>
      </c>
      <c r="P269" s="118">
        <f t="shared" si="122"/>
        <v>23.843643882541574</v>
      </c>
      <c r="Q269" s="118">
        <f t="shared" si="122"/>
        <v>23.325777272852253</v>
      </c>
      <c r="R269" s="118">
        <f t="shared" ref="R269:V269" si="123">R270+R273+R275+R284</f>
        <v>25.971428031817403</v>
      </c>
      <c r="S269" s="118">
        <f t="shared" si="123"/>
        <v>23.419541452624749</v>
      </c>
      <c r="T269" s="118">
        <f t="shared" si="123"/>
        <v>25.755992761236563</v>
      </c>
      <c r="U269" s="118">
        <f t="shared" si="123"/>
        <v>23.798263748318483</v>
      </c>
      <c r="V269" s="118">
        <f t="shared" si="123"/>
        <v>23.643106841946636</v>
      </c>
      <c r="W269" s="118">
        <f t="shared" ref="W269" si="124">W270+W273+W275+W284</f>
        <v>25.172887162496842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25.68896065047673</v>
      </c>
      <c r="C270" s="123">
        <f t="shared" si="125"/>
        <v>25.990697318091186</v>
      </c>
      <c r="D270" s="123">
        <f t="shared" si="125"/>
        <v>26.093395474968073</v>
      </c>
      <c r="E270" s="123">
        <f t="shared" si="125"/>
        <v>26.673160250112481</v>
      </c>
      <c r="F270" s="123">
        <f t="shared" si="125"/>
        <v>28.299954504858047</v>
      </c>
      <c r="G270" s="123">
        <f t="shared" si="125"/>
        <v>29.02873092776014</v>
      </c>
      <c r="H270" s="123">
        <f t="shared" si="125"/>
        <v>28.258351996617325</v>
      </c>
      <c r="I270" s="123">
        <f t="shared" si="125"/>
        <v>25.638676344245759</v>
      </c>
      <c r="J270" s="123">
        <f t="shared" si="125"/>
        <v>28.314219354529754</v>
      </c>
      <c r="K270" s="123">
        <f t="shared" si="125"/>
        <v>27.215065987436613</v>
      </c>
      <c r="L270" s="123">
        <f t="shared" si="125"/>
        <v>29.608630151373141</v>
      </c>
      <c r="M270" s="123">
        <f t="shared" si="125"/>
        <v>25.082914157685771</v>
      </c>
      <c r="N270" s="123">
        <f t="shared" si="125"/>
        <v>25.347778181718517</v>
      </c>
      <c r="O270" s="123">
        <f t="shared" si="125"/>
        <v>26.790918531561751</v>
      </c>
      <c r="P270" s="123">
        <f t="shared" si="125"/>
        <v>22.388716505384853</v>
      </c>
      <c r="Q270" s="123">
        <f t="shared" si="125"/>
        <v>21.951001007878673</v>
      </c>
      <c r="R270" s="123">
        <f t="shared" ref="R270:V270" si="126">SUM(R271:R272)</f>
        <v>24.57286341389872</v>
      </c>
      <c r="S270" s="123">
        <f t="shared" si="126"/>
        <v>22.033626355157793</v>
      </c>
      <c r="T270" s="123">
        <f t="shared" si="126"/>
        <v>24.3629072306633</v>
      </c>
      <c r="U270" s="123">
        <f t="shared" si="126"/>
        <v>22.538683871544407</v>
      </c>
      <c r="V270" s="123">
        <f t="shared" si="126"/>
        <v>22.423725362103152</v>
      </c>
      <c r="W270" s="123">
        <f t="shared" ref="W270" si="127">SUM(W271:W272)</f>
        <v>24.003232840058828</v>
      </c>
      <c r="DA270" s="130" t="s">
        <v>3104</v>
      </c>
    </row>
    <row r="271" spans="1:105" ht="12" customHeight="1" x14ac:dyDescent="0.25">
      <c r="A271" s="97" t="s">
        <v>74</v>
      </c>
      <c r="B271" s="99">
        <v>25.68896065047673</v>
      </c>
      <c r="C271" s="99">
        <v>25.990697318091186</v>
      </c>
      <c r="D271" s="99">
        <v>26.093395474968073</v>
      </c>
      <c r="E271" s="99">
        <v>26.673160250112481</v>
      </c>
      <c r="F271" s="99">
        <v>28.299954504858047</v>
      </c>
      <c r="G271" s="99">
        <v>29.02873092776014</v>
      </c>
      <c r="H271" s="99">
        <v>28.258351996617325</v>
      </c>
      <c r="I271" s="99">
        <v>25.638676344245759</v>
      </c>
      <c r="J271" s="99">
        <v>28.314219354529754</v>
      </c>
      <c r="K271" s="99">
        <v>27.215065987436613</v>
      </c>
      <c r="L271" s="99">
        <v>29.608630151373141</v>
      </c>
      <c r="M271" s="99">
        <v>25.082914157685771</v>
      </c>
      <c r="N271" s="99">
        <v>25.347778181718517</v>
      </c>
      <c r="O271" s="99">
        <v>26.790918531561751</v>
      </c>
      <c r="P271" s="99">
        <v>22.388716505384853</v>
      </c>
      <c r="Q271" s="99">
        <v>21.951001007878673</v>
      </c>
      <c r="R271" s="99">
        <v>24.57286341389872</v>
      </c>
      <c r="S271" s="99">
        <v>22.033626355157793</v>
      </c>
      <c r="T271" s="99">
        <v>24.3629072306633</v>
      </c>
      <c r="U271" s="99">
        <v>22.538683871544407</v>
      </c>
      <c r="V271" s="99">
        <v>22.423725362103152</v>
      </c>
      <c r="W271" s="99">
        <v>24.003232840058828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2.1999991012196514</v>
      </c>
      <c r="C275" s="123">
        <v>2.1096460261993872</v>
      </c>
      <c r="D275" s="123">
        <v>2.030330515011693</v>
      </c>
      <c r="E275" s="123">
        <v>1.9168031419421394</v>
      </c>
      <c r="F275" s="123">
        <v>1.9484131062119083</v>
      </c>
      <c r="G275" s="123">
        <v>1.740001435591978</v>
      </c>
      <c r="H275" s="123">
        <v>1.4872663421763388</v>
      </c>
      <c r="I275" s="123">
        <v>1.2928895437684735</v>
      </c>
      <c r="J275" s="123">
        <v>1.2154602941952486</v>
      </c>
      <c r="K275" s="123">
        <v>1.148256788695301</v>
      </c>
      <c r="L275" s="123">
        <v>1.1378113124139539</v>
      </c>
      <c r="M275" s="123">
        <v>1.1259748477231089</v>
      </c>
      <c r="N275" s="123">
        <v>1.0159291162860355</v>
      </c>
      <c r="O275" s="123">
        <v>0.96534628651962573</v>
      </c>
      <c r="P275" s="123">
        <v>0.93167703621286047</v>
      </c>
      <c r="Q275" s="123">
        <v>0.87862104471294733</v>
      </c>
      <c r="R275" s="123">
        <v>0.91829919401313664</v>
      </c>
      <c r="S275" s="123">
        <v>0.90336553349585735</v>
      </c>
      <c r="T275" s="123">
        <v>0.92500834306916901</v>
      </c>
      <c r="U275" s="123">
        <v>0.8318960747229035</v>
      </c>
      <c r="V275" s="123">
        <v>0.80207928220181512</v>
      </c>
      <c r="W275" s="123">
        <v>0.77376832660039152</v>
      </c>
      <c r="DA275" s="130" t="s">
        <v>3109</v>
      </c>
    </row>
    <row r="276" spans="1:105" ht="12" customHeight="1" x14ac:dyDescent="0.25">
      <c r="A276" s="97" t="s">
        <v>141</v>
      </c>
      <c r="B276" s="99">
        <v>4.0940024295984747</v>
      </c>
      <c r="C276" s="99">
        <v>4.0675868157075143</v>
      </c>
      <c r="D276" s="99">
        <v>4.0409964892422279</v>
      </c>
      <c r="E276" s="99">
        <v>3.877692398113024</v>
      </c>
      <c r="F276" s="99">
        <v>4.0598801381096692</v>
      </c>
      <c r="G276" s="99">
        <v>3.9954894399416592</v>
      </c>
      <c r="H276" s="99">
        <v>3.8872947848608277</v>
      </c>
      <c r="I276" s="99">
        <v>3.7870069987621267</v>
      </c>
      <c r="J276" s="99">
        <v>3.8113997461781595</v>
      </c>
      <c r="K276" s="99">
        <v>3.8009101744124343</v>
      </c>
      <c r="L276" s="99">
        <v>4.0071010383305152</v>
      </c>
      <c r="M276" s="99">
        <v>4.1829708025552925</v>
      </c>
      <c r="N276" s="99">
        <v>4.000926910671935</v>
      </c>
      <c r="O276" s="99">
        <v>3.9344923271230234</v>
      </c>
      <c r="P276" s="99">
        <v>3.8327469736806923</v>
      </c>
      <c r="Q276" s="99">
        <v>3.6222382590525481</v>
      </c>
      <c r="R276" s="99">
        <v>3.7743541244730956</v>
      </c>
      <c r="S276" s="99">
        <v>3.7029055564077766</v>
      </c>
      <c r="T276" s="99">
        <v>3.8258558776251168</v>
      </c>
      <c r="U276" s="99">
        <v>3.5735819111205656</v>
      </c>
      <c r="V276" s="99">
        <v>3.5776915485094349</v>
      </c>
      <c r="W276" s="99">
        <v>3.4542371643908227</v>
      </c>
      <c r="DA276" s="63" t="s">
        <v>3110</v>
      </c>
    </row>
    <row r="277" spans="1:105" ht="12" customHeight="1" x14ac:dyDescent="0.25">
      <c r="A277" s="97" t="s">
        <v>140</v>
      </c>
      <c r="B277" s="99">
        <v>0.66788829916533499</v>
      </c>
      <c r="C277" s="99">
        <v>0.82611297124336047</v>
      </c>
      <c r="D277" s="99">
        <v>0.73501959362203662</v>
      </c>
      <c r="E277" s="99">
        <v>0.63982465274948053</v>
      </c>
      <c r="F277" s="99">
        <v>0.68672790028192154</v>
      </c>
      <c r="G277" s="99">
        <v>0.73231965654660236</v>
      </c>
      <c r="H277" s="99">
        <v>0.75268720688493973</v>
      </c>
      <c r="I277" s="99">
        <v>0.69342241425119455</v>
      </c>
      <c r="J277" s="99">
        <v>0.7009645366499605</v>
      </c>
      <c r="K277" s="99">
        <v>0.69912851288870614</v>
      </c>
      <c r="L277" s="99">
        <v>0.69805171778834452</v>
      </c>
      <c r="M277" s="99">
        <v>0.70546805899402332</v>
      </c>
      <c r="N277" s="99">
        <v>0.58828959340167797</v>
      </c>
      <c r="O277" s="99">
        <v>0.51534936497179329</v>
      </c>
      <c r="P277" s="99">
        <v>0.65441261091104808</v>
      </c>
      <c r="Q277" s="99">
        <v>0.52565088792283365</v>
      </c>
      <c r="R277" s="99">
        <v>0.6702873924864261</v>
      </c>
      <c r="S277" s="99">
        <v>0.6569524072440307</v>
      </c>
      <c r="T277" s="99">
        <v>0.71959727501181914</v>
      </c>
      <c r="U277" s="99">
        <v>0.66441029377259864</v>
      </c>
      <c r="V277" s="99">
        <v>0.72120172294101037</v>
      </c>
      <c r="W277" s="99">
        <v>0.64261064357885722</v>
      </c>
      <c r="DA277" s="63" t="s">
        <v>3111</v>
      </c>
    </row>
    <row r="278" spans="1:105" ht="12" customHeight="1" x14ac:dyDescent="0.25">
      <c r="A278" s="100" t="s">
        <v>50</v>
      </c>
      <c r="B278" s="102">
        <v>0.66788829916533499</v>
      </c>
      <c r="C278" s="102">
        <v>0.82611297124336047</v>
      </c>
      <c r="D278" s="102">
        <v>0.73501959362203662</v>
      </c>
      <c r="E278" s="102">
        <v>0.63982465274948053</v>
      </c>
      <c r="F278" s="102">
        <v>0.68672790028192154</v>
      </c>
      <c r="G278" s="102">
        <v>0.73231965654660236</v>
      </c>
      <c r="H278" s="102">
        <v>0.75268720688493973</v>
      </c>
      <c r="I278" s="102">
        <v>0.69342241425119455</v>
      </c>
      <c r="J278" s="102">
        <v>0.7009645366499605</v>
      </c>
      <c r="K278" s="102">
        <v>0.69912851288870614</v>
      </c>
      <c r="L278" s="102">
        <v>0.69805171778834452</v>
      </c>
      <c r="M278" s="102">
        <v>0.70546805899402332</v>
      </c>
      <c r="N278" s="102">
        <v>0.58828959340167797</v>
      </c>
      <c r="O278" s="102">
        <v>0.51534936497179329</v>
      </c>
      <c r="P278" s="102">
        <v>0.65441261091104808</v>
      </c>
      <c r="Q278" s="102">
        <v>0.52565088792283365</v>
      </c>
      <c r="R278" s="102">
        <v>0.6702873924864261</v>
      </c>
      <c r="S278" s="102">
        <v>0.6569524072440307</v>
      </c>
      <c r="T278" s="102">
        <v>0.71959727501181914</v>
      </c>
      <c r="U278" s="102">
        <v>0.66441029377259864</v>
      </c>
      <c r="V278" s="102">
        <v>0.72120172294101037</v>
      </c>
      <c r="W278" s="102">
        <v>0.64261064357885722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0.93087922818869062</v>
      </c>
      <c r="C284" s="123">
        <v>0.9087834180450276</v>
      </c>
      <c r="D284" s="123">
        <v>0.91957341053523589</v>
      </c>
      <c r="E284" s="123">
        <v>0.94528884115952794</v>
      </c>
      <c r="F284" s="123">
        <v>0.94841064025280863</v>
      </c>
      <c r="G284" s="123">
        <v>0.85493093215749927</v>
      </c>
      <c r="H284" s="123">
        <v>0.75277352249952767</v>
      </c>
      <c r="I284" s="123">
        <v>0.68297312354806083</v>
      </c>
      <c r="J284" s="123">
        <v>0.64208414325549468</v>
      </c>
      <c r="K284" s="123">
        <v>0.61943190018775629</v>
      </c>
      <c r="L284" s="123">
        <v>0.6052953767101853</v>
      </c>
      <c r="M284" s="123">
        <v>0.59453987597007829</v>
      </c>
      <c r="N284" s="123">
        <v>0.55323432312515164</v>
      </c>
      <c r="O284" s="123">
        <v>0.53712027178330923</v>
      </c>
      <c r="P284" s="123">
        <v>0.52325034094386114</v>
      </c>
      <c r="Q284" s="123">
        <v>0.49615522026063252</v>
      </c>
      <c r="R284" s="123">
        <v>0.48026542390554766</v>
      </c>
      <c r="S284" s="123">
        <v>0.4825495639710996</v>
      </c>
      <c r="T284" s="123">
        <v>0.46807718750409316</v>
      </c>
      <c r="U284" s="123">
        <v>0.42768380205117307</v>
      </c>
      <c r="V284" s="123">
        <v>0.41730219764166604</v>
      </c>
      <c r="W284" s="123">
        <v>0.39588599583762357</v>
      </c>
      <c r="DA284" s="130" t="s">
        <v>3118</v>
      </c>
    </row>
    <row r="285" spans="1:105" ht="12" customHeight="1" x14ac:dyDescent="0.25">
      <c r="A285" s="97" t="s">
        <v>50</v>
      </c>
      <c r="B285" s="99">
        <v>2.6494931150288497</v>
      </c>
      <c r="C285" s="99">
        <v>2.6408738350710368</v>
      </c>
      <c r="D285" s="99">
        <v>2.7095709546278699</v>
      </c>
      <c r="E285" s="99">
        <v>2.823289872586848</v>
      </c>
      <c r="F285" s="99">
        <v>2.8996600355759705</v>
      </c>
      <c r="G285" s="99">
        <v>2.7606174403208961</v>
      </c>
      <c r="H285" s="99">
        <v>2.6409524389920001</v>
      </c>
      <c r="I285" s="99">
        <v>2.5256367457222906</v>
      </c>
      <c r="J285" s="99">
        <v>2.3876824590478143</v>
      </c>
      <c r="K285" s="99">
        <v>2.336202937709571</v>
      </c>
      <c r="L285" s="99">
        <v>2.3358859102748371</v>
      </c>
      <c r="M285" s="99">
        <v>2.3248603748371237</v>
      </c>
      <c r="N285" s="99">
        <v>2.164482583254701</v>
      </c>
      <c r="O285" s="99">
        <v>2.1269610963970829</v>
      </c>
      <c r="P285" s="99">
        <v>2.0900130232136731</v>
      </c>
      <c r="Q285" s="99">
        <v>2.0454574883954009</v>
      </c>
      <c r="R285" s="99">
        <v>2.057742586178493</v>
      </c>
      <c r="S285" s="99">
        <v>2.1653009022268739</v>
      </c>
      <c r="T285" s="99">
        <v>2.2170041994418863</v>
      </c>
      <c r="U285" s="99">
        <v>2.140414537446913</v>
      </c>
      <c r="V285" s="99">
        <v>2.1891290651388711</v>
      </c>
      <c r="W285" s="99">
        <v>2.1223204860695453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73.541592671269299</v>
      </c>
      <c r="D290" s="117">
        <f t="shared" si="129"/>
        <v>74.048673826569313</v>
      </c>
      <c r="E290" s="117">
        <f t="shared" si="129"/>
        <v>76.734465126587025</v>
      </c>
      <c r="F290" s="117">
        <f t="shared" si="129"/>
        <v>105.01022618098463</v>
      </c>
      <c r="G290" s="117">
        <f t="shared" si="129"/>
        <v>111.22317777012935</v>
      </c>
      <c r="H290" s="117">
        <f t="shared" si="129"/>
        <v>117.27063177000362</v>
      </c>
      <c r="I290" s="117">
        <f t="shared" si="129"/>
        <v>114.76239585228431</v>
      </c>
      <c r="J290" s="117">
        <f t="shared" si="129"/>
        <v>125.3506822219513</v>
      </c>
      <c r="K290" s="117">
        <f t="shared" si="129"/>
        <v>89.958537530117994</v>
      </c>
      <c r="L290" s="117">
        <f t="shared" si="129"/>
        <v>97.426460480850409</v>
      </c>
      <c r="M290" s="117">
        <f t="shared" si="129"/>
        <v>86.147534578007352</v>
      </c>
      <c r="N290" s="117">
        <f t="shared" si="129"/>
        <v>102.79997555458436</v>
      </c>
      <c r="O290" s="117">
        <f t="shared" si="129"/>
        <v>96.441487698031708</v>
      </c>
      <c r="P290" s="117">
        <f t="shared" si="129"/>
        <v>39.88707250034048</v>
      </c>
      <c r="Q290" s="117">
        <f t="shared" si="129"/>
        <v>44.687108312760031</v>
      </c>
      <c r="R290" s="117">
        <f t="shared" ref="R290:V290" si="130">R291+R294+R296+R305</f>
        <v>58.656165896574215</v>
      </c>
      <c r="S290" s="117">
        <f t="shared" si="130"/>
        <v>51.957222477000236</v>
      </c>
      <c r="T290" s="117">
        <f t="shared" si="130"/>
        <v>58.957501492835277</v>
      </c>
      <c r="U290" s="117">
        <f t="shared" si="130"/>
        <v>48.34141692030196</v>
      </c>
      <c r="V290" s="117">
        <f t="shared" si="130"/>
        <v>51.721655466732784</v>
      </c>
      <c r="W290" s="117">
        <f t="shared" ref="W290" si="131">W291+W294+W296+W305</f>
        <v>56.029175606946687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59.65083745571917</v>
      </c>
      <c r="D291" s="122">
        <f t="shared" si="132"/>
        <v>57.717284318180653</v>
      </c>
      <c r="E291" s="122">
        <f t="shared" si="132"/>
        <v>58.904911275228329</v>
      </c>
      <c r="F291" s="122">
        <f t="shared" si="132"/>
        <v>83.741261334630039</v>
      </c>
      <c r="G291" s="122">
        <f t="shared" si="132"/>
        <v>91.063855543564941</v>
      </c>
      <c r="H291" s="122">
        <f t="shared" si="132"/>
        <v>95.050733983170204</v>
      </c>
      <c r="I291" s="122">
        <f t="shared" si="132"/>
        <v>91.492873832563305</v>
      </c>
      <c r="J291" s="122">
        <f t="shared" si="132"/>
        <v>100.3319122889073</v>
      </c>
      <c r="K291" s="122">
        <f t="shared" si="132"/>
        <v>72.269438349255267</v>
      </c>
      <c r="L291" s="122">
        <f t="shared" si="132"/>
        <v>78.532422817809817</v>
      </c>
      <c r="M291" s="122">
        <f t="shared" si="132"/>
        <v>66.15303461386155</v>
      </c>
      <c r="N291" s="122">
        <f t="shared" si="132"/>
        <v>79.427862074806441</v>
      </c>
      <c r="O291" s="122">
        <f t="shared" si="132"/>
        <v>76.616427485742193</v>
      </c>
      <c r="P291" s="122">
        <f t="shared" si="132"/>
        <v>31.639056699853736</v>
      </c>
      <c r="Q291" s="122">
        <f t="shared" si="132"/>
        <v>34.523149537203935</v>
      </c>
      <c r="R291" s="122">
        <f t="shared" ref="R291:V291" si="133">SUM(R292:R293)</f>
        <v>45.881038096389673</v>
      </c>
      <c r="S291" s="122">
        <f t="shared" si="133"/>
        <v>38.073140339085285</v>
      </c>
      <c r="T291" s="122">
        <f t="shared" si="133"/>
        <v>44.008045343569712</v>
      </c>
      <c r="U291" s="122">
        <f t="shared" si="133"/>
        <v>35.707656860543551</v>
      </c>
      <c r="V291" s="122">
        <f t="shared" si="133"/>
        <v>38.075391315556658</v>
      </c>
      <c r="W291" s="122">
        <f t="shared" ref="W291" si="134">SUM(W292:W293)</f>
        <v>41.012755728707226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58.844909962495642</v>
      </c>
      <c r="D292" s="98">
        <v>56.97553805120198</v>
      </c>
      <c r="E292" s="98">
        <v>58.196223624981883</v>
      </c>
      <c r="F292" s="98">
        <v>82.707516986318083</v>
      </c>
      <c r="G292" s="98">
        <v>89.929100686019481</v>
      </c>
      <c r="H292" s="98">
        <v>93.878607535491994</v>
      </c>
      <c r="I292" s="98">
        <v>90.402536368986489</v>
      </c>
      <c r="J292" s="98">
        <v>99.152624048737081</v>
      </c>
      <c r="K292" s="98">
        <v>71.402400092934514</v>
      </c>
      <c r="L292" s="98">
        <v>77.569984149276422</v>
      </c>
      <c r="M292" s="98">
        <v>65.354709626156321</v>
      </c>
      <c r="N292" s="98">
        <v>78.482924013424679</v>
      </c>
      <c r="O292" s="98">
        <v>75.619967579054631</v>
      </c>
      <c r="P292" s="98">
        <v>31.190234271174067</v>
      </c>
      <c r="Q292" s="98">
        <v>34.043068769387091</v>
      </c>
      <c r="R292" s="98">
        <v>45.228340886176831</v>
      </c>
      <c r="S292" s="98">
        <v>37.542302813659425</v>
      </c>
      <c r="T292" s="98">
        <v>43.38373067962705</v>
      </c>
      <c r="U292" s="98">
        <v>35.196910075237753</v>
      </c>
      <c r="V292" s="98">
        <v>37.536156937171377</v>
      </c>
      <c r="W292" s="98">
        <v>40.449787867734351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0.80592749322352808</v>
      </c>
      <c r="D293" s="98">
        <v>0.74174626697867463</v>
      </c>
      <c r="E293" s="98">
        <v>0.70868765024644442</v>
      </c>
      <c r="F293" s="98">
        <v>1.0337443483119555</v>
      </c>
      <c r="G293" s="98">
        <v>1.134754857545462</v>
      </c>
      <c r="H293" s="98">
        <v>1.172126447678203</v>
      </c>
      <c r="I293" s="98">
        <v>1.0903374635768088</v>
      </c>
      <c r="J293" s="98">
        <v>1.1792882401702247</v>
      </c>
      <c r="K293" s="98">
        <v>0.86703825632075882</v>
      </c>
      <c r="L293" s="98">
        <v>0.96243866853340021</v>
      </c>
      <c r="M293" s="98">
        <v>0.79832498770522942</v>
      </c>
      <c r="N293" s="98">
        <v>0.94493806138176684</v>
      </c>
      <c r="O293" s="98">
        <v>0.9964599066875659</v>
      </c>
      <c r="P293" s="98">
        <v>0.44882242867966876</v>
      </c>
      <c r="Q293" s="98">
        <v>0.48008076781684644</v>
      </c>
      <c r="R293" s="98">
        <v>0.65269721021284044</v>
      </c>
      <c r="S293" s="98">
        <v>0.53083752542585694</v>
      </c>
      <c r="T293" s="98">
        <v>0.62431466394266533</v>
      </c>
      <c r="U293" s="98">
        <v>0.51074678530579565</v>
      </c>
      <c r="V293" s="98">
        <v>0.53923437838528365</v>
      </c>
      <c r="W293" s="98">
        <v>0.56296786097287665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0.16041410353539517</v>
      </c>
      <c r="D294" s="122">
        <f t="shared" si="135"/>
        <v>0.32993430238290011</v>
      </c>
      <c r="E294" s="122">
        <f t="shared" si="135"/>
        <v>0.9161090893463153</v>
      </c>
      <c r="F294" s="122">
        <f t="shared" si="135"/>
        <v>0.83137259289674159</v>
      </c>
      <c r="G294" s="122">
        <f t="shared" si="135"/>
        <v>0.91438983831067344</v>
      </c>
      <c r="H294" s="122">
        <f t="shared" si="135"/>
        <v>0.63601186121093811</v>
      </c>
      <c r="I294" s="122">
        <f t="shared" si="135"/>
        <v>0.71318758187583331</v>
      </c>
      <c r="J294" s="122">
        <f t="shared" si="135"/>
        <v>1.0075250993879175</v>
      </c>
      <c r="K294" s="122">
        <f t="shared" si="135"/>
        <v>0.72230089257517271</v>
      </c>
      <c r="L294" s="122">
        <f t="shared" si="135"/>
        <v>0.72844190125959252</v>
      </c>
      <c r="M294" s="122">
        <f t="shared" si="135"/>
        <v>0.62085511875073174</v>
      </c>
      <c r="N294" s="122">
        <f t="shared" si="135"/>
        <v>1.0974588161568855</v>
      </c>
      <c r="O294" s="122">
        <f t="shared" si="135"/>
        <v>0.51101415174695275</v>
      </c>
      <c r="P294" s="122">
        <f t="shared" si="135"/>
        <v>0.12171155000070247</v>
      </c>
      <c r="Q294" s="122">
        <f t="shared" si="135"/>
        <v>0.10344033299072979</v>
      </c>
      <c r="R294" s="122">
        <f t="shared" si="135"/>
        <v>0.1709103944423144</v>
      </c>
      <c r="S294" s="122">
        <f t="shared" si="135"/>
        <v>0.23241753908032245</v>
      </c>
      <c r="T294" s="122">
        <f t="shared" si="135"/>
        <v>0.31128224993742165</v>
      </c>
      <c r="U294" s="122">
        <f t="shared" si="135"/>
        <v>0.26582178228001441</v>
      </c>
      <c r="V294" s="122">
        <f t="shared" si="135"/>
        <v>0.26883251857524698</v>
      </c>
      <c r="W294" s="122">
        <f t="shared" si="135"/>
        <v>0.29854472460018794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0.16041410353539517</v>
      </c>
      <c r="D295" s="98">
        <v>0.32993430238290011</v>
      </c>
      <c r="E295" s="98">
        <v>0.9161090893463153</v>
      </c>
      <c r="F295" s="98">
        <v>0.83137259289674159</v>
      </c>
      <c r="G295" s="98">
        <v>0.91438983831067344</v>
      </c>
      <c r="H295" s="98">
        <v>0.63601186121093811</v>
      </c>
      <c r="I295" s="98">
        <v>0.71318758187583331</v>
      </c>
      <c r="J295" s="98">
        <v>1.0075250993879175</v>
      </c>
      <c r="K295" s="98">
        <v>0.72230089257517271</v>
      </c>
      <c r="L295" s="98">
        <v>0.72844190125959252</v>
      </c>
      <c r="M295" s="98">
        <v>0.62085511875073174</v>
      </c>
      <c r="N295" s="98">
        <v>1.0974588161568855</v>
      </c>
      <c r="O295" s="98">
        <v>0.51101415174695275</v>
      </c>
      <c r="P295" s="98">
        <v>0.12171155000070247</v>
      </c>
      <c r="Q295" s="98">
        <v>0.10344033299072979</v>
      </c>
      <c r="R295" s="98">
        <v>0.1709103944423144</v>
      </c>
      <c r="S295" s="98">
        <v>0.23241753908032245</v>
      </c>
      <c r="T295" s="98">
        <v>0.31128224993742165</v>
      </c>
      <c r="U295" s="98">
        <v>0.26582178228001441</v>
      </c>
      <c r="V295" s="98">
        <v>0.26883251857524698</v>
      </c>
      <c r="W295" s="98">
        <v>0.29854472460018794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8.3890313930518996</v>
      </c>
      <c r="D296" s="122">
        <v>9.7614809494827934</v>
      </c>
      <c r="E296" s="122">
        <v>10.160524559415093</v>
      </c>
      <c r="F296" s="122">
        <v>13.205089793489028</v>
      </c>
      <c r="G296" s="122">
        <v>13.220696221198988</v>
      </c>
      <c r="H296" s="122">
        <v>14.451777598481678</v>
      </c>
      <c r="I296" s="122">
        <v>14.832763365929718</v>
      </c>
      <c r="J296" s="122">
        <v>15.733164244589064</v>
      </c>
      <c r="K296" s="122">
        <v>11.48508864733674</v>
      </c>
      <c r="L296" s="122">
        <v>12.385404757186953</v>
      </c>
      <c r="M296" s="122">
        <v>13.238574056151837</v>
      </c>
      <c r="N296" s="122">
        <v>14.984333139606488</v>
      </c>
      <c r="O296" s="122">
        <v>13.254401297799987</v>
      </c>
      <c r="P296" s="122">
        <v>5.8784115876468981</v>
      </c>
      <c r="Q296" s="122">
        <v>7.0409668514006425</v>
      </c>
      <c r="R296" s="122">
        <v>8.9252679293724171</v>
      </c>
      <c r="S296" s="122">
        <v>9.4316258303285228</v>
      </c>
      <c r="T296" s="122">
        <v>10.332604803682898</v>
      </c>
      <c r="U296" s="122">
        <v>8.7182270661898755</v>
      </c>
      <c r="V296" s="122">
        <v>9.3041787022772589</v>
      </c>
      <c r="W296" s="122">
        <v>10.076927612816734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2.7091477224764486</v>
      </c>
      <c r="D297" s="98">
        <v>3.7275978701527173</v>
      </c>
      <c r="E297" s="98">
        <v>4.902431589826028</v>
      </c>
      <c r="F297" s="98">
        <v>5.9885151550555786</v>
      </c>
      <c r="G297" s="98">
        <v>3.5663750685368636</v>
      </c>
      <c r="H297" s="98">
        <v>3.7450198257846381</v>
      </c>
      <c r="I297" s="98">
        <v>3.0610250363702884</v>
      </c>
      <c r="J297" s="98">
        <v>3.9612357398278513</v>
      </c>
      <c r="K297" s="98">
        <v>3.0492645443204531</v>
      </c>
      <c r="L297" s="98">
        <v>3.0022879073122306</v>
      </c>
      <c r="M297" s="98">
        <v>3.7752346125522149</v>
      </c>
      <c r="N297" s="98">
        <v>3.7711195684710637</v>
      </c>
      <c r="O297" s="98">
        <v>2.7456864223704462</v>
      </c>
      <c r="P297" s="98">
        <v>0.60171289043959153</v>
      </c>
      <c r="Q297" s="98">
        <v>1.3089961539865329</v>
      </c>
      <c r="R297" s="98">
        <v>1.6742516463420412</v>
      </c>
      <c r="S297" s="98">
        <v>2.0957722627655597</v>
      </c>
      <c r="T297" s="98">
        <v>2.2707942473601515</v>
      </c>
      <c r="U297" s="98">
        <v>1.461631313899574</v>
      </c>
      <c r="V297" s="98">
        <v>1.5095561936571853</v>
      </c>
      <c r="W297" s="98">
        <v>2.1815952338643947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1.1852295483918713E-2</v>
      </c>
      <c r="D298" s="98">
        <v>1.087662015498372E-2</v>
      </c>
      <c r="E298" s="98">
        <v>3.4890430290514661E-2</v>
      </c>
      <c r="F298" s="98">
        <v>1.5591019981055455E-2</v>
      </c>
      <c r="G298" s="98">
        <v>4.2209482577363344E-3</v>
      </c>
      <c r="H298" s="98">
        <v>5.2849074738063233E-3</v>
      </c>
      <c r="I298" s="98">
        <v>1.1492204347039041E-2</v>
      </c>
      <c r="J298" s="98">
        <v>2.3939771538167329E-2</v>
      </c>
      <c r="K298" s="98">
        <v>1.4262088702176099E-2</v>
      </c>
      <c r="L298" s="98">
        <v>1.7662939845813956E-2</v>
      </c>
      <c r="M298" s="98">
        <v>1.9770872880007243E-2</v>
      </c>
      <c r="N298" s="98">
        <v>3.3862591626912394E-2</v>
      </c>
      <c r="O298" s="98">
        <v>3.6377645280220403E-2</v>
      </c>
      <c r="P298" s="98">
        <v>1.2407633224870466E-2</v>
      </c>
      <c r="Q298" s="98">
        <v>8.4068415027140908E-3</v>
      </c>
      <c r="R298" s="98">
        <v>1.8556368736712934E-2</v>
      </c>
      <c r="S298" s="98">
        <v>1.6358958317208905E-2</v>
      </c>
      <c r="T298" s="98">
        <v>2.6868048658344048E-2</v>
      </c>
      <c r="U298" s="98">
        <v>1.2060556795010993E-2</v>
      </c>
      <c r="V298" s="98">
        <v>2.1089458204901067E-2</v>
      </c>
      <c r="W298" s="98">
        <v>2.924751984671747E-2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3.6022505146593182E-3</v>
      </c>
      <c r="D299" s="101">
        <v>3.2246971816812875E-3</v>
      </c>
      <c r="E299" s="101">
        <v>8.4807389907913498E-3</v>
      </c>
      <c r="F299" s="101">
        <v>4.3117987820052214E-3</v>
      </c>
      <c r="G299" s="101">
        <v>1.070712578127521E-3</v>
      </c>
      <c r="H299" s="101">
        <v>1.8996114751974557E-3</v>
      </c>
      <c r="I299" s="101">
        <v>1.8051281186614576E-3</v>
      </c>
      <c r="J299" s="101">
        <v>5.8305464772885991E-3</v>
      </c>
      <c r="K299" s="101">
        <v>4.0125330633836234E-3</v>
      </c>
      <c r="L299" s="101">
        <v>4.8340177984338454E-3</v>
      </c>
      <c r="M299" s="101">
        <v>5.1806109973525742E-3</v>
      </c>
      <c r="N299" s="101">
        <v>6.2874364572616699E-3</v>
      </c>
      <c r="O299" s="101">
        <v>5.2864488145656433E-3</v>
      </c>
      <c r="P299" s="101">
        <v>4.4622059129921805E-3</v>
      </c>
      <c r="Q299" s="101">
        <v>7.4819528176328079E-4</v>
      </c>
      <c r="R299" s="101">
        <v>6.64740042409889E-3</v>
      </c>
      <c r="S299" s="101">
        <v>2.6703726259268055E-3</v>
      </c>
      <c r="T299" s="101">
        <v>9.3505456735901629E-3</v>
      </c>
      <c r="U299" s="101">
        <v>3.1956009163059368E-3</v>
      </c>
      <c r="V299" s="101">
        <v>5.526832505873101E-3</v>
      </c>
      <c r="W299" s="101">
        <v>4.700967139654579E-3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8.250044969259393E-3</v>
      </c>
      <c r="D300" s="104">
        <v>7.6519229733024328E-3</v>
      </c>
      <c r="E300" s="104">
        <v>2.6409691299723311E-2</v>
      </c>
      <c r="F300" s="104">
        <v>1.1279221199050234E-2</v>
      </c>
      <c r="G300" s="104">
        <v>3.150235679608814E-3</v>
      </c>
      <c r="H300" s="104">
        <v>3.3852959986088679E-3</v>
      </c>
      <c r="I300" s="104">
        <v>9.6870762283775835E-3</v>
      </c>
      <c r="J300" s="104">
        <v>1.8109225060878729E-2</v>
      </c>
      <c r="K300" s="104">
        <v>1.0249555638792476E-2</v>
      </c>
      <c r="L300" s="104">
        <v>1.282892204738011E-2</v>
      </c>
      <c r="M300" s="104">
        <v>1.459026188265467E-2</v>
      </c>
      <c r="N300" s="104">
        <v>2.7575155169650721E-2</v>
      </c>
      <c r="O300" s="104">
        <v>3.1091196465654752E-2</v>
      </c>
      <c r="P300" s="104">
        <v>7.9454273118782816E-3</v>
      </c>
      <c r="Q300" s="104">
        <v>7.6586462209508096E-3</v>
      </c>
      <c r="R300" s="104">
        <v>1.1908968312614043E-2</v>
      </c>
      <c r="S300" s="104">
        <v>1.3688585691282097E-2</v>
      </c>
      <c r="T300" s="104">
        <v>1.7517502984753894E-2</v>
      </c>
      <c r="U300" s="104">
        <v>8.8649558787050574E-3</v>
      </c>
      <c r="V300" s="104">
        <v>1.5562625699027968E-2</v>
      </c>
      <c r="W300" s="104">
        <v>2.4546552707062887E-2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4.5188121673172601</v>
      </c>
      <c r="D301" s="101">
        <v>4.47270918774365</v>
      </c>
      <c r="E301" s="101">
        <v>3.2897922588206301</v>
      </c>
      <c r="F301" s="101">
        <v>5.7316543252751302</v>
      </c>
      <c r="G301" s="101">
        <v>7.6796064472270364</v>
      </c>
      <c r="H301" s="101">
        <v>8.7431301225362255</v>
      </c>
      <c r="I301" s="101">
        <v>8.6106236674324812</v>
      </c>
      <c r="J301" s="101">
        <v>7.2798884807849698</v>
      </c>
      <c r="K301" s="101">
        <v>4.4372450223500381</v>
      </c>
      <c r="L301" s="101">
        <v>5.3312762011079036</v>
      </c>
      <c r="M301" s="101">
        <v>5.5347936370681978</v>
      </c>
      <c r="N301" s="101">
        <v>7.2802358135465823</v>
      </c>
      <c r="O301" s="101">
        <v>6.5107080929058441</v>
      </c>
      <c r="P301" s="101">
        <v>2.5787709493265609</v>
      </c>
      <c r="Q301" s="101">
        <v>2.7958694214855018</v>
      </c>
      <c r="R301" s="101">
        <v>3.7270900914496927</v>
      </c>
      <c r="S301" s="101">
        <v>3.8397136027545753</v>
      </c>
      <c r="T301" s="101">
        <v>4.252333813420897</v>
      </c>
      <c r="U301" s="101">
        <v>3.5056788380234858</v>
      </c>
      <c r="V301" s="101">
        <v>4.5608456119675846</v>
      </c>
      <c r="W301" s="101">
        <v>3.4165659913244166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1.1492192077742716</v>
      </c>
      <c r="D302" s="104">
        <v>1.5502972714314409</v>
      </c>
      <c r="E302" s="104">
        <v>1.9334102804779216</v>
      </c>
      <c r="F302" s="104">
        <v>1.4693292931772657</v>
      </c>
      <c r="G302" s="104">
        <v>1.9704937571773495</v>
      </c>
      <c r="H302" s="104">
        <v>1.9583427426870099</v>
      </c>
      <c r="I302" s="104">
        <v>3.149622457779909</v>
      </c>
      <c r="J302" s="104">
        <v>4.4681002524380782</v>
      </c>
      <c r="K302" s="104">
        <v>3.9843169919640724</v>
      </c>
      <c r="L302" s="104">
        <v>4.0341777089210051</v>
      </c>
      <c r="M302" s="104">
        <v>3.9087749336514177</v>
      </c>
      <c r="N302" s="104">
        <v>3.8991151659619332</v>
      </c>
      <c r="O302" s="104">
        <v>3.9616291372434778</v>
      </c>
      <c r="P302" s="104">
        <v>2.6855201146558736</v>
      </c>
      <c r="Q302" s="104">
        <v>2.9276944344258933</v>
      </c>
      <c r="R302" s="104">
        <v>3.5053698228439703</v>
      </c>
      <c r="S302" s="104">
        <v>3.4797810064911761</v>
      </c>
      <c r="T302" s="104">
        <v>3.7826086942435082</v>
      </c>
      <c r="U302" s="104">
        <v>3.7388563574718039</v>
      </c>
      <c r="V302" s="104">
        <v>3.2126874384475892</v>
      </c>
      <c r="W302" s="104">
        <v>4.4495188677812028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0.44448620323758153</v>
      </c>
      <c r="D303" s="98">
        <v>0.6245974705919195</v>
      </c>
      <c r="E303" s="98">
        <v>0.85225472910159006</v>
      </c>
      <c r="F303" s="98">
        <v>0.60267868952444714</v>
      </c>
      <c r="G303" s="98">
        <v>0.85390062699057523</v>
      </c>
      <c r="H303" s="98">
        <v>0.81062978868264601</v>
      </c>
      <c r="I303" s="98">
        <v>1.1910676048157018</v>
      </c>
      <c r="J303" s="98">
        <v>1.5186107068750727</v>
      </c>
      <c r="K303" s="98">
        <v>1.6143943477241525</v>
      </c>
      <c r="L303" s="98">
        <v>1.5750436360572309</v>
      </c>
      <c r="M303" s="98">
        <v>1.6588023176546147</v>
      </c>
      <c r="N303" s="98">
        <v>1.3416745311033755</v>
      </c>
      <c r="O303" s="98">
        <v>1.4418558632967875</v>
      </c>
      <c r="P303" s="98">
        <v>1.0819647636522711</v>
      </c>
      <c r="Q303" s="98">
        <v>1.2387975043426758</v>
      </c>
      <c r="R303" s="98">
        <v>1.5093375863802805</v>
      </c>
      <c r="S303" s="98">
        <v>1.466728085092452</v>
      </c>
      <c r="T303" s="98">
        <v>1.5781108524035672</v>
      </c>
      <c r="U303" s="98">
        <v>1.5536257563838658</v>
      </c>
      <c r="V303" s="98">
        <v>1.0699703980291013</v>
      </c>
      <c r="W303" s="98">
        <v>1.473246581476193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0.7047330045366903</v>
      </c>
      <c r="D304" s="98">
        <v>0.92569980083952164</v>
      </c>
      <c r="E304" s="98">
        <v>1.0811555513763313</v>
      </c>
      <c r="F304" s="98">
        <v>0.86665060365281832</v>
      </c>
      <c r="G304" s="98">
        <v>1.1165931301867744</v>
      </c>
      <c r="H304" s="98">
        <v>1.1477129540043636</v>
      </c>
      <c r="I304" s="98">
        <v>1.9585548529642074</v>
      </c>
      <c r="J304" s="98">
        <v>2.9494895455630052</v>
      </c>
      <c r="K304" s="98">
        <v>2.3699226442399199</v>
      </c>
      <c r="L304" s="98">
        <v>2.4591340728637734</v>
      </c>
      <c r="M304" s="98">
        <v>2.2499726159968021</v>
      </c>
      <c r="N304" s="98">
        <v>2.5574406348585579</v>
      </c>
      <c r="O304" s="98">
        <v>2.5197732739466909</v>
      </c>
      <c r="P304" s="98">
        <v>1.6035553510036031</v>
      </c>
      <c r="Q304" s="98">
        <v>1.6888969300832177</v>
      </c>
      <c r="R304" s="98">
        <v>1.9960322364636898</v>
      </c>
      <c r="S304" s="98">
        <v>2.0130529213987245</v>
      </c>
      <c r="T304" s="98">
        <v>2.2044978418399417</v>
      </c>
      <c r="U304" s="98">
        <v>2.1852306010879388</v>
      </c>
      <c r="V304" s="98">
        <v>2.1427170404184883</v>
      </c>
      <c r="W304" s="98">
        <v>2.9762722863050106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5.3413097189628385</v>
      </c>
      <c r="D305" s="122">
        <v>6.2399742565229639</v>
      </c>
      <c r="E305" s="122">
        <v>6.7529202025972905</v>
      </c>
      <c r="F305" s="122">
        <v>7.2325024599688348</v>
      </c>
      <c r="G305" s="122">
        <v>6.0242361670547515</v>
      </c>
      <c r="H305" s="122">
        <v>7.1321083271408012</v>
      </c>
      <c r="I305" s="122">
        <v>7.7235710719154635</v>
      </c>
      <c r="J305" s="122">
        <v>8.2780805890670131</v>
      </c>
      <c r="K305" s="122">
        <v>5.4817096409508048</v>
      </c>
      <c r="L305" s="122">
        <v>5.7801910045940526</v>
      </c>
      <c r="M305" s="122">
        <v>6.1350707892432403</v>
      </c>
      <c r="N305" s="122">
        <v>7.2903215240145451</v>
      </c>
      <c r="O305" s="122">
        <v>6.0596447627425807</v>
      </c>
      <c r="P305" s="122">
        <v>2.2478926628391442</v>
      </c>
      <c r="Q305" s="122">
        <v>3.0195515911647273</v>
      </c>
      <c r="R305" s="122">
        <v>3.6789494763698065</v>
      </c>
      <c r="S305" s="122">
        <v>4.2200387685061074</v>
      </c>
      <c r="T305" s="122">
        <v>4.3055690956452493</v>
      </c>
      <c r="U305" s="122">
        <v>3.6497112112885159</v>
      </c>
      <c r="V305" s="122">
        <v>4.0732529303236209</v>
      </c>
      <c r="W305" s="122">
        <v>4.6409475408225402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2.1405871732751804</v>
      </c>
      <c r="D306" s="98">
        <v>2.4936778300073033</v>
      </c>
      <c r="E306" s="98">
        <v>2.9255461074731928</v>
      </c>
      <c r="F306" s="98">
        <v>2.6376224024442543</v>
      </c>
      <c r="G306" s="98">
        <v>1.6658560224569725</v>
      </c>
      <c r="H306" s="98">
        <v>1.6870346951504529</v>
      </c>
      <c r="I306" s="98">
        <v>2.017589791014669</v>
      </c>
      <c r="J306" s="98">
        <v>2.8742002592582261</v>
      </c>
      <c r="K306" s="98">
        <v>1.7828764244570492</v>
      </c>
      <c r="L306" s="98">
        <v>1.6730739616475636</v>
      </c>
      <c r="M306" s="98">
        <v>2.1903041932338252</v>
      </c>
      <c r="N306" s="98">
        <v>2.7174077055933608</v>
      </c>
      <c r="O306" s="98">
        <v>1.9552886859028966</v>
      </c>
      <c r="P306" s="98">
        <v>0.61484610711061105</v>
      </c>
      <c r="Q306" s="98">
        <v>0.63643099126888658</v>
      </c>
      <c r="R306" s="98">
        <v>0.80808552338098394</v>
      </c>
      <c r="S306" s="98">
        <v>0.93277210937220112</v>
      </c>
      <c r="T306" s="98">
        <v>0.90980197733964097</v>
      </c>
      <c r="U306" s="98">
        <v>0.76947442671773836</v>
      </c>
      <c r="V306" s="98">
        <v>0.97745680005024393</v>
      </c>
      <c r="W306" s="98">
        <v>1.174324875282605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3.2007225456876576</v>
      </c>
      <c r="D307" s="33">
        <v>3.7462964265156611</v>
      </c>
      <c r="E307" s="33">
        <v>3.8273740951240973</v>
      </c>
      <c r="F307" s="33">
        <v>4.5948800575245787</v>
      </c>
      <c r="G307" s="33">
        <v>4.3583801445977786</v>
      </c>
      <c r="H307" s="33">
        <v>5.4450736319903505</v>
      </c>
      <c r="I307" s="33">
        <v>5.7059812809007955</v>
      </c>
      <c r="J307" s="33">
        <v>5.4038803298087839</v>
      </c>
      <c r="K307" s="33">
        <v>3.6988332164937545</v>
      </c>
      <c r="L307" s="33">
        <v>4.1071170429464896</v>
      </c>
      <c r="M307" s="33">
        <v>3.9447665960094147</v>
      </c>
      <c r="N307" s="33">
        <v>4.5729138184211822</v>
      </c>
      <c r="O307" s="33">
        <v>4.1043560768396823</v>
      </c>
      <c r="P307" s="33">
        <v>1.6330465557285334</v>
      </c>
      <c r="Q307" s="33">
        <v>2.3831205998958409</v>
      </c>
      <c r="R307" s="33">
        <v>2.8708639529888225</v>
      </c>
      <c r="S307" s="33">
        <v>3.287266659133905</v>
      </c>
      <c r="T307" s="33">
        <v>3.3957671183056086</v>
      </c>
      <c r="U307" s="33">
        <v>2.8802367845707768</v>
      </c>
      <c r="V307" s="33">
        <v>3.095796130273377</v>
      </c>
      <c r="W307" s="33">
        <v>3.4666226655399361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44.359952620219985</v>
      </c>
      <c r="D309" s="117">
        <f t="shared" si="136"/>
        <v>44.655870206959463</v>
      </c>
      <c r="E309" s="117">
        <f t="shared" si="136"/>
        <v>47.276719024132277</v>
      </c>
      <c r="F309" s="117">
        <f t="shared" si="136"/>
        <v>64.290878829627829</v>
      </c>
      <c r="G309" s="117">
        <f t="shared" si="136"/>
        <v>68.817004619915821</v>
      </c>
      <c r="H309" s="117">
        <f t="shared" si="136"/>
        <v>72.837644771982909</v>
      </c>
      <c r="I309" s="117">
        <f t="shared" si="136"/>
        <v>71.548508452249251</v>
      </c>
      <c r="J309" s="117">
        <f t="shared" si="136"/>
        <v>79.611400757550854</v>
      </c>
      <c r="K309" s="117">
        <f t="shared" si="136"/>
        <v>58.370807724547738</v>
      </c>
      <c r="L309" s="117">
        <f t="shared" si="136"/>
        <v>64.579573581765274</v>
      </c>
      <c r="M309" s="117">
        <f t="shared" si="136"/>
        <v>57.527069061039484</v>
      </c>
      <c r="N309" s="117">
        <f t="shared" si="136"/>
        <v>70.679573094645207</v>
      </c>
      <c r="O309" s="117">
        <f t="shared" si="136"/>
        <v>67.545693940586617</v>
      </c>
      <c r="P309" s="117">
        <f t="shared" si="136"/>
        <v>29.245416121955351</v>
      </c>
      <c r="Q309" s="117">
        <f t="shared" si="136"/>
        <v>33.638255972440938</v>
      </c>
      <c r="R309" s="117">
        <f t="shared" ref="R309:V309" si="137">R310+R313+R315+R324</f>
        <v>45.03810347458527</v>
      </c>
      <c r="S309" s="117">
        <f t="shared" si="137"/>
        <v>40.453169990667647</v>
      </c>
      <c r="T309" s="117">
        <f t="shared" si="137"/>
        <v>46.803359512409678</v>
      </c>
      <c r="U309" s="117">
        <f t="shared" si="137"/>
        <v>38.820166172537625</v>
      </c>
      <c r="V309" s="117">
        <f t="shared" si="137"/>
        <v>41.440943896325408</v>
      </c>
      <c r="W309" s="117">
        <f t="shared" ref="W309" si="138">W310+W313+W315+W324</f>
        <v>44.787448658585518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34.488260492805495</v>
      </c>
      <c r="D310" s="122">
        <f t="shared" si="139"/>
        <v>32.942169796351195</v>
      </c>
      <c r="E310" s="122">
        <f t="shared" si="139"/>
        <v>33.562696805791148</v>
      </c>
      <c r="F310" s="122">
        <f t="shared" si="139"/>
        <v>48.339046297548791</v>
      </c>
      <c r="G310" s="122">
        <f t="shared" si="139"/>
        <v>53.011986249859724</v>
      </c>
      <c r="H310" s="122">
        <f t="shared" si="139"/>
        <v>55.969903801483952</v>
      </c>
      <c r="I310" s="122">
        <f t="shared" si="139"/>
        <v>53.523333630105526</v>
      </c>
      <c r="J310" s="122">
        <f t="shared" si="139"/>
        <v>59.441805299435856</v>
      </c>
      <c r="K310" s="122">
        <f t="shared" si="139"/>
        <v>43.877600324809642</v>
      </c>
      <c r="L310" s="122">
        <f t="shared" si="139"/>
        <v>48.903255232151778</v>
      </c>
      <c r="M310" s="122">
        <f t="shared" si="139"/>
        <v>41.623490639127269</v>
      </c>
      <c r="N310" s="122">
        <f t="shared" si="139"/>
        <v>50.964570190955335</v>
      </c>
      <c r="O310" s="122">
        <f t="shared" si="139"/>
        <v>51.434079809701821</v>
      </c>
      <c r="P310" s="122">
        <f t="shared" si="139"/>
        <v>22.433319168899956</v>
      </c>
      <c r="Q310" s="122">
        <f t="shared" si="139"/>
        <v>25.279888256554475</v>
      </c>
      <c r="R310" s="122">
        <f t="shared" ref="R310:V310" si="140">SUM(R311:R312)</f>
        <v>34.257193488031042</v>
      </c>
      <c r="S310" s="122">
        <f t="shared" si="140"/>
        <v>28.522966666271373</v>
      </c>
      <c r="T310" s="122">
        <f t="shared" si="140"/>
        <v>33.530436083615534</v>
      </c>
      <c r="U310" s="122">
        <f t="shared" si="140"/>
        <v>27.408039717094589</v>
      </c>
      <c r="V310" s="122">
        <f t="shared" si="140"/>
        <v>29.181439740697513</v>
      </c>
      <c r="W310" s="122">
        <f t="shared" ref="W310" si="141">SUM(W311:W312)</f>
        <v>31.166175185991996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33.682332999581966</v>
      </c>
      <c r="D311" s="98">
        <v>32.200423529372522</v>
      </c>
      <c r="E311" s="98">
        <v>32.854009155544702</v>
      </c>
      <c r="F311" s="98">
        <v>47.305301949236835</v>
      </c>
      <c r="G311" s="98">
        <v>51.877231392314265</v>
      </c>
      <c r="H311" s="98">
        <v>54.797777353805749</v>
      </c>
      <c r="I311" s="98">
        <v>52.432996166528717</v>
      </c>
      <c r="J311" s="98">
        <v>58.262517059265633</v>
      </c>
      <c r="K311" s="98">
        <v>43.010562068488881</v>
      </c>
      <c r="L311" s="98">
        <v>47.940816563618377</v>
      </c>
      <c r="M311" s="98">
        <v>40.82516565142204</v>
      </c>
      <c r="N311" s="98">
        <v>50.019632129573566</v>
      </c>
      <c r="O311" s="98">
        <v>50.437619903014252</v>
      </c>
      <c r="P311" s="98">
        <v>21.984496740220287</v>
      </c>
      <c r="Q311" s="98">
        <v>24.799807488737628</v>
      </c>
      <c r="R311" s="98">
        <v>33.6044962778182</v>
      </c>
      <c r="S311" s="98">
        <v>27.992129140845517</v>
      </c>
      <c r="T311" s="98">
        <v>32.906121419672871</v>
      </c>
      <c r="U311" s="98">
        <v>26.897292931788794</v>
      </c>
      <c r="V311" s="98">
        <v>28.642205362312229</v>
      </c>
      <c r="W311" s="98">
        <v>30.60320732501912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0.80592749322352808</v>
      </c>
      <c r="D312" s="98">
        <v>0.74174626697867463</v>
      </c>
      <c r="E312" s="98">
        <v>0.70868765024644442</v>
      </c>
      <c r="F312" s="98">
        <v>1.0337443483119555</v>
      </c>
      <c r="G312" s="98">
        <v>1.134754857545462</v>
      </c>
      <c r="H312" s="98">
        <v>1.172126447678203</v>
      </c>
      <c r="I312" s="98">
        <v>1.0903374635768088</v>
      </c>
      <c r="J312" s="98">
        <v>1.1792882401702247</v>
      </c>
      <c r="K312" s="98">
        <v>0.86703825632075882</v>
      </c>
      <c r="L312" s="98">
        <v>0.96243866853340021</v>
      </c>
      <c r="M312" s="98">
        <v>0.79832498770522942</v>
      </c>
      <c r="N312" s="98">
        <v>0.94493806138176684</v>
      </c>
      <c r="O312" s="98">
        <v>0.9964599066875659</v>
      </c>
      <c r="P312" s="98">
        <v>0.44882242867966876</v>
      </c>
      <c r="Q312" s="98">
        <v>0.48008076781684644</v>
      </c>
      <c r="R312" s="98">
        <v>0.65269721021284044</v>
      </c>
      <c r="S312" s="98">
        <v>0.53083752542585694</v>
      </c>
      <c r="T312" s="98">
        <v>0.62431466394266533</v>
      </c>
      <c r="U312" s="98">
        <v>0.51074678530579565</v>
      </c>
      <c r="V312" s="98">
        <v>0.53923437838528365</v>
      </c>
      <c r="W312" s="98">
        <v>0.56296786097287665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0.37364235105050375</v>
      </c>
      <c r="D313" s="122">
        <f t="shared" si="142"/>
        <v>0.79091499955128963</v>
      </c>
      <c r="E313" s="122">
        <f t="shared" si="142"/>
        <v>2.2762249485997388</v>
      </c>
      <c r="F313" s="122">
        <f t="shared" si="142"/>
        <v>2.1040156445720202</v>
      </c>
      <c r="G313" s="122">
        <f t="shared" si="142"/>
        <v>2.3528224569316918</v>
      </c>
      <c r="H313" s="122">
        <f t="shared" si="142"/>
        <v>1.6961795611882584</v>
      </c>
      <c r="I313" s="122">
        <f t="shared" si="142"/>
        <v>1.9363828721612903</v>
      </c>
      <c r="J313" s="122">
        <f t="shared" si="142"/>
        <v>2.8837412913418294</v>
      </c>
      <c r="K313" s="122">
        <f t="shared" si="142"/>
        <v>2.1411464644369476</v>
      </c>
      <c r="L313" s="122">
        <f t="shared" si="142"/>
        <v>2.2700107689108857</v>
      </c>
      <c r="M313" s="122">
        <f t="shared" si="142"/>
        <v>1.989711687114688</v>
      </c>
      <c r="N313" s="122">
        <f t="shared" si="142"/>
        <v>3.5729689704381631</v>
      </c>
      <c r="O313" s="122">
        <f t="shared" si="142"/>
        <v>1.7595369780822969</v>
      </c>
      <c r="P313" s="122">
        <f t="shared" si="142"/>
        <v>0.4416512686871828</v>
      </c>
      <c r="Q313" s="122">
        <f t="shared" si="142"/>
        <v>0.38185181993227862</v>
      </c>
      <c r="R313" s="122">
        <f t="shared" si="142"/>
        <v>0.64222537958428283</v>
      </c>
      <c r="S313" s="122">
        <f t="shared" si="142"/>
        <v>0.88189280117815783</v>
      </c>
      <c r="T313" s="122">
        <f t="shared" si="142"/>
        <v>1.2066981411345001</v>
      </c>
      <c r="U313" s="122">
        <f t="shared" si="142"/>
        <v>1.0572600006574397</v>
      </c>
      <c r="V313" s="122">
        <f t="shared" si="142"/>
        <v>1.1033194065093366</v>
      </c>
      <c r="W313" s="122">
        <f t="shared" si="142"/>
        <v>1.231854970414878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0.37364235105050375</v>
      </c>
      <c r="D314" s="98">
        <v>0.79091499955128963</v>
      </c>
      <c r="E314" s="98">
        <v>2.2762249485997388</v>
      </c>
      <c r="F314" s="98">
        <v>2.1040156445720202</v>
      </c>
      <c r="G314" s="98">
        <v>2.3528224569316918</v>
      </c>
      <c r="H314" s="98">
        <v>1.6961795611882584</v>
      </c>
      <c r="I314" s="98">
        <v>1.9363828721612903</v>
      </c>
      <c r="J314" s="98">
        <v>2.8837412913418294</v>
      </c>
      <c r="K314" s="98">
        <v>2.1411464644369476</v>
      </c>
      <c r="L314" s="98">
        <v>2.2700107689108857</v>
      </c>
      <c r="M314" s="98">
        <v>1.989711687114688</v>
      </c>
      <c r="N314" s="98">
        <v>3.5729689704381631</v>
      </c>
      <c r="O314" s="98">
        <v>1.7595369780822969</v>
      </c>
      <c r="P314" s="98">
        <v>0.4416512686871828</v>
      </c>
      <c r="Q314" s="98">
        <v>0.38185181993227862</v>
      </c>
      <c r="R314" s="98">
        <v>0.64222537958428283</v>
      </c>
      <c r="S314" s="98">
        <v>0.88189280117815783</v>
      </c>
      <c r="T314" s="98">
        <v>1.2066981411345001</v>
      </c>
      <c r="U314" s="98">
        <v>1.0572600006574397</v>
      </c>
      <c r="V314" s="98">
        <v>1.1033194065093366</v>
      </c>
      <c r="W314" s="98">
        <v>1.231854970414878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5.7984376124611705</v>
      </c>
      <c r="D315" s="122">
        <v>6.6319599122419088</v>
      </c>
      <c r="E315" s="122">
        <v>6.8411739447268127</v>
      </c>
      <c r="F315" s="122">
        <v>8.7963225629920565</v>
      </c>
      <c r="G315" s="122">
        <v>9.0929700620110463</v>
      </c>
      <c r="H315" s="122">
        <v>9.9521043328784202</v>
      </c>
      <c r="I315" s="122">
        <v>10.474952937152979</v>
      </c>
      <c r="J315" s="122">
        <v>11.377303435598822</v>
      </c>
      <c r="K315" s="122">
        <v>8.4046979733337395</v>
      </c>
      <c r="L315" s="122">
        <v>9.2107906349016577</v>
      </c>
      <c r="M315" s="122">
        <v>9.5521086651242015</v>
      </c>
      <c r="N315" s="122">
        <v>10.968546233618513</v>
      </c>
      <c r="O315" s="122">
        <v>9.9479611939810919</v>
      </c>
      <c r="P315" s="122">
        <v>4.6875864601818478</v>
      </c>
      <c r="Q315" s="122">
        <v>5.669765528147666</v>
      </c>
      <c r="R315" s="122">
        <v>7.293735341530927</v>
      </c>
      <c r="S315" s="122">
        <v>7.7572412106635191</v>
      </c>
      <c r="T315" s="122">
        <v>8.6414435067499742</v>
      </c>
      <c r="U315" s="122">
        <v>7.4036051421149303</v>
      </c>
      <c r="V315" s="122">
        <v>7.8559838553268895</v>
      </c>
      <c r="W315" s="122">
        <v>8.6199662318388288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1.614175195916058</v>
      </c>
      <c r="D316" s="98">
        <v>2.1480449082205499</v>
      </c>
      <c r="E316" s="98">
        <v>2.8295649114758983</v>
      </c>
      <c r="F316" s="98">
        <v>3.4824407272227393</v>
      </c>
      <c r="G316" s="98">
        <v>2.1009760090980283</v>
      </c>
      <c r="H316" s="98">
        <v>2.2053772931944335</v>
      </c>
      <c r="I316" s="98">
        <v>1.7888908225475968</v>
      </c>
      <c r="J316" s="98">
        <v>2.3455159741551883</v>
      </c>
      <c r="K316" s="98">
        <v>1.8386096360344479</v>
      </c>
      <c r="L316" s="98">
        <v>1.8299185515441523</v>
      </c>
      <c r="M316" s="98">
        <v>2.3272038812339382</v>
      </c>
      <c r="N316" s="98">
        <v>2.3650518743857423</v>
      </c>
      <c r="O316" s="98">
        <v>1.802166657371129</v>
      </c>
      <c r="P316" s="98">
        <v>0.43975624476859126</v>
      </c>
      <c r="Q316" s="98">
        <v>0.9562602156074026</v>
      </c>
      <c r="R316" s="98">
        <v>1.2514121325450087</v>
      </c>
      <c r="S316" s="98">
        <v>1.5886320275927499</v>
      </c>
      <c r="T316" s="98">
        <v>1.8002195646675736</v>
      </c>
      <c r="U316" s="98">
        <v>1.1719150167914338</v>
      </c>
      <c r="V316" s="98">
        <v>1.216226552274513</v>
      </c>
      <c r="W316" s="98">
        <v>1.7411985649240904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1.0299761248954244E-2</v>
      </c>
      <c r="D317" s="98">
        <v>9.5746780589071219E-3</v>
      </c>
      <c r="E317" s="98">
        <v>3.1426480356069972E-2</v>
      </c>
      <c r="F317" s="98">
        <v>1.3990162112468656E-2</v>
      </c>
      <c r="G317" s="98">
        <v>3.8301595129106225E-3</v>
      </c>
      <c r="H317" s="98">
        <v>4.6537530189118652E-3</v>
      </c>
      <c r="I317" s="98">
        <v>1.0723422261570059E-2</v>
      </c>
      <c r="J317" s="98">
        <v>2.1724035507579523E-2</v>
      </c>
      <c r="K317" s="98">
        <v>1.2752249706030698E-2</v>
      </c>
      <c r="L317" s="98">
        <v>1.5825448285448036E-2</v>
      </c>
      <c r="M317" s="98">
        <v>1.7982717034823285E-2</v>
      </c>
      <c r="N317" s="98">
        <v>3.147928853559883E-2</v>
      </c>
      <c r="O317" s="98">
        <v>3.4278343181115757E-2</v>
      </c>
      <c r="P317" s="98">
        <v>1.1224934172400084E-2</v>
      </c>
      <c r="Q317" s="98">
        <v>8.1939783591624474E-3</v>
      </c>
      <c r="R317" s="98">
        <v>1.725310410862237E-2</v>
      </c>
      <c r="S317" s="98">
        <v>1.5699813634223611E-2</v>
      </c>
      <c r="T317" s="98">
        <v>2.5331304737172086E-2</v>
      </c>
      <c r="U317" s="98">
        <v>1.1508636167556104E-2</v>
      </c>
      <c r="V317" s="98">
        <v>2.0175350890958586E-2</v>
      </c>
      <c r="W317" s="98">
        <v>2.8019880378037529E-2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2.0497162796948502E-3</v>
      </c>
      <c r="D318" s="101">
        <v>1.9227550856046906E-3</v>
      </c>
      <c r="E318" s="101">
        <v>5.0167890563466589E-3</v>
      </c>
      <c r="F318" s="101">
        <v>2.7109409134184236E-3</v>
      </c>
      <c r="G318" s="101">
        <v>6.7992383330180834E-4</v>
      </c>
      <c r="H318" s="101">
        <v>1.2684570203029975E-3</v>
      </c>
      <c r="I318" s="101">
        <v>1.0363460331924749E-3</v>
      </c>
      <c r="J318" s="101">
        <v>3.6148104467007957E-3</v>
      </c>
      <c r="K318" s="101">
        <v>2.5026940672382195E-3</v>
      </c>
      <c r="L318" s="101">
        <v>2.9965262380679263E-3</v>
      </c>
      <c r="M318" s="101">
        <v>3.3924551521686123E-3</v>
      </c>
      <c r="N318" s="101">
        <v>3.9041333659481075E-3</v>
      </c>
      <c r="O318" s="101">
        <v>3.1871467154609991E-3</v>
      </c>
      <c r="P318" s="101">
        <v>3.2795068605218033E-3</v>
      </c>
      <c r="Q318" s="101">
        <v>5.3533213821163681E-4</v>
      </c>
      <c r="R318" s="101">
        <v>5.3441357960083251E-3</v>
      </c>
      <c r="S318" s="101">
        <v>2.0112279429415117E-3</v>
      </c>
      <c r="T318" s="101">
        <v>7.8138017524181924E-3</v>
      </c>
      <c r="U318" s="101">
        <v>2.6436802888510449E-3</v>
      </c>
      <c r="V318" s="101">
        <v>4.6127251919306179E-3</v>
      </c>
      <c r="W318" s="101">
        <v>3.4733276709746426E-3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8.250044969259393E-3</v>
      </c>
      <c r="D319" s="104">
        <v>7.6519229733024328E-3</v>
      </c>
      <c r="E319" s="104">
        <v>2.6409691299723311E-2</v>
      </c>
      <c r="F319" s="104">
        <v>1.1279221199050234E-2</v>
      </c>
      <c r="G319" s="104">
        <v>3.150235679608814E-3</v>
      </c>
      <c r="H319" s="104">
        <v>3.3852959986088679E-3</v>
      </c>
      <c r="I319" s="104">
        <v>9.6870762283775835E-3</v>
      </c>
      <c r="J319" s="104">
        <v>1.8109225060878729E-2</v>
      </c>
      <c r="K319" s="104">
        <v>1.0249555638792476E-2</v>
      </c>
      <c r="L319" s="104">
        <v>1.282892204738011E-2</v>
      </c>
      <c r="M319" s="104">
        <v>1.459026188265467E-2</v>
      </c>
      <c r="N319" s="104">
        <v>2.7575155169650721E-2</v>
      </c>
      <c r="O319" s="104">
        <v>3.1091196465654752E-2</v>
      </c>
      <c r="P319" s="104">
        <v>7.9454273118782816E-3</v>
      </c>
      <c r="Q319" s="104">
        <v>7.6586462209508096E-3</v>
      </c>
      <c r="R319" s="104">
        <v>1.1908968312614043E-2</v>
      </c>
      <c r="S319" s="104">
        <v>1.3688585691282097E-2</v>
      </c>
      <c r="T319" s="104">
        <v>1.7517502984753894E-2</v>
      </c>
      <c r="U319" s="104">
        <v>8.8649558787050574E-3</v>
      </c>
      <c r="V319" s="104">
        <v>1.5562625699027968E-2</v>
      </c>
      <c r="W319" s="104">
        <v>2.4546552707062887E-2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3.1529020720416034</v>
      </c>
      <c r="D320" s="101">
        <v>3.1264969775280216</v>
      </c>
      <c r="E320" s="101">
        <v>2.306412083297213</v>
      </c>
      <c r="F320" s="101">
        <v>4.0337845417184521</v>
      </c>
      <c r="G320" s="101">
        <v>5.2674652432589593</v>
      </c>
      <c r="H320" s="101">
        <v>5.9841293674853722</v>
      </c>
      <c r="I320" s="101">
        <v>5.833535512753234</v>
      </c>
      <c r="J320" s="101">
        <v>4.9914287619220135</v>
      </c>
      <c r="K320" s="101">
        <v>3.0441728084288417</v>
      </c>
      <c r="L320" s="101">
        <v>3.8132182944393804</v>
      </c>
      <c r="M320" s="101">
        <v>3.7688545422021784</v>
      </c>
      <c r="N320" s="101">
        <v>5.0494385487447326</v>
      </c>
      <c r="O320" s="101">
        <v>4.4963471635662113</v>
      </c>
      <c r="P320" s="101">
        <v>1.810777198518339</v>
      </c>
      <c r="Q320" s="101">
        <v>2.0301198539471748</v>
      </c>
      <c r="R320" s="101">
        <v>2.8153957238625886</v>
      </c>
      <c r="S320" s="101">
        <v>2.9470402200690362</v>
      </c>
      <c r="T320" s="101">
        <v>3.3072199122770316</v>
      </c>
      <c r="U320" s="101">
        <v>2.729421041369354</v>
      </c>
      <c r="V320" s="101">
        <v>3.5907651667009444</v>
      </c>
      <c r="W320" s="101">
        <v>2.6518063452485174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1.0210605832545543</v>
      </c>
      <c r="D321" s="104">
        <v>1.3478433484344301</v>
      </c>
      <c r="E321" s="104">
        <v>1.6737704695976316</v>
      </c>
      <c r="F321" s="104">
        <v>1.2661071319383947</v>
      </c>
      <c r="G321" s="104">
        <v>1.7206986501411461</v>
      </c>
      <c r="H321" s="104">
        <v>1.7579439191797051</v>
      </c>
      <c r="I321" s="104">
        <v>2.8418031795905763</v>
      </c>
      <c r="J321" s="104">
        <v>4.0186346640140433</v>
      </c>
      <c r="K321" s="104">
        <v>3.5091632791644183</v>
      </c>
      <c r="L321" s="104">
        <v>3.5518283406326772</v>
      </c>
      <c r="M321" s="104">
        <v>3.4380675246532624</v>
      </c>
      <c r="N321" s="104">
        <v>3.5225765219524425</v>
      </c>
      <c r="O321" s="104">
        <v>3.615169029862638</v>
      </c>
      <c r="P321" s="104">
        <v>2.4258280827225178</v>
      </c>
      <c r="Q321" s="104">
        <v>2.6751914802339249</v>
      </c>
      <c r="R321" s="104">
        <v>3.2096743810147066</v>
      </c>
      <c r="S321" s="104">
        <v>3.2058691493675071</v>
      </c>
      <c r="T321" s="104">
        <v>3.5086727250681955</v>
      </c>
      <c r="U321" s="104">
        <v>3.4907604477865908</v>
      </c>
      <c r="V321" s="104">
        <v>3.0288167854604726</v>
      </c>
      <c r="W321" s="104">
        <v>4.1989414412881843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0.31632757871786393</v>
      </c>
      <c r="D322" s="98">
        <v>0.42214354759490841</v>
      </c>
      <c r="E322" s="98">
        <v>0.59261491822130041</v>
      </c>
      <c r="F322" s="98">
        <v>0.39945652828557643</v>
      </c>
      <c r="G322" s="98">
        <v>0.60410551995437178</v>
      </c>
      <c r="H322" s="98">
        <v>0.61023096517534192</v>
      </c>
      <c r="I322" s="98">
        <v>0.88324832662636954</v>
      </c>
      <c r="J322" s="98">
        <v>1.069145118451039</v>
      </c>
      <c r="K322" s="98">
        <v>1.1392406349244986</v>
      </c>
      <c r="L322" s="98">
        <v>1.0926942677689033</v>
      </c>
      <c r="M322" s="98">
        <v>1.1880949086564605</v>
      </c>
      <c r="N322" s="98">
        <v>0.96513588709388531</v>
      </c>
      <c r="O322" s="98">
        <v>1.0953957559159466</v>
      </c>
      <c r="P322" s="98">
        <v>0.82227273171891435</v>
      </c>
      <c r="Q322" s="98">
        <v>0.98629455015070711</v>
      </c>
      <c r="R322" s="98">
        <v>1.2136421445510173</v>
      </c>
      <c r="S322" s="98">
        <v>1.1928162279687828</v>
      </c>
      <c r="T322" s="98">
        <v>1.304174883228254</v>
      </c>
      <c r="U322" s="98">
        <v>1.30552984669865</v>
      </c>
      <c r="V322" s="98">
        <v>0.88609974504198452</v>
      </c>
      <c r="W322" s="98">
        <v>1.2226691549831739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0.7047330045366903</v>
      </c>
      <c r="D323" s="98">
        <v>0.92569980083952164</v>
      </c>
      <c r="E323" s="98">
        <v>1.0811555513763313</v>
      </c>
      <c r="F323" s="98">
        <v>0.86665060365281832</v>
      </c>
      <c r="G323" s="98">
        <v>1.1165931301867744</v>
      </c>
      <c r="H323" s="98">
        <v>1.1477129540043636</v>
      </c>
      <c r="I323" s="98">
        <v>1.9585548529642074</v>
      </c>
      <c r="J323" s="98">
        <v>2.9494895455630052</v>
      </c>
      <c r="K323" s="98">
        <v>2.3699226442399199</v>
      </c>
      <c r="L323" s="98">
        <v>2.4591340728637734</v>
      </c>
      <c r="M323" s="98">
        <v>2.2499726159968021</v>
      </c>
      <c r="N323" s="98">
        <v>2.5574406348585579</v>
      </c>
      <c r="O323" s="98">
        <v>2.5197732739466909</v>
      </c>
      <c r="P323" s="98">
        <v>1.6035553510036031</v>
      </c>
      <c r="Q323" s="98">
        <v>1.6888969300832177</v>
      </c>
      <c r="R323" s="98">
        <v>1.9960322364636898</v>
      </c>
      <c r="S323" s="98">
        <v>2.0130529213987245</v>
      </c>
      <c r="T323" s="98">
        <v>2.2044978418399417</v>
      </c>
      <c r="U323" s="98">
        <v>2.1852306010879388</v>
      </c>
      <c r="V323" s="98">
        <v>2.1427170404184883</v>
      </c>
      <c r="W323" s="98">
        <v>2.9762722863050106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3.6996121639028146</v>
      </c>
      <c r="D324" s="122">
        <v>4.29082549881507</v>
      </c>
      <c r="E324" s="122">
        <v>4.5966233250145727</v>
      </c>
      <c r="F324" s="122">
        <v>5.0514943245149677</v>
      </c>
      <c r="G324" s="122">
        <v>4.3592258511133606</v>
      </c>
      <c r="H324" s="122">
        <v>5.2194570764322723</v>
      </c>
      <c r="I324" s="122">
        <v>5.6138390128294642</v>
      </c>
      <c r="J324" s="122">
        <v>5.9085507311743415</v>
      </c>
      <c r="K324" s="122">
        <v>3.9473629619674075</v>
      </c>
      <c r="L324" s="122">
        <v>4.1955169458009598</v>
      </c>
      <c r="M324" s="122">
        <v>4.3617580696733294</v>
      </c>
      <c r="N324" s="122">
        <v>5.1734876996331991</v>
      </c>
      <c r="O324" s="122">
        <v>4.4041159588214018</v>
      </c>
      <c r="P324" s="122">
        <v>1.6828592241863671</v>
      </c>
      <c r="Q324" s="122">
        <v>2.3067503678065164</v>
      </c>
      <c r="R324" s="122">
        <v>2.8449492654390185</v>
      </c>
      <c r="S324" s="122">
        <v>3.2910693125545984</v>
      </c>
      <c r="T324" s="122">
        <v>3.4247817809096714</v>
      </c>
      <c r="U324" s="122">
        <v>2.9512613126706642</v>
      </c>
      <c r="V324" s="122">
        <v>3.3002008937916716</v>
      </c>
      <c r="W324" s="122">
        <v>3.7694522703398095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1.2592261703730194</v>
      </c>
      <c r="D325" s="98">
        <v>1.4536264041408415</v>
      </c>
      <c r="E325" s="98">
        <v>1.6968860292287657</v>
      </c>
      <c r="F325" s="98">
        <v>1.5547221674113996</v>
      </c>
      <c r="G325" s="98">
        <v>1.00477523571655</v>
      </c>
      <c r="H325" s="98">
        <v>1.0246633830203544</v>
      </c>
      <c r="I325" s="98">
        <v>1.2211342555113986</v>
      </c>
      <c r="J325" s="98">
        <v>1.7486742640442279</v>
      </c>
      <c r="K325" s="98">
        <v>1.0794179880338495</v>
      </c>
      <c r="L325" s="98">
        <v>1.0031200625888201</v>
      </c>
      <c r="M325" s="98">
        <v>1.2986644932230123</v>
      </c>
      <c r="N325" s="98">
        <v>1.611421101276886</v>
      </c>
      <c r="O325" s="98">
        <v>1.1719919208618712</v>
      </c>
      <c r="P325" s="98">
        <v>0.37796920009678481</v>
      </c>
      <c r="Q325" s="98">
        <v>0.38832445430272322</v>
      </c>
      <c r="R325" s="98">
        <v>0.49734874814264013</v>
      </c>
      <c r="S325" s="98">
        <v>0.56728984880909872</v>
      </c>
      <c r="T325" s="98">
        <v>0.55910857437885897</v>
      </c>
      <c r="U325" s="98">
        <v>0.47590314669650091</v>
      </c>
      <c r="V325" s="98">
        <v>0.60667719893297389</v>
      </c>
      <c r="W325" s="98">
        <v>0.72890257764890476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2.4403859935297953</v>
      </c>
      <c r="D326" s="33">
        <v>2.8371990946742272</v>
      </c>
      <c r="E326" s="33">
        <v>2.8997372957858074</v>
      </c>
      <c r="F326" s="33">
        <v>3.4967721571035675</v>
      </c>
      <c r="G326" s="33">
        <v>3.3544506153968121</v>
      </c>
      <c r="H326" s="33">
        <v>4.1947936934119161</v>
      </c>
      <c r="I326" s="33">
        <v>4.3927047573180653</v>
      </c>
      <c r="J326" s="33">
        <v>4.1598764671301129</v>
      </c>
      <c r="K326" s="33">
        <v>2.8679449739335583</v>
      </c>
      <c r="L326" s="33">
        <v>3.1923968832121412</v>
      </c>
      <c r="M326" s="33">
        <v>3.063093576450318</v>
      </c>
      <c r="N326" s="33">
        <v>3.5620665983563113</v>
      </c>
      <c r="O326" s="33">
        <v>3.2321240379595308</v>
      </c>
      <c r="P326" s="33">
        <v>1.304890024089582</v>
      </c>
      <c r="Q326" s="33">
        <v>1.9184259135037931</v>
      </c>
      <c r="R326" s="33">
        <v>2.3476005172963785</v>
      </c>
      <c r="S326" s="33">
        <v>2.7237794637455002</v>
      </c>
      <c r="T326" s="33">
        <v>2.865673206530813</v>
      </c>
      <c r="U326" s="33">
        <v>2.4753581659741628</v>
      </c>
      <c r="V326" s="33">
        <v>2.6935236948586976</v>
      </c>
      <c r="W326" s="33">
        <v>3.0405496926909046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0.60319543008143495</v>
      </c>
      <c r="D328" s="119">
        <f t="shared" si="143"/>
        <v>0.60306103943939293</v>
      </c>
      <c r="E328" s="119">
        <f t="shared" si="143"/>
        <v>0.61610801542880367</v>
      </c>
      <c r="F328" s="119">
        <f t="shared" si="143"/>
        <v>0.61223445723107772</v>
      </c>
      <c r="G328" s="119">
        <f t="shared" si="143"/>
        <v>0.61872899156094474</v>
      </c>
      <c r="H328" s="119">
        <f t="shared" si="143"/>
        <v>0.6211072940651956</v>
      </c>
      <c r="I328" s="119">
        <f t="shared" si="143"/>
        <v>0.62344906553138235</v>
      </c>
      <c r="J328" s="119">
        <f t="shared" si="143"/>
        <v>0.63510943336221726</v>
      </c>
      <c r="K328" s="119">
        <f t="shared" si="143"/>
        <v>0.64886345784584676</v>
      </c>
      <c r="L328" s="119">
        <f t="shared" si="143"/>
        <v>0.66285455987040265</v>
      </c>
      <c r="M328" s="119">
        <f t="shared" si="143"/>
        <v>0.6677738294291895</v>
      </c>
      <c r="N328" s="119">
        <f t="shared" si="143"/>
        <v>0.68754464885175015</v>
      </c>
      <c r="O328" s="119">
        <f t="shared" si="143"/>
        <v>0.70038004963257294</v>
      </c>
      <c r="P328" s="119">
        <f t="shared" si="143"/>
        <v>0.73320537930442775</v>
      </c>
      <c r="Q328" s="119">
        <f t="shared" si="143"/>
        <v>0.75275078747567592</v>
      </c>
      <c r="R328" s="119">
        <f t="shared" ref="R328:V328" si="144">IF(R309=0,"",R309/R290)</f>
        <v>0.76783238021385403</v>
      </c>
      <c r="S328" s="119">
        <f t="shared" si="144"/>
        <v>0.77858607643191358</v>
      </c>
      <c r="T328" s="119">
        <f t="shared" si="144"/>
        <v>0.7938491002387098</v>
      </c>
      <c r="U328" s="119">
        <f t="shared" si="144"/>
        <v>0.80304154585577137</v>
      </c>
      <c r="V328" s="119">
        <f t="shared" si="144"/>
        <v>0.80123003647824265</v>
      </c>
      <c r="W328" s="119">
        <f t="shared" ref="W328" si="145">IF(W309=0,"",W309/W290)</f>
        <v>0.79935940826215934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0.57816892375412654</v>
      </c>
      <c r="D329" s="124">
        <f t="shared" si="146"/>
        <v>0.5707505158203463</v>
      </c>
      <c r="E329" s="124">
        <f t="shared" si="146"/>
        <v>0.56977756318097517</v>
      </c>
      <c r="F329" s="124">
        <f t="shared" si="146"/>
        <v>0.57724287319229628</v>
      </c>
      <c r="G329" s="124">
        <f t="shared" si="146"/>
        <v>0.58214080584913075</v>
      </c>
      <c r="H329" s="124">
        <f t="shared" si="146"/>
        <v>0.58884241558191486</v>
      </c>
      <c r="I329" s="124">
        <f t="shared" si="146"/>
        <v>0.58500002664749606</v>
      </c>
      <c r="J329" s="124">
        <f t="shared" si="146"/>
        <v>0.59245163321787642</v>
      </c>
      <c r="K329" s="124">
        <f t="shared" si="146"/>
        <v>0.60713908018439444</v>
      </c>
      <c r="L329" s="124">
        <f t="shared" si="146"/>
        <v>0.62271420487820928</v>
      </c>
      <c r="M329" s="124">
        <f t="shared" si="146"/>
        <v>0.62920001904803902</v>
      </c>
      <c r="N329" s="124">
        <f t="shared" si="146"/>
        <v>0.64164600254449855</v>
      </c>
      <c r="O329" s="124">
        <f t="shared" si="146"/>
        <v>0.67131921309269293</v>
      </c>
      <c r="P329" s="124">
        <f t="shared" si="146"/>
        <v>0.70903881179882533</v>
      </c>
      <c r="Q329" s="124">
        <f t="shared" si="146"/>
        <v>0.73225903764404687</v>
      </c>
      <c r="R329" s="124">
        <f t="shared" ref="R329:V329" si="147">IF(R310=0,"",R310/R291)</f>
        <v>0.74665253685109412</v>
      </c>
      <c r="S329" s="124">
        <f t="shared" si="147"/>
        <v>0.74916243872297938</v>
      </c>
      <c r="T329" s="124">
        <f t="shared" si="147"/>
        <v>0.76191605016410646</v>
      </c>
      <c r="U329" s="124">
        <f t="shared" si="147"/>
        <v>0.7675675786887064</v>
      </c>
      <c r="V329" s="124">
        <f t="shared" si="147"/>
        <v>0.7664120769987911</v>
      </c>
      <c r="W329" s="124">
        <f t="shared" ref="W329" si="148">IF(W310=0,"",W310/W291)</f>
        <v>0.75991419333417209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0.57239161417783024</v>
      </c>
      <c r="D330" s="111">
        <f t="shared" si="149"/>
        <v>0.56516225437722234</v>
      </c>
      <c r="E330" s="111">
        <f t="shared" si="149"/>
        <v>0.56453850626557611</v>
      </c>
      <c r="F330" s="111">
        <f t="shared" si="149"/>
        <v>0.57195891828142209</v>
      </c>
      <c r="G330" s="111">
        <f t="shared" si="149"/>
        <v>0.57686812162660916</v>
      </c>
      <c r="H330" s="111">
        <f t="shared" si="149"/>
        <v>0.58370888525470255</v>
      </c>
      <c r="I330" s="111">
        <f t="shared" si="149"/>
        <v>0.57999474652479321</v>
      </c>
      <c r="J330" s="111">
        <f t="shared" si="149"/>
        <v>0.58760438887252753</v>
      </c>
      <c r="K330" s="111">
        <f t="shared" si="149"/>
        <v>0.60236857602136695</v>
      </c>
      <c r="L330" s="111">
        <f t="shared" si="149"/>
        <v>0.61803308443844218</v>
      </c>
      <c r="M330" s="111">
        <f t="shared" si="149"/>
        <v>0.62467059963927918</v>
      </c>
      <c r="N330" s="111">
        <f t="shared" si="149"/>
        <v>0.63733140372060548</v>
      </c>
      <c r="O330" s="111">
        <f t="shared" si="149"/>
        <v>0.66698811858502516</v>
      </c>
      <c r="P330" s="111">
        <f t="shared" si="149"/>
        <v>0.70485192733990787</v>
      </c>
      <c r="Q330" s="111">
        <f t="shared" si="149"/>
        <v>0.72848331202851546</v>
      </c>
      <c r="R330" s="111">
        <f t="shared" ref="R330:V330" si="150">IF(R311=0,"",R311/R292)</f>
        <v>0.74299644027156353</v>
      </c>
      <c r="S330" s="111">
        <f t="shared" si="150"/>
        <v>0.74561566667297874</v>
      </c>
      <c r="T330" s="111">
        <f t="shared" si="150"/>
        <v>0.7584898971154076</v>
      </c>
      <c r="U330" s="111">
        <f t="shared" si="150"/>
        <v>0.76419472261322086</v>
      </c>
      <c r="V330" s="111">
        <f t="shared" si="150"/>
        <v>0.76305641545174729</v>
      </c>
      <c r="W330" s="111">
        <f t="shared" ref="W330" si="151">IF(W311=0,"",W311/W292)</f>
        <v>0.75657275200274732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2.3292362879306308</v>
      </c>
      <c r="D332" s="124">
        <f t="shared" si="155"/>
        <v>2.3971893611516801</v>
      </c>
      <c r="E332" s="124">
        <f t="shared" si="155"/>
        <v>2.4846658275423583</v>
      </c>
      <c r="F332" s="124">
        <f t="shared" si="155"/>
        <v>2.5307734011786742</v>
      </c>
      <c r="G332" s="124">
        <f t="shared" si="155"/>
        <v>2.5731065223543044</v>
      </c>
      <c r="H332" s="124">
        <f t="shared" si="155"/>
        <v>2.6668992587006293</v>
      </c>
      <c r="I332" s="124">
        <f t="shared" si="155"/>
        <v>2.715110191722907</v>
      </c>
      <c r="J332" s="124">
        <f t="shared" si="155"/>
        <v>2.8622029298264966</v>
      </c>
      <c r="K332" s="124">
        <f t="shared" si="155"/>
        <v>2.9643414350538269</v>
      </c>
      <c r="L332" s="124">
        <f t="shared" si="155"/>
        <v>3.1162550712495727</v>
      </c>
      <c r="M332" s="124">
        <f t="shared" si="155"/>
        <v>3.2047922728225764</v>
      </c>
      <c r="N332" s="124">
        <f t="shared" si="155"/>
        <v>3.2556747623114406</v>
      </c>
      <c r="O332" s="124">
        <f t="shared" si="155"/>
        <v>3.443225538993675</v>
      </c>
      <c r="P332" s="124">
        <f t="shared" si="155"/>
        <v>3.6286717956071857</v>
      </c>
      <c r="Q332" s="124">
        <f t="shared" si="155"/>
        <v>3.6915176980965421</v>
      </c>
      <c r="R332" s="124">
        <f t="shared" ref="R332:V332" si="156">IF(R313=0,"",R313/R294)</f>
        <v>3.7576730290739948</v>
      </c>
      <c r="S332" s="124">
        <f t="shared" si="156"/>
        <v>3.7944330908407893</v>
      </c>
      <c r="T332" s="124">
        <f t="shared" si="156"/>
        <v>3.8765401540790956</v>
      </c>
      <c r="U332" s="124">
        <f t="shared" si="156"/>
        <v>3.9773264312242516</v>
      </c>
      <c r="V332" s="124">
        <f t="shared" si="156"/>
        <v>4.1041143845122825</v>
      </c>
      <c r="W332" s="124">
        <f t="shared" ref="W332" si="157">IF(W313=0,"",W313/W294)</f>
        <v>4.1261990881419264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2.3292362879306308</v>
      </c>
      <c r="D333" s="111">
        <f t="shared" si="158"/>
        <v>2.3971893611516801</v>
      </c>
      <c r="E333" s="111">
        <f t="shared" si="158"/>
        <v>2.4846658275423583</v>
      </c>
      <c r="F333" s="111">
        <f t="shared" si="158"/>
        <v>2.5307734011786742</v>
      </c>
      <c r="G333" s="111">
        <f t="shared" si="158"/>
        <v>2.5731065223543044</v>
      </c>
      <c r="H333" s="111">
        <f t="shared" si="158"/>
        <v>2.6668992587006293</v>
      </c>
      <c r="I333" s="111">
        <f t="shared" si="158"/>
        <v>2.715110191722907</v>
      </c>
      <c r="J333" s="111">
        <f t="shared" si="158"/>
        <v>2.8622029298264966</v>
      </c>
      <c r="K333" s="111">
        <f t="shared" si="158"/>
        <v>2.9643414350538269</v>
      </c>
      <c r="L333" s="111">
        <f t="shared" si="158"/>
        <v>3.1162550712495727</v>
      </c>
      <c r="M333" s="111">
        <f t="shared" si="158"/>
        <v>3.2047922728225764</v>
      </c>
      <c r="N333" s="111">
        <f t="shared" si="158"/>
        <v>3.2556747623114406</v>
      </c>
      <c r="O333" s="111">
        <f t="shared" si="158"/>
        <v>3.443225538993675</v>
      </c>
      <c r="P333" s="111">
        <f t="shared" si="158"/>
        <v>3.6286717956071857</v>
      </c>
      <c r="Q333" s="111">
        <f t="shared" si="158"/>
        <v>3.6915176980965421</v>
      </c>
      <c r="R333" s="111">
        <f t="shared" ref="R333:V333" si="159">IF(R314=0,"",R314/R295)</f>
        <v>3.7576730290739948</v>
      </c>
      <c r="S333" s="111">
        <f t="shared" si="159"/>
        <v>3.7944330908407893</v>
      </c>
      <c r="T333" s="111">
        <f t="shared" si="159"/>
        <v>3.8765401540790956</v>
      </c>
      <c r="U333" s="111">
        <f t="shared" si="159"/>
        <v>3.9773264312242516</v>
      </c>
      <c r="V333" s="111">
        <f t="shared" si="159"/>
        <v>4.1041143845122825</v>
      </c>
      <c r="W333" s="111">
        <f t="shared" ref="W333" si="160">IF(W314=0,"",W314/W295)</f>
        <v>4.1261990881419264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0.69119274213989079</v>
      </c>
      <c r="D334" s="124">
        <f t="shared" si="161"/>
        <v>0.67940099935279796</v>
      </c>
      <c r="E334" s="124">
        <f t="shared" si="161"/>
        <v>0.67330912933895182</v>
      </c>
      <c r="F334" s="124">
        <f t="shared" si="161"/>
        <v>0.66613121914015438</v>
      </c>
      <c r="G334" s="124">
        <f t="shared" si="161"/>
        <v>0.68778299643786855</v>
      </c>
      <c r="H334" s="124">
        <f t="shared" si="161"/>
        <v>0.68864222861580715</v>
      </c>
      <c r="I334" s="124">
        <f t="shared" si="161"/>
        <v>0.70620373822005</v>
      </c>
      <c r="J334" s="124">
        <f t="shared" si="161"/>
        <v>0.72314146466192863</v>
      </c>
      <c r="K334" s="124">
        <f t="shared" si="161"/>
        <v>0.73179217256478835</v>
      </c>
      <c r="L334" s="124">
        <f t="shared" si="161"/>
        <v>0.74368103549921183</v>
      </c>
      <c r="M334" s="124">
        <f t="shared" si="161"/>
        <v>0.72153606760128586</v>
      </c>
      <c r="N334" s="124">
        <f t="shared" si="161"/>
        <v>0.73200095936378551</v>
      </c>
      <c r="O334" s="124">
        <f t="shared" si="161"/>
        <v>0.75054021456497555</v>
      </c>
      <c r="P334" s="124">
        <f t="shared" si="161"/>
        <v>0.79742399631092653</v>
      </c>
      <c r="Q334" s="124">
        <f t="shared" si="161"/>
        <v>0.80525383059001243</v>
      </c>
      <c r="R334" s="124">
        <f t="shared" ref="R334:V334" si="162">IF(R315=0,"",R315/R296)</f>
        <v>0.81720071590543142</v>
      </c>
      <c r="S334" s="124">
        <f t="shared" si="162"/>
        <v>0.82247126319612684</v>
      </c>
      <c r="T334" s="124">
        <f t="shared" si="162"/>
        <v>0.83632768996157336</v>
      </c>
      <c r="U334" s="124">
        <f t="shared" si="162"/>
        <v>0.84920994669051741</v>
      </c>
      <c r="V334" s="124">
        <f t="shared" si="162"/>
        <v>0.84435006105418908</v>
      </c>
      <c r="W334" s="124">
        <f t="shared" ref="W334" si="163">IF(W315=0,"",W315/W296)</f>
        <v>0.85541611124358863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0.5958239864604099</v>
      </c>
      <c r="D335" s="111">
        <f t="shared" si="164"/>
        <v>0.57625446280570658</v>
      </c>
      <c r="E335" s="111">
        <f t="shared" si="164"/>
        <v>0.57717580748053043</v>
      </c>
      <c r="F335" s="111">
        <f t="shared" si="164"/>
        <v>0.58151989884885236</v>
      </c>
      <c r="G335" s="111">
        <f t="shared" si="164"/>
        <v>0.58910685744558322</v>
      </c>
      <c r="H335" s="111">
        <f t="shared" si="164"/>
        <v>0.58888267506898273</v>
      </c>
      <c r="I335" s="111">
        <f t="shared" si="164"/>
        <v>0.58440907908052697</v>
      </c>
      <c r="J335" s="111">
        <f t="shared" si="164"/>
        <v>0.59211724022694001</v>
      </c>
      <c r="K335" s="111">
        <f t="shared" si="164"/>
        <v>0.60296822703003394</v>
      </c>
      <c r="L335" s="111">
        <f t="shared" si="164"/>
        <v>0.60950801789771369</v>
      </c>
      <c r="M335" s="111">
        <f t="shared" si="164"/>
        <v>0.61643953822002384</v>
      </c>
      <c r="N335" s="111">
        <f t="shared" si="164"/>
        <v>0.62714847181167799</v>
      </c>
      <c r="O335" s="111">
        <f t="shared" si="164"/>
        <v>0.65636288349900351</v>
      </c>
      <c r="P335" s="111">
        <f t="shared" si="164"/>
        <v>0.73084065798776543</v>
      </c>
      <c r="Q335" s="111">
        <f t="shared" si="164"/>
        <v>0.7305294310415833</v>
      </c>
      <c r="R335" s="111">
        <f t="shared" ref="R335:V335" si="165">IF(R316=0,"",R316/R297)</f>
        <v>0.74744566342767782</v>
      </c>
      <c r="S335" s="111">
        <f t="shared" si="165"/>
        <v>0.75801748874012065</v>
      </c>
      <c r="T335" s="111">
        <f t="shared" si="165"/>
        <v>0.79277088479520708</v>
      </c>
      <c r="U335" s="111">
        <f t="shared" si="165"/>
        <v>0.80178565254243994</v>
      </c>
      <c r="V335" s="111">
        <f t="shared" si="165"/>
        <v>0.80568484789425043</v>
      </c>
      <c r="W335" s="111">
        <f t="shared" ref="W335" si="166">IF(W316=0,"",W316/W297)</f>
        <v>0.79813089884680288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0.86900982707772012</v>
      </c>
      <c r="D336" s="111">
        <f t="shared" si="167"/>
        <v>0.8802990195920336</v>
      </c>
      <c r="E336" s="111">
        <f t="shared" si="167"/>
        <v>0.90071919705196635</v>
      </c>
      <c r="F336" s="111">
        <f t="shared" si="167"/>
        <v>0.89732179995074146</v>
      </c>
      <c r="G336" s="111">
        <f t="shared" si="167"/>
        <v>0.90741683598952971</v>
      </c>
      <c r="H336" s="111">
        <f t="shared" si="167"/>
        <v>0.88057417125604187</v>
      </c>
      <c r="I336" s="111">
        <f t="shared" si="167"/>
        <v>0.93310403624461669</v>
      </c>
      <c r="J336" s="111">
        <f t="shared" si="167"/>
        <v>0.90744539783701594</v>
      </c>
      <c r="K336" s="111">
        <f t="shared" si="167"/>
        <v>0.89413619367582309</v>
      </c>
      <c r="L336" s="111">
        <f t="shared" si="167"/>
        <v>0.89596909821320614</v>
      </c>
      <c r="M336" s="111">
        <f t="shared" si="167"/>
        <v>0.90955604964755088</v>
      </c>
      <c r="N336" s="111">
        <f t="shared" si="167"/>
        <v>0.92961840849123234</v>
      </c>
      <c r="O336" s="111">
        <f t="shared" si="167"/>
        <v>0.94229142422678747</v>
      </c>
      <c r="P336" s="111">
        <f t="shared" si="167"/>
        <v>0.90467972166523092</v>
      </c>
      <c r="Q336" s="111">
        <f t="shared" si="167"/>
        <v>0.97467977200677303</v>
      </c>
      <c r="R336" s="111">
        <f t="shared" ref="R336:V336" si="168">IF(R317=0,"",R317/R298)</f>
        <v>0.92976725960871243</v>
      </c>
      <c r="S336" s="111">
        <f t="shared" si="168"/>
        <v>0.95970741717142816</v>
      </c>
      <c r="T336" s="111">
        <f t="shared" si="168"/>
        <v>0.94280403684267122</v>
      </c>
      <c r="U336" s="111">
        <f t="shared" si="168"/>
        <v>0.95423754998747667</v>
      </c>
      <c r="V336" s="111">
        <f t="shared" si="168"/>
        <v>0.95665572320250281</v>
      </c>
      <c r="W336" s="111">
        <f t="shared" ref="W336" si="169">IF(W317=0,"",W317/W298)</f>
        <v>0.95802586082123053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0.569009920701948</v>
      </c>
      <c r="D337" s="112">
        <f t="shared" si="170"/>
        <v>0.59625911435262502</v>
      </c>
      <c r="E337" s="112">
        <f t="shared" si="170"/>
        <v>0.59155093227064814</v>
      </c>
      <c r="F337" s="112">
        <f t="shared" si="170"/>
        <v>0.62872621160621234</v>
      </c>
      <c r="G337" s="112">
        <f t="shared" si="170"/>
        <v>0.63501993643417343</v>
      </c>
      <c r="H337" s="112">
        <f t="shared" si="170"/>
        <v>0.66774550315408443</v>
      </c>
      <c r="I337" s="112">
        <f t="shared" si="170"/>
        <v>0.57411217657002001</v>
      </c>
      <c r="J337" s="112">
        <f t="shared" si="170"/>
        <v>0.61997798332992704</v>
      </c>
      <c r="K337" s="112">
        <f t="shared" si="170"/>
        <v>0.62371923862174694</v>
      </c>
      <c r="L337" s="112">
        <f t="shared" si="170"/>
        <v>0.61988316200216709</v>
      </c>
      <c r="M337" s="112">
        <f t="shared" si="170"/>
        <v>0.65483688196281176</v>
      </c>
      <c r="N337" s="112">
        <f t="shared" si="170"/>
        <v>0.62094199957107032</v>
      </c>
      <c r="O337" s="112">
        <f t="shared" si="170"/>
        <v>0.60288992237653372</v>
      </c>
      <c r="P337" s="112">
        <f t="shared" si="170"/>
        <v>0.73495193284854365</v>
      </c>
      <c r="Q337" s="112">
        <f t="shared" si="170"/>
        <v>0.71549788037958906</v>
      </c>
      <c r="R337" s="112">
        <f t="shared" ref="R337:V337" si="171">IF(R318=0,"",R318/R299)</f>
        <v>0.80394371559657729</v>
      </c>
      <c r="S337" s="112">
        <f t="shared" si="171"/>
        <v>0.75316378074519674</v>
      </c>
      <c r="T337" s="112">
        <f t="shared" si="171"/>
        <v>0.83565195285742777</v>
      </c>
      <c r="U337" s="112">
        <f t="shared" si="171"/>
        <v>0.82728737351443016</v>
      </c>
      <c r="V337" s="112">
        <f t="shared" si="171"/>
        <v>0.83460556965113297</v>
      </c>
      <c r="W337" s="112">
        <f t="shared" ref="W337" si="172">IF(W318=0,"",W318/W299)</f>
        <v>0.73885385023768924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0.69772806554015865</v>
      </c>
      <c r="D339" s="112">
        <f t="shared" si="176"/>
        <v>0.69901637828263263</v>
      </c>
      <c r="E339" s="112">
        <f t="shared" si="176"/>
        <v>0.70108137591765363</v>
      </c>
      <c r="F339" s="112">
        <f t="shared" si="176"/>
        <v>0.70377317137401219</v>
      </c>
      <c r="G339" s="112">
        <f t="shared" si="176"/>
        <v>0.68590301852784963</v>
      </c>
      <c r="H339" s="112">
        <f t="shared" si="176"/>
        <v>0.68443787106184384</v>
      </c>
      <c r="I339" s="112">
        <f t="shared" si="176"/>
        <v>0.67748118348466613</v>
      </c>
      <c r="J339" s="112">
        <f t="shared" si="176"/>
        <v>0.68564632206890641</v>
      </c>
      <c r="K339" s="112">
        <f t="shared" si="176"/>
        <v>0.68605019400452172</v>
      </c>
      <c r="L339" s="112">
        <f t="shared" si="176"/>
        <v>0.71525431258784677</v>
      </c>
      <c r="M339" s="112">
        <f t="shared" si="176"/>
        <v>0.68093858404422025</v>
      </c>
      <c r="N339" s="112">
        <f t="shared" si="176"/>
        <v>0.69358172977708643</v>
      </c>
      <c r="O339" s="112">
        <f t="shared" si="176"/>
        <v>0.69060801058881638</v>
      </c>
      <c r="P339" s="112">
        <f t="shared" si="176"/>
        <v>0.70218613211507541</v>
      </c>
      <c r="Q339" s="112">
        <f t="shared" si="176"/>
        <v>0.72611397311557246</v>
      </c>
      <c r="R339" s="112">
        <f t="shared" ref="R339:V339" si="177">IF(R320=0,"",R320/R301)</f>
        <v>0.75538708611347505</v>
      </c>
      <c r="S339" s="112">
        <f t="shared" si="177"/>
        <v>0.76751563396677724</v>
      </c>
      <c r="T339" s="112">
        <f t="shared" si="177"/>
        <v>0.77774230749218987</v>
      </c>
      <c r="U339" s="112">
        <f t="shared" si="177"/>
        <v>0.77857133168200066</v>
      </c>
      <c r="V339" s="112">
        <f t="shared" si="177"/>
        <v>0.78730250313205841</v>
      </c>
      <c r="W339" s="112">
        <f t="shared" ref="W339" si="178">IF(W320=0,"",W320/W301)</f>
        <v>0.77616131284516954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0.88848200269126543</v>
      </c>
      <c r="D340" s="113">
        <f t="shared" si="179"/>
        <v>0.86940961148046247</v>
      </c>
      <c r="E340" s="113">
        <f t="shared" si="179"/>
        <v>0.86570889091574021</v>
      </c>
      <c r="F340" s="113">
        <f t="shared" si="179"/>
        <v>0.86169052629487497</v>
      </c>
      <c r="G340" s="113">
        <f t="shared" si="179"/>
        <v>0.87323222612284523</v>
      </c>
      <c r="H340" s="113">
        <f t="shared" si="179"/>
        <v>0.89766917754532538</v>
      </c>
      <c r="I340" s="113">
        <f t="shared" si="179"/>
        <v>0.90226788057438889</v>
      </c>
      <c r="J340" s="113">
        <f t="shared" si="179"/>
        <v>0.89940566168389391</v>
      </c>
      <c r="K340" s="113">
        <f t="shared" si="179"/>
        <v>0.8807439985929868</v>
      </c>
      <c r="L340" s="113">
        <f t="shared" si="179"/>
        <v>0.88043427853421485</v>
      </c>
      <c r="M340" s="113">
        <f t="shared" si="179"/>
        <v>0.87957674284447995</v>
      </c>
      <c r="N340" s="113">
        <f t="shared" si="179"/>
        <v>0.90342971982552445</v>
      </c>
      <c r="O340" s="113">
        <f t="shared" si="179"/>
        <v>0.91254605229859842</v>
      </c>
      <c r="P340" s="113">
        <f t="shared" si="179"/>
        <v>0.90329916707154023</v>
      </c>
      <c r="Q340" s="113">
        <f t="shared" si="179"/>
        <v>0.91375365160282418</v>
      </c>
      <c r="R340" s="113">
        <f t="shared" ref="R340:V340" si="180">IF(R321=0,"",R321/R302)</f>
        <v>0.91564500843755181</v>
      </c>
      <c r="S340" s="113">
        <f t="shared" si="180"/>
        <v>0.92128474274308803</v>
      </c>
      <c r="T340" s="113">
        <f t="shared" si="180"/>
        <v>0.92758014605312011</v>
      </c>
      <c r="U340" s="113">
        <f t="shared" si="180"/>
        <v>0.93364390445505796</v>
      </c>
      <c r="V340" s="113">
        <f t="shared" si="180"/>
        <v>0.94276733840128402</v>
      </c>
      <c r="W340" s="113">
        <f t="shared" ref="W340" si="181">IF(W321=0,"",W321/W302)</f>
        <v>0.9436843771340222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0.7116701855170614</v>
      </c>
      <c r="D341" s="111">
        <f t="shared" si="182"/>
        <v>0.67586496499073356</v>
      </c>
      <c r="E341" s="111">
        <f t="shared" si="182"/>
        <v>0.69534952166943009</v>
      </c>
      <c r="F341" s="111">
        <f t="shared" si="182"/>
        <v>0.66280181335227517</v>
      </c>
      <c r="G341" s="111">
        <f t="shared" si="182"/>
        <v>0.70746583485181058</v>
      </c>
      <c r="H341" s="111">
        <f t="shared" si="182"/>
        <v>0.75278625791315656</v>
      </c>
      <c r="I341" s="111">
        <f t="shared" si="182"/>
        <v>0.74156019612592661</v>
      </c>
      <c r="J341" s="111">
        <f t="shared" si="182"/>
        <v>0.70402843441758467</v>
      </c>
      <c r="K341" s="111">
        <f t="shared" si="182"/>
        <v>0.70567679856567345</v>
      </c>
      <c r="L341" s="111">
        <f t="shared" si="182"/>
        <v>0.6937549174854728</v>
      </c>
      <c r="M341" s="111">
        <f t="shared" si="182"/>
        <v>0.71623658588584038</v>
      </c>
      <c r="N341" s="111">
        <f t="shared" si="182"/>
        <v>0.71935172407287939</v>
      </c>
      <c r="O341" s="111">
        <f t="shared" si="182"/>
        <v>0.75971238443441658</v>
      </c>
      <c r="P341" s="111">
        <f t="shared" si="182"/>
        <v>0.75998106347128858</v>
      </c>
      <c r="Q341" s="111">
        <f t="shared" si="182"/>
        <v>0.7961709211499014</v>
      </c>
      <c r="R341" s="111">
        <f t="shared" ref="R341:V341" si="183">IF(R322=0,"",R322/R303)</f>
        <v>0.80408926107882517</v>
      </c>
      <c r="S341" s="111">
        <f t="shared" si="183"/>
        <v>0.81324973598879191</v>
      </c>
      <c r="T341" s="111">
        <f t="shared" si="183"/>
        <v>0.82641525545680738</v>
      </c>
      <c r="U341" s="111">
        <f t="shared" si="183"/>
        <v>0.84031166536356205</v>
      </c>
      <c r="V341" s="111">
        <f t="shared" si="183"/>
        <v>0.82815351403570714</v>
      </c>
      <c r="W341" s="111">
        <f t="shared" ref="W341" si="184">IF(W322=0,"",W322/W303)</f>
        <v>0.8299148088014292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0.69264138545802123</v>
      </c>
      <c r="D343" s="124">
        <f t="shared" si="188"/>
        <v>0.68763512835484075</v>
      </c>
      <c r="E343" s="124">
        <f t="shared" si="188"/>
        <v>0.68068675285791636</v>
      </c>
      <c r="F343" s="124">
        <f t="shared" si="188"/>
        <v>0.69844349897901514</v>
      </c>
      <c r="G343" s="124">
        <f t="shared" si="188"/>
        <v>0.72361470072389045</v>
      </c>
      <c r="H343" s="124">
        <f t="shared" si="188"/>
        <v>0.73182526639001655</v>
      </c>
      <c r="I343" s="124">
        <f t="shared" si="188"/>
        <v>0.72684499961974447</v>
      </c>
      <c r="J343" s="124">
        <f t="shared" si="188"/>
        <v>0.7137585419230944</v>
      </c>
      <c r="K343" s="124">
        <f t="shared" si="188"/>
        <v>0.72009705375105126</v>
      </c>
      <c r="L343" s="124">
        <f t="shared" si="188"/>
        <v>0.72584399762333018</v>
      </c>
      <c r="M343" s="124">
        <f t="shared" si="188"/>
        <v>0.71095480712641479</v>
      </c>
      <c r="N343" s="124">
        <f t="shared" si="188"/>
        <v>0.70963779616462319</v>
      </c>
      <c r="O343" s="124">
        <f t="shared" si="188"/>
        <v>0.7267944130817513</v>
      </c>
      <c r="P343" s="124">
        <f t="shared" si="188"/>
        <v>0.74863860361591916</v>
      </c>
      <c r="Q343" s="124">
        <f t="shared" si="188"/>
        <v>0.76393805443037222</v>
      </c>
      <c r="R343" s="124">
        <f t="shared" ref="R343:V343" si="189">IF(R324=0,"",R324/R305)</f>
        <v>0.77330479358641924</v>
      </c>
      <c r="S343" s="124">
        <f t="shared" si="189"/>
        <v>0.77986708015946404</v>
      </c>
      <c r="T343" s="124">
        <f t="shared" si="189"/>
        <v>0.79543068635771608</v>
      </c>
      <c r="U343" s="124">
        <f t="shared" si="189"/>
        <v>0.80862872205955527</v>
      </c>
      <c r="V343" s="124">
        <f t="shared" si="189"/>
        <v>0.8102126114543714</v>
      </c>
      <c r="W343" s="124">
        <f t="shared" ref="W343" si="190">IF(W324=0,"",W324/W305)</f>
        <v>0.81221609104241865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0.58826203674123445</v>
      </c>
      <c r="D344" s="111">
        <f t="shared" si="191"/>
        <v>0.58292470127810547</v>
      </c>
      <c r="E344" s="111">
        <f t="shared" si="191"/>
        <v>0.58002368340534338</v>
      </c>
      <c r="F344" s="111">
        <f t="shared" si="191"/>
        <v>0.58944076527809908</v>
      </c>
      <c r="G344" s="111">
        <f t="shared" si="191"/>
        <v>0.60315850960193196</v>
      </c>
      <c r="H344" s="111">
        <f t="shared" si="191"/>
        <v>0.60737540606950768</v>
      </c>
      <c r="I344" s="111">
        <f t="shared" si="191"/>
        <v>0.60524406940881492</v>
      </c>
      <c r="J344" s="111">
        <f t="shared" si="191"/>
        <v>0.60840376672136476</v>
      </c>
      <c r="K344" s="111">
        <f t="shared" si="191"/>
        <v>0.60543623395691692</v>
      </c>
      <c r="L344" s="111">
        <f t="shared" si="191"/>
        <v>0.59956707568444567</v>
      </c>
      <c r="M344" s="111">
        <f t="shared" si="191"/>
        <v>0.59291512897376519</v>
      </c>
      <c r="N344" s="111">
        <f t="shared" si="191"/>
        <v>0.59299938612819358</v>
      </c>
      <c r="O344" s="111">
        <f t="shared" si="191"/>
        <v>0.59939584845532856</v>
      </c>
      <c r="P344" s="111">
        <f t="shared" si="191"/>
        <v>0.61473789249963973</v>
      </c>
      <c r="Q344" s="111">
        <f t="shared" si="191"/>
        <v>0.61015956109946801</v>
      </c>
      <c r="R344" s="111">
        <f t="shared" ref="R344:V344" si="192">IF(R325=0,"",R325/R306)</f>
        <v>0.61546548447218952</v>
      </c>
      <c r="S344" s="111">
        <f t="shared" si="192"/>
        <v>0.60817625560321598</v>
      </c>
      <c r="T344" s="111">
        <f t="shared" si="192"/>
        <v>0.6145387549208815</v>
      </c>
      <c r="U344" s="111">
        <f t="shared" si="192"/>
        <v>0.61847818481311734</v>
      </c>
      <c r="V344" s="111">
        <f t="shared" si="192"/>
        <v>0.6206690657856071</v>
      </c>
      <c r="W344" s="111">
        <f t="shared" ref="W344" si="193">IF(W325=0,"",W325/W306)</f>
        <v>0.62069925707184914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0.76244846552467793</v>
      </c>
      <c r="D345" s="45">
        <f t="shared" si="194"/>
        <v>0.75733438352422011</v>
      </c>
      <c r="E345" s="45">
        <f t="shared" si="194"/>
        <v>0.7576310085496849</v>
      </c>
      <c r="F345" s="45">
        <f t="shared" si="194"/>
        <v>0.76101489338709749</v>
      </c>
      <c r="G345" s="45">
        <f t="shared" si="194"/>
        <v>0.76965535453685952</v>
      </c>
      <c r="H345" s="45">
        <f t="shared" si="194"/>
        <v>0.77038328164509751</v>
      </c>
      <c r="I345" s="45">
        <f t="shared" si="194"/>
        <v>0.7698421254940736</v>
      </c>
      <c r="J345" s="45">
        <f t="shared" si="194"/>
        <v>0.76979433541181141</v>
      </c>
      <c r="K345" s="45">
        <f t="shared" si="194"/>
        <v>0.77536477209755827</v>
      </c>
      <c r="L345" s="45">
        <f t="shared" si="194"/>
        <v>0.7772841265127135</v>
      </c>
      <c r="M345" s="45">
        <f t="shared" si="194"/>
        <v>0.77649551675604578</v>
      </c>
      <c r="N345" s="45">
        <f t="shared" si="194"/>
        <v>0.77894898959327641</v>
      </c>
      <c r="O345" s="45">
        <f t="shared" si="194"/>
        <v>0.78748626518979747</v>
      </c>
      <c r="P345" s="45">
        <f t="shared" si="194"/>
        <v>0.79905255579651591</v>
      </c>
      <c r="Q345" s="45">
        <f t="shared" si="194"/>
        <v>0.80500580356178442</v>
      </c>
      <c r="R345" s="45">
        <f t="shared" ref="R345:V345" si="195">IF(R326=0,"",R326/R307)</f>
        <v>0.81773311300673768</v>
      </c>
      <c r="S345" s="45">
        <f t="shared" si="195"/>
        <v>0.82858488409429287</v>
      </c>
      <c r="T345" s="45">
        <f t="shared" si="195"/>
        <v>0.84389568150383132</v>
      </c>
      <c r="U345" s="45">
        <f t="shared" si="195"/>
        <v>0.85942870365189417</v>
      </c>
      <c r="V345" s="45">
        <f t="shared" si="195"/>
        <v>0.87005848625466287</v>
      </c>
      <c r="W345" s="45">
        <f t="shared" ref="W345" si="196">IF(W326=0,"",W326/W307)</f>
        <v>0.8770927747388193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168.28253904782261</v>
      </c>
      <c r="D347" s="117">
        <f t="shared" si="197"/>
        <v>166.96633613608489</v>
      </c>
      <c r="E347" s="117">
        <f t="shared" si="197"/>
        <v>174.44981458335803</v>
      </c>
      <c r="F347" s="117">
        <f t="shared" si="197"/>
        <v>241.30310621189756</v>
      </c>
      <c r="G347" s="117">
        <f t="shared" si="197"/>
        <v>251.40677239509893</v>
      </c>
      <c r="H347" s="117">
        <f t="shared" si="197"/>
        <v>262.37095674363036</v>
      </c>
      <c r="I347" s="117">
        <f t="shared" si="197"/>
        <v>252.25363421134577</v>
      </c>
      <c r="J347" s="117">
        <f t="shared" si="197"/>
        <v>280.02216453947716</v>
      </c>
      <c r="K347" s="117">
        <f t="shared" si="197"/>
        <v>201.41240857627221</v>
      </c>
      <c r="L347" s="117">
        <f t="shared" si="197"/>
        <v>217.29434893194298</v>
      </c>
      <c r="M347" s="117">
        <f t="shared" si="197"/>
        <v>188.43256828601443</v>
      </c>
      <c r="N347" s="117">
        <f t="shared" si="197"/>
        <v>224.50020658482319</v>
      </c>
      <c r="O347" s="117">
        <f t="shared" si="197"/>
        <v>212.21151922888413</v>
      </c>
      <c r="P347" s="117">
        <f t="shared" si="197"/>
        <v>85.626349429784355</v>
      </c>
      <c r="Q347" s="117">
        <f t="shared" si="197"/>
        <v>95.078933128080934</v>
      </c>
      <c r="R347" s="117">
        <f t="shared" ref="R347:V347" si="198">R348+R351+R353+R362</f>
        <v>126.06300877715894</v>
      </c>
      <c r="S347" s="117">
        <f t="shared" si="198"/>
        <v>107.1899912908853</v>
      </c>
      <c r="T347" s="117">
        <f t="shared" si="198"/>
        <v>123.04163850377464</v>
      </c>
      <c r="U347" s="117">
        <f t="shared" si="198"/>
        <v>98.888424450594897</v>
      </c>
      <c r="V347" s="117">
        <f t="shared" si="198"/>
        <v>105.7506451412405</v>
      </c>
      <c r="W347" s="117">
        <f t="shared" ref="W347" si="199">W348+W351+W353+W362</f>
        <v>115.74144012526793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155.46064935854636</v>
      </c>
      <c r="D348" s="122">
        <f t="shared" si="200"/>
        <v>150.52201029175944</v>
      </c>
      <c r="E348" s="122">
        <f t="shared" si="200"/>
        <v>153.7469038651098</v>
      </c>
      <c r="F348" s="122">
        <f t="shared" si="200"/>
        <v>218.50257406665776</v>
      </c>
      <c r="G348" s="122">
        <f t="shared" si="200"/>
        <v>237.5810651726548</v>
      </c>
      <c r="H348" s="122">
        <f t="shared" si="200"/>
        <v>248.01515199267629</v>
      </c>
      <c r="I348" s="122">
        <f t="shared" si="200"/>
        <v>238.83182107916346</v>
      </c>
      <c r="J348" s="122">
        <f t="shared" si="200"/>
        <v>261.94842221773644</v>
      </c>
      <c r="K348" s="122">
        <f t="shared" si="200"/>
        <v>188.63591585544103</v>
      </c>
      <c r="L348" s="122">
        <f t="shared" si="200"/>
        <v>204.92987608043629</v>
      </c>
      <c r="M348" s="122">
        <f t="shared" si="200"/>
        <v>172.65869900382137</v>
      </c>
      <c r="N348" s="122">
        <f t="shared" si="200"/>
        <v>207.34174524968552</v>
      </c>
      <c r="O348" s="122">
        <f t="shared" si="200"/>
        <v>199.77818424405103</v>
      </c>
      <c r="P348" s="122">
        <f t="shared" si="200"/>
        <v>82.40056916617408</v>
      </c>
      <c r="Q348" s="122">
        <f t="shared" si="200"/>
        <v>89.937389324235696</v>
      </c>
      <c r="R348" s="122">
        <f t="shared" ref="R348:V348" si="201">SUM(R349:R350)</f>
        <v>119.48743311963671</v>
      </c>
      <c r="S348" s="122">
        <f t="shared" si="201"/>
        <v>99.18191356816466</v>
      </c>
      <c r="T348" s="122">
        <f t="shared" si="201"/>
        <v>114.61421127757089</v>
      </c>
      <c r="U348" s="122">
        <f t="shared" si="201"/>
        <v>92.985688977996404</v>
      </c>
      <c r="V348" s="122">
        <f t="shared" si="201"/>
        <v>99.16567695653049</v>
      </c>
      <c r="W348" s="122">
        <f t="shared" ref="W348" si="202">SUM(W349:W350)</f>
        <v>106.86311343396164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155.46064935854636</v>
      </c>
      <c r="D349" s="98">
        <v>150.52201029175944</v>
      </c>
      <c r="E349" s="98">
        <v>153.7469038651098</v>
      </c>
      <c r="F349" s="98">
        <v>218.50257406665776</v>
      </c>
      <c r="G349" s="98">
        <v>237.5810651726548</v>
      </c>
      <c r="H349" s="98">
        <v>248.01515199267629</v>
      </c>
      <c r="I349" s="98">
        <v>238.83182107916346</v>
      </c>
      <c r="J349" s="98">
        <v>261.94842221773644</v>
      </c>
      <c r="K349" s="98">
        <v>188.63591585544103</v>
      </c>
      <c r="L349" s="98">
        <v>204.92987608043629</v>
      </c>
      <c r="M349" s="98">
        <v>172.65869900382137</v>
      </c>
      <c r="N349" s="98">
        <v>207.34174524968552</v>
      </c>
      <c r="O349" s="98">
        <v>199.77818424405103</v>
      </c>
      <c r="P349" s="98">
        <v>82.40056916617408</v>
      </c>
      <c r="Q349" s="98">
        <v>89.937389324235696</v>
      </c>
      <c r="R349" s="98">
        <v>119.48743311963671</v>
      </c>
      <c r="S349" s="98">
        <v>99.18191356816466</v>
      </c>
      <c r="T349" s="98">
        <v>114.61421127757089</v>
      </c>
      <c r="U349" s="98">
        <v>92.985688977996404</v>
      </c>
      <c r="V349" s="98">
        <v>99.16567695653049</v>
      </c>
      <c r="W349" s="98">
        <v>106.86311343396164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7.1667349413459958</v>
      </c>
      <c r="D353" s="122">
        <v>9.8563512006217859</v>
      </c>
      <c r="E353" s="122">
        <v>12.973995882861157</v>
      </c>
      <c r="F353" s="122">
        <v>15.83227453879646</v>
      </c>
      <c r="G353" s="122">
        <v>9.4247308397108913</v>
      </c>
      <c r="H353" s="122">
        <v>9.8988770512491921</v>
      </c>
      <c r="I353" s="122">
        <v>8.0916015769225549</v>
      </c>
      <c r="J353" s="122">
        <v>10.480476583453992</v>
      </c>
      <c r="K353" s="122">
        <v>8.0663635550496995</v>
      </c>
      <c r="L353" s="122">
        <v>7.9444276059896541</v>
      </c>
      <c r="M353" s="122">
        <v>9.9873685909710765</v>
      </c>
      <c r="N353" s="122">
        <v>9.9794212660355992</v>
      </c>
      <c r="O353" s="122">
        <v>7.2677148999758447</v>
      </c>
      <c r="P353" s="122">
        <v>1.6014362867410779</v>
      </c>
      <c r="Q353" s="122">
        <v>3.4601753517969125</v>
      </c>
      <c r="R353" s="122">
        <v>4.4407181093992998</v>
      </c>
      <c r="S353" s="122">
        <v>5.5438143239158153</v>
      </c>
      <c r="T353" s="122">
        <v>6.0238479484878873</v>
      </c>
      <c r="U353" s="122">
        <v>3.8698834533061608</v>
      </c>
      <c r="V353" s="122">
        <v>4.0026536063958211</v>
      </c>
      <c r="W353" s="122">
        <v>5.7759120935835302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7.1572182608970323</v>
      </c>
      <c r="D354" s="98">
        <v>9.8478319672986583</v>
      </c>
      <c r="E354" s="98">
        <v>12.951590866158963</v>
      </c>
      <c r="F354" s="98">
        <v>15.820883323498805</v>
      </c>
      <c r="G354" s="98">
        <v>9.4219021554155429</v>
      </c>
      <c r="H354" s="98">
        <v>9.8938585231615246</v>
      </c>
      <c r="I354" s="98">
        <v>8.0868326616556043</v>
      </c>
      <c r="J354" s="98">
        <v>10.4650730329676</v>
      </c>
      <c r="K354" s="98">
        <v>8.0557629611155122</v>
      </c>
      <c r="L354" s="98">
        <v>7.9316567555212911</v>
      </c>
      <c r="M354" s="98">
        <v>9.9736820860510118</v>
      </c>
      <c r="N354" s="98">
        <v>9.9628106712523028</v>
      </c>
      <c r="O354" s="98">
        <v>7.25374878521695</v>
      </c>
      <c r="P354" s="98">
        <v>1.5896477152359565</v>
      </c>
      <c r="Q354" s="98">
        <v>3.4581987165293242</v>
      </c>
      <c r="R354" s="98">
        <v>4.4231565363229661</v>
      </c>
      <c r="S354" s="98">
        <v>5.5367595444502609</v>
      </c>
      <c r="T354" s="98">
        <v>5.9991450149087626</v>
      </c>
      <c r="U354" s="98">
        <v>3.8614410885569197</v>
      </c>
      <c r="V354" s="98">
        <v>3.9880524289820642</v>
      </c>
      <c r="W354" s="98">
        <v>5.7634927457655181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9.5166804489634268E-3</v>
      </c>
      <c r="D355" s="98">
        <v>8.5192333231260912E-3</v>
      </c>
      <c r="E355" s="98">
        <v>2.240501670219314E-2</v>
      </c>
      <c r="F355" s="98">
        <v>1.1391215297655161E-2</v>
      </c>
      <c r="G355" s="98">
        <v>2.8286842953478162E-3</v>
      </c>
      <c r="H355" s="98">
        <v>5.0185280876690833E-3</v>
      </c>
      <c r="I355" s="98">
        <v>4.7689152669506407E-3</v>
      </c>
      <c r="J355" s="98">
        <v>1.5403550486391615E-2</v>
      </c>
      <c r="K355" s="98">
        <v>1.0600593934187745E-2</v>
      </c>
      <c r="L355" s="98">
        <v>1.2770850468362663E-2</v>
      </c>
      <c r="M355" s="98">
        <v>1.3686504920064648E-2</v>
      </c>
      <c r="N355" s="98">
        <v>1.6610594783295053E-2</v>
      </c>
      <c r="O355" s="98">
        <v>1.3966114758895589E-2</v>
      </c>
      <c r="P355" s="98">
        <v>1.1788571505121387E-2</v>
      </c>
      <c r="Q355" s="98">
        <v>1.9766352675881843E-3</v>
      </c>
      <c r="R355" s="98">
        <v>1.7561573076334474E-2</v>
      </c>
      <c r="S355" s="98">
        <v>7.0547794655553518E-3</v>
      </c>
      <c r="T355" s="98">
        <v>2.4702933579124189E-2</v>
      </c>
      <c r="U355" s="98">
        <v>8.4423647492418985E-3</v>
      </c>
      <c r="V355" s="98">
        <v>1.4601177413756975E-2</v>
      </c>
      <c r="W355" s="98">
        <v>1.2419347818012958E-2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9.5166804489634268E-3</v>
      </c>
      <c r="D356" s="101">
        <v>8.5192333231260912E-3</v>
      </c>
      <c r="E356" s="101">
        <v>2.240501670219314E-2</v>
      </c>
      <c r="F356" s="101">
        <v>1.1391215297655161E-2</v>
      </c>
      <c r="G356" s="101">
        <v>2.8286842953478162E-3</v>
      </c>
      <c r="H356" s="101">
        <v>5.0185280876690833E-3</v>
      </c>
      <c r="I356" s="101">
        <v>4.7689152669506407E-3</v>
      </c>
      <c r="J356" s="101">
        <v>1.5403550486391615E-2</v>
      </c>
      <c r="K356" s="101">
        <v>1.0600593934187745E-2</v>
      </c>
      <c r="L356" s="101">
        <v>1.2770850468362663E-2</v>
      </c>
      <c r="M356" s="101">
        <v>1.3686504920064648E-2</v>
      </c>
      <c r="N356" s="101">
        <v>1.6610594783295053E-2</v>
      </c>
      <c r="O356" s="101">
        <v>1.3966114758895589E-2</v>
      </c>
      <c r="P356" s="101">
        <v>1.1788571505121387E-2</v>
      </c>
      <c r="Q356" s="101">
        <v>1.9766352675881843E-3</v>
      </c>
      <c r="R356" s="101">
        <v>1.7561573076334474E-2</v>
      </c>
      <c r="S356" s="101">
        <v>7.0547794655553518E-3</v>
      </c>
      <c r="T356" s="101">
        <v>2.4702933579124189E-2</v>
      </c>
      <c r="U356" s="101">
        <v>8.4423647492418985E-3</v>
      </c>
      <c r="V356" s="101">
        <v>1.4601177413756975E-2</v>
      </c>
      <c r="W356" s="101">
        <v>1.2419347818012958E-2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5.6551547479302418</v>
      </c>
      <c r="D362" s="122">
        <v>6.5879746437036593</v>
      </c>
      <c r="E362" s="122">
        <v>7.7289148353870898</v>
      </c>
      <c r="F362" s="122">
        <v>6.9682576064433253</v>
      </c>
      <c r="G362" s="122">
        <v>4.4009763827332211</v>
      </c>
      <c r="H362" s="122">
        <v>4.4569276997048828</v>
      </c>
      <c r="I362" s="122">
        <v>5.3302115552597567</v>
      </c>
      <c r="J362" s="122">
        <v>7.5932657382867408</v>
      </c>
      <c r="K362" s="122">
        <v>4.7101291657814857</v>
      </c>
      <c r="L362" s="122">
        <v>4.4200452455170192</v>
      </c>
      <c r="M362" s="122">
        <v>5.7865006912220007</v>
      </c>
      <c r="N362" s="122">
        <v>7.1790400691020988</v>
      </c>
      <c r="O362" s="122">
        <v>5.1656200848572356</v>
      </c>
      <c r="P362" s="122">
        <v>1.6243439768691958</v>
      </c>
      <c r="Q362" s="122">
        <v>1.6813684520483265</v>
      </c>
      <c r="R362" s="122">
        <v>2.1348575481229388</v>
      </c>
      <c r="S362" s="122">
        <v>2.464263398804825</v>
      </c>
      <c r="T362" s="122">
        <v>2.4035792777158593</v>
      </c>
      <c r="U362" s="122">
        <v>2.0328520192923327</v>
      </c>
      <c r="V362" s="122">
        <v>2.5823145783141781</v>
      </c>
      <c r="W362" s="122">
        <v>3.1024145977227562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5.6551547479302418</v>
      </c>
      <c r="D363" s="98">
        <v>6.5879746437036593</v>
      </c>
      <c r="E363" s="98">
        <v>7.7289148353870898</v>
      </c>
      <c r="F363" s="98">
        <v>6.9682576064433253</v>
      </c>
      <c r="G363" s="98">
        <v>4.4009763827332211</v>
      </c>
      <c r="H363" s="98">
        <v>4.4569276997048828</v>
      </c>
      <c r="I363" s="98">
        <v>5.3302115552597567</v>
      </c>
      <c r="J363" s="98">
        <v>7.5932657382867408</v>
      </c>
      <c r="K363" s="98">
        <v>4.7101291657814857</v>
      </c>
      <c r="L363" s="98">
        <v>4.4200452455170192</v>
      </c>
      <c r="M363" s="98">
        <v>5.7865006912220007</v>
      </c>
      <c r="N363" s="98">
        <v>7.1790400691020988</v>
      </c>
      <c r="O363" s="98">
        <v>5.1656200848572356</v>
      </c>
      <c r="P363" s="98">
        <v>1.6243439768691958</v>
      </c>
      <c r="Q363" s="98">
        <v>1.6813684520483265</v>
      </c>
      <c r="R363" s="98">
        <v>2.1348575481229388</v>
      </c>
      <c r="S363" s="98">
        <v>2.464263398804825</v>
      </c>
      <c r="T363" s="98">
        <v>2.4035792777158593</v>
      </c>
      <c r="U363" s="98">
        <v>2.0328520192923327</v>
      </c>
      <c r="V363" s="98">
        <v>2.5823145783141781</v>
      </c>
      <c r="W363" s="98">
        <v>3.1024145977227562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14684.32865940187</v>
      </c>
      <c r="D366" s="117">
        <f t="shared" si="204"/>
        <v>11727.507749962566</v>
      </c>
      <c r="E366" s="117">
        <f t="shared" si="204"/>
        <v>11337.811635102746</v>
      </c>
      <c r="F366" s="117">
        <f t="shared" si="204"/>
        <v>12223.323596377362</v>
      </c>
      <c r="G366" s="117">
        <f t="shared" si="204"/>
        <v>13274.280703842172</v>
      </c>
      <c r="H366" s="117">
        <f t="shared" si="204"/>
        <v>12415.182401051779</v>
      </c>
      <c r="I366" s="117">
        <f t="shared" si="204"/>
        <v>10948.84959854692</v>
      </c>
      <c r="J366" s="117">
        <f t="shared" si="204"/>
        <v>11246.680251508556</v>
      </c>
      <c r="K366" s="117">
        <f t="shared" si="204"/>
        <v>11716.814400789235</v>
      </c>
      <c r="L366" s="117">
        <f t="shared" si="204"/>
        <v>12868.626962172089</v>
      </c>
      <c r="M366" s="117">
        <f t="shared" si="204"/>
        <v>10952.43424185561</v>
      </c>
      <c r="N366" s="117">
        <f t="shared" si="204"/>
        <v>10347.527853314548</v>
      </c>
      <c r="O366" s="117">
        <f t="shared" si="204"/>
        <v>10846.391531956684</v>
      </c>
      <c r="P366" s="117">
        <f t="shared" si="204"/>
        <v>11058.875561517147</v>
      </c>
      <c r="Q366" s="117">
        <f t="shared" si="204"/>
        <v>9232.7423996695543</v>
      </c>
      <c r="R366" s="117">
        <f t="shared" ref="R366:V366" si="205">R367+R370+R372+R381</f>
        <v>9894.7131598154701</v>
      </c>
      <c r="S366" s="117">
        <f t="shared" si="205"/>
        <v>8142.7117655205266</v>
      </c>
      <c r="T366" s="117">
        <f t="shared" si="205"/>
        <v>9054.0959760424976</v>
      </c>
      <c r="U366" s="117">
        <f t="shared" si="205"/>
        <v>8567.1504142251579</v>
      </c>
      <c r="V366" s="117">
        <f t="shared" si="205"/>
        <v>8135.1733554875145</v>
      </c>
      <c r="W366" s="117">
        <f t="shared" ref="W366" si="206">W367+W370+W372+W381</f>
        <v>7577.7617693571419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11910.708895356063</v>
      </c>
      <c r="D367" s="122">
        <f t="shared" si="207"/>
        <v>9141.0131224441466</v>
      </c>
      <c r="E367" s="122">
        <f t="shared" si="207"/>
        <v>8703.4266456309779</v>
      </c>
      <c r="F367" s="122">
        <f t="shared" si="207"/>
        <v>9747.5890957307602</v>
      </c>
      <c r="G367" s="122">
        <f t="shared" si="207"/>
        <v>10868.302854623691</v>
      </c>
      <c r="H367" s="122">
        <f t="shared" si="207"/>
        <v>10062.810969325372</v>
      </c>
      <c r="I367" s="122">
        <f t="shared" si="207"/>
        <v>8728.8323626578003</v>
      </c>
      <c r="J367" s="122">
        <f t="shared" si="207"/>
        <v>9001.9528935450653</v>
      </c>
      <c r="K367" s="122">
        <f t="shared" si="207"/>
        <v>9412.8652959037645</v>
      </c>
      <c r="L367" s="122">
        <f t="shared" si="207"/>
        <v>10372.997732752538</v>
      </c>
      <c r="M367" s="122">
        <f t="shared" si="207"/>
        <v>8410.4178379178356</v>
      </c>
      <c r="N367" s="122">
        <f t="shared" si="207"/>
        <v>7994.9631380202618</v>
      </c>
      <c r="O367" s="122">
        <f t="shared" si="207"/>
        <v>8616.745657139918</v>
      </c>
      <c r="P367" s="122">
        <f t="shared" si="207"/>
        <v>8772.0749855603244</v>
      </c>
      <c r="Q367" s="122">
        <f t="shared" si="207"/>
        <v>7132.7807624388306</v>
      </c>
      <c r="R367" s="122">
        <f t="shared" ref="R367:V367" si="208">SUM(R368:R369)</f>
        <v>7739.6758635541219</v>
      </c>
      <c r="S367" s="122">
        <f t="shared" si="208"/>
        <v>5966.8048638785303</v>
      </c>
      <c r="T367" s="122">
        <f t="shared" si="208"/>
        <v>6758.3099040777988</v>
      </c>
      <c r="U367" s="122">
        <f t="shared" si="208"/>
        <v>6328.1733708417878</v>
      </c>
      <c r="V367" s="122">
        <f t="shared" si="208"/>
        <v>5988.7856669496487</v>
      </c>
      <c r="W367" s="122">
        <f t="shared" ref="W367" si="209">SUM(W368:W369)</f>
        <v>5546.8403568381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11749.786296915174</v>
      </c>
      <c r="D368" s="98">
        <v>9023.5385662505832</v>
      </c>
      <c r="E368" s="98">
        <v>8598.7153262341108</v>
      </c>
      <c r="F368" s="98">
        <v>9627.259941658036</v>
      </c>
      <c r="G368" s="98">
        <v>10732.871959633094</v>
      </c>
      <c r="H368" s="98">
        <v>9938.7205348714833</v>
      </c>
      <c r="I368" s="98">
        <v>8624.8092563806404</v>
      </c>
      <c r="J368" s="98">
        <v>8896.1451107196426</v>
      </c>
      <c r="K368" s="98">
        <v>9299.9363109889855</v>
      </c>
      <c r="L368" s="98">
        <v>10245.873498348474</v>
      </c>
      <c r="M368" s="98">
        <v>8308.9221657050184</v>
      </c>
      <c r="N368" s="98">
        <v>7899.8485929334965</v>
      </c>
      <c r="O368" s="98">
        <v>8504.6777644538233</v>
      </c>
      <c r="P368" s="98">
        <v>8647.6368887823774</v>
      </c>
      <c r="Q368" s="98">
        <v>7033.5919308575567</v>
      </c>
      <c r="R368" s="98">
        <v>7629.5723207031388</v>
      </c>
      <c r="S368" s="98">
        <v>5883.6122535387776</v>
      </c>
      <c r="T368" s="98">
        <v>6662.4339808541099</v>
      </c>
      <c r="U368" s="98">
        <v>6237.6579326925375</v>
      </c>
      <c r="V368" s="98">
        <v>5903.9708034690238</v>
      </c>
      <c r="W368" s="98">
        <v>5470.7008047557365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160.92259844088989</v>
      </c>
      <c r="D369" s="98">
        <v>117.47455619356401</v>
      </c>
      <c r="E369" s="98">
        <v>104.71131939686641</v>
      </c>
      <c r="F369" s="98">
        <v>120.3291540727237</v>
      </c>
      <c r="G369" s="98">
        <v>135.43089499059707</v>
      </c>
      <c r="H369" s="98">
        <v>124.0904344538888</v>
      </c>
      <c r="I369" s="98">
        <v>104.02310627715941</v>
      </c>
      <c r="J369" s="98">
        <v>105.80778282542228</v>
      </c>
      <c r="K369" s="98">
        <v>112.92898491477877</v>
      </c>
      <c r="L369" s="98">
        <v>127.12423440406415</v>
      </c>
      <c r="M369" s="98">
        <v>101.49567221281653</v>
      </c>
      <c r="N369" s="98">
        <v>95.114545086765276</v>
      </c>
      <c r="O369" s="98">
        <v>112.06789268609494</v>
      </c>
      <c r="P369" s="98">
        <v>124.43809677794712</v>
      </c>
      <c r="Q369" s="98">
        <v>99.188831581274187</v>
      </c>
      <c r="R369" s="98">
        <v>110.10354285098319</v>
      </c>
      <c r="S369" s="98">
        <v>83.192610339752804</v>
      </c>
      <c r="T369" s="98">
        <v>95.875923223689085</v>
      </c>
      <c r="U369" s="98">
        <v>90.515438149250329</v>
      </c>
      <c r="V369" s="98">
        <v>84.814863480624396</v>
      </c>
      <c r="W369" s="98">
        <v>76.139552082363906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32.030492301770899</v>
      </c>
      <c r="D370" s="122">
        <f t="shared" si="210"/>
        <v>52.253563611906479</v>
      </c>
      <c r="E370" s="122">
        <f t="shared" si="210"/>
        <v>135.35863285264821</v>
      </c>
      <c r="F370" s="122">
        <f t="shared" si="210"/>
        <v>96.772824911564115</v>
      </c>
      <c r="G370" s="122">
        <f t="shared" si="210"/>
        <v>109.13073722423836</v>
      </c>
      <c r="H370" s="122">
        <f t="shared" si="210"/>
        <v>67.333168986866298</v>
      </c>
      <c r="I370" s="122">
        <f t="shared" si="210"/>
        <v>68.041308405243072</v>
      </c>
      <c r="J370" s="122">
        <f t="shared" si="210"/>
        <v>90.396896429503087</v>
      </c>
      <c r="K370" s="122">
        <f t="shared" si="210"/>
        <v>94.077402014169905</v>
      </c>
      <c r="L370" s="122">
        <f t="shared" si="210"/>
        <v>96.216644273632426</v>
      </c>
      <c r="M370" s="122">
        <f t="shared" si="210"/>
        <v>78.932901506072682</v>
      </c>
      <c r="N370" s="122">
        <f t="shared" si="210"/>
        <v>110.46681292272505</v>
      </c>
      <c r="O370" s="122">
        <f t="shared" si="210"/>
        <v>57.4717344217337</v>
      </c>
      <c r="P370" s="122">
        <f t="shared" si="210"/>
        <v>33.745090864857318</v>
      </c>
      <c r="Q370" s="122">
        <f t="shared" si="210"/>
        <v>21.371665885276023</v>
      </c>
      <c r="R370" s="122">
        <f t="shared" si="210"/>
        <v>28.830887651597941</v>
      </c>
      <c r="S370" s="122">
        <f t="shared" si="210"/>
        <v>36.424368735654035</v>
      </c>
      <c r="T370" s="122">
        <f t="shared" si="210"/>
        <v>47.803575375634992</v>
      </c>
      <c r="U370" s="122">
        <f t="shared" si="210"/>
        <v>47.109400949600264</v>
      </c>
      <c r="V370" s="122">
        <f t="shared" si="210"/>
        <v>42.284012807916071</v>
      </c>
      <c r="W370" s="122">
        <f t="shared" si="210"/>
        <v>40.377192346875667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32.030492301770899</v>
      </c>
      <c r="D371" s="98">
        <f>RES_hhdet_in_fech!D29</f>
        <v>52.253563611906479</v>
      </c>
      <c r="E371" s="98">
        <f>RES_hhdet_in_fech!E29</f>
        <v>135.35863285264821</v>
      </c>
      <c r="F371" s="98">
        <f>RES_hhdet_in_fech!F29</f>
        <v>96.772824911564115</v>
      </c>
      <c r="G371" s="98">
        <f>RES_hhdet_in_fech!G29</f>
        <v>109.13073722423836</v>
      </c>
      <c r="H371" s="98">
        <f>RES_hhdet_in_fech!H29</f>
        <v>67.333168986866298</v>
      </c>
      <c r="I371" s="98">
        <f>RES_hhdet_in_fech!I29</f>
        <v>68.041308405243072</v>
      </c>
      <c r="J371" s="98">
        <f>RES_hhdet_in_fech!J29</f>
        <v>90.396896429503087</v>
      </c>
      <c r="K371" s="98">
        <f>RES_hhdet_in_fech!K29</f>
        <v>94.077402014169905</v>
      </c>
      <c r="L371" s="98">
        <f>RES_hhdet_in_fech!L29</f>
        <v>96.216644273632426</v>
      </c>
      <c r="M371" s="98">
        <f>RES_hhdet_in_fech!M29</f>
        <v>78.932901506072682</v>
      </c>
      <c r="N371" s="98">
        <f>RES_hhdet_in_fech!N29</f>
        <v>110.46681292272505</v>
      </c>
      <c r="O371" s="98">
        <f>RES_hhdet_in_fech!O29</f>
        <v>57.4717344217337</v>
      </c>
      <c r="P371" s="98">
        <f>RES_hhdet_in_fech!P29</f>
        <v>33.745090864857318</v>
      </c>
      <c r="Q371" s="98">
        <f>RES_hhdet_in_fech!Q29</f>
        <v>21.371665885276023</v>
      </c>
      <c r="R371" s="98">
        <f>RES_hhdet_in_fech!R29</f>
        <v>28.830887651597941</v>
      </c>
      <c r="S371" s="98">
        <f>RES_hhdet_in_fech!S29</f>
        <v>36.424368735654035</v>
      </c>
      <c r="T371" s="98">
        <f>RES_hhdet_in_fech!T29</f>
        <v>47.803575375634992</v>
      </c>
      <c r="U371" s="98">
        <f>RES_hhdet_in_fech!U29</f>
        <v>47.109400949600264</v>
      </c>
      <c r="V371" s="98">
        <f>RES_hhdet_in_fech!V29</f>
        <v>42.284012807916071</v>
      </c>
      <c r="W371" s="98">
        <f>RES_hhdet_in_fech!W29</f>
        <v>40.377192346875667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1675.0697072915029</v>
      </c>
      <c r="D372" s="122">
        <v>1545.9810091169486</v>
      </c>
      <c r="E372" s="122">
        <v>1501.2564872700164</v>
      </c>
      <c r="F372" s="122">
        <v>1537.0892105959927</v>
      </c>
      <c r="G372" s="122">
        <v>1577.8656594682618</v>
      </c>
      <c r="H372" s="122">
        <v>1529.9777292619469</v>
      </c>
      <c r="I372" s="122">
        <v>1415.1124505402918</v>
      </c>
      <c r="J372" s="122">
        <v>1411.6067377284187</v>
      </c>
      <c r="K372" s="122">
        <v>1495.8963957412341</v>
      </c>
      <c r="L372" s="122">
        <v>1635.932916059061</v>
      </c>
      <c r="M372" s="122">
        <v>1683.096475322167</v>
      </c>
      <c r="N372" s="122">
        <v>1508.2766672750231</v>
      </c>
      <c r="O372" s="122">
        <v>1490.6699329208659</v>
      </c>
      <c r="P372" s="122">
        <v>1629.8168346802734</v>
      </c>
      <c r="Q372" s="122">
        <v>1454.7245422240092</v>
      </c>
      <c r="R372" s="122">
        <v>1505.6041370204548</v>
      </c>
      <c r="S372" s="122">
        <v>1478.1200178781648</v>
      </c>
      <c r="T372" s="122">
        <v>1586.7768003437443</v>
      </c>
      <c r="U372" s="122">
        <v>1545.0594413596893</v>
      </c>
      <c r="V372" s="122">
        <v>1463.431632078069</v>
      </c>
      <c r="W372" s="122">
        <v>1362.871325337054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1736.9012134730483</v>
      </c>
      <c r="D373" s="98">
        <v>1429.6726323212117</v>
      </c>
      <c r="E373" s="98">
        <v>1363.9040114268523</v>
      </c>
      <c r="F373" s="98">
        <v>1443.2399704353022</v>
      </c>
      <c r="G373" s="98">
        <v>1541.4926244874464</v>
      </c>
      <c r="H373" s="98">
        <v>1446.8037660734567</v>
      </c>
      <c r="I373" s="98">
        <v>1354.6317036905043</v>
      </c>
      <c r="J373" s="98">
        <v>1452.3240646321967</v>
      </c>
      <c r="K373" s="98">
        <v>1526.2070343624923</v>
      </c>
      <c r="L373" s="98">
        <v>1585.6770373315733</v>
      </c>
      <c r="M373" s="98">
        <v>1599.3144116847798</v>
      </c>
      <c r="N373" s="98">
        <v>1406.8362656397262</v>
      </c>
      <c r="O373" s="98">
        <v>1387.0958295542457</v>
      </c>
      <c r="P373" s="98">
        <v>1815.2842842574448</v>
      </c>
      <c r="Q373" s="98">
        <v>1322.5284745776544</v>
      </c>
      <c r="R373" s="98">
        <v>1423.9832270702016</v>
      </c>
      <c r="S373" s="98">
        <v>1308.9432047668472</v>
      </c>
      <c r="T373" s="98">
        <v>1516.2095014811437</v>
      </c>
      <c r="U373" s="98">
        <v>1413.6193081623321</v>
      </c>
      <c r="V373" s="98">
        <v>1360.3082699700187</v>
      </c>
      <c r="W373" s="98">
        <v>1242.5050230089573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1209.1420743681983</v>
      </c>
      <c r="D374" s="98">
        <v>965.61139238519593</v>
      </c>
      <c r="E374" s="98">
        <v>918.04457981603059</v>
      </c>
      <c r="F374" s="98">
        <v>969.64471860788728</v>
      </c>
      <c r="G374" s="98">
        <v>981.79256474947135</v>
      </c>
      <c r="H374" s="98">
        <v>1181.9898830839911</v>
      </c>
      <c r="I374" s="98">
        <v>781.60430734540387</v>
      </c>
      <c r="J374" s="98">
        <v>953.49158557837677</v>
      </c>
      <c r="K374" s="98">
        <v>1043.1955446937613</v>
      </c>
      <c r="L374" s="98">
        <v>1116.4129913413929</v>
      </c>
      <c r="M374" s="98">
        <v>1035.7443765517307</v>
      </c>
      <c r="N374" s="98">
        <v>946.68735726199805</v>
      </c>
      <c r="O374" s="98">
        <v>1233.4461067316713</v>
      </c>
      <c r="P374" s="98">
        <v>2122.0702118418162</v>
      </c>
      <c r="Q374" s="98">
        <v>842.85833341866271</v>
      </c>
      <c r="R374" s="98">
        <v>1340.4383130929903</v>
      </c>
      <c r="S374" s="98">
        <v>889.04058518289526</v>
      </c>
      <c r="T374" s="98">
        <v>1388.7795817624058</v>
      </c>
      <c r="U374" s="98">
        <v>1054.6186129772771</v>
      </c>
      <c r="V374" s="98">
        <v>1208.2285661231499</v>
      </c>
      <c r="W374" s="98">
        <v>1232.4226660047977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367.49274987270059</v>
      </c>
      <c r="D375" s="101">
        <v>286.28418490804103</v>
      </c>
      <c r="E375" s="101">
        <v>223.14704629616153</v>
      </c>
      <c r="F375" s="101">
        <v>268.16160339422845</v>
      </c>
      <c r="G375" s="101">
        <v>249.04774567246139</v>
      </c>
      <c r="H375" s="101">
        <v>424.85541262589243</v>
      </c>
      <c r="I375" s="101">
        <v>122.7698246785541</v>
      </c>
      <c r="J375" s="101">
        <v>232.22347784543294</v>
      </c>
      <c r="K375" s="101">
        <v>293.49534293806005</v>
      </c>
      <c r="L375" s="101">
        <v>305.5414510640523</v>
      </c>
      <c r="M375" s="101">
        <v>271.39867522166867</v>
      </c>
      <c r="N375" s="101">
        <v>175.7761682643106</v>
      </c>
      <c r="O375" s="101">
        <v>179.24606330436859</v>
      </c>
      <c r="P375" s="101">
        <v>763.16845247204492</v>
      </c>
      <c r="Q375" s="101">
        <v>75.01302695609445</v>
      </c>
      <c r="R375" s="101">
        <v>480.18178218801302</v>
      </c>
      <c r="S375" s="101">
        <v>145.12352168004088</v>
      </c>
      <c r="T375" s="101">
        <v>483.31931637268264</v>
      </c>
      <c r="U375" s="101">
        <v>279.43487711757928</v>
      </c>
      <c r="V375" s="101">
        <v>316.63577361233581</v>
      </c>
      <c r="W375" s="101">
        <v>198.08785447167665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841.64932449549781</v>
      </c>
      <c r="D376" s="104">
        <v>679.32720747715484</v>
      </c>
      <c r="E376" s="104">
        <v>694.89753351986894</v>
      </c>
      <c r="F376" s="104">
        <v>701.48311521365906</v>
      </c>
      <c r="G376" s="104">
        <v>732.74481907701022</v>
      </c>
      <c r="H376" s="104">
        <v>757.13447045809869</v>
      </c>
      <c r="I376" s="104">
        <v>658.83448266684968</v>
      </c>
      <c r="J376" s="104">
        <v>721.26810773294392</v>
      </c>
      <c r="K376" s="104">
        <v>749.70020175570119</v>
      </c>
      <c r="L376" s="104">
        <v>810.87154027734061</v>
      </c>
      <c r="M376" s="104">
        <v>764.3457013300623</v>
      </c>
      <c r="N376" s="104">
        <v>770.9111889976873</v>
      </c>
      <c r="O376" s="104">
        <v>1054.2000434273027</v>
      </c>
      <c r="P376" s="104">
        <v>1358.9017593697708</v>
      </c>
      <c r="Q376" s="104">
        <v>767.84530646256815</v>
      </c>
      <c r="R376" s="104">
        <v>860.25653090497724</v>
      </c>
      <c r="S376" s="104">
        <v>743.91706350285403</v>
      </c>
      <c r="T376" s="104">
        <v>905.46026538972353</v>
      </c>
      <c r="U376" s="104">
        <v>775.18373585969789</v>
      </c>
      <c r="V376" s="104">
        <v>891.59279251081398</v>
      </c>
      <c r="W376" s="104">
        <v>1034.334811533121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1630.2318921084386</v>
      </c>
      <c r="D377" s="101">
        <v>1586.3379541172471</v>
      </c>
      <c r="E377" s="101">
        <v>1575.7293344624984</v>
      </c>
      <c r="F377" s="101">
        <v>1615.6266463789661</v>
      </c>
      <c r="G377" s="101">
        <v>1576.5621609724531</v>
      </c>
      <c r="H377" s="101">
        <v>1587.0796067535987</v>
      </c>
      <c r="I377" s="101">
        <v>1509.7475237786787</v>
      </c>
      <c r="J377" s="101">
        <v>1496.5637854016793</v>
      </c>
      <c r="K377" s="101">
        <v>1474.3910062549912</v>
      </c>
      <c r="L377" s="101">
        <v>1671.0077407056976</v>
      </c>
      <c r="M377" s="101">
        <v>1633.0842804724766</v>
      </c>
      <c r="N377" s="101">
        <v>1597.8927778279376</v>
      </c>
      <c r="O377" s="101">
        <v>1574.0798087580031</v>
      </c>
      <c r="P377" s="101">
        <v>1691.8320156071475</v>
      </c>
      <c r="Q377" s="101">
        <v>1486.3759998115006</v>
      </c>
      <c r="R377" s="101">
        <v>1543.8279646529161</v>
      </c>
      <c r="S377" s="101">
        <v>1576.5531932934057</v>
      </c>
      <c r="T377" s="101">
        <v>1610.7429974297311</v>
      </c>
      <c r="U377" s="101">
        <v>1567.3936985319522</v>
      </c>
      <c r="V377" s="101">
        <v>1526.6264057327101</v>
      </c>
      <c r="W377" s="101">
        <v>1404.4486950057603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1723.6806018074255</v>
      </c>
      <c r="D378" s="104">
        <v>1769.7248985814347</v>
      </c>
      <c r="E378" s="104">
        <v>1845.1962548792244</v>
      </c>
      <c r="F378" s="104">
        <v>1673.682632678903</v>
      </c>
      <c r="G378" s="104">
        <v>1656.0805315777263</v>
      </c>
      <c r="H378" s="104">
        <v>1457.2606115202459</v>
      </c>
      <c r="I378" s="104">
        <v>1257.858905394057</v>
      </c>
      <c r="J378" s="104">
        <v>1266.2720456138325</v>
      </c>
      <c r="K378" s="104">
        <v>1499.7930675991122</v>
      </c>
      <c r="L378" s="104">
        <v>1632.4804020442343</v>
      </c>
      <c r="M378" s="104">
        <v>1864.1455129322558</v>
      </c>
      <c r="N378" s="104">
        <v>1464.5923835713868</v>
      </c>
      <c r="O378" s="104">
        <v>1442.4641328117982</v>
      </c>
      <c r="P378" s="104">
        <v>1538.7790773733957</v>
      </c>
      <c r="Q378" s="104">
        <v>1494.2329517871217</v>
      </c>
      <c r="R378" s="104">
        <v>1508.1739868919158</v>
      </c>
      <c r="S378" s="104">
        <v>1496.1681801727377</v>
      </c>
      <c r="T378" s="104">
        <v>1606.4173494267664</v>
      </c>
      <c r="U378" s="104">
        <v>1583.8456850512523</v>
      </c>
      <c r="V378" s="104">
        <v>1432.2672177385464</v>
      </c>
      <c r="W378" s="104">
        <v>1398.478621525157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666.67198138419826</v>
      </c>
      <c r="D379" s="98">
        <v>713.00241293522026</v>
      </c>
      <c r="E379" s="98">
        <v>813.36964544981879</v>
      </c>
      <c r="F379" s="98">
        <v>686.49884027123608</v>
      </c>
      <c r="G379" s="98">
        <v>717.65170486344778</v>
      </c>
      <c r="H379" s="98">
        <v>603.2135416456058</v>
      </c>
      <c r="I379" s="98">
        <v>475.67447010770968</v>
      </c>
      <c r="J379" s="98">
        <v>430.37850040103064</v>
      </c>
      <c r="K379" s="98">
        <v>607.69699197410318</v>
      </c>
      <c r="L379" s="98">
        <v>637.36108167521206</v>
      </c>
      <c r="M379" s="98">
        <v>791.10436128611389</v>
      </c>
      <c r="N379" s="98">
        <v>503.9621082853904</v>
      </c>
      <c r="O379" s="98">
        <v>524.9924451376487</v>
      </c>
      <c r="P379" s="98">
        <v>619.95616107187823</v>
      </c>
      <c r="Q379" s="98">
        <v>632.25589044215212</v>
      </c>
      <c r="R379" s="98">
        <v>649.38759681856618</v>
      </c>
      <c r="S379" s="98">
        <v>630.63505599560858</v>
      </c>
      <c r="T379" s="98">
        <v>670.20008082722245</v>
      </c>
      <c r="U379" s="98">
        <v>658.14335057712401</v>
      </c>
      <c r="V379" s="98">
        <v>477.00984126493836</v>
      </c>
      <c r="W379" s="98">
        <v>463.03969252677143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1057.0086204232277</v>
      </c>
      <c r="D380" s="98">
        <v>1056.7224856462149</v>
      </c>
      <c r="E380" s="98">
        <v>1031.8266094294054</v>
      </c>
      <c r="F380" s="98">
        <v>987.1837924076666</v>
      </c>
      <c r="G380" s="98">
        <v>938.42882671427856</v>
      </c>
      <c r="H380" s="98">
        <v>854.0470698746401</v>
      </c>
      <c r="I380" s="98">
        <v>782.18443528634771</v>
      </c>
      <c r="J380" s="98">
        <v>835.89354521280177</v>
      </c>
      <c r="K380" s="98">
        <v>892.09607562500878</v>
      </c>
      <c r="L380" s="98">
        <v>995.11932036902169</v>
      </c>
      <c r="M380" s="98">
        <v>1073.0411516461415</v>
      </c>
      <c r="N380" s="98">
        <v>960.63027528599662</v>
      </c>
      <c r="O380" s="98">
        <v>917.47168767414962</v>
      </c>
      <c r="P380" s="98">
        <v>918.82291630151769</v>
      </c>
      <c r="Q380" s="98">
        <v>861.97706134496957</v>
      </c>
      <c r="R380" s="98">
        <v>858.78639007334948</v>
      </c>
      <c r="S380" s="98">
        <v>865.53312417712903</v>
      </c>
      <c r="T380" s="98">
        <v>936.21726859954435</v>
      </c>
      <c r="U380" s="98">
        <v>925.70233447412863</v>
      </c>
      <c r="V380" s="98">
        <v>955.25737647360836</v>
      </c>
      <c r="W380" s="98">
        <v>935.43892899838579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1066.5195644525336</v>
      </c>
      <c r="D381" s="122">
        <v>988.26005478956426</v>
      </c>
      <c r="E381" s="122">
        <v>997.76986934910155</v>
      </c>
      <c r="F381" s="122">
        <v>841.87246513904654</v>
      </c>
      <c r="G381" s="122">
        <v>718.98145252598124</v>
      </c>
      <c r="H381" s="122">
        <v>755.06053347759325</v>
      </c>
      <c r="I381" s="122">
        <v>736.8634769435846</v>
      </c>
      <c r="J381" s="122">
        <v>742.72372380556976</v>
      </c>
      <c r="K381" s="122">
        <v>713.97530713006608</v>
      </c>
      <c r="L381" s="122">
        <v>763.47966908685896</v>
      </c>
      <c r="M381" s="122">
        <v>779.98702710953444</v>
      </c>
      <c r="N381" s="122">
        <v>733.82123509653854</v>
      </c>
      <c r="O381" s="122">
        <v>681.50420747416774</v>
      </c>
      <c r="P381" s="122">
        <v>623.23865041169199</v>
      </c>
      <c r="Q381" s="122">
        <v>623.86542912143852</v>
      </c>
      <c r="R381" s="122">
        <v>620.60227158929627</v>
      </c>
      <c r="S381" s="122">
        <v>661.36251502817754</v>
      </c>
      <c r="T381" s="122">
        <v>661.2056962453189</v>
      </c>
      <c r="U381" s="122">
        <v>646.80820107408022</v>
      </c>
      <c r="V381" s="122">
        <v>640.6720436518807</v>
      </c>
      <c r="W381" s="122">
        <v>627.67289483511229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1365.8324916437343</v>
      </c>
      <c r="D382" s="98">
        <v>1264.8932817072985</v>
      </c>
      <c r="E382" s="98">
        <v>1389.6463498575899</v>
      </c>
      <c r="F382" s="98">
        <v>1086.5909298440251</v>
      </c>
      <c r="G382" s="98">
        <v>887.20545593142788</v>
      </c>
      <c r="H382" s="98">
        <v>873.36806163364201</v>
      </c>
      <c r="I382" s="98">
        <v>869.28349088654829</v>
      </c>
      <c r="J382" s="98">
        <v>869.97238672600179</v>
      </c>
      <c r="K382" s="98">
        <v>863.9162041763044</v>
      </c>
      <c r="L382" s="98">
        <v>905.52169461844574</v>
      </c>
      <c r="M382" s="98">
        <v>1019.4596296998194</v>
      </c>
      <c r="N382" s="98">
        <v>942.96439254216864</v>
      </c>
      <c r="O382" s="98">
        <v>860.09332490074098</v>
      </c>
      <c r="P382" s="98">
        <v>777.58375660030515</v>
      </c>
      <c r="Q382" s="98">
        <v>767.25328376253242</v>
      </c>
      <c r="R382" s="98">
        <v>771.53227460149765</v>
      </c>
      <c r="S382" s="98">
        <v>869.72978689959905</v>
      </c>
      <c r="T382" s="98">
        <v>898.0645897521664</v>
      </c>
      <c r="U382" s="98">
        <v>901.47955905382253</v>
      </c>
      <c r="V382" s="98">
        <v>895.66834104824591</v>
      </c>
      <c r="W382" s="98">
        <v>840.92102084457224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930.19149398639263</v>
      </c>
      <c r="D383" s="33">
        <v>862.67552599499334</v>
      </c>
      <c r="E383" s="33">
        <v>820.83721926483088</v>
      </c>
      <c r="F383" s="33">
        <v>745.49336052301624</v>
      </c>
      <c r="G383" s="33">
        <v>670.39586665175</v>
      </c>
      <c r="H383" s="33">
        <v>724.64733936820164</v>
      </c>
      <c r="I383" s="33">
        <v>699.20199661650895</v>
      </c>
      <c r="J383" s="33">
        <v>689.11324819820356</v>
      </c>
      <c r="K383" s="33">
        <v>658.85696815521851</v>
      </c>
      <c r="L383" s="33">
        <v>717.62400218547907</v>
      </c>
      <c r="M383" s="33">
        <v>689.99301416136996</v>
      </c>
      <c r="N383" s="33">
        <v>648.36744091188586</v>
      </c>
      <c r="O383" s="33">
        <v>620.15929808555939</v>
      </c>
      <c r="P383" s="33">
        <v>579.90081045228669</v>
      </c>
      <c r="Q383" s="33">
        <v>594.20904694785133</v>
      </c>
      <c r="R383" s="33">
        <v>588.21302584933596</v>
      </c>
      <c r="S383" s="33">
        <v>619.26446879822652</v>
      </c>
      <c r="T383" s="33">
        <v>617.5666794773058</v>
      </c>
      <c r="U383" s="33">
        <v>601.41755937587538</v>
      </c>
      <c r="V383" s="33">
        <v>587.83178492839681</v>
      </c>
      <c r="W383" s="33">
        <v>578.01894767354065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8857.5199411650519</v>
      </c>
      <c r="D385" s="117">
        <f t="shared" si="211"/>
        <v>7072.4030137259615</v>
      </c>
      <c r="E385" s="117">
        <f t="shared" si="211"/>
        <v>6985.3166258087494</v>
      </c>
      <c r="F385" s="117">
        <f t="shared" si="211"/>
        <v>7483.5398875879191</v>
      </c>
      <c r="G385" s="117">
        <f t="shared" si="211"/>
        <v>8213.1823135851755</v>
      </c>
      <c r="H385" s="117">
        <f t="shared" si="211"/>
        <v>7711.1603464431064</v>
      </c>
      <c r="I385" s="117">
        <f t="shared" si="211"/>
        <v>6826.0500508577288</v>
      </c>
      <c r="J385" s="117">
        <f t="shared" si="211"/>
        <v>7142.8727217416399</v>
      </c>
      <c r="K385" s="117">
        <f t="shared" si="211"/>
        <v>7602.6127070341154</v>
      </c>
      <c r="L385" s="117">
        <f t="shared" si="211"/>
        <v>8530.0280611469771</v>
      </c>
      <c r="M385" s="117">
        <f t="shared" si="211"/>
        <v>7313.7489552553025</v>
      </c>
      <c r="N385" s="117">
        <f t="shared" si="211"/>
        <v>7114.3874043908545</v>
      </c>
      <c r="O385" s="117">
        <f t="shared" si="211"/>
        <v>7596.5962394861399</v>
      </c>
      <c r="P385" s="117">
        <f t="shared" si="211"/>
        <v>8108.4270507626479</v>
      </c>
      <c r="Q385" s="117">
        <f t="shared" si="211"/>
        <v>6949.9541119113164</v>
      </c>
      <c r="R385" s="117">
        <f t="shared" ref="R385:V385" si="212">R386+R389+R391+R400</f>
        <v>7597.4811570344591</v>
      </c>
      <c r="S385" s="117">
        <f t="shared" si="212"/>
        <v>6339.8020050326077</v>
      </c>
      <c r="T385" s="117">
        <f t="shared" si="212"/>
        <v>7187.585944056259</v>
      </c>
      <c r="U385" s="117">
        <f t="shared" si="212"/>
        <v>6879.7777122182824</v>
      </c>
      <c r="V385" s="117">
        <f t="shared" si="212"/>
        <v>6518.1452443740909</v>
      </c>
      <c r="W385" s="117">
        <f t="shared" ref="W385" si="213">W386+W389+W391+W400</f>
        <v>6057.3551639049392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6886.4017431767179</v>
      </c>
      <c r="D386" s="122">
        <f t="shared" si="214"/>
        <v>5217.2379547555511</v>
      </c>
      <c r="E386" s="122">
        <f t="shared" si="214"/>
        <v>4959.0172254719864</v>
      </c>
      <c r="F386" s="122">
        <f t="shared" si="214"/>
        <v>5626.7263363175207</v>
      </c>
      <c r="G386" s="122">
        <f t="shared" si="214"/>
        <v>6326.8825820030443</v>
      </c>
      <c r="H386" s="122">
        <f t="shared" si="214"/>
        <v>5925.4099187217425</v>
      </c>
      <c r="I386" s="122">
        <f t="shared" si="214"/>
        <v>5106.3671647563388</v>
      </c>
      <c r="J386" s="122">
        <f t="shared" si="214"/>
        <v>5333.2216939311629</v>
      </c>
      <c r="K386" s="122">
        <f t="shared" si="214"/>
        <v>5714.9183776546179</v>
      </c>
      <c r="L386" s="122">
        <f t="shared" si="214"/>
        <v>6459.4130353544624</v>
      </c>
      <c r="M386" s="122">
        <f t="shared" si="214"/>
        <v>5291.835063819869</v>
      </c>
      <c r="N386" s="122">
        <f t="shared" si="214"/>
        <v>5129.9361380013197</v>
      </c>
      <c r="O386" s="122">
        <f t="shared" si="214"/>
        <v>5784.5869139710476</v>
      </c>
      <c r="P386" s="122">
        <f t="shared" si="214"/>
        <v>6219.7416247718902</v>
      </c>
      <c r="Q386" s="122">
        <f t="shared" si="214"/>
        <v>5223.0431768294275</v>
      </c>
      <c r="R386" s="122">
        <f t="shared" ref="R386:V386" si="215">SUM(R387:R388)</f>
        <v>5778.848617927868</v>
      </c>
      <c r="S386" s="122">
        <f t="shared" si="215"/>
        <v>4470.1060832073745</v>
      </c>
      <c r="T386" s="122">
        <f t="shared" si="215"/>
        <v>5149.2647878999178</v>
      </c>
      <c r="U386" s="122">
        <f t="shared" si="215"/>
        <v>4857.3007117793813</v>
      </c>
      <c r="V386" s="122">
        <f t="shared" si="215"/>
        <v>4589.8776617074718</v>
      </c>
      <c r="W386" s="122">
        <f t="shared" ref="W386" si="216">SUM(W387:W388)</f>
        <v>4215.1227153200562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6725.4791447358284</v>
      </c>
      <c r="D387" s="98">
        <v>5099.7633985619868</v>
      </c>
      <c r="E387" s="98">
        <v>4854.3059060751202</v>
      </c>
      <c r="F387" s="98">
        <v>5506.3971822447966</v>
      </c>
      <c r="G387" s="98">
        <v>6191.4516870124471</v>
      </c>
      <c r="H387" s="98">
        <v>5801.319484267854</v>
      </c>
      <c r="I387" s="98">
        <v>5002.3440584791797</v>
      </c>
      <c r="J387" s="98">
        <v>5227.4139111057402</v>
      </c>
      <c r="K387" s="98">
        <v>5601.9893927398389</v>
      </c>
      <c r="L387" s="98">
        <v>6332.2888009503986</v>
      </c>
      <c r="M387" s="98">
        <v>5190.3393916070527</v>
      </c>
      <c r="N387" s="98">
        <v>5034.8215929145545</v>
      </c>
      <c r="O387" s="98">
        <v>5672.5190212849529</v>
      </c>
      <c r="P387" s="98">
        <v>6095.3035279939431</v>
      </c>
      <c r="Q387" s="98">
        <v>5123.8543452481535</v>
      </c>
      <c r="R387" s="98">
        <v>5668.7450750768849</v>
      </c>
      <c r="S387" s="98">
        <v>4386.9134728676217</v>
      </c>
      <c r="T387" s="98">
        <v>5053.3888646762289</v>
      </c>
      <c r="U387" s="98">
        <v>4766.7852736301311</v>
      </c>
      <c r="V387" s="98">
        <v>4505.062798226847</v>
      </c>
      <c r="W387" s="98">
        <v>4138.9831632376927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160.92259844088989</v>
      </c>
      <c r="D388" s="98">
        <v>117.47455619356401</v>
      </c>
      <c r="E388" s="98">
        <v>104.71131939686641</v>
      </c>
      <c r="F388" s="98">
        <v>120.3291540727237</v>
      </c>
      <c r="G388" s="98">
        <v>135.43089499059707</v>
      </c>
      <c r="H388" s="98">
        <v>124.0904344538888</v>
      </c>
      <c r="I388" s="98">
        <v>104.02310627715941</v>
      </c>
      <c r="J388" s="98">
        <v>105.80778282542228</v>
      </c>
      <c r="K388" s="98">
        <v>112.92898491477877</v>
      </c>
      <c r="L388" s="98">
        <v>127.12423440406415</v>
      </c>
      <c r="M388" s="98">
        <v>101.49567221281653</v>
      </c>
      <c r="N388" s="98">
        <v>95.114545086765276</v>
      </c>
      <c r="O388" s="98">
        <v>112.06789268609494</v>
      </c>
      <c r="P388" s="98">
        <v>124.43809677794712</v>
      </c>
      <c r="Q388" s="98">
        <v>99.188831581274187</v>
      </c>
      <c r="R388" s="98">
        <v>110.10354285098319</v>
      </c>
      <c r="S388" s="98">
        <v>83.192610339752804</v>
      </c>
      <c r="T388" s="98">
        <v>95.875923223689085</v>
      </c>
      <c r="U388" s="98">
        <v>90.515438149250329</v>
      </c>
      <c r="V388" s="98">
        <v>84.814863480624396</v>
      </c>
      <c r="W388" s="98">
        <v>76.139552082363906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74.606584989567494</v>
      </c>
      <c r="D389" s="122">
        <f t="shared" si="217"/>
        <v>125.26168677272479</v>
      </c>
      <c r="E389" s="122">
        <f t="shared" si="217"/>
        <v>336.3209695118274</v>
      </c>
      <c r="F389" s="122">
        <f t="shared" si="217"/>
        <v>244.9100912431075</v>
      </c>
      <c r="G389" s="122">
        <f t="shared" si="217"/>
        <v>280.80501174102147</v>
      </c>
      <c r="H389" s="122">
        <f t="shared" si="217"/>
        <v>179.57077845703793</v>
      </c>
      <c r="I389" s="122">
        <f t="shared" si="217"/>
        <v>184.73964990923699</v>
      </c>
      <c r="J389" s="122">
        <f t="shared" si="217"/>
        <v>258.73426180774612</v>
      </c>
      <c r="K389" s="122">
        <f t="shared" si="217"/>
        <v>278.87754089282015</v>
      </c>
      <c r="L389" s="122">
        <f t="shared" si="217"/>
        <v>299.83560565632325</v>
      </c>
      <c r="M389" s="122">
        <f t="shared" si="217"/>
        <v>252.9635528181272</v>
      </c>
      <c r="N389" s="122">
        <f t="shared" si="217"/>
        <v>359.64401490549528</v>
      </c>
      <c r="O389" s="122">
        <f t="shared" si="217"/>
        <v>197.88814373117535</v>
      </c>
      <c r="P389" s="122">
        <f t="shared" si="217"/>
        <v>122.4498594615094</v>
      </c>
      <c r="Q389" s="122">
        <f t="shared" si="217"/>
        <v>78.893882853302543</v>
      </c>
      <c r="R389" s="122">
        <f t="shared" si="217"/>
        <v>108.33704893267205</v>
      </c>
      <c r="S389" s="122">
        <f t="shared" si="217"/>
        <v>138.20983004355233</v>
      </c>
      <c r="T389" s="122">
        <f t="shared" si="217"/>
        <v>185.31247945219576</v>
      </c>
      <c r="U389" s="122">
        <f t="shared" si="217"/>
        <v>187.36946555598598</v>
      </c>
      <c r="V389" s="122">
        <f t="shared" si="217"/>
        <v>173.53842519986998</v>
      </c>
      <c r="W389" s="122">
        <f t="shared" si="217"/>
        <v>166.60433424340954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74.606584989567494</v>
      </c>
      <c r="D390" s="98">
        <f>RES_hhdet_in_tesh!D29</f>
        <v>125.26168677272479</v>
      </c>
      <c r="E390" s="98">
        <f>RES_hhdet_in_tesh!E29</f>
        <v>336.3209695118274</v>
      </c>
      <c r="F390" s="98">
        <f>RES_hhdet_in_tesh!F29</f>
        <v>244.9100912431075</v>
      </c>
      <c r="G390" s="98">
        <f>RES_hhdet_in_tesh!G29</f>
        <v>280.80501174102147</v>
      </c>
      <c r="H390" s="98">
        <f>RES_hhdet_in_tesh!H29</f>
        <v>179.57077845703793</v>
      </c>
      <c r="I390" s="98">
        <f>RES_hhdet_in_tesh!I29</f>
        <v>184.73964990923699</v>
      </c>
      <c r="J390" s="98">
        <f>RES_hhdet_in_tesh!J29</f>
        <v>258.73426180774612</v>
      </c>
      <c r="K390" s="98">
        <f>RES_hhdet_in_tesh!K29</f>
        <v>278.87754089282015</v>
      </c>
      <c r="L390" s="98">
        <f>RES_hhdet_in_tesh!L29</f>
        <v>299.83560565632325</v>
      </c>
      <c r="M390" s="98">
        <f>RES_hhdet_in_tesh!M29</f>
        <v>252.9635528181272</v>
      </c>
      <c r="N390" s="98">
        <f>RES_hhdet_in_tesh!N29</f>
        <v>359.64401490549528</v>
      </c>
      <c r="O390" s="98">
        <f>RES_hhdet_in_tesh!O29</f>
        <v>197.88814373117535</v>
      </c>
      <c r="P390" s="98">
        <f>RES_hhdet_in_tesh!P29</f>
        <v>122.4498594615094</v>
      </c>
      <c r="Q390" s="98">
        <f>RES_hhdet_in_tesh!Q29</f>
        <v>78.893882853302543</v>
      </c>
      <c r="R390" s="98">
        <f>RES_hhdet_in_tesh!R29</f>
        <v>108.33704893267205</v>
      </c>
      <c r="S390" s="98">
        <f>RES_hhdet_in_tesh!S29</f>
        <v>138.20983004355233</v>
      </c>
      <c r="T390" s="98">
        <f>RES_hhdet_in_tesh!T29</f>
        <v>185.31247945219576</v>
      </c>
      <c r="U390" s="98">
        <f>RES_hhdet_in_tesh!U29</f>
        <v>187.36946555598598</v>
      </c>
      <c r="V390" s="98">
        <f>RES_hhdet_in_tesh!V29</f>
        <v>173.53842519986998</v>
      </c>
      <c r="W390" s="98">
        <f>RES_hhdet_in_tesh!W29</f>
        <v>166.60433424340954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1157.7960242582783</v>
      </c>
      <c r="D391" s="122">
        <v>1050.3410425745019</v>
      </c>
      <c r="E391" s="122">
        <v>1010.8096983582279</v>
      </c>
      <c r="F391" s="122">
        <v>1023.903109781486</v>
      </c>
      <c r="G391" s="122">
        <v>1085.2291712454946</v>
      </c>
      <c r="H391" s="122">
        <v>1053.6072732114992</v>
      </c>
      <c r="I391" s="122">
        <v>999.35770257328954</v>
      </c>
      <c r="J391" s="122">
        <v>1020.7913638475756</v>
      </c>
      <c r="K391" s="122">
        <v>1094.6852733713142</v>
      </c>
      <c r="L391" s="122">
        <v>1216.6122850220477</v>
      </c>
      <c r="M391" s="122">
        <v>1214.4148121975411</v>
      </c>
      <c r="N391" s="122">
        <v>1104.0599674313301</v>
      </c>
      <c r="O391" s="122">
        <v>1118.8077312999847</v>
      </c>
      <c r="P391" s="122">
        <v>1299.6550535655683</v>
      </c>
      <c r="Q391" s="122">
        <v>1171.4225100791857</v>
      </c>
      <c r="R391" s="122">
        <v>1230.3807786432949</v>
      </c>
      <c r="S391" s="122">
        <v>1215.7112382597356</v>
      </c>
      <c r="T391" s="122">
        <v>1327.0653759161003</v>
      </c>
      <c r="U391" s="122">
        <v>1312.0798458307422</v>
      </c>
      <c r="V391" s="122">
        <v>1235.6485878937494</v>
      </c>
      <c r="W391" s="122">
        <v>1165.8220892452186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1034.8874050994352</v>
      </c>
      <c r="D392" s="98">
        <v>823.85523472628029</v>
      </c>
      <c r="E392" s="98">
        <v>787.21239912122815</v>
      </c>
      <c r="F392" s="98">
        <v>839.27276162215753</v>
      </c>
      <c r="G392" s="98">
        <v>908.10387578734424</v>
      </c>
      <c r="H392" s="98">
        <v>851.99767206521597</v>
      </c>
      <c r="I392" s="98">
        <v>791.65906644705285</v>
      </c>
      <c r="J392" s="98">
        <v>859.94611706518833</v>
      </c>
      <c r="K392" s="98">
        <v>920.25434959031793</v>
      </c>
      <c r="L392" s="98">
        <v>966.48286804988606</v>
      </c>
      <c r="M392" s="98">
        <v>985.88063740759492</v>
      </c>
      <c r="N392" s="98">
        <v>882.29521408520225</v>
      </c>
      <c r="O392" s="98">
        <v>910.43821837566702</v>
      </c>
      <c r="P392" s="98">
        <v>1326.6835607415605</v>
      </c>
      <c r="Q392" s="98">
        <v>966.14597406950668</v>
      </c>
      <c r="R392" s="98">
        <v>1064.3500878673724</v>
      </c>
      <c r="S392" s="98">
        <v>992.20184098081097</v>
      </c>
      <c r="T392" s="98">
        <v>1202.0067480241059</v>
      </c>
      <c r="U392" s="98">
        <v>1133.4196794415282</v>
      </c>
      <c r="V392" s="98">
        <v>1095.9797615800858</v>
      </c>
      <c r="W392" s="98">
        <v>991.68165083580652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1050.7563449591039</v>
      </c>
      <c r="D393" s="98">
        <v>850.02676202358646</v>
      </c>
      <c r="E393" s="98">
        <v>826.90037678980491</v>
      </c>
      <c r="F393" s="98">
        <v>870.08334421395978</v>
      </c>
      <c r="G393" s="98">
        <v>890.89510270301082</v>
      </c>
      <c r="H393" s="98">
        <v>1040.8297617297114</v>
      </c>
      <c r="I393" s="98">
        <v>729.31813393017421</v>
      </c>
      <c r="J393" s="98">
        <v>865.24155120941725</v>
      </c>
      <c r="K393" s="98">
        <v>932.75889359205667</v>
      </c>
      <c r="L393" s="98">
        <v>1000.2715410856557</v>
      </c>
      <c r="M393" s="98">
        <v>942.0675635810577</v>
      </c>
      <c r="N393" s="98">
        <v>880.0579943966693</v>
      </c>
      <c r="O393" s="98">
        <v>1162.2656886191728</v>
      </c>
      <c r="P393" s="98">
        <v>1919.793888603132</v>
      </c>
      <c r="Q393" s="98">
        <v>821.5169682505109</v>
      </c>
      <c r="R393" s="98">
        <v>1246.2956570389949</v>
      </c>
      <c r="S393" s="98">
        <v>853.2188437664513</v>
      </c>
      <c r="T393" s="98">
        <v>1309.3469959702729</v>
      </c>
      <c r="U393" s="98">
        <v>1006.3566814186277</v>
      </c>
      <c r="V393" s="98">
        <v>1155.8587727184647</v>
      </c>
      <c r="W393" s="98">
        <v>1180.6927854948424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209.10702046360623</v>
      </c>
      <c r="D394" s="101">
        <v>170.6995545464317</v>
      </c>
      <c r="E394" s="101">
        <v>132.00284326993585</v>
      </c>
      <c r="F394" s="101">
        <v>168.60022900030089</v>
      </c>
      <c r="G394" s="101">
        <v>158.15028362600063</v>
      </c>
      <c r="H394" s="101">
        <v>283.69529127161275</v>
      </c>
      <c r="I394" s="101">
        <v>70.483651263324461</v>
      </c>
      <c r="J394" s="101">
        <v>143.97344347647348</v>
      </c>
      <c r="K394" s="101">
        <v>183.05869183635531</v>
      </c>
      <c r="L394" s="101">
        <v>189.4000008083151</v>
      </c>
      <c r="M394" s="101">
        <v>177.72186225099531</v>
      </c>
      <c r="N394" s="101">
        <v>109.14680539898194</v>
      </c>
      <c r="O394" s="101">
        <v>108.06564519187005</v>
      </c>
      <c r="P394" s="101">
        <v>560.8921292333614</v>
      </c>
      <c r="Q394" s="101">
        <v>53.671661787942554</v>
      </c>
      <c r="R394" s="101">
        <v>386.03912613401752</v>
      </c>
      <c r="S394" s="101">
        <v>109.30178026359712</v>
      </c>
      <c r="T394" s="101">
        <v>403.88673058054928</v>
      </c>
      <c r="U394" s="101">
        <v>231.17294555892971</v>
      </c>
      <c r="V394" s="101">
        <v>264.26598020765067</v>
      </c>
      <c r="W394" s="101">
        <v>146.35797396172137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841.64932449549781</v>
      </c>
      <c r="D395" s="104">
        <v>679.32720747715484</v>
      </c>
      <c r="E395" s="104">
        <v>694.89753351986894</v>
      </c>
      <c r="F395" s="104">
        <v>701.48311521365906</v>
      </c>
      <c r="G395" s="104">
        <v>732.74481907701022</v>
      </c>
      <c r="H395" s="104">
        <v>757.13447045809869</v>
      </c>
      <c r="I395" s="104">
        <v>658.83448266684968</v>
      </c>
      <c r="J395" s="104">
        <v>721.26810773294392</v>
      </c>
      <c r="K395" s="104">
        <v>749.70020175570119</v>
      </c>
      <c r="L395" s="104">
        <v>810.87154027734061</v>
      </c>
      <c r="M395" s="104">
        <v>764.3457013300623</v>
      </c>
      <c r="N395" s="104">
        <v>770.9111889976873</v>
      </c>
      <c r="O395" s="104">
        <v>1054.2000434273027</v>
      </c>
      <c r="P395" s="104">
        <v>1358.9017593697708</v>
      </c>
      <c r="Q395" s="104">
        <v>767.84530646256815</v>
      </c>
      <c r="R395" s="104">
        <v>860.25653090497724</v>
      </c>
      <c r="S395" s="104">
        <v>743.91706350285403</v>
      </c>
      <c r="T395" s="104">
        <v>905.46026538972353</v>
      </c>
      <c r="U395" s="104">
        <v>775.18373585969789</v>
      </c>
      <c r="V395" s="104">
        <v>891.59279251081398</v>
      </c>
      <c r="W395" s="104">
        <v>1034.334811533121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1137.4585444626935</v>
      </c>
      <c r="D396" s="101">
        <v>1108.8762114193189</v>
      </c>
      <c r="E396" s="101">
        <v>1104.7144898787772</v>
      </c>
      <c r="F396" s="101">
        <v>1137.0346886784846</v>
      </c>
      <c r="G396" s="101">
        <v>1081.3687451077949</v>
      </c>
      <c r="H396" s="101">
        <v>1086.2573872521014</v>
      </c>
      <c r="I396" s="101">
        <v>1022.8255391726233</v>
      </c>
      <c r="J396" s="101">
        <v>1026.1134552021815</v>
      </c>
      <c r="K396" s="101">
        <v>1011.5062358797587</v>
      </c>
      <c r="L396" s="101">
        <v>1195.1954929074248</v>
      </c>
      <c r="M396" s="101">
        <v>1112.0300975698024</v>
      </c>
      <c r="N396" s="101">
        <v>1108.2692368442144</v>
      </c>
      <c r="O396" s="101">
        <v>1087.0721252343887</v>
      </c>
      <c r="P396" s="101">
        <v>1187.9809792276349</v>
      </c>
      <c r="Q396" s="101">
        <v>1079.2783827667602</v>
      </c>
      <c r="R396" s="101">
        <v>1166.1877076796634</v>
      </c>
      <c r="S396" s="101">
        <v>1210.0292236329353</v>
      </c>
      <c r="T396" s="101">
        <v>1252.7429755978853</v>
      </c>
      <c r="U396" s="101">
        <v>1220.3277991359985</v>
      </c>
      <c r="V396" s="101">
        <v>1201.9167905808602</v>
      </c>
      <c r="W396" s="101">
        <v>1090.0787429393558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1531.4591930939473</v>
      </c>
      <c r="D397" s="104">
        <v>1538.615836502986</v>
      </c>
      <c r="E397" s="104">
        <v>1597.4028033333707</v>
      </c>
      <c r="F397" s="104">
        <v>1442.1964686036758</v>
      </c>
      <c r="G397" s="104">
        <v>1446.1428892283227</v>
      </c>
      <c r="H397" s="104">
        <v>1308.1379346125773</v>
      </c>
      <c r="I397" s="104">
        <v>1134.9256886315168</v>
      </c>
      <c r="J397" s="104">
        <v>1138.8922470571272</v>
      </c>
      <c r="K397" s="104">
        <v>1320.9337434192835</v>
      </c>
      <c r="L397" s="104">
        <v>1437.2917049950604</v>
      </c>
      <c r="M397" s="104">
        <v>1639.6590384531059</v>
      </c>
      <c r="N397" s="104">
        <v>1323.1562867484952</v>
      </c>
      <c r="O397" s="104">
        <v>1316.3149499797275</v>
      </c>
      <c r="P397" s="104">
        <v>1389.9778588985014</v>
      </c>
      <c r="Q397" s="104">
        <v>1365.3608160407489</v>
      </c>
      <c r="R397" s="104">
        <v>1380.9519829529443</v>
      </c>
      <c r="S397" s="104">
        <v>1378.3969169708346</v>
      </c>
      <c r="T397" s="104">
        <v>1490.0808396035461</v>
      </c>
      <c r="U397" s="104">
        <v>1478.7478694455472</v>
      </c>
      <c r="V397" s="104">
        <v>1350.2947527467818</v>
      </c>
      <c r="W397" s="104">
        <v>1319.7224268892139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474.45057267071928</v>
      </c>
      <c r="D398" s="98">
        <v>481.89335085677118</v>
      </c>
      <c r="E398" s="98">
        <v>565.57619390396553</v>
      </c>
      <c r="F398" s="98">
        <v>455.01267619600918</v>
      </c>
      <c r="G398" s="98">
        <v>507.71406251404426</v>
      </c>
      <c r="H398" s="98">
        <v>454.09086473793758</v>
      </c>
      <c r="I398" s="98">
        <v>352.74125334516935</v>
      </c>
      <c r="J398" s="98">
        <v>302.99870184432547</v>
      </c>
      <c r="K398" s="98">
        <v>428.83766779427492</v>
      </c>
      <c r="L398" s="98">
        <v>442.17238462603848</v>
      </c>
      <c r="M398" s="98">
        <v>566.61788680696452</v>
      </c>
      <c r="N398" s="98">
        <v>362.52601146249879</v>
      </c>
      <c r="O398" s="98">
        <v>398.84326230557775</v>
      </c>
      <c r="P398" s="98">
        <v>471.15494259698352</v>
      </c>
      <c r="Q398" s="98">
        <v>503.38375469577937</v>
      </c>
      <c r="R398" s="98">
        <v>522.16559287959501</v>
      </c>
      <c r="S398" s="98">
        <v>512.86379279370567</v>
      </c>
      <c r="T398" s="98">
        <v>553.86357100400198</v>
      </c>
      <c r="U398" s="98">
        <v>553.04553497141762</v>
      </c>
      <c r="V398" s="98">
        <v>395.03737627317361</v>
      </c>
      <c r="W398" s="98">
        <v>384.28349789082807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1057.0086204232277</v>
      </c>
      <c r="D399" s="98">
        <v>1056.7224856462149</v>
      </c>
      <c r="E399" s="98">
        <v>1031.8266094294054</v>
      </c>
      <c r="F399" s="98">
        <v>987.1837924076666</v>
      </c>
      <c r="G399" s="98">
        <v>938.42882671427856</v>
      </c>
      <c r="H399" s="98">
        <v>854.0470698746401</v>
      </c>
      <c r="I399" s="98">
        <v>782.18443528634771</v>
      </c>
      <c r="J399" s="98">
        <v>835.89354521280177</v>
      </c>
      <c r="K399" s="98">
        <v>892.09607562500878</v>
      </c>
      <c r="L399" s="98">
        <v>995.11932036902169</v>
      </c>
      <c r="M399" s="98">
        <v>1073.0411516461415</v>
      </c>
      <c r="N399" s="98">
        <v>960.63027528599662</v>
      </c>
      <c r="O399" s="98">
        <v>917.47168767414962</v>
      </c>
      <c r="P399" s="98">
        <v>918.82291630151769</v>
      </c>
      <c r="Q399" s="98">
        <v>861.97706134496957</v>
      </c>
      <c r="R399" s="98">
        <v>858.78639007334948</v>
      </c>
      <c r="S399" s="98">
        <v>865.53312417712903</v>
      </c>
      <c r="T399" s="98">
        <v>936.21726859954435</v>
      </c>
      <c r="U399" s="98">
        <v>925.70233447412863</v>
      </c>
      <c r="V399" s="98">
        <v>955.25737647360836</v>
      </c>
      <c r="W399" s="98">
        <v>935.43892899838579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738.71558874048822</v>
      </c>
      <c r="D400" s="122">
        <v>679.56232962318393</v>
      </c>
      <c r="E400" s="122">
        <v>679.16873246670741</v>
      </c>
      <c r="F400" s="122">
        <v>588.00035024580461</v>
      </c>
      <c r="G400" s="122">
        <v>520.26554859561588</v>
      </c>
      <c r="H400" s="122">
        <v>552.57237605282762</v>
      </c>
      <c r="I400" s="122">
        <v>535.58553361886322</v>
      </c>
      <c r="J400" s="122">
        <v>530.12540215515446</v>
      </c>
      <c r="K400" s="122">
        <v>514.13151511536262</v>
      </c>
      <c r="L400" s="122">
        <v>554.16713511414287</v>
      </c>
      <c r="M400" s="122">
        <v>554.53552641976478</v>
      </c>
      <c r="N400" s="122">
        <v>520.74728405270946</v>
      </c>
      <c r="O400" s="122">
        <v>495.31345048393183</v>
      </c>
      <c r="P400" s="122">
        <v>466.58051296367915</v>
      </c>
      <c r="Q400" s="122">
        <v>476.59454214940109</v>
      </c>
      <c r="R400" s="122">
        <v>479.91471153062366</v>
      </c>
      <c r="S400" s="122">
        <v>515.77485352194446</v>
      </c>
      <c r="T400" s="122">
        <v>525.94330078804558</v>
      </c>
      <c r="U400" s="122">
        <v>523.0276890521734</v>
      </c>
      <c r="V400" s="122">
        <v>519.08056957299925</v>
      </c>
      <c r="W400" s="122">
        <v>509.80602509625413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803.46740338169843</v>
      </c>
      <c r="D401" s="98">
        <v>737.33753838790949</v>
      </c>
      <c r="E401" s="98">
        <v>806.02779447518969</v>
      </c>
      <c r="F401" s="98">
        <v>640.48098923150349</v>
      </c>
      <c r="G401" s="98">
        <v>535.12552051030252</v>
      </c>
      <c r="H401" s="98">
        <v>530.4622810828721</v>
      </c>
      <c r="I401" s="98">
        <v>526.12867749407496</v>
      </c>
      <c r="J401" s="98">
        <v>529.29447702767538</v>
      </c>
      <c r="K401" s="98">
        <v>523.04617311085667</v>
      </c>
      <c r="L401" s="98">
        <v>542.92099441120524</v>
      </c>
      <c r="M401" s="98">
        <v>604.45303782701535</v>
      </c>
      <c r="N401" s="98">
        <v>559.17730591825102</v>
      </c>
      <c r="O401" s="98">
        <v>515.53636822964415</v>
      </c>
      <c r="P401" s="98">
        <v>478.01019977442439</v>
      </c>
      <c r="Q401" s="98">
        <v>468.1469268726724</v>
      </c>
      <c r="R401" s="98">
        <v>474.85148517354116</v>
      </c>
      <c r="S401" s="98">
        <v>528.94900518318104</v>
      </c>
      <c r="T401" s="98">
        <v>551.89549482482857</v>
      </c>
      <c r="U401" s="98">
        <v>557.54544132973763</v>
      </c>
      <c r="V401" s="98">
        <v>555.91363249215931</v>
      </c>
      <c r="W401" s="98">
        <v>521.95905289432687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709.22307723403264</v>
      </c>
      <c r="D402" s="33">
        <v>653.33383766085069</v>
      </c>
      <c r="E402" s="33">
        <v>621.8917302867327</v>
      </c>
      <c r="F402" s="33">
        <v>567.33155027921225</v>
      </c>
      <c r="G402" s="33">
        <v>515.97376842789777</v>
      </c>
      <c r="H402" s="33">
        <v>558.2561953378638</v>
      </c>
      <c r="I402" s="33">
        <v>538.27515122495333</v>
      </c>
      <c r="J402" s="33">
        <v>530.47547492021079</v>
      </c>
      <c r="K402" s="33">
        <v>510.85448295855912</v>
      </c>
      <c r="L402" s="33">
        <v>557.79774570329778</v>
      </c>
      <c r="M402" s="33">
        <v>535.77648208929463</v>
      </c>
      <c r="N402" s="33">
        <v>505.04516298349182</v>
      </c>
      <c r="O402" s="33">
        <v>488.3669294721235</v>
      </c>
      <c r="P402" s="33">
        <v>463.37122470037065</v>
      </c>
      <c r="Q402" s="33">
        <v>478.34173132193712</v>
      </c>
      <c r="R402" s="33">
        <v>481.00126873889013</v>
      </c>
      <c r="S402" s="33">
        <v>513.11317810289245</v>
      </c>
      <c r="T402" s="33">
        <v>521.16185385155916</v>
      </c>
      <c r="U402" s="33">
        <v>516.8755134078948</v>
      </c>
      <c r="V402" s="33">
        <v>511.44803296717743</v>
      </c>
      <c r="W402" s="33">
        <v>506.97624266659807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2889.2186290294894</v>
      </c>
      <c r="D404" s="117">
        <f t="shared" si="218"/>
        <v>2273.7234776746814</v>
      </c>
      <c r="E404" s="117">
        <f t="shared" si="218"/>
        <v>2216.305195946718</v>
      </c>
      <c r="F404" s="117">
        <f t="shared" si="218"/>
        <v>2415.1322271566014</v>
      </c>
      <c r="G404" s="117">
        <f t="shared" si="218"/>
        <v>2579.9598997916682</v>
      </c>
      <c r="H404" s="117">
        <f t="shared" si="218"/>
        <v>2388.3605216344454</v>
      </c>
      <c r="I404" s="117">
        <f t="shared" si="218"/>
        <v>2069.314976057372</v>
      </c>
      <c r="J404" s="117">
        <f t="shared" si="218"/>
        <v>2160.2814665566848</v>
      </c>
      <c r="K404" s="117">
        <f t="shared" si="218"/>
        <v>2255.6601775777476</v>
      </c>
      <c r="L404" s="117">
        <f t="shared" si="218"/>
        <v>2467.8798047898667</v>
      </c>
      <c r="M404" s="117">
        <f t="shared" si="218"/>
        <v>2059.8901175816263</v>
      </c>
      <c r="N404" s="117">
        <f t="shared" si="218"/>
        <v>1943.0349969692422</v>
      </c>
      <c r="O404" s="117">
        <f t="shared" si="218"/>
        <v>2052.1571548790153</v>
      </c>
      <c r="P404" s="117">
        <f t="shared" si="218"/>
        <v>2041.2985298062879</v>
      </c>
      <c r="Q404" s="117">
        <f t="shared" si="218"/>
        <v>1689.0910131121148</v>
      </c>
      <c r="R404" s="117">
        <f t="shared" ref="R404:V404" si="219">R405+R408+R410+R419</f>
        <v>1828.5106359914557</v>
      </c>
      <c r="S404" s="117">
        <f t="shared" si="219"/>
        <v>1444.433846176142</v>
      </c>
      <c r="T404" s="117">
        <f t="shared" si="219"/>
        <v>1624.7195798784464</v>
      </c>
      <c r="U404" s="117">
        <f t="shared" si="219"/>
        <v>1506.8941919205611</v>
      </c>
      <c r="V404" s="117">
        <f t="shared" si="219"/>
        <v>1430.2030692206017</v>
      </c>
      <c r="W404" s="117">
        <f t="shared" ref="W404" si="220">W405+W408+W410+W419</f>
        <v>1345.9715566195059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2669.0814552072516</v>
      </c>
      <c r="D405" s="122">
        <f t="shared" si="221"/>
        <v>2049.7870207094825</v>
      </c>
      <c r="E405" s="122">
        <f t="shared" si="221"/>
        <v>1953.2841735073407</v>
      </c>
      <c r="F405" s="122">
        <f t="shared" si="221"/>
        <v>2186.9283683470394</v>
      </c>
      <c r="G405" s="122">
        <f t="shared" si="221"/>
        <v>2438.0791943502536</v>
      </c>
      <c r="H405" s="122">
        <f t="shared" si="221"/>
        <v>2257.6797567014064</v>
      </c>
      <c r="I405" s="122">
        <f t="shared" si="221"/>
        <v>1959.2116706794266</v>
      </c>
      <c r="J405" s="122">
        <f t="shared" si="221"/>
        <v>2020.8483233510751</v>
      </c>
      <c r="K405" s="122">
        <f t="shared" si="221"/>
        <v>2112.5735324042585</v>
      </c>
      <c r="L405" s="122">
        <f t="shared" si="221"/>
        <v>2327.4526238848402</v>
      </c>
      <c r="M405" s="122">
        <f t="shared" si="221"/>
        <v>1887.4547591615528</v>
      </c>
      <c r="N405" s="122">
        <f t="shared" si="221"/>
        <v>1794.5296063707733</v>
      </c>
      <c r="O405" s="122">
        <f t="shared" si="221"/>
        <v>1931.9226009733295</v>
      </c>
      <c r="P405" s="122">
        <f t="shared" si="221"/>
        <v>1964.3971956558057</v>
      </c>
      <c r="Q405" s="122">
        <f t="shared" si="221"/>
        <v>1597.7507430136027</v>
      </c>
      <c r="R405" s="122">
        <f t="shared" ref="R405:V405" si="222">SUM(R406:R407)</f>
        <v>1733.1336483709254</v>
      </c>
      <c r="S405" s="122">
        <f t="shared" si="222"/>
        <v>1336.5213595138684</v>
      </c>
      <c r="T405" s="122">
        <f t="shared" si="222"/>
        <v>1513.4385030908199</v>
      </c>
      <c r="U405" s="122">
        <f t="shared" si="222"/>
        <v>1416.9463759904365</v>
      </c>
      <c r="V405" s="122">
        <f t="shared" si="222"/>
        <v>1341.1460077160236</v>
      </c>
      <c r="W405" s="122">
        <f t="shared" ref="W405" si="223">SUM(W406:W407)</f>
        <v>1242.724394808313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2669.0814552072516</v>
      </c>
      <c r="D406" s="98">
        <v>2049.7870207094825</v>
      </c>
      <c r="E406" s="98">
        <v>1953.2841735073407</v>
      </c>
      <c r="F406" s="98">
        <v>2186.9283683470394</v>
      </c>
      <c r="G406" s="98">
        <v>2438.0791943502536</v>
      </c>
      <c r="H406" s="98">
        <v>2257.6797567014064</v>
      </c>
      <c r="I406" s="98">
        <v>1959.2116706794266</v>
      </c>
      <c r="J406" s="98">
        <v>2020.8483233510751</v>
      </c>
      <c r="K406" s="98">
        <v>2112.5735324042585</v>
      </c>
      <c r="L406" s="98">
        <v>2327.4526238848402</v>
      </c>
      <c r="M406" s="98">
        <v>1887.4547591615528</v>
      </c>
      <c r="N406" s="98">
        <v>1794.5296063707733</v>
      </c>
      <c r="O406" s="98">
        <v>1931.9226009733295</v>
      </c>
      <c r="P406" s="98">
        <v>1964.3971956558057</v>
      </c>
      <c r="Q406" s="98">
        <v>1597.7507430136027</v>
      </c>
      <c r="R406" s="98">
        <v>1733.1336483709254</v>
      </c>
      <c r="S406" s="98">
        <v>1336.5213595138684</v>
      </c>
      <c r="T406" s="98">
        <v>1513.4385030908199</v>
      </c>
      <c r="U406" s="98">
        <v>1416.9463759904365</v>
      </c>
      <c r="V406" s="98">
        <v>1341.1460077160236</v>
      </c>
      <c r="W406" s="98">
        <v>1242.724394808313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123.04463801778685</v>
      </c>
      <c r="D410" s="122">
        <v>134.22236869829348</v>
      </c>
      <c r="E410" s="122">
        <v>164.82869045204237</v>
      </c>
      <c r="F410" s="122">
        <v>158.46060611528489</v>
      </c>
      <c r="G410" s="122">
        <v>96.717472648552956</v>
      </c>
      <c r="H410" s="122">
        <v>90.109391112287156</v>
      </c>
      <c r="I410" s="122">
        <v>66.377923060512174</v>
      </c>
      <c r="J410" s="122">
        <v>80.853525866967999</v>
      </c>
      <c r="K410" s="122">
        <v>90.336912097944946</v>
      </c>
      <c r="L410" s="122">
        <v>90.227346204836564</v>
      </c>
      <c r="M410" s="122">
        <v>109.17901320518902</v>
      </c>
      <c r="N410" s="122">
        <v>86.371255796951729</v>
      </c>
      <c r="O410" s="122">
        <v>70.281260818457241</v>
      </c>
      <c r="P410" s="122">
        <v>38.177611908863042</v>
      </c>
      <c r="Q410" s="122">
        <v>61.470516109378444</v>
      </c>
      <c r="R410" s="122">
        <v>64.411442922404021</v>
      </c>
      <c r="S410" s="122">
        <v>74.705417454969279</v>
      </c>
      <c r="T410" s="122">
        <v>79.542696497971605</v>
      </c>
      <c r="U410" s="122">
        <v>58.970551220683909</v>
      </c>
      <c r="V410" s="122">
        <v>54.133073753341463</v>
      </c>
      <c r="W410" s="122">
        <v>67.168797822836453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394.55447965253762</v>
      </c>
      <c r="D411" s="98">
        <v>324.76443515808654</v>
      </c>
      <c r="E411" s="98">
        <v>309.8244352357238</v>
      </c>
      <c r="F411" s="98">
        <v>327.84639168408324</v>
      </c>
      <c r="G411" s="98">
        <v>350.1654645785685</v>
      </c>
      <c r="H411" s="98">
        <v>328.6559435012465</v>
      </c>
      <c r="I411" s="98">
        <v>307.71813781033501</v>
      </c>
      <c r="J411" s="98">
        <v>329.90993452184989</v>
      </c>
      <c r="K411" s="98">
        <v>346.69318992578377</v>
      </c>
      <c r="L411" s="98">
        <v>360.20239580024025</v>
      </c>
      <c r="M411" s="98">
        <v>363.3002617583146</v>
      </c>
      <c r="N411" s="98">
        <v>319.57692610272022</v>
      </c>
      <c r="O411" s="98">
        <v>315.09268864154251</v>
      </c>
      <c r="P411" s="98">
        <v>412.35997801192127</v>
      </c>
      <c r="Q411" s="98">
        <v>300.42556828505985</v>
      </c>
      <c r="R411" s="98">
        <v>323.47202986126712</v>
      </c>
      <c r="S411" s="98">
        <v>297.33953839483706</v>
      </c>
      <c r="T411" s="98">
        <v>344.42215035645671</v>
      </c>
      <c r="U411" s="98">
        <v>321.1177620421555</v>
      </c>
      <c r="V411" s="98">
        <v>309.00762660638958</v>
      </c>
      <c r="W411" s="98">
        <v>282.24744102671491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83.479653061082686</v>
      </c>
      <c r="D412" s="98">
        <v>65.032315443710615</v>
      </c>
      <c r="E412" s="98">
        <v>50.690083036636068</v>
      </c>
      <c r="F412" s="98">
        <v>60.915589827032946</v>
      </c>
      <c r="G412" s="98">
        <v>56.573685906956328</v>
      </c>
      <c r="H412" s="98">
        <v>96.510155532097755</v>
      </c>
      <c r="I412" s="98">
        <v>27.888393373980357</v>
      </c>
      <c r="J412" s="98">
        <v>52.75188522736854</v>
      </c>
      <c r="K412" s="98">
        <v>66.670402101809714</v>
      </c>
      <c r="L412" s="98">
        <v>69.406796023710129</v>
      </c>
      <c r="M412" s="98">
        <v>61.65092306335427</v>
      </c>
      <c r="N412" s="98">
        <v>39.929314382920793</v>
      </c>
      <c r="O412" s="98">
        <v>40.717535740220377</v>
      </c>
      <c r="P412" s="98">
        <v>173.3613456635498</v>
      </c>
      <c r="Q412" s="98">
        <v>17.039959203346417</v>
      </c>
      <c r="R412" s="98">
        <v>109.07809364182903</v>
      </c>
      <c r="S412" s="98">
        <v>32.966259184838094</v>
      </c>
      <c r="T412" s="98">
        <v>109.79081590721863</v>
      </c>
      <c r="U412" s="98">
        <v>63.476426686029313</v>
      </c>
      <c r="V412" s="98">
        <v>71.926982333778199</v>
      </c>
      <c r="W412" s="98">
        <v>44.997637021786083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83.479653061082686</v>
      </c>
      <c r="D413" s="101">
        <v>65.032315443710615</v>
      </c>
      <c r="E413" s="101">
        <v>50.690083036636068</v>
      </c>
      <c r="F413" s="101">
        <v>60.915589827032946</v>
      </c>
      <c r="G413" s="101">
        <v>56.573685906956328</v>
      </c>
      <c r="H413" s="101">
        <v>96.510155532097755</v>
      </c>
      <c r="I413" s="101">
        <v>27.888393373980357</v>
      </c>
      <c r="J413" s="101">
        <v>52.75188522736854</v>
      </c>
      <c r="K413" s="101">
        <v>66.670402101809714</v>
      </c>
      <c r="L413" s="101">
        <v>69.406796023710129</v>
      </c>
      <c r="M413" s="101">
        <v>61.65092306335427</v>
      </c>
      <c r="N413" s="101">
        <v>39.929314382920793</v>
      </c>
      <c r="O413" s="101">
        <v>40.717535740220377</v>
      </c>
      <c r="P413" s="101">
        <v>173.3613456635498</v>
      </c>
      <c r="Q413" s="101">
        <v>17.039959203346417</v>
      </c>
      <c r="R413" s="101">
        <v>109.07809364182903</v>
      </c>
      <c r="S413" s="101">
        <v>32.966259184838094</v>
      </c>
      <c r="T413" s="101">
        <v>109.79081590721863</v>
      </c>
      <c r="U413" s="101">
        <v>63.476426686029313</v>
      </c>
      <c r="V413" s="101">
        <v>71.926982333778199</v>
      </c>
      <c r="W413" s="101">
        <v>44.997637021786083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97.09253580445089</v>
      </c>
      <c r="D419" s="122">
        <v>89.714088266905335</v>
      </c>
      <c r="E419" s="122">
        <v>98.192331987334711</v>
      </c>
      <c r="F419" s="122">
        <v>69.743252694277274</v>
      </c>
      <c r="G419" s="122">
        <v>45.163232792861905</v>
      </c>
      <c r="H419" s="122">
        <v>40.57137382075193</v>
      </c>
      <c r="I419" s="122">
        <v>43.725382317433322</v>
      </c>
      <c r="J419" s="122">
        <v>58.579617338641604</v>
      </c>
      <c r="K419" s="122">
        <v>52.749733075544121</v>
      </c>
      <c r="L419" s="122">
        <v>50.199834700189882</v>
      </c>
      <c r="M419" s="122">
        <v>63.256345214884625</v>
      </c>
      <c r="N419" s="122">
        <v>62.134134801517206</v>
      </c>
      <c r="O419" s="122">
        <v>49.95329308722873</v>
      </c>
      <c r="P419" s="122">
        <v>38.723722241619086</v>
      </c>
      <c r="Q419" s="122">
        <v>29.869753989133535</v>
      </c>
      <c r="R419" s="122">
        <v>30.96554469812655</v>
      </c>
      <c r="S419" s="122">
        <v>33.207069207304038</v>
      </c>
      <c r="T419" s="122">
        <v>31.738380289654955</v>
      </c>
      <c r="U419" s="122">
        <v>30.977264709440643</v>
      </c>
      <c r="V419" s="122">
        <v>34.923987751236503</v>
      </c>
      <c r="W419" s="122">
        <v>36.078363988356415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310.26250880179083</v>
      </c>
      <c r="D420" s="98">
        <v>287.33315787262995</v>
      </c>
      <c r="E420" s="98">
        <v>315.67206483365015</v>
      </c>
      <c r="F420" s="98">
        <v>246.82999562336883</v>
      </c>
      <c r="G420" s="98">
        <v>201.53759136938322</v>
      </c>
      <c r="H420" s="98">
        <v>198.3942888806981</v>
      </c>
      <c r="I420" s="98">
        <v>197.46643778978833</v>
      </c>
      <c r="J420" s="98">
        <v>197.62292736867869</v>
      </c>
      <c r="K420" s="98">
        <v>196.24720494068939</v>
      </c>
      <c r="L420" s="98">
        <v>205.69830814952621</v>
      </c>
      <c r="M420" s="98">
        <v>231.58044948261099</v>
      </c>
      <c r="N420" s="98">
        <v>214.20379140987913</v>
      </c>
      <c r="O420" s="98">
        <v>195.37879968445236</v>
      </c>
      <c r="P420" s="98">
        <v>176.63592614932534</v>
      </c>
      <c r="Q420" s="98">
        <v>174.28925593949691</v>
      </c>
      <c r="R420" s="98">
        <v>175.26127149847622</v>
      </c>
      <c r="S420" s="98">
        <v>197.567818392113</v>
      </c>
      <c r="T420" s="98">
        <v>204.00435220810215</v>
      </c>
      <c r="U420" s="98">
        <v>204.78009663466634</v>
      </c>
      <c r="V420" s="98">
        <v>203.46002035251956</v>
      </c>
      <c r="W420" s="98">
        <v>191.02361909505302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154.75697935424515</v>
      </c>
      <c r="D423" s="118">
        <f t="shared" si="225"/>
        <v>125.06447112392053</v>
      </c>
      <c r="E423" s="118">
        <f t="shared" si="225"/>
        <v>119.16369460562481</v>
      </c>
      <c r="F423" s="118">
        <f t="shared" si="225"/>
        <v>127.33919514676697</v>
      </c>
      <c r="G423" s="118">
        <f t="shared" si="225"/>
        <v>138.23298679350663</v>
      </c>
      <c r="H423" s="118">
        <f t="shared" si="225"/>
        <v>131.12058312734936</v>
      </c>
      <c r="I423" s="118">
        <f t="shared" si="225"/>
        <v>114.40832558555734</v>
      </c>
      <c r="J423" s="118">
        <f t="shared" si="225"/>
        <v>119.61766869504866</v>
      </c>
      <c r="K423" s="118">
        <f t="shared" si="225"/>
        <v>118.24786813516785</v>
      </c>
      <c r="L423" s="118">
        <f t="shared" si="225"/>
        <v>125.71249494764919</v>
      </c>
      <c r="M423" s="118">
        <f t="shared" si="225"/>
        <v>103.99340268107764</v>
      </c>
      <c r="N423" s="118">
        <f t="shared" si="225"/>
        <v>98.455521737588583</v>
      </c>
      <c r="O423" s="118">
        <f t="shared" si="225"/>
        <v>101.15507818831165</v>
      </c>
      <c r="P423" s="118">
        <f t="shared" si="225"/>
        <v>101.94521438817161</v>
      </c>
      <c r="Q423" s="118">
        <f t="shared" si="225"/>
        <v>85.26298808133177</v>
      </c>
      <c r="R423" s="118">
        <f t="shared" ref="R423:V423" si="226">R424+R427+R429+R438</f>
        <v>96.88676487176113</v>
      </c>
      <c r="S423" s="118">
        <f t="shared" si="226"/>
        <v>80.996947278960079</v>
      </c>
      <c r="T423" s="118">
        <f t="shared" si="226"/>
        <v>88.181138785620007</v>
      </c>
      <c r="U423" s="118">
        <f t="shared" si="226"/>
        <v>81.243141963837331</v>
      </c>
      <c r="V423" s="118">
        <f t="shared" si="226"/>
        <v>73.774082665999302</v>
      </c>
      <c r="W423" s="118">
        <f t="shared" ref="W423" si="227">W424+W427+W429+W438</f>
        <v>68.915830822885084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125.5260198383576</v>
      </c>
      <c r="D424" s="123">
        <f t="shared" si="228"/>
        <v>97.48157887160157</v>
      </c>
      <c r="E424" s="123">
        <f t="shared" si="228"/>
        <v>91.475542917945901</v>
      </c>
      <c r="F424" s="123">
        <f t="shared" si="228"/>
        <v>101.54767975214428</v>
      </c>
      <c r="G424" s="123">
        <f t="shared" si="228"/>
        <v>113.17810723530785</v>
      </c>
      <c r="H424" s="123">
        <f t="shared" si="228"/>
        <v>106.27646051228787</v>
      </c>
      <c r="I424" s="123">
        <f t="shared" si="228"/>
        <v>91.210595774485711</v>
      </c>
      <c r="J424" s="123">
        <f t="shared" si="228"/>
        <v>95.743152178979599</v>
      </c>
      <c r="K424" s="123">
        <f t="shared" si="228"/>
        <v>94.996064306451061</v>
      </c>
      <c r="L424" s="123">
        <f t="shared" si="228"/>
        <v>101.33291056643745</v>
      </c>
      <c r="M424" s="123">
        <f t="shared" si="228"/>
        <v>79.856947745209609</v>
      </c>
      <c r="N424" s="123">
        <f t="shared" si="228"/>
        <v>76.071142613492142</v>
      </c>
      <c r="O424" s="123">
        <f t="shared" si="228"/>
        <v>80.361065531214692</v>
      </c>
      <c r="P424" s="123">
        <f t="shared" si="228"/>
        <v>80.86455626139454</v>
      </c>
      <c r="Q424" s="123">
        <f t="shared" si="228"/>
        <v>65.87015805361807</v>
      </c>
      <c r="R424" s="123">
        <f t="shared" ref="R424:V424" si="229">SUM(R425:R426)</f>
        <v>75.785133279174062</v>
      </c>
      <c r="S424" s="123">
        <f t="shared" si="229"/>
        <v>59.352828996092704</v>
      </c>
      <c r="T424" s="123">
        <f t="shared" si="229"/>
        <v>65.821641960129071</v>
      </c>
      <c r="U424" s="123">
        <f t="shared" si="229"/>
        <v>60.010699320209518</v>
      </c>
      <c r="V424" s="123">
        <f t="shared" si="229"/>
        <v>54.309496498248677</v>
      </c>
      <c r="W424" s="123">
        <f t="shared" ref="W424" si="230">SUM(W425:W426)</f>
        <v>50.445649159782889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123.83006928983843</v>
      </c>
      <c r="D425" s="99">
        <v>96.228806879964026</v>
      </c>
      <c r="E425" s="99">
        <v>90.374996526107111</v>
      </c>
      <c r="F425" s="99">
        <v>100.29412399772957</v>
      </c>
      <c r="G425" s="99">
        <v>111.76778470737989</v>
      </c>
      <c r="H425" s="99">
        <v>104.9659030351185</v>
      </c>
      <c r="I425" s="99">
        <v>90.123622270624836</v>
      </c>
      <c r="J425" s="99">
        <v>94.617799627974932</v>
      </c>
      <c r="K425" s="99">
        <v>93.856367861661283</v>
      </c>
      <c r="L425" s="99">
        <v>100.09104500282901</v>
      </c>
      <c r="M425" s="99">
        <v>78.893245970997825</v>
      </c>
      <c r="N425" s="99">
        <v>75.166138800590957</v>
      </c>
      <c r="O425" s="99">
        <v>79.315903514551238</v>
      </c>
      <c r="P425" s="99">
        <v>79.717435255871308</v>
      </c>
      <c r="Q425" s="99">
        <v>64.954164105252516</v>
      </c>
      <c r="R425" s="99">
        <v>74.70702460685051</v>
      </c>
      <c r="S425" s="99">
        <v>58.525297865466065</v>
      </c>
      <c r="T425" s="99">
        <v>64.887871419772708</v>
      </c>
      <c r="U425" s="99">
        <v>59.152332391193298</v>
      </c>
      <c r="V425" s="99">
        <v>53.540350165859294</v>
      </c>
      <c r="W425" s="99">
        <v>49.753199245158086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1.6959505485191637</v>
      </c>
      <c r="D426" s="99">
        <v>1.2527719916375464</v>
      </c>
      <c r="E426" s="99">
        <v>1.1005463918387945</v>
      </c>
      <c r="F426" s="99">
        <v>1.25355575441471</v>
      </c>
      <c r="G426" s="99">
        <v>1.4103225279279565</v>
      </c>
      <c r="H426" s="99">
        <v>1.3105574771693738</v>
      </c>
      <c r="I426" s="99">
        <v>1.0869735038608757</v>
      </c>
      <c r="J426" s="99">
        <v>1.1253525510046725</v>
      </c>
      <c r="K426" s="99">
        <v>1.1396964447897742</v>
      </c>
      <c r="L426" s="99">
        <v>1.2418655636084461</v>
      </c>
      <c r="M426" s="99">
        <v>0.96370177421177905</v>
      </c>
      <c r="N426" s="99">
        <v>0.9050038129011837</v>
      </c>
      <c r="O426" s="99">
        <v>1.0451620166634534</v>
      </c>
      <c r="P426" s="99">
        <v>1.1471210055232337</v>
      </c>
      <c r="Q426" s="99">
        <v>0.91599394836555714</v>
      </c>
      <c r="R426" s="99">
        <v>1.0781086723235569</v>
      </c>
      <c r="S426" s="99">
        <v>0.82753113062663775</v>
      </c>
      <c r="T426" s="99">
        <v>0.9337705403563632</v>
      </c>
      <c r="U426" s="99">
        <v>0.85836692901621947</v>
      </c>
      <c r="V426" s="99">
        <v>0.76914633238938013</v>
      </c>
      <c r="W426" s="99">
        <v>0.69244991462480154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0.33756682725006343</v>
      </c>
      <c r="D427" s="123">
        <f t="shared" si="231"/>
        <v>0.55724237722069137</v>
      </c>
      <c r="E427" s="123">
        <f t="shared" si="231"/>
        <v>1.422658561159073</v>
      </c>
      <c r="F427" s="123">
        <f t="shared" si="231"/>
        <v>1.0081524504488897</v>
      </c>
      <c r="G427" s="123">
        <f t="shared" si="231"/>
        <v>1.1364433293261136</v>
      </c>
      <c r="H427" s="123">
        <f t="shared" si="231"/>
        <v>0.7111264334402625</v>
      </c>
      <c r="I427" s="123">
        <f t="shared" si="231"/>
        <v>0.71098722246833035</v>
      </c>
      <c r="J427" s="123">
        <f t="shared" si="231"/>
        <v>0.96144513459556524</v>
      </c>
      <c r="K427" s="123">
        <f t="shared" si="231"/>
        <v>0.94944341075517957</v>
      </c>
      <c r="L427" s="123">
        <f t="shared" si="231"/>
        <v>0.93993201004928029</v>
      </c>
      <c r="M427" s="123">
        <f t="shared" si="231"/>
        <v>0.74946818486591849</v>
      </c>
      <c r="N427" s="123">
        <f t="shared" si="231"/>
        <v>1.0510788523764769</v>
      </c>
      <c r="O427" s="123">
        <f t="shared" si="231"/>
        <v>0.53599003612582952</v>
      </c>
      <c r="P427" s="123">
        <f t="shared" si="231"/>
        <v>0.31107597726637787</v>
      </c>
      <c r="Q427" s="123">
        <f t="shared" si="231"/>
        <v>0.19736412159833597</v>
      </c>
      <c r="R427" s="123">
        <f t="shared" si="231"/>
        <v>0.28230544815476233</v>
      </c>
      <c r="S427" s="123">
        <f t="shared" si="231"/>
        <v>0.36231942860163058</v>
      </c>
      <c r="T427" s="123">
        <f t="shared" si="231"/>
        <v>0.46557643367176194</v>
      </c>
      <c r="U427" s="123">
        <f t="shared" si="231"/>
        <v>0.4467431484364644</v>
      </c>
      <c r="V427" s="123">
        <f t="shared" si="231"/>
        <v>0.38345393761488367</v>
      </c>
      <c r="W427" s="123">
        <f t="shared" si="231"/>
        <v>0.36720971727202206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0.33756682725006343</v>
      </c>
      <c r="D428" s="99">
        <f>RES_hhdet_in_fecs!D29</f>
        <v>0.55724237722069137</v>
      </c>
      <c r="E428" s="99">
        <f>RES_hhdet_in_fecs!E29</f>
        <v>1.422658561159073</v>
      </c>
      <c r="F428" s="99">
        <f>RES_hhdet_in_fecs!F29</f>
        <v>1.0081524504488897</v>
      </c>
      <c r="G428" s="99">
        <f>RES_hhdet_in_fecs!G29</f>
        <v>1.1364433293261136</v>
      </c>
      <c r="H428" s="99">
        <f>RES_hhdet_in_fecs!H29</f>
        <v>0.7111264334402625</v>
      </c>
      <c r="I428" s="99">
        <f>RES_hhdet_in_fecs!I29</f>
        <v>0.71098722246833035</v>
      </c>
      <c r="J428" s="99">
        <f>RES_hhdet_in_fecs!J29</f>
        <v>0.96144513459556524</v>
      </c>
      <c r="K428" s="99">
        <f>RES_hhdet_in_fecs!K29</f>
        <v>0.94944341075517957</v>
      </c>
      <c r="L428" s="99">
        <f>RES_hhdet_in_fecs!L29</f>
        <v>0.93993201004928029</v>
      </c>
      <c r="M428" s="99">
        <f>RES_hhdet_in_fecs!M29</f>
        <v>0.74946818486591849</v>
      </c>
      <c r="N428" s="99">
        <f>RES_hhdet_in_fecs!N29</f>
        <v>1.0510788523764769</v>
      </c>
      <c r="O428" s="99">
        <f>RES_hhdet_in_fecs!O29</f>
        <v>0.53599003612582952</v>
      </c>
      <c r="P428" s="99">
        <f>RES_hhdet_in_fecs!P29</f>
        <v>0.31107597726637787</v>
      </c>
      <c r="Q428" s="99">
        <f>RES_hhdet_in_fecs!Q29</f>
        <v>0.19736412159833597</v>
      </c>
      <c r="R428" s="99">
        <f>RES_hhdet_in_fecs!R29</f>
        <v>0.28230544815476233</v>
      </c>
      <c r="S428" s="99">
        <f>RES_hhdet_in_fecs!S29</f>
        <v>0.36231942860163058</v>
      </c>
      <c r="T428" s="99">
        <f>RES_hhdet_in_fecs!T29</f>
        <v>0.46557643367176194</v>
      </c>
      <c r="U428" s="99">
        <f>RES_hhdet_in_fecs!U29</f>
        <v>0.4467431484364644</v>
      </c>
      <c r="V428" s="99">
        <f>RES_hhdet_in_fecs!V29</f>
        <v>0.38345393761488367</v>
      </c>
      <c r="W428" s="99">
        <f>RES_hhdet_in_fecs!W29</f>
        <v>0.36720971727202206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17.653427277538992</v>
      </c>
      <c r="D429" s="123">
        <v>16.486648433334292</v>
      </c>
      <c r="E429" s="123">
        <v>15.778641887106652</v>
      </c>
      <c r="F429" s="123">
        <v>16.012969091653783</v>
      </c>
      <c r="G429" s="123">
        <v>16.431254373283831</v>
      </c>
      <c r="H429" s="123">
        <v>16.158568239455679</v>
      </c>
      <c r="I429" s="123">
        <v>14.787000636402595</v>
      </c>
      <c r="J429" s="123">
        <v>15.013595417069638</v>
      </c>
      <c r="K429" s="123">
        <v>15.096813322874464</v>
      </c>
      <c r="L429" s="123">
        <v>15.981286041572762</v>
      </c>
      <c r="M429" s="123">
        <v>15.981007111678037</v>
      </c>
      <c r="N429" s="123">
        <v>14.351076731204579</v>
      </c>
      <c r="O429" s="123">
        <v>13.902211917512554</v>
      </c>
      <c r="P429" s="123">
        <v>15.024314696433532</v>
      </c>
      <c r="Q429" s="123">
        <v>13.434162455318342</v>
      </c>
      <c r="R429" s="123">
        <v>14.742530850300268</v>
      </c>
      <c r="S429" s="123">
        <v>14.703112747648619</v>
      </c>
      <c r="T429" s="123">
        <v>15.454197263112491</v>
      </c>
      <c r="U429" s="123">
        <v>14.651952804345081</v>
      </c>
      <c r="V429" s="123">
        <v>13.271177082924725</v>
      </c>
      <c r="W429" s="123">
        <v>12.394611040702795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18.305064635127874</v>
      </c>
      <c r="D430" s="99">
        <v>15.246312810338269</v>
      </c>
      <c r="E430" s="99">
        <v>14.335027456785157</v>
      </c>
      <c r="F430" s="99">
        <v>15.03527373629726</v>
      </c>
      <c r="G430" s="99">
        <v>16.052480308133354</v>
      </c>
      <c r="H430" s="99">
        <v>15.280142276631031</v>
      </c>
      <c r="I430" s="99">
        <v>14.155016342987288</v>
      </c>
      <c r="J430" s="99">
        <v>15.446657583931794</v>
      </c>
      <c r="K430" s="99">
        <v>15.402712885347507</v>
      </c>
      <c r="L430" s="99">
        <v>15.490340743430979</v>
      </c>
      <c r="M430" s="99">
        <v>15.185496114862564</v>
      </c>
      <c r="N430" s="99">
        <v>13.385883130389624</v>
      </c>
      <c r="O430" s="99">
        <v>12.936264257088693</v>
      </c>
      <c r="P430" s="99">
        <v>16.734029106727363</v>
      </c>
      <c r="Q430" s="99">
        <v>12.213351643946252</v>
      </c>
      <c r="R430" s="99">
        <v>13.943317595378904</v>
      </c>
      <c r="S430" s="99">
        <v>13.020282038790301</v>
      </c>
      <c r="T430" s="99">
        <v>14.766916634411972</v>
      </c>
      <c r="U430" s="99">
        <v>13.405492909889686</v>
      </c>
      <c r="V430" s="99">
        <v>12.335999538635114</v>
      </c>
      <c r="W430" s="99">
        <v>11.299941667278686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12.743052772762606</v>
      </c>
      <c r="D431" s="99">
        <v>10.297471609027289</v>
      </c>
      <c r="E431" s="99">
        <v>9.6489152813972705</v>
      </c>
      <c r="F431" s="99">
        <v>10.101489752135478</v>
      </c>
      <c r="G431" s="99">
        <v>10.223990411600559</v>
      </c>
      <c r="H431" s="99">
        <v>12.483360913607738</v>
      </c>
      <c r="I431" s="99">
        <v>8.1672544013861206</v>
      </c>
      <c r="J431" s="99">
        <v>10.141165040406694</v>
      </c>
      <c r="K431" s="99">
        <v>10.52808766859304</v>
      </c>
      <c r="L431" s="99">
        <v>10.906141187094109</v>
      </c>
      <c r="M431" s="99">
        <v>9.8343965959440478</v>
      </c>
      <c r="N431" s="99">
        <v>9.0076198878510603</v>
      </c>
      <c r="O431" s="99">
        <v>11.503303840720054</v>
      </c>
      <c r="P431" s="99">
        <v>19.562106607454048</v>
      </c>
      <c r="Q431" s="99">
        <v>7.7836700002697645</v>
      </c>
      <c r="R431" s="99">
        <v>13.125264933719683</v>
      </c>
      <c r="S431" s="99">
        <v>8.8434388297805029</v>
      </c>
      <c r="T431" s="99">
        <v>13.525830228227218</v>
      </c>
      <c r="U431" s="99">
        <v>10.001053506607233</v>
      </c>
      <c r="V431" s="99">
        <v>10.956859826037405</v>
      </c>
      <c r="W431" s="99">
        <v>11.208247835941265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3.8729770508419579</v>
      </c>
      <c r="D432" s="102">
        <v>3.0529913891364604</v>
      </c>
      <c r="E432" s="102">
        <v>2.3453402942993988</v>
      </c>
      <c r="F432" s="102">
        <v>2.7936332108239288</v>
      </c>
      <c r="G432" s="102">
        <v>2.5934824271517285</v>
      </c>
      <c r="H432" s="102">
        <v>4.4870294812260099</v>
      </c>
      <c r="I432" s="102">
        <v>1.2828644642054372</v>
      </c>
      <c r="J432" s="102">
        <v>2.469887150246048</v>
      </c>
      <c r="K432" s="102">
        <v>2.9619995182041867</v>
      </c>
      <c r="L432" s="102">
        <v>2.9848077993165951</v>
      </c>
      <c r="M432" s="102">
        <v>2.5769314013846314</v>
      </c>
      <c r="N432" s="102">
        <v>1.6724897580201545</v>
      </c>
      <c r="O432" s="102">
        <v>1.6716757361265495</v>
      </c>
      <c r="P432" s="102">
        <v>7.035197300916038</v>
      </c>
      <c r="Q432" s="102">
        <v>0.69273402705690246</v>
      </c>
      <c r="R432" s="102">
        <v>4.7018300253001835</v>
      </c>
      <c r="S432" s="102">
        <v>1.443568503091166</v>
      </c>
      <c r="T432" s="102">
        <v>4.7072228776460756</v>
      </c>
      <c r="U432" s="102">
        <v>2.6499088137422637</v>
      </c>
      <c r="V432" s="102">
        <v>2.8714217530142898</v>
      </c>
      <c r="W432" s="102">
        <v>1.8015067618042129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8.8700757219206494</v>
      </c>
      <c r="D433" s="105">
        <v>7.2444802198908276</v>
      </c>
      <c r="E433" s="105">
        <v>7.3035749870978695</v>
      </c>
      <c r="F433" s="105">
        <v>7.3078565413115513</v>
      </c>
      <c r="G433" s="105">
        <v>7.6305079844488324</v>
      </c>
      <c r="H433" s="105">
        <v>7.9963314323817274</v>
      </c>
      <c r="I433" s="105">
        <v>6.8843899371806829</v>
      </c>
      <c r="J433" s="105">
        <v>7.6712778901606464</v>
      </c>
      <c r="K433" s="105">
        <v>7.5660881503888522</v>
      </c>
      <c r="L433" s="105">
        <v>7.9213333877775147</v>
      </c>
      <c r="M433" s="105">
        <v>7.2574651945594191</v>
      </c>
      <c r="N433" s="105">
        <v>7.3351301298309046</v>
      </c>
      <c r="O433" s="105">
        <v>9.8316281045935057</v>
      </c>
      <c r="P433" s="105">
        <v>12.526909306538005</v>
      </c>
      <c r="Q433" s="105">
        <v>7.0909359732128614</v>
      </c>
      <c r="R433" s="105">
        <v>8.4234349084194982</v>
      </c>
      <c r="S433" s="105">
        <v>7.3998703266893342</v>
      </c>
      <c r="T433" s="105">
        <v>8.8186073505811464</v>
      </c>
      <c r="U433" s="105">
        <v>7.3511446928649713</v>
      </c>
      <c r="V433" s="105">
        <v>8.0854380730231146</v>
      </c>
      <c r="W433" s="105">
        <v>9.4067410741370523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17.180885086505139</v>
      </c>
      <c r="D434" s="102">
        <v>16.917022907625778</v>
      </c>
      <c r="E434" s="102">
        <v>16.561373149970493</v>
      </c>
      <c r="F434" s="102">
        <v>16.83115031565891</v>
      </c>
      <c r="G434" s="102">
        <v>16.417680267509169</v>
      </c>
      <c r="H434" s="102">
        <v>16.761638837414637</v>
      </c>
      <c r="I434" s="102">
        <v>15.775875328069503</v>
      </c>
      <c r="J434" s="102">
        <v>15.917183298527052</v>
      </c>
      <c r="K434" s="102">
        <v>14.879777670249176</v>
      </c>
      <c r="L434" s="102">
        <v>16.323928945834535</v>
      </c>
      <c r="M434" s="102">
        <v>15.50614114096145</v>
      </c>
      <c r="N434" s="102">
        <v>15.20376358024305</v>
      </c>
      <c r="O434" s="102">
        <v>14.680104960293104</v>
      </c>
      <c r="P434" s="102">
        <v>15.595995865983115</v>
      </c>
      <c r="Q434" s="102">
        <v>13.726458907901666</v>
      </c>
      <c r="R434" s="102">
        <v>15.116809815289898</v>
      </c>
      <c r="S434" s="102">
        <v>15.682244386983912</v>
      </c>
      <c r="T434" s="102">
        <v>15.687612786539122</v>
      </c>
      <c r="U434" s="102">
        <v>14.863750792984353</v>
      </c>
      <c r="V434" s="102">
        <v>13.844260931532792</v>
      </c>
      <c r="W434" s="102">
        <v>12.772735751054068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18.165733653505004</v>
      </c>
      <c r="D435" s="105">
        <v>18.872697694582847</v>
      </c>
      <c r="E435" s="105">
        <v>19.393548780004757</v>
      </c>
      <c r="F435" s="105">
        <v>17.435961479381735</v>
      </c>
      <c r="G435" s="105">
        <v>17.245752395781878</v>
      </c>
      <c r="H435" s="105">
        <v>15.39058025719098</v>
      </c>
      <c r="I435" s="105">
        <v>13.143803821007372</v>
      </c>
      <c r="J435" s="105">
        <v>13.467841766882275</v>
      </c>
      <c r="K435" s="105">
        <v>15.136139126310026</v>
      </c>
      <c r="L435" s="105">
        <v>15.947558733141069</v>
      </c>
      <c r="M435" s="105">
        <v>17.700068377643479</v>
      </c>
      <c r="N435" s="105">
        <v>13.935425862248795</v>
      </c>
      <c r="O435" s="105">
        <v>13.452637377925267</v>
      </c>
      <c r="P435" s="105">
        <v>14.18509160956169</v>
      </c>
      <c r="Q435" s="105">
        <v>13.799016678242682</v>
      </c>
      <c r="R435" s="105">
        <v>14.767694231616176</v>
      </c>
      <c r="S435" s="105">
        <v>14.882640906319994</v>
      </c>
      <c r="T435" s="105">
        <v>15.645483724963402</v>
      </c>
      <c r="U435" s="105">
        <v>15.01976662225651</v>
      </c>
      <c r="V435" s="105">
        <v>12.988561583628629</v>
      </c>
      <c r="W435" s="105">
        <v>12.71844101515287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7.0260033299561497</v>
      </c>
      <c r="D436" s="99">
        <v>7.6035992970550064</v>
      </c>
      <c r="E436" s="99">
        <v>8.5487513068027088</v>
      </c>
      <c r="F436" s="99">
        <v>7.1517545207783213</v>
      </c>
      <c r="G436" s="99">
        <v>7.4733344016156487</v>
      </c>
      <c r="H436" s="99">
        <v>6.370724873456945</v>
      </c>
      <c r="I436" s="99">
        <v>4.9704874616272772</v>
      </c>
      <c r="J436" s="99">
        <v>4.5774283364672925</v>
      </c>
      <c r="K436" s="99">
        <v>6.1329702182746493</v>
      </c>
      <c r="L436" s="99">
        <v>6.2263248437810947</v>
      </c>
      <c r="M436" s="99">
        <v>7.5115387674808884</v>
      </c>
      <c r="N436" s="99">
        <v>4.7951407341531818</v>
      </c>
      <c r="O436" s="99">
        <v>4.8961584762735857</v>
      </c>
      <c r="P436" s="99">
        <v>5.7150081308148799</v>
      </c>
      <c r="Q436" s="99">
        <v>5.838788099736262</v>
      </c>
      <c r="R436" s="99">
        <v>6.3586546054834594</v>
      </c>
      <c r="S436" s="99">
        <v>6.2730348136638314</v>
      </c>
      <c r="T436" s="99">
        <v>6.5273227164741137</v>
      </c>
      <c r="U436" s="99">
        <v>6.2412390442813086</v>
      </c>
      <c r="V436" s="99">
        <v>4.32577917202428</v>
      </c>
      <c r="W436" s="99">
        <v>4.2111069317982599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11.139730323548859</v>
      </c>
      <c r="D437" s="99">
        <v>11.269098397527847</v>
      </c>
      <c r="E437" s="99">
        <v>10.844797473202044</v>
      </c>
      <c r="F437" s="99">
        <v>10.284206958603411</v>
      </c>
      <c r="G437" s="99">
        <v>9.7724179941662275</v>
      </c>
      <c r="H437" s="99">
        <v>9.0198553837340345</v>
      </c>
      <c r="I437" s="99">
        <v>8.1733163593800988</v>
      </c>
      <c r="J437" s="99">
        <v>8.8904134304149824</v>
      </c>
      <c r="K437" s="99">
        <v>9.0031689080353736</v>
      </c>
      <c r="L437" s="99">
        <v>9.7212338893599686</v>
      </c>
      <c r="M437" s="99">
        <v>10.188529610162586</v>
      </c>
      <c r="N437" s="99">
        <v>9.1402851280956163</v>
      </c>
      <c r="O437" s="99">
        <v>8.5564789016516833</v>
      </c>
      <c r="P437" s="99">
        <v>8.4700834787468118</v>
      </c>
      <c r="Q437" s="99">
        <v>7.9602285785064186</v>
      </c>
      <c r="R437" s="99">
        <v>8.4090396261327154</v>
      </c>
      <c r="S437" s="99">
        <v>8.6096060926561613</v>
      </c>
      <c r="T437" s="99">
        <v>9.1181610084892935</v>
      </c>
      <c r="U437" s="99">
        <v>8.7785275779752059</v>
      </c>
      <c r="V437" s="99">
        <v>8.6627824116043524</v>
      </c>
      <c r="W437" s="99">
        <v>8.5073340833546123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11.239965411098488</v>
      </c>
      <c r="D438" s="123">
        <v>10.539001441763965</v>
      </c>
      <c r="E438" s="123">
        <v>10.486851239413191</v>
      </c>
      <c r="F438" s="123">
        <v>8.7703938525200105</v>
      </c>
      <c r="G438" s="123">
        <v>7.4871818555888412</v>
      </c>
      <c r="H438" s="123">
        <v>7.9744279421655699</v>
      </c>
      <c r="I438" s="123">
        <v>7.6997419522006947</v>
      </c>
      <c r="J438" s="123">
        <v>7.8994759644038677</v>
      </c>
      <c r="K438" s="123">
        <v>7.2055470950871383</v>
      </c>
      <c r="L438" s="123">
        <v>7.4583663295897109</v>
      </c>
      <c r="M438" s="123">
        <v>7.4059796393240731</v>
      </c>
      <c r="N438" s="123">
        <v>6.9822235405153723</v>
      </c>
      <c r="O438" s="123">
        <v>6.3558107034585802</v>
      </c>
      <c r="P438" s="123">
        <v>5.7452674530771422</v>
      </c>
      <c r="Q438" s="123">
        <v>5.7613034507970173</v>
      </c>
      <c r="R438" s="123">
        <v>6.0767952941320367</v>
      </c>
      <c r="S438" s="123">
        <v>6.5786861066171314</v>
      </c>
      <c r="T438" s="123">
        <v>6.4397231287066825</v>
      </c>
      <c r="U438" s="123">
        <v>6.1337466908462606</v>
      </c>
      <c r="V438" s="123">
        <v>5.8099551472110109</v>
      </c>
      <c r="W438" s="123">
        <v>5.7083609051273729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14.394400698416151</v>
      </c>
      <c r="D439" s="99">
        <v>13.489073098709181</v>
      </c>
      <c r="E439" s="99">
        <v>14.605586913400019</v>
      </c>
      <c r="F439" s="99">
        <v>11.319802946321639</v>
      </c>
      <c r="G439" s="99">
        <v>9.2389985423012995</v>
      </c>
      <c r="H439" s="99">
        <v>9.2239103564442555</v>
      </c>
      <c r="I439" s="99">
        <v>9.0834445898952758</v>
      </c>
      <c r="J439" s="99">
        <v>9.2528698604437665</v>
      </c>
      <c r="K439" s="99">
        <v>8.718773371061781</v>
      </c>
      <c r="L439" s="99">
        <v>8.8459624942375257</v>
      </c>
      <c r="M439" s="99">
        <v>9.6797728657728737</v>
      </c>
      <c r="N439" s="99">
        <v>8.9721963123751056</v>
      </c>
      <c r="O439" s="99">
        <v>8.0213596635566144</v>
      </c>
      <c r="P439" s="99">
        <v>7.1680834394435404</v>
      </c>
      <c r="Q439" s="99">
        <v>7.0854687325781791</v>
      </c>
      <c r="R439" s="99">
        <v>7.5546673130324882</v>
      </c>
      <c r="S439" s="99">
        <v>8.6513510148722244</v>
      </c>
      <c r="T439" s="99">
        <v>8.7465781715737112</v>
      </c>
      <c r="U439" s="99">
        <v>8.5488205824072914</v>
      </c>
      <c r="V439" s="99">
        <v>8.1223973167381818</v>
      </c>
      <c r="W439" s="99">
        <v>7.6477425091774522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9.8032146493927765</v>
      </c>
      <c r="D440" s="110">
        <v>9.1997430920869068</v>
      </c>
      <c r="E440" s="110">
        <v>8.6272376773807817</v>
      </c>
      <c r="F440" s="110">
        <v>7.7663430709135532</v>
      </c>
      <c r="G440" s="110">
        <v>6.9812312281801976</v>
      </c>
      <c r="H440" s="110">
        <v>7.653224788029803</v>
      </c>
      <c r="I440" s="110">
        <v>7.3062040864630946</v>
      </c>
      <c r="J440" s="110">
        <v>7.3292845864702985</v>
      </c>
      <c r="K440" s="110">
        <v>6.649284457822163</v>
      </c>
      <c r="L440" s="110">
        <v>7.0104063171807569</v>
      </c>
      <c r="M440" s="110">
        <v>6.5514861613683468</v>
      </c>
      <c r="N440" s="110">
        <v>6.1691406466904972</v>
      </c>
      <c r="O440" s="110">
        <v>5.7836988552575654</v>
      </c>
      <c r="P440" s="110">
        <v>5.3457616117096913</v>
      </c>
      <c r="Q440" s="110">
        <v>5.4874312197367763</v>
      </c>
      <c r="R440" s="110">
        <v>5.7596472186197856</v>
      </c>
      <c r="S440" s="110">
        <v>6.1599296371233843</v>
      </c>
      <c r="T440" s="110">
        <v>6.0147068483104409</v>
      </c>
      <c r="U440" s="110">
        <v>5.7033027078395193</v>
      </c>
      <c r="V440" s="110">
        <v>5.3307715521214778</v>
      </c>
      <c r="W440" s="110">
        <v>5.256783892491141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93.348702719687651</v>
      </c>
      <c r="D442" s="118">
        <f t="shared" si="232"/>
        <v>75.421509952929441</v>
      </c>
      <c r="E442" s="118">
        <f t="shared" si="232"/>
        <v>73.417707394635528</v>
      </c>
      <c r="F442" s="118">
        <f t="shared" si="232"/>
        <v>77.961443024923156</v>
      </c>
      <c r="G442" s="118">
        <f t="shared" si="232"/>
        <v>85.528756519203753</v>
      </c>
      <c r="H442" s="118">
        <f t="shared" si="232"/>
        <v>81.439950582478502</v>
      </c>
      <c r="I442" s="118">
        <f t="shared" si="232"/>
        <v>71.327763675325883</v>
      </c>
      <c r="J442" s="118">
        <f t="shared" si="232"/>
        <v>75.970309785021811</v>
      </c>
      <c r="K442" s="118">
        <f t="shared" si="232"/>
        <v>76.726720601084736</v>
      </c>
      <c r="L442" s="118">
        <f t="shared" si="232"/>
        <v>83.329100508734228</v>
      </c>
      <c r="M442" s="118">
        <f t="shared" si="232"/>
        <v>69.444072743714955</v>
      </c>
      <c r="N442" s="118">
        <f t="shared" si="232"/>
        <v>67.692567120586176</v>
      </c>
      <c r="O442" s="118">
        <f t="shared" si="232"/>
        <v>70.846998682116492</v>
      </c>
      <c r="P442" s="118">
        <f t="shared" si="232"/>
        <v>74.746779583750566</v>
      </c>
      <c r="Q442" s="118">
        <f t="shared" si="232"/>
        <v>64.181781420751634</v>
      </c>
      <c r="R442" s="118">
        <f t="shared" ref="R442:V442" si="233">R443+R446+R448+R457</f>
        <v>74.392795282704384</v>
      </c>
      <c r="S442" s="118">
        <f t="shared" si="233"/>
        <v>63.063095384888094</v>
      </c>
      <c r="T442" s="118">
        <f t="shared" si="233"/>
        <v>70.00251768298925</v>
      </c>
      <c r="U442" s="118">
        <f t="shared" si="233"/>
        <v>65.24161831281981</v>
      </c>
      <c r="V442" s="118">
        <f t="shared" si="233"/>
        <v>59.110010945627522</v>
      </c>
      <c r="W442" s="118">
        <f t="shared" ref="W442" si="234">W443+W446+W448+W457</f>
        <v>55.088517746476505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72.575243793082365</v>
      </c>
      <c r="D443" s="123">
        <f t="shared" si="235"/>
        <v>55.637661423948359</v>
      </c>
      <c r="E443" s="123">
        <f t="shared" si="235"/>
        <v>52.120711934443925</v>
      </c>
      <c r="F443" s="123">
        <f t="shared" si="235"/>
        <v>58.617674426138933</v>
      </c>
      <c r="G443" s="123">
        <f t="shared" si="235"/>
        <v>65.885594550441454</v>
      </c>
      <c r="H443" s="123">
        <f t="shared" si="235"/>
        <v>62.580087727551586</v>
      </c>
      <c r="I443" s="123">
        <f t="shared" si="235"/>
        <v>53.358200958608137</v>
      </c>
      <c r="J443" s="123">
        <f t="shared" si="235"/>
        <v>56.723186877864158</v>
      </c>
      <c r="K443" s="123">
        <f t="shared" si="235"/>
        <v>57.675823104156272</v>
      </c>
      <c r="L443" s="123">
        <f t="shared" si="235"/>
        <v>63.101442831373774</v>
      </c>
      <c r="M443" s="123">
        <f t="shared" si="235"/>
        <v>50.245993042404137</v>
      </c>
      <c r="N443" s="123">
        <f t="shared" si="235"/>
        <v>48.810744566939675</v>
      </c>
      <c r="O443" s="123">
        <f t="shared" si="235"/>
        <v>53.947927275705368</v>
      </c>
      <c r="P443" s="123">
        <f t="shared" si="235"/>
        <v>57.336108888218448</v>
      </c>
      <c r="Q443" s="123">
        <f t="shared" si="235"/>
        <v>48.234018545803622</v>
      </c>
      <c r="R443" s="123">
        <f t="shared" ref="R443:V443" si="236">SUM(R444:R445)</f>
        <v>56.585162018493598</v>
      </c>
      <c r="S443" s="123">
        <f t="shared" si="236"/>
        <v>44.464910115820771</v>
      </c>
      <c r="T443" s="123">
        <f t="shared" si="236"/>
        <v>50.150565457577564</v>
      </c>
      <c r="U443" s="123">
        <f t="shared" si="236"/>
        <v>46.062267172629227</v>
      </c>
      <c r="V443" s="123">
        <f t="shared" si="236"/>
        <v>41.623454011981352</v>
      </c>
      <c r="W443" s="123">
        <f t="shared" ref="W443" si="237">SUM(W444:W445)</f>
        <v>38.334364788475078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70.8792932445632</v>
      </c>
      <c r="D444" s="99">
        <v>54.384889432310814</v>
      </c>
      <c r="E444" s="99">
        <v>51.020165542605127</v>
      </c>
      <c r="F444" s="99">
        <v>57.364118671724221</v>
      </c>
      <c r="G444" s="99">
        <v>64.475272022513494</v>
      </c>
      <c r="H444" s="99">
        <v>61.269530250382211</v>
      </c>
      <c r="I444" s="99">
        <v>52.271227454747262</v>
      </c>
      <c r="J444" s="99">
        <v>55.597834326859484</v>
      </c>
      <c r="K444" s="99">
        <v>56.536126659366495</v>
      </c>
      <c r="L444" s="99">
        <v>61.859577267765324</v>
      </c>
      <c r="M444" s="99">
        <v>49.28229126819236</v>
      </c>
      <c r="N444" s="99">
        <v>47.90574075403849</v>
      </c>
      <c r="O444" s="99">
        <v>52.902765259041914</v>
      </c>
      <c r="P444" s="99">
        <v>56.188987882695216</v>
      </c>
      <c r="Q444" s="99">
        <v>47.318024597438061</v>
      </c>
      <c r="R444" s="99">
        <v>55.507053346170039</v>
      </c>
      <c r="S444" s="99">
        <v>43.637378985194132</v>
      </c>
      <c r="T444" s="99">
        <v>49.2167949172212</v>
      </c>
      <c r="U444" s="99">
        <v>45.203900243613006</v>
      </c>
      <c r="V444" s="99">
        <v>40.854307679591969</v>
      </c>
      <c r="W444" s="99">
        <v>37.641914873850276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1.6959505485191637</v>
      </c>
      <c r="D445" s="99">
        <v>1.2527719916375464</v>
      </c>
      <c r="E445" s="99">
        <v>1.1005463918387945</v>
      </c>
      <c r="F445" s="99">
        <v>1.25355575441471</v>
      </c>
      <c r="G445" s="99">
        <v>1.4103225279279565</v>
      </c>
      <c r="H445" s="99">
        <v>1.3105574771693738</v>
      </c>
      <c r="I445" s="99">
        <v>1.0869735038608757</v>
      </c>
      <c r="J445" s="99">
        <v>1.1253525510046725</v>
      </c>
      <c r="K445" s="99">
        <v>1.1396964447897742</v>
      </c>
      <c r="L445" s="99">
        <v>1.2418655636084461</v>
      </c>
      <c r="M445" s="99">
        <v>0.96370177421177905</v>
      </c>
      <c r="N445" s="99">
        <v>0.9050038129011837</v>
      </c>
      <c r="O445" s="99">
        <v>1.0451620166634534</v>
      </c>
      <c r="P445" s="99">
        <v>1.1471210055232337</v>
      </c>
      <c r="Q445" s="99">
        <v>0.91599394836555714</v>
      </c>
      <c r="R445" s="99">
        <v>1.0781086723235569</v>
      </c>
      <c r="S445" s="99">
        <v>0.82753113062663775</v>
      </c>
      <c r="T445" s="99">
        <v>0.9337705403563632</v>
      </c>
      <c r="U445" s="99">
        <v>0.85836692901621947</v>
      </c>
      <c r="V445" s="99">
        <v>0.76914633238938013</v>
      </c>
      <c r="W445" s="99">
        <v>0.69244991462480154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0.78627290363245828</v>
      </c>
      <c r="D446" s="123">
        <f t="shared" si="238"/>
        <v>1.3358154982563128</v>
      </c>
      <c r="E446" s="123">
        <f t="shared" si="238"/>
        <v>3.5348311111725286</v>
      </c>
      <c r="F446" s="123">
        <f t="shared" si="238"/>
        <v>2.551405405929152</v>
      </c>
      <c r="G446" s="123">
        <f t="shared" si="238"/>
        <v>2.9241897429750643</v>
      </c>
      <c r="H446" s="123">
        <f t="shared" si="238"/>
        <v>1.8965025581842583</v>
      </c>
      <c r="I446" s="123">
        <f t="shared" si="238"/>
        <v>1.9304086539085259</v>
      </c>
      <c r="J446" s="123">
        <f t="shared" si="238"/>
        <v>2.7518510811068575</v>
      </c>
      <c r="K446" s="123">
        <f t="shared" si="238"/>
        <v>2.8144744427404085</v>
      </c>
      <c r="L446" s="123">
        <f t="shared" si="238"/>
        <v>2.9290678929458744</v>
      </c>
      <c r="M446" s="123">
        <f t="shared" si="238"/>
        <v>2.4018898475846573</v>
      </c>
      <c r="N446" s="123">
        <f t="shared" si="238"/>
        <v>3.4219708928813688</v>
      </c>
      <c r="O446" s="123">
        <f t="shared" si="238"/>
        <v>1.8455345810345984</v>
      </c>
      <c r="P446" s="123">
        <f t="shared" si="238"/>
        <v>1.1287926249974471</v>
      </c>
      <c r="Q446" s="123">
        <f t="shared" si="238"/>
        <v>0.7285731478495352</v>
      </c>
      <c r="R446" s="123">
        <f t="shared" si="238"/>
        <v>1.0608115684917971</v>
      </c>
      <c r="S446" s="123">
        <f t="shared" si="238"/>
        <v>1.3747968293405535</v>
      </c>
      <c r="T446" s="123">
        <f t="shared" si="238"/>
        <v>1.8048257399215282</v>
      </c>
      <c r="U446" s="123">
        <f t="shared" si="238"/>
        <v>1.7768433322446888</v>
      </c>
      <c r="V446" s="123">
        <f t="shared" si="238"/>
        <v>1.5737388211631198</v>
      </c>
      <c r="W446" s="123">
        <f t="shared" si="238"/>
        <v>1.5151804005646718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0.78627290363245828</v>
      </c>
      <c r="D447" s="99">
        <f>RES_hhdet_in_tess!D29</f>
        <v>1.3358154982563128</v>
      </c>
      <c r="E447" s="99">
        <f>RES_hhdet_in_tess!E29</f>
        <v>3.5348311111725286</v>
      </c>
      <c r="F447" s="99">
        <f>RES_hhdet_in_tess!F29</f>
        <v>2.551405405929152</v>
      </c>
      <c r="G447" s="99">
        <f>RES_hhdet_in_tess!G29</f>
        <v>2.9241897429750643</v>
      </c>
      <c r="H447" s="99">
        <f>RES_hhdet_in_tess!H29</f>
        <v>1.8965025581842583</v>
      </c>
      <c r="I447" s="99">
        <f>RES_hhdet_in_tess!I29</f>
        <v>1.9304086539085259</v>
      </c>
      <c r="J447" s="99">
        <f>RES_hhdet_in_tess!J29</f>
        <v>2.7518510811068575</v>
      </c>
      <c r="K447" s="99">
        <f>RES_hhdet_in_tess!K29</f>
        <v>2.8144744427404085</v>
      </c>
      <c r="L447" s="99">
        <f>RES_hhdet_in_tess!L29</f>
        <v>2.9290678929458744</v>
      </c>
      <c r="M447" s="99">
        <f>RES_hhdet_in_tess!M29</f>
        <v>2.4018898475846573</v>
      </c>
      <c r="N447" s="99">
        <f>RES_hhdet_in_tess!N29</f>
        <v>3.4219708928813688</v>
      </c>
      <c r="O447" s="99">
        <f>RES_hhdet_in_tess!O29</f>
        <v>1.8455345810345984</v>
      </c>
      <c r="P447" s="99">
        <f>RES_hhdet_in_tess!P29</f>
        <v>1.1287926249974471</v>
      </c>
      <c r="Q447" s="99">
        <f>RES_hhdet_in_tess!Q29</f>
        <v>0.7285731478495352</v>
      </c>
      <c r="R447" s="99">
        <f>RES_hhdet_in_tess!R29</f>
        <v>1.0608115684917971</v>
      </c>
      <c r="S447" s="99">
        <f>RES_hhdet_in_tess!S29</f>
        <v>1.3747968293405535</v>
      </c>
      <c r="T447" s="99">
        <f>RES_hhdet_in_tess!T29</f>
        <v>1.8048257399215282</v>
      </c>
      <c r="U447" s="99">
        <f>RES_hhdet_in_tess!U29</f>
        <v>1.7768433322446888</v>
      </c>
      <c r="V447" s="99">
        <f>RES_hhdet_in_tess!V29</f>
        <v>1.5737388211631198</v>
      </c>
      <c r="W447" s="99">
        <f>RES_hhdet_in_tess!W29</f>
        <v>1.5151804005646718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12.201920808129325</v>
      </c>
      <c r="D448" s="123">
        <v>11.201045421585558</v>
      </c>
      <c r="E448" s="123">
        <v>10.623903631158896</v>
      </c>
      <c r="F448" s="123">
        <v>10.666738623076945</v>
      </c>
      <c r="G448" s="123">
        <v>11.301137368089986</v>
      </c>
      <c r="H448" s="123">
        <v>11.127472443659357</v>
      </c>
      <c r="I448" s="123">
        <v>10.442635126489771</v>
      </c>
      <c r="J448" s="123">
        <v>10.856953379741356</v>
      </c>
      <c r="K448" s="123">
        <v>11.047729820351348</v>
      </c>
      <c r="L448" s="123">
        <v>11.884979352005931</v>
      </c>
      <c r="M448" s="123">
        <v>11.530873027668356</v>
      </c>
      <c r="N448" s="123">
        <v>10.505001935145049</v>
      </c>
      <c r="O448" s="123">
        <v>10.434169115497635</v>
      </c>
      <c r="P448" s="123">
        <v>11.980749067063012</v>
      </c>
      <c r="Q448" s="123">
        <v>10.817910777913621</v>
      </c>
      <c r="R448" s="123">
        <v>12.047606765123287</v>
      </c>
      <c r="S448" s="123">
        <v>12.092887714473633</v>
      </c>
      <c r="T448" s="123">
        <v>12.924773097269338</v>
      </c>
      <c r="U448" s="123">
        <v>12.442584059889862</v>
      </c>
      <c r="V448" s="123">
        <v>11.205519180228448</v>
      </c>
      <c r="W448" s="123">
        <v>10.602549976814837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10.906596583317359</v>
      </c>
      <c r="D449" s="99">
        <v>8.7857557982892427</v>
      </c>
      <c r="E449" s="99">
        <v>8.2738310476255492</v>
      </c>
      <c r="F449" s="99">
        <v>8.7433108622963882</v>
      </c>
      <c r="G449" s="99">
        <v>9.456626228531551</v>
      </c>
      <c r="H449" s="99">
        <v>8.9982110592971374</v>
      </c>
      <c r="I449" s="99">
        <v>8.2723200653750091</v>
      </c>
      <c r="J449" s="99">
        <v>9.1462322593282259</v>
      </c>
      <c r="K449" s="99">
        <v>9.287346479930644</v>
      </c>
      <c r="L449" s="99">
        <v>9.4414868830888121</v>
      </c>
      <c r="M449" s="99">
        <v>9.3609402126878472</v>
      </c>
      <c r="N449" s="99">
        <v>8.3949361490735743</v>
      </c>
      <c r="O449" s="99">
        <v>8.4908837094878287</v>
      </c>
      <c r="P449" s="99">
        <v>12.229908843147042</v>
      </c>
      <c r="Q449" s="99">
        <v>8.9222128275628396</v>
      </c>
      <c r="R449" s="99">
        <v>10.421872270460799</v>
      </c>
      <c r="S449" s="99">
        <v>9.8696014937319205</v>
      </c>
      <c r="T449" s="99">
        <v>11.70678156595984</v>
      </c>
      <c r="U449" s="99">
        <v>10.748331880408957</v>
      </c>
      <c r="V449" s="99">
        <v>9.9389279119087774</v>
      </c>
      <c r="W449" s="99">
        <v>9.018832599821577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11.073838086500695</v>
      </c>
      <c r="D450" s="99">
        <v>9.0648541617035221</v>
      </c>
      <c r="E450" s="99">
        <v>8.6909632246825961</v>
      </c>
      <c r="F450" s="99">
        <v>9.0642869665701777</v>
      </c>
      <c r="G450" s="99">
        <v>9.2774210304818681</v>
      </c>
      <c r="H450" s="99">
        <v>10.9925251909902</v>
      </c>
      <c r="I450" s="99">
        <v>7.6208980469699998</v>
      </c>
      <c r="J450" s="99">
        <v>9.20255354462269</v>
      </c>
      <c r="K450" s="99">
        <v>9.4135442346811509</v>
      </c>
      <c r="L450" s="99">
        <v>9.7715654843866151</v>
      </c>
      <c r="M450" s="99">
        <v>8.9449349184741909</v>
      </c>
      <c r="N450" s="99">
        <v>8.3736492644380753</v>
      </c>
      <c r="O450" s="99">
        <v>10.839464559385576</v>
      </c>
      <c r="P450" s="99">
        <v>17.697441160817103</v>
      </c>
      <c r="Q450" s="99">
        <v>7.586585701238894</v>
      </c>
      <c r="R450" s="99">
        <v>12.203441609062878</v>
      </c>
      <c r="S450" s="99">
        <v>8.4871138382421627</v>
      </c>
      <c r="T450" s="99">
        <v>12.752207340821251</v>
      </c>
      <c r="U450" s="99">
        <v>9.5433807954385479</v>
      </c>
      <c r="V450" s="99">
        <v>10.48194266090626</v>
      </c>
      <c r="W450" s="99">
        <v>10.737791281325327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2.2037623645800477</v>
      </c>
      <c r="D451" s="102">
        <v>1.8203739418126963</v>
      </c>
      <c r="E451" s="102">
        <v>1.3873882375847257</v>
      </c>
      <c r="F451" s="102">
        <v>1.756430425258628</v>
      </c>
      <c r="G451" s="102">
        <v>1.6469130460330366</v>
      </c>
      <c r="H451" s="102">
        <v>2.9961937586084728</v>
      </c>
      <c r="I451" s="102">
        <v>0.73650810978931613</v>
      </c>
      <c r="J451" s="102">
        <v>1.5312756544620449</v>
      </c>
      <c r="K451" s="102">
        <v>1.8474560842922965</v>
      </c>
      <c r="L451" s="102">
        <v>1.8502320966091004</v>
      </c>
      <c r="M451" s="102">
        <v>1.6874697239147707</v>
      </c>
      <c r="N451" s="102">
        <v>1.0385191346071703</v>
      </c>
      <c r="O451" s="102">
        <v>1.0078364547920704</v>
      </c>
      <c r="P451" s="102">
        <v>5.1705318542790994</v>
      </c>
      <c r="Q451" s="102">
        <v>0.49564972802603052</v>
      </c>
      <c r="R451" s="102">
        <v>3.7800067006433782</v>
      </c>
      <c r="S451" s="102">
        <v>1.0872435115528267</v>
      </c>
      <c r="T451" s="102">
        <v>3.9335999902401042</v>
      </c>
      <c r="U451" s="102">
        <v>2.1922361025735766</v>
      </c>
      <c r="V451" s="102">
        <v>2.3965045878831459</v>
      </c>
      <c r="W451" s="102">
        <v>1.3310502071882744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8.8700757219206494</v>
      </c>
      <c r="D452" s="105">
        <v>7.2444802198908276</v>
      </c>
      <c r="E452" s="105">
        <v>7.3035749870978695</v>
      </c>
      <c r="F452" s="105">
        <v>7.3078565413115513</v>
      </c>
      <c r="G452" s="105">
        <v>7.6305079844488324</v>
      </c>
      <c r="H452" s="105">
        <v>7.9963314323817274</v>
      </c>
      <c r="I452" s="105">
        <v>6.8843899371806829</v>
      </c>
      <c r="J452" s="105">
        <v>7.6712778901606464</v>
      </c>
      <c r="K452" s="105">
        <v>7.5660881503888522</v>
      </c>
      <c r="L452" s="105">
        <v>7.9213333877775147</v>
      </c>
      <c r="M452" s="105">
        <v>7.2574651945594191</v>
      </c>
      <c r="N452" s="105">
        <v>7.3351301298309046</v>
      </c>
      <c r="O452" s="105">
        <v>9.8316281045935057</v>
      </c>
      <c r="P452" s="105">
        <v>12.526909306538005</v>
      </c>
      <c r="Q452" s="105">
        <v>7.0909359732128614</v>
      </c>
      <c r="R452" s="105">
        <v>8.4234349084194982</v>
      </c>
      <c r="S452" s="105">
        <v>7.3998703266893342</v>
      </c>
      <c r="T452" s="105">
        <v>8.8186073505811464</v>
      </c>
      <c r="U452" s="105">
        <v>7.3511446928649713</v>
      </c>
      <c r="V452" s="105">
        <v>8.0854380730231146</v>
      </c>
      <c r="W452" s="105">
        <v>9.4067410741370523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11.987585715674992</v>
      </c>
      <c r="D453" s="102">
        <v>11.825276084212902</v>
      </c>
      <c r="E453" s="102">
        <v>11.610870275066999</v>
      </c>
      <c r="F453" s="102">
        <v>11.845312035523975</v>
      </c>
      <c r="G453" s="102">
        <v>11.260936452709652</v>
      </c>
      <c r="H453" s="102">
        <v>11.472300401387594</v>
      </c>
      <c r="I453" s="102">
        <v>10.687858687767072</v>
      </c>
      <c r="J453" s="102">
        <v>10.913558186331697</v>
      </c>
      <c r="K453" s="102">
        <v>10.208274357418597</v>
      </c>
      <c r="L453" s="102">
        <v>11.675760576885734</v>
      </c>
      <c r="M453" s="102">
        <v>10.558729792516118</v>
      </c>
      <c r="N453" s="102">
        <v>10.545052643106843</v>
      </c>
      <c r="O453" s="102">
        <v>10.138198081863033</v>
      </c>
      <c r="P453" s="102">
        <v>10.95129201361739</v>
      </c>
      <c r="Q453" s="102">
        <v>9.9669736144241217</v>
      </c>
      <c r="R453" s="102">
        <v>11.419042917703417</v>
      </c>
      <c r="S453" s="102">
        <v>12.036367742697891</v>
      </c>
      <c r="T453" s="102">
        <v>12.200920167646919</v>
      </c>
      <c r="U453" s="102">
        <v>11.572490248683224</v>
      </c>
      <c r="V453" s="102">
        <v>10.899621285409133</v>
      </c>
      <c r="W453" s="102">
        <v>9.9137033491625566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16.139927416822246</v>
      </c>
      <c r="D454" s="105">
        <v>16.408104770235493</v>
      </c>
      <c r="E454" s="105">
        <v>16.789167605258221</v>
      </c>
      <c r="F454" s="105">
        <v>15.024402823625614</v>
      </c>
      <c r="G454" s="105">
        <v>15.059546755731999</v>
      </c>
      <c r="H454" s="105">
        <v>13.815649521417951</v>
      </c>
      <c r="I454" s="105">
        <v>11.859232016265878</v>
      </c>
      <c r="J454" s="105">
        <v>12.113053135796738</v>
      </c>
      <c r="K454" s="105">
        <v>13.331063697366046</v>
      </c>
      <c r="L454" s="105">
        <v>14.040777367595075</v>
      </c>
      <c r="M454" s="105">
        <v>15.568568491732229</v>
      </c>
      <c r="N454" s="105">
        <v>12.589677882380798</v>
      </c>
      <c r="O454" s="105">
        <v>12.276151132230272</v>
      </c>
      <c r="P454" s="105">
        <v>12.813381435750568</v>
      </c>
      <c r="Q454" s="105">
        <v>12.608901878272521</v>
      </c>
      <c r="R454" s="105">
        <v>13.521965509311377</v>
      </c>
      <c r="S454" s="105">
        <v>13.71114999871677</v>
      </c>
      <c r="T454" s="105">
        <v>14.512440078673267</v>
      </c>
      <c r="U454" s="105">
        <v>14.023113553207326</v>
      </c>
      <c r="V454" s="105">
        <v>12.245191633858729</v>
      </c>
      <c r="W454" s="105">
        <v>12.002194087500337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5.0001970932733846</v>
      </c>
      <c r="D455" s="99">
        <v>5.139006372707648</v>
      </c>
      <c r="E455" s="99">
        <v>5.9443701320561804</v>
      </c>
      <c r="F455" s="99">
        <v>4.7401958650222031</v>
      </c>
      <c r="G455" s="99">
        <v>5.2871287615657714</v>
      </c>
      <c r="H455" s="99">
        <v>4.795794137683921</v>
      </c>
      <c r="I455" s="99">
        <v>3.6859156568857823</v>
      </c>
      <c r="J455" s="99">
        <v>3.222639705381757</v>
      </c>
      <c r="K455" s="99">
        <v>4.3278947893306743</v>
      </c>
      <c r="L455" s="99">
        <v>4.3195434782351034</v>
      </c>
      <c r="M455" s="99">
        <v>5.3800388815696447</v>
      </c>
      <c r="N455" s="99">
        <v>3.4493927542851841</v>
      </c>
      <c r="O455" s="99">
        <v>3.7196722305785861</v>
      </c>
      <c r="P455" s="99">
        <v>4.3432979570037542</v>
      </c>
      <c r="Q455" s="99">
        <v>4.6486732997661022</v>
      </c>
      <c r="R455" s="99">
        <v>5.1129258831786641</v>
      </c>
      <c r="S455" s="99">
        <v>5.1015439060606118</v>
      </c>
      <c r="T455" s="99">
        <v>5.394279070183976</v>
      </c>
      <c r="U455" s="99">
        <v>5.2445859752321118</v>
      </c>
      <c r="V455" s="99">
        <v>3.5824092222543795</v>
      </c>
      <c r="W455" s="99">
        <v>3.4948600041457256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11.139730323548859</v>
      </c>
      <c r="D456" s="99">
        <v>11.269098397527847</v>
      </c>
      <c r="E456" s="99">
        <v>10.844797473202044</v>
      </c>
      <c r="F456" s="99">
        <v>10.284206958603411</v>
      </c>
      <c r="G456" s="99">
        <v>9.7724179941662275</v>
      </c>
      <c r="H456" s="99">
        <v>9.0198553837340345</v>
      </c>
      <c r="I456" s="99">
        <v>8.1733163593800988</v>
      </c>
      <c r="J456" s="99">
        <v>8.8904134304149824</v>
      </c>
      <c r="K456" s="99">
        <v>9.0031689080353736</v>
      </c>
      <c r="L456" s="99">
        <v>9.7212338893599686</v>
      </c>
      <c r="M456" s="99">
        <v>10.188529610162586</v>
      </c>
      <c r="N456" s="99">
        <v>9.1402851280956163</v>
      </c>
      <c r="O456" s="99">
        <v>8.5564789016516833</v>
      </c>
      <c r="P456" s="99">
        <v>8.4700834787468118</v>
      </c>
      <c r="Q456" s="99">
        <v>7.9602285785064186</v>
      </c>
      <c r="R456" s="99">
        <v>8.4090396261327154</v>
      </c>
      <c r="S456" s="99">
        <v>8.6096060926561613</v>
      </c>
      <c r="T456" s="99">
        <v>9.1181610084892935</v>
      </c>
      <c r="U456" s="99">
        <v>8.7785275779752059</v>
      </c>
      <c r="V456" s="99">
        <v>8.6627824116043524</v>
      </c>
      <c r="W456" s="99">
        <v>8.5073340833546123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7.785265214843494</v>
      </c>
      <c r="D457" s="123">
        <v>7.2469876091392154</v>
      </c>
      <c r="E457" s="123">
        <v>7.1382607178601818</v>
      </c>
      <c r="F457" s="123">
        <v>6.1256245697781209</v>
      </c>
      <c r="G457" s="123">
        <v>5.4178348576972608</v>
      </c>
      <c r="H457" s="123">
        <v>5.8358878530833094</v>
      </c>
      <c r="I457" s="123">
        <v>5.596518936319443</v>
      </c>
      <c r="J457" s="123">
        <v>5.6383184463094338</v>
      </c>
      <c r="K457" s="123">
        <v>5.1886932338366956</v>
      </c>
      <c r="L457" s="123">
        <v>5.4136104324086389</v>
      </c>
      <c r="M457" s="123">
        <v>5.265316826057802</v>
      </c>
      <c r="N457" s="123">
        <v>4.9548497256200816</v>
      </c>
      <c r="O457" s="123">
        <v>4.6193677098788921</v>
      </c>
      <c r="P457" s="123">
        <v>4.3011290034716607</v>
      </c>
      <c r="Q457" s="123">
        <v>4.4012789491848636</v>
      </c>
      <c r="R457" s="123">
        <v>4.6992149305956987</v>
      </c>
      <c r="S457" s="123">
        <v>5.1305007252531345</v>
      </c>
      <c r="T457" s="123">
        <v>5.1223533882208159</v>
      </c>
      <c r="U457" s="123">
        <v>4.9599237480560383</v>
      </c>
      <c r="V457" s="123">
        <v>4.7072989322545995</v>
      </c>
      <c r="W457" s="123">
        <v>4.6364225806219181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8.467679472519734</v>
      </c>
      <c r="D458" s="99">
        <v>7.8631139065835782</v>
      </c>
      <c r="E458" s="99">
        <v>8.4715863198071588</v>
      </c>
      <c r="F458" s="99">
        <v>6.6723533114771083</v>
      </c>
      <c r="G458" s="99">
        <v>5.5725805909888733</v>
      </c>
      <c r="H458" s="99">
        <v>5.6023762982940664</v>
      </c>
      <c r="I458" s="99">
        <v>5.4977009678377007</v>
      </c>
      <c r="J458" s="99">
        <v>5.6294808760765775</v>
      </c>
      <c r="K458" s="99">
        <v>5.278661314499498</v>
      </c>
      <c r="L458" s="99">
        <v>5.3037478642842792</v>
      </c>
      <c r="M458" s="99">
        <v>5.7392837771464755</v>
      </c>
      <c r="N458" s="99">
        <v>5.3205069054600802</v>
      </c>
      <c r="O458" s="99">
        <v>4.8079696813028656</v>
      </c>
      <c r="P458" s="99">
        <v>4.4064925068250913</v>
      </c>
      <c r="Q458" s="99">
        <v>4.3232664920539063</v>
      </c>
      <c r="R458" s="99">
        <v>4.6496369778417552</v>
      </c>
      <c r="S458" s="99">
        <v>5.2615462661340713</v>
      </c>
      <c r="T458" s="99">
        <v>5.3751112593770687</v>
      </c>
      <c r="U458" s="99">
        <v>5.287259036100278</v>
      </c>
      <c r="V458" s="99">
        <v>5.0413207545194094</v>
      </c>
      <c r="W458" s="99">
        <v>4.7469480937232431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7.474445966638565</v>
      </c>
      <c r="D459" s="110">
        <v>6.9672817632268416</v>
      </c>
      <c r="E459" s="110">
        <v>6.5362627825118436</v>
      </c>
      <c r="F459" s="110">
        <v>5.9103027441189013</v>
      </c>
      <c r="G459" s="110">
        <v>5.3731419960288243</v>
      </c>
      <c r="H459" s="110">
        <v>5.8959164273700049</v>
      </c>
      <c r="I459" s="110">
        <v>5.6246236832162353</v>
      </c>
      <c r="J459" s="110">
        <v>5.6420417572859369</v>
      </c>
      <c r="K459" s="110">
        <v>5.1556209282511167</v>
      </c>
      <c r="L459" s="110">
        <v>5.4490775507490543</v>
      </c>
      <c r="M459" s="110">
        <v>5.0871996323917976</v>
      </c>
      <c r="N459" s="110">
        <v>4.8054458733983747</v>
      </c>
      <c r="O459" s="110">
        <v>4.5545834105092879</v>
      </c>
      <c r="P459" s="110">
        <v>4.2715444785155317</v>
      </c>
      <c r="Q459" s="110">
        <v>4.4174139785342259</v>
      </c>
      <c r="R459" s="110">
        <v>4.7098542499025546</v>
      </c>
      <c r="S459" s="110">
        <v>5.1040245844048799</v>
      </c>
      <c r="T459" s="110">
        <v>5.075785134800701</v>
      </c>
      <c r="U459" s="110">
        <v>4.9015820527328575</v>
      </c>
      <c r="V459" s="110">
        <v>4.6380830272082321</v>
      </c>
      <c r="W459" s="110">
        <v>4.6106871704673846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30.449246819079963</v>
      </c>
      <c r="D461" s="118">
        <f t="shared" si="239"/>
        <v>24.24743861016276</v>
      </c>
      <c r="E461" s="118">
        <f t="shared" si="239"/>
        <v>23.294011580239211</v>
      </c>
      <c r="F461" s="118">
        <f t="shared" si="239"/>
        <v>25.160177717154326</v>
      </c>
      <c r="G461" s="118">
        <f t="shared" si="239"/>
        <v>26.866658217680452</v>
      </c>
      <c r="H461" s="118">
        <f t="shared" si="239"/>
        <v>25.224214530148064</v>
      </c>
      <c r="I461" s="118">
        <f t="shared" si="239"/>
        <v>21.622989647356334</v>
      </c>
      <c r="J461" s="118">
        <f t="shared" si="239"/>
        <v>22.976365200741817</v>
      </c>
      <c r="K461" s="118">
        <f t="shared" si="239"/>
        <v>22.764464649879262</v>
      </c>
      <c r="L461" s="118">
        <f t="shared" si="239"/>
        <v>24.108502671110593</v>
      </c>
      <c r="M461" s="118">
        <f t="shared" si="239"/>
        <v>19.558664105719863</v>
      </c>
      <c r="N461" s="118">
        <f t="shared" si="239"/>
        <v>18.487751576307378</v>
      </c>
      <c r="O461" s="118">
        <f t="shared" si="239"/>
        <v>19.138726169425084</v>
      </c>
      <c r="P461" s="118">
        <f t="shared" si="239"/>
        <v>18.817520379333445</v>
      </c>
      <c r="Q461" s="118">
        <f t="shared" si="239"/>
        <v>15.598501581113894</v>
      </c>
      <c r="R461" s="118">
        <f t="shared" ref="R461:V461" si="240">R462+R465+R467+R476</f>
        <v>17.904357326324199</v>
      </c>
      <c r="S461" s="118">
        <f t="shared" si="240"/>
        <v>14.368030633489523</v>
      </c>
      <c r="T461" s="118">
        <f t="shared" si="240"/>
        <v>15.823735814163307</v>
      </c>
      <c r="U461" s="118">
        <f t="shared" si="240"/>
        <v>14.290027936874571</v>
      </c>
      <c r="V461" s="118">
        <f t="shared" si="240"/>
        <v>12.969842786039019</v>
      </c>
      <c r="W461" s="118">
        <f t="shared" ref="W461" si="241">W462+W465+W467+W476</f>
        <v>12.240916369725666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28.129238539879708</v>
      </c>
      <c r="D462" s="123">
        <f t="shared" si="242"/>
        <v>21.859335770852628</v>
      </c>
      <c r="E462" s="123">
        <f t="shared" si="242"/>
        <v>20.529584210870492</v>
      </c>
      <c r="F462" s="123">
        <f t="shared" si="242"/>
        <v>22.782813207324249</v>
      </c>
      <c r="G462" s="123">
        <f t="shared" si="242"/>
        <v>25.389169974128414</v>
      </c>
      <c r="H462" s="123">
        <f t="shared" si="242"/>
        <v>23.84405453345752</v>
      </c>
      <c r="I462" s="123">
        <f t="shared" si="242"/>
        <v>20.472482034995142</v>
      </c>
      <c r="J462" s="123">
        <f t="shared" si="242"/>
        <v>21.493379363490799</v>
      </c>
      <c r="K462" s="123">
        <f t="shared" si="242"/>
        <v>21.320412523454983</v>
      </c>
      <c r="L462" s="123">
        <f t="shared" si="242"/>
        <v>22.736681782842645</v>
      </c>
      <c r="M462" s="123">
        <f t="shared" si="242"/>
        <v>17.921389754771873</v>
      </c>
      <c r="N462" s="123">
        <f t="shared" si="242"/>
        <v>17.074740089942242</v>
      </c>
      <c r="O462" s="123">
        <f t="shared" si="242"/>
        <v>18.017400642365452</v>
      </c>
      <c r="P462" s="123">
        <f t="shared" si="242"/>
        <v>18.108612592723734</v>
      </c>
      <c r="Q462" s="123">
        <f t="shared" si="242"/>
        <v>14.754987918149162</v>
      </c>
      <c r="R462" s="123">
        <f t="shared" ref="R462:V462" si="243">SUM(R463:R464)</f>
        <v>16.970447709692163</v>
      </c>
      <c r="S462" s="123">
        <f t="shared" si="243"/>
        <v>13.294606663119268</v>
      </c>
      <c r="T462" s="123">
        <f t="shared" si="243"/>
        <v>14.739928871715573</v>
      </c>
      <c r="U462" s="123">
        <f t="shared" si="243"/>
        <v>13.437043825983466</v>
      </c>
      <c r="V462" s="123">
        <f t="shared" si="243"/>
        <v>12.162225943676599</v>
      </c>
      <c r="W462" s="123">
        <f t="shared" ref="W462" si="244">SUM(W463:W464)</f>
        <v>11.301936740530111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28.129238539879708</v>
      </c>
      <c r="D463" s="99">
        <v>21.859335770852628</v>
      </c>
      <c r="E463" s="99">
        <v>20.529584210870492</v>
      </c>
      <c r="F463" s="99">
        <v>22.782813207324249</v>
      </c>
      <c r="G463" s="99">
        <v>25.389169974128414</v>
      </c>
      <c r="H463" s="99">
        <v>23.84405453345752</v>
      </c>
      <c r="I463" s="99">
        <v>20.472482034995142</v>
      </c>
      <c r="J463" s="99">
        <v>21.493379363490799</v>
      </c>
      <c r="K463" s="99">
        <v>21.320412523454983</v>
      </c>
      <c r="L463" s="99">
        <v>22.736681782842645</v>
      </c>
      <c r="M463" s="99">
        <v>17.921389754771873</v>
      </c>
      <c r="N463" s="99">
        <v>17.074740089942242</v>
      </c>
      <c r="O463" s="99">
        <v>18.017400642365452</v>
      </c>
      <c r="P463" s="99">
        <v>18.108612592723734</v>
      </c>
      <c r="Q463" s="99">
        <v>14.754987918149162</v>
      </c>
      <c r="R463" s="99">
        <v>16.970447709692163</v>
      </c>
      <c r="S463" s="99">
        <v>13.294606663119268</v>
      </c>
      <c r="T463" s="99">
        <v>14.739928871715573</v>
      </c>
      <c r="U463" s="99">
        <v>13.437043825983466</v>
      </c>
      <c r="V463" s="99">
        <v>12.162225943676599</v>
      </c>
      <c r="W463" s="99">
        <v>11.301936740530111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1.2967577168178714</v>
      </c>
      <c r="D467" s="123">
        <v>1.4313739894399575</v>
      </c>
      <c r="E467" s="123">
        <v>1.7323974293646176</v>
      </c>
      <c r="F467" s="123">
        <v>1.650798646218405</v>
      </c>
      <c r="G467" s="123">
        <v>1.007176616014984</v>
      </c>
      <c r="H467" s="123">
        <v>0.95167316324668227</v>
      </c>
      <c r="I467" s="123">
        <v>0.69360593228059475</v>
      </c>
      <c r="J467" s="123">
        <v>0.85994356145087825</v>
      </c>
      <c r="K467" s="123">
        <v>0.91169381916440551</v>
      </c>
      <c r="L467" s="123">
        <v>0.88142307934309572</v>
      </c>
      <c r="M467" s="123">
        <v>1.0366551246827014</v>
      </c>
      <c r="N467" s="123">
        <v>0.82181243415504956</v>
      </c>
      <c r="O467" s="123">
        <v>0.65545360522142704</v>
      </c>
      <c r="P467" s="123">
        <v>0.35193675968477178</v>
      </c>
      <c r="Q467" s="123">
        <v>0.56767097526460075</v>
      </c>
      <c r="R467" s="123">
        <v>0.63070209562196178</v>
      </c>
      <c r="S467" s="123">
        <v>0.74310757070817712</v>
      </c>
      <c r="T467" s="123">
        <v>0.77469529567941953</v>
      </c>
      <c r="U467" s="123">
        <v>0.55922361962417733</v>
      </c>
      <c r="V467" s="123">
        <v>0.49090752999747544</v>
      </c>
      <c r="W467" s="123">
        <v>0.61086553631889495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4.1581784825156474</v>
      </c>
      <c r="D468" s="99">
        <v>3.4633524179964423</v>
      </c>
      <c r="E468" s="99">
        <v>3.2563448370833168</v>
      </c>
      <c r="F468" s="99">
        <v>3.4154127819372855</v>
      </c>
      <c r="G468" s="99">
        <v>3.646481426795575</v>
      </c>
      <c r="H468" s="99">
        <v>3.4710371195595058</v>
      </c>
      <c r="I468" s="99">
        <v>3.2154535124729926</v>
      </c>
      <c r="J468" s="99">
        <v>3.5088627367659471</v>
      </c>
      <c r="K468" s="99">
        <v>3.4988802590355399</v>
      </c>
      <c r="L468" s="99">
        <v>3.5187858032777819</v>
      </c>
      <c r="M468" s="99">
        <v>3.4495372974521805</v>
      </c>
      <c r="N468" s="99">
        <v>3.0407372118993075</v>
      </c>
      <c r="O468" s="99">
        <v>2.938601788640268</v>
      </c>
      <c r="P468" s="99">
        <v>3.8013020518841887</v>
      </c>
      <c r="Q468" s="99">
        <v>2.7743849594388297</v>
      </c>
      <c r="R468" s="99">
        <v>3.1673640249662731</v>
      </c>
      <c r="S468" s="99">
        <v>2.9576872679316053</v>
      </c>
      <c r="T468" s="99">
        <v>3.3544527826730248</v>
      </c>
      <c r="U468" s="99">
        <v>3.0451917694105428</v>
      </c>
      <c r="V468" s="99">
        <v>2.8022456551963537</v>
      </c>
      <c r="W468" s="99">
        <v>2.5668947491390282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0.8797854668692594</v>
      </c>
      <c r="D469" s="99">
        <v>0.69351752395623845</v>
      </c>
      <c r="E469" s="99">
        <v>0.53276750125305161</v>
      </c>
      <c r="F469" s="99">
        <v>0.63460172017076377</v>
      </c>
      <c r="G469" s="99">
        <v>0.58913546815178663</v>
      </c>
      <c r="H469" s="99">
        <v>1.0192736169553007</v>
      </c>
      <c r="I469" s="99">
        <v>0.29141549168890718</v>
      </c>
      <c r="J469" s="99">
        <v>0.56105956504989218</v>
      </c>
      <c r="K469" s="99">
        <v>0.67284781055526299</v>
      </c>
      <c r="L469" s="99">
        <v>0.6780289396927579</v>
      </c>
      <c r="M469" s="99">
        <v>0.58537573713853297</v>
      </c>
      <c r="N469" s="99">
        <v>0.37992277343185826</v>
      </c>
      <c r="O469" s="99">
        <v>0.37973786021850708</v>
      </c>
      <c r="P469" s="99">
        <v>1.5981154188760878</v>
      </c>
      <c r="Q469" s="99">
        <v>0.15736146158624598</v>
      </c>
      <c r="R469" s="99">
        <v>1.0680677085471895</v>
      </c>
      <c r="S469" s="99">
        <v>0.32792102116218935</v>
      </c>
      <c r="T469" s="99">
        <v>1.0692927488860828</v>
      </c>
      <c r="U469" s="99">
        <v>0.60195328612969268</v>
      </c>
      <c r="V469" s="99">
        <v>0.65227216541472599</v>
      </c>
      <c r="W469" s="99">
        <v>0.40923027601144513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0.8797854668692594</v>
      </c>
      <c r="D470" s="102">
        <v>0.69351752395623845</v>
      </c>
      <c r="E470" s="102">
        <v>0.53276750125305161</v>
      </c>
      <c r="F470" s="102">
        <v>0.63460172017076377</v>
      </c>
      <c r="G470" s="102">
        <v>0.58913546815178663</v>
      </c>
      <c r="H470" s="102">
        <v>1.0192736169553007</v>
      </c>
      <c r="I470" s="102">
        <v>0.29141549168890718</v>
      </c>
      <c r="J470" s="102">
        <v>0.56105956504989218</v>
      </c>
      <c r="K470" s="102">
        <v>0.67284781055526299</v>
      </c>
      <c r="L470" s="102">
        <v>0.6780289396927579</v>
      </c>
      <c r="M470" s="102">
        <v>0.58537573713853297</v>
      </c>
      <c r="N470" s="102">
        <v>0.37992277343185826</v>
      </c>
      <c r="O470" s="102">
        <v>0.37973786021850708</v>
      </c>
      <c r="P470" s="102">
        <v>1.5981154188760878</v>
      </c>
      <c r="Q470" s="102">
        <v>0.15736146158624598</v>
      </c>
      <c r="R470" s="102">
        <v>1.0680677085471895</v>
      </c>
      <c r="S470" s="102">
        <v>0.32792102116218935</v>
      </c>
      <c r="T470" s="102">
        <v>1.0692927488860828</v>
      </c>
      <c r="U470" s="102">
        <v>0.60195328612969268</v>
      </c>
      <c r="V470" s="102">
        <v>0.65227216541472599</v>
      </c>
      <c r="W470" s="102">
        <v>0.40923027601144513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1.0232505623823833</v>
      </c>
      <c r="D476" s="123">
        <v>0.95672884987017404</v>
      </c>
      <c r="E476" s="123">
        <v>1.0320299400041006</v>
      </c>
      <c r="F476" s="123">
        <v>0.72656586361167264</v>
      </c>
      <c r="G476" s="123">
        <v>0.47031162753705569</v>
      </c>
      <c r="H476" s="123">
        <v>0.4284868334438644</v>
      </c>
      <c r="I476" s="123">
        <v>0.45690168008059934</v>
      </c>
      <c r="J476" s="123">
        <v>0.62304227580013816</v>
      </c>
      <c r="K476" s="123">
        <v>0.53235830725987154</v>
      </c>
      <c r="L476" s="123">
        <v>0.4903978089248503</v>
      </c>
      <c r="M476" s="123">
        <v>0.60061922626528741</v>
      </c>
      <c r="N476" s="123">
        <v>0.59119905221008684</v>
      </c>
      <c r="O476" s="123">
        <v>0.46587192183820286</v>
      </c>
      <c r="P476" s="123">
        <v>0.3569710269249371</v>
      </c>
      <c r="Q476" s="123">
        <v>0.27584268770013071</v>
      </c>
      <c r="R476" s="123">
        <v>0.30320752101007314</v>
      </c>
      <c r="S476" s="123">
        <v>0.3303163996620781</v>
      </c>
      <c r="T476" s="123">
        <v>0.30911164676831276</v>
      </c>
      <c r="U476" s="123">
        <v>0.29376049126692871</v>
      </c>
      <c r="V476" s="123">
        <v>0.31670931236494448</v>
      </c>
      <c r="W476" s="123">
        <v>0.32811409287665833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3.2698320626522142</v>
      </c>
      <c r="D477" s="99">
        <v>3.0641778451027779</v>
      </c>
      <c r="E477" s="99">
        <v>3.3178051232479486</v>
      </c>
      <c r="F477" s="99">
        <v>2.5714064372864245</v>
      </c>
      <c r="G477" s="99">
        <v>2.0987309088691637</v>
      </c>
      <c r="H477" s="99">
        <v>2.0953034765698768</v>
      </c>
      <c r="I477" s="99">
        <v>2.0633952730406109</v>
      </c>
      <c r="J477" s="99">
        <v>2.1018819174984076</v>
      </c>
      <c r="K477" s="99">
        <v>1.9805565589703951</v>
      </c>
      <c r="L477" s="99">
        <v>2.0094488401909971</v>
      </c>
      <c r="M477" s="99">
        <v>2.198857204188966</v>
      </c>
      <c r="N477" s="99">
        <v>2.03812411431913</v>
      </c>
      <c r="O477" s="99">
        <v>1.822132061173521</v>
      </c>
      <c r="P477" s="99">
        <v>1.628301834103995</v>
      </c>
      <c r="Q477" s="99">
        <v>1.6095350772924597</v>
      </c>
      <c r="R477" s="99">
        <v>1.71611822682846</v>
      </c>
      <c r="S477" s="99">
        <v>1.9652408965383752</v>
      </c>
      <c r="T477" s="99">
        <v>1.9868726974546846</v>
      </c>
      <c r="U477" s="99">
        <v>1.9419500834996402</v>
      </c>
      <c r="V477" s="99">
        <v>1.8450837744702457</v>
      </c>
      <c r="W477" s="99">
        <v>1.73726118838475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34518595</v>
      </c>
      <c r="C5" s="120">
        <v>34072910</v>
      </c>
      <c r="D5" s="120">
        <v>33155760</v>
      </c>
      <c r="E5" s="120">
        <v>32385487</v>
      </c>
      <c r="F5" s="120">
        <v>31639493</v>
      </c>
      <c r="G5" s="120">
        <v>30628827</v>
      </c>
      <c r="H5" s="120">
        <v>29392931</v>
      </c>
      <c r="I5" s="120">
        <v>27904691</v>
      </c>
      <c r="J5" s="120">
        <v>26975608</v>
      </c>
      <c r="K5" s="120">
        <v>25884936</v>
      </c>
      <c r="L5" s="120">
        <v>24818097</v>
      </c>
      <c r="M5" s="120">
        <v>23935593</v>
      </c>
      <c r="N5" s="120">
        <v>23493649</v>
      </c>
      <c r="O5" s="120">
        <v>23727109</v>
      </c>
      <c r="P5" s="120">
        <v>23889756</v>
      </c>
      <c r="Q5" s="120">
        <v>23545277</v>
      </c>
      <c r="R5" s="120">
        <v>22655281</v>
      </c>
      <c r="S5" s="120">
        <v>21950024</v>
      </c>
      <c r="T5" s="120">
        <v>21361070</v>
      </c>
      <c r="U5" s="120">
        <v>21003236</v>
      </c>
      <c r="V5" s="120">
        <v>20639393</v>
      </c>
      <c r="W5" s="120">
        <v>19311896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216</v>
      </c>
      <c r="B7" s="52">
        <v>34518595</v>
      </c>
      <c r="C7" s="52">
        <v>34072910</v>
      </c>
      <c r="D7" s="52">
        <v>33155760</v>
      </c>
      <c r="E7" s="52">
        <v>32385487</v>
      </c>
      <c r="F7" s="52">
        <v>31639493</v>
      </c>
      <c r="G7" s="52">
        <v>30628827</v>
      </c>
      <c r="H7" s="52">
        <v>29392931</v>
      </c>
      <c r="I7" s="52">
        <v>27904691</v>
      </c>
      <c r="J7" s="52">
        <v>26975608</v>
      </c>
      <c r="K7" s="52">
        <v>25884936</v>
      </c>
      <c r="L7" s="52">
        <v>24818097</v>
      </c>
      <c r="M7" s="52">
        <v>23935593</v>
      </c>
      <c r="N7" s="52">
        <v>23493649</v>
      </c>
      <c r="O7" s="52">
        <v>23727109</v>
      </c>
      <c r="P7" s="52">
        <v>23889756</v>
      </c>
      <c r="Q7" s="52">
        <v>23545277</v>
      </c>
      <c r="R7" s="52">
        <v>22655281</v>
      </c>
      <c r="S7" s="52">
        <v>21950024</v>
      </c>
      <c r="T7" s="52">
        <v>21361070</v>
      </c>
      <c r="U7" s="52">
        <v>21003236</v>
      </c>
      <c r="V7" s="52">
        <v>20639393</v>
      </c>
      <c r="W7" s="52">
        <v>19311896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1751810</v>
      </c>
      <c r="C9" s="52">
        <v>1879012</v>
      </c>
      <c r="D9" s="52">
        <v>1988916</v>
      </c>
      <c r="E9" s="52">
        <v>2056161</v>
      </c>
      <c r="F9" s="52">
        <v>2204539</v>
      </c>
      <c r="G9" s="52">
        <v>2406352</v>
      </c>
      <c r="H9" s="52">
        <v>2376067</v>
      </c>
      <c r="I9" s="52">
        <v>2311100</v>
      </c>
      <c r="J9" s="52">
        <v>2284583</v>
      </c>
      <c r="K9" s="52">
        <v>2263727</v>
      </c>
      <c r="L9" s="52">
        <v>2325407</v>
      </c>
      <c r="M9" s="52">
        <v>2378594</v>
      </c>
      <c r="N9" s="52">
        <v>2534610</v>
      </c>
      <c r="O9" s="52">
        <v>2589888</v>
      </c>
      <c r="P9" s="52">
        <v>2851166</v>
      </c>
      <c r="Q9" s="52">
        <v>2990872</v>
      </c>
      <c r="R9" s="52">
        <v>3110694</v>
      </c>
      <c r="S9" s="52">
        <v>3049823</v>
      </c>
      <c r="T9" s="52">
        <v>2918108</v>
      </c>
      <c r="U9" s="52">
        <v>2798997</v>
      </c>
      <c r="V9" s="52">
        <v>2731757</v>
      </c>
      <c r="W9" s="52">
        <v>2707453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23084175</v>
      </c>
      <c r="C11" s="52">
        <v>22735606</v>
      </c>
      <c r="D11" s="52">
        <v>22110186</v>
      </c>
      <c r="E11" s="52">
        <v>21624154</v>
      </c>
      <c r="F11" s="52">
        <v>21043568</v>
      </c>
      <c r="G11" s="52">
        <v>20459335</v>
      </c>
      <c r="H11" s="52">
        <v>19813327</v>
      </c>
      <c r="I11" s="52">
        <v>18982971</v>
      </c>
      <c r="J11" s="52">
        <v>18444819</v>
      </c>
      <c r="K11" s="52">
        <v>17713260</v>
      </c>
      <c r="L11" s="52">
        <v>16944315</v>
      </c>
      <c r="M11" s="52">
        <v>16013276</v>
      </c>
      <c r="N11" s="52">
        <v>15250368</v>
      </c>
      <c r="O11" s="52">
        <v>14419843</v>
      </c>
      <c r="P11" s="52">
        <v>14135702</v>
      </c>
      <c r="Q11" s="52">
        <v>13761148</v>
      </c>
      <c r="R11" s="52">
        <v>13662885</v>
      </c>
      <c r="S11" s="52">
        <v>13709260</v>
      </c>
      <c r="T11" s="52">
        <v>13862623</v>
      </c>
      <c r="U11" s="52">
        <v>14046044</v>
      </c>
      <c r="V11" s="52">
        <v>13867811</v>
      </c>
      <c r="W11" s="52">
        <v>13077293</v>
      </c>
      <c r="DA11" s="63" t="s">
        <v>1078</v>
      </c>
    </row>
    <row r="12" spans="1:105" ht="12" customHeight="1" x14ac:dyDescent="0.25">
      <c r="A12" s="97" t="s">
        <v>137</v>
      </c>
      <c r="B12" s="52">
        <v>36216</v>
      </c>
      <c r="C12" s="52">
        <v>43350</v>
      </c>
      <c r="D12" s="52">
        <v>44035</v>
      </c>
      <c r="E12" s="52">
        <v>53623</v>
      </c>
      <c r="F12" s="52">
        <v>51701</v>
      </c>
      <c r="G12" s="52">
        <v>58818</v>
      </c>
      <c r="H12" s="52">
        <v>70338</v>
      </c>
      <c r="I12" s="52">
        <v>70557</v>
      </c>
      <c r="J12" s="52">
        <v>83291</v>
      </c>
      <c r="K12" s="52">
        <v>91810</v>
      </c>
      <c r="L12" s="52">
        <v>93244</v>
      </c>
      <c r="M12" s="52">
        <v>97235</v>
      </c>
      <c r="N12" s="52">
        <v>103572</v>
      </c>
      <c r="O12" s="52">
        <v>98355</v>
      </c>
      <c r="P12" s="52">
        <v>119277</v>
      </c>
      <c r="Q12" s="52">
        <v>118527</v>
      </c>
      <c r="R12" s="52">
        <v>118828</v>
      </c>
      <c r="S12" s="52">
        <v>120465</v>
      </c>
      <c r="T12" s="52">
        <v>121739</v>
      </c>
      <c r="U12" s="52">
        <v>150802</v>
      </c>
      <c r="V12" s="52">
        <v>168470</v>
      </c>
      <c r="W12" s="52">
        <v>156614</v>
      </c>
      <c r="DA12" s="63" t="s">
        <v>1079</v>
      </c>
    </row>
    <row r="13" spans="1:105" ht="12" customHeight="1" x14ac:dyDescent="0.25">
      <c r="A13" s="97" t="s">
        <v>122</v>
      </c>
      <c r="B13" s="52">
        <v>9147806</v>
      </c>
      <c r="C13" s="52">
        <v>8950142</v>
      </c>
      <c r="D13" s="52">
        <v>8624003</v>
      </c>
      <c r="E13" s="52">
        <v>8169627</v>
      </c>
      <c r="F13" s="52">
        <v>7977345</v>
      </c>
      <c r="G13" s="52">
        <v>7526807</v>
      </c>
      <c r="H13" s="52">
        <v>6910230</v>
      </c>
      <c r="I13" s="52">
        <v>6199997</v>
      </c>
      <c r="J13" s="52">
        <v>5635342</v>
      </c>
      <c r="K13" s="52">
        <v>5053560</v>
      </c>
      <c r="L13" s="52">
        <v>4663539</v>
      </c>
      <c r="M13" s="52">
        <v>4606328</v>
      </c>
      <c r="N13" s="52">
        <v>4683948</v>
      </c>
      <c r="O13" s="52">
        <v>4986579</v>
      </c>
      <c r="P13" s="52">
        <v>4932208</v>
      </c>
      <c r="Q13" s="52">
        <v>4825745</v>
      </c>
      <c r="R13" s="52">
        <v>4273492</v>
      </c>
      <c r="S13" s="52">
        <v>3806935</v>
      </c>
      <c r="T13" s="52">
        <v>3382043</v>
      </c>
      <c r="U13" s="52">
        <v>3102706</v>
      </c>
      <c r="V13" s="52">
        <v>2997735</v>
      </c>
      <c r="W13" s="52">
        <v>2856150</v>
      </c>
      <c r="DA13" s="63" t="s">
        <v>1080</v>
      </c>
    </row>
    <row r="14" spans="1:105" ht="12" customHeight="1" x14ac:dyDescent="0.25">
      <c r="A14" s="97" t="s">
        <v>121</v>
      </c>
      <c r="B14" s="52">
        <v>2250398</v>
      </c>
      <c r="C14" s="52">
        <v>2343812</v>
      </c>
      <c r="D14" s="52">
        <v>2377536</v>
      </c>
      <c r="E14" s="52">
        <v>2538083</v>
      </c>
      <c r="F14" s="52">
        <v>2566879</v>
      </c>
      <c r="G14" s="52">
        <v>2583867</v>
      </c>
      <c r="H14" s="52">
        <v>2599036</v>
      </c>
      <c r="I14" s="52">
        <v>2651166</v>
      </c>
      <c r="J14" s="52">
        <v>2812156</v>
      </c>
      <c r="K14" s="52">
        <v>3026306</v>
      </c>
      <c r="L14" s="52">
        <v>3116999</v>
      </c>
      <c r="M14" s="52">
        <v>3218754</v>
      </c>
      <c r="N14" s="52">
        <v>3455761</v>
      </c>
      <c r="O14" s="52">
        <v>4222332</v>
      </c>
      <c r="P14" s="52">
        <v>4702569</v>
      </c>
      <c r="Q14" s="52">
        <v>4839857</v>
      </c>
      <c r="R14" s="52">
        <v>4600076</v>
      </c>
      <c r="S14" s="52">
        <v>4313364</v>
      </c>
      <c r="T14" s="52">
        <v>3994665</v>
      </c>
      <c r="U14" s="52">
        <v>3703684</v>
      </c>
      <c r="V14" s="52">
        <v>3605377</v>
      </c>
      <c r="W14" s="52">
        <v>3221839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6696037</v>
      </c>
      <c r="C16" s="52">
        <v>6415312</v>
      </c>
      <c r="D16" s="52">
        <v>6103592</v>
      </c>
      <c r="E16" s="52">
        <v>5841529</v>
      </c>
      <c r="F16" s="52">
        <v>5695497</v>
      </c>
      <c r="G16" s="52">
        <v>5349280</v>
      </c>
      <c r="H16" s="52">
        <v>4866887</v>
      </c>
      <c r="I16" s="52">
        <v>4492462</v>
      </c>
      <c r="J16" s="52">
        <v>4180407</v>
      </c>
      <c r="K16" s="52">
        <v>3878905</v>
      </c>
      <c r="L16" s="52">
        <v>3563603</v>
      </c>
      <c r="M16" s="52">
        <v>3364251</v>
      </c>
      <c r="N16" s="52">
        <v>3210979</v>
      </c>
      <c r="O16" s="52">
        <v>3203807</v>
      </c>
      <c r="P16" s="52">
        <v>3199551</v>
      </c>
      <c r="Q16" s="52">
        <v>3116167</v>
      </c>
      <c r="R16" s="52">
        <v>2937025</v>
      </c>
      <c r="S16" s="52">
        <v>2761253</v>
      </c>
      <c r="T16" s="52">
        <v>2612771</v>
      </c>
      <c r="U16" s="52">
        <v>2476721</v>
      </c>
      <c r="V16" s="52">
        <v>2370545</v>
      </c>
      <c r="W16" s="52">
        <v>2255337</v>
      </c>
      <c r="DA16" s="63" t="s">
        <v>1082</v>
      </c>
    </row>
    <row r="17" spans="1:105" ht="12" customHeight="1" x14ac:dyDescent="0.25">
      <c r="A17" s="109" t="s">
        <v>120</v>
      </c>
      <c r="B17" s="36">
        <v>27822558</v>
      </c>
      <c r="C17" s="36">
        <v>27657598</v>
      </c>
      <c r="D17" s="36">
        <v>27052168</v>
      </c>
      <c r="E17" s="36">
        <v>26543958</v>
      </c>
      <c r="F17" s="36">
        <v>25943996</v>
      </c>
      <c r="G17" s="36">
        <v>25279547</v>
      </c>
      <c r="H17" s="36">
        <v>24526044</v>
      </c>
      <c r="I17" s="36">
        <v>23412229</v>
      </c>
      <c r="J17" s="36">
        <v>22795201</v>
      </c>
      <c r="K17" s="36">
        <v>22006031</v>
      </c>
      <c r="L17" s="36">
        <v>21254494</v>
      </c>
      <c r="M17" s="36">
        <v>20571342</v>
      </c>
      <c r="N17" s="36">
        <v>20282670</v>
      </c>
      <c r="O17" s="36">
        <v>20523302</v>
      </c>
      <c r="P17" s="36">
        <v>20690205</v>
      </c>
      <c r="Q17" s="36">
        <v>20429110</v>
      </c>
      <c r="R17" s="36">
        <v>19718256</v>
      </c>
      <c r="S17" s="36">
        <v>19188771</v>
      </c>
      <c r="T17" s="36">
        <v>18748299</v>
      </c>
      <c r="U17" s="36">
        <v>18526515</v>
      </c>
      <c r="V17" s="36">
        <v>18268848</v>
      </c>
      <c r="W17" s="36">
        <v>17056559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216</v>
      </c>
      <c r="B21" s="52"/>
      <c r="C21" s="52">
        <v>2714545</v>
      </c>
      <c r="D21" s="52">
        <v>2851390</v>
      </c>
      <c r="E21" s="52">
        <v>2902416</v>
      </c>
      <c r="F21" s="52">
        <v>2685631</v>
      </c>
      <c r="G21" s="52">
        <v>2697171</v>
      </c>
      <c r="H21" s="52">
        <v>2681710</v>
      </c>
      <c r="I21" s="52">
        <v>2831694</v>
      </c>
      <c r="J21" s="52">
        <v>2847038</v>
      </c>
      <c r="K21" s="52">
        <v>2977258</v>
      </c>
      <c r="L21" s="52">
        <v>3076122</v>
      </c>
      <c r="M21" s="52">
        <v>3144640</v>
      </c>
      <c r="N21" s="52">
        <v>3282259</v>
      </c>
      <c r="O21" s="52">
        <v>2967045</v>
      </c>
      <c r="P21" s="52">
        <v>1097029</v>
      </c>
      <c r="Q21" s="52">
        <v>1327936</v>
      </c>
      <c r="R21" s="52">
        <v>1605438</v>
      </c>
      <c r="S21" s="52">
        <v>1941165</v>
      </c>
      <c r="T21" s="52">
        <v>1848120</v>
      </c>
      <c r="U21" s="52">
        <v>1885976</v>
      </c>
      <c r="V21" s="52">
        <v>1830756</v>
      </c>
      <c r="W21" s="52">
        <v>2070429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273721</v>
      </c>
      <c r="D23" s="52">
        <v>274502</v>
      </c>
      <c r="E23" s="52">
        <v>279945</v>
      </c>
      <c r="F23" s="52">
        <v>303465</v>
      </c>
      <c r="G23" s="52">
        <v>328888</v>
      </c>
      <c r="H23" s="52">
        <v>402621</v>
      </c>
      <c r="I23" s="52">
        <v>304281</v>
      </c>
      <c r="J23" s="52">
        <v>250703</v>
      </c>
      <c r="K23" s="52">
        <v>380903</v>
      </c>
      <c r="L23" s="52">
        <v>392883</v>
      </c>
      <c r="M23" s="52">
        <v>419081</v>
      </c>
      <c r="N23" s="52">
        <v>427213</v>
      </c>
      <c r="O23" s="52">
        <v>602718</v>
      </c>
      <c r="P23" s="52">
        <v>312832</v>
      </c>
      <c r="Q23" s="52">
        <v>279771</v>
      </c>
      <c r="R23" s="52">
        <v>317319</v>
      </c>
      <c r="S23" s="52">
        <v>443445</v>
      </c>
      <c r="T23" s="52">
        <v>501781</v>
      </c>
      <c r="U23" s="52">
        <v>523602</v>
      </c>
      <c r="V23" s="52">
        <v>545232</v>
      </c>
      <c r="W23" s="52">
        <v>519112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1803486</v>
      </c>
      <c r="D25" s="52">
        <v>1825373</v>
      </c>
      <c r="E25" s="52">
        <v>1831801</v>
      </c>
      <c r="F25" s="52">
        <v>1833433</v>
      </c>
      <c r="G25" s="52">
        <v>1826298</v>
      </c>
      <c r="H25" s="52">
        <v>1891972</v>
      </c>
      <c r="I25" s="52">
        <v>1978078</v>
      </c>
      <c r="J25" s="52">
        <v>2359600</v>
      </c>
      <c r="K25" s="52">
        <v>2375240</v>
      </c>
      <c r="L25" s="52">
        <v>2497398</v>
      </c>
      <c r="M25" s="52">
        <v>2594793</v>
      </c>
      <c r="N25" s="52">
        <v>2641571</v>
      </c>
      <c r="O25" s="52">
        <v>2349127</v>
      </c>
      <c r="P25" s="52">
        <v>815936</v>
      </c>
      <c r="Q25" s="52">
        <v>1009874</v>
      </c>
      <c r="R25" s="52">
        <v>1182393</v>
      </c>
      <c r="S25" s="52">
        <v>1530949</v>
      </c>
      <c r="T25" s="52">
        <v>1373824</v>
      </c>
      <c r="U25" s="52">
        <v>1438898</v>
      </c>
      <c r="V25" s="52">
        <v>1381951</v>
      </c>
      <c r="W25" s="52">
        <v>1769714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2828</v>
      </c>
      <c r="D26" s="52">
        <v>2842</v>
      </c>
      <c r="E26" s="52">
        <v>2854</v>
      </c>
      <c r="F26" s="52">
        <v>2895</v>
      </c>
      <c r="G26" s="52">
        <v>2945</v>
      </c>
      <c r="H26" s="52">
        <v>3084</v>
      </c>
      <c r="I26" s="52">
        <v>3307</v>
      </c>
      <c r="J26" s="52">
        <v>4439</v>
      </c>
      <c r="K26" s="52">
        <v>4664</v>
      </c>
      <c r="L26" s="52">
        <v>5533</v>
      </c>
      <c r="M26" s="52">
        <v>6506</v>
      </c>
      <c r="N26" s="52">
        <v>8033</v>
      </c>
      <c r="O26" s="52">
        <v>10602</v>
      </c>
      <c r="P26" s="52">
        <v>5489</v>
      </c>
      <c r="Q26" s="52">
        <v>6453</v>
      </c>
      <c r="R26" s="52">
        <v>7738</v>
      </c>
      <c r="S26" s="52">
        <v>10498</v>
      </c>
      <c r="T26" s="52">
        <v>9535</v>
      </c>
      <c r="U26" s="52">
        <v>10261</v>
      </c>
      <c r="V26" s="52">
        <v>10110</v>
      </c>
      <c r="W26" s="52">
        <v>14698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1454743</v>
      </c>
      <c r="D27" s="52">
        <v>1456842</v>
      </c>
      <c r="E27" s="52">
        <v>1504076</v>
      </c>
      <c r="F27" s="52">
        <v>1460959</v>
      </c>
      <c r="G27" s="52">
        <v>1583980</v>
      </c>
      <c r="H27" s="52">
        <v>1689667</v>
      </c>
      <c r="I27" s="52">
        <v>1058826</v>
      </c>
      <c r="J27" s="52">
        <v>949184</v>
      </c>
      <c r="K27" s="52">
        <v>1199101</v>
      </c>
      <c r="L27" s="52">
        <v>1122177</v>
      </c>
      <c r="M27" s="52">
        <v>1056035</v>
      </c>
      <c r="N27" s="52">
        <v>990376</v>
      </c>
      <c r="O27" s="52">
        <v>800767</v>
      </c>
      <c r="P27" s="52">
        <v>533359</v>
      </c>
      <c r="Q27" s="52">
        <v>546202</v>
      </c>
      <c r="R27" s="52">
        <v>904536</v>
      </c>
      <c r="S27" s="52">
        <v>829472</v>
      </c>
      <c r="T27" s="52">
        <v>832729</v>
      </c>
      <c r="U27" s="52">
        <v>762880</v>
      </c>
      <c r="V27" s="52">
        <v>676604</v>
      </c>
      <c r="W27" s="52">
        <v>644376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351626</v>
      </c>
      <c r="D28" s="52">
        <v>352718</v>
      </c>
      <c r="E28" s="52">
        <v>359752</v>
      </c>
      <c r="F28" s="52">
        <v>373924</v>
      </c>
      <c r="G28" s="52">
        <v>406041</v>
      </c>
      <c r="H28" s="52">
        <v>457723</v>
      </c>
      <c r="I28" s="52">
        <v>325086</v>
      </c>
      <c r="J28" s="52">
        <v>337917</v>
      </c>
      <c r="K28" s="52">
        <v>451106</v>
      </c>
      <c r="L28" s="52">
        <v>452545</v>
      </c>
      <c r="M28" s="52">
        <v>479741</v>
      </c>
      <c r="N28" s="52">
        <v>456962</v>
      </c>
      <c r="O28" s="52">
        <v>470487</v>
      </c>
      <c r="P28" s="52">
        <v>421978</v>
      </c>
      <c r="Q28" s="52">
        <v>507263</v>
      </c>
      <c r="R28" s="52">
        <v>695421</v>
      </c>
      <c r="S28" s="52">
        <v>728358</v>
      </c>
      <c r="T28" s="52">
        <v>683862</v>
      </c>
      <c r="U28" s="52">
        <v>693586</v>
      </c>
      <c r="V28" s="52">
        <v>784878</v>
      </c>
      <c r="W28" s="52">
        <v>851525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1050544</v>
      </c>
      <c r="D30" s="52">
        <v>1053422</v>
      </c>
      <c r="E30" s="52">
        <v>1065700</v>
      </c>
      <c r="F30" s="52">
        <v>1085274</v>
      </c>
      <c r="G30" s="52">
        <v>1141546</v>
      </c>
      <c r="H30" s="52">
        <v>1228725</v>
      </c>
      <c r="I30" s="52">
        <v>748069</v>
      </c>
      <c r="J30" s="52">
        <v>704617</v>
      </c>
      <c r="K30" s="52">
        <v>824784</v>
      </c>
      <c r="L30" s="52">
        <v>805086</v>
      </c>
      <c r="M30" s="52">
        <v>763400</v>
      </c>
      <c r="N30" s="52">
        <v>735740</v>
      </c>
      <c r="O30" s="52">
        <v>635909</v>
      </c>
      <c r="P30" s="52">
        <v>349638</v>
      </c>
      <c r="Q30" s="52">
        <v>412367</v>
      </c>
      <c r="R30" s="52">
        <v>479655</v>
      </c>
      <c r="S30" s="52">
        <v>547733</v>
      </c>
      <c r="T30" s="52">
        <v>534807</v>
      </c>
      <c r="U30" s="52">
        <v>545502</v>
      </c>
      <c r="V30" s="52">
        <v>512700</v>
      </c>
      <c r="W30" s="52">
        <v>442080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4347344</v>
      </c>
      <c r="D31" s="36">
        <v>4360704</v>
      </c>
      <c r="E31" s="36">
        <v>4423166</v>
      </c>
      <c r="F31" s="36">
        <v>4567133</v>
      </c>
      <c r="G31" s="36">
        <v>4849094</v>
      </c>
      <c r="H31" s="36">
        <v>5312918</v>
      </c>
      <c r="I31" s="36">
        <v>3420569</v>
      </c>
      <c r="J31" s="36">
        <v>3361216</v>
      </c>
      <c r="K31" s="36">
        <v>3973524</v>
      </c>
      <c r="L31" s="36">
        <v>3953839</v>
      </c>
      <c r="M31" s="36">
        <v>4034314</v>
      </c>
      <c r="N31" s="36">
        <v>4088862</v>
      </c>
      <c r="O31" s="36">
        <v>3814763</v>
      </c>
      <c r="P31" s="36">
        <v>2288374</v>
      </c>
      <c r="Q31" s="36">
        <v>2658671</v>
      </c>
      <c r="R31" s="36">
        <v>3113350</v>
      </c>
      <c r="S31" s="36">
        <v>3453184</v>
      </c>
      <c r="T31" s="36">
        <v>3466927</v>
      </c>
      <c r="U31" s="36">
        <v>3497070</v>
      </c>
      <c r="V31" s="36">
        <v>3403794</v>
      </c>
      <c r="W31" s="36">
        <v>3235383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216</v>
      </c>
      <c r="B35" s="52"/>
      <c r="C35" s="52">
        <v>2268860</v>
      </c>
      <c r="D35" s="52">
        <v>1934240</v>
      </c>
      <c r="E35" s="52">
        <v>2132143</v>
      </c>
      <c r="F35" s="52">
        <v>1939637</v>
      </c>
      <c r="G35" s="52">
        <v>1686505</v>
      </c>
      <c r="H35" s="52">
        <v>1445814</v>
      </c>
      <c r="I35" s="52">
        <v>1343454</v>
      </c>
      <c r="J35" s="52">
        <v>1917955</v>
      </c>
      <c r="K35" s="52">
        <v>1886586</v>
      </c>
      <c r="L35" s="52">
        <v>2009283</v>
      </c>
      <c r="M35" s="52">
        <v>2262136</v>
      </c>
      <c r="N35" s="52">
        <v>2840315</v>
      </c>
      <c r="O35" s="52">
        <v>3200505</v>
      </c>
      <c r="P35" s="52">
        <v>1259676</v>
      </c>
      <c r="Q35" s="52">
        <v>983457</v>
      </c>
      <c r="R35" s="52">
        <v>715442</v>
      </c>
      <c r="S35" s="52">
        <v>1235908</v>
      </c>
      <c r="T35" s="52">
        <v>1259166</v>
      </c>
      <c r="U35" s="52">
        <v>1528142</v>
      </c>
      <c r="V35" s="52">
        <v>1466913</v>
      </c>
      <c r="W35" s="52">
        <v>742932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400923</v>
      </c>
      <c r="D37" s="52">
        <v>384406</v>
      </c>
      <c r="E37" s="52">
        <v>347190</v>
      </c>
      <c r="F37" s="52">
        <v>451843</v>
      </c>
      <c r="G37" s="52">
        <v>530701</v>
      </c>
      <c r="H37" s="52">
        <v>372336</v>
      </c>
      <c r="I37" s="52">
        <v>239314</v>
      </c>
      <c r="J37" s="52">
        <v>224186</v>
      </c>
      <c r="K37" s="52">
        <v>360047</v>
      </c>
      <c r="L37" s="52">
        <v>454563</v>
      </c>
      <c r="M37" s="52">
        <v>472268</v>
      </c>
      <c r="N37" s="52">
        <v>583229</v>
      </c>
      <c r="O37" s="52">
        <v>657996</v>
      </c>
      <c r="P37" s="52">
        <v>574110</v>
      </c>
      <c r="Q37" s="52">
        <v>419477</v>
      </c>
      <c r="R37" s="52">
        <v>437141</v>
      </c>
      <c r="S37" s="52">
        <v>382574</v>
      </c>
      <c r="T37" s="52">
        <v>370066</v>
      </c>
      <c r="U37" s="52">
        <v>404491</v>
      </c>
      <c r="V37" s="52">
        <v>477992</v>
      </c>
      <c r="W37" s="52">
        <v>494808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1454917</v>
      </c>
      <c r="D39" s="52">
        <v>1199953</v>
      </c>
      <c r="E39" s="52">
        <v>1345769</v>
      </c>
      <c r="F39" s="52">
        <v>1252847</v>
      </c>
      <c r="G39" s="52">
        <v>1242065</v>
      </c>
      <c r="H39" s="52">
        <v>1245964</v>
      </c>
      <c r="I39" s="52">
        <v>1147722</v>
      </c>
      <c r="J39" s="52">
        <v>1821448</v>
      </c>
      <c r="K39" s="52">
        <v>1643681</v>
      </c>
      <c r="L39" s="52">
        <v>1728453</v>
      </c>
      <c r="M39" s="52">
        <v>1663754</v>
      </c>
      <c r="N39" s="52">
        <v>1878663</v>
      </c>
      <c r="O39" s="52">
        <v>1518602</v>
      </c>
      <c r="P39" s="52">
        <v>531795</v>
      </c>
      <c r="Q39" s="52">
        <v>635320</v>
      </c>
      <c r="R39" s="52">
        <v>1084130</v>
      </c>
      <c r="S39" s="52">
        <v>1577324</v>
      </c>
      <c r="T39" s="52">
        <v>1527187</v>
      </c>
      <c r="U39" s="52">
        <v>1622319</v>
      </c>
      <c r="V39" s="52">
        <v>1203718</v>
      </c>
      <c r="W39" s="52">
        <v>979196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9962</v>
      </c>
      <c r="D40" s="52">
        <v>3527</v>
      </c>
      <c r="E40" s="52">
        <v>12442</v>
      </c>
      <c r="F40" s="52">
        <v>973</v>
      </c>
      <c r="G40" s="52">
        <v>10062</v>
      </c>
      <c r="H40" s="52">
        <v>14604</v>
      </c>
      <c r="I40" s="52">
        <v>3526</v>
      </c>
      <c r="J40" s="52">
        <v>17173</v>
      </c>
      <c r="K40" s="52">
        <v>13183</v>
      </c>
      <c r="L40" s="52">
        <v>6967</v>
      </c>
      <c r="M40" s="52">
        <v>10497</v>
      </c>
      <c r="N40" s="52">
        <v>14370</v>
      </c>
      <c r="O40" s="52">
        <v>5385</v>
      </c>
      <c r="P40" s="52">
        <v>26411</v>
      </c>
      <c r="Q40" s="52">
        <v>5703</v>
      </c>
      <c r="R40" s="52">
        <v>8039</v>
      </c>
      <c r="S40" s="52">
        <v>12135</v>
      </c>
      <c r="T40" s="52">
        <v>10809</v>
      </c>
      <c r="U40" s="52">
        <v>39324</v>
      </c>
      <c r="V40" s="52">
        <v>27778</v>
      </c>
      <c r="W40" s="52">
        <v>2842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1257079</v>
      </c>
      <c r="D41" s="52">
        <v>1130703</v>
      </c>
      <c r="E41" s="52">
        <v>1049700</v>
      </c>
      <c r="F41" s="52">
        <v>1268677</v>
      </c>
      <c r="G41" s="52">
        <v>1133442</v>
      </c>
      <c r="H41" s="52">
        <v>1073090</v>
      </c>
      <c r="I41" s="52">
        <v>348593</v>
      </c>
      <c r="J41" s="52">
        <v>384529</v>
      </c>
      <c r="K41" s="52">
        <v>617319</v>
      </c>
      <c r="L41" s="52">
        <v>732156</v>
      </c>
      <c r="M41" s="52">
        <v>998824</v>
      </c>
      <c r="N41" s="52">
        <v>1067996</v>
      </c>
      <c r="O41" s="52">
        <v>1103398</v>
      </c>
      <c r="P41" s="52">
        <v>478988</v>
      </c>
      <c r="Q41" s="52">
        <v>439739</v>
      </c>
      <c r="R41" s="52">
        <v>352283</v>
      </c>
      <c r="S41" s="52">
        <v>362915</v>
      </c>
      <c r="T41" s="52">
        <v>407837</v>
      </c>
      <c r="U41" s="52">
        <v>483543</v>
      </c>
      <c r="V41" s="52">
        <v>571633</v>
      </c>
      <c r="W41" s="52">
        <v>502791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445040</v>
      </c>
      <c r="D42" s="52">
        <v>386442</v>
      </c>
      <c r="E42" s="52">
        <v>520299</v>
      </c>
      <c r="F42" s="52">
        <v>402720</v>
      </c>
      <c r="G42" s="52">
        <v>423029</v>
      </c>
      <c r="H42" s="52">
        <v>472892</v>
      </c>
      <c r="I42" s="52">
        <v>377216</v>
      </c>
      <c r="J42" s="52">
        <v>498907</v>
      </c>
      <c r="K42" s="52">
        <v>665256</v>
      </c>
      <c r="L42" s="52">
        <v>543238</v>
      </c>
      <c r="M42" s="52">
        <v>581496</v>
      </c>
      <c r="N42" s="52">
        <v>693969</v>
      </c>
      <c r="O42" s="52">
        <v>1237058</v>
      </c>
      <c r="P42" s="52">
        <v>902215</v>
      </c>
      <c r="Q42" s="52">
        <v>644551</v>
      </c>
      <c r="R42" s="52">
        <v>455640</v>
      </c>
      <c r="S42" s="52">
        <v>441646</v>
      </c>
      <c r="T42" s="52">
        <v>365163</v>
      </c>
      <c r="U42" s="52">
        <v>402605</v>
      </c>
      <c r="V42" s="52">
        <v>686571</v>
      </c>
      <c r="W42" s="52">
        <v>467987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769819</v>
      </c>
      <c r="D44" s="52">
        <v>741702</v>
      </c>
      <c r="E44" s="52">
        <v>803637</v>
      </c>
      <c r="F44" s="52">
        <v>939242</v>
      </c>
      <c r="G44" s="52">
        <v>795329</v>
      </c>
      <c r="H44" s="52">
        <v>746332</v>
      </c>
      <c r="I44" s="52">
        <v>373644</v>
      </c>
      <c r="J44" s="52">
        <v>392562</v>
      </c>
      <c r="K44" s="52">
        <v>523282</v>
      </c>
      <c r="L44" s="52">
        <v>489784</v>
      </c>
      <c r="M44" s="52">
        <v>564048</v>
      </c>
      <c r="N44" s="52">
        <v>582468</v>
      </c>
      <c r="O44" s="52">
        <v>628737</v>
      </c>
      <c r="P44" s="52">
        <v>345382</v>
      </c>
      <c r="Q44" s="52">
        <v>328983</v>
      </c>
      <c r="R44" s="52">
        <v>300513</v>
      </c>
      <c r="S44" s="52">
        <v>371961</v>
      </c>
      <c r="T44" s="52">
        <v>386325</v>
      </c>
      <c r="U44" s="52">
        <v>409452</v>
      </c>
      <c r="V44" s="52">
        <v>406524</v>
      </c>
      <c r="W44" s="52">
        <v>326872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4182384</v>
      </c>
      <c r="D45" s="36">
        <v>3755274</v>
      </c>
      <c r="E45" s="36">
        <v>3914956</v>
      </c>
      <c r="F45" s="36">
        <v>3967171</v>
      </c>
      <c r="G45" s="36">
        <v>4184645</v>
      </c>
      <c r="H45" s="36">
        <v>4559415</v>
      </c>
      <c r="I45" s="36">
        <v>2306754</v>
      </c>
      <c r="J45" s="36">
        <v>2744188</v>
      </c>
      <c r="K45" s="36">
        <v>3184354</v>
      </c>
      <c r="L45" s="36">
        <v>3202302</v>
      </c>
      <c r="M45" s="36">
        <v>3351162</v>
      </c>
      <c r="N45" s="36">
        <v>3800190</v>
      </c>
      <c r="O45" s="36">
        <v>4055395</v>
      </c>
      <c r="P45" s="36">
        <v>2455277</v>
      </c>
      <c r="Q45" s="36">
        <v>2397576</v>
      </c>
      <c r="R45" s="36">
        <v>2402496</v>
      </c>
      <c r="S45" s="36">
        <v>2923699</v>
      </c>
      <c r="T45" s="36">
        <v>3026455</v>
      </c>
      <c r="U45" s="36">
        <v>3275286</v>
      </c>
      <c r="V45" s="36">
        <v>3146127</v>
      </c>
      <c r="W45" s="36">
        <v>2023094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216</v>
      </c>
      <c r="B49" s="52"/>
      <c r="C49" s="52">
        <v>779636</v>
      </c>
      <c r="D49" s="52">
        <v>695808</v>
      </c>
      <c r="E49" s="52">
        <v>777872</v>
      </c>
      <c r="F49" s="52">
        <v>704284</v>
      </c>
      <c r="G49" s="52">
        <v>555523</v>
      </c>
      <c r="H49" s="52">
        <v>524090</v>
      </c>
      <c r="I49" s="52">
        <v>477496</v>
      </c>
      <c r="J49" s="52">
        <v>746677</v>
      </c>
      <c r="K49" s="52">
        <v>642834</v>
      </c>
      <c r="L49" s="52">
        <v>650249</v>
      </c>
      <c r="M49" s="52">
        <v>691203</v>
      </c>
      <c r="N49" s="52">
        <v>809843</v>
      </c>
      <c r="O49" s="52">
        <v>917496</v>
      </c>
      <c r="P49" s="52">
        <v>672756</v>
      </c>
      <c r="Q49" s="52">
        <v>475618</v>
      </c>
      <c r="R49" s="52">
        <v>266271</v>
      </c>
      <c r="S49" s="52">
        <v>404458</v>
      </c>
      <c r="T49" s="52">
        <v>418385</v>
      </c>
      <c r="U49" s="52">
        <v>468216</v>
      </c>
      <c r="V49" s="52">
        <v>456003</v>
      </c>
      <c r="W49" s="52">
        <v>248626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49691</v>
      </c>
      <c r="D51" s="52">
        <v>38658</v>
      </c>
      <c r="E51" s="52">
        <v>61426</v>
      </c>
      <c r="F51" s="52">
        <v>81092</v>
      </c>
      <c r="G51" s="52">
        <v>65445</v>
      </c>
      <c r="H51" s="52">
        <v>41963</v>
      </c>
      <c r="I51" s="52">
        <v>42659</v>
      </c>
      <c r="J51" s="52">
        <v>54528</v>
      </c>
      <c r="K51" s="52">
        <v>77783</v>
      </c>
      <c r="L51" s="52">
        <v>73509</v>
      </c>
      <c r="M51" s="52">
        <v>77025</v>
      </c>
      <c r="N51" s="52">
        <v>116814</v>
      </c>
      <c r="O51" s="52">
        <v>89325</v>
      </c>
      <c r="P51" s="52">
        <v>21614</v>
      </c>
      <c r="Q51" s="52">
        <v>9187</v>
      </c>
      <c r="R51" s="52">
        <v>15556</v>
      </c>
      <c r="S51" s="52">
        <v>27454</v>
      </c>
      <c r="T51" s="52">
        <v>24135</v>
      </c>
      <c r="U51" s="52">
        <v>36410</v>
      </c>
      <c r="V51" s="52">
        <v>43850</v>
      </c>
      <c r="W51" s="52">
        <v>35993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336929</v>
      </c>
      <c r="D53" s="52">
        <v>279252</v>
      </c>
      <c r="E53" s="52">
        <v>304979</v>
      </c>
      <c r="F53" s="52">
        <v>232298</v>
      </c>
      <c r="G53" s="52">
        <v>250318</v>
      </c>
      <c r="H53" s="52">
        <v>265653</v>
      </c>
      <c r="I53" s="52">
        <v>289360</v>
      </c>
      <c r="J53" s="52">
        <v>478970</v>
      </c>
      <c r="K53" s="52">
        <v>351164</v>
      </c>
      <c r="L53" s="52">
        <v>378407</v>
      </c>
      <c r="M53" s="52">
        <v>326439</v>
      </c>
      <c r="N53" s="52">
        <v>388175</v>
      </c>
      <c r="O53" s="52">
        <v>318497</v>
      </c>
      <c r="P53" s="52">
        <v>123547</v>
      </c>
      <c r="Q53" s="52">
        <v>120815</v>
      </c>
      <c r="R53" s="52">
        <v>105919</v>
      </c>
      <c r="S53" s="52">
        <v>269765</v>
      </c>
      <c r="T53" s="52">
        <v>300902</v>
      </c>
      <c r="U53" s="52">
        <v>311894</v>
      </c>
      <c r="V53" s="52">
        <v>215866</v>
      </c>
      <c r="W53" s="52">
        <v>98759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2481</v>
      </c>
      <c r="D54" s="52">
        <v>933</v>
      </c>
      <c r="E54" s="52">
        <v>3099</v>
      </c>
      <c r="F54" s="52">
        <v>84</v>
      </c>
      <c r="G54" s="52">
        <v>2357</v>
      </c>
      <c r="H54" s="52">
        <v>3919</v>
      </c>
      <c r="I54" s="52">
        <v>606</v>
      </c>
      <c r="J54" s="52">
        <v>4744</v>
      </c>
      <c r="K54" s="52">
        <v>2994</v>
      </c>
      <c r="L54" s="52">
        <v>1714</v>
      </c>
      <c r="M54" s="52">
        <v>2425</v>
      </c>
      <c r="N54" s="52">
        <v>3032</v>
      </c>
      <c r="O54" s="52">
        <v>1053</v>
      </c>
      <c r="P54" s="52">
        <v>6922</v>
      </c>
      <c r="Q54" s="52">
        <v>1037</v>
      </c>
      <c r="R54" s="52">
        <v>1192</v>
      </c>
      <c r="S54" s="52">
        <v>2535</v>
      </c>
      <c r="T54" s="52">
        <v>2001</v>
      </c>
      <c r="U54" s="52">
        <v>7749</v>
      </c>
      <c r="V54" s="52">
        <v>4047</v>
      </c>
      <c r="W54" s="52">
        <v>289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322674</v>
      </c>
      <c r="D55" s="52">
        <v>313759</v>
      </c>
      <c r="E55" s="52">
        <v>325994</v>
      </c>
      <c r="F55" s="52">
        <v>355170</v>
      </c>
      <c r="G55" s="52">
        <v>224241</v>
      </c>
      <c r="H55" s="52">
        <v>179174</v>
      </c>
      <c r="I55" s="52">
        <v>102098</v>
      </c>
      <c r="J55" s="52">
        <v>125458</v>
      </c>
      <c r="K55" s="52">
        <v>142986</v>
      </c>
      <c r="L55" s="52">
        <v>162229</v>
      </c>
      <c r="M55" s="52">
        <v>232476</v>
      </c>
      <c r="N55" s="52">
        <v>255256</v>
      </c>
      <c r="O55" s="52">
        <v>288502</v>
      </c>
      <c r="P55" s="52">
        <v>179282</v>
      </c>
      <c r="Q55" s="52">
        <v>151254</v>
      </c>
      <c r="R55" s="52">
        <v>76299</v>
      </c>
      <c r="S55" s="52">
        <v>62187</v>
      </c>
      <c r="T55" s="52">
        <v>64084</v>
      </c>
      <c r="U55" s="52">
        <v>85328</v>
      </c>
      <c r="V55" s="52">
        <v>109139</v>
      </c>
      <c r="W55" s="52">
        <v>87865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117552</v>
      </c>
      <c r="D56" s="52">
        <v>101864</v>
      </c>
      <c r="E56" s="52">
        <v>143800</v>
      </c>
      <c r="F56" s="52">
        <v>116732</v>
      </c>
      <c r="G56" s="52">
        <v>78607</v>
      </c>
      <c r="H56" s="52">
        <v>75344</v>
      </c>
      <c r="I56" s="52">
        <v>85432</v>
      </c>
      <c r="J56" s="52">
        <v>137505</v>
      </c>
      <c r="K56" s="52">
        <v>145690</v>
      </c>
      <c r="L56" s="52">
        <v>107899</v>
      </c>
      <c r="M56" s="52">
        <v>129863</v>
      </c>
      <c r="N56" s="52">
        <v>163380</v>
      </c>
      <c r="O56" s="52">
        <v>309444</v>
      </c>
      <c r="P56" s="52">
        <v>363005</v>
      </c>
      <c r="Q56" s="52">
        <v>202512</v>
      </c>
      <c r="R56" s="52">
        <v>82861</v>
      </c>
      <c r="S56" s="52">
        <v>69971</v>
      </c>
      <c r="T56" s="52">
        <v>51398</v>
      </c>
      <c r="U56" s="52">
        <v>63245</v>
      </c>
      <c r="V56" s="52">
        <v>126951</v>
      </c>
      <c r="W56" s="52">
        <v>61713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115501</v>
      </c>
      <c r="D58" s="52">
        <v>109142</v>
      </c>
      <c r="E58" s="52">
        <v>135073</v>
      </c>
      <c r="F58" s="52">
        <v>135459</v>
      </c>
      <c r="G58" s="52">
        <v>87407</v>
      </c>
      <c r="H58" s="52">
        <v>66126</v>
      </c>
      <c r="I58" s="52">
        <v>70084</v>
      </c>
      <c r="J58" s="52">
        <v>97721</v>
      </c>
      <c r="K58" s="52">
        <v>102718</v>
      </c>
      <c r="L58" s="52">
        <v>95453</v>
      </c>
      <c r="M58" s="52">
        <v>108794</v>
      </c>
      <c r="N58" s="52">
        <v>115518</v>
      </c>
      <c r="O58" s="52">
        <v>135642</v>
      </c>
      <c r="P58" s="52">
        <v>83031</v>
      </c>
      <c r="Q58" s="52">
        <v>60213</v>
      </c>
      <c r="R58" s="52">
        <v>29785</v>
      </c>
      <c r="S58" s="52">
        <v>38859</v>
      </c>
      <c r="T58" s="52">
        <v>37507</v>
      </c>
      <c r="U58" s="52">
        <v>48473</v>
      </c>
      <c r="V58" s="52">
        <v>54947</v>
      </c>
      <c r="W58" s="52">
        <v>38595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664135</v>
      </c>
      <c r="D59" s="36">
        <v>586666</v>
      </c>
      <c r="E59" s="36">
        <v>642799</v>
      </c>
      <c r="F59" s="36">
        <v>568825</v>
      </c>
      <c r="G59" s="36">
        <v>468116</v>
      </c>
      <c r="H59" s="36">
        <v>457964</v>
      </c>
      <c r="I59" s="36">
        <v>407412</v>
      </c>
      <c r="J59" s="36">
        <v>648956</v>
      </c>
      <c r="K59" s="36">
        <v>540116</v>
      </c>
      <c r="L59" s="36">
        <v>554796</v>
      </c>
      <c r="M59" s="36">
        <v>582409</v>
      </c>
      <c r="N59" s="36">
        <v>694325</v>
      </c>
      <c r="O59" s="36">
        <v>781854</v>
      </c>
      <c r="P59" s="36">
        <v>589725</v>
      </c>
      <c r="Q59" s="36">
        <v>415405</v>
      </c>
      <c r="R59" s="36">
        <v>236486</v>
      </c>
      <c r="S59" s="36">
        <v>365599</v>
      </c>
      <c r="T59" s="36">
        <v>380878</v>
      </c>
      <c r="U59" s="36">
        <v>419743</v>
      </c>
      <c r="V59" s="36">
        <v>401056</v>
      </c>
      <c r="W59" s="36">
        <v>210031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216</v>
      </c>
      <c r="B63" s="52"/>
      <c r="C63" s="52">
        <v>1489224</v>
      </c>
      <c r="D63" s="52">
        <v>1238432</v>
      </c>
      <c r="E63" s="52">
        <v>1354271</v>
      </c>
      <c r="F63" s="52">
        <v>1235353</v>
      </c>
      <c r="G63" s="52">
        <v>1130982</v>
      </c>
      <c r="H63" s="52">
        <v>921724</v>
      </c>
      <c r="I63" s="52">
        <v>865958</v>
      </c>
      <c r="J63" s="52">
        <v>1171278</v>
      </c>
      <c r="K63" s="52">
        <v>1243752</v>
      </c>
      <c r="L63" s="52">
        <v>1359034</v>
      </c>
      <c r="M63" s="52">
        <v>1570933</v>
      </c>
      <c r="N63" s="52">
        <v>2030472</v>
      </c>
      <c r="O63" s="52">
        <v>2283009</v>
      </c>
      <c r="P63" s="52">
        <v>586920</v>
      </c>
      <c r="Q63" s="52">
        <v>507839</v>
      </c>
      <c r="R63" s="52">
        <v>449171</v>
      </c>
      <c r="S63" s="52">
        <v>831450</v>
      </c>
      <c r="T63" s="52">
        <v>840781</v>
      </c>
      <c r="U63" s="52">
        <v>1059926</v>
      </c>
      <c r="V63" s="52">
        <v>1010910</v>
      </c>
      <c r="W63" s="52">
        <v>494306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351232</v>
      </c>
      <c r="D65" s="52">
        <v>345748</v>
      </c>
      <c r="E65" s="52">
        <v>285764</v>
      </c>
      <c r="F65" s="52">
        <v>370751</v>
      </c>
      <c r="G65" s="52">
        <v>465256</v>
      </c>
      <c r="H65" s="52">
        <v>330373</v>
      </c>
      <c r="I65" s="52">
        <v>196655</v>
      </c>
      <c r="J65" s="52">
        <v>169658</v>
      </c>
      <c r="K65" s="52">
        <v>282264</v>
      </c>
      <c r="L65" s="52">
        <v>381054</v>
      </c>
      <c r="M65" s="52">
        <v>395243</v>
      </c>
      <c r="N65" s="52">
        <v>466415</v>
      </c>
      <c r="O65" s="52">
        <v>568671</v>
      </c>
      <c r="P65" s="52">
        <v>552496</v>
      </c>
      <c r="Q65" s="52">
        <v>410290</v>
      </c>
      <c r="R65" s="52">
        <v>421585</v>
      </c>
      <c r="S65" s="52">
        <v>355120</v>
      </c>
      <c r="T65" s="52">
        <v>345931</v>
      </c>
      <c r="U65" s="52">
        <v>368081</v>
      </c>
      <c r="V65" s="52">
        <v>434142</v>
      </c>
      <c r="W65" s="52">
        <v>458815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1117988</v>
      </c>
      <c r="D67" s="52">
        <f t="shared" si="0"/>
        <v>920701</v>
      </c>
      <c r="E67" s="52">
        <f t="shared" si="0"/>
        <v>1040790</v>
      </c>
      <c r="F67" s="52">
        <f t="shared" si="0"/>
        <v>1020549</v>
      </c>
      <c r="G67" s="52">
        <f t="shared" si="0"/>
        <v>991747</v>
      </c>
      <c r="H67" s="52">
        <f t="shared" si="0"/>
        <v>980311</v>
      </c>
      <c r="I67" s="52">
        <f t="shared" si="0"/>
        <v>858362</v>
      </c>
      <c r="J67" s="52">
        <f t="shared" si="0"/>
        <v>1342478</v>
      </c>
      <c r="K67" s="52">
        <f t="shared" si="0"/>
        <v>1292517</v>
      </c>
      <c r="L67" s="52">
        <f t="shared" si="0"/>
        <v>1350046</v>
      </c>
      <c r="M67" s="52">
        <f t="shared" si="0"/>
        <v>1337315</v>
      </c>
      <c r="N67" s="52">
        <f t="shared" si="0"/>
        <v>1490488</v>
      </c>
      <c r="O67" s="52">
        <f t="shared" si="0"/>
        <v>1200105</v>
      </c>
      <c r="P67" s="52">
        <f t="shared" si="0"/>
        <v>408248</v>
      </c>
      <c r="Q67" s="52">
        <f t="shared" si="0"/>
        <v>514505</v>
      </c>
      <c r="R67" s="52">
        <f t="shared" ref="R67:V67" si="1">R39-R53</f>
        <v>978211</v>
      </c>
      <c r="S67" s="52">
        <f t="shared" si="1"/>
        <v>1307559</v>
      </c>
      <c r="T67" s="52">
        <f t="shared" si="1"/>
        <v>1226285</v>
      </c>
      <c r="U67" s="52">
        <f t="shared" si="1"/>
        <v>1310425</v>
      </c>
      <c r="V67" s="52">
        <f t="shared" si="1"/>
        <v>987852</v>
      </c>
      <c r="W67" s="52">
        <f t="shared" ref="W67" si="2">W39-W53</f>
        <v>880437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7481</v>
      </c>
      <c r="D68" s="52">
        <f t="shared" si="3"/>
        <v>2594</v>
      </c>
      <c r="E68" s="52">
        <f t="shared" si="3"/>
        <v>9343</v>
      </c>
      <c r="F68" s="52">
        <f t="shared" si="3"/>
        <v>889</v>
      </c>
      <c r="G68" s="52">
        <f t="shared" si="3"/>
        <v>7705</v>
      </c>
      <c r="H68" s="52">
        <f t="shared" si="3"/>
        <v>10685</v>
      </c>
      <c r="I68" s="52">
        <f t="shared" si="3"/>
        <v>2920</v>
      </c>
      <c r="J68" s="52">
        <f t="shared" si="3"/>
        <v>12429</v>
      </c>
      <c r="K68" s="52">
        <f t="shared" si="3"/>
        <v>10189</v>
      </c>
      <c r="L68" s="52">
        <f t="shared" si="3"/>
        <v>5253</v>
      </c>
      <c r="M68" s="52">
        <f t="shared" si="3"/>
        <v>8072</v>
      </c>
      <c r="N68" s="52">
        <f t="shared" si="3"/>
        <v>11338</v>
      </c>
      <c r="O68" s="52">
        <f t="shared" si="3"/>
        <v>4332</v>
      </c>
      <c r="P68" s="52">
        <f t="shared" si="3"/>
        <v>19489</v>
      </c>
      <c r="Q68" s="52">
        <f t="shared" si="3"/>
        <v>4666</v>
      </c>
      <c r="R68" s="52">
        <f t="shared" ref="R68:V68" si="4">R40-R54</f>
        <v>6847</v>
      </c>
      <c r="S68" s="52">
        <f t="shared" si="4"/>
        <v>9600</v>
      </c>
      <c r="T68" s="52">
        <f t="shared" si="4"/>
        <v>8808</v>
      </c>
      <c r="U68" s="52">
        <f t="shared" si="4"/>
        <v>31575</v>
      </c>
      <c r="V68" s="52">
        <f t="shared" si="4"/>
        <v>23731</v>
      </c>
      <c r="W68" s="52">
        <f t="shared" ref="W68" si="5">W40-W54</f>
        <v>2553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934405</v>
      </c>
      <c r="D69" s="52">
        <f t="shared" si="6"/>
        <v>816944</v>
      </c>
      <c r="E69" s="52">
        <f t="shared" si="6"/>
        <v>723706</v>
      </c>
      <c r="F69" s="52">
        <f t="shared" si="6"/>
        <v>913507</v>
      </c>
      <c r="G69" s="52">
        <f t="shared" si="6"/>
        <v>909201</v>
      </c>
      <c r="H69" s="52">
        <f t="shared" si="6"/>
        <v>893916</v>
      </c>
      <c r="I69" s="52">
        <f t="shared" si="6"/>
        <v>246495</v>
      </c>
      <c r="J69" s="52">
        <f t="shared" si="6"/>
        <v>259071</v>
      </c>
      <c r="K69" s="52">
        <f t="shared" si="6"/>
        <v>474333</v>
      </c>
      <c r="L69" s="52">
        <f t="shared" si="6"/>
        <v>569927</v>
      </c>
      <c r="M69" s="52">
        <f t="shared" si="6"/>
        <v>766348</v>
      </c>
      <c r="N69" s="52">
        <f t="shared" si="6"/>
        <v>812740</v>
      </c>
      <c r="O69" s="52">
        <f t="shared" si="6"/>
        <v>814896</v>
      </c>
      <c r="P69" s="52">
        <f t="shared" si="6"/>
        <v>299706</v>
      </c>
      <c r="Q69" s="52">
        <f t="shared" si="6"/>
        <v>288485</v>
      </c>
      <c r="R69" s="52">
        <f t="shared" ref="R69:V69" si="7">R41-R55</f>
        <v>275984</v>
      </c>
      <c r="S69" s="52">
        <f t="shared" si="7"/>
        <v>300728</v>
      </c>
      <c r="T69" s="52">
        <f t="shared" si="7"/>
        <v>343753</v>
      </c>
      <c r="U69" s="52">
        <f t="shared" si="7"/>
        <v>398215</v>
      </c>
      <c r="V69" s="52">
        <f t="shared" si="7"/>
        <v>462494</v>
      </c>
      <c r="W69" s="52">
        <f t="shared" ref="W69" si="8">W41-W55</f>
        <v>414926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327488</v>
      </c>
      <c r="D70" s="52">
        <f t="shared" si="9"/>
        <v>284578</v>
      </c>
      <c r="E70" s="52">
        <f t="shared" si="9"/>
        <v>376499</v>
      </c>
      <c r="F70" s="52">
        <f t="shared" si="9"/>
        <v>285988</v>
      </c>
      <c r="G70" s="52">
        <f t="shared" si="9"/>
        <v>344422</v>
      </c>
      <c r="H70" s="52">
        <f t="shared" si="9"/>
        <v>397548</v>
      </c>
      <c r="I70" s="52">
        <f t="shared" si="9"/>
        <v>291784</v>
      </c>
      <c r="J70" s="52">
        <f t="shared" si="9"/>
        <v>361402</v>
      </c>
      <c r="K70" s="52">
        <f t="shared" si="9"/>
        <v>519566</v>
      </c>
      <c r="L70" s="52">
        <f t="shared" si="9"/>
        <v>435339</v>
      </c>
      <c r="M70" s="52">
        <f t="shared" si="9"/>
        <v>451633</v>
      </c>
      <c r="N70" s="52">
        <f t="shared" si="9"/>
        <v>530589</v>
      </c>
      <c r="O70" s="52">
        <f t="shared" si="9"/>
        <v>927614</v>
      </c>
      <c r="P70" s="52">
        <f t="shared" si="9"/>
        <v>539210</v>
      </c>
      <c r="Q70" s="52">
        <f t="shared" si="9"/>
        <v>442039</v>
      </c>
      <c r="R70" s="52">
        <f t="shared" ref="R70:V70" si="10">R42-R56</f>
        <v>372779</v>
      </c>
      <c r="S70" s="52">
        <f t="shared" si="10"/>
        <v>371675</v>
      </c>
      <c r="T70" s="52">
        <f t="shared" si="10"/>
        <v>313765</v>
      </c>
      <c r="U70" s="52">
        <f t="shared" si="10"/>
        <v>339360</v>
      </c>
      <c r="V70" s="52">
        <f t="shared" si="10"/>
        <v>559620</v>
      </c>
      <c r="W70" s="52">
        <f t="shared" ref="W70" si="11">W42-W56</f>
        <v>406274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654318</v>
      </c>
      <c r="D72" s="52">
        <v>632560</v>
      </c>
      <c r="E72" s="52">
        <v>668564</v>
      </c>
      <c r="F72" s="52">
        <v>803783</v>
      </c>
      <c r="G72" s="52">
        <v>707922</v>
      </c>
      <c r="H72" s="52">
        <v>680206</v>
      </c>
      <c r="I72" s="52">
        <v>303560</v>
      </c>
      <c r="J72" s="52">
        <v>294841</v>
      </c>
      <c r="K72" s="52">
        <v>420564</v>
      </c>
      <c r="L72" s="52">
        <v>394331</v>
      </c>
      <c r="M72" s="52">
        <v>455254</v>
      </c>
      <c r="N72" s="52">
        <v>466950</v>
      </c>
      <c r="O72" s="52">
        <v>493095</v>
      </c>
      <c r="P72" s="52">
        <v>262351</v>
      </c>
      <c r="Q72" s="52">
        <v>268770</v>
      </c>
      <c r="R72" s="52">
        <v>270728</v>
      </c>
      <c r="S72" s="52">
        <v>333102</v>
      </c>
      <c r="T72" s="52">
        <v>348818</v>
      </c>
      <c r="U72" s="52">
        <v>360979</v>
      </c>
      <c r="V72" s="52">
        <v>351577</v>
      </c>
      <c r="W72" s="52">
        <v>288277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3518249</v>
      </c>
      <c r="D73" s="36">
        <v>3168608</v>
      </c>
      <c r="E73" s="36">
        <v>3272157</v>
      </c>
      <c r="F73" s="36">
        <v>3398346</v>
      </c>
      <c r="G73" s="36">
        <v>3716529</v>
      </c>
      <c r="H73" s="36">
        <v>4101451</v>
      </c>
      <c r="I73" s="36">
        <v>1899342</v>
      </c>
      <c r="J73" s="36">
        <v>2095232</v>
      </c>
      <c r="K73" s="36">
        <v>2644238</v>
      </c>
      <c r="L73" s="36">
        <v>2647506</v>
      </c>
      <c r="M73" s="36">
        <v>2768753</v>
      </c>
      <c r="N73" s="36">
        <v>3105865</v>
      </c>
      <c r="O73" s="36">
        <v>3273541</v>
      </c>
      <c r="P73" s="36">
        <v>1865552</v>
      </c>
      <c r="Q73" s="36">
        <v>1982171</v>
      </c>
      <c r="R73" s="36">
        <v>2166010</v>
      </c>
      <c r="S73" s="36">
        <v>2558100</v>
      </c>
      <c r="T73" s="36">
        <v>2645577</v>
      </c>
      <c r="U73" s="36">
        <v>2855543</v>
      </c>
      <c r="V73" s="36">
        <v>2745071</v>
      </c>
      <c r="W73" s="36">
        <v>1813063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216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248361</v>
      </c>
      <c r="I79" s="52">
        <f>RES_hhdet_numvin!I45</f>
        <v>436689</v>
      </c>
      <c r="J79" s="52">
        <f>RES_hhdet_numvin!J45</f>
        <v>874095</v>
      </c>
      <c r="K79" s="52">
        <f>RES_hhdet_numvin!K45</f>
        <v>1066844</v>
      </c>
      <c r="L79" s="52">
        <f>RES_hhdet_numvin!L45</f>
        <v>1309474</v>
      </c>
      <c r="M79" s="52">
        <f>RES_hhdet_numvin!M45</f>
        <v>1623046</v>
      </c>
      <c r="N79" s="52">
        <f>RES_hhdet_numvin!N45</f>
        <v>2224335</v>
      </c>
      <c r="O79" s="52">
        <f>RES_hhdet_numvin!O45</f>
        <v>2671546</v>
      </c>
      <c r="P79" s="52">
        <f>RES_hhdet_numvin!P45</f>
        <v>1136534</v>
      </c>
      <c r="Q79" s="52">
        <f>RES_hhdet_numvin!Q45</f>
        <v>921410</v>
      </c>
      <c r="R79" s="52">
        <f>RES_hhdet_numvin!R45</f>
        <v>686444</v>
      </c>
      <c r="S79" s="52">
        <f>RES_hhdet_numvin!S45</f>
        <v>1196843</v>
      </c>
      <c r="T79" s="52">
        <f>RES_hhdet_numvin!T45</f>
        <v>1228697</v>
      </c>
      <c r="U79" s="52">
        <f>RES_hhdet_numvin!U45</f>
        <v>1497663</v>
      </c>
      <c r="V79" s="52">
        <f>RES_hhdet_numvin!V45</f>
        <v>1446983</v>
      </c>
      <c r="W79" s="52">
        <f>RES_hhdet_numvin!W45</f>
        <v>742932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176688</v>
      </c>
      <c r="Q82" s="138">
        <f>RES_hhdet_numvin!Q48</f>
        <v>226122</v>
      </c>
      <c r="R82" s="138">
        <f>RES_hhdet_numvin!R48</f>
        <v>308034</v>
      </c>
      <c r="S82" s="138">
        <f>RES_hhdet_numvin!S48</f>
        <v>312491</v>
      </c>
      <c r="T82" s="138">
        <f>RES_hhdet_numvin!T48</f>
        <v>330677</v>
      </c>
      <c r="U82" s="138">
        <f>RES_hhdet_numvin!U48</f>
        <v>387119</v>
      </c>
      <c r="V82" s="138">
        <f>RES_hhdet_numvin!V48</f>
        <v>471514</v>
      </c>
      <c r="W82" s="138">
        <f>RES_hhdet_numvin!W48</f>
        <v>494808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84469</v>
      </c>
      <c r="I84" s="138">
        <f>RES_hhdet_numvin!I50</f>
        <v>224159</v>
      </c>
      <c r="J84" s="138">
        <f>RES_hhdet_numvin!J50</f>
        <v>509777</v>
      </c>
      <c r="K84" s="138">
        <f>RES_hhdet_numvin!K50</f>
        <v>541011</v>
      </c>
      <c r="L84" s="138">
        <f>RES_hhdet_numvin!L50</f>
        <v>732652</v>
      </c>
      <c r="M84" s="138">
        <f>RES_hhdet_numvin!M50</f>
        <v>775756</v>
      </c>
      <c r="N84" s="138">
        <f>RES_hhdet_numvin!N50</f>
        <v>1086999</v>
      </c>
      <c r="O84" s="138">
        <f>RES_hhdet_numvin!O50</f>
        <v>993920</v>
      </c>
      <c r="P84" s="138">
        <f>RES_hhdet_numvin!P50</f>
        <v>366237</v>
      </c>
      <c r="Q84" s="138">
        <f>RES_hhdet_numvin!Q50</f>
        <v>495713</v>
      </c>
      <c r="R84" s="138">
        <f>RES_hhdet_numvin!R50</f>
        <v>842409</v>
      </c>
      <c r="S84" s="138">
        <f>RES_hhdet_numvin!S50</f>
        <v>1382809</v>
      </c>
      <c r="T84" s="138">
        <f>RES_hhdet_numvin!T50</f>
        <v>1403382</v>
      </c>
      <c r="U84" s="138">
        <f>RES_hhdet_numvin!U50</f>
        <v>1510435</v>
      </c>
      <c r="V84" s="138">
        <f>RES_hhdet_numvin!V50</f>
        <v>1148369</v>
      </c>
      <c r="W84" s="138">
        <f>RES_hhdet_numvin!W50</f>
        <v>979196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1360</v>
      </c>
      <c r="I85" s="138">
        <f>RES_hhdet_numvin!I51</f>
        <v>412</v>
      </c>
      <c r="J85" s="138">
        <f>RES_hhdet_numvin!J51</f>
        <v>5400</v>
      </c>
      <c r="K85" s="138">
        <f>RES_hhdet_numvin!K51</f>
        <v>4883</v>
      </c>
      <c r="L85" s="138">
        <f>RES_hhdet_numvin!L51</f>
        <v>3359</v>
      </c>
      <c r="M85" s="138">
        <f>RES_hhdet_numvin!M51</f>
        <v>5798</v>
      </c>
      <c r="N85" s="138">
        <f>RES_hhdet_numvin!N51</f>
        <v>9627</v>
      </c>
      <c r="O85" s="138">
        <f>RES_hhdet_numvin!O51</f>
        <v>4018</v>
      </c>
      <c r="P85" s="138">
        <f>RES_hhdet_numvin!P51</f>
        <v>21089</v>
      </c>
      <c r="Q85" s="138">
        <f>RES_hhdet_numvin!Q51</f>
        <v>4805</v>
      </c>
      <c r="R85" s="138">
        <f>RES_hhdet_numvin!R51</f>
        <v>7069</v>
      </c>
      <c r="S85" s="138">
        <f>RES_hhdet_numvin!S51</f>
        <v>11307</v>
      </c>
      <c r="T85" s="138">
        <f>RES_hhdet_numvin!T51</f>
        <v>10156</v>
      </c>
      <c r="U85" s="138">
        <f>RES_hhdet_numvin!U51</f>
        <v>37693</v>
      </c>
      <c r="V85" s="138">
        <f>RES_hhdet_numvin!V51</f>
        <v>26796</v>
      </c>
      <c r="W85" s="138">
        <f>RES_hhdet_numvin!W51</f>
        <v>2842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149289</v>
      </c>
      <c r="Q88" s="138">
        <f>RES_hhdet_numvin!Q54</f>
        <v>246291</v>
      </c>
      <c r="R88" s="138">
        <f>RES_hhdet_numvin!R54</f>
        <v>256632</v>
      </c>
      <c r="S88" s="138">
        <f>RES_hhdet_numvin!S54</f>
        <v>296349</v>
      </c>
      <c r="T88" s="138">
        <f>RES_hhdet_numvin!T54</f>
        <v>372634</v>
      </c>
      <c r="U88" s="138">
        <f>RES_hhdet_numvin!U54</f>
        <v>465145</v>
      </c>
      <c r="V88" s="138">
        <f>RES_hhdet_numvin!V54</f>
        <v>567019</v>
      </c>
      <c r="W88" s="138">
        <f>RES_hhdet_numvin!W54</f>
        <v>502791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287671</v>
      </c>
      <c r="Q89" s="138">
        <f>RES_hhdet_numvin!Q55</f>
        <v>361007</v>
      </c>
      <c r="R89" s="138">
        <f>RES_hhdet_numvin!R55</f>
        <v>330577</v>
      </c>
      <c r="S89" s="138">
        <f>RES_hhdet_numvin!S55</f>
        <v>364759</v>
      </c>
      <c r="T89" s="138">
        <f>RES_hhdet_numvin!T55</f>
        <v>336157</v>
      </c>
      <c r="U89" s="138">
        <f>RES_hhdet_numvin!U55</f>
        <v>390762</v>
      </c>
      <c r="V89" s="138">
        <f>RES_hhdet_numvin!V55</f>
        <v>682919</v>
      </c>
      <c r="W89" s="138">
        <f>RES_hhdet_numvin!W55</f>
        <v>467987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109167</v>
      </c>
      <c r="Q93" s="138">
        <f>RES_hhdet_numvin!Q59</f>
        <v>178034</v>
      </c>
      <c r="R93" s="138">
        <f>RES_hhdet_numvin!R59</f>
        <v>210117</v>
      </c>
      <c r="S93" s="138">
        <f>RES_hhdet_numvin!S59</f>
        <v>302446</v>
      </c>
      <c r="T93" s="138">
        <f>RES_hhdet_numvin!T59</f>
        <v>340081</v>
      </c>
      <c r="U93" s="138">
        <f>RES_hhdet_numvin!U59</f>
        <v>386976</v>
      </c>
      <c r="V93" s="138">
        <f>RES_hhdet_numvin!V59</f>
        <v>401644</v>
      </c>
      <c r="W93" s="138">
        <f>RES_hhdet_numvin!W59</f>
        <v>326872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773614</v>
      </c>
      <c r="Q94" s="39">
        <f>RES_hhdet_numvin!Q60</f>
        <v>1295682</v>
      </c>
      <c r="R94" s="39">
        <f>RES_hhdet_numvin!R60</f>
        <v>1684226</v>
      </c>
      <c r="S94" s="39">
        <f>RES_hhdet_numvin!S60</f>
        <v>2397672</v>
      </c>
      <c r="T94" s="39">
        <f>RES_hhdet_numvin!T60</f>
        <v>2700132</v>
      </c>
      <c r="U94" s="39">
        <f>RES_hhdet_numvin!U60</f>
        <v>3097032</v>
      </c>
      <c r="V94" s="39">
        <f>RES_hhdet_numvin!V60</f>
        <v>3085107</v>
      </c>
      <c r="W94" s="39">
        <f>RES_hhdet_numvin!W60</f>
        <v>2023094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50877.829504631067</v>
      </c>
      <c r="C98" s="117">
        <f t="shared" si="12"/>
        <v>55814.775429699563</v>
      </c>
      <c r="D98" s="117">
        <f t="shared" si="12"/>
        <v>50784.998984523612</v>
      </c>
      <c r="E98" s="117">
        <f t="shared" si="12"/>
        <v>51267.271058552025</v>
      </c>
      <c r="F98" s="117">
        <f t="shared" si="12"/>
        <v>49090.514616990535</v>
      </c>
      <c r="G98" s="117">
        <f t="shared" si="12"/>
        <v>48606.456332281101</v>
      </c>
      <c r="H98" s="117">
        <f t="shared" si="12"/>
        <v>47034.101506028215</v>
      </c>
      <c r="I98" s="117">
        <f t="shared" si="12"/>
        <v>36313.065080332599</v>
      </c>
      <c r="J98" s="117">
        <f t="shared" si="12"/>
        <v>42038.72868343447</v>
      </c>
      <c r="K98" s="117">
        <f t="shared" si="12"/>
        <v>38091.284453110311</v>
      </c>
      <c r="L98" s="117">
        <f t="shared" si="12"/>
        <v>37374.05586584517</v>
      </c>
      <c r="M98" s="117">
        <f t="shared" si="12"/>
        <v>32997.516738303857</v>
      </c>
      <c r="N98" s="117">
        <f t="shared" si="12"/>
        <v>32622.74320890741</v>
      </c>
      <c r="O98" s="117">
        <f t="shared" si="12"/>
        <v>32996.800293968321</v>
      </c>
      <c r="P98" s="117">
        <f t="shared" si="12"/>
        <v>28862.905256507267</v>
      </c>
      <c r="Q98" s="117">
        <f t="shared" si="12"/>
        <v>29920.852624538733</v>
      </c>
      <c r="R98" s="117">
        <f t="shared" ref="R98:V98" si="13">R99+R102+R104+R113</f>
        <v>28184.144957184042</v>
      </c>
      <c r="S98" s="117">
        <f t="shared" si="13"/>
        <v>27750.645265480984</v>
      </c>
      <c r="T98" s="117">
        <f t="shared" si="13"/>
        <v>25549.40907601286</v>
      </c>
      <c r="U98" s="117">
        <f t="shared" si="13"/>
        <v>26289.444492946404</v>
      </c>
      <c r="V98" s="117">
        <f t="shared" si="13"/>
        <v>27744.436434063547</v>
      </c>
      <c r="W98" s="117">
        <f t="shared" ref="W98" si="14">W99+W102+W104+W113</f>
        <v>21823.958413761502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42633.283298641181</v>
      </c>
      <c r="C99" s="122">
        <f t="shared" si="15"/>
        <v>47242.403477655549</v>
      </c>
      <c r="D99" s="122">
        <f t="shared" si="15"/>
        <v>42501.145928644415</v>
      </c>
      <c r="E99" s="122">
        <f t="shared" si="15"/>
        <v>43022.440045457028</v>
      </c>
      <c r="F99" s="122">
        <f t="shared" si="15"/>
        <v>41103.137009080827</v>
      </c>
      <c r="G99" s="122">
        <f t="shared" si="15"/>
        <v>40774.834505800274</v>
      </c>
      <c r="H99" s="122">
        <f t="shared" si="15"/>
        <v>39229.957330669647</v>
      </c>
      <c r="I99" s="122">
        <f t="shared" si="15"/>
        <v>29664.941083641337</v>
      </c>
      <c r="J99" s="122">
        <f t="shared" si="15"/>
        <v>35010.262118282619</v>
      </c>
      <c r="K99" s="122">
        <f t="shared" si="15"/>
        <v>31494.690017490851</v>
      </c>
      <c r="L99" s="122">
        <f t="shared" si="15"/>
        <v>30991.245591219697</v>
      </c>
      <c r="M99" s="122">
        <f t="shared" si="15"/>
        <v>26743.683864494935</v>
      </c>
      <c r="N99" s="122">
        <f t="shared" si="15"/>
        <v>26477.766044623302</v>
      </c>
      <c r="O99" s="122">
        <f t="shared" si="15"/>
        <v>27296.583963074605</v>
      </c>
      <c r="P99" s="122">
        <f t="shared" si="15"/>
        <v>23044.88551836463</v>
      </c>
      <c r="Q99" s="122">
        <f t="shared" si="15"/>
        <v>24308.880330697717</v>
      </c>
      <c r="R99" s="122">
        <f t="shared" ref="R99:V99" si="16">SUM(R100:R101)</f>
        <v>22786.338262913901</v>
      </c>
      <c r="S99" s="122">
        <f t="shared" si="16"/>
        <v>22285.95177374774</v>
      </c>
      <c r="T99" s="122">
        <f t="shared" si="16"/>
        <v>20408.870925627736</v>
      </c>
      <c r="U99" s="122">
        <f t="shared" si="16"/>
        <v>21039.768981549332</v>
      </c>
      <c r="V99" s="122">
        <f t="shared" si="16"/>
        <v>22349.428758321294</v>
      </c>
      <c r="W99" s="122">
        <f t="shared" ref="W99" si="17">SUM(W100:W101)</f>
        <v>17478.964776467514</v>
      </c>
      <c r="DA99" s="130" t="s">
        <v>1610</v>
      </c>
    </row>
    <row r="100" spans="1:105" ht="12" customHeight="1" x14ac:dyDescent="0.25">
      <c r="A100" s="97" t="s">
        <v>217</v>
      </c>
      <c r="B100" s="98">
        <v>42142.310083608456</v>
      </c>
      <c r="C100" s="98">
        <v>46701.703184546626</v>
      </c>
      <c r="D100" s="98">
        <v>42019.554151506338</v>
      </c>
      <c r="E100" s="98">
        <v>42550.171419477403</v>
      </c>
      <c r="F100" s="98">
        <v>40650.035287309664</v>
      </c>
      <c r="G100" s="98">
        <v>40329.255475849277</v>
      </c>
      <c r="H100" s="98">
        <v>38803.783529298176</v>
      </c>
      <c r="I100" s="98">
        <v>29350.559999063691</v>
      </c>
      <c r="J100" s="98">
        <v>34630.651844788437</v>
      </c>
      <c r="K100" s="98">
        <v>31151.843331550859</v>
      </c>
      <c r="L100" s="98">
        <v>30649.993359284799</v>
      </c>
      <c r="M100" s="98">
        <v>26447.123008390281</v>
      </c>
      <c r="N100" s="98">
        <v>26177.660625408513</v>
      </c>
      <c r="O100" s="98">
        <v>26971.905508889515</v>
      </c>
      <c r="P100" s="98">
        <v>22769.757058239924</v>
      </c>
      <c r="Q100" s="98">
        <v>24021.799099498116</v>
      </c>
      <c r="R100" s="98">
        <v>22516.280573786731</v>
      </c>
      <c r="S100" s="98">
        <v>22020.145001123266</v>
      </c>
      <c r="T100" s="98">
        <v>20163.476349267799</v>
      </c>
      <c r="U100" s="98">
        <v>20782.895463047404</v>
      </c>
      <c r="V100" s="98">
        <v>22072.450967915756</v>
      </c>
      <c r="W100" s="98">
        <v>17262.785731491986</v>
      </c>
      <c r="DA100" s="63" t="s">
        <v>1611</v>
      </c>
    </row>
    <row r="101" spans="1:105" ht="12" customHeight="1" x14ac:dyDescent="0.25">
      <c r="A101" s="97" t="s">
        <v>53</v>
      </c>
      <c r="B101" s="98">
        <v>490.9732150327286</v>
      </c>
      <c r="C101" s="98">
        <v>540.70029310892176</v>
      </c>
      <c r="D101" s="98">
        <v>481.59177713807981</v>
      </c>
      <c r="E101" s="98">
        <v>472.26862597962219</v>
      </c>
      <c r="F101" s="98">
        <v>453.10172177116232</v>
      </c>
      <c r="G101" s="98">
        <v>445.57902995099812</v>
      </c>
      <c r="H101" s="98">
        <v>426.17380137147251</v>
      </c>
      <c r="I101" s="98">
        <v>314.38108457764628</v>
      </c>
      <c r="J101" s="98">
        <v>379.61027349417952</v>
      </c>
      <c r="K101" s="98">
        <v>342.84668593999214</v>
      </c>
      <c r="L101" s="98">
        <v>341.25223193489876</v>
      </c>
      <c r="M101" s="98">
        <v>296.56085610465237</v>
      </c>
      <c r="N101" s="98">
        <v>300.10541921478881</v>
      </c>
      <c r="O101" s="98">
        <v>324.67845418508966</v>
      </c>
      <c r="P101" s="98">
        <v>275.12846012470726</v>
      </c>
      <c r="Q101" s="98">
        <v>287.08123119960277</v>
      </c>
      <c r="R101" s="98">
        <v>270.05768912717178</v>
      </c>
      <c r="S101" s="98">
        <v>265.80677262447347</v>
      </c>
      <c r="T101" s="98">
        <v>245.39457635993796</v>
      </c>
      <c r="U101" s="98">
        <v>256.87351850192869</v>
      </c>
      <c r="V101" s="98">
        <v>276.97779040553826</v>
      </c>
      <c r="W101" s="98">
        <v>216.17904497552919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110.56642235985139</v>
      </c>
      <c r="C102" s="122">
        <f t="shared" si="18"/>
        <v>130.02572214263591</v>
      </c>
      <c r="D102" s="122">
        <f t="shared" si="18"/>
        <v>110.34381547371777</v>
      </c>
      <c r="E102" s="122">
        <f t="shared" si="18"/>
        <v>198.29882913959761</v>
      </c>
      <c r="F102" s="122">
        <f t="shared" si="18"/>
        <v>111.25939291819348</v>
      </c>
      <c r="G102" s="122">
        <f t="shared" si="18"/>
        <v>124.26584188939322</v>
      </c>
      <c r="H102" s="122">
        <f t="shared" si="18"/>
        <v>149.89676722521941</v>
      </c>
      <c r="I102" s="122">
        <f t="shared" si="18"/>
        <v>152.45179924880989</v>
      </c>
      <c r="J102" s="122">
        <f t="shared" si="18"/>
        <v>153.32909067388374</v>
      </c>
      <c r="K102" s="122">
        <f t="shared" si="18"/>
        <v>130.88467427124885</v>
      </c>
      <c r="L102" s="122">
        <f t="shared" si="18"/>
        <v>148.32269192296366</v>
      </c>
      <c r="M102" s="122">
        <f t="shared" si="18"/>
        <v>137.02725060211316</v>
      </c>
      <c r="N102" s="122">
        <f t="shared" si="18"/>
        <v>177.98737667749057</v>
      </c>
      <c r="O102" s="122">
        <f t="shared" si="18"/>
        <v>127.99773157427394</v>
      </c>
      <c r="P102" s="122">
        <f t="shared" si="18"/>
        <v>113.48046925430083</v>
      </c>
      <c r="Q102" s="122">
        <f t="shared" si="18"/>
        <v>147.25609409942399</v>
      </c>
      <c r="R102" s="122">
        <f t="shared" si="18"/>
        <v>155.45910163538778</v>
      </c>
      <c r="S102" s="122">
        <f t="shared" si="18"/>
        <v>160.92483122707887</v>
      </c>
      <c r="T102" s="122">
        <f t="shared" si="18"/>
        <v>127.80741189345238</v>
      </c>
      <c r="U102" s="122">
        <f t="shared" si="18"/>
        <v>141.24131376296722</v>
      </c>
      <c r="V102" s="122">
        <f t="shared" si="18"/>
        <v>131.03087861926454</v>
      </c>
      <c r="W102" s="122">
        <f t="shared" si="18"/>
        <v>127.69591690637765</v>
      </c>
      <c r="DA102" s="130" t="s">
        <v>1613</v>
      </c>
    </row>
    <row r="103" spans="1:105" ht="12" customHeight="1" x14ac:dyDescent="0.25">
      <c r="A103" s="97" t="s">
        <v>53</v>
      </c>
      <c r="B103" s="98">
        <v>110.56642235985139</v>
      </c>
      <c r="C103" s="98">
        <v>130.02572214263591</v>
      </c>
      <c r="D103" s="98">
        <v>110.34381547371777</v>
      </c>
      <c r="E103" s="98">
        <v>198.29882913959761</v>
      </c>
      <c r="F103" s="98">
        <v>111.25939291819348</v>
      </c>
      <c r="G103" s="98">
        <v>124.26584188939322</v>
      </c>
      <c r="H103" s="98">
        <v>149.89676722521941</v>
      </c>
      <c r="I103" s="98">
        <v>152.45179924880989</v>
      </c>
      <c r="J103" s="98">
        <v>153.32909067388374</v>
      </c>
      <c r="K103" s="98">
        <v>130.88467427124885</v>
      </c>
      <c r="L103" s="98">
        <v>148.32269192296366</v>
      </c>
      <c r="M103" s="98">
        <v>137.02725060211316</v>
      </c>
      <c r="N103" s="98">
        <v>177.98737667749057</v>
      </c>
      <c r="O103" s="98">
        <v>127.99773157427394</v>
      </c>
      <c r="P103" s="98">
        <v>113.48046925430083</v>
      </c>
      <c r="Q103" s="98">
        <v>147.25609409942399</v>
      </c>
      <c r="R103" s="98">
        <v>155.45910163538778</v>
      </c>
      <c r="S103" s="98">
        <v>160.92483122707887</v>
      </c>
      <c r="T103" s="98">
        <v>127.80741189345238</v>
      </c>
      <c r="U103" s="98">
        <v>141.24131376296722</v>
      </c>
      <c r="V103" s="98">
        <v>131.03087861926454</v>
      </c>
      <c r="W103" s="98">
        <v>127.69591690637765</v>
      </c>
      <c r="DA103" s="63" t="s">
        <v>1614</v>
      </c>
    </row>
    <row r="104" spans="1:105" ht="12" customHeight="1" x14ac:dyDescent="0.25">
      <c r="A104" s="121" t="s">
        <v>55</v>
      </c>
      <c r="B104" s="122">
        <v>5976.034746577152</v>
      </c>
      <c r="C104" s="122">
        <v>6260.3524799282586</v>
      </c>
      <c r="D104" s="122">
        <v>6009.0280285770477</v>
      </c>
      <c r="E104" s="122">
        <v>5947.8715131311274</v>
      </c>
      <c r="F104" s="122">
        <v>5801.5815618543138</v>
      </c>
      <c r="G104" s="122">
        <v>5711.3019612573844</v>
      </c>
      <c r="H104" s="122">
        <v>5727.4560266983135</v>
      </c>
      <c r="I104" s="122">
        <v>4718.3393154788591</v>
      </c>
      <c r="J104" s="122">
        <v>5213.5574750743626</v>
      </c>
      <c r="K104" s="122">
        <v>4912.6561029884097</v>
      </c>
      <c r="L104" s="122">
        <v>4675.6036407919419</v>
      </c>
      <c r="M104" s="122">
        <v>4692.9155353469423</v>
      </c>
      <c r="N104" s="122">
        <v>4574.1207498728727</v>
      </c>
      <c r="O104" s="122">
        <v>4170.1533521182191</v>
      </c>
      <c r="P104" s="122">
        <v>4340.2825654511407</v>
      </c>
      <c r="Q104" s="122">
        <v>4144.0895232228559</v>
      </c>
      <c r="R104" s="122">
        <v>3995.6758820788559</v>
      </c>
      <c r="S104" s="122">
        <v>4047.2781626849946</v>
      </c>
      <c r="T104" s="122">
        <v>3805.4469297055616</v>
      </c>
      <c r="U104" s="122">
        <v>3944.892215135987</v>
      </c>
      <c r="V104" s="122">
        <v>4110.9052660278367</v>
      </c>
      <c r="W104" s="122">
        <v>3137.7236796135867</v>
      </c>
      <c r="DA104" s="130" t="s">
        <v>1615</v>
      </c>
    </row>
    <row r="105" spans="1:105" ht="12" customHeight="1" x14ac:dyDescent="0.25">
      <c r="A105" s="97" t="s">
        <v>138</v>
      </c>
      <c r="B105" s="98">
        <v>4408.977872898824</v>
      </c>
      <c r="C105" s="98">
        <v>4698.7145577377541</v>
      </c>
      <c r="D105" s="98">
        <v>4476.7114592798071</v>
      </c>
      <c r="E105" s="98">
        <v>4484.0075708637278</v>
      </c>
      <c r="F105" s="98">
        <v>4348.7919606703335</v>
      </c>
      <c r="G105" s="98">
        <v>4328.268471692495</v>
      </c>
      <c r="H105" s="98">
        <v>4377.811455505027</v>
      </c>
      <c r="I105" s="98">
        <v>3458.7537173478208</v>
      </c>
      <c r="J105" s="98">
        <v>4021.6968396922907</v>
      </c>
      <c r="K105" s="98">
        <v>3752.171623326582</v>
      </c>
      <c r="L105" s="98">
        <v>3550.5712530611327</v>
      </c>
      <c r="M105" s="98">
        <v>3531.8051227398123</v>
      </c>
      <c r="N105" s="98">
        <v>3376.85164600298</v>
      </c>
      <c r="O105" s="98">
        <v>2815.9560502910108</v>
      </c>
      <c r="P105" s="98">
        <v>2970.2714629677839</v>
      </c>
      <c r="Q105" s="98">
        <v>2783.2362675515942</v>
      </c>
      <c r="R105" s="98">
        <v>2727.8757582703656</v>
      </c>
      <c r="S105" s="98">
        <v>2846.7455542351772</v>
      </c>
      <c r="T105" s="98">
        <v>2718.6075251603984</v>
      </c>
      <c r="U105" s="98">
        <v>2955.4441035681284</v>
      </c>
      <c r="V105" s="98">
        <v>3169.6590404823955</v>
      </c>
      <c r="W105" s="98">
        <v>2270.5739640879074</v>
      </c>
      <c r="DA105" s="63" t="s">
        <v>1616</v>
      </c>
    </row>
    <row r="106" spans="1:105" ht="12" customHeight="1" x14ac:dyDescent="0.25">
      <c r="A106" s="97" t="s">
        <v>137</v>
      </c>
      <c r="B106" s="98">
        <v>5.0389831973655541</v>
      </c>
      <c r="C106" s="98">
        <v>6.7195161790774893</v>
      </c>
      <c r="D106" s="98">
        <v>6.841962907601248</v>
      </c>
      <c r="E106" s="98">
        <v>8.8417981749048788</v>
      </c>
      <c r="F106" s="98">
        <v>8.4995457273987558</v>
      </c>
      <c r="G106" s="98">
        <v>10.234766723337927</v>
      </c>
      <c r="H106" s="98">
        <v>13.230762597309566</v>
      </c>
      <c r="I106" s="98">
        <v>10.403872120968019</v>
      </c>
      <c r="J106" s="98">
        <v>15.236340098614303</v>
      </c>
      <c r="K106" s="98">
        <v>16.263257882135001</v>
      </c>
      <c r="L106" s="98">
        <v>16.165215472527844</v>
      </c>
      <c r="M106" s="98">
        <v>17.545470492949317</v>
      </c>
      <c r="N106" s="98">
        <v>19.129216050321201</v>
      </c>
      <c r="O106" s="98">
        <v>15.726449999761503</v>
      </c>
      <c r="P106" s="98">
        <v>20.614580289249655</v>
      </c>
      <c r="Q106" s="98">
        <v>19.430998458574308</v>
      </c>
      <c r="R106" s="98">
        <v>19.282799043839244</v>
      </c>
      <c r="S106" s="98">
        <v>21.303959465861141</v>
      </c>
      <c r="T106" s="98">
        <v>19.865317949955976</v>
      </c>
      <c r="U106" s="98">
        <v>28.148489429201035</v>
      </c>
      <c r="V106" s="98">
        <v>34.964013417339807</v>
      </c>
      <c r="W106" s="98">
        <v>23.017276234075158</v>
      </c>
      <c r="DA106" s="63" t="s">
        <v>1617</v>
      </c>
    </row>
    <row r="107" spans="1:105" ht="12" customHeight="1" x14ac:dyDescent="0.25">
      <c r="A107" s="100" t="s">
        <v>217</v>
      </c>
      <c r="B107" s="101">
        <v>2.473562659233044</v>
      </c>
      <c r="C107" s="101">
        <v>3.3131120187757652</v>
      </c>
      <c r="D107" s="101">
        <v>3.4527359206463601</v>
      </c>
      <c r="E107" s="101">
        <v>4.5229403217749411</v>
      </c>
      <c r="F107" s="101">
        <v>4.5408862237476759</v>
      </c>
      <c r="G107" s="101">
        <v>5.5124167110764546</v>
      </c>
      <c r="H107" s="101">
        <v>7.0995975206788078</v>
      </c>
      <c r="I107" s="101">
        <v>5.8904831619636653</v>
      </c>
      <c r="J107" s="101">
        <v>8.1890033262095674</v>
      </c>
      <c r="K107" s="101">
        <v>8.8568140430470397</v>
      </c>
      <c r="L107" s="101">
        <v>8.797635337618777</v>
      </c>
      <c r="M107" s="101">
        <v>9.6567884795883518</v>
      </c>
      <c r="N107" s="101">
        <v>10.653374304796257</v>
      </c>
      <c r="O107" s="101">
        <v>8.653376873480731</v>
      </c>
      <c r="P107" s="101">
        <v>10.533421246259218</v>
      </c>
      <c r="Q107" s="101">
        <v>9.7394340282927239</v>
      </c>
      <c r="R107" s="101">
        <v>9.8422983678024956</v>
      </c>
      <c r="S107" s="101">
        <v>11.500219601309036</v>
      </c>
      <c r="T107" s="101">
        <v>9.8921373999792443</v>
      </c>
      <c r="U107" s="101">
        <v>13.992485773429872</v>
      </c>
      <c r="V107" s="101">
        <v>16.674058187529617</v>
      </c>
      <c r="W107" s="101">
        <v>11.580023923763882</v>
      </c>
      <c r="DA107" s="131" t="s">
        <v>1618</v>
      </c>
    </row>
    <row r="108" spans="1:105" ht="12" customHeight="1" x14ac:dyDescent="0.25">
      <c r="A108" s="103" t="s">
        <v>52</v>
      </c>
      <c r="B108" s="104">
        <v>2.5654205381325115</v>
      </c>
      <c r="C108" s="104">
        <v>3.406404160301725</v>
      </c>
      <c r="D108" s="104">
        <v>3.3892269869548861</v>
      </c>
      <c r="E108" s="104">
        <v>4.3188578531299395</v>
      </c>
      <c r="F108" s="104">
        <v>3.9586595036510834</v>
      </c>
      <c r="G108" s="104">
        <v>4.7223500122614679</v>
      </c>
      <c r="H108" s="104">
        <v>6.1311650766307633</v>
      </c>
      <c r="I108" s="104">
        <v>4.5133889590043532</v>
      </c>
      <c r="J108" s="104">
        <v>7.0473367724047371</v>
      </c>
      <c r="K108" s="104">
        <v>7.4064438390879603</v>
      </c>
      <c r="L108" s="104">
        <v>7.3675801349090717</v>
      </c>
      <c r="M108" s="104">
        <v>7.8886820133609623</v>
      </c>
      <c r="N108" s="104">
        <v>8.475841745524944</v>
      </c>
      <c r="O108" s="104">
        <v>7.073073126280768</v>
      </c>
      <c r="P108" s="104">
        <v>10.081159042990434</v>
      </c>
      <c r="Q108" s="104">
        <v>9.6915644302815824</v>
      </c>
      <c r="R108" s="104">
        <v>9.4405006760367467</v>
      </c>
      <c r="S108" s="104">
        <v>9.8037398645521083</v>
      </c>
      <c r="T108" s="104">
        <v>9.9731805499767319</v>
      </c>
      <c r="U108" s="104">
        <v>14.156003655771162</v>
      </c>
      <c r="V108" s="104">
        <v>18.289955229810197</v>
      </c>
      <c r="W108" s="104">
        <v>11.437252310311276</v>
      </c>
      <c r="DA108" s="132" t="s">
        <v>1619</v>
      </c>
    </row>
    <row r="109" spans="1:105" ht="12" customHeight="1" x14ac:dyDescent="0.25">
      <c r="A109" s="106" t="s">
        <v>122</v>
      </c>
      <c r="B109" s="101">
        <v>1314.7171806172892</v>
      </c>
      <c r="C109" s="101">
        <v>1294.1533921205046</v>
      </c>
      <c r="D109" s="101">
        <v>1252.0272033596825</v>
      </c>
      <c r="E109" s="101">
        <v>1160.3069124552235</v>
      </c>
      <c r="F109" s="101">
        <v>1137.8425178505406</v>
      </c>
      <c r="G109" s="101">
        <v>1060.0147456182215</v>
      </c>
      <c r="H109" s="101">
        <v>1012.7804212189424</v>
      </c>
      <c r="I109" s="101">
        <v>908.57670576932435</v>
      </c>
      <c r="J109" s="101">
        <v>813.7410484885977</v>
      </c>
      <c r="K109" s="101">
        <v>740.32196476072625</v>
      </c>
      <c r="L109" s="101">
        <v>696.74538218484315</v>
      </c>
      <c r="M109" s="101">
        <v>699.66173794993153</v>
      </c>
      <c r="N109" s="101">
        <v>713.86184782871373</v>
      </c>
      <c r="O109" s="101">
        <v>761.55110310918258</v>
      </c>
      <c r="P109" s="101">
        <v>737.71752519295023</v>
      </c>
      <c r="Q109" s="101">
        <v>713.10625541243439</v>
      </c>
      <c r="R109" s="101">
        <v>643.33836829208667</v>
      </c>
      <c r="S109" s="101">
        <v>589.25659982357888</v>
      </c>
      <c r="T109" s="101">
        <v>523.48946496952897</v>
      </c>
      <c r="U109" s="101">
        <v>473.72651623011996</v>
      </c>
      <c r="V109" s="101">
        <v>440.48585826430536</v>
      </c>
      <c r="W109" s="101">
        <v>419.95711300081575</v>
      </c>
      <c r="DA109" s="131" t="s">
        <v>1620</v>
      </c>
    </row>
    <row r="110" spans="1:105" ht="12" customHeight="1" x14ac:dyDescent="0.25">
      <c r="A110" s="107" t="s">
        <v>121</v>
      </c>
      <c r="B110" s="104">
        <v>247.3007098636738</v>
      </c>
      <c r="C110" s="104">
        <v>260.76501389092323</v>
      </c>
      <c r="D110" s="104">
        <v>273.44740302995513</v>
      </c>
      <c r="E110" s="104">
        <v>294.7152316372696</v>
      </c>
      <c r="F110" s="104">
        <v>306.44753760604277</v>
      </c>
      <c r="G110" s="104">
        <v>312.78397722333045</v>
      </c>
      <c r="H110" s="104">
        <v>323.63338737703543</v>
      </c>
      <c r="I110" s="104">
        <v>340.60502024074299</v>
      </c>
      <c r="J110" s="104">
        <v>362.88324679486101</v>
      </c>
      <c r="K110" s="104">
        <v>403.89925701896772</v>
      </c>
      <c r="L110" s="104">
        <v>412.1217900734357</v>
      </c>
      <c r="M110" s="104">
        <v>443.903204164248</v>
      </c>
      <c r="N110" s="104">
        <v>464.27803999085586</v>
      </c>
      <c r="O110" s="104">
        <v>576.91974871826653</v>
      </c>
      <c r="P110" s="104">
        <v>611.67899700115663</v>
      </c>
      <c r="Q110" s="104">
        <v>628.31600180025293</v>
      </c>
      <c r="R110" s="104">
        <v>605.17895647256228</v>
      </c>
      <c r="S110" s="104">
        <v>589.97204916037833</v>
      </c>
      <c r="T110" s="104">
        <v>543.48462162567864</v>
      </c>
      <c r="U110" s="104">
        <v>487.57310590853893</v>
      </c>
      <c r="V110" s="104">
        <v>465.79635386379618</v>
      </c>
      <c r="W110" s="104">
        <v>424.17532629078801</v>
      </c>
      <c r="DA110" s="132" t="s">
        <v>1621</v>
      </c>
    </row>
    <row r="111" spans="1:105" ht="12" customHeight="1" x14ac:dyDescent="0.25">
      <c r="A111" s="108" t="s">
        <v>53</v>
      </c>
      <c r="B111" s="98">
        <v>82.216272999551862</v>
      </c>
      <c r="C111" s="98">
        <v>88.037517176982078</v>
      </c>
      <c r="D111" s="98">
        <v>93.450537163009599</v>
      </c>
      <c r="E111" s="98">
        <v>102.1514642838288</v>
      </c>
      <c r="F111" s="98">
        <v>108.04333963163715</v>
      </c>
      <c r="G111" s="98">
        <v>118.27665238695903</v>
      </c>
      <c r="H111" s="98">
        <v>116.29345192944223</v>
      </c>
      <c r="I111" s="98">
        <v>125.17769613120412</v>
      </c>
      <c r="J111" s="98">
        <v>127.68505870963406</v>
      </c>
      <c r="K111" s="98">
        <v>144.20054499075502</v>
      </c>
      <c r="L111" s="98">
        <v>145.3089013658666</v>
      </c>
      <c r="M111" s="98">
        <v>164.60257150634808</v>
      </c>
      <c r="N111" s="98">
        <v>166.80721778042815</v>
      </c>
      <c r="O111" s="98">
        <v>220.45531720849917</v>
      </c>
      <c r="P111" s="98">
        <v>216.66778692585652</v>
      </c>
      <c r="Q111" s="98">
        <v>214.65523676208431</v>
      </c>
      <c r="R111" s="98">
        <v>209.37362660653335</v>
      </c>
      <c r="S111" s="98">
        <v>215.30649700089151</v>
      </c>
      <c r="T111" s="98">
        <v>184.54033035164113</v>
      </c>
      <c r="U111" s="98">
        <v>158.32705089785833</v>
      </c>
      <c r="V111" s="98">
        <v>138.62277096841035</v>
      </c>
      <c r="W111" s="98">
        <v>122.91685288757425</v>
      </c>
      <c r="DA111" s="63" t="s">
        <v>1622</v>
      </c>
    </row>
    <row r="112" spans="1:105" ht="12" customHeight="1" x14ac:dyDescent="0.25">
      <c r="A112" s="108" t="s">
        <v>52</v>
      </c>
      <c r="B112" s="98">
        <v>165.0844368641219</v>
      </c>
      <c r="C112" s="98">
        <v>172.72749671394106</v>
      </c>
      <c r="D112" s="98">
        <v>179.99686586694563</v>
      </c>
      <c r="E112" s="98">
        <v>192.56376735344082</v>
      </c>
      <c r="F112" s="98">
        <v>198.4041979744058</v>
      </c>
      <c r="G112" s="98">
        <v>194.50732483637151</v>
      </c>
      <c r="H112" s="98">
        <v>207.33993544759315</v>
      </c>
      <c r="I112" s="98">
        <v>215.42732410953889</v>
      </c>
      <c r="J112" s="98">
        <v>235.19818808522686</v>
      </c>
      <c r="K112" s="98">
        <v>259.69871202821264</v>
      </c>
      <c r="L112" s="98">
        <v>266.81288870756907</v>
      </c>
      <c r="M112" s="98">
        <v>279.30063265789994</v>
      </c>
      <c r="N112" s="98">
        <v>297.47082221042768</v>
      </c>
      <c r="O112" s="98">
        <v>356.46443150976734</v>
      </c>
      <c r="P112" s="98">
        <v>395.01121007529997</v>
      </c>
      <c r="Q112" s="98">
        <v>413.66076503816862</v>
      </c>
      <c r="R112" s="98">
        <v>395.80532986602918</v>
      </c>
      <c r="S112" s="98">
        <v>374.66555215948688</v>
      </c>
      <c r="T112" s="98">
        <v>358.9442912740376</v>
      </c>
      <c r="U112" s="98">
        <v>329.24605501068055</v>
      </c>
      <c r="V112" s="98">
        <v>327.17358289538578</v>
      </c>
      <c r="W112" s="98">
        <v>301.25847340321377</v>
      </c>
      <c r="DA112" s="63" t="s">
        <v>1623</v>
      </c>
    </row>
    <row r="113" spans="1:105" ht="12" customHeight="1" x14ac:dyDescent="0.25">
      <c r="A113" s="121" t="s">
        <v>54</v>
      </c>
      <c r="B113" s="122">
        <v>2157.9450370528771</v>
      </c>
      <c r="C113" s="122">
        <v>2181.9937499731186</v>
      </c>
      <c r="D113" s="122">
        <v>2164.4812118284349</v>
      </c>
      <c r="E113" s="122">
        <v>2098.6606708242771</v>
      </c>
      <c r="F113" s="122">
        <v>2074.5366531371947</v>
      </c>
      <c r="G113" s="122">
        <v>1996.0540233340514</v>
      </c>
      <c r="H113" s="122">
        <v>1926.7913814350409</v>
      </c>
      <c r="I113" s="122">
        <v>1777.3328819635913</v>
      </c>
      <c r="J113" s="122">
        <v>1661.5799994036031</v>
      </c>
      <c r="K113" s="122">
        <v>1553.0536583597989</v>
      </c>
      <c r="L113" s="122">
        <v>1558.8839419105732</v>
      </c>
      <c r="M113" s="122">
        <v>1423.8900878598683</v>
      </c>
      <c r="N113" s="122">
        <v>1392.8690377337432</v>
      </c>
      <c r="O113" s="122">
        <v>1402.0652472012196</v>
      </c>
      <c r="P113" s="122">
        <v>1364.2567034371975</v>
      </c>
      <c r="Q113" s="122">
        <v>1320.6266765187377</v>
      </c>
      <c r="R113" s="122">
        <v>1246.6717105558955</v>
      </c>
      <c r="S113" s="122">
        <v>1256.4904978211721</v>
      </c>
      <c r="T113" s="122">
        <v>1207.2838087861085</v>
      </c>
      <c r="U113" s="122">
        <v>1163.5419824981175</v>
      </c>
      <c r="V113" s="122">
        <v>1153.0715310951525</v>
      </c>
      <c r="W113" s="122">
        <v>1079.5740407740227</v>
      </c>
      <c r="DA113" s="130" t="s">
        <v>1624</v>
      </c>
    </row>
    <row r="114" spans="1:105" ht="12" customHeight="1" x14ac:dyDescent="0.25">
      <c r="A114" s="97" t="s">
        <v>50</v>
      </c>
      <c r="B114" s="98">
        <v>520.51520963188864</v>
      </c>
      <c r="C114" s="98">
        <v>493.21072384604355</v>
      </c>
      <c r="D114" s="98">
        <v>478.39959050949312</v>
      </c>
      <c r="E114" s="98">
        <v>449.80066497737602</v>
      </c>
      <c r="F114" s="98">
        <v>438.6054659347808</v>
      </c>
      <c r="G114" s="98">
        <v>413.90251109542072</v>
      </c>
      <c r="H114" s="98">
        <v>362.92762671856036</v>
      </c>
      <c r="I114" s="98">
        <v>347.23209441730421</v>
      </c>
      <c r="J114" s="98">
        <v>306.654981145384</v>
      </c>
      <c r="K114" s="98">
        <v>289.91420922035456</v>
      </c>
      <c r="L114" s="98">
        <v>272.30641901310526</v>
      </c>
      <c r="M114" s="98">
        <v>260.34271678429081</v>
      </c>
      <c r="N114" s="98">
        <v>232.81167218128641</v>
      </c>
      <c r="O114" s="98">
        <v>237.13090101049619</v>
      </c>
      <c r="P114" s="98">
        <v>236.40784492970496</v>
      </c>
      <c r="Q114" s="98">
        <v>226.24795672090852</v>
      </c>
      <c r="R114" s="98">
        <v>208.20095648451525</v>
      </c>
      <c r="S114" s="98">
        <v>206.64495740131937</v>
      </c>
      <c r="T114" s="98">
        <v>202.96779250575375</v>
      </c>
      <c r="U114" s="98">
        <v>189.38377994302186</v>
      </c>
      <c r="V114" s="98">
        <v>191.87792218246562</v>
      </c>
      <c r="W114" s="98">
        <v>178.80071399300874</v>
      </c>
      <c r="DA114" s="63" t="s">
        <v>1625</v>
      </c>
    </row>
    <row r="115" spans="1:105" ht="12" customHeight="1" x14ac:dyDescent="0.25">
      <c r="A115" s="109" t="s">
        <v>120</v>
      </c>
      <c r="B115" s="33">
        <v>1637.429827420988</v>
      </c>
      <c r="C115" s="33">
        <v>1688.7830261270749</v>
      </c>
      <c r="D115" s="33">
        <v>1686.0816213189412</v>
      </c>
      <c r="E115" s="33">
        <v>1648.8600058469019</v>
      </c>
      <c r="F115" s="33">
        <v>1635.9311872024148</v>
      </c>
      <c r="G115" s="33">
        <v>1582.1515122386302</v>
      </c>
      <c r="H115" s="33">
        <v>1563.8637547164806</v>
      </c>
      <c r="I115" s="33">
        <v>1430.1007875462874</v>
      </c>
      <c r="J115" s="33">
        <v>1354.9250182582189</v>
      </c>
      <c r="K115" s="33">
        <v>1263.1394491394447</v>
      </c>
      <c r="L115" s="33">
        <v>1286.5775228974678</v>
      </c>
      <c r="M115" s="33">
        <v>1163.5473710755778</v>
      </c>
      <c r="N115" s="33">
        <v>1160.0573655524565</v>
      </c>
      <c r="O115" s="33">
        <v>1164.9343461907235</v>
      </c>
      <c r="P115" s="33">
        <v>1127.8488585074931</v>
      </c>
      <c r="Q115" s="33">
        <v>1094.378719797829</v>
      </c>
      <c r="R115" s="33">
        <v>1038.4707540713803</v>
      </c>
      <c r="S115" s="33">
        <v>1049.845540419853</v>
      </c>
      <c r="T115" s="33">
        <v>1004.3160162803549</v>
      </c>
      <c r="U115" s="33">
        <v>974.15820255509573</v>
      </c>
      <c r="V115" s="33">
        <v>961.19360891268673</v>
      </c>
      <c r="W115" s="33">
        <v>900.77332678101413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25959.322989969034</v>
      </c>
      <c r="C117" s="117">
        <f t="shared" si="19"/>
        <v>28702.213930899317</v>
      </c>
      <c r="D117" s="117">
        <f t="shared" si="19"/>
        <v>26318.758663228124</v>
      </c>
      <c r="E117" s="117">
        <f t="shared" si="19"/>
        <v>26839.41692118275</v>
      </c>
      <c r="F117" s="117">
        <f t="shared" si="19"/>
        <v>25746.989315181945</v>
      </c>
      <c r="G117" s="117">
        <f t="shared" si="19"/>
        <v>25724.765490508249</v>
      </c>
      <c r="H117" s="117">
        <f t="shared" si="19"/>
        <v>25334.470223814311</v>
      </c>
      <c r="I117" s="117">
        <f t="shared" si="19"/>
        <v>19737.653400060808</v>
      </c>
      <c r="J117" s="117">
        <f t="shared" si="19"/>
        <v>23218.48102951796</v>
      </c>
      <c r="K117" s="117">
        <f t="shared" si="19"/>
        <v>21345.142839968859</v>
      </c>
      <c r="L117" s="117">
        <f t="shared" si="19"/>
        <v>21419.230958015589</v>
      </c>
      <c r="M117" s="117">
        <f t="shared" si="19"/>
        <v>19313.362053557066</v>
      </c>
      <c r="N117" s="117">
        <f t="shared" si="19"/>
        <v>19865.865853915348</v>
      </c>
      <c r="O117" s="117">
        <f t="shared" si="19"/>
        <v>20770.230161286789</v>
      </c>
      <c r="P117" s="117">
        <f t="shared" si="19"/>
        <v>18371.067864864701</v>
      </c>
      <c r="Q117" s="117">
        <f t="shared" si="19"/>
        <v>19163.391536056897</v>
      </c>
      <c r="R117" s="117">
        <f t="shared" ref="R117:V117" si="20">R118+R121+R123+R132</f>
        <v>18301.63799192576</v>
      </c>
      <c r="S117" s="117">
        <f t="shared" si="20"/>
        <v>18341.503426403688</v>
      </c>
      <c r="T117" s="117">
        <f t="shared" si="20"/>
        <v>17096.978731603409</v>
      </c>
      <c r="U117" s="117">
        <f t="shared" si="20"/>
        <v>17996.039662382682</v>
      </c>
      <c r="V117" s="117">
        <f t="shared" si="20"/>
        <v>19269.308414946921</v>
      </c>
      <c r="W117" s="117">
        <f t="shared" ref="W117" si="21">W118+W121+W123+W132</f>
        <v>15350.835960862789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20653.908182442832</v>
      </c>
      <c r="C118" s="122">
        <f t="shared" si="22"/>
        <v>23142.890562531411</v>
      </c>
      <c r="D118" s="122">
        <f t="shared" si="22"/>
        <v>20928.769990811477</v>
      </c>
      <c r="E118" s="122">
        <f t="shared" si="22"/>
        <v>21320.028323760409</v>
      </c>
      <c r="F118" s="122">
        <f t="shared" si="22"/>
        <v>20481.49616255911</v>
      </c>
      <c r="G118" s="122">
        <f t="shared" si="22"/>
        <v>20507.585180047674</v>
      </c>
      <c r="H118" s="122">
        <f t="shared" si="22"/>
        <v>20042.827078692942</v>
      </c>
      <c r="I118" s="122">
        <f t="shared" si="22"/>
        <v>15132.174831215074</v>
      </c>
      <c r="J118" s="122">
        <f t="shared" si="22"/>
        <v>18363.37545324201</v>
      </c>
      <c r="K118" s="122">
        <f t="shared" si="22"/>
        <v>16773.031997242717</v>
      </c>
      <c r="L118" s="122">
        <f t="shared" si="22"/>
        <v>16895.435637796785</v>
      </c>
      <c r="M118" s="122">
        <f t="shared" si="22"/>
        <v>14864.425716825046</v>
      </c>
      <c r="N118" s="122">
        <f t="shared" si="22"/>
        <v>15313.620011563658</v>
      </c>
      <c r="O118" s="122">
        <f t="shared" si="22"/>
        <v>16517.455498524188</v>
      </c>
      <c r="P118" s="122">
        <f t="shared" si="22"/>
        <v>14044.125578025405</v>
      </c>
      <c r="Q118" s="122">
        <f t="shared" si="22"/>
        <v>14852.061951488296</v>
      </c>
      <c r="R118" s="122">
        <f t="shared" ref="R118:V118" si="23">SUM(R119:R120)</f>
        <v>14080.762995339037</v>
      </c>
      <c r="S118" s="122">
        <f t="shared" si="23"/>
        <v>13993.026855860195</v>
      </c>
      <c r="T118" s="122">
        <f t="shared" si="23"/>
        <v>12998.29900344093</v>
      </c>
      <c r="U118" s="122">
        <f t="shared" si="23"/>
        <v>13705.177154507241</v>
      </c>
      <c r="V118" s="122">
        <f t="shared" si="23"/>
        <v>14823.121802554588</v>
      </c>
      <c r="W118" s="122">
        <f t="shared" ref="W118" si="24">SUM(W119:W120)</f>
        <v>11633.865972371605</v>
      </c>
      <c r="DA118" s="130" t="s">
        <v>1778</v>
      </c>
    </row>
    <row r="119" spans="1:105" ht="12" customHeight="1" x14ac:dyDescent="0.25">
      <c r="A119" s="97" t="s">
        <v>217</v>
      </c>
      <c r="B119" s="98">
        <v>20162.934967410103</v>
      </c>
      <c r="C119" s="98">
        <v>22602.190269422488</v>
      </c>
      <c r="D119" s="98">
        <v>20447.178213673396</v>
      </c>
      <c r="E119" s="98">
        <v>20847.759697780788</v>
      </c>
      <c r="F119" s="98">
        <v>20028.394440787946</v>
      </c>
      <c r="G119" s="98">
        <v>20062.006150096677</v>
      </c>
      <c r="H119" s="98">
        <v>19616.653277321471</v>
      </c>
      <c r="I119" s="98">
        <v>14817.793746637428</v>
      </c>
      <c r="J119" s="98">
        <v>17983.765179747832</v>
      </c>
      <c r="K119" s="98">
        <v>16430.185311302725</v>
      </c>
      <c r="L119" s="98">
        <v>16554.183405861888</v>
      </c>
      <c r="M119" s="98">
        <v>14567.864860720394</v>
      </c>
      <c r="N119" s="98">
        <v>15013.514592348869</v>
      </c>
      <c r="O119" s="98">
        <v>16192.777044339098</v>
      </c>
      <c r="P119" s="98">
        <v>13768.997117900697</v>
      </c>
      <c r="Q119" s="98">
        <v>14564.980720288693</v>
      </c>
      <c r="R119" s="98">
        <v>13810.705306211865</v>
      </c>
      <c r="S119" s="98">
        <v>13727.220083235721</v>
      </c>
      <c r="T119" s="98">
        <v>12752.904427080992</v>
      </c>
      <c r="U119" s="98">
        <v>13448.303636005312</v>
      </c>
      <c r="V119" s="98">
        <v>14546.144012149049</v>
      </c>
      <c r="W119" s="98">
        <v>11417.686927396075</v>
      </c>
      <c r="DA119" s="63" t="s">
        <v>1779</v>
      </c>
    </row>
    <row r="120" spans="1:105" ht="12" customHeight="1" x14ac:dyDescent="0.25">
      <c r="A120" s="97" t="s">
        <v>53</v>
      </c>
      <c r="B120" s="98">
        <v>490.9732150327286</v>
      </c>
      <c r="C120" s="98">
        <v>540.70029310892176</v>
      </c>
      <c r="D120" s="98">
        <v>481.59177713807981</v>
      </c>
      <c r="E120" s="98">
        <v>472.26862597962219</v>
      </c>
      <c r="F120" s="98">
        <v>453.10172177116232</v>
      </c>
      <c r="G120" s="98">
        <v>445.57902995099812</v>
      </c>
      <c r="H120" s="98">
        <v>426.17380137147251</v>
      </c>
      <c r="I120" s="98">
        <v>314.38108457764628</v>
      </c>
      <c r="J120" s="98">
        <v>379.61027349417952</v>
      </c>
      <c r="K120" s="98">
        <v>342.84668593999214</v>
      </c>
      <c r="L120" s="98">
        <v>341.25223193489876</v>
      </c>
      <c r="M120" s="98">
        <v>296.56085610465237</v>
      </c>
      <c r="N120" s="98">
        <v>300.10541921478881</v>
      </c>
      <c r="O120" s="98">
        <v>324.67845418508966</v>
      </c>
      <c r="P120" s="98">
        <v>275.12846012470726</v>
      </c>
      <c r="Q120" s="98">
        <v>287.08123119960277</v>
      </c>
      <c r="R120" s="98">
        <v>270.05768912717178</v>
      </c>
      <c r="S120" s="98">
        <v>265.80677262447347</v>
      </c>
      <c r="T120" s="98">
        <v>245.39457635993796</v>
      </c>
      <c r="U120" s="98">
        <v>256.87351850192869</v>
      </c>
      <c r="V120" s="98">
        <v>276.97779040553826</v>
      </c>
      <c r="W120" s="98">
        <v>216.17904497552919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195.92454070612686</v>
      </c>
      <c r="C121" s="122">
        <f t="shared" si="25"/>
        <v>240.87529605058856</v>
      </c>
      <c r="D121" s="122">
        <f t="shared" si="25"/>
        <v>214.69543090223337</v>
      </c>
      <c r="E121" s="122">
        <f t="shared" si="25"/>
        <v>407.08296593966708</v>
      </c>
      <c r="F121" s="122">
        <f t="shared" si="25"/>
        <v>242.30344958397302</v>
      </c>
      <c r="G121" s="122">
        <f t="shared" si="25"/>
        <v>286.803021965271</v>
      </c>
      <c r="H121" s="122">
        <f t="shared" si="25"/>
        <v>367.94879823127951</v>
      </c>
      <c r="I121" s="122">
        <f t="shared" si="25"/>
        <v>384.87403607375774</v>
      </c>
      <c r="J121" s="122">
        <f t="shared" si="25"/>
        <v>394.91603883430429</v>
      </c>
      <c r="K121" s="122">
        <f t="shared" si="25"/>
        <v>349.15276693277889</v>
      </c>
      <c r="L121" s="122">
        <f t="shared" si="25"/>
        <v>406.93702106027564</v>
      </c>
      <c r="M121" s="122">
        <f t="shared" si="25"/>
        <v>389.20791117142898</v>
      </c>
      <c r="N121" s="122">
        <f t="shared" si="25"/>
        <v>522.83224886063522</v>
      </c>
      <c r="O121" s="122">
        <f t="shared" si="25"/>
        <v>396.94698830771864</v>
      </c>
      <c r="P121" s="122">
        <f t="shared" si="25"/>
        <v>365.28223718935999</v>
      </c>
      <c r="Q121" s="122">
        <f t="shared" si="25"/>
        <v>482.37672113957223</v>
      </c>
      <c r="R121" s="122">
        <f t="shared" si="25"/>
        <v>521.04443881849397</v>
      </c>
      <c r="S121" s="122">
        <f t="shared" si="25"/>
        <v>552.86705238765683</v>
      </c>
      <c r="T121" s="122">
        <f t="shared" si="25"/>
        <v>454.37876111586752</v>
      </c>
      <c r="U121" s="122">
        <f t="shared" si="25"/>
        <v>513.34474460305989</v>
      </c>
      <c r="V121" s="122">
        <f t="shared" si="25"/>
        <v>490.65364047601395</v>
      </c>
      <c r="W121" s="122">
        <f t="shared" si="25"/>
        <v>490.16252177928362</v>
      </c>
      <c r="DA121" s="130" t="s">
        <v>1781</v>
      </c>
    </row>
    <row r="122" spans="1:105" ht="12" customHeight="1" x14ac:dyDescent="0.25">
      <c r="A122" s="97" t="s">
        <v>53</v>
      </c>
      <c r="B122" s="98">
        <v>195.92454070612686</v>
      </c>
      <c r="C122" s="98">
        <v>240.87529605058856</v>
      </c>
      <c r="D122" s="98">
        <v>214.69543090223337</v>
      </c>
      <c r="E122" s="98">
        <v>407.08296593966708</v>
      </c>
      <c r="F122" s="98">
        <v>242.30344958397302</v>
      </c>
      <c r="G122" s="98">
        <v>286.803021965271</v>
      </c>
      <c r="H122" s="98">
        <v>367.94879823127951</v>
      </c>
      <c r="I122" s="98">
        <v>384.87403607375774</v>
      </c>
      <c r="J122" s="98">
        <v>394.91603883430429</v>
      </c>
      <c r="K122" s="98">
        <v>349.15276693277889</v>
      </c>
      <c r="L122" s="98">
        <v>406.93702106027564</v>
      </c>
      <c r="M122" s="98">
        <v>389.20791117142898</v>
      </c>
      <c r="N122" s="98">
        <v>522.83224886063522</v>
      </c>
      <c r="O122" s="98">
        <v>396.94698830771864</v>
      </c>
      <c r="P122" s="98">
        <v>365.28223718935999</v>
      </c>
      <c r="Q122" s="98">
        <v>482.37672113957223</v>
      </c>
      <c r="R122" s="98">
        <v>521.04443881849397</v>
      </c>
      <c r="S122" s="98">
        <v>552.86705238765683</v>
      </c>
      <c r="T122" s="98">
        <v>454.37876111586752</v>
      </c>
      <c r="U122" s="98">
        <v>513.34474460305989</v>
      </c>
      <c r="V122" s="98">
        <v>490.65364047601395</v>
      </c>
      <c r="W122" s="98">
        <v>490.16252177928362</v>
      </c>
      <c r="DA122" s="63" t="s">
        <v>1782</v>
      </c>
    </row>
    <row r="123" spans="1:105" ht="12" customHeight="1" x14ac:dyDescent="0.25">
      <c r="A123" s="121" t="s">
        <v>55</v>
      </c>
      <c r="B123" s="122">
        <v>3558.4830354379856</v>
      </c>
      <c r="C123" s="122">
        <v>3741.5478116782156</v>
      </c>
      <c r="D123" s="122">
        <v>3606.1592373978287</v>
      </c>
      <c r="E123" s="122">
        <v>3585.1826904341556</v>
      </c>
      <c r="F123" s="122">
        <v>3507.9291797006572</v>
      </c>
      <c r="G123" s="122">
        <v>3466.0815137564932</v>
      </c>
      <c r="H123" s="122">
        <v>3498.1152182368091</v>
      </c>
      <c r="I123" s="122">
        <v>2905.0959689800325</v>
      </c>
      <c r="J123" s="122">
        <v>3226.0333300263219</v>
      </c>
      <c r="K123" s="122">
        <v>3068.3216643717183</v>
      </c>
      <c r="L123" s="122">
        <v>2952.3907118535631</v>
      </c>
      <c r="M123" s="122">
        <v>2995.5160123130945</v>
      </c>
      <c r="N123" s="122">
        <v>2981.1949402444052</v>
      </c>
      <c r="O123" s="122">
        <v>2797.0142826365659</v>
      </c>
      <c r="P123" s="122">
        <v>2930.7066444232664</v>
      </c>
      <c r="Q123" s="122">
        <v>2827.5567012110682</v>
      </c>
      <c r="R123" s="122">
        <v>2749.5871709365574</v>
      </c>
      <c r="S123" s="122">
        <v>2829.5077748741614</v>
      </c>
      <c r="T123" s="122">
        <v>2707.8032277337302</v>
      </c>
      <c r="U123" s="122">
        <v>2861.7760333760079</v>
      </c>
      <c r="V123" s="122">
        <v>3036.344144601655</v>
      </c>
      <c r="W123" s="122">
        <v>2356.4110198721005</v>
      </c>
      <c r="DA123" s="130" t="s">
        <v>1783</v>
      </c>
    </row>
    <row r="124" spans="1:105" ht="12" customHeight="1" x14ac:dyDescent="0.25">
      <c r="A124" s="97" t="s">
        <v>138</v>
      </c>
      <c r="B124" s="98">
        <v>2486.0936171658414</v>
      </c>
      <c r="C124" s="98">
        <v>2666.9418364768421</v>
      </c>
      <c r="D124" s="98">
        <v>2544.2938379399616</v>
      </c>
      <c r="E124" s="98">
        <v>2559.4493387745847</v>
      </c>
      <c r="F124" s="98">
        <v>2483.2961620523179</v>
      </c>
      <c r="G124" s="98">
        <v>2485.5630874029716</v>
      </c>
      <c r="H124" s="98">
        <v>2530.5246102182564</v>
      </c>
      <c r="I124" s="98">
        <v>1989.7189416845968</v>
      </c>
      <c r="J124" s="98">
        <v>2347.3458357624213</v>
      </c>
      <c r="K124" s="98">
        <v>2201.4542238351019</v>
      </c>
      <c r="L124" s="98">
        <v>2103.3649208642364</v>
      </c>
      <c r="M124" s="98">
        <v>2111.6313994118359</v>
      </c>
      <c r="N124" s="98">
        <v>2055.6719092345061</v>
      </c>
      <c r="O124" s="98">
        <v>1729.1428323263667</v>
      </c>
      <c r="P124" s="98">
        <v>1838.8129412894407</v>
      </c>
      <c r="Q124" s="98">
        <v>1731.7298184334288</v>
      </c>
      <c r="R124" s="98">
        <v>1724.1445548848139</v>
      </c>
      <c r="S124" s="98">
        <v>1853.6805376098719</v>
      </c>
      <c r="T124" s="98">
        <v>1814.207272671629</v>
      </c>
      <c r="U124" s="98">
        <v>2042.2351605139804</v>
      </c>
      <c r="V124" s="98">
        <v>2244.3623585103451</v>
      </c>
      <c r="W124" s="98">
        <v>1623.5924253989535</v>
      </c>
      <c r="DA124" s="63" t="s">
        <v>1784</v>
      </c>
    </row>
    <row r="125" spans="1:105" ht="12" customHeight="1" x14ac:dyDescent="0.25">
      <c r="A125" s="97" t="s">
        <v>137</v>
      </c>
      <c r="B125" s="98">
        <v>3.9756444155313457</v>
      </c>
      <c r="C125" s="98">
        <v>5.336403842154362</v>
      </c>
      <c r="D125" s="98">
        <v>5.4125709649093858</v>
      </c>
      <c r="E125" s="98">
        <v>7.0140548687320701</v>
      </c>
      <c r="F125" s="98">
        <v>6.669940935949958</v>
      </c>
      <c r="G125" s="98">
        <v>8.0480928385163182</v>
      </c>
      <c r="H125" s="98">
        <v>10.475507642485912</v>
      </c>
      <c r="I125" s="98">
        <v>8.1014298797880926</v>
      </c>
      <c r="J125" s="98">
        <v>12.069735466683332</v>
      </c>
      <c r="K125" s="98">
        <v>12.844289217086555</v>
      </c>
      <c r="L125" s="98">
        <v>12.752202126576687</v>
      </c>
      <c r="M125" s="98">
        <v>13.828433463396234</v>
      </c>
      <c r="N125" s="98">
        <v>15.140852895697638</v>
      </c>
      <c r="O125" s="98">
        <v>12.479398000365425</v>
      </c>
      <c r="P125" s="98">
        <v>16.924229456120738</v>
      </c>
      <c r="Q125" s="98">
        <v>16.010469863316082</v>
      </c>
      <c r="R125" s="98">
        <v>15.903852235682974</v>
      </c>
      <c r="S125" s="98">
        <v>17.570122867762727</v>
      </c>
      <c r="T125" s="98">
        <v>16.761030585235581</v>
      </c>
      <c r="U125" s="98">
        <v>24.372372952033423</v>
      </c>
      <c r="V125" s="98">
        <v>30.838933450999882</v>
      </c>
      <c r="W125" s="98">
        <v>20.184497523051849</v>
      </c>
      <c r="DA125" s="63" t="s">
        <v>1785</v>
      </c>
    </row>
    <row r="126" spans="1:105" ht="12" customHeight="1" x14ac:dyDescent="0.25">
      <c r="A126" s="100" t="s">
        <v>217</v>
      </c>
      <c r="B126" s="101">
        <v>1.4102238773988356</v>
      </c>
      <c r="C126" s="101">
        <v>1.9299996818526373</v>
      </c>
      <c r="D126" s="101">
        <v>2.0233439779544997</v>
      </c>
      <c r="E126" s="101">
        <v>2.695197015602131</v>
      </c>
      <c r="F126" s="101">
        <v>2.7112814322988736</v>
      </c>
      <c r="G126" s="101">
        <v>3.3257428262548476</v>
      </c>
      <c r="H126" s="101">
        <v>4.3443425658551496</v>
      </c>
      <c r="I126" s="101">
        <v>3.5880409207837367</v>
      </c>
      <c r="J126" s="101">
        <v>5.0223986942785954</v>
      </c>
      <c r="K126" s="101">
        <v>5.4378453779985945</v>
      </c>
      <c r="L126" s="101">
        <v>5.3846219916676166</v>
      </c>
      <c r="M126" s="101">
        <v>5.9397514500352733</v>
      </c>
      <c r="N126" s="101">
        <v>6.6650111501726901</v>
      </c>
      <c r="O126" s="101">
        <v>5.4063248740846568</v>
      </c>
      <c r="P126" s="101">
        <v>6.8430704131303077</v>
      </c>
      <c r="Q126" s="101">
        <v>6.3189054330344989</v>
      </c>
      <c r="R126" s="101">
        <v>6.4633515596462328</v>
      </c>
      <c r="S126" s="101">
        <v>7.7663830032106214</v>
      </c>
      <c r="T126" s="101">
        <v>6.7878500352588533</v>
      </c>
      <c r="U126" s="101">
        <v>10.216369296262261</v>
      </c>
      <c r="V126" s="101">
        <v>12.548978221189685</v>
      </c>
      <c r="W126" s="101">
        <v>8.7472452127405713</v>
      </c>
      <c r="DA126" s="131" t="s">
        <v>1786</v>
      </c>
    </row>
    <row r="127" spans="1:105" ht="12" customHeight="1" x14ac:dyDescent="0.25">
      <c r="A127" s="103" t="s">
        <v>52</v>
      </c>
      <c r="B127" s="104">
        <v>2.5654205381325115</v>
      </c>
      <c r="C127" s="104">
        <v>3.406404160301725</v>
      </c>
      <c r="D127" s="104">
        <v>3.3892269869548861</v>
      </c>
      <c r="E127" s="104">
        <v>4.3188578531299395</v>
      </c>
      <c r="F127" s="104">
        <v>3.9586595036510834</v>
      </c>
      <c r="G127" s="104">
        <v>4.7223500122614679</v>
      </c>
      <c r="H127" s="104">
        <v>6.1311650766307633</v>
      </c>
      <c r="I127" s="104">
        <v>4.5133889590043532</v>
      </c>
      <c r="J127" s="104">
        <v>7.0473367724047371</v>
      </c>
      <c r="K127" s="104">
        <v>7.4064438390879603</v>
      </c>
      <c r="L127" s="104">
        <v>7.3675801349090717</v>
      </c>
      <c r="M127" s="104">
        <v>7.8886820133609623</v>
      </c>
      <c r="N127" s="104">
        <v>8.475841745524944</v>
      </c>
      <c r="O127" s="104">
        <v>7.073073126280768</v>
      </c>
      <c r="P127" s="104">
        <v>10.081159042990434</v>
      </c>
      <c r="Q127" s="104">
        <v>9.6915644302815824</v>
      </c>
      <c r="R127" s="104">
        <v>9.4405006760367467</v>
      </c>
      <c r="S127" s="104">
        <v>9.8037398645521083</v>
      </c>
      <c r="T127" s="104">
        <v>9.9731805499767319</v>
      </c>
      <c r="U127" s="104">
        <v>14.156003655771162</v>
      </c>
      <c r="V127" s="104">
        <v>18.289955229810197</v>
      </c>
      <c r="W127" s="104">
        <v>11.437252310311276</v>
      </c>
      <c r="DA127" s="132" t="s">
        <v>1787</v>
      </c>
    </row>
    <row r="128" spans="1:105" ht="12" customHeight="1" x14ac:dyDescent="0.25">
      <c r="A128" s="106" t="s">
        <v>122</v>
      </c>
      <c r="B128" s="101">
        <v>852.18670557492692</v>
      </c>
      <c r="C128" s="101">
        <v>841.10126113455669</v>
      </c>
      <c r="D128" s="101">
        <v>817.48763784422283</v>
      </c>
      <c r="E128" s="101">
        <v>761.11884328735869</v>
      </c>
      <c r="F128" s="101">
        <v>750.22341599674667</v>
      </c>
      <c r="G128" s="101">
        <v>702.15966382752003</v>
      </c>
      <c r="H128" s="101">
        <v>673.9660459583165</v>
      </c>
      <c r="I128" s="101">
        <v>608.89601923415148</v>
      </c>
      <c r="J128" s="101">
        <v>547.34386132439226</v>
      </c>
      <c r="K128" s="101">
        <v>498.59581271187784</v>
      </c>
      <c r="L128" s="101">
        <v>472.29194968217655</v>
      </c>
      <c r="M128" s="101">
        <v>477.65800832775022</v>
      </c>
      <c r="N128" s="101">
        <v>494.01539894325481</v>
      </c>
      <c r="O128" s="101">
        <v>533.79508220633693</v>
      </c>
      <c r="P128" s="101">
        <v>516.90856483266271</v>
      </c>
      <c r="Q128" s="101">
        <v>502.37110207220627</v>
      </c>
      <c r="R128" s="101">
        <v>454.47883243547221</v>
      </c>
      <c r="S128" s="101">
        <v>419.54865175304468</v>
      </c>
      <c r="T128" s="101">
        <v>376.8083093712886</v>
      </c>
      <c r="U128" s="101">
        <v>345.03285374416697</v>
      </c>
      <c r="V128" s="101">
        <v>326.90044443145609</v>
      </c>
      <c r="W128" s="101">
        <v>315.6276245327528</v>
      </c>
      <c r="DA128" s="131" t="s">
        <v>1788</v>
      </c>
    </row>
    <row r="129" spans="1:105" ht="12" customHeight="1" x14ac:dyDescent="0.25">
      <c r="A129" s="107" t="s">
        <v>121</v>
      </c>
      <c r="B129" s="104">
        <v>216.22706828168518</v>
      </c>
      <c r="C129" s="104">
        <v>228.16831022466235</v>
      </c>
      <c r="D129" s="104">
        <v>238.96519064873505</v>
      </c>
      <c r="E129" s="104">
        <v>257.60045350348071</v>
      </c>
      <c r="F129" s="104">
        <v>267.73966071564229</v>
      </c>
      <c r="G129" s="104">
        <v>270.31066968748411</v>
      </c>
      <c r="H129" s="104">
        <v>283.1490544177513</v>
      </c>
      <c r="I129" s="104">
        <v>298.37957818149727</v>
      </c>
      <c r="J129" s="104">
        <v>319.27389747282405</v>
      </c>
      <c r="K129" s="104">
        <v>355.42733860765293</v>
      </c>
      <c r="L129" s="104">
        <v>363.98163918057469</v>
      </c>
      <c r="M129" s="104">
        <v>392.39817111011155</v>
      </c>
      <c r="N129" s="104">
        <v>416.36677917094823</v>
      </c>
      <c r="O129" s="104">
        <v>521.59697010349646</v>
      </c>
      <c r="P129" s="104">
        <v>558.06090884504181</v>
      </c>
      <c r="Q129" s="104">
        <v>577.44531084211746</v>
      </c>
      <c r="R129" s="104">
        <v>555.05993138058761</v>
      </c>
      <c r="S129" s="104">
        <v>538.7084626434812</v>
      </c>
      <c r="T129" s="104">
        <v>500.02661510557783</v>
      </c>
      <c r="U129" s="104">
        <v>450.13564616582778</v>
      </c>
      <c r="V129" s="104">
        <v>434.24240820885456</v>
      </c>
      <c r="W129" s="104">
        <v>397.00647241734208</v>
      </c>
      <c r="DA129" s="132" t="s">
        <v>1789</v>
      </c>
    </row>
    <row r="130" spans="1:105" ht="12" customHeight="1" x14ac:dyDescent="0.25">
      <c r="A130" s="108" t="s">
        <v>53</v>
      </c>
      <c r="B130" s="98">
        <v>51.142631417563251</v>
      </c>
      <c r="C130" s="98">
        <v>55.440813510721199</v>
      </c>
      <c r="D130" s="98">
        <v>58.968324781789462</v>
      </c>
      <c r="E130" s="98">
        <v>65.036686150039813</v>
      </c>
      <c r="F130" s="98">
        <v>69.335462741236526</v>
      </c>
      <c r="G130" s="98">
        <v>75.803344851112655</v>
      </c>
      <c r="H130" s="98">
        <v>75.809118970158138</v>
      </c>
      <c r="I130" s="98">
        <v>82.952254071958336</v>
      </c>
      <c r="J130" s="98">
        <v>84.075709387597271</v>
      </c>
      <c r="K130" s="98">
        <v>95.72862657944026</v>
      </c>
      <c r="L130" s="98">
        <v>97.168750473005559</v>
      </c>
      <c r="M130" s="98">
        <v>113.09753845221159</v>
      </c>
      <c r="N130" s="98">
        <v>118.89595696052062</v>
      </c>
      <c r="O130" s="98">
        <v>165.13253859372918</v>
      </c>
      <c r="P130" s="98">
        <v>163.04969876974178</v>
      </c>
      <c r="Q130" s="98">
        <v>163.78454580394896</v>
      </c>
      <c r="R130" s="98">
        <v>159.25460151455823</v>
      </c>
      <c r="S130" s="98">
        <v>164.04291048399426</v>
      </c>
      <c r="T130" s="98">
        <v>141.08232383154024</v>
      </c>
      <c r="U130" s="98">
        <v>120.88959115514724</v>
      </c>
      <c r="V130" s="98">
        <v>107.06882531346881</v>
      </c>
      <c r="W130" s="98">
        <v>95.74799901412824</v>
      </c>
      <c r="DA130" s="63" t="s">
        <v>1790</v>
      </c>
    </row>
    <row r="131" spans="1:105" ht="12" customHeight="1" x14ac:dyDescent="0.25">
      <c r="A131" s="108" t="s">
        <v>52</v>
      </c>
      <c r="B131" s="98">
        <v>165.0844368641219</v>
      </c>
      <c r="C131" s="98">
        <v>172.72749671394106</v>
      </c>
      <c r="D131" s="98">
        <v>179.99686586694563</v>
      </c>
      <c r="E131" s="98">
        <v>192.56376735344082</v>
      </c>
      <c r="F131" s="98">
        <v>198.4041979744058</v>
      </c>
      <c r="G131" s="98">
        <v>194.50732483637151</v>
      </c>
      <c r="H131" s="98">
        <v>207.33993544759315</v>
      </c>
      <c r="I131" s="98">
        <v>215.42732410953889</v>
      </c>
      <c r="J131" s="98">
        <v>235.19818808522686</v>
      </c>
      <c r="K131" s="98">
        <v>259.69871202821264</v>
      </c>
      <c r="L131" s="98">
        <v>266.81288870756907</v>
      </c>
      <c r="M131" s="98">
        <v>279.30063265789994</v>
      </c>
      <c r="N131" s="98">
        <v>297.47082221042768</v>
      </c>
      <c r="O131" s="98">
        <v>356.46443150976734</v>
      </c>
      <c r="P131" s="98">
        <v>395.01121007529997</v>
      </c>
      <c r="Q131" s="98">
        <v>413.66076503816862</v>
      </c>
      <c r="R131" s="98">
        <v>395.80532986602918</v>
      </c>
      <c r="S131" s="98">
        <v>374.66555215948688</v>
      </c>
      <c r="T131" s="98">
        <v>358.9442912740376</v>
      </c>
      <c r="U131" s="98">
        <v>329.24605501068055</v>
      </c>
      <c r="V131" s="98">
        <v>327.17358289538578</v>
      </c>
      <c r="W131" s="98">
        <v>301.25847340321377</v>
      </c>
      <c r="DA131" s="63" t="s">
        <v>1791</v>
      </c>
    </row>
    <row r="132" spans="1:105" ht="12" customHeight="1" x14ac:dyDescent="0.25">
      <c r="A132" s="121" t="s">
        <v>54</v>
      </c>
      <c r="B132" s="122">
        <v>1551.0072313820888</v>
      </c>
      <c r="C132" s="122">
        <v>1576.9002606391027</v>
      </c>
      <c r="D132" s="122">
        <v>1569.1340041165874</v>
      </c>
      <c r="E132" s="122">
        <v>1527.1229410485203</v>
      </c>
      <c r="F132" s="122">
        <v>1515.2605233382028</v>
      </c>
      <c r="G132" s="122">
        <v>1464.2957747388111</v>
      </c>
      <c r="H132" s="122">
        <v>1425.5791286532817</v>
      </c>
      <c r="I132" s="122">
        <v>1315.5085637919424</v>
      </c>
      <c r="J132" s="122">
        <v>1234.1562074153228</v>
      </c>
      <c r="K132" s="122">
        <v>1154.6364114216451</v>
      </c>
      <c r="L132" s="122">
        <v>1164.4675873049639</v>
      </c>
      <c r="M132" s="122">
        <v>1064.2124132474946</v>
      </c>
      <c r="N132" s="122">
        <v>1048.218653246648</v>
      </c>
      <c r="O132" s="122">
        <v>1058.813391818315</v>
      </c>
      <c r="P132" s="122">
        <v>1030.9534052266672</v>
      </c>
      <c r="Q132" s="122">
        <v>1001.3961622179593</v>
      </c>
      <c r="R132" s="122">
        <v>950.24338683167264</v>
      </c>
      <c r="S132" s="122">
        <v>966.10174328167352</v>
      </c>
      <c r="T132" s="122">
        <v>936.49773931288178</v>
      </c>
      <c r="U132" s="122">
        <v>915.74172989637532</v>
      </c>
      <c r="V132" s="122">
        <v>919.18882731466397</v>
      </c>
      <c r="W132" s="122">
        <v>870.39644683979941</v>
      </c>
      <c r="DA132" s="130" t="s">
        <v>1792</v>
      </c>
    </row>
    <row r="133" spans="1:105" ht="12" customHeight="1" x14ac:dyDescent="0.25">
      <c r="A133" s="97" t="s">
        <v>50</v>
      </c>
      <c r="B133" s="98">
        <v>314.29644353253332</v>
      </c>
      <c r="C133" s="98">
        <v>298.0324204429935</v>
      </c>
      <c r="D133" s="98">
        <v>289.25332457786402</v>
      </c>
      <c r="E133" s="98">
        <v>271.69844720131027</v>
      </c>
      <c r="F133" s="98">
        <v>265.40732636511268</v>
      </c>
      <c r="G133" s="98">
        <v>250.38044256292599</v>
      </c>
      <c r="H133" s="98">
        <v>220.23288704645117</v>
      </c>
      <c r="I133" s="98">
        <v>210.66534020375244</v>
      </c>
      <c r="J133" s="98">
        <v>186.22246146449473</v>
      </c>
      <c r="K133" s="98">
        <v>176.11831010222483</v>
      </c>
      <c r="L133" s="98">
        <v>165.40139807723179</v>
      </c>
      <c r="M133" s="98">
        <v>158.27521854070079</v>
      </c>
      <c r="N133" s="98">
        <v>141.55787176124699</v>
      </c>
      <c r="O133" s="98">
        <v>144.11236505810015</v>
      </c>
      <c r="P133" s="98">
        <v>143.62789602786907</v>
      </c>
      <c r="Q133" s="98">
        <v>137.26332770870584</v>
      </c>
      <c r="R133" s="98">
        <v>126.05611329915706</v>
      </c>
      <c r="S133" s="98">
        <v>125.17746856882871</v>
      </c>
      <c r="T133" s="98">
        <v>123.04418691544825</v>
      </c>
      <c r="U133" s="98">
        <v>115.0776569333493</v>
      </c>
      <c r="V133" s="98">
        <v>117.00658789985566</v>
      </c>
      <c r="W133" s="98">
        <v>109.26767176457095</v>
      </c>
      <c r="DA133" s="63" t="s">
        <v>1793</v>
      </c>
    </row>
    <row r="134" spans="1:105" ht="12" customHeight="1" x14ac:dyDescent="0.25">
      <c r="A134" s="109" t="s">
        <v>120</v>
      </c>
      <c r="B134" s="33">
        <v>1236.7107878495551</v>
      </c>
      <c r="C134" s="33">
        <v>1278.867840196109</v>
      </c>
      <c r="D134" s="33">
        <v>1279.8806795387238</v>
      </c>
      <c r="E134" s="33">
        <v>1255.4244938472102</v>
      </c>
      <c r="F134" s="33">
        <v>1249.85319697309</v>
      </c>
      <c r="G134" s="33">
        <v>1213.9153321758849</v>
      </c>
      <c r="H134" s="33">
        <v>1205.3462416068301</v>
      </c>
      <c r="I134" s="33">
        <v>1104.8432235881896</v>
      </c>
      <c r="J134" s="33">
        <v>1047.9337459508283</v>
      </c>
      <c r="K134" s="33">
        <v>978.51810131942079</v>
      </c>
      <c r="L134" s="33">
        <v>999.06618922773191</v>
      </c>
      <c r="M134" s="33">
        <v>905.93719470679423</v>
      </c>
      <c r="N134" s="33">
        <v>906.66078148540146</v>
      </c>
      <c r="O134" s="33">
        <v>914.7010267602152</v>
      </c>
      <c r="P134" s="33">
        <v>887.32550919879804</v>
      </c>
      <c r="Q134" s="33">
        <v>864.1328345092536</v>
      </c>
      <c r="R134" s="33">
        <v>824.18727353251541</v>
      </c>
      <c r="S134" s="33">
        <v>840.92427471284486</v>
      </c>
      <c r="T134" s="33">
        <v>813.4535523974331</v>
      </c>
      <c r="U134" s="33">
        <v>800.664072963026</v>
      </c>
      <c r="V134" s="33">
        <v>802.18223941480812</v>
      </c>
      <c r="W134" s="33">
        <v>761.12877507522853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0.51022858566728224</v>
      </c>
      <c r="C136" s="119">
        <f t="shared" si="26"/>
        <v>0.5142404266599736</v>
      </c>
      <c r="D136" s="119">
        <f t="shared" si="26"/>
        <v>0.51823883409446536</v>
      </c>
      <c r="E136" s="119">
        <f t="shared" si="26"/>
        <v>0.52351951580433498</v>
      </c>
      <c r="F136" s="119">
        <f t="shared" si="26"/>
        <v>0.52447992277250954</v>
      </c>
      <c r="G136" s="119">
        <f t="shared" si="26"/>
        <v>0.52924585397976465</v>
      </c>
      <c r="H136" s="119">
        <f t="shared" si="26"/>
        <v>0.53864046325127035</v>
      </c>
      <c r="I136" s="119">
        <f t="shared" si="26"/>
        <v>0.54354137708829364</v>
      </c>
      <c r="J136" s="119">
        <f t="shared" si="26"/>
        <v>0.55231168393223307</v>
      </c>
      <c r="K136" s="119">
        <f t="shared" si="26"/>
        <v>0.56036815629686487</v>
      </c>
      <c r="L136" s="119">
        <f t="shared" si="26"/>
        <v>0.57310426877137166</v>
      </c>
      <c r="M136" s="119">
        <f t="shared" si="26"/>
        <v>0.58529743940209644</v>
      </c>
      <c r="N136" s="119">
        <f t="shared" si="26"/>
        <v>0.60895755230329962</v>
      </c>
      <c r="O136" s="119">
        <f t="shared" si="26"/>
        <v>0.62946194710532288</v>
      </c>
      <c r="P136" s="119">
        <f t="shared" si="26"/>
        <v>0.63649406397586616</v>
      </c>
      <c r="Q136" s="119">
        <f t="shared" si="26"/>
        <v>0.6404694336932294</v>
      </c>
      <c r="R136" s="119">
        <f t="shared" ref="R136:V136" si="27">IF(R117=0,"",R117/R98)</f>
        <v>0.64935934795001593</v>
      </c>
      <c r="S136" s="119">
        <f t="shared" si="27"/>
        <v>0.66093970972338711</v>
      </c>
      <c r="T136" s="119">
        <f t="shared" si="27"/>
        <v>0.66917315702831492</v>
      </c>
      <c r="U136" s="119">
        <f t="shared" si="27"/>
        <v>0.68453480130442135</v>
      </c>
      <c r="V136" s="119">
        <f t="shared" si="27"/>
        <v>0.69452873770716816</v>
      </c>
      <c r="W136" s="119">
        <f t="shared" ref="W136" si="28">IF(W117=0,"",W117/W98)</f>
        <v>0.70339375056648912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0.48445502162628695</v>
      </c>
      <c r="C137" s="124">
        <f t="shared" si="29"/>
        <v>0.48987538437745676</v>
      </c>
      <c r="D137" s="124">
        <f t="shared" si="29"/>
        <v>0.49242836948323682</v>
      </c>
      <c r="E137" s="124">
        <f t="shared" si="29"/>
        <v>0.495556000571653</v>
      </c>
      <c r="F137" s="124">
        <f t="shared" si="29"/>
        <v>0.4982952069579063</v>
      </c>
      <c r="G137" s="124">
        <f t="shared" si="29"/>
        <v>0.50294711011348048</v>
      </c>
      <c r="H137" s="124">
        <f t="shared" si="29"/>
        <v>0.51090616565681635</v>
      </c>
      <c r="I137" s="124">
        <f t="shared" si="29"/>
        <v>0.51010297942441141</v>
      </c>
      <c r="J137" s="124">
        <f t="shared" si="29"/>
        <v>0.5245140807915436</v>
      </c>
      <c r="K137" s="124">
        <f t="shared" si="29"/>
        <v>0.53256698154284632</v>
      </c>
      <c r="L137" s="124">
        <f t="shared" si="29"/>
        <v>0.54516800843214663</v>
      </c>
      <c r="M137" s="124">
        <f t="shared" si="29"/>
        <v>0.55581070252476106</v>
      </c>
      <c r="N137" s="124">
        <f t="shared" si="29"/>
        <v>0.57835770531983055</v>
      </c>
      <c r="O137" s="124">
        <f t="shared" si="29"/>
        <v>0.60511071718234566</v>
      </c>
      <c r="P137" s="124">
        <f t="shared" si="29"/>
        <v>0.60942483601550301</v>
      </c>
      <c r="Q137" s="124">
        <f t="shared" si="29"/>
        <v>0.6109726877355528</v>
      </c>
      <c r="R137" s="124">
        <f t="shared" ref="R137:V137" si="30">IF(R118=0,"",R118/R99)</f>
        <v>0.61794759793662424</v>
      </c>
      <c r="S137" s="124">
        <f t="shared" si="30"/>
        <v>0.62788553964042981</v>
      </c>
      <c r="T137" s="124">
        <f t="shared" si="30"/>
        <v>0.63689456662292687</v>
      </c>
      <c r="U137" s="124">
        <f t="shared" si="30"/>
        <v>0.65139389916904</v>
      </c>
      <c r="V137" s="124">
        <f t="shared" si="30"/>
        <v>0.66324387808057694</v>
      </c>
      <c r="W137" s="124">
        <f t="shared" ref="W137" si="31">IF(W118=0,"",W118/W99)</f>
        <v>0.6655923918351645</v>
      </c>
      <c r="DA137" s="130" t="s">
        <v>1946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0.47844873542546063</v>
      </c>
      <c r="C138" s="111">
        <f t="shared" si="32"/>
        <v>0.48396929294222074</v>
      </c>
      <c r="D138" s="111">
        <f t="shared" si="32"/>
        <v>0.48661102257174699</v>
      </c>
      <c r="E138" s="111">
        <f t="shared" si="32"/>
        <v>0.48995712595972518</v>
      </c>
      <c r="F138" s="111">
        <f t="shared" si="32"/>
        <v>0.49270300257378896</v>
      </c>
      <c r="G138" s="111">
        <f t="shared" si="32"/>
        <v>0.49745540584329867</v>
      </c>
      <c r="H138" s="111">
        <f t="shared" si="32"/>
        <v>0.50553455083858589</v>
      </c>
      <c r="I138" s="111">
        <f t="shared" si="32"/>
        <v>0.50485557165212958</v>
      </c>
      <c r="J138" s="111">
        <f t="shared" si="32"/>
        <v>0.51930195424416203</v>
      </c>
      <c r="K138" s="111">
        <f t="shared" si="32"/>
        <v>0.52742257132058989</v>
      </c>
      <c r="L138" s="111">
        <f t="shared" si="32"/>
        <v>0.54010398018070471</v>
      </c>
      <c r="M138" s="111">
        <f t="shared" si="32"/>
        <v>0.55082985230940906</v>
      </c>
      <c r="N138" s="111">
        <f t="shared" si="32"/>
        <v>0.57352392206416181</v>
      </c>
      <c r="O138" s="111">
        <f t="shared" si="32"/>
        <v>0.60035717680392342</v>
      </c>
      <c r="P138" s="111">
        <f t="shared" si="32"/>
        <v>0.60470549082639291</v>
      </c>
      <c r="Q138" s="111">
        <f t="shared" si="32"/>
        <v>0.6063234756048308</v>
      </c>
      <c r="R138" s="111">
        <f t="shared" ref="R138:V138" si="33">IF(R119=0,"",R119/R100)</f>
        <v>0.61336530520454491</v>
      </c>
      <c r="S138" s="111">
        <f t="shared" si="33"/>
        <v>0.62339371891218176</v>
      </c>
      <c r="T138" s="111">
        <f t="shared" si="33"/>
        <v>0.63247548221237604</v>
      </c>
      <c r="U138" s="111">
        <f t="shared" si="33"/>
        <v>0.64708517924832898</v>
      </c>
      <c r="V138" s="111">
        <f t="shared" si="33"/>
        <v>0.65901806887205894</v>
      </c>
      <c r="W138" s="111">
        <f t="shared" ref="W138" si="34">IF(W119=0,"",W119/W100)</f>
        <v>0.66140466000033404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1.7720075998160407</v>
      </c>
      <c r="C140" s="124">
        <f t="shared" si="38"/>
        <v>1.8525203481381372</v>
      </c>
      <c r="D140" s="124">
        <f t="shared" si="38"/>
        <v>1.9456951889919973</v>
      </c>
      <c r="E140" s="124">
        <f t="shared" si="38"/>
        <v>2.052876296375358</v>
      </c>
      <c r="F140" s="124">
        <f t="shared" si="38"/>
        <v>2.1778246602705558</v>
      </c>
      <c r="G140" s="124">
        <f t="shared" si="38"/>
        <v>2.3079795509738648</v>
      </c>
      <c r="H140" s="124">
        <f t="shared" si="38"/>
        <v>2.4546813453183924</v>
      </c>
      <c r="I140" s="124">
        <f t="shared" si="38"/>
        <v>2.5245621105830423</v>
      </c>
      <c r="J140" s="124">
        <f t="shared" si="38"/>
        <v>2.5756106496075999</v>
      </c>
      <c r="K140" s="124">
        <f t="shared" si="38"/>
        <v>2.6676367487394703</v>
      </c>
      <c r="L140" s="124">
        <f t="shared" si="38"/>
        <v>2.7435924724966019</v>
      </c>
      <c r="M140" s="124">
        <f t="shared" si="38"/>
        <v>2.8403686818585765</v>
      </c>
      <c r="N140" s="124">
        <f t="shared" si="38"/>
        <v>2.9374681430807108</v>
      </c>
      <c r="O140" s="124">
        <f t="shared" si="38"/>
        <v>3.1012033059146837</v>
      </c>
      <c r="P140" s="124">
        <f t="shared" si="38"/>
        <v>3.2188996008713282</v>
      </c>
      <c r="Q140" s="124">
        <f t="shared" si="38"/>
        <v>3.2757674586552756</v>
      </c>
      <c r="R140" s="124">
        <f t="shared" ref="R140:V140" si="39">IF(R121=0,"",R121/R102)</f>
        <v>3.3516496193355496</v>
      </c>
      <c r="S140" s="124">
        <f t="shared" si="39"/>
        <v>3.4355608651067251</v>
      </c>
      <c r="T140" s="124">
        <f t="shared" si="39"/>
        <v>3.5551831805706526</v>
      </c>
      <c r="U140" s="124">
        <f t="shared" si="39"/>
        <v>3.6345225835590913</v>
      </c>
      <c r="V140" s="124">
        <f t="shared" si="39"/>
        <v>3.7445649883925651</v>
      </c>
      <c r="W140" s="124">
        <f t="shared" ref="W140" si="40">IF(W121=0,"",W121/W102)</f>
        <v>3.8385136631945271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1.7720075998160407</v>
      </c>
      <c r="C141" s="111">
        <f t="shared" si="41"/>
        <v>1.8525203481381372</v>
      </c>
      <c r="D141" s="111">
        <f t="shared" si="41"/>
        <v>1.9456951889919973</v>
      </c>
      <c r="E141" s="111">
        <f t="shared" si="41"/>
        <v>2.052876296375358</v>
      </c>
      <c r="F141" s="111">
        <f t="shared" si="41"/>
        <v>2.1778246602705558</v>
      </c>
      <c r="G141" s="111">
        <f t="shared" si="41"/>
        <v>2.3079795509738648</v>
      </c>
      <c r="H141" s="111">
        <f t="shared" si="41"/>
        <v>2.4546813453183924</v>
      </c>
      <c r="I141" s="111">
        <f t="shared" si="41"/>
        <v>2.5245621105830423</v>
      </c>
      <c r="J141" s="111">
        <f t="shared" si="41"/>
        <v>2.5756106496075999</v>
      </c>
      <c r="K141" s="111">
        <f t="shared" si="41"/>
        <v>2.6676367487394703</v>
      </c>
      <c r="L141" s="111">
        <f t="shared" si="41"/>
        <v>2.7435924724966019</v>
      </c>
      <c r="M141" s="111">
        <f t="shared" si="41"/>
        <v>2.8403686818585765</v>
      </c>
      <c r="N141" s="111">
        <f t="shared" si="41"/>
        <v>2.9374681430807108</v>
      </c>
      <c r="O141" s="111">
        <f t="shared" si="41"/>
        <v>3.1012033059146837</v>
      </c>
      <c r="P141" s="111">
        <f t="shared" si="41"/>
        <v>3.2188996008713282</v>
      </c>
      <c r="Q141" s="111">
        <f t="shared" si="41"/>
        <v>3.2757674586552756</v>
      </c>
      <c r="R141" s="111">
        <f t="shared" ref="R141:V141" si="42">IF(R122=0,"",R122/R103)</f>
        <v>3.3516496193355496</v>
      </c>
      <c r="S141" s="111">
        <f t="shared" si="42"/>
        <v>3.4355608651067251</v>
      </c>
      <c r="T141" s="111">
        <f t="shared" si="42"/>
        <v>3.5551831805706526</v>
      </c>
      <c r="U141" s="111">
        <f t="shared" si="42"/>
        <v>3.6345225835590913</v>
      </c>
      <c r="V141" s="111">
        <f t="shared" si="42"/>
        <v>3.7445649883925651</v>
      </c>
      <c r="W141" s="111">
        <f t="shared" ref="W141" si="43">IF(W122=0,"",W122/W103)</f>
        <v>3.8385136631945271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0.59545889311907885</v>
      </c>
      <c r="C142" s="124">
        <f t="shared" si="44"/>
        <v>0.59765769158753379</v>
      </c>
      <c r="D142" s="124">
        <f t="shared" si="44"/>
        <v>0.60012355080523327</v>
      </c>
      <c r="E142" s="124">
        <f t="shared" si="44"/>
        <v>0.60276733996676646</v>
      </c>
      <c r="F142" s="124">
        <f t="shared" si="44"/>
        <v>0.60465049785139025</v>
      </c>
      <c r="G142" s="124">
        <f t="shared" si="44"/>
        <v>0.60688115201553983</v>
      </c>
      <c r="H142" s="124">
        <f t="shared" si="44"/>
        <v>0.61076247498548764</v>
      </c>
      <c r="I142" s="124">
        <f t="shared" si="44"/>
        <v>0.61570306303526146</v>
      </c>
      <c r="J142" s="124">
        <f t="shared" si="44"/>
        <v>0.61877774349851355</v>
      </c>
      <c r="K142" s="124">
        <f t="shared" si="44"/>
        <v>0.62457489391639542</v>
      </c>
      <c r="L142" s="124">
        <f t="shared" si="44"/>
        <v>0.63144589205459145</v>
      </c>
      <c r="M142" s="124">
        <f t="shared" si="44"/>
        <v>0.63830597200203798</v>
      </c>
      <c r="N142" s="124">
        <f t="shared" si="44"/>
        <v>0.65175256694464412</v>
      </c>
      <c r="O142" s="124">
        <f t="shared" si="44"/>
        <v>0.67072216450165545</v>
      </c>
      <c r="P142" s="124">
        <f t="shared" si="44"/>
        <v>0.67523406603796565</v>
      </c>
      <c r="Q142" s="124">
        <f t="shared" si="44"/>
        <v>0.68231071876364269</v>
      </c>
      <c r="R142" s="124">
        <f t="shared" ref="R142:V142" si="45">IF(R123=0,"",R123/R104)</f>
        <v>0.68814069310997572</v>
      </c>
      <c r="S142" s="124">
        <f t="shared" si="45"/>
        <v>0.69911374042970276</v>
      </c>
      <c r="T142" s="124">
        <f t="shared" si="45"/>
        <v>0.71155984507271552</v>
      </c>
      <c r="U142" s="124">
        <f t="shared" si="45"/>
        <v>0.72543833324413343</v>
      </c>
      <c r="V142" s="124">
        <f t="shared" si="45"/>
        <v>0.73860717971142242</v>
      </c>
      <c r="W142" s="124">
        <f t="shared" ref="W142" si="46">IF(W123=0,"",W123/W104)</f>
        <v>0.75099379693061263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0.5638707403018286</v>
      </c>
      <c r="C143" s="111">
        <f t="shared" si="47"/>
        <v>0.56758966813273914</v>
      </c>
      <c r="D143" s="111">
        <f t="shared" si="47"/>
        <v>0.56833992118609222</v>
      </c>
      <c r="E143" s="111">
        <f t="shared" si="47"/>
        <v>0.57079505293555366</v>
      </c>
      <c r="F143" s="111">
        <f t="shared" si="47"/>
        <v>0.57103126213228572</v>
      </c>
      <c r="G143" s="111">
        <f t="shared" si="47"/>
        <v>0.57426268810701453</v>
      </c>
      <c r="H143" s="111">
        <f t="shared" si="47"/>
        <v>0.57803416979873878</v>
      </c>
      <c r="I143" s="111">
        <f t="shared" si="47"/>
        <v>0.57527048881939968</v>
      </c>
      <c r="J143" s="111">
        <f t="shared" si="47"/>
        <v>0.58367050758157646</v>
      </c>
      <c r="K143" s="111">
        <f t="shared" si="47"/>
        <v>0.58671469347218919</v>
      </c>
      <c r="L143" s="111">
        <f t="shared" si="47"/>
        <v>0.59240183366291155</v>
      </c>
      <c r="M143" s="111">
        <f t="shared" si="47"/>
        <v>0.59789012304668987</v>
      </c>
      <c r="N143" s="111">
        <f t="shared" si="47"/>
        <v>0.6087539888427459</v>
      </c>
      <c r="O143" s="111">
        <f t="shared" si="47"/>
        <v>0.614051782572271</v>
      </c>
      <c r="P143" s="111">
        <f t="shared" si="47"/>
        <v>0.6190723522126047</v>
      </c>
      <c r="Q143" s="111">
        <f t="shared" si="47"/>
        <v>0.62220007644440012</v>
      </c>
      <c r="R143" s="111">
        <f t="shared" ref="R143:V143" si="48">IF(R124=0,"",R124/R105)</f>
        <v>0.6320465841076367</v>
      </c>
      <c r="S143" s="111">
        <f t="shared" si="48"/>
        <v>0.65115778782972134</v>
      </c>
      <c r="T143" s="111">
        <f t="shared" si="48"/>
        <v>0.6673296001285034</v>
      </c>
      <c r="U143" s="111">
        <f t="shared" si="48"/>
        <v>0.69100787866310032</v>
      </c>
      <c r="V143" s="111">
        <f t="shared" si="48"/>
        <v>0.70807690349204622</v>
      </c>
      <c r="W143" s="111">
        <f t="shared" ref="W143" si="49">IF(W124=0,"",W124/W105)</f>
        <v>0.71505815317104315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0.78897750990911508</v>
      </c>
      <c r="C144" s="111">
        <f t="shared" si="50"/>
        <v>0.79416489222397968</v>
      </c>
      <c r="D144" s="111">
        <f t="shared" si="50"/>
        <v>0.79108452325810719</v>
      </c>
      <c r="E144" s="111">
        <f t="shared" si="50"/>
        <v>0.79328375631097547</v>
      </c>
      <c r="F144" s="111">
        <f t="shared" si="50"/>
        <v>0.78474087320326247</v>
      </c>
      <c r="G144" s="111">
        <f t="shared" si="50"/>
        <v>0.78634843920424446</v>
      </c>
      <c r="H144" s="111">
        <f t="shared" si="50"/>
        <v>0.79175388156507875</v>
      </c>
      <c r="I144" s="111">
        <f t="shared" si="50"/>
        <v>0.77869371956816225</v>
      </c>
      <c r="J144" s="111">
        <f t="shared" si="50"/>
        <v>0.79216763268372015</v>
      </c>
      <c r="K144" s="111">
        <f t="shared" si="50"/>
        <v>0.78977344577410025</v>
      </c>
      <c r="L144" s="111">
        <f t="shared" si="50"/>
        <v>0.78886682013293041</v>
      </c>
      <c r="M144" s="111">
        <f t="shared" si="50"/>
        <v>0.78814834113187326</v>
      </c>
      <c r="N144" s="111">
        <f t="shared" si="50"/>
        <v>0.79150409801782784</v>
      </c>
      <c r="O144" s="111">
        <f t="shared" si="50"/>
        <v>0.79352924535128266</v>
      </c>
      <c r="P144" s="111">
        <f t="shared" si="50"/>
        <v>0.82098346018456625</v>
      </c>
      <c r="Q144" s="111">
        <f t="shared" si="50"/>
        <v>0.82396537148872806</v>
      </c>
      <c r="R144" s="111">
        <f t="shared" ref="R144:V144" si="51">IF(R125=0,"",R125/R106)</f>
        <v>0.82476886262859095</v>
      </c>
      <c r="S144" s="111">
        <f t="shared" si="51"/>
        <v>0.82473508719908339</v>
      </c>
      <c r="T144" s="111">
        <f t="shared" si="51"/>
        <v>0.84373331589554168</v>
      </c>
      <c r="U144" s="111">
        <f t="shared" si="51"/>
        <v>0.8658501200689549</v>
      </c>
      <c r="V144" s="111">
        <f t="shared" si="51"/>
        <v>0.88201926600639724</v>
      </c>
      <c r="W144" s="111">
        <f t="shared" ref="W144" si="52">IF(W125=0,"",W125/W106)</f>
        <v>0.87692815247924005</v>
      </c>
      <c r="DA144" s="63" t="s">
        <v>1953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0.57011851797443103</v>
      </c>
      <c r="C145" s="112">
        <f t="shared" si="53"/>
        <v>0.58253378422314717</v>
      </c>
      <c r="D145" s="112">
        <f t="shared" si="53"/>
        <v>0.58601179599502218</v>
      </c>
      <c r="E145" s="112">
        <f t="shared" si="53"/>
        <v>0.59589488780706545</v>
      </c>
      <c r="F145" s="112">
        <f t="shared" si="53"/>
        <v>0.59708200089215269</v>
      </c>
      <c r="G145" s="112">
        <f t="shared" si="53"/>
        <v>0.6033184718369019</v>
      </c>
      <c r="H145" s="112">
        <f t="shared" si="53"/>
        <v>0.61191392233172359</v>
      </c>
      <c r="I145" s="112">
        <f t="shared" si="53"/>
        <v>0.60912506192236004</v>
      </c>
      <c r="J145" s="112">
        <f t="shared" si="53"/>
        <v>0.61331012996465661</v>
      </c>
      <c r="K145" s="112">
        <f t="shared" si="53"/>
        <v>0.61397307785495681</v>
      </c>
      <c r="L145" s="112">
        <f t="shared" si="53"/>
        <v>0.61205332853964967</v>
      </c>
      <c r="M145" s="112">
        <f t="shared" si="53"/>
        <v>0.61508559109378691</v>
      </c>
      <c r="N145" s="112">
        <f t="shared" si="53"/>
        <v>0.62562442278706332</v>
      </c>
      <c r="O145" s="112">
        <f t="shared" si="53"/>
        <v>0.62476475405260123</v>
      </c>
      <c r="P145" s="112">
        <f t="shared" si="53"/>
        <v>0.64965316141329854</v>
      </c>
      <c r="Q145" s="112">
        <f t="shared" si="53"/>
        <v>0.64879595823312675</v>
      </c>
      <c r="R145" s="112">
        <f t="shared" ref="R145:V145" si="54">IF(R126=0,"",R126/R107)</f>
        <v>0.65669128470947935</v>
      </c>
      <c r="S145" s="112">
        <f t="shared" si="54"/>
        <v>0.67532475660956914</v>
      </c>
      <c r="T145" s="112">
        <f t="shared" si="54"/>
        <v>0.68618638832019208</v>
      </c>
      <c r="U145" s="112">
        <f t="shared" si="54"/>
        <v>0.73013254840408537</v>
      </c>
      <c r="V145" s="112">
        <f t="shared" si="54"/>
        <v>0.75260491957350595</v>
      </c>
      <c r="W145" s="112">
        <f t="shared" ref="W145" si="55">IF(W126=0,"",W126/W107)</f>
        <v>0.75537367369250075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0.6481901340749241</v>
      </c>
      <c r="C147" s="112">
        <f t="shared" si="59"/>
        <v>0.64992393193544862</v>
      </c>
      <c r="D147" s="112">
        <f t="shared" si="59"/>
        <v>0.65293121080003791</v>
      </c>
      <c r="E147" s="112">
        <f t="shared" si="59"/>
        <v>0.65596337927249093</v>
      </c>
      <c r="F147" s="112">
        <f t="shared" si="59"/>
        <v>0.65933853255366837</v>
      </c>
      <c r="G147" s="112">
        <f t="shared" si="59"/>
        <v>0.66240556249810156</v>
      </c>
      <c r="H147" s="112">
        <f t="shared" si="59"/>
        <v>0.66546117187687903</v>
      </c>
      <c r="I147" s="112">
        <f t="shared" si="59"/>
        <v>0.67016468215369607</v>
      </c>
      <c r="J147" s="112">
        <f t="shared" si="59"/>
        <v>0.67262658353170413</v>
      </c>
      <c r="K147" s="112">
        <f t="shared" si="59"/>
        <v>0.67348510032797038</v>
      </c>
      <c r="L147" s="112">
        <f t="shared" si="59"/>
        <v>0.6778544383045223</v>
      </c>
      <c r="M147" s="112">
        <f t="shared" si="59"/>
        <v>0.68269848473825201</v>
      </c>
      <c r="N147" s="112">
        <f t="shared" si="59"/>
        <v>0.69203221946354865</v>
      </c>
      <c r="O147" s="112">
        <f t="shared" si="59"/>
        <v>0.70093140174968327</v>
      </c>
      <c r="P147" s="112">
        <f t="shared" si="59"/>
        <v>0.70068630225026185</v>
      </c>
      <c r="Q147" s="112">
        <f t="shared" si="59"/>
        <v>0.70448281481089148</v>
      </c>
      <c r="R147" s="112">
        <f t="shared" ref="R147:V147" si="60">IF(R128=0,"",R128/R109)</f>
        <v>0.70643825214716716</v>
      </c>
      <c r="S147" s="112">
        <f t="shared" si="60"/>
        <v>0.71199652558606197</v>
      </c>
      <c r="T147" s="112">
        <f t="shared" si="60"/>
        <v>0.71980113180161454</v>
      </c>
      <c r="U147" s="112">
        <f t="shared" si="60"/>
        <v>0.72833764191608386</v>
      </c>
      <c r="V147" s="112">
        <f t="shared" si="60"/>
        <v>0.74213607156329076</v>
      </c>
      <c r="W147" s="112">
        <f t="shared" ref="W147" si="61">IF(W128=0,"",W128/W109)</f>
        <v>0.75157108847955079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0.87434875702897019</v>
      </c>
      <c r="C148" s="113">
        <f t="shared" si="62"/>
        <v>0.87499587011355773</v>
      </c>
      <c r="D148" s="113">
        <f t="shared" si="62"/>
        <v>0.87389819029496252</v>
      </c>
      <c r="E148" s="113">
        <f t="shared" si="62"/>
        <v>0.87406562623994566</v>
      </c>
      <c r="F148" s="113">
        <f t="shared" si="62"/>
        <v>0.87368840620229804</v>
      </c>
      <c r="G148" s="113">
        <f t="shared" si="62"/>
        <v>0.86420881301883301</v>
      </c>
      <c r="H148" s="113">
        <f t="shared" si="62"/>
        <v>0.87490680956189615</v>
      </c>
      <c r="I148" s="113">
        <f t="shared" si="62"/>
        <v>0.87602812774338923</v>
      </c>
      <c r="J148" s="113">
        <f t="shared" si="62"/>
        <v>0.8798253991959859</v>
      </c>
      <c r="K148" s="113">
        <f t="shared" si="62"/>
        <v>0.87999007780041927</v>
      </c>
      <c r="L148" s="113">
        <f t="shared" si="62"/>
        <v>0.88318950355844339</v>
      </c>
      <c r="M148" s="113">
        <f t="shared" si="62"/>
        <v>0.88397237827758701</v>
      </c>
      <c r="N148" s="113">
        <f t="shared" si="62"/>
        <v>0.89680480941797025</v>
      </c>
      <c r="O148" s="113">
        <f t="shared" si="62"/>
        <v>0.90410663053625773</v>
      </c>
      <c r="P148" s="113">
        <f t="shared" si="62"/>
        <v>0.91234276733550579</v>
      </c>
      <c r="Q148" s="113">
        <f t="shared" si="62"/>
        <v>0.9190364548851524</v>
      </c>
      <c r="R148" s="113">
        <f t="shared" ref="R148:V148" si="63">IF(R129=0,"",R129/R110)</f>
        <v>0.91718313309486832</v>
      </c>
      <c r="S148" s="113">
        <f t="shared" si="63"/>
        <v>0.91310844879879793</v>
      </c>
      <c r="T148" s="113">
        <f t="shared" si="63"/>
        <v>0.92003820385918444</v>
      </c>
      <c r="U148" s="113">
        <f t="shared" si="63"/>
        <v>0.92321672526840759</v>
      </c>
      <c r="V148" s="113">
        <f t="shared" si="63"/>
        <v>0.93225806644212517</v>
      </c>
      <c r="W148" s="113">
        <f t="shared" ref="W148" si="64">IF(W129=0,"",W129/W110)</f>
        <v>0.9359489998840228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0.62204998538235878</v>
      </c>
      <c r="C149" s="111">
        <f t="shared" si="65"/>
        <v>0.62974076607894758</v>
      </c>
      <c r="D149" s="111">
        <f t="shared" si="65"/>
        <v>0.63101108428011066</v>
      </c>
      <c r="E149" s="111">
        <f t="shared" si="65"/>
        <v>0.63666915208708874</v>
      </c>
      <c r="F149" s="111">
        <f t="shared" si="65"/>
        <v>0.64173750068841617</v>
      </c>
      <c r="G149" s="111">
        <f t="shared" si="65"/>
        <v>0.64089863317327533</v>
      </c>
      <c r="H149" s="111">
        <f t="shared" si="65"/>
        <v>0.65187779459976114</v>
      </c>
      <c r="I149" s="111">
        <f t="shared" si="65"/>
        <v>0.66267599289423351</v>
      </c>
      <c r="J149" s="111">
        <f t="shared" si="65"/>
        <v>0.658461610444117</v>
      </c>
      <c r="K149" s="111">
        <f t="shared" si="65"/>
        <v>0.6638575921164348</v>
      </c>
      <c r="L149" s="111">
        <f t="shared" si="65"/>
        <v>0.6687047356331518</v>
      </c>
      <c r="M149" s="111">
        <f t="shared" si="65"/>
        <v>0.68709460257642363</v>
      </c>
      <c r="N149" s="111">
        <f t="shared" si="65"/>
        <v>0.71277465413412666</v>
      </c>
      <c r="O149" s="111">
        <f t="shared" si="65"/>
        <v>0.74905219200293738</v>
      </c>
      <c r="P149" s="111">
        <f t="shared" si="65"/>
        <v>0.75253318032706551</v>
      </c>
      <c r="Q149" s="111">
        <f t="shared" si="65"/>
        <v>0.7630121131658274</v>
      </c>
      <c r="R149" s="111">
        <f t="shared" ref="R149:V149" si="66">IF(R130=0,"",R130/R111)</f>
        <v>0.76062398161463951</v>
      </c>
      <c r="S149" s="111">
        <f t="shared" si="66"/>
        <v>0.76190413558823089</v>
      </c>
      <c r="T149" s="111">
        <f t="shared" si="66"/>
        <v>0.76450672632214445</v>
      </c>
      <c r="U149" s="111">
        <f t="shared" si="66"/>
        <v>0.76354350358699508</v>
      </c>
      <c r="V149" s="111">
        <f t="shared" si="66"/>
        <v>0.77237545148962483</v>
      </c>
      <c r="W149" s="111">
        <f t="shared" ref="W149" si="67">IF(W130=0,"",W130/W111)</f>
        <v>0.77896559149382083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0.7187426949021426</v>
      </c>
      <c r="C151" s="124">
        <f t="shared" si="71"/>
        <v>0.72268779901799884</v>
      </c>
      <c r="D151" s="124">
        <f t="shared" si="71"/>
        <v>0.72494692748618006</v>
      </c>
      <c r="E151" s="124">
        <f t="shared" si="71"/>
        <v>0.72766548793651442</v>
      </c>
      <c r="F151" s="124">
        <f t="shared" si="71"/>
        <v>0.73040913547936936</v>
      </c>
      <c r="G151" s="124">
        <f t="shared" si="71"/>
        <v>0.73359526226297567</v>
      </c>
      <c r="H151" s="124">
        <f t="shared" si="71"/>
        <v>0.73987207042183001</v>
      </c>
      <c r="I151" s="124">
        <f t="shared" si="71"/>
        <v>0.74015879475462865</v>
      </c>
      <c r="J151" s="124">
        <f t="shared" si="71"/>
        <v>0.74276063015822469</v>
      </c>
      <c r="K151" s="124">
        <f t="shared" si="71"/>
        <v>0.74346202090729585</v>
      </c>
      <c r="L151" s="124">
        <f t="shared" si="71"/>
        <v>0.74698799313936648</v>
      </c>
      <c r="M151" s="124">
        <f t="shared" si="71"/>
        <v>0.74739786611410752</v>
      </c>
      <c r="N151" s="124">
        <f t="shared" si="71"/>
        <v>0.75256081142570597</v>
      </c>
      <c r="O151" s="124">
        <f t="shared" si="71"/>
        <v>0.75518125417622439</v>
      </c>
      <c r="P151" s="124">
        <f t="shared" si="71"/>
        <v>0.75568872238576201</v>
      </c>
      <c r="Q151" s="124">
        <f t="shared" si="71"/>
        <v>0.75827346215488245</v>
      </c>
      <c r="R151" s="124">
        <f t="shared" ref="R151:V151" si="72">IF(R132=0,"",R132/R113)</f>
        <v>0.76222423175701615</v>
      </c>
      <c r="S151" s="124">
        <f t="shared" si="72"/>
        <v>0.76888901663558173</v>
      </c>
      <c r="T151" s="124">
        <f t="shared" si="72"/>
        <v>0.77570636870754128</v>
      </c>
      <c r="U151" s="124">
        <f t="shared" si="72"/>
        <v>0.78702938413127432</v>
      </c>
      <c r="V151" s="124">
        <f t="shared" si="72"/>
        <v>0.79716548585814639</v>
      </c>
      <c r="W151" s="124">
        <f t="shared" ref="W151" si="73">IF(W132=0,"",W132/W113)</f>
        <v>0.80624062265868379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0.6038179821004761</v>
      </c>
      <c r="C152" s="111">
        <f t="shared" si="74"/>
        <v>0.60426995203783274</v>
      </c>
      <c r="D152" s="111">
        <f t="shared" si="74"/>
        <v>0.60462703212143365</v>
      </c>
      <c r="E152" s="111">
        <f t="shared" si="74"/>
        <v>0.60404189757028504</v>
      </c>
      <c r="F152" s="111">
        <f t="shared" si="74"/>
        <v>0.60511632202180055</v>
      </c>
      <c r="G152" s="111">
        <f t="shared" si="74"/>
        <v>0.60492612596207107</v>
      </c>
      <c r="H152" s="111">
        <f t="shared" si="74"/>
        <v>0.60682315379984908</v>
      </c>
      <c r="I152" s="111">
        <f t="shared" si="74"/>
        <v>0.60669893017024634</v>
      </c>
      <c r="J152" s="111">
        <f t="shared" si="74"/>
        <v>0.60727029696024193</v>
      </c>
      <c r="K152" s="111">
        <f t="shared" si="74"/>
        <v>0.6074842298204256</v>
      </c>
      <c r="L152" s="111">
        <f t="shared" si="74"/>
        <v>0.6074091043343034</v>
      </c>
      <c r="M152" s="111">
        <f t="shared" si="74"/>
        <v>0.60794947711881286</v>
      </c>
      <c r="N152" s="111">
        <f t="shared" si="74"/>
        <v>0.60803597360452932</v>
      </c>
      <c r="O152" s="111">
        <f t="shared" si="74"/>
        <v>0.60773338457361692</v>
      </c>
      <c r="P152" s="111">
        <f t="shared" si="74"/>
        <v>0.60754285066376001</v>
      </c>
      <c r="Q152" s="111">
        <f t="shared" si="74"/>
        <v>0.60669422035059095</v>
      </c>
      <c r="R152" s="111">
        <f t="shared" ref="R152:V152" si="75">IF(R133=0,"",R133/R114)</f>
        <v>0.60545405471531721</v>
      </c>
      <c r="S152" s="111">
        <f t="shared" si="75"/>
        <v>0.6057610606278917</v>
      </c>
      <c r="T152" s="111">
        <f t="shared" si="75"/>
        <v>0.60622518182021501</v>
      </c>
      <c r="U152" s="111">
        <f t="shared" si="75"/>
        <v>0.60764262371345446</v>
      </c>
      <c r="V152" s="111">
        <f t="shared" si="75"/>
        <v>0.60979703432784027</v>
      </c>
      <c r="W152" s="111">
        <f t="shared" ref="W152" si="76">IF(W133=0,"",W133/W114)</f>
        <v>0.61111429213220814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0.75527559541126721</v>
      </c>
      <c r="C153" s="45">
        <f t="shared" si="77"/>
        <v>0.75727184630044875</v>
      </c>
      <c r="D153" s="45">
        <f t="shared" si="77"/>
        <v>0.75908583745639446</v>
      </c>
      <c r="E153" s="45">
        <f t="shared" si="77"/>
        <v>0.76138937774913651</v>
      </c>
      <c r="F153" s="45">
        <f t="shared" si="77"/>
        <v>0.76400108192230765</v>
      </c>
      <c r="G153" s="45">
        <f t="shared" si="77"/>
        <v>0.76725605783372941</v>
      </c>
      <c r="H153" s="45">
        <f t="shared" si="77"/>
        <v>0.77074888267702857</v>
      </c>
      <c r="I153" s="45">
        <f t="shared" si="77"/>
        <v>0.77256318800008328</v>
      </c>
      <c r="J153" s="45">
        <f t="shared" si="77"/>
        <v>0.7734256374555446</v>
      </c>
      <c r="K153" s="45">
        <f t="shared" si="77"/>
        <v>0.77467147588975116</v>
      </c>
      <c r="L153" s="45">
        <f t="shared" si="77"/>
        <v>0.77653011299137331</v>
      </c>
      <c r="M153" s="45">
        <f t="shared" si="77"/>
        <v>0.77859932240605734</v>
      </c>
      <c r="N153" s="45">
        <f t="shared" si="77"/>
        <v>0.78156547116410968</v>
      </c>
      <c r="O153" s="45">
        <f t="shared" si="77"/>
        <v>0.78519534577312566</v>
      </c>
      <c r="P153" s="45">
        <f t="shared" si="77"/>
        <v>0.78674150574839896</v>
      </c>
      <c r="Q153" s="45">
        <f t="shared" si="77"/>
        <v>0.78961041445404745</v>
      </c>
      <c r="R153" s="45">
        <f t="shared" ref="R153:V153" si="78">IF(R134=0,"",R134/R115)</f>
        <v>0.79365477583383548</v>
      </c>
      <c r="S153" s="45">
        <f t="shared" si="78"/>
        <v>0.80099809194459537</v>
      </c>
      <c r="T153" s="45">
        <f t="shared" si="78"/>
        <v>0.809957761512346</v>
      </c>
      <c r="U153" s="45">
        <f t="shared" si="78"/>
        <v>0.82190353770361302</v>
      </c>
      <c r="V153" s="45">
        <f t="shared" si="78"/>
        <v>0.83456884437906942</v>
      </c>
      <c r="W153" s="45">
        <f t="shared" ref="W153" si="79">IF(W134=0,"",W134/W115)</f>
        <v>0.84497259459844731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145913.65083533991</v>
      </c>
      <c r="C155" s="117">
        <f t="shared" si="80"/>
        <v>160900.23786306466</v>
      </c>
      <c r="D155" s="117">
        <f t="shared" si="80"/>
        <v>145595.69260816579</v>
      </c>
      <c r="E155" s="117">
        <f t="shared" si="80"/>
        <v>147204.35981152795</v>
      </c>
      <c r="F155" s="117">
        <f t="shared" si="80"/>
        <v>140735.50766074678</v>
      </c>
      <c r="G155" s="117">
        <f t="shared" si="80"/>
        <v>139639.50375115493</v>
      </c>
      <c r="H155" s="117">
        <f t="shared" si="80"/>
        <v>134784.54089770155</v>
      </c>
      <c r="I155" s="117">
        <f t="shared" si="80"/>
        <v>102544.14026766061</v>
      </c>
      <c r="J155" s="117">
        <f t="shared" si="80"/>
        <v>120673.90137658408</v>
      </c>
      <c r="K155" s="117">
        <f t="shared" si="80"/>
        <v>108926.10354101253</v>
      </c>
      <c r="L155" s="117">
        <f t="shared" si="80"/>
        <v>106612.66691066699</v>
      </c>
      <c r="M155" s="117">
        <f t="shared" si="80"/>
        <v>93519.824481418676</v>
      </c>
      <c r="N155" s="117">
        <f t="shared" si="80"/>
        <v>92143.953326619318</v>
      </c>
      <c r="O155" s="117">
        <f t="shared" si="80"/>
        <v>92896.311285852062</v>
      </c>
      <c r="P155" s="117">
        <f t="shared" si="80"/>
        <v>80348.477864324421</v>
      </c>
      <c r="Q155" s="117">
        <f t="shared" si="80"/>
        <v>83613.469645011326</v>
      </c>
      <c r="R155" s="117">
        <f t="shared" ref="R155:V155" si="81">R156+R159+R161+R170</f>
        <v>78708.34572819293</v>
      </c>
      <c r="S155" s="117">
        <f t="shared" si="81"/>
        <v>77537.128616067494</v>
      </c>
      <c r="T155" s="117">
        <f t="shared" si="81"/>
        <v>71363.385818406183</v>
      </c>
      <c r="U155" s="117">
        <f t="shared" si="81"/>
        <v>74005.552356719214</v>
      </c>
      <c r="V155" s="117">
        <f t="shared" si="81"/>
        <v>78625.551342174396</v>
      </c>
      <c r="W155" s="117">
        <f t="shared" ref="W155" si="82">W156+W159+W161+W170</f>
        <v>60842.556456692153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130841.81867371661</v>
      </c>
      <c r="C156" s="122">
        <f t="shared" si="83"/>
        <v>144997.97355294047</v>
      </c>
      <c r="D156" s="122">
        <f t="shared" si="83"/>
        <v>130426.3231391891</v>
      </c>
      <c r="E156" s="122">
        <f t="shared" si="83"/>
        <v>132083.63162677712</v>
      </c>
      <c r="F156" s="122">
        <f t="shared" si="83"/>
        <v>126070.89206664985</v>
      </c>
      <c r="G156" s="122">
        <f t="shared" si="83"/>
        <v>125103.16054308799</v>
      </c>
      <c r="H156" s="122">
        <f t="shared" si="83"/>
        <v>120238.5326524985</v>
      </c>
      <c r="I156" s="122">
        <f t="shared" si="83"/>
        <v>90898.566576888916</v>
      </c>
      <c r="J156" s="122">
        <f t="shared" si="83"/>
        <v>107369.65024346438</v>
      </c>
      <c r="K156" s="122">
        <f t="shared" si="83"/>
        <v>96507.943670556546</v>
      </c>
      <c r="L156" s="122">
        <f t="shared" si="83"/>
        <v>94871.523883382761</v>
      </c>
      <c r="M156" s="122">
        <f t="shared" si="83"/>
        <v>81866.009445635253</v>
      </c>
      <c r="N156" s="122">
        <f t="shared" si="83"/>
        <v>81038.721654468842</v>
      </c>
      <c r="O156" s="122">
        <f t="shared" si="83"/>
        <v>83522.742755144267</v>
      </c>
      <c r="P156" s="122">
        <f t="shared" si="83"/>
        <v>70495.099560993011</v>
      </c>
      <c r="Q156" s="122">
        <f t="shared" si="83"/>
        <v>74371.520671027349</v>
      </c>
      <c r="R156" s="122">
        <f t="shared" ref="R156:V156" si="84">SUM(R157:R158)</f>
        <v>69687.080043402646</v>
      </c>
      <c r="S156" s="122">
        <f t="shared" si="84"/>
        <v>68146.607151961085</v>
      </c>
      <c r="T156" s="122">
        <f t="shared" si="84"/>
        <v>62385.983181324598</v>
      </c>
      <c r="U156" s="122">
        <f t="shared" si="84"/>
        <v>64318.569076586478</v>
      </c>
      <c r="V156" s="122">
        <f t="shared" si="84"/>
        <v>68265.262935332255</v>
      </c>
      <c r="W156" s="122">
        <f t="shared" ref="W156" si="85">SUM(W157:W158)</f>
        <v>53314.91468456672</v>
      </c>
      <c r="DA156" s="130" t="s">
        <v>2114</v>
      </c>
    </row>
    <row r="157" spans="1:105" ht="12" customHeight="1" x14ac:dyDescent="0.25">
      <c r="A157" s="97" t="s">
        <v>217</v>
      </c>
      <c r="B157" s="98">
        <v>130841.81867371661</v>
      </c>
      <c r="C157" s="98">
        <v>144997.97355294047</v>
      </c>
      <c r="D157" s="98">
        <v>130426.3231391891</v>
      </c>
      <c r="E157" s="98">
        <v>132083.63162677712</v>
      </c>
      <c r="F157" s="98">
        <v>126070.89206664985</v>
      </c>
      <c r="G157" s="98">
        <v>125103.16054308799</v>
      </c>
      <c r="H157" s="98">
        <v>120238.5326524985</v>
      </c>
      <c r="I157" s="98">
        <v>90898.566576888916</v>
      </c>
      <c r="J157" s="98">
        <v>107369.65024346438</v>
      </c>
      <c r="K157" s="98">
        <v>96507.943670556546</v>
      </c>
      <c r="L157" s="98">
        <v>94871.523883382761</v>
      </c>
      <c r="M157" s="98">
        <v>81866.009445635253</v>
      </c>
      <c r="N157" s="98">
        <v>81038.721654468842</v>
      </c>
      <c r="O157" s="98">
        <v>83522.742755144267</v>
      </c>
      <c r="P157" s="98">
        <v>70495.099560993011</v>
      </c>
      <c r="Q157" s="98">
        <v>74371.520671027349</v>
      </c>
      <c r="R157" s="98">
        <v>69687.080043402646</v>
      </c>
      <c r="S157" s="98">
        <v>68146.607151961085</v>
      </c>
      <c r="T157" s="98">
        <v>62385.983181324598</v>
      </c>
      <c r="U157" s="98">
        <v>64318.569076586478</v>
      </c>
      <c r="V157" s="98">
        <v>68265.262935332255</v>
      </c>
      <c r="W157" s="98">
        <v>53314.91468456672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13696.698228340925</v>
      </c>
      <c r="C161" s="122">
        <v>14599.265300548459</v>
      </c>
      <c r="D161" s="122">
        <v>13905.499560077697</v>
      </c>
      <c r="E161" s="122">
        <v>13932.412942126517</v>
      </c>
      <c r="F161" s="122">
        <v>13505.876620923455</v>
      </c>
      <c r="G161" s="122">
        <v>13442.86624995728</v>
      </c>
      <c r="H161" s="122">
        <v>13587.200345661968</v>
      </c>
      <c r="I161" s="122">
        <v>10728.231359707779</v>
      </c>
      <c r="J161" s="122">
        <v>12494.10829275715</v>
      </c>
      <c r="K161" s="122">
        <v>11652.243986611653</v>
      </c>
      <c r="L161" s="122">
        <v>11021.744650240949</v>
      </c>
      <c r="M161" s="122">
        <v>10966.023214318338</v>
      </c>
      <c r="N161" s="122">
        <v>10490.173313515566</v>
      </c>
      <c r="O161" s="122">
        <v>8747.0993275504679</v>
      </c>
      <c r="P161" s="122">
        <v>9228.8193209206947</v>
      </c>
      <c r="Q161" s="122">
        <v>8644.2311035633538</v>
      </c>
      <c r="R161" s="122">
        <v>8471.2256573217728</v>
      </c>
      <c r="S161" s="122">
        <v>8844.592185180627</v>
      </c>
      <c r="T161" s="122">
        <v>8441.18795272018</v>
      </c>
      <c r="U161" s="122">
        <v>9186.6558019076383</v>
      </c>
      <c r="V161" s="122">
        <v>9853.3717270636043</v>
      </c>
      <c r="W161" s="122">
        <v>7055.2733868081486</v>
      </c>
      <c r="DA161" s="130" t="s">
        <v>2119</v>
      </c>
    </row>
    <row r="162" spans="1:105" ht="12" customHeight="1" x14ac:dyDescent="0.25">
      <c r="A162" s="97" t="s">
        <v>138</v>
      </c>
      <c r="B162" s="98">
        <v>13689.023344613963</v>
      </c>
      <c r="C162" s="98">
        <v>14588.986150089017</v>
      </c>
      <c r="D162" s="98">
        <v>13894.789201073278</v>
      </c>
      <c r="E162" s="98">
        <v>13918.383402916144</v>
      </c>
      <c r="F162" s="98">
        <v>13491.792220481864</v>
      </c>
      <c r="G162" s="98">
        <v>13425.77158414716</v>
      </c>
      <c r="H162" s="98">
        <v>13565.187130763701</v>
      </c>
      <c r="I162" s="98">
        <v>10709.977228938862</v>
      </c>
      <c r="J162" s="98">
        <v>12468.730241830102</v>
      </c>
      <c r="K162" s="98">
        <v>11624.813943041196</v>
      </c>
      <c r="L162" s="98">
        <v>10994.507478470321</v>
      </c>
      <c r="M162" s="98">
        <v>10936.123928650417</v>
      </c>
      <c r="N162" s="98">
        <v>10457.186179727994</v>
      </c>
      <c r="O162" s="98">
        <v>8720.306246515207</v>
      </c>
      <c r="P162" s="98">
        <v>9196.2068100066826</v>
      </c>
      <c r="Q162" s="98">
        <v>8614.0985170536987</v>
      </c>
      <c r="R162" s="98">
        <v>8440.7870451321651</v>
      </c>
      <c r="S162" s="98">
        <v>8809.0164572258891</v>
      </c>
      <c r="T162" s="98">
        <v>8410.5967946363598</v>
      </c>
      <c r="U162" s="98">
        <v>9143.3650990643055</v>
      </c>
      <c r="V162" s="98">
        <v>9801.7989548957212</v>
      </c>
      <c r="W162" s="98">
        <v>7019.4599063392034</v>
      </c>
      <c r="DA162" s="63" t="s">
        <v>2120</v>
      </c>
    </row>
    <row r="163" spans="1:105" ht="12" customHeight="1" x14ac:dyDescent="0.25">
      <c r="A163" s="97" t="s">
        <v>137</v>
      </c>
      <c r="B163" s="98">
        <v>7.6748837269619807</v>
      </c>
      <c r="C163" s="98">
        <v>10.279150459441478</v>
      </c>
      <c r="D163" s="98">
        <v>10.710359004422187</v>
      </c>
      <c r="E163" s="98">
        <v>14.029539210373283</v>
      </c>
      <c r="F163" s="98">
        <v>14.084400441590502</v>
      </c>
      <c r="G163" s="98">
        <v>17.094665810116204</v>
      </c>
      <c r="H163" s="98">
        <v>22.013214898270085</v>
      </c>
      <c r="I163" s="98">
        <v>18.25413076892189</v>
      </c>
      <c r="J163" s="98">
        <v>25.378050927045809</v>
      </c>
      <c r="K163" s="98">
        <v>27.430043570458597</v>
      </c>
      <c r="L163" s="98">
        <v>27.237171770629843</v>
      </c>
      <c r="M163" s="98">
        <v>29.89928566792139</v>
      </c>
      <c r="N163" s="98">
        <v>32.987133787569633</v>
      </c>
      <c r="O163" s="98">
        <v>26.793081035257938</v>
      </c>
      <c r="P163" s="98">
        <v>32.612510914014052</v>
      </c>
      <c r="Q163" s="98">
        <v>30.13258650965415</v>
      </c>
      <c r="R163" s="98">
        <v>30.438612189608989</v>
      </c>
      <c r="S163" s="98">
        <v>35.575727954736948</v>
      </c>
      <c r="T163" s="98">
        <v>30.591158083822293</v>
      </c>
      <c r="U163" s="98">
        <v>43.290702843332902</v>
      </c>
      <c r="V163" s="98">
        <v>51.57277216788713</v>
      </c>
      <c r="W163" s="98">
        <v>35.813480468944284</v>
      </c>
      <c r="DA163" s="63" t="s">
        <v>2121</v>
      </c>
    </row>
    <row r="164" spans="1:105" ht="12" customHeight="1" x14ac:dyDescent="0.25">
      <c r="A164" s="100" t="s">
        <v>217</v>
      </c>
      <c r="B164" s="101">
        <v>7.6748837269619807</v>
      </c>
      <c r="C164" s="101">
        <v>10.279150459441478</v>
      </c>
      <c r="D164" s="101">
        <v>10.710359004422187</v>
      </c>
      <c r="E164" s="101">
        <v>14.029539210373283</v>
      </c>
      <c r="F164" s="101">
        <v>14.084400441590502</v>
      </c>
      <c r="G164" s="101">
        <v>17.094665810116204</v>
      </c>
      <c r="H164" s="101">
        <v>22.013214898270085</v>
      </c>
      <c r="I164" s="101">
        <v>18.25413076892189</v>
      </c>
      <c r="J164" s="101">
        <v>25.378050927045809</v>
      </c>
      <c r="K164" s="101">
        <v>27.430043570458597</v>
      </c>
      <c r="L164" s="101">
        <v>27.237171770629843</v>
      </c>
      <c r="M164" s="101">
        <v>29.89928566792139</v>
      </c>
      <c r="N164" s="101">
        <v>32.987133787569633</v>
      </c>
      <c r="O164" s="101">
        <v>26.793081035257938</v>
      </c>
      <c r="P164" s="101">
        <v>32.612510914014052</v>
      </c>
      <c r="Q164" s="101">
        <v>30.13258650965415</v>
      </c>
      <c r="R164" s="101">
        <v>30.438612189608989</v>
      </c>
      <c r="S164" s="101">
        <v>35.575727954736948</v>
      </c>
      <c r="T164" s="101">
        <v>30.591158083822293</v>
      </c>
      <c r="U164" s="101">
        <v>43.290702843332902</v>
      </c>
      <c r="V164" s="101">
        <v>51.57277216788713</v>
      </c>
      <c r="W164" s="101">
        <v>35.813480468944284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1375.1339332823661</v>
      </c>
      <c r="C170" s="122">
        <v>1302.9990095757264</v>
      </c>
      <c r="D170" s="122">
        <v>1263.8699088989874</v>
      </c>
      <c r="E170" s="122">
        <v>1188.3152426243128</v>
      </c>
      <c r="F170" s="122">
        <v>1158.7389731734922</v>
      </c>
      <c r="G170" s="122">
        <v>1093.4769581096682</v>
      </c>
      <c r="H170" s="122">
        <v>958.8078995410649</v>
      </c>
      <c r="I170" s="122">
        <v>917.34233106391923</v>
      </c>
      <c r="J170" s="122">
        <v>810.14284036254071</v>
      </c>
      <c r="K170" s="122">
        <v>765.91588384434567</v>
      </c>
      <c r="L170" s="122">
        <v>719.39837704328784</v>
      </c>
      <c r="M170" s="122">
        <v>687.79182146508811</v>
      </c>
      <c r="N170" s="122">
        <v>615.05835863491279</v>
      </c>
      <c r="O170" s="122">
        <v>626.46920315732052</v>
      </c>
      <c r="P170" s="122">
        <v>624.55898241071543</v>
      </c>
      <c r="Q170" s="122">
        <v>597.71787042063193</v>
      </c>
      <c r="R170" s="122">
        <v>550.04002746851143</v>
      </c>
      <c r="S170" s="122">
        <v>545.92927892578939</v>
      </c>
      <c r="T170" s="122">
        <v>536.21468436140992</v>
      </c>
      <c r="U170" s="122">
        <v>500.32747822509509</v>
      </c>
      <c r="V170" s="122">
        <v>506.91667977852825</v>
      </c>
      <c r="W170" s="122">
        <v>472.36838531728125</v>
      </c>
      <c r="DA170" s="130" t="s">
        <v>2128</v>
      </c>
    </row>
    <row r="171" spans="1:105" ht="12" customHeight="1" x14ac:dyDescent="0.25">
      <c r="A171" s="97" t="s">
        <v>50</v>
      </c>
      <c r="B171" s="98">
        <v>1375.1339332823661</v>
      </c>
      <c r="C171" s="98">
        <v>1302.9990095757264</v>
      </c>
      <c r="D171" s="98">
        <v>1263.8699088989874</v>
      </c>
      <c r="E171" s="98">
        <v>1188.3152426243128</v>
      </c>
      <c r="F171" s="98">
        <v>1158.7389731734922</v>
      </c>
      <c r="G171" s="98">
        <v>1093.4769581096682</v>
      </c>
      <c r="H171" s="98">
        <v>958.8078995410649</v>
      </c>
      <c r="I171" s="98">
        <v>917.34233106391923</v>
      </c>
      <c r="J171" s="98">
        <v>810.14284036254071</v>
      </c>
      <c r="K171" s="98">
        <v>765.91588384434567</v>
      </c>
      <c r="L171" s="98">
        <v>719.39837704328784</v>
      </c>
      <c r="M171" s="98">
        <v>687.79182146508811</v>
      </c>
      <c r="N171" s="98">
        <v>615.05835863491279</v>
      </c>
      <c r="O171" s="98">
        <v>626.46920315732052</v>
      </c>
      <c r="P171" s="98">
        <v>624.55898241071543</v>
      </c>
      <c r="Q171" s="98">
        <v>597.71787042063193</v>
      </c>
      <c r="R171" s="98">
        <v>550.04002746851143</v>
      </c>
      <c r="S171" s="98">
        <v>545.92927892578939</v>
      </c>
      <c r="T171" s="98">
        <v>536.21468436140992</v>
      </c>
      <c r="U171" s="98">
        <v>500.32747822509509</v>
      </c>
      <c r="V171" s="98">
        <v>506.91667977852825</v>
      </c>
      <c r="W171" s="98">
        <v>472.36838531728125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17141.75090668839</v>
      </c>
      <c r="C174" s="117">
        <f t="shared" si="87"/>
        <v>19051.083052413367</v>
      </c>
      <c r="D174" s="117">
        <f t="shared" si="87"/>
        <v>17813.783734410241</v>
      </c>
      <c r="E174" s="117">
        <f t="shared" si="87"/>
        <v>18410.665320887718</v>
      </c>
      <c r="F174" s="117">
        <f t="shared" si="87"/>
        <v>18044.621795791729</v>
      </c>
      <c r="G174" s="117">
        <f t="shared" si="87"/>
        <v>18456.243431863364</v>
      </c>
      <c r="H174" s="117">
        <f t="shared" si="87"/>
        <v>18610.141347084722</v>
      </c>
      <c r="I174" s="117">
        <f t="shared" si="87"/>
        <v>15134.40685955878</v>
      </c>
      <c r="J174" s="117">
        <f t="shared" si="87"/>
        <v>18124.166639296614</v>
      </c>
      <c r="K174" s="117">
        <f t="shared" si="87"/>
        <v>17114.264381015772</v>
      </c>
      <c r="L174" s="117">
        <f t="shared" si="87"/>
        <v>17513.843616606839</v>
      </c>
      <c r="M174" s="117">
        <f t="shared" si="87"/>
        <v>16033.073409398039</v>
      </c>
      <c r="N174" s="117">
        <f t="shared" si="87"/>
        <v>16149.151777980214</v>
      </c>
      <c r="O174" s="117">
        <f t="shared" si="87"/>
        <v>16173.600728974252</v>
      </c>
      <c r="P174" s="117">
        <f t="shared" si="87"/>
        <v>14051.026227860157</v>
      </c>
      <c r="Q174" s="117">
        <f t="shared" si="87"/>
        <v>14779.164246969169</v>
      </c>
      <c r="R174" s="117">
        <f t="shared" ref="R174:V174" si="88">R175+R178+R180+R189</f>
        <v>14468.220714280722</v>
      </c>
      <c r="S174" s="117">
        <f t="shared" si="88"/>
        <v>14703.400982046482</v>
      </c>
      <c r="T174" s="117">
        <f t="shared" si="88"/>
        <v>13910.334433342035</v>
      </c>
      <c r="U174" s="117">
        <f t="shared" si="88"/>
        <v>14557.101555825335</v>
      </c>
      <c r="V174" s="117">
        <f t="shared" si="88"/>
        <v>15633.589404889915</v>
      </c>
      <c r="W174" s="117">
        <f t="shared" ref="W174" si="89">W175+W178+W180+W189</f>
        <v>13142.812924844162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14363.999599728697</v>
      </c>
      <c r="C175" s="122">
        <f t="shared" si="90"/>
        <v>16125.102095627701</v>
      </c>
      <c r="D175" s="122">
        <f t="shared" si="90"/>
        <v>14908.068074751856</v>
      </c>
      <c r="E175" s="122">
        <f t="shared" si="90"/>
        <v>15449.85189596393</v>
      </c>
      <c r="F175" s="122">
        <f t="shared" si="90"/>
        <v>15108.632853744211</v>
      </c>
      <c r="G175" s="122">
        <f t="shared" si="90"/>
        <v>15482.516692606516</v>
      </c>
      <c r="H175" s="122">
        <f t="shared" si="90"/>
        <v>15522.249337967964</v>
      </c>
      <c r="I175" s="122">
        <f t="shared" si="90"/>
        <v>12363.62964215403</v>
      </c>
      <c r="J175" s="122">
        <f t="shared" si="90"/>
        <v>15093.982253731847</v>
      </c>
      <c r="K175" s="122">
        <f t="shared" si="90"/>
        <v>14150.440430040802</v>
      </c>
      <c r="L175" s="122">
        <f t="shared" si="90"/>
        <v>14522.797063202914</v>
      </c>
      <c r="M175" s="122">
        <f t="shared" si="90"/>
        <v>12994.415611264618</v>
      </c>
      <c r="N175" s="122">
        <f t="shared" si="90"/>
        <v>13107.219704311108</v>
      </c>
      <c r="O175" s="122">
        <f t="shared" si="90"/>
        <v>13379.601850801026</v>
      </c>
      <c r="P175" s="122">
        <f t="shared" si="90"/>
        <v>11218.700541712551</v>
      </c>
      <c r="Q175" s="122">
        <f t="shared" si="90"/>
        <v>12007.175717066928</v>
      </c>
      <c r="R175" s="122">
        <f t="shared" ref="R175:V175" si="91">SUM(R176:R177)</f>
        <v>11697.277733950363</v>
      </c>
      <c r="S175" s="122">
        <f t="shared" si="91"/>
        <v>11807.98796068224</v>
      </c>
      <c r="T175" s="122">
        <f t="shared" si="91"/>
        <v>11111.576754584417</v>
      </c>
      <c r="U175" s="122">
        <f t="shared" si="91"/>
        <v>11650.22919589242</v>
      </c>
      <c r="V175" s="122">
        <f t="shared" si="91"/>
        <v>12593.58046330513</v>
      </c>
      <c r="W175" s="122">
        <f t="shared" ref="W175" si="92">SUM(W176:W177)</f>
        <v>10526.173108550149</v>
      </c>
      <c r="DA175" s="130" t="s">
        <v>2282</v>
      </c>
    </row>
    <row r="176" spans="1:105" ht="12" customHeight="1" x14ac:dyDescent="0.25">
      <c r="A176" s="97" t="s">
        <v>217</v>
      </c>
      <c r="B176" s="98">
        <v>14198.580975626799</v>
      </c>
      <c r="C176" s="98">
        <v>15940.546552562646</v>
      </c>
      <c r="D176" s="98">
        <v>14739.140794299958</v>
      </c>
      <c r="E176" s="98">
        <v>15280.254813167459</v>
      </c>
      <c r="F176" s="98">
        <v>14942.082364954817</v>
      </c>
      <c r="G176" s="98">
        <v>15313.326925126028</v>
      </c>
      <c r="H176" s="98">
        <v>15353.62371468629</v>
      </c>
      <c r="I176" s="98">
        <v>12232.603213169812</v>
      </c>
      <c r="J176" s="98">
        <v>14930.320790355847</v>
      </c>
      <c r="K176" s="98">
        <v>13996.400761660625</v>
      </c>
      <c r="L176" s="98">
        <v>14362.882970780644</v>
      </c>
      <c r="M176" s="98">
        <v>12850.320465742336</v>
      </c>
      <c r="N176" s="98">
        <v>12958.659298668375</v>
      </c>
      <c r="O176" s="98">
        <v>13220.458550950521</v>
      </c>
      <c r="P176" s="98">
        <v>11084.762631620446</v>
      </c>
      <c r="Q176" s="98">
        <v>11865.37425434252</v>
      </c>
      <c r="R176" s="98">
        <v>11558.64467419935</v>
      </c>
      <c r="S176" s="98">
        <v>11667.152908947324</v>
      </c>
      <c r="T176" s="98">
        <v>10977.972074525504</v>
      </c>
      <c r="U176" s="98">
        <v>11507.992112988746</v>
      </c>
      <c r="V176" s="98">
        <v>12437.507476933079</v>
      </c>
      <c r="W176" s="98">
        <v>10395.985876127947</v>
      </c>
      <c r="DA176" s="63" t="s">
        <v>2283</v>
      </c>
    </row>
    <row r="177" spans="1:105" ht="12" customHeight="1" x14ac:dyDescent="0.25">
      <c r="A177" s="97" t="s">
        <v>53</v>
      </c>
      <c r="B177" s="98">
        <v>165.41862410189736</v>
      </c>
      <c r="C177" s="98">
        <v>184.5555430650555</v>
      </c>
      <c r="D177" s="98">
        <v>168.92728045189941</v>
      </c>
      <c r="E177" s="98">
        <v>169.59708279647009</v>
      </c>
      <c r="F177" s="98">
        <v>166.55048878939425</v>
      </c>
      <c r="G177" s="98">
        <v>169.18976748048848</v>
      </c>
      <c r="H177" s="98">
        <v>168.62562328167357</v>
      </c>
      <c r="I177" s="98">
        <v>131.02642898421726</v>
      </c>
      <c r="J177" s="98">
        <v>163.66146337599912</v>
      </c>
      <c r="K177" s="98">
        <v>154.03966838017712</v>
      </c>
      <c r="L177" s="98">
        <v>159.91409242227044</v>
      </c>
      <c r="M177" s="98">
        <v>144.09514552228168</v>
      </c>
      <c r="N177" s="98">
        <v>148.56040564273323</v>
      </c>
      <c r="O177" s="98">
        <v>159.14329985050404</v>
      </c>
      <c r="P177" s="98">
        <v>133.93791009210582</v>
      </c>
      <c r="Q177" s="98">
        <v>141.80146272440879</v>
      </c>
      <c r="R177" s="98">
        <v>138.6330597510138</v>
      </c>
      <c r="S177" s="98">
        <v>140.83505173491503</v>
      </c>
      <c r="T177" s="98">
        <v>133.60468005891457</v>
      </c>
      <c r="U177" s="98">
        <v>142.23708290367401</v>
      </c>
      <c r="V177" s="98">
        <v>156.07298637205125</v>
      </c>
      <c r="W177" s="98">
        <v>130.18723242220258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37.252022918229194</v>
      </c>
      <c r="C178" s="122">
        <f t="shared" si="93"/>
        <v>44.381273818962214</v>
      </c>
      <c r="D178" s="122">
        <f t="shared" si="93"/>
        <v>38.705147279366777</v>
      </c>
      <c r="E178" s="122">
        <f t="shared" si="93"/>
        <v>71.211384991478454</v>
      </c>
      <c r="F178" s="122">
        <f t="shared" si="93"/>
        <v>40.896569981023084</v>
      </c>
      <c r="G178" s="122">
        <f t="shared" si="93"/>
        <v>47.184691113820428</v>
      </c>
      <c r="H178" s="122">
        <f t="shared" si="93"/>
        <v>59.31015871909139</v>
      </c>
      <c r="I178" s="122">
        <f t="shared" si="93"/>
        <v>63.53822105622524</v>
      </c>
      <c r="J178" s="122">
        <f t="shared" si="93"/>
        <v>66.104805665075943</v>
      </c>
      <c r="K178" s="122">
        <f t="shared" si="93"/>
        <v>58.805969687335683</v>
      </c>
      <c r="L178" s="122">
        <f t="shared" si="93"/>
        <v>69.505446250132209</v>
      </c>
      <c r="M178" s="122">
        <f t="shared" si="93"/>
        <v>66.579797062164957</v>
      </c>
      <c r="N178" s="122">
        <f t="shared" si="93"/>
        <v>88.108628453554203</v>
      </c>
      <c r="O178" s="122">
        <f t="shared" si="93"/>
        <v>62.738937904689777</v>
      </c>
      <c r="P178" s="122">
        <f t="shared" si="93"/>
        <v>55.244509714855127</v>
      </c>
      <c r="Q178" s="122">
        <f t="shared" si="93"/>
        <v>72.735962052020071</v>
      </c>
      <c r="R178" s="122">
        <f t="shared" si="93"/>
        <v>79.80432253387454</v>
      </c>
      <c r="S178" s="122">
        <f t="shared" si="93"/>
        <v>85.264407326886158</v>
      </c>
      <c r="T178" s="122">
        <f t="shared" si="93"/>
        <v>69.584538617253315</v>
      </c>
      <c r="U178" s="122">
        <f t="shared" si="93"/>
        <v>78.208733123948548</v>
      </c>
      <c r="V178" s="122">
        <f t="shared" si="93"/>
        <v>73.834008507035378</v>
      </c>
      <c r="W178" s="122">
        <f t="shared" si="93"/>
        <v>76.900968896123501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37.252022918229194</v>
      </c>
      <c r="C179" s="98">
        <f>RES_hhdet_fech!C48</f>
        <v>44.381273818962214</v>
      </c>
      <c r="D179" s="98">
        <f>RES_hhdet_fech!D48</f>
        <v>38.705147279366777</v>
      </c>
      <c r="E179" s="98">
        <f>RES_hhdet_fech!E48</f>
        <v>71.211384991478454</v>
      </c>
      <c r="F179" s="98">
        <f>RES_hhdet_fech!F48</f>
        <v>40.896569981023084</v>
      </c>
      <c r="G179" s="98">
        <f>RES_hhdet_fech!G48</f>
        <v>47.184691113820428</v>
      </c>
      <c r="H179" s="98">
        <f>RES_hhdet_fech!H48</f>
        <v>59.31015871909139</v>
      </c>
      <c r="I179" s="98">
        <f>RES_hhdet_fech!I48</f>
        <v>63.53822105622524</v>
      </c>
      <c r="J179" s="98">
        <f>RES_hhdet_fech!J48</f>
        <v>66.104805665075943</v>
      </c>
      <c r="K179" s="98">
        <f>RES_hhdet_fech!K48</f>
        <v>58.805969687335683</v>
      </c>
      <c r="L179" s="98">
        <f>RES_hhdet_fech!L48</f>
        <v>69.505446250132209</v>
      </c>
      <c r="M179" s="98">
        <f>RES_hhdet_fech!M48</f>
        <v>66.579797062164957</v>
      </c>
      <c r="N179" s="98">
        <f>RES_hhdet_fech!N48</f>
        <v>88.108628453554203</v>
      </c>
      <c r="O179" s="98">
        <f>RES_hhdet_fech!O48</f>
        <v>62.738937904689777</v>
      </c>
      <c r="P179" s="98">
        <f>RES_hhdet_fech!P48</f>
        <v>55.244509714855127</v>
      </c>
      <c r="Q179" s="98">
        <f>RES_hhdet_fech!Q48</f>
        <v>72.735962052020071</v>
      </c>
      <c r="R179" s="98">
        <f>RES_hhdet_fech!R48</f>
        <v>79.80432253387454</v>
      </c>
      <c r="S179" s="98">
        <f>RES_hhdet_fech!S48</f>
        <v>85.264407326886158</v>
      </c>
      <c r="T179" s="98">
        <f>RES_hhdet_fech!T48</f>
        <v>69.584538617253315</v>
      </c>
      <c r="U179" s="98">
        <f>RES_hhdet_fech!U48</f>
        <v>78.208733123948548</v>
      </c>
      <c r="V179" s="98">
        <f>RES_hhdet_fech!V48</f>
        <v>73.834008507035378</v>
      </c>
      <c r="W179" s="98">
        <f>RES_hhdet_fech!W48</f>
        <v>76.900968896123501</v>
      </c>
      <c r="DA179" s="63" t="s">
        <v>2286</v>
      </c>
    </row>
    <row r="180" spans="1:105" ht="12" customHeight="1" x14ac:dyDescent="0.25">
      <c r="A180" s="121" t="s">
        <v>55</v>
      </c>
      <c r="B180" s="122">
        <v>2013.4447564477139</v>
      </c>
      <c r="C180" s="122">
        <v>2136.8265681318576</v>
      </c>
      <c r="D180" s="122">
        <v>2107.7784364572267</v>
      </c>
      <c r="E180" s="122">
        <v>2135.9489112427123</v>
      </c>
      <c r="F180" s="122">
        <v>2132.5371289725049</v>
      </c>
      <c r="G180" s="122">
        <v>2168.6250606144131</v>
      </c>
      <c r="H180" s="122">
        <v>2266.2018153446957</v>
      </c>
      <c r="I180" s="122">
        <v>1966.4896572056339</v>
      </c>
      <c r="J180" s="122">
        <v>2247.7222176091391</v>
      </c>
      <c r="K180" s="122">
        <v>2207.2370771075193</v>
      </c>
      <c r="L180" s="122">
        <v>2191.033032968252</v>
      </c>
      <c r="M180" s="122">
        <v>2280.2279298484455</v>
      </c>
      <c r="N180" s="122">
        <v>2264.3151057982313</v>
      </c>
      <c r="O180" s="122">
        <v>2044.0283510787128</v>
      </c>
      <c r="P180" s="122">
        <v>2112.9343571444078</v>
      </c>
      <c r="Q180" s="122">
        <v>2046.9396539731435</v>
      </c>
      <c r="R180" s="122">
        <v>2051.1646052228216</v>
      </c>
      <c r="S180" s="122">
        <v>2144.4097296671057</v>
      </c>
      <c r="T180" s="122">
        <v>2071.8694237917707</v>
      </c>
      <c r="U180" s="122">
        <v>2184.3822762374107</v>
      </c>
      <c r="V180" s="122">
        <v>2316.43577133803</v>
      </c>
      <c r="W180" s="122">
        <v>1889.5983280930061</v>
      </c>
      <c r="DA180" s="130" t="s">
        <v>2287</v>
      </c>
    </row>
    <row r="181" spans="1:105" ht="12" customHeight="1" x14ac:dyDescent="0.25">
      <c r="A181" s="97" t="s">
        <v>138</v>
      </c>
      <c r="B181" s="98">
        <v>2221.2798448206759</v>
      </c>
      <c r="C181" s="98">
        <v>2403.5449200909834</v>
      </c>
      <c r="D181" s="98">
        <v>2354.7587646446827</v>
      </c>
      <c r="E181" s="98">
        <v>2411.6091685781166</v>
      </c>
      <c r="F181" s="98">
        <v>2403.4161175802496</v>
      </c>
      <c r="G181" s="98">
        <v>2460.3811573437611</v>
      </c>
      <c r="H181" s="98">
        <v>2569.6818725862377</v>
      </c>
      <c r="I181" s="98">
        <v>2119.0205544092732</v>
      </c>
      <c r="J181" s="98">
        <v>2535.7979520222639</v>
      </c>
      <c r="K181" s="98">
        <v>2463.564356831444</v>
      </c>
      <c r="L181" s="98">
        <v>2436.9910305079293</v>
      </c>
      <c r="M181" s="98">
        <v>2565.0524962827103</v>
      </c>
      <c r="N181" s="98">
        <v>2575.202424165414</v>
      </c>
      <c r="O181" s="98">
        <v>2271.1460079616995</v>
      </c>
      <c r="P181" s="98">
        <v>2443.7595751746408</v>
      </c>
      <c r="Q181" s="98">
        <v>2352.2047573084051</v>
      </c>
      <c r="R181" s="98">
        <v>2321.9982506391843</v>
      </c>
      <c r="S181" s="98">
        <v>2414.9845283957784</v>
      </c>
      <c r="T181" s="98">
        <v>2280.7664550652089</v>
      </c>
      <c r="U181" s="98">
        <v>2447.0815358756768</v>
      </c>
      <c r="V181" s="98">
        <v>2658.1797690212434</v>
      </c>
      <c r="W181" s="98">
        <v>2019.2845111249217</v>
      </c>
      <c r="DA181" s="63" t="s">
        <v>2288</v>
      </c>
    </row>
    <row r="182" spans="1:105" ht="12" customHeight="1" x14ac:dyDescent="0.25">
      <c r="A182" s="97" t="s">
        <v>137</v>
      </c>
      <c r="B182" s="98">
        <v>1618.162541013955</v>
      </c>
      <c r="C182" s="98">
        <v>1802.7214109036033</v>
      </c>
      <c r="D182" s="98">
        <v>1807.0177952856252</v>
      </c>
      <c r="E182" s="98">
        <v>1917.6493813129393</v>
      </c>
      <c r="F182" s="98">
        <v>1911.9498038654481</v>
      </c>
      <c r="G182" s="98">
        <v>2023.7059572311214</v>
      </c>
      <c r="H182" s="98">
        <v>2187.6335552149653</v>
      </c>
      <c r="I182" s="98">
        <v>1714.8834667978808</v>
      </c>
      <c r="J182" s="98">
        <v>2127.4643760656536</v>
      </c>
      <c r="K182" s="98">
        <v>2060.1425680125262</v>
      </c>
      <c r="L182" s="98">
        <v>2016.2311349309214</v>
      </c>
      <c r="M182" s="98">
        <v>2098.5634990795552</v>
      </c>
      <c r="N182" s="98">
        <v>2148.001222967941</v>
      </c>
      <c r="O182" s="98">
        <v>1859.5761628511643</v>
      </c>
      <c r="P182" s="98">
        <v>2010.0066967141483</v>
      </c>
      <c r="Q182" s="98">
        <v>1906.5910051989774</v>
      </c>
      <c r="R182" s="98">
        <v>1887.2568155640961</v>
      </c>
      <c r="S182" s="98">
        <v>2056.7388750920604</v>
      </c>
      <c r="T182" s="98">
        <v>1897.7784256317861</v>
      </c>
      <c r="U182" s="98">
        <v>2170.8394587711573</v>
      </c>
      <c r="V182" s="98">
        <v>2413.6729153182287</v>
      </c>
      <c r="W182" s="98">
        <v>1709.2400590132047</v>
      </c>
      <c r="DA182" s="63" t="s">
        <v>2289</v>
      </c>
    </row>
    <row r="183" spans="1:105" ht="12" customHeight="1" x14ac:dyDescent="0.25">
      <c r="A183" s="100" t="s">
        <v>217</v>
      </c>
      <c r="B183" s="101">
        <v>794.33216608350733</v>
      </c>
      <c r="C183" s="101">
        <v>888.84643087340589</v>
      </c>
      <c r="D183" s="101">
        <v>911.89550941562777</v>
      </c>
      <c r="E183" s="101">
        <v>980.95585741645493</v>
      </c>
      <c r="F183" s="101">
        <v>1021.4600642576636</v>
      </c>
      <c r="G183" s="101">
        <v>1089.9623644091803</v>
      </c>
      <c r="H183" s="101">
        <v>1173.8792568098972</v>
      </c>
      <c r="I183" s="101">
        <v>970.93582739682006</v>
      </c>
      <c r="J183" s="101">
        <v>1143.438170796572</v>
      </c>
      <c r="K183" s="101">
        <v>1121.9338560139099</v>
      </c>
      <c r="L183" s="101">
        <v>1097.2984747169403</v>
      </c>
      <c r="M183" s="101">
        <v>1155.0208260154525</v>
      </c>
      <c r="N183" s="101">
        <v>1196.2571270689034</v>
      </c>
      <c r="O183" s="101">
        <v>1023.219694357998</v>
      </c>
      <c r="P183" s="101">
        <v>1027.0520644717315</v>
      </c>
      <c r="Q183" s="101">
        <v>955.64401148299009</v>
      </c>
      <c r="R183" s="101">
        <v>963.29089118341653</v>
      </c>
      <c r="S183" s="101">
        <v>1110.2606895216377</v>
      </c>
      <c r="T183" s="101">
        <v>945.01809577669121</v>
      </c>
      <c r="U183" s="101">
        <v>1079.1143986484888</v>
      </c>
      <c r="V183" s="101">
        <v>1151.0612970912891</v>
      </c>
      <c r="W183" s="101">
        <v>859.92106857224735</v>
      </c>
      <c r="DA183" s="131" t="s">
        <v>2290</v>
      </c>
    </row>
    <row r="184" spans="1:105" ht="12" customHeight="1" x14ac:dyDescent="0.25">
      <c r="A184" s="103" t="s">
        <v>52</v>
      </c>
      <c r="B184" s="104">
        <v>823.8303749304481</v>
      </c>
      <c r="C184" s="104">
        <v>913.87498003019743</v>
      </c>
      <c r="D184" s="104">
        <v>895.12228586999731</v>
      </c>
      <c r="E184" s="104">
        <v>936.69352389648475</v>
      </c>
      <c r="F184" s="104">
        <v>890.48973960778505</v>
      </c>
      <c r="G184" s="104">
        <v>933.74359282194007</v>
      </c>
      <c r="H184" s="104">
        <v>1013.7542984050694</v>
      </c>
      <c r="I184" s="104">
        <v>743.94763940106054</v>
      </c>
      <c r="J184" s="104">
        <v>984.02620526908197</v>
      </c>
      <c r="K184" s="104">
        <v>938.20871199861654</v>
      </c>
      <c r="L184" s="104">
        <v>918.93266021398165</v>
      </c>
      <c r="M184" s="104">
        <v>943.54267306410236</v>
      </c>
      <c r="N184" s="104">
        <v>951.74409589903735</v>
      </c>
      <c r="O184" s="104">
        <v>836.35646849316583</v>
      </c>
      <c r="P184" s="104">
        <v>982.95463224241678</v>
      </c>
      <c r="Q184" s="104">
        <v>950.94699371598711</v>
      </c>
      <c r="R184" s="104">
        <v>923.96592438067944</v>
      </c>
      <c r="S184" s="104">
        <v>946.47818557042319</v>
      </c>
      <c r="T184" s="104">
        <v>952.76032985509482</v>
      </c>
      <c r="U184" s="104">
        <v>1091.7250601226683</v>
      </c>
      <c r="V184" s="104">
        <v>1262.6116182269402</v>
      </c>
      <c r="W184" s="104">
        <v>849.31899044095758</v>
      </c>
      <c r="DA184" s="132" t="s">
        <v>2291</v>
      </c>
    </row>
    <row r="185" spans="1:105" ht="12" customHeight="1" x14ac:dyDescent="0.25">
      <c r="A185" s="106" t="s">
        <v>122</v>
      </c>
      <c r="B185" s="101">
        <v>1671.4566105336157</v>
      </c>
      <c r="C185" s="101">
        <v>1681.6497381115817</v>
      </c>
      <c r="D185" s="101">
        <v>1688.4359125423666</v>
      </c>
      <c r="E185" s="101">
        <v>1651.7730114060591</v>
      </c>
      <c r="F185" s="101">
        <v>1658.8361770240333</v>
      </c>
      <c r="G185" s="101">
        <v>1637.8753290126763</v>
      </c>
      <c r="H185" s="101">
        <v>1704.5216004063975</v>
      </c>
      <c r="I185" s="101">
        <v>1704.3148711357833</v>
      </c>
      <c r="J185" s="101">
        <v>1679.3671784112464</v>
      </c>
      <c r="K185" s="101">
        <v>1703.738443823215</v>
      </c>
      <c r="L185" s="101">
        <v>1737.5535606777869</v>
      </c>
      <c r="M185" s="101">
        <v>1766.4973081286664</v>
      </c>
      <c r="N185" s="101">
        <v>1772.4819511762171</v>
      </c>
      <c r="O185" s="101">
        <v>1776.1353683877849</v>
      </c>
      <c r="P185" s="101">
        <v>1739.5160175714429</v>
      </c>
      <c r="Q185" s="101">
        <v>1718.5793593417416</v>
      </c>
      <c r="R185" s="101">
        <v>1750.7989305319791</v>
      </c>
      <c r="S185" s="101">
        <v>1800.1500566592867</v>
      </c>
      <c r="T185" s="101">
        <v>1800.149340973968</v>
      </c>
      <c r="U185" s="101">
        <v>1775.6885066636335</v>
      </c>
      <c r="V185" s="101">
        <v>1708.9070687081653</v>
      </c>
      <c r="W185" s="101">
        <v>1710.0296637779832</v>
      </c>
      <c r="DA185" s="131" t="s">
        <v>2292</v>
      </c>
    </row>
    <row r="186" spans="1:105" ht="12" customHeight="1" x14ac:dyDescent="0.25">
      <c r="A186" s="107" t="s">
        <v>121</v>
      </c>
      <c r="B186" s="104">
        <v>1278.0438196774642</v>
      </c>
      <c r="C186" s="104">
        <v>1293.9165391897629</v>
      </c>
      <c r="D186" s="104">
        <v>1337.6004810183226</v>
      </c>
      <c r="E186" s="104">
        <v>1350.4436789267511</v>
      </c>
      <c r="F186" s="104">
        <v>1388.450668051855</v>
      </c>
      <c r="G186" s="104">
        <v>1407.8424528458056</v>
      </c>
      <c r="H186" s="104">
        <v>1448.173974964149</v>
      </c>
      <c r="I186" s="104">
        <v>1494.1487577163562</v>
      </c>
      <c r="J186" s="104">
        <v>1500.7461037809544</v>
      </c>
      <c r="K186" s="104">
        <v>1552.1723048266088</v>
      </c>
      <c r="L186" s="104">
        <v>1537.6894309411255</v>
      </c>
      <c r="M186" s="104">
        <v>1603.9107879726764</v>
      </c>
      <c r="N186" s="104">
        <v>1562.4788881793775</v>
      </c>
      <c r="O186" s="104">
        <v>1589.0689499531159</v>
      </c>
      <c r="P186" s="104">
        <v>1512.7532918971422</v>
      </c>
      <c r="Q186" s="104">
        <v>1509.8204556326648</v>
      </c>
      <c r="R186" s="104">
        <v>1530.0249960600431</v>
      </c>
      <c r="S186" s="104">
        <v>1590.724764182944</v>
      </c>
      <c r="T186" s="104">
        <v>1582.2919192239256</v>
      </c>
      <c r="U186" s="104">
        <v>1531.0364549773435</v>
      </c>
      <c r="V186" s="104">
        <v>1502.536793083206</v>
      </c>
      <c r="W186" s="104">
        <v>1531.1624959415615</v>
      </c>
      <c r="DA186" s="132" t="s">
        <v>2293</v>
      </c>
    </row>
    <row r="187" spans="1:105" ht="12" customHeight="1" x14ac:dyDescent="0.25">
      <c r="A187" s="108" t="s">
        <v>53</v>
      </c>
      <c r="B187" s="98">
        <v>424.89162138643394</v>
      </c>
      <c r="C187" s="98">
        <v>436.84234263170492</v>
      </c>
      <c r="D187" s="98">
        <v>457.12441250344955</v>
      </c>
      <c r="E187" s="98">
        <v>468.07828176656517</v>
      </c>
      <c r="F187" s="98">
        <v>489.52211612465567</v>
      </c>
      <c r="G187" s="98">
        <v>532.36388222007304</v>
      </c>
      <c r="H187" s="98">
        <v>520.38249794901378</v>
      </c>
      <c r="I187" s="98">
        <v>549.12314280052772</v>
      </c>
      <c r="J187" s="98">
        <v>528.05649216936899</v>
      </c>
      <c r="K187" s="98">
        <v>554.15821739192302</v>
      </c>
      <c r="L187" s="98">
        <v>542.16973533999487</v>
      </c>
      <c r="M187" s="98">
        <v>594.74191150327988</v>
      </c>
      <c r="N187" s="98">
        <v>561.37213852068453</v>
      </c>
      <c r="O187" s="98">
        <v>607.22258200796273</v>
      </c>
      <c r="P187" s="98">
        <v>535.8446334222233</v>
      </c>
      <c r="Q187" s="98">
        <v>515.80871160925642</v>
      </c>
      <c r="R187" s="98">
        <v>529.34240161118703</v>
      </c>
      <c r="S187" s="98">
        <v>580.524750547454</v>
      </c>
      <c r="T187" s="98">
        <v>537.26759114708898</v>
      </c>
      <c r="U187" s="98">
        <v>497.16541744438575</v>
      </c>
      <c r="V187" s="98">
        <v>447.16067872031482</v>
      </c>
      <c r="W187" s="98">
        <v>443.69783812365813</v>
      </c>
      <c r="DA187" s="63" t="s">
        <v>2294</v>
      </c>
    </row>
    <row r="188" spans="1:105" ht="12" customHeight="1" x14ac:dyDescent="0.25">
      <c r="A188" s="108" t="s">
        <v>52</v>
      </c>
      <c r="B188" s="98">
        <v>853.15219829103012</v>
      </c>
      <c r="C188" s="98">
        <v>857.07419655805779</v>
      </c>
      <c r="D188" s="98">
        <v>880.4760685148733</v>
      </c>
      <c r="E188" s="98">
        <v>882.36539716018603</v>
      </c>
      <c r="F188" s="98">
        <v>898.92855192720003</v>
      </c>
      <c r="G188" s="98">
        <v>875.47857062573291</v>
      </c>
      <c r="H188" s="98">
        <v>927.791477015135</v>
      </c>
      <c r="I188" s="98">
        <v>945.02561491582856</v>
      </c>
      <c r="J188" s="98">
        <v>972.68961161158506</v>
      </c>
      <c r="K188" s="98">
        <v>998.01408743468539</v>
      </c>
      <c r="L188" s="98">
        <v>995.51969560113059</v>
      </c>
      <c r="M188" s="98">
        <v>1009.1688764693968</v>
      </c>
      <c r="N188" s="98">
        <v>1001.1067496586928</v>
      </c>
      <c r="O188" s="98">
        <v>981.84636794515302</v>
      </c>
      <c r="P188" s="98">
        <v>976.90865847491841</v>
      </c>
      <c r="Q188" s="98">
        <v>994.01174402340826</v>
      </c>
      <c r="R188" s="98">
        <v>1000.6825944488569</v>
      </c>
      <c r="S188" s="98">
        <v>1010.2000136354902</v>
      </c>
      <c r="T188" s="98">
        <v>1045.0243280768368</v>
      </c>
      <c r="U188" s="98">
        <v>1033.8710375329576</v>
      </c>
      <c r="V188" s="98">
        <v>1055.376114362891</v>
      </c>
      <c r="W188" s="98">
        <v>1087.4646578179033</v>
      </c>
      <c r="DA188" s="63" t="s">
        <v>2295</v>
      </c>
    </row>
    <row r="189" spans="1:105" ht="12" customHeight="1" x14ac:dyDescent="0.25">
      <c r="A189" s="121" t="s">
        <v>54</v>
      </c>
      <c r="B189" s="122">
        <v>727.05452759374941</v>
      </c>
      <c r="C189" s="122">
        <v>744.77311483484596</v>
      </c>
      <c r="D189" s="122">
        <v>759.23207592179153</v>
      </c>
      <c r="E189" s="122">
        <v>753.65312868959927</v>
      </c>
      <c r="F189" s="122">
        <v>762.55524309398925</v>
      </c>
      <c r="G189" s="122">
        <v>757.91698752861214</v>
      </c>
      <c r="H189" s="122">
        <v>762.38003505296979</v>
      </c>
      <c r="I189" s="122">
        <v>740.74933914289056</v>
      </c>
      <c r="J189" s="122">
        <v>716.35736229055169</v>
      </c>
      <c r="K189" s="122">
        <v>697.78090418011698</v>
      </c>
      <c r="L189" s="122">
        <v>730.50807418554166</v>
      </c>
      <c r="M189" s="122">
        <v>691.8500712228132</v>
      </c>
      <c r="N189" s="122">
        <v>689.50833941732219</v>
      </c>
      <c r="O189" s="122">
        <v>687.23158918982426</v>
      </c>
      <c r="P189" s="122">
        <v>664.14681928834295</v>
      </c>
      <c r="Q189" s="122">
        <v>652.31291387707688</v>
      </c>
      <c r="R189" s="122">
        <v>639.97405257366108</v>
      </c>
      <c r="S189" s="122">
        <v>665.73888437025084</v>
      </c>
      <c r="T189" s="122">
        <v>657.30371634859307</v>
      </c>
      <c r="U189" s="122">
        <v>644.28135057155509</v>
      </c>
      <c r="V189" s="122">
        <v>649.73916173971895</v>
      </c>
      <c r="W189" s="122">
        <v>650.14051930488256</v>
      </c>
      <c r="DA189" s="130" t="s">
        <v>2296</v>
      </c>
    </row>
    <row r="190" spans="1:105" ht="12" customHeight="1" x14ac:dyDescent="0.25">
      <c r="A190" s="97" t="s">
        <v>50</v>
      </c>
      <c r="B190" s="98">
        <v>904.0559196460332</v>
      </c>
      <c r="C190" s="98">
        <v>894.1171868693973</v>
      </c>
      <c r="D190" s="98">
        <v>911.55949441335611</v>
      </c>
      <c r="E190" s="98">
        <v>895.51583732390668</v>
      </c>
      <c r="F190" s="98">
        <v>895.61658426323481</v>
      </c>
      <c r="G190" s="98">
        <v>899.87553540658621</v>
      </c>
      <c r="H190" s="98">
        <v>867.25833140092573</v>
      </c>
      <c r="I190" s="98">
        <v>898.90782783989005</v>
      </c>
      <c r="J190" s="98">
        <v>853.12205981877275</v>
      </c>
      <c r="K190" s="98">
        <v>869.24074016577458</v>
      </c>
      <c r="L190" s="98">
        <v>888.68587581793315</v>
      </c>
      <c r="M190" s="98">
        <v>899.98807942727876</v>
      </c>
      <c r="N190" s="98">
        <v>843.23184532454479</v>
      </c>
      <c r="O190" s="98">
        <v>860.79853710041539</v>
      </c>
      <c r="P190" s="98">
        <v>859.31533409921235</v>
      </c>
      <c r="Q190" s="98">
        <v>844.39111789071831</v>
      </c>
      <c r="R190" s="98">
        <v>824.43190776888594</v>
      </c>
      <c r="S190" s="98">
        <v>870.35880253542302</v>
      </c>
      <c r="T190" s="98">
        <v>903.4528578439963</v>
      </c>
      <c r="U190" s="98">
        <v>889.29409519172498</v>
      </c>
      <c r="V190" s="98">
        <v>941.36168475269415</v>
      </c>
      <c r="W190" s="98">
        <v>922.01400666006521</v>
      </c>
      <c r="DA190" s="63" t="s">
        <v>2297</v>
      </c>
    </row>
    <row r="191" spans="1:105" ht="12" customHeight="1" x14ac:dyDescent="0.25">
      <c r="A191" s="109" t="s">
        <v>120</v>
      </c>
      <c r="B191" s="33">
        <v>684.45571729623452</v>
      </c>
      <c r="C191" s="33">
        <v>710.13204378261196</v>
      </c>
      <c r="D191" s="33">
        <v>724.86350284159425</v>
      </c>
      <c r="E191" s="33">
        <v>722.43340152962378</v>
      </c>
      <c r="F191" s="33">
        <v>733.34422758791982</v>
      </c>
      <c r="G191" s="33">
        <v>727.87784082267262</v>
      </c>
      <c r="H191" s="33">
        <v>741.56824750671854</v>
      </c>
      <c r="I191" s="33">
        <v>710.40105404587155</v>
      </c>
      <c r="J191" s="33">
        <v>691.27611387778882</v>
      </c>
      <c r="K191" s="33">
        <v>667.55844311460532</v>
      </c>
      <c r="L191" s="33">
        <v>703.98742926072714</v>
      </c>
      <c r="M191" s="33">
        <v>657.81104244968412</v>
      </c>
      <c r="N191" s="33">
        <v>665.17214752175482</v>
      </c>
      <c r="O191" s="33">
        <v>660.13677751261048</v>
      </c>
      <c r="P191" s="33">
        <v>633.96579320708247</v>
      </c>
      <c r="Q191" s="33">
        <v>623.01414556232521</v>
      </c>
      <c r="R191" s="33">
        <v>612.49914139719829</v>
      </c>
      <c r="S191" s="33">
        <v>636.29419701151744</v>
      </c>
      <c r="T191" s="33">
        <v>623.00026628231865</v>
      </c>
      <c r="U191" s="33">
        <v>611.52677099366838</v>
      </c>
      <c r="V191" s="33">
        <v>611.89855384721284</v>
      </c>
      <c r="W191" s="33">
        <v>614.19151368474695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8746.2113209804702</v>
      </c>
      <c r="C193" s="117">
        <f t="shared" si="94"/>
        <v>9796.8370772076432</v>
      </c>
      <c r="D193" s="117">
        <f t="shared" si="94"/>
        <v>9231.7945133317153</v>
      </c>
      <c r="E193" s="117">
        <f t="shared" si="94"/>
        <v>9638.3425944268001</v>
      </c>
      <c r="F193" s="117">
        <f t="shared" si="94"/>
        <v>9464.0418459159882</v>
      </c>
      <c r="G193" s="117">
        <f t="shared" si="94"/>
        <v>9767.8903163549476</v>
      </c>
      <c r="H193" s="117">
        <f t="shared" si="94"/>
        <v>10024.175156365334</v>
      </c>
      <c r="I193" s="117">
        <f t="shared" si="94"/>
        <v>8226.1763458590958</v>
      </c>
      <c r="J193" s="117">
        <f t="shared" si="94"/>
        <v>10010.188996418314</v>
      </c>
      <c r="K193" s="117">
        <f t="shared" si="94"/>
        <v>9590.2887775669151</v>
      </c>
      <c r="L193" s="117">
        <f t="shared" si="94"/>
        <v>10037.258539271617</v>
      </c>
      <c r="M193" s="117">
        <f t="shared" si="94"/>
        <v>9384.1168122665113</v>
      </c>
      <c r="N193" s="117">
        <f t="shared" si="94"/>
        <v>9834.1479384933118</v>
      </c>
      <c r="O193" s="117">
        <f t="shared" si="94"/>
        <v>10180.666206564203</v>
      </c>
      <c r="P193" s="117">
        <f t="shared" si="94"/>
        <v>8943.3947868021933</v>
      </c>
      <c r="Q193" s="117">
        <f t="shared" si="94"/>
        <v>9465.6029557155634</v>
      </c>
      <c r="R193" s="117">
        <f t="shared" ref="R193:V193" si="95">R194+R197+R199+R208</f>
        <v>9395.0743690222407</v>
      </c>
      <c r="S193" s="117">
        <f t="shared" si="95"/>
        <v>9718.0615770203658</v>
      </c>
      <c r="T193" s="117">
        <f t="shared" si="95"/>
        <v>9308.4224080791664</v>
      </c>
      <c r="U193" s="117">
        <f t="shared" si="95"/>
        <v>9964.8426210851812</v>
      </c>
      <c r="V193" s="117">
        <f t="shared" si="95"/>
        <v>10857.977115210349</v>
      </c>
      <c r="W193" s="117">
        <f t="shared" ref="W193" si="96">W194+W197+W199+W208</f>
        <v>9244.5724761998626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6958.7117367265419</v>
      </c>
      <c r="C194" s="122">
        <f t="shared" si="97"/>
        <v>7899.2905872213532</v>
      </c>
      <c r="D194" s="122">
        <f t="shared" si="97"/>
        <v>7341.1556541951531</v>
      </c>
      <c r="E194" s="122">
        <f t="shared" si="97"/>
        <v>7656.2668149882556</v>
      </c>
      <c r="F194" s="122">
        <f t="shared" si="97"/>
        <v>7528.5593347074937</v>
      </c>
      <c r="G194" s="122">
        <f t="shared" si="97"/>
        <v>7786.8870278301702</v>
      </c>
      <c r="H194" s="122">
        <f t="shared" si="97"/>
        <v>7930.4128916302679</v>
      </c>
      <c r="I194" s="122">
        <f t="shared" si="97"/>
        <v>6306.7243169627391</v>
      </c>
      <c r="J194" s="122">
        <f t="shared" si="97"/>
        <v>7917.0062273000331</v>
      </c>
      <c r="K194" s="122">
        <f t="shared" si="97"/>
        <v>7536.0573473286859</v>
      </c>
      <c r="L194" s="122">
        <f t="shared" si="97"/>
        <v>7917.3643518105609</v>
      </c>
      <c r="M194" s="122">
        <f t="shared" si="97"/>
        <v>7222.4352697957083</v>
      </c>
      <c r="N194" s="122">
        <f t="shared" si="97"/>
        <v>7580.6615113082398</v>
      </c>
      <c r="O194" s="122">
        <f t="shared" si="97"/>
        <v>8096.1404715524468</v>
      </c>
      <c r="P194" s="122">
        <f t="shared" si="97"/>
        <v>6836.9547379402065</v>
      </c>
      <c r="Q194" s="122">
        <f t="shared" si="97"/>
        <v>7336.0564199694436</v>
      </c>
      <c r="R194" s="122">
        <f t="shared" ref="R194:V194" si="98">SUM(R195:R196)</f>
        <v>7228.304678092185</v>
      </c>
      <c r="S194" s="122">
        <f t="shared" si="98"/>
        <v>7414.0648927606671</v>
      </c>
      <c r="T194" s="122">
        <f t="shared" si="98"/>
        <v>7076.9028616084315</v>
      </c>
      <c r="U194" s="122">
        <f t="shared" si="98"/>
        <v>7588.8882221253534</v>
      </c>
      <c r="V194" s="122">
        <f t="shared" si="98"/>
        <v>8352.615145402282</v>
      </c>
      <c r="W194" s="122">
        <f t="shared" ref="W194" si="99">SUM(W195:W196)</f>
        <v>7006.1407361908814</v>
      </c>
      <c r="DA194" s="130" t="s">
        <v>2450</v>
      </c>
    </row>
    <row r="195" spans="1:105" ht="12" customHeight="1" x14ac:dyDescent="0.25">
      <c r="A195" s="97" t="s">
        <v>217</v>
      </c>
      <c r="B195" s="98">
        <v>6793.2931126246449</v>
      </c>
      <c r="C195" s="98">
        <v>7714.7350441562976</v>
      </c>
      <c r="D195" s="98">
        <v>7172.2283737432535</v>
      </c>
      <c r="E195" s="98">
        <v>7486.6697321917854</v>
      </c>
      <c r="F195" s="98">
        <v>7362.0088459180997</v>
      </c>
      <c r="G195" s="98">
        <v>7617.6972603496815</v>
      </c>
      <c r="H195" s="98">
        <v>7761.7872683485948</v>
      </c>
      <c r="I195" s="98">
        <v>6175.697887978522</v>
      </c>
      <c r="J195" s="98">
        <v>7753.3447639240339</v>
      </c>
      <c r="K195" s="98">
        <v>7382.0176789485085</v>
      </c>
      <c r="L195" s="98">
        <v>7757.4502593882908</v>
      </c>
      <c r="M195" s="98">
        <v>7078.3401242734262</v>
      </c>
      <c r="N195" s="98">
        <v>7432.101105665507</v>
      </c>
      <c r="O195" s="98">
        <v>7936.9971717019425</v>
      </c>
      <c r="P195" s="98">
        <v>6703.0168278481005</v>
      </c>
      <c r="Q195" s="98">
        <v>7194.2549572450353</v>
      </c>
      <c r="R195" s="98">
        <v>7089.6716183411709</v>
      </c>
      <c r="S195" s="98">
        <v>7273.2298410257517</v>
      </c>
      <c r="T195" s="98">
        <v>6943.2981815495168</v>
      </c>
      <c r="U195" s="98">
        <v>7446.6511392216798</v>
      </c>
      <c r="V195" s="98">
        <v>8196.5421590302303</v>
      </c>
      <c r="W195" s="98">
        <v>6875.9535037686792</v>
      </c>
      <c r="DA195" s="63" t="s">
        <v>2451</v>
      </c>
    </row>
    <row r="196" spans="1:105" ht="12" customHeight="1" x14ac:dyDescent="0.25">
      <c r="A196" s="97" t="s">
        <v>53</v>
      </c>
      <c r="B196" s="98">
        <v>165.41862410189736</v>
      </c>
      <c r="C196" s="98">
        <v>184.5555430650555</v>
      </c>
      <c r="D196" s="98">
        <v>168.92728045189941</v>
      </c>
      <c r="E196" s="98">
        <v>169.59708279647009</v>
      </c>
      <c r="F196" s="98">
        <v>166.55048878939425</v>
      </c>
      <c r="G196" s="98">
        <v>169.18976748048848</v>
      </c>
      <c r="H196" s="98">
        <v>168.62562328167357</v>
      </c>
      <c r="I196" s="98">
        <v>131.02642898421726</v>
      </c>
      <c r="J196" s="98">
        <v>163.66146337599912</v>
      </c>
      <c r="K196" s="98">
        <v>154.03966838017712</v>
      </c>
      <c r="L196" s="98">
        <v>159.91409242227044</v>
      </c>
      <c r="M196" s="98">
        <v>144.09514552228168</v>
      </c>
      <c r="N196" s="98">
        <v>148.56040564273323</v>
      </c>
      <c r="O196" s="98">
        <v>159.14329985050404</v>
      </c>
      <c r="P196" s="98">
        <v>133.93791009210582</v>
      </c>
      <c r="Q196" s="98">
        <v>141.80146272440879</v>
      </c>
      <c r="R196" s="98">
        <v>138.6330597510138</v>
      </c>
      <c r="S196" s="98">
        <v>140.83505173491503</v>
      </c>
      <c r="T196" s="98">
        <v>133.60468005891457</v>
      </c>
      <c r="U196" s="98">
        <v>142.23708290367401</v>
      </c>
      <c r="V196" s="98">
        <v>156.07298637205125</v>
      </c>
      <c r="W196" s="98">
        <v>130.18723242220258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66.010867719623448</v>
      </c>
      <c r="C197" s="122">
        <f t="shared" si="100"/>
        <v>82.217212825917869</v>
      </c>
      <c r="D197" s="122">
        <f t="shared" si="100"/>
        <v>75.308418850690629</v>
      </c>
      <c r="E197" s="122">
        <f t="shared" si="100"/>
        <v>146.18816428106604</v>
      </c>
      <c r="F197" s="122">
        <f t="shared" si="100"/>
        <v>89.065558625152633</v>
      </c>
      <c r="G197" s="122">
        <f t="shared" si="100"/>
        <v>108.90130220971575</v>
      </c>
      <c r="H197" s="122">
        <f t="shared" si="100"/>
        <v>145.58754019562667</v>
      </c>
      <c r="I197" s="122">
        <f t="shared" si="100"/>
        <v>160.4061854523959</v>
      </c>
      <c r="J197" s="122">
        <f t="shared" si="100"/>
        <v>170.26024146121043</v>
      </c>
      <c r="K197" s="122">
        <f t="shared" si="100"/>
        <v>156.87296578319601</v>
      </c>
      <c r="L197" s="122">
        <f t="shared" si="100"/>
        <v>190.69461912937987</v>
      </c>
      <c r="M197" s="122">
        <f t="shared" si="100"/>
        <v>189.11117041987302</v>
      </c>
      <c r="N197" s="122">
        <f t="shared" si="100"/>
        <v>258.81628921285017</v>
      </c>
      <c r="O197" s="122">
        <f t="shared" si="100"/>
        <v>194.56620163960002</v>
      </c>
      <c r="P197" s="122">
        <f t="shared" si="100"/>
        <v>177.82653027147938</v>
      </c>
      <c r="Q197" s="122">
        <f t="shared" si="100"/>
        <v>238.26609756399233</v>
      </c>
      <c r="R197" s="122">
        <f t="shared" si="100"/>
        <v>267.47612724199206</v>
      </c>
      <c r="S197" s="122">
        <f t="shared" si="100"/>
        <v>292.93106099876928</v>
      </c>
      <c r="T197" s="122">
        <f t="shared" si="100"/>
        <v>247.38578131982806</v>
      </c>
      <c r="U197" s="122">
        <f t="shared" si="100"/>
        <v>284.25140677053702</v>
      </c>
      <c r="V197" s="122">
        <f t="shared" si="100"/>
        <v>276.47624320812349</v>
      </c>
      <c r="W197" s="122">
        <f t="shared" si="100"/>
        <v>295.18541982066745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66.010867719623448</v>
      </c>
      <c r="C198" s="98">
        <f>RES_hhdet_tesh!C48</f>
        <v>82.217212825917869</v>
      </c>
      <c r="D198" s="98">
        <f>RES_hhdet_tesh!D48</f>
        <v>75.308418850690629</v>
      </c>
      <c r="E198" s="98">
        <f>RES_hhdet_tesh!E48</f>
        <v>146.18816428106604</v>
      </c>
      <c r="F198" s="98">
        <f>RES_hhdet_tesh!F48</f>
        <v>89.065558625152633</v>
      </c>
      <c r="G198" s="98">
        <f>RES_hhdet_tesh!G48</f>
        <v>108.90130220971575</v>
      </c>
      <c r="H198" s="98">
        <f>RES_hhdet_tesh!H48</f>
        <v>145.58754019562667</v>
      </c>
      <c r="I198" s="98">
        <f>RES_hhdet_tesh!I48</f>
        <v>160.4061854523959</v>
      </c>
      <c r="J198" s="98">
        <f>RES_hhdet_tesh!J48</f>
        <v>170.26024146121043</v>
      </c>
      <c r="K198" s="98">
        <f>RES_hhdet_tesh!K48</f>
        <v>156.87296578319601</v>
      </c>
      <c r="L198" s="98">
        <f>RES_hhdet_tesh!L48</f>
        <v>190.69461912937987</v>
      </c>
      <c r="M198" s="98">
        <f>RES_hhdet_tesh!M48</f>
        <v>189.11117041987302</v>
      </c>
      <c r="N198" s="98">
        <f>RES_hhdet_tesh!N48</f>
        <v>258.81628921285017</v>
      </c>
      <c r="O198" s="98">
        <f>RES_hhdet_tesh!O48</f>
        <v>194.56620163960002</v>
      </c>
      <c r="P198" s="98">
        <f>RES_hhdet_tesh!P48</f>
        <v>177.82653027147938</v>
      </c>
      <c r="Q198" s="98">
        <f>RES_hhdet_tesh!Q48</f>
        <v>238.26609756399233</v>
      </c>
      <c r="R198" s="98">
        <f>RES_hhdet_tesh!R48</f>
        <v>267.47612724199206</v>
      </c>
      <c r="S198" s="98">
        <f>RES_hhdet_tesh!S48</f>
        <v>292.93106099876928</v>
      </c>
      <c r="T198" s="98">
        <f>RES_hhdet_tesh!T48</f>
        <v>247.38578131982806</v>
      </c>
      <c r="U198" s="98">
        <f>RES_hhdet_tesh!U48</f>
        <v>284.25140677053702</v>
      </c>
      <c r="V198" s="98">
        <f>RES_hhdet_tesh!V48</f>
        <v>276.47624320812349</v>
      </c>
      <c r="W198" s="98">
        <f>RES_hhdet_tesh!W48</f>
        <v>295.18541982066745</v>
      </c>
      <c r="DA198" s="63" t="s">
        <v>2454</v>
      </c>
    </row>
    <row r="199" spans="1:105" ht="12" customHeight="1" x14ac:dyDescent="0.25">
      <c r="A199" s="121" t="s">
        <v>55</v>
      </c>
      <c r="B199" s="122">
        <v>1198.923586030769</v>
      </c>
      <c r="C199" s="122">
        <v>1277.0908340325977</v>
      </c>
      <c r="D199" s="122">
        <v>1264.9274795974136</v>
      </c>
      <c r="E199" s="122">
        <v>1287.4802435346805</v>
      </c>
      <c r="F199" s="122">
        <v>1289.4396367197999</v>
      </c>
      <c r="G199" s="122">
        <v>1316.0976750754448</v>
      </c>
      <c r="H199" s="122">
        <v>1384.1110295565315</v>
      </c>
      <c r="I199" s="122">
        <v>1210.7737053686701</v>
      </c>
      <c r="J199" s="122">
        <v>1390.8404818236579</v>
      </c>
      <c r="K199" s="122">
        <v>1378.5848632827635</v>
      </c>
      <c r="L199" s="122">
        <v>1383.5188080237151</v>
      </c>
      <c r="M199" s="122">
        <v>1455.4831051481067</v>
      </c>
      <c r="N199" s="122">
        <v>1475.7731825755307</v>
      </c>
      <c r="O199" s="122">
        <v>1370.9751199382638</v>
      </c>
      <c r="P199" s="122">
        <v>1426.7252572459336</v>
      </c>
      <c r="Q199" s="122">
        <v>1396.6488665682177</v>
      </c>
      <c r="R199" s="122">
        <v>1411.4898331206821</v>
      </c>
      <c r="S199" s="122">
        <v>1499.1863071214182</v>
      </c>
      <c r="T199" s="122">
        <v>1474.2590862041686</v>
      </c>
      <c r="U199" s="122">
        <v>1584.6346376416934</v>
      </c>
      <c r="V199" s="122">
        <v>1710.9360920506358</v>
      </c>
      <c r="W199" s="122">
        <v>1419.0766230883041</v>
      </c>
      <c r="DA199" s="130" t="s">
        <v>2455</v>
      </c>
    </row>
    <row r="200" spans="1:105" ht="12" customHeight="1" x14ac:dyDescent="0.25">
      <c r="A200" s="97" t="s">
        <v>138</v>
      </c>
      <c r="B200" s="98">
        <v>1252.5147105165654</v>
      </c>
      <c r="C200" s="98">
        <v>1364.2272635365723</v>
      </c>
      <c r="D200" s="98">
        <v>1338.3034107104188</v>
      </c>
      <c r="E200" s="98">
        <v>1376.5345830384124</v>
      </c>
      <c r="F200" s="98">
        <v>1372.4257390509276</v>
      </c>
      <c r="G200" s="98">
        <v>1412.9050971840757</v>
      </c>
      <c r="H200" s="98">
        <v>1485.3639278672542</v>
      </c>
      <c r="I200" s="98">
        <v>1219.0099901533779</v>
      </c>
      <c r="J200" s="98">
        <v>1480.070477781157</v>
      </c>
      <c r="K200" s="98">
        <v>1445.4094064673716</v>
      </c>
      <c r="L200" s="98">
        <v>1443.6779550929659</v>
      </c>
      <c r="M200" s="98">
        <v>1533.6195526236888</v>
      </c>
      <c r="N200" s="98">
        <v>1567.6647477882047</v>
      </c>
      <c r="O200" s="98">
        <v>1394.6012546707784</v>
      </c>
      <c r="P200" s="98">
        <v>1512.8639884454408</v>
      </c>
      <c r="Q200" s="98">
        <v>1463.5419798101711</v>
      </c>
      <c r="R200" s="98">
        <v>1467.6110626204047</v>
      </c>
      <c r="S200" s="98">
        <v>1572.5359831531978</v>
      </c>
      <c r="T200" s="98">
        <v>1522.0229664451701</v>
      </c>
      <c r="U200" s="98">
        <v>1690.9526210210927</v>
      </c>
      <c r="V200" s="98">
        <v>1882.1956997737648</v>
      </c>
      <c r="W200" s="98">
        <v>1443.9058532518795</v>
      </c>
      <c r="DA200" s="63" t="s">
        <v>2456</v>
      </c>
    </row>
    <row r="201" spans="1:105" ht="12" customHeight="1" x14ac:dyDescent="0.25">
      <c r="A201" s="97" t="s">
        <v>137</v>
      </c>
      <c r="B201" s="98">
        <v>1276.6938522373964</v>
      </c>
      <c r="C201" s="98">
        <v>1431.6580550001206</v>
      </c>
      <c r="D201" s="98">
        <v>1429.5038111024448</v>
      </c>
      <c r="E201" s="98">
        <v>1521.2401044953467</v>
      </c>
      <c r="F201" s="98">
        <v>1500.385158606178</v>
      </c>
      <c r="G201" s="98">
        <v>1591.3380208770238</v>
      </c>
      <c r="H201" s="98">
        <v>1732.0673587834622</v>
      </c>
      <c r="I201" s="98">
        <v>1335.3689853867868</v>
      </c>
      <c r="J201" s="98">
        <v>1685.3084184068764</v>
      </c>
      <c r="K201" s="98">
        <v>1627.0458947251564</v>
      </c>
      <c r="L201" s="98">
        <v>1590.5378440659654</v>
      </c>
      <c r="M201" s="98">
        <v>1653.9793405594507</v>
      </c>
      <c r="N201" s="98">
        <v>1700.1517705264309</v>
      </c>
      <c r="O201" s="98">
        <v>1475.6280691805184</v>
      </c>
      <c r="P201" s="98">
        <v>1650.1822528625314</v>
      </c>
      <c r="Q201" s="98">
        <v>1570.9649658758431</v>
      </c>
      <c r="R201" s="98">
        <v>1556.5506572608558</v>
      </c>
      <c r="S201" s="98">
        <v>1696.2647154947954</v>
      </c>
      <c r="T201" s="98">
        <v>1601.2188838933275</v>
      </c>
      <c r="U201" s="98">
        <v>1879.6216060274317</v>
      </c>
      <c r="V201" s="98">
        <v>2128.9060131485053</v>
      </c>
      <c r="W201" s="98">
        <v>1498.8807270939571</v>
      </c>
      <c r="DA201" s="63" t="s">
        <v>2457</v>
      </c>
    </row>
    <row r="202" spans="1:105" ht="12" customHeight="1" x14ac:dyDescent="0.25">
      <c r="A202" s="100" t="s">
        <v>217</v>
      </c>
      <c r="B202" s="101">
        <v>452.86347730694882</v>
      </c>
      <c r="C202" s="101">
        <v>517.78307496992329</v>
      </c>
      <c r="D202" s="101">
        <v>534.38152523244764</v>
      </c>
      <c r="E202" s="101">
        <v>584.54658059886208</v>
      </c>
      <c r="F202" s="101">
        <v>609.89541899839264</v>
      </c>
      <c r="G202" s="101">
        <v>657.59442805508309</v>
      </c>
      <c r="H202" s="101">
        <v>718.31306037839272</v>
      </c>
      <c r="I202" s="101">
        <v>591.42134598572591</v>
      </c>
      <c r="J202" s="101">
        <v>701.28221313779477</v>
      </c>
      <c r="K202" s="101">
        <v>688.83718272654016</v>
      </c>
      <c r="L202" s="101">
        <v>671.60518385198384</v>
      </c>
      <c r="M202" s="101">
        <v>710.43666749534862</v>
      </c>
      <c r="N202" s="101">
        <v>748.40767462739336</v>
      </c>
      <c r="O202" s="101">
        <v>639.27160068735259</v>
      </c>
      <c r="P202" s="101">
        <v>667.2276206201152</v>
      </c>
      <c r="Q202" s="101">
        <v>620.01797215985584</v>
      </c>
      <c r="R202" s="101">
        <v>632.58473288017717</v>
      </c>
      <c r="S202" s="101">
        <v>749.78652992437242</v>
      </c>
      <c r="T202" s="101">
        <v>648.45855403823316</v>
      </c>
      <c r="U202" s="101">
        <v>787.89654590476323</v>
      </c>
      <c r="V202" s="101">
        <v>866.29439492156496</v>
      </c>
      <c r="W202" s="101">
        <v>649.56173665299934</v>
      </c>
      <c r="DA202" s="131" t="s">
        <v>2458</v>
      </c>
    </row>
    <row r="203" spans="1:105" ht="12" customHeight="1" x14ac:dyDescent="0.25">
      <c r="A203" s="103" t="s">
        <v>52</v>
      </c>
      <c r="B203" s="104">
        <v>823.8303749304481</v>
      </c>
      <c r="C203" s="104">
        <v>913.87498003019743</v>
      </c>
      <c r="D203" s="104">
        <v>895.12228586999731</v>
      </c>
      <c r="E203" s="104">
        <v>936.69352389648475</v>
      </c>
      <c r="F203" s="104">
        <v>890.48973960778505</v>
      </c>
      <c r="G203" s="104">
        <v>933.74359282194007</v>
      </c>
      <c r="H203" s="104">
        <v>1013.7542984050694</v>
      </c>
      <c r="I203" s="104">
        <v>743.94763940106054</v>
      </c>
      <c r="J203" s="104">
        <v>984.02620526908197</v>
      </c>
      <c r="K203" s="104">
        <v>938.20871199861654</v>
      </c>
      <c r="L203" s="104">
        <v>918.93266021398165</v>
      </c>
      <c r="M203" s="104">
        <v>943.54267306410236</v>
      </c>
      <c r="N203" s="104">
        <v>951.74409589903735</v>
      </c>
      <c r="O203" s="104">
        <v>836.35646849316583</v>
      </c>
      <c r="P203" s="104">
        <v>982.95463224241678</v>
      </c>
      <c r="Q203" s="104">
        <v>950.94699371598711</v>
      </c>
      <c r="R203" s="104">
        <v>923.96592438067944</v>
      </c>
      <c r="S203" s="104">
        <v>946.47818557042319</v>
      </c>
      <c r="T203" s="104">
        <v>952.76032985509482</v>
      </c>
      <c r="U203" s="104">
        <v>1091.7250601226683</v>
      </c>
      <c r="V203" s="104">
        <v>1262.6116182269402</v>
      </c>
      <c r="W203" s="104">
        <v>849.31899044095758</v>
      </c>
      <c r="DA203" s="132" t="s">
        <v>2459</v>
      </c>
    </row>
    <row r="204" spans="1:105" ht="12" customHeight="1" x14ac:dyDescent="0.25">
      <c r="A204" s="106" t="s">
        <v>122</v>
      </c>
      <c r="B204" s="101">
        <v>1083.4216844822026</v>
      </c>
      <c r="C204" s="101">
        <v>1092.9444099316966</v>
      </c>
      <c r="D204" s="101">
        <v>1102.4325047345546</v>
      </c>
      <c r="E204" s="101">
        <v>1083.5026063530172</v>
      </c>
      <c r="F204" s="101">
        <v>1093.7346107059634</v>
      </c>
      <c r="G204" s="101">
        <v>1084.9377286164051</v>
      </c>
      <c r="H204" s="101">
        <v>1134.2929416958943</v>
      </c>
      <c r="I204" s="101">
        <v>1142.1716339045295</v>
      </c>
      <c r="J204" s="101">
        <v>1129.5870077100346</v>
      </c>
      <c r="K204" s="101">
        <v>1147.4424567708979</v>
      </c>
      <c r="L204" s="101">
        <v>1177.808392897264</v>
      </c>
      <c r="M204" s="101">
        <v>1205.9850355536416</v>
      </c>
      <c r="N204" s="101">
        <v>1226.6146186315591</v>
      </c>
      <c r="O204" s="101">
        <v>1244.9490534612403</v>
      </c>
      <c r="P204" s="101">
        <v>1218.8550460572358</v>
      </c>
      <c r="Q204" s="101">
        <v>1210.7096245449686</v>
      </c>
      <c r="R204" s="101">
        <v>1236.8313363461407</v>
      </c>
      <c r="S204" s="101">
        <v>1281.7005858749651</v>
      </c>
      <c r="T204" s="101">
        <v>1295.7495330449929</v>
      </c>
      <c r="U204" s="101">
        <v>1293.3007797208829</v>
      </c>
      <c r="V204" s="101">
        <v>1268.2415786378165</v>
      </c>
      <c r="W204" s="101">
        <v>1285.2088557379393</v>
      </c>
      <c r="DA204" s="131" t="s">
        <v>2460</v>
      </c>
    </row>
    <row r="205" spans="1:105" ht="12" customHeight="1" x14ac:dyDescent="0.25">
      <c r="A205" s="107" t="s">
        <v>121</v>
      </c>
      <c r="B205" s="104">
        <v>1117.4560251635482</v>
      </c>
      <c r="C205" s="104">
        <v>1132.1716280626699</v>
      </c>
      <c r="D205" s="104">
        <v>1168.9266396995833</v>
      </c>
      <c r="E205" s="104">
        <v>1180.376399922887</v>
      </c>
      <c r="F205" s="104">
        <v>1213.0732512607412</v>
      </c>
      <c r="G205" s="104">
        <v>1216.6698550913961</v>
      </c>
      <c r="H205" s="104">
        <v>1267.0172721264528</v>
      </c>
      <c r="I205" s="104">
        <v>1308.9163387923702</v>
      </c>
      <c r="J205" s="104">
        <v>1320.3945398508986</v>
      </c>
      <c r="K205" s="104">
        <v>1365.8962272840233</v>
      </c>
      <c r="L205" s="104">
        <v>1358.0711651399579</v>
      </c>
      <c r="M205" s="104">
        <v>1417.8128337892854</v>
      </c>
      <c r="N205" s="104">
        <v>1401.2385815333087</v>
      </c>
      <c r="O205" s="104">
        <v>1436.6877740319007</v>
      </c>
      <c r="P205" s="104">
        <v>1380.1495246253348</v>
      </c>
      <c r="Q205" s="104">
        <v>1387.5800390577297</v>
      </c>
      <c r="R205" s="104">
        <v>1403.3131195998139</v>
      </c>
      <c r="S205" s="104">
        <v>1452.5042218889216</v>
      </c>
      <c r="T205" s="104">
        <v>1455.7690153436822</v>
      </c>
      <c r="U205" s="104">
        <v>1413.4784622307347</v>
      </c>
      <c r="V205" s="104">
        <v>1400.752045477901</v>
      </c>
      <c r="W205" s="104">
        <v>1433.0900067364287</v>
      </c>
      <c r="DA205" s="132" t="s">
        <v>2461</v>
      </c>
    </row>
    <row r="206" spans="1:105" ht="12" customHeight="1" x14ac:dyDescent="0.25">
      <c r="A206" s="108" t="s">
        <v>53</v>
      </c>
      <c r="B206" s="98">
        <v>264.30382687251796</v>
      </c>
      <c r="C206" s="98">
        <v>275.09743150461196</v>
      </c>
      <c r="D206" s="98">
        <v>288.45057118471033</v>
      </c>
      <c r="E206" s="98">
        <v>298.01100276270046</v>
      </c>
      <c r="F206" s="98">
        <v>314.14469933354115</v>
      </c>
      <c r="G206" s="98">
        <v>341.19128446566333</v>
      </c>
      <c r="H206" s="98">
        <v>339.22579511131784</v>
      </c>
      <c r="I206" s="98">
        <v>363.89072387654164</v>
      </c>
      <c r="J206" s="98">
        <v>347.70492823931403</v>
      </c>
      <c r="K206" s="98">
        <v>367.88213984933788</v>
      </c>
      <c r="L206" s="98">
        <v>362.55146953882718</v>
      </c>
      <c r="M206" s="98">
        <v>408.64395731988867</v>
      </c>
      <c r="N206" s="98">
        <v>400.13183187461607</v>
      </c>
      <c r="O206" s="98">
        <v>454.8414060867479</v>
      </c>
      <c r="P206" s="98">
        <v>403.24086615041625</v>
      </c>
      <c r="Q206" s="98">
        <v>393.56829503432152</v>
      </c>
      <c r="R206" s="98">
        <v>402.63052515095666</v>
      </c>
      <c r="S206" s="98">
        <v>442.30420825343128</v>
      </c>
      <c r="T206" s="98">
        <v>410.74468726684535</v>
      </c>
      <c r="U206" s="98">
        <v>379.60742469777728</v>
      </c>
      <c r="V206" s="98">
        <v>345.37593111501025</v>
      </c>
      <c r="W206" s="98">
        <v>345.62534891852494</v>
      </c>
      <c r="DA206" s="63" t="s">
        <v>2462</v>
      </c>
    </row>
    <row r="207" spans="1:105" ht="12" customHeight="1" x14ac:dyDescent="0.25">
      <c r="A207" s="108" t="s">
        <v>52</v>
      </c>
      <c r="B207" s="98">
        <v>853.15219829103012</v>
      </c>
      <c r="C207" s="98">
        <v>857.07419655805779</v>
      </c>
      <c r="D207" s="98">
        <v>880.4760685148733</v>
      </c>
      <c r="E207" s="98">
        <v>882.36539716018603</v>
      </c>
      <c r="F207" s="98">
        <v>898.92855192720003</v>
      </c>
      <c r="G207" s="98">
        <v>875.47857062573291</v>
      </c>
      <c r="H207" s="98">
        <v>927.791477015135</v>
      </c>
      <c r="I207" s="98">
        <v>945.02561491582856</v>
      </c>
      <c r="J207" s="98">
        <v>972.68961161158506</v>
      </c>
      <c r="K207" s="98">
        <v>998.01408743468539</v>
      </c>
      <c r="L207" s="98">
        <v>995.51969560113059</v>
      </c>
      <c r="M207" s="98">
        <v>1009.1688764693968</v>
      </c>
      <c r="N207" s="98">
        <v>1001.1067496586928</v>
      </c>
      <c r="O207" s="98">
        <v>981.84636794515302</v>
      </c>
      <c r="P207" s="98">
        <v>976.90865847491841</v>
      </c>
      <c r="Q207" s="98">
        <v>994.01174402340826</v>
      </c>
      <c r="R207" s="98">
        <v>1000.6825944488569</v>
      </c>
      <c r="S207" s="98">
        <v>1010.2000136354902</v>
      </c>
      <c r="T207" s="98">
        <v>1045.0243280768368</v>
      </c>
      <c r="U207" s="98">
        <v>1033.8710375329576</v>
      </c>
      <c r="V207" s="98">
        <v>1055.376114362891</v>
      </c>
      <c r="W207" s="98">
        <v>1087.4646578179033</v>
      </c>
      <c r="DA207" s="63" t="s">
        <v>2463</v>
      </c>
    </row>
    <row r="208" spans="1:105" ht="12" customHeight="1" x14ac:dyDescent="0.25">
      <c r="A208" s="121" t="s">
        <v>54</v>
      </c>
      <c r="B208" s="122">
        <v>522.56513050353556</v>
      </c>
      <c r="C208" s="122">
        <v>538.23844312777396</v>
      </c>
      <c r="D208" s="122">
        <v>550.40296068845691</v>
      </c>
      <c r="E208" s="122">
        <v>548.40737162279788</v>
      </c>
      <c r="F208" s="122">
        <v>556.97731586354109</v>
      </c>
      <c r="G208" s="122">
        <v>556.00431123961664</v>
      </c>
      <c r="H208" s="122">
        <v>564.06369498290826</v>
      </c>
      <c r="I208" s="122">
        <v>548.27213807528949</v>
      </c>
      <c r="J208" s="122">
        <v>532.08204583341376</v>
      </c>
      <c r="K208" s="122">
        <v>518.77360117226999</v>
      </c>
      <c r="L208" s="122">
        <v>545.68076030796124</v>
      </c>
      <c r="M208" s="122">
        <v>517.0872669028239</v>
      </c>
      <c r="N208" s="122">
        <v>518.89695539669117</v>
      </c>
      <c r="O208" s="122">
        <v>518.98441343389129</v>
      </c>
      <c r="P208" s="122">
        <v>501.88826134457543</v>
      </c>
      <c r="Q208" s="122">
        <v>494.63157161391075</v>
      </c>
      <c r="R208" s="122">
        <v>487.80373056738313</v>
      </c>
      <c r="S208" s="122">
        <v>511.87931613951139</v>
      </c>
      <c r="T208" s="122">
        <v>509.87467894673881</v>
      </c>
      <c r="U208" s="122">
        <v>507.06835454759664</v>
      </c>
      <c r="V208" s="122">
        <v>517.9496345493078</v>
      </c>
      <c r="W208" s="122">
        <v>524.16969710000865</v>
      </c>
      <c r="DA208" s="130" t="s">
        <v>2464</v>
      </c>
    </row>
    <row r="209" spans="1:105" ht="12" customHeight="1" x14ac:dyDescent="0.25">
      <c r="A209" s="97" t="s">
        <v>50</v>
      </c>
      <c r="B209" s="98">
        <v>545.88522110665792</v>
      </c>
      <c r="C209" s="98">
        <v>540.28814962577258</v>
      </c>
      <c r="D209" s="98">
        <v>551.15351170926215</v>
      </c>
      <c r="E209" s="98">
        <v>540.92908568137523</v>
      </c>
      <c r="F209" s="98">
        <v>541.95221341109652</v>
      </c>
      <c r="G209" s="98">
        <v>544.35822148155069</v>
      </c>
      <c r="H209" s="98">
        <v>526.27243581990433</v>
      </c>
      <c r="I209" s="98">
        <v>545.36641747212127</v>
      </c>
      <c r="J209" s="98">
        <v>518.07568660947936</v>
      </c>
      <c r="K209" s="98">
        <v>528.05004156814221</v>
      </c>
      <c r="L209" s="98">
        <v>539.79589186511669</v>
      </c>
      <c r="M209" s="98">
        <v>547.14728230097876</v>
      </c>
      <c r="N209" s="98">
        <v>512.71529604625334</v>
      </c>
      <c r="O209" s="98">
        <v>523.1360083880536</v>
      </c>
      <c r="P209" s="98">
        <v>522.07088769771678</v>
      </c>
      <c r="Q209" s="98">
        <v>512.28721093967329</v>
      </c>
      <c r="R209" s="98">
        <v>499.15564139535638</v>
      </c>
      <c r="S209" s="98">
        <v>527.22947135067955</v>
      </c>
      <c r="T209" s="98">
        <v>547.69587301246963</v>
      </c>
      <c r="U209" s="98">
        <v>540.37299725518233</v>
      </c>
      <c r="V209" s="98">
        <v>574.03956359205222</v>
      </c>
      <c r="W209" s="98">
        <v>563.45593701604685</v>
      </c>
      <c r="DA209" s="63" t="s">
        <v>2465</v>
      </c>
    </row>
    <row r="210" spans="1:105" ht="12" customHeight="1" x14ac:dyDescent="0.25">
      <c r="A210" s="109" t="s">
        <v>120</v>
      </c>
      <c r="B210" s="33">
        <v>516.95269941355946</v>
      </c>
      <c r="C210" s="33">
        <v>537.76300391236964</v>
      </c>
      <c r="D210" s="33">
        <v>550.23361909608718</v>
      </c>
      <c r="E210" s="33">
        <v>550.05311805583233</v>
      </c>
      <c r="F210" s="33">
        <v>560.2757832986498</v>
      </c>
      <c r="G210" s="33">
        <v>558.46868273413054</v>
      </c>
      <c r="H210" s="33">
        <v>571.56289819456549</v>
      </c>
      <c r="I210" s="33">
        <v>548.829703072298</v>
      </c>
      <c r="J210" s="33">
        <v>534.65066903372042</v>
      </c>
      <c r="K210" s="33">
        <v>517.13848437025581</v>
      </c>
      <c r="L210" s="33">
        <v>546.66743798833897</v>
      </c>
      <c r="M210" s="33">
        <v>512.17123192254633</v>
      </c>
      <c r="N210" s="33">
        <v>519.87558288308287</v>
      </c>
      <c r="O210" s="33">
        <v>518.33632527657107</v>
      </c>
      <c r="P210" s="33">
        <v>498.76720274071818</v>
      </c>
      <c r="Q210" s="33">
        <v>491.93845768820171</v>
      </c>
      <c r="R210" s="33">
        <v>486.1128687640101</v>
      </c>
      <c r="S210" s="33">
        <v>509.67043772164385</v>
      </c>
      <c r="T210" s="33">
        <v>504.60390109962225</v>
      </c>
      <c r="U210" s="33">
        <v>502.61601648016324</v>
      </c>
      <c r="V210" s="33">
        <v>510.67146896149217</v>
      </c>
      <c r="W210" s="33">
        <v>518.9749968985484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4227.1028364665453</v>
      </c>
      <c r="C212" s="117">
        <f t="shared" si="101"/>
        <v>4722.2335240243538</v>
      </c>
      <c r="D212" s="117">
        <f t="shared" si="101"/>
        <v>4391.2639193963814</v>
      </c>
      <c r="E212" s="117">
        <f t="shared" si="101"/>
        <v>4545.3804604367369</v>
      </c>
      <c r="F212" s="117">
        <f t="shared" si="101"/>
        <v>4448.09617084404</v>
      </c>
      <c r="G212" s="117">
        <f t="shared" si="101"/>
        <v>4559.0875468771601</v>
      </c>
      <c r="H212" s="117">
        <f t="shared" si="101"/>
        <v>4585.6107680347195</v>
      </c>
      <c r="I212" s="117">
        <f t="shared" si="101"/>
        <v>3674.7993470940282</v>
      </c>
      <c r="J212" s="117">
        <f t="shared" si="101"/>
        <v>4473.4450981265763</v>
      </c>
      <c r="K212" s="117">
        <f t="shared" si="101"/>
        <v>4208.0885786626068</v>
      </c>
      <c r="L212" s="117">
        <f t="shared" si="101"/>
        <v>4295.7631647046519</v>
      </c>
      <c r="M212" s="117">
        <f t="shared" si="101"/>
        <v>3907.1446644926941</v>
      </c>
      <c r="N212" s="117">
        <f t="shared" si="101"/>
        <v>3922.0792532747605</v>
      </c>
      <c r="O212" s="117">
        <f t="shared" si="101"/>
        <v>3915.1972238106232</v>
      </c>
      <c r="P212" s="117">
        <f t="shared" si="101"/>
        <v>3363.3025747238448</v>
      </c>
      <c r="Q212" s="117">
        <f t="shared" si="101"/>
        <v>3551.1779982461589</v>
      </c>
      <c r="R212" s="117">
        <f t="shared" ref="R212:V212" si="102">R213+R216+R218+R227</f>
        <v>3474.1721247329897</v>
      </c>
      <c r="S212" s="117">
        <f t="shared" si="102"/>
        <v>3532.4393547846462</v>
      </c>
      <c r="T212" s="117">
        <f t="shared" si="102"/>
        <v>3340.8151285682875</v>
      </c>
      <c r="U212" s="117">
        <f t="shared" si="102"/>
        <v>3523.530962405946</v>
      </c>
      <c r="V212" s="117">
        <f t="shared" si="102"/>
        <v>3809.4895204609161</v>
      </c>
      <c r="W212" s="117">
        <f t="shared" ref="W212" si="103">W213+W216+W218+W227</f>
        <v>3150.5221681336802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3790.4734730285695</v>
      </c>
      <c r="C213" s="122">
        <f t="shared" si="104"/>
        <v>4255.5206923312526</v>
      </c>
      <c r="D213" s="122">
        <f t="shared" si="104"/>
        <v>3933.745543434658</v>
      </c>
      <c r="E213" s="122">
        <f t="shared" si="104"/>
        <v>4078.4821802055071</v>
      </c>
      <c r="F213" s="122">
        <f t="shared" si="104"/>
        <v>3984.6053180008239</v>
      </c>
      <c r="G213" s="122">
        <f t="shared" si="104"/>
        <v>4084.490749289484</v>
      </c>
      <c r="H213" s="122">
        <f t="shared" si="104"/>
        <v>4090.7295925165986</v>
      </c>
      <c r="I213" s="122">
        <f t="shared" si="104"/>
        <v>3257.4654410933599</v>
      </c>
      <c r="J213" s="122">
        <f t="shared" si="104"/>
        <v>3980.2494996021728</v>
      </c>
      <c r="K213" s="122">
        <f t="shared" si="104"/>
        <v>3728.3439167304314</v>
      </c>
      <c r="L213" s="122">
        <f t="shared" si="104"/>
        <v>3822.6751988028241</v>
      </c>
      <c r="M213" s="122">
        <f t="shared" si="104"/>
        <v>3420.262428661586</v>
      </c>
      <c r="N213" s="122">
        <f t="shared" si="104"/>
        <v>3449.3884561937925</v>
      </c>
      <c r="O213" s="122">
        <f t="shared" si="104"/>
        <v>3520.139885358316</v>
      </c>
      <c r="P213" s="122">
        <f t="shared" si="104"/>
        <v>2950.8505470291539</v>
      </c>
      <c r="Q213" s="122">
        <f t="shared" si="104"/>
        <v>3158.6598310577251</v>
      </c>
      <c r="R213" s="122">
        <f t="shared" ref="R213:V213" si="105">SUM(R214:R215)</f>
        <v>3075.9750913441617</v>
      </c>
      <c r="S213" s="122">
        <f t="shared" si="105"/>
        <v>3104.6256328449153</v>
      </c>
      <c r="T213" s="122">
        <f t="shared" si="105"/>
        <v>2920.5457957548288</v>
      </c>
      <c r="U213" s="122">
        <f t="shared" si="105"/>
        <v>3062.3171151619913</v>
      </c>
      <c r="V213" s="122">
        <f t="shared" si="105"/>
        <v>3307.5228004686114</v>
      </c>
      <c r="W213" s="122">
        <f t="shared" ref="W213" si="106">SUM(W214:W215)</f>
        <v>2760.7291735915892</v>
      </c>
      <c r="DA213" s="130" t="s">
        <v>2618</v>
      </c>
    </row>
    <row r="214" spans="1:105" ht="12" customHeight="1" x14ac:dyDescent="0.25">
      <c r="A214" s="97" t="s">
        <v>217</v>
      </c>
      <c r="B214" s="98">
        <v>3790.4734730285695</v>
      </c>
      <c r="C214" s="98">
        <v>4255.5206923312526</v>
      </c>
      <c r="D214" s="98">
        <v>3933.745543434658</v>
      </c>
      <c r="E214" s="98">
        <v>4078.4821802055071</v>
      </c>
      <c r="F214" s="98">
        <v>3984.6053180008239</v>
      </c>
      <c r="G214" s="98">
        <v>4084.490749289484</v>
      </c>
      <c r="H214" s="98">
        <v>4090.7295925165986</v>
      </c>
      <c r="I214" s="98">
        <v>3257.4654410933599</v>
      </c>
      <c r="J214" s="98">
        <v>3980.2494996021728</v>
      </c>
      <c r="K214" s="98">
        <v>3728.3439167304314</v>
      </c>
      <c r="L214" s="98">
        <v>3822.6751988028241</v>
      </c>
      <c r="M214" s="98">
        <v>3420.262428661586</v>
      </c>
      <c r="N214" s="98">
        <v>3449.3884561937925</v>
      </c>
      <c r="O214" s="98">
        <v>3520.139885358316</v>
      </c>
      <c r="P214" s="98">
        <v>2950.8505470291539</v>
      </c>
      <c r="Q214" s="98">
        <v>3158.6598310577251</v>
      </c>
      <c r="R214" s="98">
        <v>3075.9750913441617</v>
      </c>
      <c r="S214" s="98">
        <v>3104.6256328449153</v>
      </c>
      <c r="T214" s="98">
        <v>2920.5457957548288</v>
      </c>
      <c r="U214" s="98">
        <v>3062.3171151619913</v>
      </c>
      <c r="V214" s="98">
        <v>3307.5228004686114</v>
      </c>
      <c r="W214" s="98">
        <v>2760.7291735915892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396.79188067593498</v>
      </c>
      <c r="C218" s="122">
        <v>428.47133692274764</v>
      </c>
      <c r="D218" s="122">
        <v>419.39921027530949</v>
      </c>
      <c r="E218" s="122">
        <v>430.20544795656514</v>
      </c>
      <c r="F218" s="122">
        <v>426.86766886319748</v>
      </c>
      <c r="G218" s="122">
        <v>438.89588882908515</v>
      </c>
      <c r="H218" s="122">
        <v>462.26081861866612</v>
      </c>
      <c r="I218" s="122">
        <v>384.45977988818362</v>
      </c>
      <c r="J218" s="122">
        <v>463.16317662820239</v>
      </c>
      <c r="K218" s="122">
        <v>450.15541033640773</v>
      </c>
      <c r="L218" s="122">
        <v>444.10111904393597</v>
      </c>
      <c r="M218" s="122">
        <v>458.14712901904448</v>
      </c>
      <c r="N218" s="122">
        <v>446.51102574638645</v>
      </c>
      <c r="O218" s="122">
        <v>368.6542396526466</v>
      </c>
      <c r="P218" s="122">
        <v>386.30864714234394</v>
      </c>
      <c r="Q218" s="122">
        <v>367.13227470474669</v>
      </c>
      <c r="R218" s="122">
        <v>373.9183661999943</v>
      </c>
      <c r="S218" s="122">
        <v>402.9422557889061</v>
      </c>
      <c r="T218" s="122">
        <v>395.16690656040072</v>
      </c>
      <c r="U218" s="122">
        <v>437.39240000482016</v>
      </c>
      <c r="V218" s="122">
        <v>477.40608103463143</v>
      </c>
      <c r="W218" s="122">
        <v>365.33302513684561</v>
      </c>
      <c r="DA218" s="130" t="s">
        <v>2623</v>
      </c>
    </row>
    <row r="219" spans="1:105" ht="12" customHeight="1" x14ac:dyDescent="0.25">
      <c r="A219" s="97" t="s">
        <v>138</v>
      </c>
      <c r="B219" s="98">
        <v>593.00465988556937</v>
      </c>
      <c r="C219" s="98">
        <v>641.68010960820732</v>
      </c>
      <c r="D219" s="98">
        <v>628.43384497413444</v>
      </c>
      <c r="E219" s="98">
        <v>643.64984650572433</v>
      </c>
      <c r="F219" s="98">
        <v>641.13615240922377</v>
      </c>
      <c r="G219" s="98">
        <v>656.2173982755138</v>
      </c>
      <c r="H219" s="98">
        <v>684.64963661901413</v>
      </c>
      <c r="I219" s="98">
        <v>564.18867357163754</v>
      </c>
      <c r="J219" s="98">
        <v>676.00176731634519</v>
      </c>
      <c r="K219" s="98">
        <v>656.27749736870544</v>
      </c>
      <c r="L219" s="98">
        <v>648.86113593086066</v>
      </c>
      <c r="M219" s="98">
        <v>682.94107518351757</v>
      </c>
      <c r="N219" s="98">
        <v>685.70057979768058</v>
      </c>
      <c r="O219" s="98">
        <v>604.74349453840841</v>
      </c>
      <c r="P219" s="98">
        <v>650.56597896635651</v>
      </c>
      <c r="Q219" s="98">
        <v>625.97237650911825</v>
      </c>
      <c r="R219" s="98">
        <v>617.78951115611119</v>
      </c>
      <c r="S219" s="98">
        <v>642.55958798840265</v>
      </c>
      <c r="T219" s="98">
        <v>606.71034584409892</v>
      </c>
      <c r="U219" s="98">
        <v>650.95660379992444</v>
      </c>
      <c r="V219" s="98">
        <v>706.8021733852388</v>
      </c>
      <c r="W219" s="98">
        <v>536.76704393938439</v>
      </c>
      <c r="DA219" s="63" t="s">
        <v>2624</v>
      </c>
    </row>
    <row r="220" spans="1:105" ht="12" customHeight="1" x14ac:dyDescent="0.25">
      <c r="A220" s="97" t="s">
        <v>137</v>
      </c>
      <c r="B220" s="98">
        <v>211.91969645907832</v>
      </c>
      <c r="C220" s="98">
        <v>237.11996446231782</v>
      </c>
      <c r="D220" s="98">
        <v>243.22377664181192</v>
      </c>
      <c r="E220" s="98">
        <v>261.63286668730365</v>
      </c>
      <c r="F220" s="98">
        <v>272.42027120540223</v>
      </c>
      <c r="G220" s="98">
        <v>290.63663861600537</v>
      </c>
      <c r="H220" s="98">
        <v>312.96333274005639</v>
      </c>
      <c r="I220" s="98">
        <v>258.71466713326657</v>
      </c>
      <c r="J220" s="98">
        <v>304.69139435288093</v>
      </c>
      <c r="K220" s="98">
        <v>298.76967182723666</v>
      </c>
      <c r="L220" s="98">
        <v>292.10642798067266</v>
      </c>
      <c r="M220" s="98">
        <v>307.49509608599158</v>
      </c>
      <c r="N220" s="98">
        <v>318.49470694366846</v>
      </c>
      <c r="O220" s="98">
        <v>272.41198754773973</v>
      </c>
      <c r="P220" s="98">
        <v>273.4182693563223</v>
      </c>
      <c r="Q220" s="98">
        <v>254.22550566245792</v>
      </c>
      <c r="R220" s="98">
        <v>256.15690064302174</v>
      </c>
      <c r="S220" s="98">
        <v>295.32003448916242</v>
      </c>
      <c r="T220" s="98">
        <v>251.28478206509246</v>
      </c>
      <c r="U220" s="98">
        <v>287.06981899001937</v>
      </c>
      <c r="V220" s="98">
        <v>306.12436735256802</v>
      </c>
      <c r="W220" s="98">
        <v>228.67355708266362</v>
      </c>
      <c r="DA220" s="63" t="s">
        <v>2625</v>
      </c>
    </row>
    <row r="221" spans="1:105" ht="12" customHeight="1" x14ac:dyDescent="0.25">
      <c r="A221" s="100" t="s">
        <v>217</v>
      </c>
      <c r="B221" s="101">
        <v>211.91969645907832</v>
      </c>
      <c r="C221" s="101">
        <v>237.11996446231782</v>
      </c>
      <c r="D221" s="101">
        <v>243.22377664181192</v>
      </c>
      <c r="E221" s="101">
        <v>261.63286668730365</v>
      </c>
      <c r="F221" s="101">
        <v>272.42027120540223</v>
      </c>
      <c r="G221" s="101">
        <v>290.63663861600537</v>
      </c>
      <c r="H221" s="101">
        <v>312.96333274005639</v>
      </c>
      <c r="I221" s="101">
        <v>258.71466713326657</v>
      </c>
      <c r="J221" s="101">
        <v>304.69139435288093</v>
      </c>
      <c r="K221" s="101">
        <v>298.76967182723666</v>
      </c>
      <c r="L221" s="101">
        <v>292.10642798067266</v>
      </c>
      <c r="M221" s="101">
        <v>307.49509608599158</v>
      </c>
      <c r="N221" s="101">
        <v>318.49470694366846</v>
      </c>
      <c r="O221" s="101">
        <v>272.41198754773973</v>
      </c>
      <c r="P221" s="101">
        <v>273.4182693563223</v>
      </c>
      <c r="Q221" s="101">
        <v>254.22550566245792</v>
      </c>
      <c r="R221" s="101">
        <v>256.15690064302174</v>
      </c>
      <c r="S221" s="101">
        <v>295.32003448916242</v>
      </c>
      <c r="T221" s="101">
        <v>251.28478206509246</v>
      </c>
      <c r="U221" s="101">
        <v>287.06981899001937</v>
      </c>
      <c r="V221" s="101">
        <v>306.12436735256802</v>
      </c>
      <c r="W221" s="101">
        <v>228.67355708266362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39.83748276204075</v>
      </c>
      <c r="C227" s="122">
        <v>38.241494770353533</v>
      </c>
      <c r="D227" s="122">
        <v>38.119165686414291</v>
      </c>
      <c r="E227" s="122">
        <v>36.692832274664049</v>
      </c>
      <c r="F227" s="122">
        <v>36.62318398001802</v>
      </c>
      <c r="G227" s="122">
        <v>35.700908758590991</v>
      </c>
      <c r="H227" s="122">
        <v>32.620356899455345</v>
      </c>
      <c r="I227" s="122">
        <v>32.874126112484788</v>
      </c>
      <c r="J227" s="122">
        <v>30.032421896201217</v>
      </c>
      <c r="K227" s="122">
        <v>29.589251595767735</v>
      </c>
      <c r="L227" s="122">
        <v>28.986846857891155</v>
      </c>
      <c r="M227" s="122">
        <v>28.735106812063865</v>
      </c>
      <c r="N227" s="122">
        <v>26.179771334581226</v>
      </c>
      <c r="O227" s="122">
        <v>26.403098799660782</v>
      </c>
      <c r="P227" s="122">
        <v>26.143380552347018</v>
      </c>
      <c r="Q227" s="122">
        <v>25.385892483687147</v>
      </c>
      <c r="R227" s="122">
        <v>24.278667188833872</v>
      </c>
      <c r="S227" s="122">
        <v>24.871466150824681</v>
      </c>
      <c r="T227" s="122">
        <v>25.102426253058013</v>
      </c>
      <c r="U227" s="122">
        <v>23.821447239134727</v>
      </c>
      <c r="V227" s="122">
        <v>24.560638957673234</v>
      </c>
      <c r="W227" s="122">
        <v>24.459969405245413</v>
      </c>
      <c r="DA227" s="130" t="s">
        <v>2632</v>
      </c>
    </row>
    <row r="228" spans="1:105" ht="12" customHeight="1" x14ac:dyDescent="0.25">
      <c r="A228" s="97" t="s">
        <v>50</v>
      </c>
      <c r="B228" s="98">
        <v>205.365342706793</v>
      </c>
      <c r="C228" s="98">
        <v>203.10766016925234</v>
      </c>
      <c r="D228" s="98">
        <v>207.06985475093805</v>
      </c>
      <c r="E228" s="98">
        <v>203.42537760649873</v>
      </c>
      <c r="F228" s="98">
        <v>203.44826328123642</v>
      </c>
      <c r="G228" s="98">
        <v>204.41572662296014</v>
      </c>
      <c r="H228" s="98">
        <v>197.00640256103438</v>
      </c>
      <c r="I228" s="98">
        <v>204.19590217210944</v>
      </c>
      <c r="J228" s="98">
        <v>193.79520710843244</v>
      </c>
      <c r="K228" s="98">
        <v>197.4567265360574</v>
      </c>
      <c r="L228" s="98">
        <v>201.87388355080179</v>
      </c>
      <c r="M228" s="98">
        <v>204.44129212270076</v>
      </c>
      <c r="N228" s="98">
        <v>191.54854598392356</v>
      </c>
      <c r="O228" s="98">
        <v>195.53899568773042</v>
      </c>
      <c r="P228" s="98">
        <v>195.20207129397701</v>
      </c>
      <c r="Q228" s="98">
        <v>191.81188634005554</v>
      </c>
      <c r="R228" s="98">
        <v>187.27795216878013</v>
      </c>
      <c r="S228" s="98">
        <v>197.71070558394663</v>
      </c>
      <c r="T228" s="98">
        <v>205.22835118784229</v>
      </c>
      <c r="U228" s="98">
        <v>202.01204666375224</v>
      </c>
      <c r="V228" s="98">
        <v>213.83972030842202</v>
      </c>
      <c r="W228" s="98">
        <v>209.44470175290044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199.06463916419062</v>
      </c>
      <c r="C231" s="118">
        <f t="shared" si="108"/>
        <v>220.54731477793229</v>
      </c>
      <c r="D231" s="118">
        <f t="shared" si="108"/>
        <v>205.57766449739435</v>
      </c>
      <c r="E231" s="118">
        <f t="shared" si="108"/>
        <v>211.77093549087948</v>
      </c>
      <c r="F231" s="118">
        <f t="shared" si="108"/>
        <v>206.82576764911755</v>
      </c>
      <c r="G231" s="118">
        <f t="shared" si="108"/>
        <v>210.84518857968712</v>
      </c>
      <c r="H231" s="118">
        <f t="shared" si="108"/>
        <v>211.93870363514469</v>
      </c>
      <c r="I231" s="118">
        <f t="shared" si="108"/>
        <v>171.77723733612123</v>
      </c>
      <c r="J231" s="118">
        <f t="shared" si="108"/>
        <v>205.10180770980281</v>
      </c>
      <c r="K231" s="118">
        <f t="shared" si="108"/>
        <v>192.83540527336075</v>
      </c>
      <c r="L231" s="118">
        <f t="shared" si="108"/>
        <v>196.30369216273084</v>
      </c>
      <c r="M231" s="118">
        <f t="shared" si="108"/>
        <v>178.62040967337049</v>
      </c>
      <c r="N231" s="118">
        <f t="shared" si="108"/>
        <v>178.82482929208086</v>
      </c>
      <c r="O231" s="118">
        <f t="shared" si="108"/>
        <v>177.95305133986292</v>
      </c>
      <c r="P231" s="118">
        <f t="shared" si="108"/>
        <v>153.50101270483881</v>
      </c>
      <c r="Q231" s="118">
        <f t="shared" si="108"/>
        <v>160.3532490023114</v>
      </c>
      <c r="R231" s="118">
        <f t="shared" ref="R231:V231" si="109">R232+R235+R237+R246</f>
        <v>156.27692229496057</v>
      </c>
      <c r="S231" s="118">
        <f t="shared" si="109"/>
        <v>158.20323329957625</v>
      </c>
      <c r="T231" s="118">
        <f t="shared" si="109"/>
        <v>148.99425726977893</v>
      </c>
      <c r="U231" s="118">
        <f t="shared" si="109"/>
        <v>155.1131926860802</v>
      </c>
      <c r="V231" s="118">
        <f t="shared" si="109"/>
        <v>165.50882312471842</v>
      </c>
      <c r="W231" s="118">
        <f t="shared" ref="W231" si="110">W232+W235+W237+W246</f>
        <v>138.23081303564342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166.80702063865024</v>
      </c>
      <c r="C232" s="123">
        <f t="shared" si="111"/>
        <v>186.67431966605093</v>
      </c>
      <c r="D232" s="123">
        <f t="shared" si="111"/>
        <v>172.04462918540747</v>
      </c>
      <c r="E232" s="123">
        <f t="shared" si="111"/>
        <v>177.71381599619778</v>
      </c>
      <c r="F232" s="123">
        <f t="shared" si="111"/>
        <v>173.17373694321964</v>
      </c>
      <c r="G232" s="123">
        <f t="shared" si="111"/>
        <v>176.87316293764314</v>
      </c>
      <c r="H232" s="123">
        <f t="shared" si="111"/>
        <v>176.77272519511277</v>
      </c>
      <c r="I232" s="123">
        <f t="shared" si="111"/>
        <v>140.32860111956262</v>
      </c>
      <c r="J232" s="123">
        <f t="shared" si="111"/>
        <v>170.81078029087416</v>
      </c>
      <c r="K232" s="123">
        <f t="shared" si="111"/>
        <v>159.44044420339333</v>
      </c>
      <c r="L232" s="123">
        <f t="shared" si="111"/>
        <v>162.77858512642871</v>
      </c>
      <c r="M232" s="123">
        <f t="shared" si="111"/>
        <v>144.76749283700005</v>
      </c>
      <c r="N232" s="123">
        <f t="shared" si="111"/>
        <v>145.14052244608882</v>
      </c>
      <c r="O232" s="123">
        <f t="shared" si="111"/>
        <v>147.21155882110872</v>
      </c>
      <c r="P232" s="123">
        <f t="shared" si="111"/>
        <v>122.55915450294178</v>
      </c>
      <c r="Q232" s="123">
        <f t="shared" si="111"/>
        <v>130.27730157124336</v>
      </c>
      <c r="R232" s="123">
        <f t="shared" ref="R232:V232" si="112">SUM(R233:R234)</f>
        <v>126.34688118123667</v>
      </c>
      <c r="S232" s="123">
        <f t="shared" si="112"/>
        <v>127.04964493748</v>
      </c>
      <c r="T232" s="123">
        <f t="shared" si="112"/>
        <v>119.01662994364744</v>
      </c>
      <c r="U232" s="123">
        <f t="shared" si="112"/>
        <v>124.13901484229922</v>
      </c>
      <c r="V232" s="123">
        <f t="shared" si="112"/>
        <v>133.32502392292142</v>
      </c>
      <c r="W232" s="123">
        <f t="shared" ref="W232" si="113">SUM(W233:W234)</f>
        <v>110.71004930750516</v>
      </c>
      <c r="DA232" s="130" t="s">
        <v>2786</v>
      </c>
    </row>
    <row r="233" spans="1:105" ht="12" customHeight="1" x14ac:dyDescent="0.25">
      <c r="A233" s="97" t="s">
        <v>217</v>
      </c>
      <c r="B233" s="99">
        <v>164.88603841827316</v>
      </c>
      <c r="C233" s="99">
        <v>184.53778866997064</v>
      </c>
      <c r="D233" s="99">
        <v>170.09514577958191</v>
      </c>
      <c r="E233" s="99">
        <v>175.76300475421704</v>
      </c>
      <c r="F233" s="99">
        <v>171.26475081505177</v>
      </c>
      <c r="G233" s="99">
        <v>174.94032928371601</v>
      </c>
      <c r="H233" s="99">
        <v>174.8523584804567</v>
      </c>
      <c r="I233" s="99">
        <v>138.84143626415826</v>
      </c>
      <c r="J233" s="99">
        <v>168.95870826688002</v>
      </c>
      <c r="K233" s="99">
        <v>157.70479835739275</v>
      </c>
      <c r="L233" s="99">
        <v>160.98619006692402</v>
      </c>
      <c r="M233" s="99">
        <v>143.16216532006578</v>
      </c>
      <c r="N233" s="99">
        <v>143.49546457903429</v>
      </c>
      <c r="O233" s="99">
        <v>145.46055505371893</v>
      </c>
      <c r="P233" s="99">
        <v>121.09594430709554</v>
      </c>
      <c r="Q233" s="99">
        <v>128.73876225459679</v>
      </c>
      <c r="R233" s="99">
        <v>124.8494511700372</v>
      </c>
      <c r="S233" s="99">
        <v>125.53431113317293</v>
      </c>
      <c r="T233" s="99">
        <v>117.58558382692502</v>
      </c>
      <c r="U233" s="99">
        <v>122.62340763416549</v>
      </c>
      <c r="V233" s="99">
        <v>131.67271902818504</v>
      </c>
      <c r="W233" s="99">
        <v>109.34079243019214</v>
      </c>
      <c r="DA233" s="63" t="s">
        <v>2787</v>
      </c>
    </row>
    <row r="234" spans="1:105" ht="12" customHeight="1" x14ac:dyDescent="0.25">
      <c r="A234" s="97" t="s">
        <v>53</v>
      </c>
      <c r="B234" s="99">
        <v>1.9209822203770799</v>
      </c>
      <c r="C234" s="99">
        <v>2.1365309960802885</v>
      </c>
      <c r="D234" s="99">
        <v>1.9494834058255477</v>
      </c>
      <c r="E234" s="99">
        <v>1.9508112419807346</v>
      </c>
      <c r="F234" s="99">
        <v>1.9089861281678817</v>
      </c>
      <c r="G234" s="99">
        <v>1.9328336539271274</v>
      </c>
      <c r="H234" s="99">
        <v>1.9203667146560699</v>
      </c>
      <c r="I234" s="99">
        <v>1.4871648554043493</v>
      </c>
      <c r="J234" s="99">
        <v>1.8520720239941377</v>
      </c>
      <c r="K234" s="99">
        <v>1.7356458460005701</v>
      </c>
      <c r="L234" s="99">
        <v>1.7923950595046909</v>
      </c>
      <c r="M234" s="99">
        <v>1.6053275169342738</v>
      </c>
      <c r="N234" s="99">
        <v>1.6450578670545333</v>
      </c>
      <c r="O234" s="99">
        <v>1.7510037673897763</v>
      </c>
      <c r="P234" s="99">
        <v>1.4632101958462382</v>
      </c>
      <c r="Q234" s="99">
        <v>1.538539316646552</v>
      </c>
      <c r="R234" s="99">
        <v>1.4974300111994718</v>
      </c>
      <c r="S234" s="99">
        <v>1.5153338043070599</v>
      </c>
      <c r="T234" s="99">
        <v>1.4310461167224295</v>
      </c>
      <c r="U234" s="99">
        <v>1.5156072081337257</v>
      </c>
      <c r="V234" s="99">
        <v>1.6523048947363805</v>
      </c>
      <c r="W234" s="99">
        <v>1.369256877313022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0.43260227853737165</v>
      </c>
      <c r="C235" s="123">
        <f t="shared" si="114"/>
        <v>0.51378552811234068</v>
      </c>
      <c r="D235" s="123">
        <f t="shared" si="114"/>
        <v>0.44667174028557544</v>
      </c>
      <c r="E235" s="123">
        <f t="shared" si="114"/>
        <v>0.81911768827479947</v>
      </c>
      <c r="F235" s="123">
        <f t="shared" si="114"/>
        <v>0.46875266083513023</v>
      </c>
      <c r="G235" s="123">
        <f t="shared" si="114"/>
        <v>0.5390406304888733</v>
      </c>
      <c r="H235" s="123">
        <f t="shared" si="114"/>
        <v>0.67544452870520588</v>
      </c>
      <c r="I235" s="123">
        <f t="shared" si="114"/>
        <v>0.7211660278180424</v>
      </c>
      <c r="J235" s="123">
        <f t="shared" si="114"/>
        <v>0.74807385134141957</v>
      </c>
      <c r="K235" s="123">
        <f t="shared" si="114"/>
        <v>0.66259774564013674</v>
      </c>
      <c r="L235" s="123">
        <f t="shared" si="114"/>
        <v>0.77905090527253629</v>
      </c>
      <c r="M235" s="123">
        <f t="shared" si="114"/>
        <v>0.74174865439353554</v>
      </c>
      <c r="N235" s="123">
        <f t="shared" si="114"/>
        <v>0.97565560463986323</v>
      </c>
      <c r="O235" s="123">
        <f t="shared" si="114"/>
        <v>0.69029683773267003</v>
      </c>
      <c r="P235" s="123">
        <f t="shared" si="114"/>
        <v>0.60352091371079919</v>
      </c>
      <c r="Q235" s="123">
        <f t="shared" si="114"/>
        <v>0.78918182648535917</v>
      </c>
      <c r="R235" s="123">
        <f t="shared" si="114"/>
        <v>0.86199776446030663</v>
      </c>
      <c r="S235" s="123">
        <f t="shared" si="114"/>
        <v>0.91741393307278229</v>
      </c>
      <c r="T235" s="123">
        <f t="shared" si="114"/>
        <v>0.74532332047224614</v>
      </c>
      <c r="U235" s="123">
        <f t="shared" si="114"/>
        <v>0.83335313999610683</v>
      </c>
      <c r="V235" s="123">
        <f t="shared" si="114"/>
        <v>0.78166181406540047</v>
      </c>
      <c r="W235" s="123">
        <f t="shared" si="114"/>
        <v>0.80881341875037938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0.43260227853737165</v>
      </c>
      <c r="C236" s="99">
        <f>RES_hhdet_fecs!C48</f>
        <v>0.51378552811234068</v>
      </c>
      <c r="D236" s="99">
        <f>RES_hhdet_fecs!D48</f>
        <v>0.44667174028557544</v>
      </c>
      <c r="E236" s="99">
        <f>RES_hhdet_fecs!E48</f>
        <v>0.81911768827479947</v>
      </c>
      <c r="F236" s="99">
        <f>RES_hhdet_fecs!F48</f>
        <v>0.46875266083513023</v>
      </c>
      <c r="G236" s="99">
        <f>RES_hhdet_fecs!G48</f>
        <v>0.5390406304888733</v>
      </c>
      <c r="H236" s="99">
        <f>RES_hhdet_fecs!H48</f>
        <v>0.67544452870520588</v>
      </c>
      <c r="I236" s="99">
        <f>RES_hhdet_fecs!I48</f>
        <v>0.7211660278180424</v>
      </c>
      <c r="J236" s="99">
        <f>RES_hhdet_fecs!J48</f>
        <v>0.74807385134141957</v>
      </c>
      <c r="K236" s="99">
        <f>RES_hhdet_fecs!K48</f>
        <v>0.66259774564013674</v>
      </c>
      <c r="L236" s="99">
        <f>RES_hhdet_fecs!L48</f>
        <v>0.77905090527253629</v>
      </c>
      <c r="M236" s="99">
        <f>RES_hhdet_fecs!M48</f>
        <v>0.74174865439353554</v>
      </c>
      <c r="N236" s="99">
        <f>RES_hhdet_fecs!N48</f>
        <v>0.97565560463986323</v>
      </c>
      <c r="O236" s="99">
        <f>RES_hhdet_fecs!O48</f>
        <v>0.69029683773267003</v>
      </c>
      <c r="P236" s="99">
        <f>RES_hhdet_fecs!P48</f>
        <v>0.60352091371079919</v>
      </c>
      <c r="Q236" s="99">
        <f>RES_hhdet_fecs!Q48</f>
        <v>0.78918182648535917</v>
      </c>
      <c r="R236" s="99">
        <f>RES_hhdet_fecs!R48</f>
        <v>0.86199776446030663</v>
      </c>
      <c r="S236" s="99">
        <f>RES_hhdet_fecs!S48</f>
        <v>0.91741393307278229</v>
      </c>
      <c r="T236" s="99">
        <f>RES_hhdet_fecs!T48</f>
        <v>0.74532332047224614</v>
      </c>
      <c r="U236" s="99">
        <f>RES_hhdet_fecs!U48</f>
        <v>0.83335313999610683</v>
      </c>
      <c r="V236" s="99">
        <f>RES_hhdet_fecs!V48</f>
        <v>0.78166181406540047</v>
      </c>
      <c r="W236" s="99">
        <f>RES_hhdet_fecs!W48</f>
        <v>0.80881341875037938</v>
      </c>
      <c r="DA236" s="63" t="s">
        <v>2790</v>
      </c>
    </row>
    <row r="237" spans="1:105" ht="12" customHeight="1" x14ac:dyDescent="0.25">
      <c r="A237" s="121" t="s">
        <v>55</v>
      </c>
      <c r="B237" s="123">
        <v>23.38183865236946</v>
      </c>
      <c r="C237" s="123">
        <v>24.737247769644547</v>
      </c>
      <c r="D237" s="123">
        <v>24.324544111750541</v>
      </c>
      <c r="E237" s="123">
        <v>24.569014275730925</v>
      </c>
      <c r="F237" s="123">
        <v>24.442941156175753</v>
      </c>
      <c r="G237" s="123">
        <v>24.774497668061883</v>
      </c>
      <c r="H237" s="123">
        <v>25.808287318301574</v>
      </c>
      <c r="I237" s="123">
        <v>22.319881029991542</v>
      </c>
      <c r="J237" s="123">
        <v>25.436308285841978</v>
      </c>
      <c r="K237" s="123">
        <v>24.870099399104543</v>
      </c>
      <c r="L237" s="123">
        <v>24.558165725217552</v>
      </c>
      <c r="M237" s="123">
        <v>25.403441784246318</v>
      </c>
      <c r="N237" s="123">
        <v>25.073500319067026</v>
      </c>
      <c r="O237" s="123">
        <v>22.489802252136741</v>
      </c>
      <c r="P237" s="123">
        <v>23.08283810312891</v>
      </c>
      <c r="Q237" s="123">
        <v>22.209200638227763</v>
      </c>
      <c r="R237" s="123">
        <v>22.155432789892735</v>
      </c>
      <c r="S237" s="123">
        <v>23.073066780036072</v>
      </c>
      <c r="T237" s="123">
        <v>22.191892469378509</v>
      </c>
      <c r="U237" s="123">
        <v>23.275684902980107</v>
      </c>
      <c r="V237" s="123">
        <v>24.523514621551904</v>
      </c>
      <c r="W237" s="123">
        <v>19.874034173410095</v>
      </c>
      <c r="DA237" s="130" t="s">
        <v>2791</v>
      </c>
    </row>
    <row r="238" spans="1:105" ht="12" customHeight="1" x14ac:dyDescent="0.25">
      <c r="A238" s="97" t="s">
        <v>138</v>
      </c>
      <c r="B238" s="99">
        <v>25.795397051265489</v>
      </c>
      <c r="C238" s="99">
        <v>27.824947097013176</v>
      </c>
      <c r="D238" s="99">
        <v>27.174788607954881</v>
      </c>
      <c r="E238" s="99">
        <v>27.739830189012672</v>
      </c>
      <c r="F238" s="99">
        <v>27.5477307933783</v>
      </c>
      <c r="G238" s="99">
        <v>28.107536130697838</v>
      </c>
      <c r="H238" s="99">
        <v>29.264422804395963</v>
      </c>
      <c r="I238" s="99">
        <v>24.051124042894457</v>
      </c>
      <c r="J238" s="99">
        <v>28.696312183475197</v>
      </c>
      <c r="K238" s="99">
        <v>27.758273484051532</v>
      </c>
      <c r="L238" s="99">
        <v>27.314982794670456</v>
      </c>
      <c r="M238" s="99">
        <v>28.576600132770256</v>
      </c>
      <c r="N238" s="99">
        <v>28.516057079966913</v>
      </c>
      <c r="O238" s="99">
        <v>24.988706530333964</v>
      </c>
      <c r="P238" s="99">
        <v>26.696951775143134</v>
      </c>
      <c r="Q238" s="99">
        <v>25.521312900385887</v>
      </c>
      <c r="R238" s="99">
        <v>25.080813138688306</v>
      </c>
      <c r="S238" s="99">
        <v>25.984352955290756</v>
      </c>
      <c r="T238" s="99">
        <v>24.429398560234578</v>
      </c>
      <c r="U238" s="99">
        <v>26.074876810963652</v>
      </c>
      <c r="V238" s="99">
        <v>28.141471151022586</v>
      </c>
      <c r="W238" s="99">
        <v>21.238021215035243</v>
      </c>
      <c r="DA238" s="63" t="s">
        <v>2792</v>
      </c>
    </row>
    <row r="239" spans="1:105" ht="12" customHeight="1" x14ac:dyDescent="0.25">
      <c r="A239" s="97" t="s">
        <v>137</v>
      </c>
      <c r="B239" s="99">
        <v>18.791484259071108</v>
      </c>
      <c r="C239" s="99">
        <v>20.869436418582492</v>
      </c>
      <c r="D239" s="99">
        <v>20.853654877513204</v>
      </c>
      <c r="E239" s="99">
        <v>22.057997163383671</v>
      </c>
      <c r="F239" s="99">
        <v>21.914589863184258</v>
      </c>
      <c r="G239" s="99">
        <v>23.118933479474215</v>
      </c>
      <c r="H239" s="99">
        <v>24.913524893438403</v>
      </c>
      <c r="I239" s="99">
        <v>19.464122182884008</v>
      </c>
      <c r="J239" s="99">
        <v>24.075412572249867</v>
      </c>
      <c r="K239" s="99">
        <v>23.212708310400586</v>
      </c>
      <c r="L239" s="99">
        <v>22.598900886901646</v>
      </c>
      <c r="M239" s="99">
        <v>23.379564376687121</v>
      </c>
      <c r="N239" s="99">
        <v>23.785518725520618</v>
      </c>
      <c r="O239" s="99">
        <v>20.460332731314168</v>
      </c>
      <c r="P239" s="99">
        <v>21.95840065242815</v>
      </c>
      <c r="Q239" s="99">
        <v>20.686424285793823</v>
      </c>
      <c r="R239" s="99">
        <v>20.385000515331679</v>
      </c>
      <c r="S239" s="99">
        <v>22.129760352030416</v>
      </c>
      <c r="T239" s="99">
        <v>20.327195463530213</v>
      </c>
      <c r="U239" s="99">
        <v>23.131379414205469</v>
      </c>
      <c r="V239" s="99">
        <v>25.55293946106686</v>
      </c>
      <c r="W239" s="99">
        <v>17.977098539070013</v>
      </c>
      <c r="DA239" s="63" t="s">
        <v>2793</v>
      </c>
    </row>
    <row r="240" spans="1:105" ht="12" customHeight="1" x14ac:dyDescent="0.25">
      <c r="A240" s="100" t="s">
        <v>217</v>
      </c>
      <c r="B240" s="102">
        <v>9.2244629430606491</v>
      </c>
      <c r="C240" s="102">
        <v>10.289845099081939</v>
      </c>
      <c r="D240" s="102">
        <v>10.523612045946557</v>
      </c>
      <c r="E240" s="102">
        <v>11.283565041218392</v>
      </c>
      <c r="F240" s="102">
        <v>11.70787973856444</v>
      </c>
      <c r="G240" s="102">
        <v>12.451792864405942</v>
      </c>
      <c r="H240" s="102">
        <v>13.368541553363848</v>
      </c>
      <c r="I240" s="102">
        <v>11.020231952833146</v>
      </c>
      <c r="J240" s="102">
        <v>12.939697614911621</v>
      </c>
      <c r="K240" s="102">
        <v>12.641418000666988</v>
      </c>
      <c r="L240" s="102">
        <v>12.299055918668813</v>
      </c>
      <c r="M240" s="102">
        <v>12.867794455629625</v>
      </c>
      <c r="N240" s="102">
        <v>13.246545668684458</v>
      </c>
      <c r="O240" s="102">
        <v>11.258165071173718</v>
      </c>
      <c r="P240" s="102">
        <v>11.220072430326347</v>
      </c>
      <c r="Q240" s="102">
        <v>10.36869335573731</v>
      </c>
      <c r="R240" s="102">
        <v>10.404882446970475</v>
      </c>
      <c r="S240" s="102">
        <v>11.9460001874541</v>
      </c>
      <c r="T240" s="102">
        <v>10.122134012051957</v>
      </c>
      <c r="U240" s="102">
        <v>11.498503256707993</v>
      </c>
      <c r="V240" s="102">
        <v>12.185992333046864</v>
      </c>
      <c r="W240" s="102">
        <v>9.0443034634178581</v>
      </c>
      <c r="DA240" s="131" t="s">
        <v>2794</v>
      </c>
    </row>
    <row r="241" spans="1:105" ht="12" customHeight="1" x14ac:dyDescent="0.25">
      <c r="A241" s="103" t="s">
        <v>52</v>
      </c>
      <c r="B241" s="105">
        <v>9.5670213160104645</v>
      </c>
      <c r="C241" s="105">
        <v>10.579591319500551</v>
      </c>
      <c r="D241" s="105">
        <v>10.330042831566645</v>
      </c>
      <c r="E241" s="105">
        <v>10.774432122165283</v>
      </c>
      <c r="F241" s="105">
        <v>10.206710124619825</v>
      </c>
      <c r="G241" s="105">
        <v>10.667140615068263</v>
      </c>
      <c r="H241" s="105">
        <v>11.544983340074573</v>
      </c>
      <c r="I241" s="105">
        <v>8.4438902300508616</v>
      </c>
      <c r="J241" s="105">
        <v>11.13571495733825</v>
      </c>
      <c r="K241" s="105">
        <v>10.571290309733602</v>
      </c>
      <c r="L241" s="105">
        <v>10.29984496823284</v>
      </c>
      <c r="M241" s="105">
        <v>10.511769921057493</v>
      </c>
      <c r="N241" s="105">
        <v>10.538973056836156</v>
      </c>
      <c r="O241" s="105">
        <v>9.2021676601404447</v>
      </c>
      <c r="P241" s="105">
        <v>10.738328222101803</v>
      </c>
      <c r="Q241" s="105">
        <v>10.317730930056509</v>
      </c>
      <c r="R241" s="105">
        <v>9.9801180683612039</v>
      </c>
      <c r="S241" s="105">
        <v>10.18376016457632</v>
      </c>
      <c r="T241" s="105">
        <v>10.205061451478254</v>
      </c>
      <c r="U241" s="105">
        <v>11.632876157497476</v>
      </c>
      <c r="V241" s="105">
        <v>13.366947128020003</v>
      </c>
      <c r="W241" s="105">
        <v>8.932795075652157</v>
      </c>
      <c r="DA241" s="132" t="s">
        <v>2795</v>
      </c>
    </row>
    <row r="242" spans="1:105" ht="12" customHeight="1" x14ac:dyDescent="0.25">
      <c r="A242" s="106" t="s">
        <v>122</v>
      </c>
      <c r="B242" s="102">
        <v>19.410380471965155</v>
      </c>
      <c r="C242" s="102">
        <v>19.467834616916406</v>
      </c>
      <c r="D242" s="102">
        <v>19.485176014767539</v>
      </c>
      <c r="E242" s="102">
        <v>18.999721615013414</v>
      </c>
      <c r="F242" s="102">
        <v>19.013425141287076</v>
      </c>
      <c r="G242" s="102">
        <v>18.711182147689581</v>
      </c>
      <c r="H242" s="102">
        <v>19.411679447820234</v>
      </c>
      <c r="I242" s="102">
        <v>19.344167421379034</v>
      </c>
      <c r="J242" s="102">
        <v>19.004528647063086</v>
      </c>
      <c r="K242" s="102">
        <v>19.19691585803087</v>
      </c>
      <c r="L242" s="102">
        <v>19.475346860361665</v>
      </c>
      <c r="M242" s="102">
        <v>19.680099055736509</v>
      </c>
      <c r="N242" s="102">
        <v>19.627271246194471</v>
      </c>
      <c r="O242" s="102">
        <v>19.542259864931342</v>
      </c>
      <c r="P242" s="102">
        <v>19.003414126725243</v>
      </c>
      <c r="Q242" s="102">
        <v>18.646506617941775</v>
      </c>
      <c r="R242" s="102">
        <v>18.911065418761723</v>
      </c>
      <c r="S242" s="102">
        <v>19.368958225083812</v>
      </c>
      <c r="T242" s="102">
        <v>19.281485669403775</v>
      </c>
      <c r="U242" s="102">
        <v>18.920848523884477</v>
      </c>
      <c r="V242" s="102">
        <v>18.091763218684356</v>
      </c>
      <c r="W242" s="102">
        <v>17.985403283970232</v>
      </c>
      <c r="DA242" s="131" t="s">
        <v>2796</v>
      </c>
    </row>
    <row r="243" spans="1:105" ht="12" customHeight="1" x14ac:dyDescent="0.25">
      <c r="A243" s="107" t="s">
        <v>121</v>
      </c>
      <c r="B243" s="105">
        <v>14.841735432105189</v>
      </c>
      <c r="C243" s="105">
        <v>14.97919133940824</v>
      </c>
      <c r="D243" s="105">
        <v>15.436405146603841</v>
      </c>
      <c r="E243" s="105">
        <v>15.5336440171774</v>
      </c>
      <c r="F243" s="105">
        <v>15.91429172152152</v>
      </c>
      <c r="G243" s="105">
        <v>16.083273313804259</v>
      </c>
      <c r="H243" s="105">
        <v>16.492304339221793</v>
      </c>
      <c r="I243" s="105">
        <v>16.958758156260892</v>
      </c>
      <c r="J243" s="105">
        <v>16.983166449790644</v>
      </c>
      <c r="K243" s="105">
        <v>17.489140566704304</v>
      </c>
      <c r="L243" s="105">
        <v>17.23517231860685</v>
      </c>
      <c r="M243" s="105">
        <v>17.868763817877021</v>
      </c>
      <c r="N243" s="105">
        <v>17.301838777200686</v>
      </c>
      <c r="O243" s="105">
        <v>17.484026789841689</v>
      </c>
      <c r="P243" s="105">
        <v>16.526135423359271</v>
      </c>
      <c r="Q243" s="105">
        <v>16.381482161313514</v>
      </c>
      <c r="R243" s="105">
        <v>16.526399627192156</v>
      </c>
      <c r="S243" s="105">
        <v>17.115618440300533</v>
      </c>
      <c r="T243" s="105">
        <v>16.948004407691368</v>
      </c>
      <c r="U243" s="105">
        <v>16.313958636585838</v>
      </c>
      <c r="V243" s="105">
        <v>15.906973752745884</v>
      </c>
      <c r="W243" s="105">
        <v>16.104150451962457</v>
      </c>
      <c r="DA243" s="132" t="s">
        <v>2797</v>
      </c>
    </row>
    <row r="244" spans="1:105" ht="12" customHeight="1" x14ac:dyDescent="0.25">
      <c r="A244" s="108" t="s">
        <v>53</v>
      </c>
      <c r="B244" s="99">
        <v>4.9342040819282058</v>
      </c>
      <c r="C244" s="99">
        <v>5.0571615998765589</v>
      </c>
      <c r="D244" s="99">
        <v>5.2753850898995358</v>
      </c>
      <c r="E244" s="99">
        <v>5.3841278348700863</v>
      </c>
      <c r="F244" s="99">
        <v>5.61085671922004</v>
      </c>
      <c r="G244" s="99">
        <v>6.0817556700579951</v>
      </c>
      <c r="H244" s="99">
        <v>5.9262952361728907</v>
      </c>
      <c r="I244" s="99">
        <v>6.2326100588492439</v>
      </c>
      <c r="J244" s="99">
        <v>5.9757418518768466</v>
      </c>
      <c r="K244" s="99">
        <v>6.2439916818669676</v>
      </c>
      <c r="L244" s="99">
        <v>6.0769025438375772</v>
      </c>
      <c r="M244" s="99">
        <v>6.6258689878117263</v>
      </c>
      <c r="N244" s="99">
        <v>6.2162569415671989</v>
      </c>
      <c r="O244" s="99">
        <v>6.6810794405977791</v>
      </c>
      <c r="P244" s="99">
        <v>5.8538566898177882</v>
      </c>
      <c r="Q244" s="99">
        <v>5.5965006808285906</v>
      </c>
      <c r="R244" s="99">
        <v>5.7176347387600561</v>
      </c>
      <c r="S244" s="99">
        <v>6.2462346404875362</v>
      </c>
      <c r="T244" s="99">
        <v>5.7546988594472896</v>
      </c>
      <c r="U244" s="99">
        <v>5.2975460051006191</v>
      </c>
      <c r="V244" s="99">
        <v>4.7339760413242589</v>
      </c>
      <c r="W244" s="99">
        <v>4.666635160731226</v>
      </c>
      <c r="DA244" s="63" t="s">
        <v>2798</v>
      </c>
    </row>
    <row r="245" spans="1:105" ht="12" customHeight="1" x14ac:dyDescent="0.25">
      <c r="A245" s="108" t="s">
        <v>52</v>
      </c>
      <c r="B245" s="99">
        <v>9.9075313501769813</v>
      </c>
      <c r="C245" s="99">
        <v>9.9220297395316788</v>
      </c>
      <c r="D245" s="99">
        <v>10.161020056704308</v>
      </c>
      <c r="E245" s="99">
        <v>10.149516182307316</v>
      </c>
      <c r="F245" s="99">
        <v>10.303435002301487</v>
      </c>
      <c r="G245" s="99">
        <v>10.001517643746267</v>
      </c>
      <c r="H245" s="99">
        <v>10.5660091030489</v>
      </c>
      <c r="I245" s="99">
        <v>10.726148097411649</v>
      </c>
      <c r="J245" s="99">
        <v>11.007424597913793</v>
      </c>
      <c r="K245" s="99">
        <v>11.245148884837334</v>
      </c>
      <c r="L245" s="99">
        <v>11.158269774769273</v>
      </c>
      <c r="M245" s="99">
        <v>11.242894830065298</v>
      </c>
      <c r="N245" s="99">
        <v>11.085581835633485</v>
      </c>
      <c r="O245" s="99">
        <v>10.80294734924391</v>
      </c>
      <c r="P245" s="99">
        <v>10.672278733541477</v>
      </c>
      <c r="Q245" s="99">
        <v>10.784981480484923</v>
      </c>
      <c r="R245" s="99">
        <v>10.808764888432107</v>
      </c>
      <c r="S245" s="99">
        <v>10.869383799813001</v>
      </c>
      <c r="T245" s="99">
        <v>11.19330554824408</v>
      </c>
      <c r="U245" s="99">
        <v>11.016412631485217</v>
      </c>
      <c r="V245" s="99">
        <v>11.172997711421624</v>
      </c>
      <c r="W245" s="99">
        <v>11.437515291231231</v>
      </c>
      <c r="DA245" s="63" t="s">
        <v>2799</v>
      </c>
    </row>
    <row r="246" spans="1:105" ht="12" customHeight="1" x14ac:dyDescent="0.25">
      <c r="A246" s="121" t="s">
        <v>54</v>
      </c>
      <c r="B246" s="123">
        <v>8.4431775946335534</v>
      </c>
      <c r="C246" s="123">
        <v>8.6219618141244698</v>
      </c>
      <c r="D246" s="123">
        <v>8.7618194599507788</v>
      </c>
      <c r="E246" s="123">
        <v>8.6689875306759951</v>
      </c>
      <c r="F246" s="123">
        <v>8.7403368888870538</v>
      </c>
      <c r="G246" s="123">
        <v>8.6584873434932081</v>
      </c>
      <c r="H246" s="123">
        <v>8.6822465930251393</v>
      </c>
      <c r="I246" s="123">
        <v>8.4075891587490243</v>
      </c>
      <c r="J246" s="123">
        <v>8.1066452817452355</v>
      </c>
      <c r="K246" s="123">
        <v>7.8622639252227486</v>
      </c>
      <c r="L246" s="123">
        <v>8.1878904058120607</v>
      </c>
      <c r="M246" s="123">
        <v>7.7077263977305748</v>
      </c>
      <c r="N246" s="123">
        <v>7.6351509222851677</v>
      </c>
      <c r="O246" s="123">
        <v>7.5613934288848048</v>
      </c>
      <c r="P246" s="123">
        <v>7.2554991850573058</v>
      </c>
      <c r="Q246" s="123">
        <v>7.077564966354922</v>
      </c>
      <c r="R246" s="123">
        <v>6.9126105593708553</v>
      </c>
      <c r="S246" s="123">
        <v>7.1631076489874292</v>
      </c>
      <c r="T246" s="123">
        <v>7.0404115362807103</v>
      </c>
      <c r="U246" s="123">
        <v>6.8651398008047746</v>
      </c>
      <c r="V246" s="123">
        <v>6.8786227661797295</v>
      </c>
      <c r="W246" s="123">
        <v>6.8379161359777907</v>
      </c>
      <c r="DA246" s="130" t="s">
        <v>2800</v>
      </c>
    </row>
    <row r="247" spans="1:105" ht="12" customHeight="1" x14ac:dyDescent="0.25">
      <c r="A247" s="97" t="s">
        <v>50</v>
      </c>
      <c r="B247" s="99">
        <v>10.498668800418102</v>
      </c>
      <c r="C247" s="99">
        <v>10.350862684201244</v>
      </c>
      <c r="D247" s="99">
        <v>10.519734308323097</v>
      </c>
      <c r="E247" s="99">
        <v>10.300780732884332</v>
      </c>
      <c r="F247" s="99">
        <v>10.265473538643191</v>
      </c>
      <c r="G247" s="99">
        <v>10.280229975374397</v>
      </c>
      <c r="H247" s="99">
        <v>9.8766367780803588</v>
      </c>
      <c r="I247" s="99">
        <v>10.202705974474618</v>
      </c>
      <c r="J247" s="99">
        <v>9.6543405359426533</v>
      </c>
      <c r="K247" s="99">
        <v>9.7941919487885407</v>
      </c>
      <c r="L247" s="99">
        <v>9.9608242722067359</v>
      </c>
      <c r="M247" s="99">
        <v>10.026539225737006</v>
      </c>
      <c r="N247" s="99">
        <v>9.3373814839869915</v>
      </c>
      <c r="O247" s="99">
        <v>9.4710960677724163</v>
      </c>
      <c r="P247" s="99">
        <v>9.3876256351643033</v>
      </c>
      <c r="Q247" s="99">
        <v>9.1616046022519644</v>
      </c>
      <c r="R247" s="99">
        <v>8.9050121457377482</v>
      </c>
      <c r="S247" s="99">
        <v>9.3647433583550814</v>
      </c>
      <c r="T247" s="99">
        <v>9.676926761018553</v>
      </c>
      <c r="U247" s="99">
        <v>9.4758730515874738</v>
      </c>
      <c r="V247" s="99">
        <v>9.9659560285872644</v>
      </c>
      <c r="W247" s="99">
        <v>9.6973719781059113</v>
      </c>
      <c r="DA247" s="63" t="s">
        <v>2801</v>
      </c>
    </row>
    <row r="248" spans="1:105" ht="12" customHeight="1" x14ac:dyDescent="0.25">
      <c r="A248" s="109" t="s">
        <v>120</v>
      </c>
      <c r="B248" s="110">
        <v>7.948483858453435</v>
      </c>
      <c r="C248" s="110">
        <v>8.2209349968783005</v>
      </c>
      <c r="D248" s="110">
        <v>8.3651933926719337</v>
      </c>
      <c r="E248" s="110">
        <v>8.3098787906492539</v>
      </c>
      <c r="F248" s="110">
        <v>8.4055229607136148</v>
      </c>
      <c r="G248" s="110">
        <v>8.3153184003998284</v>
      </c>
      <c r="H248" s="110">
        <v>8.4452347836777868</v>
      </c>
      <c r="I248" s="110">
        <v>8.0631326749085428</v>
      </c>
      <c r="J248" s="110">
        <v>7.8228137825400426</v>
      </c>
      <c r="K248" s="110">
        <v>7.5217315834183847</v>
      </c>
      <c r="L248" s="110">
        <v>7.8906340963894159</v>
      </c>
      <c r="M248" s="110">
        <v>7.3285062002620078</v>
      </c>
      <c r="N248" s="110">
        <v>7.3656683252314883</v>
      </c>
      <c r="O248" s="110">
        <v>7.263277722046471</v>
      </c>
      <c r="P248" s="110">
        <v>6.9257853269507175</v>
      </c>
      <c r="Q248" s="110">
        <v>6.7596746842978783</v>
      </c>
      <c r="R248" s="110">
        <v>6.6158432758342576</v>
      </c>
      <c r="S248" s="110">
        <v>6.8462935493560098</v>
      </c>
      <c r="T248" s="110">
        <v>6.6729856423234244</v>
      </c>
      <c r="U248" s="110">
        <v>6.5161233847323627</v>
      </c>
      <c r="V248" s="110">
        <v>6.4780139030191251</v>
      </c>
      <c r="W248" s="110">
        <v>6.4598189734365237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101.56846929711288</v>
      </c>
      <c r="C250" s="118">
        <f t="shared" si="115"/>
        <v>113.4143452501154</v>
      </c>
      <c r="D250" s="118">
        <f t="shared" si="115"/>
        <v>106.53832916499282</v>
      </c>
      <c r="E250" s="118">
        <f t="shared" si="115"/>
        <v>110.86621760961627</v>
      </c>
      <c r="F250" s="118">
        <f t="shared" si="115"/>
        <v>108.4759626439742</v>
      </c>
      <c r="G250" s="118">
        <f t="shared" si="115"/>
        <v>111.58894188738104</v>
      </c>
      <c r="H250" s="118">
        <f t="shared" si="115"/>
        <v>114.15876150690805</v>
      </c>
      <c r="I250" s="118">
        <f t="shared" si="115"/>
        <v>93.368036134097963</v>
      </c>
      <c r="J250" s="118">
        <f t="shared" si="115"/>
        <v>113.28012479374627</v>
      </c>
      <c r="K250" s="118">
        <f t="shared" si="115"/>
        <v>108.0588205217919</v>
      </c>
      <c r="L250" s="118">
        <f t="shared" si="115"/>
        <v>112.5024839540423</v>
      </c>
      <c r="M250" s="118">
        <f t="shared" si="115"/>
        <v>104.54606840677717</v>
      </c>
      <c r="N250" s="118">
        <f t="shared" si="115"/>
        <v>108.89673033676097</v>
      </c>
      <c r="O250" s="118">
        <f t="shared" si="115"/>
        <v>112.01467418972359</v>
      </c>
      <c r="P250" s="118">
        <f t="shared" si="115"/>
        <v>97.702483400913891</v>
      </c>
      <c r="Q250" s="118">
        <f t="shared" si="115"/>
        <v>102.70135457937975</v>
      </c>
      <c r="R250" s="118">
        <f t="shared" ref="R250:V250" si="116">R251+R254+R256+R265</f>
        <v>101.47988036109091</v>
      </c>
      <c r="S250" s="118">
        <f t="shared" si="116"/>
        <v>104.56279909432322</v>
      </c>
      <c r="T250" s="118">
        <f t="shared" si="116"/>
        <v>99.702957516306924</v>
      </c>
      <c r="U250" s="118">
        <f t="shared" si="116"/>
        <v>106.18037853506037</v>
      </c>
      <c r="V250" s="118">
        <f t="shared" si="116"/>
        <v>114.95063400420965</v>
      </c>
      <c r="W250" s="118">
        <f t="shared" ref="W250" si="117">W251+W254+W256+W265</f>
        <v>97.230690024996363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80.810498790913798</v>
      </c>
      <c r="C251" s="123">
        <f t="shared" si="118"/>
        <v>91.447154099806923</v>
      </c>
      <c r="D251" s="123">
        <f t="shared" si="118"/>
        <v>84.719656228118282</v>
      </c>
      <c r="E251" s="123">
        <f t="shared" si="118"/>
        <v>88.067147901402407</v>
      </c>
      <c r="F251" s="123">
        <f t="shared" si="118"/>
        <v>86.29164308979567</v>
      </c>
      <c r="G251" s="123">
        <f t="shared" si="118"/>
        <v>88.957846156118393</v>
      </c>
      <c r="H251" s="123">
        <f t="shared" si="118"/>
        <v>90.314275222141163</v>
      </c>
      <c r="I251" s="123">
        <f t="shared" si="118"/>
        <v>71.582037529548671</v>
      </c>
      <c r="J251" s="123">
        <f t="shared" si="118"/>
        <v>89.592659413554202</v>
      </c>
      <c r="K251" s="123">
        <f t="shared" si="118"/>
        <v>84.912716105251775</v>
      </c>
      <c r="L251" s="123">
        <f t="shared" si="118"/>
        <v>88.74167706877779</v>
      </c>
      <c r="M251" s="123">
        <f t="shared" si="118"/>
        <v>80.46332189648129</v>
      </c>
      <c r="N251" s="123">
        <f t="shared" si="118"/>
        <v>83.943139510841291</v>
      </c>
      <c r="O251" s="123">
        <f t="shared" si="118"/>
        <v>89.079291935772147</v>
      </c>
      <c r="P251" s="123">
        <f t="shared" si="118"/>
        <v>74.69059263515399</v>
      </c>
      <c r="Q251" s="123">
        <f t="shared" si="118"/>
        <v>79.595873091917696</v>
      </c>
      <c r="R251" s="123">
        <f t="shared" ref="R251:V251" si="119">SUM(R252:R253)</f>
        <v>78.075751732729259</v>
      </c>
      <c r="S251" s="123">
        <f t="shared" si="119"/>
        <v>79.772634872694638</v>
      </c>
      <c r="T251" s="123">
        <f t="shared" si="119"/>
        <v>75.801044948880602</v>
      </c>
      <c r="U251" s="123">
        <f t="shared" si="119"/>
        <v>80.863396917128625</v>
      </c>
      <c r="V251" s="123">
        <f t="shared" si="119"/>
        <v>88.427005911824068</v>
      </c>
      <c r="W251" s="123">
        <f t="shared" ref="W251" si="120">SUM(W252:W253)</f>
        <v>73.687766518771355</v>
      </c>
      <c r="DA251" s="130" t="s">
        <v>2954</v>
      </c>
    </row>
    <row r="252" spans="1:105" ht="12" customHeight="1" x14ac:dyDescent="0.25">
      <c r="A252" s="97" t="s">
        <v>217</v>
      </c>
      <c r="B252" s="99">
        <v>78.889516570536713</v>
      </c>
      <c r="C252" s="99">
        <v>89.310623103726641</v>
      </c>
      <c r="D252" s="99">
        <v>82.770172822292736</v>
      </c>
      <c r="E252" s="99">
        <v>86.116336659421677</v>
      </c>
      <c r="F252" s="99">
        <v>84.382656961627788</v>
      </c>
      <c r="G252" s="99">
        <v>87.02501250219126</v>
      </c>
      <c r="H252" s="99">
        <v>88.393908507485094</v>
      </c>
      <c r="I252" s="99">
        <v>70.094872674144327</v>
      </c>
      <c r="J252" s="99">
        <v>87.740587389560062</v>
      </c>
      <c r="K252" s="99">
        <v>83.177070259251209</v>
      </c>
      <c r="L252" s="99">
        <v>86.949282009273105</v>
      </c>
      <c r="M252" s="99">
        <v>78.857994379547023</v>
      </c>
      <c r="N252" s="99">
        <v>82.298081643786759</v>
      </c>
      <c r="O252" s="99">
        <v>87.328288168382372</v>
      </c>
      <c r="P252" s="99">
        <v>73.227382439307746</v>
      </c>
      <c r="Q252" s="99">
        <v>78.057333775271147</v>
      </c>
      <c r="R252" s="99">
        <v>76.57832172152979</v>
      </c>
      <c r="S252" s="99">
        <v>78.257301068387576</v>
      </c>
      <c r="T252" s="99">
        <v>74.369998832158174</v>
      </c>
      <c r="U252" s="99">
        <v>79.347789708994895</v>
      </c>
      <c r="V252" s="99">
        <v>86.774701017087693</v>
      </c>
      <c r="W252" s="99">
        <v>72.318509641458334</v>
      </c>
      <c r="DA252" s="63" t="s">
        <v>2955</v>
      </c>
    </row>
    <row r="253" spans="1:105" ht="12" customHeight="1" x14ac:dyDescent="0.25">
      <c r="A253" s="97" t="s">
        <v>53</v>
      </c>
      <c r="B253" s="99">
        <v>1.9209822203770799</v>
      </c>
      <c r="C253" s="99">
        <v>2.1365309960802885</v>
      </c>
      <c r="D253" s="99">
        <v>1.9494834058255477</v>
      </c>
      <c r="E253" s="99">
        <v>1.9508112419807346</v>
      </c>
      <c r="F253" s="99">
        <v>1.9089861281678817</v>
      </c>
      <c r="G253" s="99">
        <v>1.9328336539271274</v>
      </c>
      <c r="H253" s="99">
        <v>1.9203667146560699</v>
      </c>
      <c r="I253" s="99">
        <v>1.4871648554043493</v>
      </c>
      <c r="J253" s="99">
        <v>1.8520720239941377</v>
      </c>
      <c r="K253" s="99">
        <v>1.7356458460005701</v>
      </c>
      <c r="L253" s="99">
        <v>1.7923950595046909</v>
      </c>
      <c r="M253" s="99">
        <v>1.6053275169342738</v>
      </c>
      <c r="N253" s="99">
        <v>1.6450578670545333</v>
      </c>
      <c r="O253" s="99">
        <v>1.7510037673897763</v>
      </c>
      <c r="P253" s="99">
        <v>1.4632101958462382</v>
      </c>
      <c r="Q253" s="99">
        <v>1.538539316646552</v>
      </c>
      <c r="R253" s="99">
        <v>1.4974300111994718</v>
      </c>
      <c r="S253" s="99">
        <v>1.5153338043070599</v>
      </c>
      <c r="T253" s="99">
        <v>1.4310461167224295</v>
      </c>
      <c r="U253" s="99">
        <v>1.5156072081337257</v>
      </c>
      <c r="V253" s="99">
        <v>1.6523048947363805</v>
      </c>
      <c r="W253" s="99">
        <v>1.369256877313022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0.76657452526595815</v>
      </c>
      <c r="C254" s="123">
        <f t="shared" si="121"/>
        <v>0.95179814540700991</v>
      </c>
      <c r="D254" s="123">
        <f t="shared" si="121"/>
        <v>0.86908705613232695</v>
      </c>
      <c r="E254" s="123">
        <f t="shared" si="121"/>
        <v>1.6815472862011152</v>
      </c>
      <c r="F254" s="123">
        <f t="shared" si="121"/>
        <v>1.0208611043341869</v>
      </c>
      <c r="G254" s="123">
        <f t="shared" si="121"/>
        <v>1.2440947523123786</v>
      </c>
      <c r="H254" s="123">
        <f t="shared" si="121"/>
        <v>1.6580010844100426</v>
      </c>
      <c r="I254" s="123">
        <f t="shared" si="121"/>
        <v>1.8206284292691064</v>
      </c>
      <c r="J254" s="123">
        <f t="shared" si="121"/>
        <v>1.9267469782079329</v>
      </c>
      <c r="K254" s="123">
        <f t="shared" si="121"/>
        <v>1.767570095901557</v>
      </c>
      <c r="L254" s="123">
        <f t="shared" si="121"/>
        <v>2.1373981993973934</v>
      </c>
      <c r="M254" s="123">
        <f t="shared" si="121"/>
        <v>2.1068396477501397</v>
      </c>
      <c r="N254" s="123">
        <f t="shared" si="121"/>
        <v>2.8659572572477474</v>
      </c>
      <c r="O254" s="123">
        <f t="shared" si="121"/>
        <v>2.1407508352390083</v>
      </c>
      <c r="P254" s="123">
        <f t="shared" si="121"/>
        <v>1.9426732282611909</v>
      </c>
      <c r="Q254" s="123">
        <f t="shared" si="121"/>
        <v>2.5851761461628735</v>
      </c>
      <c r="R254" s="123">
        <f t="shared" si="121"/>
        <v>2.8891144791214818</v>
      </c>
      <c r="S254" s="123">
        <f t="shared" si="121"/>
        <v>3.1518314055684917</v>
      </c>
      <c r="T254" s="123">
        <f t="shared" si="121"/>
        <v>2.64976093303</v>
      </c>
      <c r="U254" s="123">
        <f t="shared" si="121"/>
        <v>3.0288408073957318</v>
      </c>
      <c r="V254" s="123">
        <f t="shared" si="121"/>
        <v>2.9269834617127177</v>
      </c>
      <c r="W254" s="123">
        <f t="shared" si="121"/>
        <v>3.1046413588484079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0.76657452526595815</v>
      </c>
      <c r="C255" s="99">
        <f>RES_hhdet_tess!C48</f>
        <v>0.95179814540700991</v>
      </c>
      <c r="D255" s="99">
        <f>RES_hhdet_tess!D48</f>
        <v>0.86908705613232695</v>
      </c>
      <c r="E255" s="99">
        <f>RES_hhdet_tess!E48</f>
        <v>1.6815472862011152</v>
      </c>
      <c r="F255" s="99">
        <f>RES_hhdet_tess!F48</f>
        <v>1.0208611043341869</v>
      </c>
      <c r="G255" s="99">
        <f>RES_hhdet_tess!G48</f>
        <v>1.2440947523123786</v>
      </c>
      <c r="H255" s="99">
        <f>RES_hhdet_tess!H48</f>
        <v>1.6580010844100426</v>
      </c>
      <c r="I255" s="99">
        <f>RES_hhdet_tess!I48</f>
        <v>1.8206284292691064</v>
      </c>
      <c r="J255" s="99">
        <f>RES_hhdet_tess!J48</f>
        <v>1.9267469782079329</v>
      </c>
      <c r="K255" s="99">
        <f>RES_hhdet_tess!K48</f>
        <v>1.767570095901557</v>
      </c>
      <c r="L255" s="99">
        <f>RES_hhdet_tess!L48</f>
        <v>2.1373981993973934</v>
      </c>
      <c r="M255" s="99">
        <f>RES_hhdet_tess!M48</f>
        <v>2.1068396477501397</v>
      </c>
      <c r="N255" s="99">
        <f>RES_hhdet_tess!N48</f>
        <v>2.8659572572477474</v>
      </c>
      <c r="O255" s="99">
        <f>RES_hhdet_tess!O48</f>
        <v>2.1407508352390083</v>
      </c>
      <c r="P255" s="99">
        <f>RES_hhdet_tess!P48</f>
        <v>1.9426732282611909</v>
      </c>
      <c r="Q255" s="99">
        <f>RES_hhdet_tess!Q48</f>
        <v>2.5851761461628735</v>
      </c>
      <c r="R255" s="99">
        <f>RES_hhdet_tess!R48</f>
        <v>2.8891144791214818</v>
      </c>
      <c r="S255" s="99">
        <f>RES_hhdet_tess!S48</f>
        <v>3.1518314055684917</v>
      </c>
      <c r="T255" s="99">
        <f>RES_hhdet_tess!T48</f>
        <v>2.64976093303</v>
      </c>
      <c r="U255" s="99">
        <f>RES_hhdet_tess!U48</f>
        <v>3.0288408073957318</v>
      </c>
      <c r="V255" s="99">
        <f>RES_hhdet_tess!V48</f>
        <v>2.9269834617127177</v>
      </c>
      <c r="W255" s="99">
        <f>RES_hhdet_tess!W48</f>
        <v>3.1046413588484079</v>
      </c>
      <c r="DA255" s="63" t="s">
        <v>2958</v>
      </c>
    </row>
    <row r="256" spans="1:105" ht="12" customHeight="1" x14ac:dyDescent="0.25">
      <c r="A256" s="121" t="s">
        <v>55</v>
      </c>
      <c r="B256" s="123">
        <v>13.922923763028814</v>
      </c>
      <c r="C256" s="123">
        <v>14.784406398234625</v>
      </c>
      <c r="D256" s="123">
        <v>14.597731784062264</v>
      </c>
      <c r="E256" s="123">
        <v>14.809399380587841</v>
      </c>
      <c r="F256" s="123">
        <v>14.77943653903391</v>
      </c>
      <c r="G256" s="123">
        <v>15.0351756853997</v>
      </c>
      <c r="H256" s="123">
        <v>15.762733437662446</v>
      </c>
      <c r="I256" s="123">
        <v>13.742419116748419</v>
      </c>
      <c r="J256" s="123">
        <v>15.739421444045842</v>
      </c>
      <c r="K256" s="123">
        <v>15.533239693885928</v>
      </c>
      <c r="L256" s="123">
        <v>15.507152863584491</v>
      </c>
      <c r="M256" s="123">
        <v>16.215168600290532</v>
      </c>
      <c r="N256" s="123">
        <v>16.341718195239288</v>
      </c>
      <c r="O256" s="123">
        <v>15.084408845767358</v>
      </c>
      <c r="P256" s="123">
        <v>15.586318628071817</v>
      </c>
      <c r="Q256" s="123">
        <v>15.153575650635137</v>
      </c>
      <c r="R256" s="123">
        <v>15.246054876188268</v>
      </c>
      <c r="S256" s="123">
        <v>16.130698019775338</v>
      </c>
      <c r="T256" s="123">
        <v>15.790859567381332</v>
      </c>
      <c r="U256" s="123">
        <v>16.885074061133526</v>
      </c>
      <c r="V256" s="123">
        <v>18.113243971236283</v>
      </c>
      <c r="W256" s="123">
        <v>14.925276384217996</v>
      </c>
      <c r="DA256" s="130" t="s">
        <v>2959</v>
      </c>
    </row>
    <row r="257" spans="1:105" ht="12" customHeight="1" x14ac:dyDescent="0.25">
      <c r="A257" s="97" t="s">
        <v>138</v>
      </c>
      <c r="B257" s="99">
        <v>14.545269631676677</v>
      </c>
      <c r="C257" s="99">
        <v>15.793152488604731</v>
      </c>
      <c r="D257" s="99">
        <v>15.444517215693793</v>
      </c>
      <c r="E257" s="99">
        <v>15.833757841160756</v>
      </c>
      <c r="F257" s="99">
        <v>15.730615483823239</v>
      </c>
      <c r="G257" s="99">
        <v>16.141109254479574</v>
      </c>
      <c r="H257" s="99">
        <v>16.915836340378299</v>
      </c>
      <c r="I257" s="99">
        <v>13.835901884811909</v>
      </c>
      <c r="J257" s="99">
        <v>16.74919109784835</v>
      </c>
      <c r="K257" s="99">
        <v>16.286186918512492</v>
      </c>
      <c r="L257" s="99">
        <v>16.181445894033661</v>
      </c>
      <c r="M257" s="99">
        <v>17.085666969638062</v>
      </c>
      <c r="N257" s="99">
        <v>17.359263493497284</v>
      </c>
      <c r="O257" s="99">
        <v>15.344359789126916</v>
      </c>
      <c r="P257" s="99">
        <v>16.527344732344336</v>
      </c>
      <c r="Q257" s="99">
        <v>15.879362837581551</v>
      </c>
      <c r="R257" s="99">
        <v>15.85224227094988</v>
      </c>
      <c r="S257" s="99">
        <v>16.91991378855381</v>
      </c>
      <c r="T257" s="99">
        <v>16.302460772581178</v>
      </c>
      <c r="U257" s="99">
        <v>18.01794531154566</v>
      </c>
      <c r="V257" s="99">
        <v>19.926325752326825</v>
      </c>
      <c r="W257" s="99">
        <v>15.186420227030538</v>
      </c>
      <c r="DA257" s="63" t="s">
        <v>2960</v>
      </c>
    </row>
    <row r="258" spans="1:105" ht="12" customHeight="1" x14ac:dyDescent="0.25">
      <c r="A258" s="97" t="s">
        <v>137</v>
      </c>
      <c r="B258" s="99">
        <v>14.826058458218254</v>
      </c>
      <c r="C258" s="99">
        <v>16.573773724138761</v>
      </c>
      <c r="D258" s="99">
        <v>16.497003626966634</v>
      </c>
      <c r="E258" s="99">
        <v>17.49825084646584</v>
      </c>
      <c r="F258" s="99">
        <v>17.197274385126576</v>
      </c>
      <c r="G258" s="99">
        <v>18.179537257651305</v>
      </c>
      <c r="H258" s="99">
        <v>19.725380037848076</v>
      </c>
      <c r="I258" s="99">
        <v>15.156589700719126</v>
      </c>
      <c r="J258" s="99">
        <v>19.07176258324305</v>
      </c>
      <c r="K258" s="99">
        <v>18.332780628054163</v>
      </c>
      <c r="L258" s="99">
        <v>17.827523081149366</v>
      </c>
      <c r="M258" s="99">
        <v>18.42656487987179</v>
      </c>
      <c r="N258" s="99">
        <v>18.826335544729346</v>
      </c>
      <c r="O258" s="99">
        <v>16.23587239191588</v>
      </c>
      <c r="P258" s="99">
        <v>18.0274837477495</v>
      </c>
      <c r="Q258" s="99">
        <v>17.044897271417554</v>
      </c>
      <c r="R258" s="99">
        <v>16.812913689713348</v>
      </c>
      <c r="S258" s="99">
        <v>18.251189833626626</v>
      </c>
      <c r="T258" s="99">
        <v>17.150732031301157</v>
      </c>
      <c r="U258" s="99">
        <v>20.028307643150359</v>
      </c>
      <c r="V258" s="99">
        <v>22.538184907756097</v>
      </c>
      <c r="W258" s="99">
        <v>15.764623808803915</v>
      </c>
      <c r="DA258" s="63" t="s">
        <v>2961</v>
      </c>
    </row>
    <row r="259" spans="1:105" ht="12" customHeight="1" x14ac:dyDescent="0.25">
      <c r="A259" s="100" t="s">
        <v>217</v>
      </c>
      <c r="B259" s="102">
        <v>5.2590371422077959</v>
      </c>
      <c r="C259" s="102">
        <v>5.9941824046382086</v>
      </c>
      <c r="D259" s="102">
        <v>6.1669607953999908</v>
      </c>
      <c r="E259" s="102">
        <v>6.7238187243005587</v>
      </c>
      <c r="F259" s="102">
        <v>6.9905642605067495</v>
      </c>
      <c r="G259" s="102">
        <v>7.5123966425830329</v>
      </c>
      <c r="H259" s="102">
        <v>8.180396697773503</v>
      </c>
      <c r="I259" s="102">
        <v>6.7126994706682606</v>
      </c>
      <c r="J259" s="102">
        <v>7.9360476259048038</v>
      </c>
      <c r="K259" s="102">
        <v>7.7614903183205639</v>
      </c>
      <c r="L259" s="102">
        <v>7.5276781129165249</v>
      </c>
      <c r="M259" s="102">
        <v>7.9147949588143023</v>
      </c>
      <c r="N259" s="102">
        <v>8.2873624878931889</v>
      </c>
      <c r="O259" s="102">
        <v>7.0337047317754342</v>
      </c>
      <c r="P259" s="102">
        <v>7.2891555256477023</v>
      </c>
      <c r="Q259" s="102">
        <v>6.7271663413610439</v>
      </c>
      <c r="R259" s="102">
        <v>6.8327956213521537</v>
      </c>
      <c r="S259" s="102">
        <v>8.0674296690503073</v>
      </c>
      <c r="T259" s="102">
        <v>6.9456705798229086</v>
      </c>
      <c r="U259" s="102">
        <v>8.3954314856528818</v>
      </c>
      <c r="V259" s="102">
        <v>9.1712377797360922</v>
      </c>
      <c r="W259" s="102">
        <v>6.831828733151756</v>
      </c>
      <c r="DA259" s="131" t="s">
        <v>2962</v>
      </c>
    </row>
    <row r="260" spans="1:105" ht="12" customHeight="1" x14ac:dyDescent="0.25">
      <c r="A260" s="103" t="s">
        <v>52</v>
      </c>
      <c r="B260" s="105">
        <v>9.5670213160104645</v>
      </c>
      <c r="C260" s="105">
        <v>10.579591319500551</v>
      </c>
      <c r="D260" s="105">
        <v>10.330042831566645</v>
      </c>
      <c r="E260" s="105">
        <v>10.774432122165283</v>
      </c>
      <c r="F260" s="105">
        <v>10.206710124619825</v>
      </c>
      <c r="G260" s="105">
        <v>10.667140615068263</v>
      </c>
      <c r="H260" s="105">
        <v>11.544983340074573</v>
      </c>
      <c r="I260" s="105">
        <v>8.4438902300508616</v>
      </c>
      <c r="J260" s="105">
        <v>11.13571495733825</v>
      </c>
      <c r="K260" s="105">
        <v>10.571290309733602</v>
      </c>
      <c r="L260" s="105">
        <v>10.29984496823284</v>
      </c>
      <c r="M260" s="105">
        <v>10.511769921057493</v>
      </c>
      <c r="N260" s="105">
        <v>10.538973056836156</v>
      </c>
      <c r="O260" s="105">
        <v>9.2021676601404447</v>
      </c>
      <c r="P260" s="105">
        <v>10.738328222101803</v>
      </c>
      <c r="Q260" s="105">
        <v>10.317730930056509</v>
      </c>
      <c r="R260" s="105">
        <v>9.9801180683612039</v>
      </c>
      <c r="S260" s="105">
        <v>10.18376016457632</v>
      </c>
      <c r="T260" s="105">
        <v>10.205061451478254</v>
      </c>
      <c r="U260" s="105">
        <v>11.632876157497476</v>
      </c>
      <c r="V260" s="105">
        <v>13.366947128020003</v>
      </c>
      <c r="W260" s="105">
        <v>8.932795075652157</v>
      </c>
      <c r="DA260" s="132" t="s">
        <v>2963</v>
      </c>
    </row>
    <row r="261" spans="1:105" ht="12" customHeight="1" x14ac:dyDescent="0.25">
      <c r="A261" s="106" t="s">
        <v>122</v>
      </c>
      <c r="B261" s="102">
        <v>12.581617120568383</v>
      </c>
      <c r="C261" s="102">
        <v>12.652611620495348</v>
      </c>
      <c r="D261" s="102">
        <v>12.722479567974029</v>
      </c>
      <c r="E261" s="102">
        <v>12.463121595820787</v>
      </c>
      <c r="F261" s="102">
        <v>12.536283831475247</v>
      </c>
      <c r="G261" s="102">
        <v>12.394391135544753</v>
      </c>
      <c r="H261" s="102">
        <v>12.917718953444778</v>
      </c>
      <c r="I261" s="102">
        <v>12.96377781147636</v>
      </c>
      <c r="J261" s="102">
        <v>12.782951175504444</v>
      </c>
      <c r="K261" s="102">
        <v>12.928836802633525</v>
      </c>
      <c r="L261" s="102">
        <v>13.201450306816199</v>
      </c>
      <c r="M261" s="102">
        <v>13.435573804850019</v>
      </c>
      <c r="N261" s="102">
        <v>13.582704082517056</v>
      </c>
      <c r="O261" s="102">
        <v>13.697783600482904</v>
      </c>
      <c r="P261" s="102">
        <v>13.315431974585499</v>
      </c>
      <c r="Q261" s="102">
        <v>13.136143468597536</v>
      </c>
      <c r="R261" s="102">
        <v>13.359500000670765</v>
      </c>
      <c r="S261" s="102">
        <v>13.790630960481256</v>
      </c>
      <c r="T261" s="102">
        <v>13.878835207653452</v>
      </c>
      <c r="U261" s="102">
        <v>13.780766196937432</v>
      </c>
      <c r="V261" s="102">
        <v>13.426550082767646</v>
      </c>
      <c r="W261" s="102">
        <v>13.517309122877197</v>
      </c>
      <c r="DA261" s="131" t="s">
        <v>2964</v>
      </c>
    </row>
    <row r="262" spans="1:105" ht="12" customHeight="1" x14ac:dyDescent="0.25">
      <c r="A262" s="107" t="s">
        <v>121</v>
      </c>
      <c r="B262" s="105">
        <v>12.976852927213999</v>
      </c>
      <c r="C262" s="105">
        <v>13.106730559622982</v>
      </c>
      <c r="D262" s="105">
        <v>13.48984652227694</v>
      </c>
      <c r="E262" s="105">
        <v>13.577424285662552</v>
      </c>
      <c r="F262" s="105">
        <v>13.904132170014563</v>
      </c>
      <c r="G262" s="105">
        <v>13.899306539980252</v>
      </c>
      <c r="H262" s="105">
        <v>14.429229371752355</v>
      </c>
      <c r="I262" s="105">
        <v>14.856349156482157</v>
      </c>
      <c r="J262" s="105">
        <v>14.942221201298926</v>
      </c>
      <c r="K262" s="105">
        <v>15.390270167956588</v>
      </c>
      <c r="L262" s="105">
        <v>15.221923283814609</v>
      </c>
      <c r="M262" s="105">
        <v>15.795493648969247</v>
      </c>
      <c r="N262" s="105">
        <v>15.516372227167908</v>
      </c>
      <c r="O262" s="105">
        <v>15.807424549169433</v>
      </c>
      <c r="P262" s="105">
        <v>15.077500125508926</v>
      </c>
      <c r="Q262" s="105">
        <v>15.055179291297936</v>
      </c>
      <c r="R262" s="105">
        <v>15.157734988845965</v>
      </c>
      <c r="S262" s="105">
        <v>15.628415804254923</v>
      </c>
      <c r="T262" s="105">
        <v>15.592811534249906</v>
      </c>
      <c r="U262" s="105">
        <v>15.06131946863303</v>
      </c>
      <c r="V262" s="105">
        <v>14.829404593680513</v>
      </c>
      <c r="W262" s="105">
        <v>15.072663509496097</v>
      </c>
      <c r="DA262" s="132" t="s">
        <v>2965</v>
      </c>
    </row>
    <row r="263" spans="1:105" ht="12" customHeight="1" x14ac:dyDescent="0.25">
      <c r="A263" s="108" t="s">
        <v>53</v>
      </c>
      <c r="B263" s="99">
        <v>3.0693215770370155</v>
      </c>
      <c r="C263" s="99">
        <v>3.1847008200913001</v>
      </c>
      <c r="D263" s="99">
        <v>3.3288264655726354</v>
      </c>
      <c r="E263" s="99">
        <v>3.427908103355231</v>
      </c>
      <c r="F263" s="99">
        <v>3.6006971677130748</v>
      </c>
      <c r="G263" s="99">
        <v>3.8977888962339864</v>
      </c>
      <c r="H263" s="99">
        <v>3.8632202687034551</v>
      </c>
      <c r="I263" s="99">
        <v>4.1302010590705098</v>
      </c>
      <c r="J263" s="99">
        <v>3.9347966033851396</v>
      </c>
      <c r="K263" s="99">
        <v>4.145121283119253</v>
      </c>
      <c r="L263" s="99">
        <v>4.0636535090453352</v>
      </c>
      <c r="M263" s="99">
        <v>4.5525988189039488</v>
      </c>
      <c r="N263" s="99">
        <v>4.4307903915344253</v>
      </c>
      <c r="O263" s="99">
        <v>5.0044771999255246</v>
      </c>
      <c r="P263" s="99">
        <v>4.4052213919674479</v>
      </c>
      <c r="Q263" s="99">
        <v>4.2701978108130136</v>
      </c>
      <c r="R263" s="99">
        <v>4.3489701004138537</v>
      </c>
      <c r="S263" s="99">
        <v>4.7590320044419201</v>
      </c>
      <c r="T263" s="99">
        <v>4.3995059860058259</v>
      </c>
      <c r="U263" s="99">
        <v>4.0449068371478161</v>
      </c>
      <c r="V263" s="99">
        <v>3.6564068822588918</v>
      </c>
      <c r="W263" s="99">
        <v>3.6351482182648613</v>
      </c>
      <c r="DA263" s="63" t="s">
        <v>2966</v>
      </c>
    </row>
    <row r="264" spans="1:105" ht="12" customHeight="1" x14ac:dyDescent="0.25">
      <c r="A264" s="108" t="s">
        <v>52</v>
      </c>
      <c r="B264" s="99">
        <v>9.9075313501769813</v>
      </c>
      <c r="C264" s="99">
        <v>9.9220297395316788</v>
      </c>
      <c r="D264" s="99">
        <v>10.161020056704308</v>
      </c>
      <c r="E264" s="99">
        <v>10.149516182307316</v>
      </c>
      <c r="F264" s="99">
        <v>10.303435002301487</v>
      </c>
      <c r="G264" s="99">
        <v>10.001517643746267</v>
      </c>
      <c r="H264" s="99">
        <v>10.5660091030489</v>
      </c>
      <c r="I264" s="99">
        <v>10.726148097411649</v>
      </c>
      <c r="J264" s="99">
        <v>11.007424597913793</v>
      </c>
      <c r="K264" s="99">
        <v>11.245148884837334</v>
      </c>
      <c r="L264" s="99">
        <v>11.158269774769273</v>
      </c>
      <c r="M264" s="99">
        <v>11.242894830065298</v>
      </c>
      <c r="N264" s="99">
        <v>11.085581835633485</v>
      </c>
      <c r="O264" s="99">
        <v>10.80294734924391</v>
      </c>
      <c r="P264" s="99">
        <v>10.672278733541477</v>
      </c>
      <c r="Q264" s="99">
        <v>10.784981480484923</v>
      </c>
      <c r="R264" s="99">
        <v>10.808764888432107</v>
      </c>
      <c r="S264" s="99">
        <v>10.869383799813001</v>
      </c>
      <c r="T264" s="99">
        <v>11.19330554824408</v>
      </c>
      <c r="U264" s="99">
        <v>11.016412631485217</v>
      </c>
      <c r="V264" s="99">
        <v>11.172997711421624</v>
      </c>
      <c r="W264" s="99">
        <v>11.437515291231231</v>
      </c>
      <c r="DA264" s="63" t="s">
        <v>2967</v>
      </c>
    </row>
    <row r="265" spans="1:105" ht="12" customHeight="1" x14ac:dyDescent="0.25">
      <c r="A265" s="121" t="s">
        <v>54</v>
      </c>
      <c r="B265" s="123">
        <v>6.0684722179043087</v>
      </c>
      <c r="C265" s="123">
        <v>6.2309866066668427</v>
      </c>
      <c r="D265" s="123">
        <v>6.3518540966799382</v>
      </c>
      <c r="E265" s="123">
        <v>6.3081230414249072</v>
      </c>
      <c r="F265" s="123">
        <v>6.3840219108104348</v>
      </c>
      <c r="G265" s="123">
        <v>6.3518252935505553</v>
      </c>
      <c r="H265" s="123">
        <v>6.4237517626943914</v>
      </c>
      <c r="I265" s="123">
        <v>6.22295105853176</v>
      </c>
      <c r="J265" s="123">
        <v>6.0212969579382891</v>
      </c>
      <c r="K265" s="123">
        <v>5.8452946267526338</v>
      </c>
      <c r="L265" s="123">
        <v>6.116255822282624</v>
      </c>
      <c r="M265" s="123">
        <v>5.7607382622552086</v>
      </c>
      <c r="N265" s="123">
        <v>5.7459153734326538</v>
      </c>
      <c r="O265" s="123">
        <v>5.7102225729450886</v>
      </c>
      <c r="P265" s="123">
        <v>5.4828989094268925</v>
      </c>
      <c r="Q265" s="123">
        <v>5.3667296906640507</v>
      </c>
      <c r="R265" s="123">
        <v>5.2689592730518884</v>
      </c>
      <c r="S265" s="123">
        <v>5.5076347962847576</v>
      </c>
      <c r="T265" s="123">
        <v>5.4612920670149911</v>
      </c>
      <c r="U265" s="123">
        <v>5.4030667494024813</v>
      </c>
      <c r="V265" s="123">
        <v>5.4834006594365707</v>
      </c>
      <c r="W265" s="123">
        <v>5.5130057631585956</v>
      </c>
      <c r="DA265" s="130" t="s">
        <v>2968</v>
      </c>
    </row>
    <row r="266" spans="1:105" ht="12" customHeight="1" x14ac:dyDescent="0.25">
      <c r="A266" s="97" t="s">
        <v>50</v>
      </c>
      <c r="B266" s="99">
        <v>6.3392850098096849</v>
      </c>
      <c r="C266" s="99">
        <v>6.2547152977324778</v>
      </c>
      <c r="D266" s="99">
        <v>6.3605157335474169</v>
      </c>
      <c r="E266" s="99">
        <v>6.2221031403468832</v>
      </c>
      <c r="F266" s="99">
        <v>6.2118055915158834</v>
      </c>
      <c r="G266" s="99">
        <v>6.2187796930023911</v>
      </c>
      <c r="H266" s="99">
        <v>5.9933718786103025</v>
      </c>
      <c r="I266" s="99">
        <v>6.1899707995553319</v>
      </c>
      <c r="J266" s="99">
        <v>5.8627942442171959</v>
      </c>
      <c r="K266" s="99">
        <v>5.9498171527232193</v>
      </c>
      <c r="L266" s="99">
        <v>6.0502953496124823</v>
      </c>
      <c r="M266" s="99">
        <v>6.0956292795980795</v>
      </c>
      <c r="N266" s="99">
        <v>5.6774638415329335</v>
      </c>
      <c r="O266" s="99">
        <v>5.7559012688892048</v>
      </c>
      <c r="P266" s="99">
        <v>5.7033848393519104</v>
      </c>
      <c r="Q266" s="99">
        <v>5.5582925613236416</v>
      </c>
      <c r="R266" s="99">
        <v>5.391575710926066</v>
      </c>
      <c r="S266" s="99">
        <v>5.672796869265178</v>
      </c>
      <c r="T266" s="99">
        <v>5.8663966851593772</v>
      </c>
      <c r="U266" s="99">
        <v>5.7579443630422311</v>
      </c>
      <c r="V266" s="99">
        <v>6.0772104304741754</v>
      </c>
      <c r="W266" s="99">
        <v>5.9262026119429061</v>
      </c>
      <c r="DA266" s="63" t="s">
        <v>2969</v>
      </c>
    </row>
    <row r="267" spans="1:105" ht="12" customHeight="1" x14ac:dyDescent="0.25">
      <c r="A267" s="109" t="s">
        <v>120</v>
      </c>
      <c r="B267" s="110">
        <v>6.0032958788102642</v>
      </c>
      <c r="C267" s="110">
        <v>6.2254826234020033</v>
      </c>
      <c r="D267" s="110">
        <v>6.3498998319610731</v>
      </c>
      <c r="E267" s="110">
        <v>6.3270534415831818</v>
      </c>
      <c r="F267" s="110">
        <v>6.4218286361080015</v>
      </c>
      <c r="G267" s="110">
        <v>6.3799784155230439</v>
      </c>
      <c r="H267" s="110">
        <v>6.509155273464831</v>
      </c>
      <c r="I267" s="110">
        <v>6.2292794845949828</v>
      </c>
      <c r="J267" s="110">
        <v>6.0503647364570519</v>
      </c>
      <c r="K267" s="110">
        <v>5.8268709069732756</v>
      </c>
      <c r="L267" s="110">
        <v>6.1273149864428573</v>
      </c>
      <c r="M267" s="110">
        <v>5.7059699617725901</v>
      </c>
      <c r="N267" s="110">
        <v>5.7567520350481054</v>
      </c>
      <c r="O267" s="110">
        <v>5.7030918624085185</v>
      </c>
      <c r="P267" s="110">
        <v>5.4488027766153753</v>
      </c>
      <c r="Q267" s="110">
        <v>5.3375095290429782</v>
      </c>
      <c r="R267" s="110">
        <v>5.2506956120340256</v>
      </c>
      <c r="S267" s="110">
        <v>5.4838680699267544</v>
      </c>
      <c r="T267" s="110">
        <v>5.4048365134603049</v>
      </c>
      <c r="U267" s="110">
        <v>5.3556248620247695</v>
      </c>
      <c r="V267" s="110">
        <v>5.4063485769142163</v>
      </c>
      <c r="W267" s="110">
        <v>5.4583699986209382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49.088725266846282</v>
      </c>
      <c r="C269" s="118">
        <f t="shared" si="122"/>
        <v>54.667544129254679</v>
      </c>
      <c r="D269" s="118">
        <f t="shared" si="122"/>
        <v>50.676812641290859</v>
      </c>
      <c r="E269" s="118">
        <f t="shared" si="122"/>
        <v>52.283796130744001</v>
      </c>
      <c r="F269" s="118">
        <f t="shared" si="122"/>
        <v>50.983662363401379</v>
      </c>
      <c r="G269" s="118">
        <f t="shared" si="122"/>
        <v>52.08327887099005</v>
      </c>
      <c r="H269" s="118">
        <f t="shared" si="122"/>
        <v>52.222515854501125</v>
      </c>
      <c r="I269" s="118">
        <f t="shared" si="122"/>
        <v>41.709390098079957</v>
      </c>
      <c r="J269" s="118">
        <f t="shared" si="122"/>
        <v>50.623661466838342</v>
      </c>
      <c r="K269" s="118">
        <f t="shared" si="122"/>
        <v>47.414744123781126</v>
      </c>
      <c r="L269" s="118">
        <f t="shared" si="122"/>
        <v>48.149006485850855</v>
      </c>
      <c r="M269" s="118">
        <f t="shared" si="122"/>
        <v>43.528509026580394</v>
      </c>
      <c r="N269" s="118">
        <f t="shared" si="122"/>
        <v>43.430463876944941</v>
      </c>
      <c r="O269" s="118">
        <f t="shared" si="122"/>
        <v>43.077685930895832</v>
      </c>
      <c r="P269" s="118">
        <f t="shared" si="122"/>
        <v>36.742537013364121</v>
      </c>
      <c r="Q269" s="118">
        <f t="shared" si="122"/>
        <v>38.530117149288351</v>
      </c>
      <c r="R269" s="118">
        <f t="shared" ref="R269:V269" si="123">R270+R273+R275+R284</f>
        <v>37.525894710765556</v>
      </c>
      <c r="S269" s="118">
        <f t="shared" si="123"/>
        <v>38.007759432254687</v>
      </c>
      <c r="T269" s="118">
        <f t="shared" si="123"/>
        <v>35.783630590762357</v>
      </c>
      <c r="U269" s="118">
        <f t="shared" si="123"/>
        <v>37.544983457804548</v>
      </c>
      <c r="V269" s="118">
        <f t="shared" si="123"/>
        <v>40.330093806878637</v>
      </c>
      <c r="W269" s="118">
        <f t="shared" ref="W269" si="124">W270+W273+W275+W284</f>
        <v>33.135923282047365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44.018212508003352</v>
      </c>
      <c r="C270" s="123">
        <f t="shared" si="125"/>
        <v>49.264582968509579</v>
      </c>
      <c r="D270" s="123">
        <f t="shared" si="125"/>
        <v>45.396881067115054</v>
      </c>
      <c r="E270" s="123">
        <f t="shared" si="125"/>
        <v>46.913241408233702</v>
      </c>
      <c r="F270" s="123">
        <f t="shared" si="125"/>
        <v>45.67117354969853</v>
      </c>
      <c r="G270" s="123">
        <f t="shared" si="125"/>
        <v>46.661457704829459</v>
      </c>
      <c r="H270" s="123">
        <f t="shared" si="125"/>
        <v>46.586638467187392</v>
      </c>
      <c r="I270" s="123">
        <f t="shared" si="125"/>
        <v>36.972602850008222</v>
      </c>
      <c r="J270" s="123">
        <f t="shared" si="125"/>
        <v>45.042422294574862</v>
      </c>
      <c r="K270" s="123">
        <f t="shared" si="125"/>
        <v>42.009209053629796</v>
      </c>
      <c r="L270" s="123">
        <f t="shared" si="125"/>
        <v>42.846406071158029</v>
      </c>
      <c r="M270" s="123">
        <f t="shared" si="125"/>
        <v>38.104277364554697</v>
      </c>
      <c r="N270" s="123">
        <f t="shared" si="125"/>
        <v>38.196204377867168</v>
      </c>
      <c r="O270" s="123">
        <f t="shared" si="125"/>
        <v>38.730994058760587</v>
      </c>
      <c r="P270" s="123">
        <f t="shared" si="125"/>
        <v>32.236687909064138</v>
      </c>
      <c r="Q270" s="123">
        <f t="shared" si="125"/>
        <v>34.27131317706742</v>
      </c>
      <c r="R270" s="123">
        <f t="shared" ref="R270:V270" si="126">SUM(R271:R272)</f>
        <v>33.224812492440869</v>
      </c>
      <c r="S270" s="123">
        <f t="shared" si="126"/>
        <v>33.404639776915531</v>
      </c>
      <c r="T270" s="123">
        <f t="shared" si="126"/>
        <v>31.28210567086418</v>
      </c>
      <c r="U270" s="123">
        <f t="shared" si="126"/>
        <v>32.630519401708746</v>
      </c>
      <c r="V270" s="123">
        <f t="shared" si="126"/>
        <v>35.015900186844362</v>
      </c>
      <c r="W270" s="123">
        <f t="shared" ref="W270" si="127">SUM(W271:W272)</f>
        <v>29.036237555767411</v>
      </c>
      <c r="DA270" s="130" t="s">
        <v>3122</v>
      </c>
    </row>
    <row r="271" spans="1:105" ht="12" customHeight="1" x14ac:dyDescent="0.25">
      <c r="A271" s="97" t="s">
        <v>217</v>
      </c>
      <c r="B271" s="99">
        <v>44.018212508003352</v>
      </c>
      <c r="C271" s="99">
        <v>49.264582968509579</v>
      </c>
      <c r="D271" s="99">
        <v>45.396881067115054</v>
      </c>
      <c r="E271" s="99">
        <v>46.913241408233702</v>
      </c>
      <c r="F271" s="99">
        <v>45.67117354969853</v>
      </c>
      <c r="G271" s="99">
        <v>46.661457704829459</v>
      </c>
      <c r="H271" s="99">
        <v>46.586638467187392</v>
      </c>
      <c r="I271" s="99">
        <v>36.972602850008222</v>
      </c>
      <c r="J271" s="99">
        <v>45.042422294574862</v>
      </c>
      <c r="K271" s="99">
        <v>42.009209053629796</v>
      </c>
      <c r="L271" s="99">
        <v>42.846406071158029</v>
      </c>
      <c r="M271" s="99">
        <v>38.104277364554697</v>
      </c>
      <c r="N271" s="99">
        <v>38.196204377867168</v>
      </c>
      <c r="O271" s="99">
        <v>38.730994058760587</v>
      </c>
      <c r="P271" s="99">
        <v>32.236687909064138</v>
      </c>
      <c r="Q271" s="99">
        <v>34.27131317706742</v>
      </c>
      <c r="R271" s="99">
        <v>33.224812492440869</v>
      </c>
      <c r="S271" s="99">
        <v>33.404639776915531</v>
      </c>
      <c r="T271" s="99">
        <v>31.28210567086418</v>
      </c>
      <c r="U271" s="99">
        <v>32.630519401708746</v>
      </c>
      <c r="V271" s="99">
        <v>35.015900186844362</v>
      </c>
      <c r="W271" s="99">
        <v>29.036237555767411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4.6078859143389046</v>
      </c>
      <c r="C275" s="123">
        <v>4.9602535749615448</v>
      </c>
      <c r="D275" s="123">
        <v>4.8400222785855087</v>
      </c>
      <c r="E275" s="123">
        <v>4.9484909197535618</v>
      </c>
      <c r="F275" s="123">
        <v>4.8927173036017875</v>
      </c>
      <c r="G275" s="123">
        <v>5.0139719270962715</v>
      </c>
      <c r="H275" s="123">
        <v>5.2643855203554386</v>
      </c>
      <c r="I275" s="123">
        <v>4.3636621817348704</v>
      </c>
      <c r="J275" s="123">
        <v>5.2413778068609567</v>
      </c>
      <c r="K275" s="123">
        <v>5.0721374320071737</v>
      </c>
      <c r="L275" s="123">
        <v>4.9777017124477005</v>
      </c>
      <c r="M275" s="123">
        <v>5.1041011156408533</v>
      </c>
      <c r="N275" s="123">
        <v>4.944362345086339</v>
      </c>
      <c r="O275" s="123">
        <v>4.0561868649348174</v>
      </c>
      <c r="P275" s="123">
        <v>4.2202446704860135</v>
      </c>
      <c r="Q275" s="123">
        <v>3.9833682120819618</v>
      </c>
      <c r="R275" s="123">
        <v>4.03883881876488</v>
      </c>
      <c r="S275" s="123">
        <v>4.3355117483817205</v>
      </c>
      <c r="T275" s="123">
        <v>4.2326516319721117</v>
      </c>
      <c r="U275" s="123">
        <v>4.660634629853563</v>
      </c>
      <c r="V275" s="123">
        <v>5.0541764004567833</v>
      </c>
      <c r="W275" s="123">
        <v>3.842425619402638</v>
      </c>
      <c r="DA275" s="130" t="s">
        <v>3127</v>
      </c>
    </row>
    <row r="276" spans="1:105" ht="12" customHeight="1" x14ac:dyDescent="0.25">
      <c r="A276" s="97" t="s">
        <v>138</v>
      </c>
      <c r="B276" s="99">
        <v>6.8864761415209355</v>
      </c>
      <c r="C276" s="99">
        <v>7.4284923713338022</v>
      </c>
      <c r="D276" s="99">
        <v>7.2523594126353244</v>
      </c>
      <c r="E276" s="99">
        <v>7.4036612880270347</v>
      </c>
      <c r="F276" s="99">
        <v>7.3486426255032091</v>
      </c>
      <c r="G276" s="99">
        <v>7.4966653750244419</v>
      </c>
      <c r="H276" s="99">
        <v>7.7970260259220039</v>
      </c>
      <c r="I276" s="99">
        <v>6.403605544756183</v>
      </c>
      <c r="J276" s="99">
        <v>7.6499619127858987</v>
      </c>
      <c r="K276" s="99">
        <v>7.3946232428933634</v>
      </c>
      <c r="L276" s="99">
        <v>7.2727517427045036</v>
      </c>
      <c r="M276" s="99">
        <v>7.608473529507279</v>
      </c>
      <c r="N276" s="99">
        <v>7.5929863570294156</v>
      </c>
      <c r="O276" s="99">
        <v>6.6538028194459233</v>
      </c>
      <c r="P276" s="99">
        <v>7.1071347375784324</v>
      </c>
      <c r="Q276" s="99">
        <v>6.7917713533442843</v>
      </c>
      <c r="R276" s="99">
        <v>6.6729866329928331</v>
      </c>
      <c r="S276" s="99">
        <v>6.9137068717322094</v>
      </c>
      <c r="T276" s="99">
        <v>6.4985035255700883</v>
      </c>
      <c r="U276" s="99">
        <v>6.936267960230583</v>
      </c>
      <c r="V276" s="99">
        <v>7.4827343145134755</v>
      </c>
      <c r="W276" s="99">
        <v>5.6454995835954067</v>
      </c>
      <c r="DA276" s="63" t="s">
        <v>3128</v>
      </c>
    </row>
    <row r="277" spans="1:105" ht="12" customHeight="1" x14ac:dyDescent="0.25">
      <c r="A277" s="97" t="s">
        <v>137</v>
      </c>
      <c r="B277" s="99">
        <v>2.4609923535262177</v>
      </c>
      <c r="C277" s="99">
        <v>2.7450497852812683</v>
      </c>
      <c r="D277" s="99">
        <v>2.8068924995240483</v>
      </c>
      <c r="E277" s="99">
        <v>3.0094641322206868</v>
      </c>
      <c r="F277" s="99">
        <v>3.122455674209712</v>
      </c>
      <c r="G277" s="99">
        <v>3.3202497086359246</v>
      </c>
      <c r="H277" s="99">
        <v>3.5641342958769324</v>
      </c>
      <c r="I277" s="99">
        <v>2.9364408655644105</v>
      </c>
      <c r="J277" s="99">
        <v>3.4480347162500813</v>
      </c>
      <c r="K277" s="99">
        <v>3.3663948077197268</v>
      </c>
      <c r="L277" s="99">
        <v>3.2740711617808955</v>
      </c>
      <c r="M277" s="99">
        <v>3.4257249769240832</v>
      </c>
      <c r="N277" s="99">
        <v>3.5267958579281</v>
      </c>
      <c r="O277" s="99">
        <v>2.997263578965045</v>
      </c>
      <c r="P277" s="99">
        <v>2.9869691051449632</v>
      </c>
      <c r="Q277" s="99">
        <v>2.7583349864043014</v>
      </c>
      <c r="R277" s="99">
        <v>2.7668510764143108</v>
      </c>
      <c r="S277" s="99">
        <v>3.1775358892392194</v>
      </c>
      <c r="T277" s="99">
        <v>2.6915233164521082</v>
      </c>
      <c r="U277" s="99">
        <v>3.0588723982308199</v>
      </c>
      <c r="V277" s="99">
        <v>3.2408605892179172</v>
      </c>
      <c r="W277" s="99">
        <v>2.4050963744250371</v>
      </c>
      <c r="DA277" s="63" t="s">
        <v>3129</v>
      </c>
    </row>
    <row r="278" spans="1:105" ht="12" customHeight="1" x14ac:dyDescent="0.25">
      <c r="A278" s="100" t="s">
        <v>217</v>
      </c>
      <c r="B278" s="102">
        <v>2.4609923535262177</v>
      </c>
      <c r="C278" s="102">
        <v>2.7450497852812683</v>
      </c>
      <c r="D278" s="102">
        <v>2.8068924995240483</v>
      </c>
      <c r="E278" s="102">
        <v>3.0094641322206868</v>
      </c>
      <c r="F278" s="102">
        <v>3.122455674209712</v>
      </c>
      <c r="G278" s="102">
        <v>3.3202497086359246</v>
      </c>
      <c r="H278" s="102">
        <v>3.5641342958769324</v>
      </c>
      <c r="I278" s="102">
        <v>2.9364408655644105</v>
      </c>
      <c r="J278" s="102">
        <v>3.4480347162500813</v>
      </c>
      <c r="K278" s="102">
        <v>3.3663948077197268</v>
      </c>
      <c r="L278" s="102">
        <v>3.2740711617808955</v>
      </c>
      <c r="M278" s="102">
        <v>3.4257249769240832</v>
      </c>
      <c r="N278" s="102">
        <v>3.5267958579281</v>
      </c>
      <c r="O278" s="102">
        <v>2.997263578965045</v>
      </c>
      <c r="P278" s="102">
        <v>2.9869691051449632</v>
      </c>
      <c r="Q278" s="102">
        <v>2.7583349864043014</v>
      </c>
      <c r="R278" s="102">
        <v>2.7668510764143108</v>
      </c>
      <c r="S278" s="102">
        <v>3.1775358892392194</v>
      </c>
      <c r="T278" s="102">
        <v>2.6915233164521082</v>
      </c>
      <c r="U278" s="102">
        <v>3.0588723982308199</v>
      </c>
      <c r="V278" s="102">
        <v>3.2408605892179172</v>
      </c>
      <c r="W278" s="102">
        <v>2.4050963744250371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0.46262684450402775</v>
      </c>
      <c r="C284" s="123">
        <v>0.44270758578354924</v>
      </c>
      <c r="D284" s="123">
        <v>0.43990929559029501</v>
      </c>
      <c r="E284" s="123">
        <v>0.42206380275674182</v>
      </c>
      <c r="F284" s="123">
        <v>0.41977151010106545</v>
      </c>
      <c r="G284" s="123">
        <v>0.40784923906431969</v>
      </c>
      <c r="H284" s="123">
        <v>0.37149186695829783</v>
      </c>
      <c r="I284" s="123">
        <v>0.37312506633685877</v>
      </c>
      <c r="J284" s="123">
        <v>0.3398613654025302</v>
      </c>
      <c r="K284" s="123">
        <v>0.33339763814415552</v>
      </c>
      <c r="L284" s="123">
        <v>0.32489870224512835</v>
      </c>
      <c r="M284" s="123">
        <v>0.32013054638484384</v>
      </c>
      <c r="N284" s="123">
        <v>0.28989715399143579</v>
      </c>
      <c r="O284" s="123">
        <v>0.29050500720042777</v>
      </c>
      <c r="P284" s="123">
        <v>0.28560443381397088</v>
      </c>
      <c r="Q284" s="123">
        <v>0.27543576013896653</v>
      </c>
      <c r="R284" s="123">
        <v>0.2622433995598073</v>
      </c>
      <c r="S284" s="123">
        <v>0.2676079069574403</v>
      </c>
      <c r="T284" s="123">
        <v>0.2688732879260613</v>
      </c>
      <c r="U284" s="123">
        <v>0.25382942624224236</v>
      </c>
      <c r="V284" s="123">
        <v>0.26001721957749169</v>
      </c>
      <c r="W284" s="123">
        <v>0.25726010687732043</v>
      </c>
      <c r="DA284" s="130" t="s">
        <v>3136</v>
      </c>
    </row>
    <row r="285" spans="1:105" ht="12" customHeight="1" x14ac:dyDescent="0.25">
      <c r="A285" s="97" t="s">
        <v>50</v>
      </c>
      <c r="B285" s="99">
        <v>2.3848776047029774</v>
      </c>
      <c r="C285" s="99">
        <v>2.3513019673431552</v>
      </c>
      <c r="D285" s="99">
        <v>2.3896628454786755</v>
      </c>
      <c r="E285" s="99">
        <v>2.3399253512820062</v>
      </c>
      <c r="F285" s="99">
        <v>2.3319049690381872</v>
      </c>
      <c r="G285" s="99">
        <v>2.3352570412060483</v>
      </c>
      <c r="H285" s="99">
        <v>2.2435768105087353</v>
      </c>
      <c r="I285" s="99">
        <v>2.3176466891616543</v>
      </c>
      <c r="J285" s="99">
        <v>2.1930799961447334</v>
      </c>
      <c r="K285" s="99">
        <v>2.2248486430868053</v>
      </c>
      <c r="L285" s="99">
        <v>2.2627008416744832</v>
      </c>
      <c r="M285" s="99">
        <v>2.2776286505184196</v>
      </c>
      <c r="N285" s="99">
        <v>2.1210795779024845</v>
      </c>
      <c r="O285" s="99">
        <v>2.1514541827551827</v>
      </c>
      <c r="P285" s="99">
        <v>2.1324930392839221</v>
      </c>
      <c r="Q285" s="99">
        <v>2.0811501014475557</v>
      </c>
      <c r="R285" s="99">
        <v>2.0228625590257869</v>
      </c>
      <c r="S285" s="99">
        <v>2.1272951012839396</v>
      </c>
      <c r="T285" s="99">
        <v>2.1982106830329755</v>
      </c>
      <c r="U285" s="99">
        <v>2.1525393223986105</v>
      </c>
      <c r="V285" s="99">
        <v>2.263866571453883</v>
      </c>
      <c r="W285" s="99">
        <v>2.2028550185465394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1245.7800772507455</v>
      </c>
      <c r="D290" s="117">
        <f t="shared" si="129"/>
        <v>980.24358198216441</v>
      </c>
      <c r="E290" s="117">
        <f t="shared" si="129"/>
        <v>1120.2736198474242</v>
      </c>
      <c r="F290" s="117">
        <f t="shared" si="129"/>
        <v>969.81682495241319</v>
      </c>
      <c r="G290" s="117">
        <f t="shared" si="129"/>
        <v>832.8605538319066</v>
      </c>
      <c r="H290" s="117">
        <f t="shared" si="129"/>
        <v>778.33073162186531</v>
      </c>
      <c r="I290" s="117">
        <f t="shared" si="129"/>
        <v>563.84570025591381</v>
      </c>
      <c r="J290" s="117">
        <f t="shared" si="129"/>
        <v>970.05173662891525</v>
      </c>
      <c r="K290" s="117">
        <f t="shared" si="129"/>
        <v>814.81331442466853</v>
      </c>
      <c r="L290" s="117">
        <f t="shared" si="129"/>
        <v>864.50621665191557</v>
      </c>
      <c r="M290" s="117">
        <f t="shared" si="129"/>
        <v>824.526939400998</v>
      </c>
      <c r="N290" s="117">
        <f t="shared" si="129"/>
        <v>958.70207533242024</v>
      </c>
      <c r="O290" s="117">
        <f t="shared" si="129"/>
        <v>1055.5900565925376</v>
      </c>
      <c r="P290" s="117">
        <f t="shared" si="129"/>
        <v>622.43945321091678</v>
      </c>
      <c r="Q290" s="117">
        <f t="shared" si="129"/>
        <v>395.89920085430526</v>
      </c>
      <c r="R290" s="117">
        <f t="shared" ref="R290:V290" si="130">R291+R294+R296+R305</f>
        <v>212.11523717111913</v>
      </c>
      <c r="S290" s="117">
        <f t="shared" si="130"/>
        <v>345.90092714573234</v>
      </c>
      <c r="T290" s="117">
        <f t="shared" si="130"/>
        <v>341.46254236161627</v>
      </c>
      <c r="U290" s="117">
        <f t="shared" si="130"/>
        <v>387.89764233995237</v>
      </c>
      <c r="V290" s="117">
        <f t="shared" si="130"/>
        <v>385.82388657763329</v>
      </c>
      <c r="W290" s="117">
        <f t="shared" ref="W290" si="131">W291+W294+W296+W305</f>
        <v>176.33464476723157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1061.575415285397</v>
      </c>
      <c r="D291" s="122">
        <f t="shared" si="132"/>
        <v>822.93367790412424</v>
      </c>
      <c r="E291" s="122">
        <f t="shared" si="132"/>
        <v>945.80198986367861</v>
      </c>
      <c r="F291" s="122">
        <f t="shared" si="132"/>
        <v>816.61537150349136</v>
      </c>
      <c r="G291" s="122">
        <f t="shared" si="132"/>
        <v>698.028629902278</v>
      </c>
      <c r="H291" s="122">
        <f t="shared" si="132"/>
        <v>640.31092559606839</v>
      </c>
      <c r="I291" s="122">
        <f t="shared" si="132"/>
        <v>453.8279147644721</v>
      </c>
      <c r="J291" s="122">
        <f t="shared" si="132"/>
        <v>783.85978876393528</v>
      </c>
      <c r="K291" s="122">
        <f t="shared" si="132"/>
        <v>662.71534593387901</v>
      </c>
      <c r="L291" s="122">
        <f t="shared" si="132"/>
        <v>704.27477615376199</v>
      </c>
      <c r="M291" s="122">
        <f t="shared" si="132"/>
        <v>660.92534600825365</v>
      </c>
      <c r="N291" s="122">
        <f t="shared" si="132"/>
        <v>769.4986716944934</v>
      </c>
      <c r="O291" s="122">
        <f t="shared" si="132"/>
        <v>864.47811914657927</v>
      </c>
      <c r="P291" s="122">
        <f t="shared" si="132"/>
        <v>492.59966930535751</v>
      </c>
      <c r="Q291" s="122">
        <f t="shared" si="132"/>
        <v>311.3147214468849</v>
      </c>
      <c r="R291" s="122">
        <f t="shared" ref="R291:V291" si="133">SUM(R292:R293)</f>
        <v>159.82835784165877</v>
      </c>
      <c r="S291" s="122">
        <f t="shared" si="133"/>
        <v>256.01033847205321</v>
      </c>
      <c r="T291" s="122">
        <f t="shared" si="133"/>
        <v>252.31066829120149</v>
      </c>
      <c r="U291" s="122">
        <f t="shared" si="133"/>
        <v>285.02264196762445</v>
      </c>
      <c r="V291" s="122">
        <f t="shared" si="133"/>
        <v>288.59480593651438</v>
      </c>
      <c r="W291" s="122">
        <f t="shared" ref="W291" si="134">SUM(W292:W293)</f>
        <v>128.69624594680701</v>
      </c>
      <c r="DA291" s="130" t="s">
        <v>3290</v>
      </c>
    </row>
    <row r="292" spans="1:105" ht="12" customHeight="1" x14ac:dyDescent="0.25">
      <c r="A292" s="97" t="s">
        <v>217</v>
      </c>
      <c r="B292" s="98"/>
      <c r="C292" s="98">
        <v>1047.7965433317672</v>
      </c>
      <c r="D292" s="98">
        <v>812.48430072434348</v>
      </c>
      <c r="E292" s="98">
        <v>934.21103673658479</v>
      </c>
      <c r="F292" s="98">
        <v>806.98717894078698</v>
      </c>
      <c r="G292" s="98">
        <v>689.44895917967006</v>
      </c>
      <c r="H292" s="98">
        <v>632.26081504181764</v>
      </c>
      <c r="I292" s="98">
        <v>448.34359051785162</v>
      </c>
      <c r="J292" s="98">
        <v>774.26841797988254</v>
      </c>
      <c r="K292" s="98">
        <v>654.70338589200435</v>
      </c>
      <c r="L292" s="98">
        <v>695.62992884051926</v>
      </c>
      <c r="M292" s="98">
        <v>652.79500258455653</v>
      </c>
      <c r="N292" s="98">
        <v>759.85447726742927</v>
      </c>
      <c r="O292" s="98">
        <v>853.213694993937</v>
      </c>
      <c r="P292" s="98">
        <v>485.9403841552039</v>
      </c>
      <c r="Q292" s="98">
        <v>307.19056724527968</v>
      </c>
      <c r="R292" s="98">
        <v>157.67771585541954</v>
      </c>
      <c r="S292" s="98">
        <v>252.43819133961611</v>
      </c>
      <c r="T292" s="98">
        <v>248.75445258358141</v>
      </c>
      <c r="U292" s="98">
        <v>281.02938564994179</v>
      </c>
      <c r="V292" s="98">
        <v>284.61069203451694</v>
      </c>
      <c r="W292" s="98">
        <v>126.95351656370902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13.778871953629654</v>
      </c>
      <c r="D293" s="98">
        <v>10.449377179780772</v>
      </c>
      <c r="E293" s="98">
        <v>11.590953127093842</v>
      </c>
      <c r="F293" s="98">
        <v>9.6281925627043492</v>
      </c>
      <c r="G293" s="98">
        <v>8.5796707226079416</v>
      </c>
      <c r="H293" s="98">
        <v>8.0501105542507663</v>
      </c>
      <c r="I293" s="98">
        <v>5.4843242466204689</v>
      </c>
      <c r="J293" s="98">
        <v>9.5913707840527582</v>
      </c>
      <c r="K293" s="98">
        <v>8.0119600418746337</v>
      </c>
      <c r="L293" s="98">
        <v>8.6448473132427655</v>
      </c>
      <c r="M293" s="98">
        <v>8.1303434236970933</v>
      </c>
      <c r="N293" s="98">
        <v>9.6441944270641251</v>
      </c>
      <c r="O293" s="98">
        <v>11.26442415264229</v>
      </c>
      <c r="P293" s="98">
        <v>6.6592851501535852</v>
      </c>
      <c r="Q293" s="98">
        <v>4.1241542016052319</v>
      </c>
      <c r="R293" s="98">
        <v>2.1506419862392305</v>
      </c>
      <c r="S293" s="98">
        <v>3.5721471324370806</v>
      </c>
      <c r="T293" s="98">
        <v>3.5562157076200882</v>
      </c>
      <c r="U293" s="98">
        <v>3.9932563176826723</v>
      </c>
      <c r="V293" s="98">
        <v>3.9841139019974166</v>
      </c>
      <c r="W293" s="98">
        <v>1.7427293830980013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2.405721446461107</v>
      </c>
      <c r="D294" s="122">
        <f t="shared" si="135"/>
        <v>1.5517696004006658</v>
      </c>
      <c r="E294" s="122">
        <f t="shared" si="135"/>
        <v>4.4447660638868944</v>
      </c>
      <c r="F294" s="122">
        <f t="shared" si="135"/>
        <v>3.6291984012811698</v>
      </c>
      <c r="G294" s="122">
        <f t="shared" si="135"/>
        <v>3.3426227209922827</v>
      </c>
      <c r="H294" s="122">
        <f t="shared" si="135"/>
        <v>3.207247329879682</v>
      </c>
      <c r="I294" s="122">
        <f t="shared" si="135"/>
        <v>2.7650337453899891</v>
      </c>
      <c r="J294" s="122">
        <f t="shared" si="135"/>
        <v>2.8544285721110008</v>
      </c>
      <c r="K294" s="122">
        <f t="shared" si="135"/>
        <v>3.2856556945867896</v>
      </c>
      <c r="L294" s="122">
        <f t="shared" si="135"/>
        <v>3.5057207579166447</v>
      </c>
      <c r="M294" s="122">
        <f t="shared" si="135"/>
        <v>3.062854203444227</v>
      </c>
      <c r="N294" s="122">
        <f t="shared" si="135"/>
        <v>5.4679886071641555</v>
      </c>
      <c r="O294" s="122">
        <f t="shared" si="135"/>
        <v>3.1208708188404004</v>
      </c>
      <c r="P294" s="122">
        <f t="shared" si="135"/>
        <v>1.0466070453508238</v>
      </c>
      <c r="Q294" s="122">
        <f t="shared" si="135"/>
        <v>0.31594178960731306</v>
      </c>
      <c r="R294" s="122">
        <f t="shared" si="135"/>
        <v>0.81165282437601771</v>
      </c>
      <c r="S294" s="122">
        <f t="shared" si="135"/>
        <v>1.7961768574026737</v>
      </c>
      <c r="T294" s="122">
        <f t="shared" si="135"/>
        <v>1.0386014041974403</v>
      </c>
      <c r="U294" s="122">
        <f t="shared" si="135"/>
        <v>1.8030370107677678</v>
      </c>
      <c r="V294" s="122">
        <f t="shared" si="135"/>
        <v>2.2447339825159407</v>
      </c>
      <c r="W294" s="122">
        <f t="shared" si="135"/>
        <v>1.2628675413473529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2.405721446461107</v>
      </c>
      <c r="D295" s="98">
        <v>1.5517696004006658</v>
      </c>
      <c r="E295" s="98">
        <v>4.4447660638868944</v>
      </c>
      <c r="F295" s="98">
        <v>3.6291984012811698</v>
      </c>
      <c r="G295" s="98">
        <v>3.3426227209922827</v>
      </c>
      <c r="H295" s="98">
        <v>3.207247329879682</v>
      </c>
      <c r="I295" s="98">
        <v>2.7650337453899891</v>
      </c>
      <c r="J295" s="98">
        <v>2.8544285721110008</v>
      </c>
      <c r="K295" s="98">
        <v>3.2856556945867896</v>
      </c>
      <c r="L295" s="98">
        <v>3.5057207579166447</v>
      </c>
      <c r="M295" s="98">
        <v>3.062854203444227</v>
      </c>
      <c r="N295" s="98">
        <v>5.4679886071641555</v>
      </c>
      <c r="O295" s="98">
        <v>3.1208708188404004</v>
      </c>
      <c r="P295" s="98">
        <v>1.0466070453508238</v>
      </c>
      <c r="Q295" s="98">
        <v>0.31594178960731306</v>
      </c>
      <c r="R295" s="98">
        <v>0.81165282437601771</v>
      </c>
      <c r="S295" s="98">
        <v>1.7961768574026737</v>
      </c>
      <c r="T295" s="98">
        <v>1.0386014041974403</v>
      </c>
      <c r="U295" s="98">
        <v>1.8030370107677678</v>
      </c>
      <c r="V295" s="98">
        <v>2.2447339825159407</v>
      </c>
      <c r="W295" s="98">
        <v>1.2628675413473529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133.46462312912354</v>
      </c>
      <c r="D296" s="122">
        <v>113.96228211053166</v>
      </c>
      <c r="E296" s="122">
        <v>123.44588782914296</v>
      </c>
      <c r="F296" s="122">
        <v>106.79554012159592</v>
      </c>
      <c r="G296" s="122">
        <v>96.225743537148176</v>
      </c>
      <c r="H296" s="122">
        <v>99.519783057707869</v>
      </c>
      <c r="I296" s="122">
        <v>77.011519351171913</v>
      </c>
      <c r="J296" s="122">
        <v>137.10783495169127</v>
      </c>
      <c r="K296" s="122">
        <v>110.48191332617314</v>
      </c>
      <c r="L296" s="122">
        <v>115.91362870218435</v>
      </c>
      <c r="M296" s="122">
        <v>120.68971350885704</v>
      </c>
      <c r="N296" s="122">
        <v>136.62221566228834</v>
      </c>
      <c r="O296" s="122">
        <v>135.40886506068267</v>
      </c>
      <c r="P296" s="122">
        <v>91.31674656341302</v>
      </c>
      <c r="Q296" s="122">
        <v>59.931731360545704</v>
      </c>
      <c r="R296" s="122">
        <v>38.812202323457363</v>
      </c>
      <c r="S296" s="122">
        <v>66.794700793416595</v>
      </c>
      <c r="T296" s="122">
        <v>66.86615666461924</v>
      </c>
      <c r="U296" s="122">
        <v>76.68284225611319</v>
      </c>
      <c r="V296" s="122">
        <v>70.83137363579776</v>
      </c>
      <c r="W296" s="122">
        <v>33.67117674332372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72.944925488614842</v>
      </c>
      <c r="D297" s="98">
        <v>59.186829831856592</v>
      </c>
      <c r="E297" s="98">
        <v>63.441584146137401</v>
      </c>
      <c r="F297" s="98">
        <v>48.124844585639174</v>
      </c>
      <c r="G297" s="98">
        <v>53.967496841595775</v>
      </c>
      <c r="H297" s="98">
        <v>60.613352976428224</v>
      </c>
      <c r="I297" s="98">
        <v>51.215272670098798</v>
      </c>
      <c r="J297" s="98">
        <v>100.14219603635472</v>
      </c>
      <c r="K297" s="98">
        <v>71.548582231852535</v>
      </c>
      <c r="L297" s="98">
        <v>78.29385331773274</v>
      </c>
      <c r="M297" s="98">
        <v>66.914199049892247</v>
      </c>
      <c r="N297" s="98">
        <v>76.152730911584513</v>
      </c>
      <c r="O297" s="98">
        <v>51.804753214620561</v>
      </c>
      <c r="P297" s="98">
        <v>20.78164939787699</v>
      </c>
      <c r="Q297" s="98">
        <v>20.350497583730029</v>
      </c>
      <c r="R297" s="98">
        <v>19.604288001978535</v>
      </c>
      <c r="S297" s="98">
        <v>48.699445192836123</v>
      </c>
      <c r="T297" s="98">
        <v>50.704763011263161</v>
      </c>
      <c r="U297" s="98">
        <v>55.944141182721893</v>
      </c>
      <c r="V297" s="98">
        <v>39.295291904786197</v>
      </c>
      <c r="W297" s="98">
        <v>15.269753642700991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0.44678825563274677</v>
      </c>
      <c r="D298" s="98">
        <v>0.16693980126367047</v>
      </c>
      <c r="E298" s="98">
        <v>0.56532995559033938</v>
      </c>
      <c r="F298" s="98">
        <v>1.2131721808638045E-2</v>
      </c>
      <c r="G298" s="98">
        <v>0.44517446208511863</v>
      </c>
      <c r="H298" s="98">
        <v>0.78190168635909774</v>
      </c>
      <c r="I298" s="98">
        <v>8.4946229034423379E-2</v>
      </c>
      <c r="J298" s="98">
        <v>0.85806842703011532</v>
      </c>
      <c r="K298" s="98">
        <v>0.53403058881439081</v>
      </c>
      <c r="L298" s="98">
        <v>0.2440044005038049</v>
      </c>
      <c r="M298" s="98">
        <v>0.36972574457039969</v>
      </c>
      <c r="N298" s="98">
        <v>0.56776518614561533</v>
      </c>
      <c r="O298" s="98">
        <v>0.12989545098160213</v>
      </c>
      <c r="P298" s="98">
        <v>1.1560276983216209</v>
      </c>
      <c r="Q298" s="98">
        <v>0.14607038054255608</v>
      </c>
      <c r="R298" s="98">
        <v>0.19668305726654048</v>
      </c>
      <c r="S298" s="98">
        <v>0.43400247834902178</v>
      </c>
      <c r="T298" s="98">
        <v>0.29303811138036934</v>
      </c>
      <c r="U298" s="98">
        <v>1.3583858210640114</v>
      </c>
      <c r="V298" s="98">
        <v>0.75556372595393895</v>
      </c>
      <c r="W298" s="98">
        <v>3.9235631080301508E-2</v>
      </c>
      <c r="DA298" s="63" t="s">
        <v>3297</v>
      </c>
    </row>
    <row r="299" spans="1:105" ht="12" customHeight="1" x14ac:dyDescent="0.25">
      <c r="A299" s="100" t="s">
        <v>217</v>
      </c>
      <c r="B299" s="101"/>
      <c r="C299" s="101">
        <v>0.23652122018607835</v>
      </c>
      <c r="D299" s="101">
        <v>9.1313615666502729E-2</v>
      </c>
      <c r="E299" s="101">
        <v>0.30508063718892969</v>
      </c>
      <c r="F299" s="101">
        <v>6.7307328533836221E-3</v>
      </c>
      <c r="G299" s="101">
        <v>0.25215401501577939</v>
      </c>
      <c r="H299" s="101">
        <v>0.43459420288546557</v>
      </c>
      <c r="I299" s="101">
        <v>5.6136674282434067E-2</v>
      </c>
      <c r="J299" s="101">
        <v>0.48792942619133389</v>
      </c>
      <c r="K299" s="101">
        <v>0.32674368856428504</v>
      </c>
      <c r="L299" s="101">
        <v>0.13653603849510929</v>
      </c>
      <c r="M299" s="101">
        <v>0.1791632609037262</v>
      </c>
      <c r="N299" s="101">
        <v>0.31638801134435596</v>
      </c>
      <c r="O299" s="101">
        <v>3.6926614061366075E-2</v>
      </c>
      <c r="P299" s="101">
        <v>0.59181591897471275</v>
      </c>
      <c r="Q299" s="101">
        <v>8.0845138304456873E-2</v>
      </c>
      <c r="R299" s="101">
        <v>0.11809978958989086</v>
      </c>
      <c r="S299" s="101">
        <v>0.24287625990086079</v>
      </c>
      <c r="T299" s="101">
        <v>0.15394376761563383</v>
      </c>
      <c r="U299" s="101">
        <v>0.65807546579239318</v>
      </c>
      <c r="V299" s="101">
        <v>0.37115020909773067</v>
      </c>
      <c r="W299" s="101">
        <v>1.8275673203376461E-2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0.21026703544666844</v>
      </c>
      <c r="D300" s="104">
        <v>7.562618559716773E-2</v>
      </c>
      <c r="E300" s="104">
        <v>0.26024931840140969</v>
      </c>
      <c r="F300" s="104">
        <v>5.4009889552544231E-3</v>
      </c>
      <c r="G300" s="104">
        <v>0.19302044706933932</v>
      </c>
      <c r="H300" s="104">
        <v>0.34730748347363199</v>
      </c>
      <c r="I300" s="104">
        <v>2.8809554751989305E-2</v>
      </c>
      <c r="J300" s="104">
        <v>0.37013900083878143</v>
      </c>
      <c r="K300" s="104">
        <v>0.20728690025010579</v>
      </c>
      <c r="L300" s="104">
        <v>0.1074683620086956</v>
      </c>
      <c r="M300" s="104">
        <v>0.19056248366667347</v>
      </c>
      <c r="N300" s="104">
        <v>0.25137717480125943</v>
      </c>
      <c r="O300" s="104">
        <v>9.2968836920236039E-2</v>
      </c>
      <c r="P300" s="104">
        <v>0.56421177934690836</v>
      </c>
      <c r="Q300" s="104">
        <v>6.5225242238099196E-2</v>
      </c>
      <c r="R300" s="104">
        <v>7.8583267676649637E-2</v>
      </c>
      <c r="S300" s="104">
        <v>0.19112621844816102</v>
      </c>
      <c r="T300" s="104">
        <v>0.13909434376473545</v>
      </c>
      <c r="U300" s="104">
        <v>0.70031035527161778</v>
      </c>
      <c r="V300" s="104">
        <v>0.38441351685620845</v>
      </c>
      <c r="W300" s="104">
        <v>2.0959957876925048E-2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46.201019077499531</v>
      </c>
      <c r="D301" s="101">
        <v>42.530667485579755</v>
      </c>
      <c r="E301" s="101">
        <v>42.630755402333797</v>
      </c>
      <c r="F301" s="101">
        <v>45.528509986531951</v>
      </c>
      <c r="G301" s="101">
        <v>30.73789723254697</v>
      </c>
      <c r="H301" s="101">
        <v>26.854896179615245</v>
      </c>
      <c r="I301" s="101">
        <v>14.123354235989662</v>
      </c>
      <c r="J301" s="101">
        <v>17.472838271087902</v>
      </c>
      <c r="K301" s="101">
        <v>19.055950689625092</v>
      </c>
      <c r="L301" s="101">
        <v>23.440658051121748</v>
      </c>
      <c r="M301" s="101">
        <v>33.107862923880006</v>
      </c>
      <c r="N301" s="101">
        <v>37.278579579660018</v>
      </c>
      <c r="O301" s="101">
        <v>41.132315743211926</v>
      </c>
      <c r="P301" s="101">
        <v>24.987325254659215</v>
      </c>
      <c r="Q301" s="101">
        <v>17.702029318917575</v>
      </c>
      <c r="R301" s="101">
        <v>10.576650944507103</v>
      </c>
      <c r="S301" s="101">
        <v>9.1876643605504569</v>
      </c>
      <c r="T301" s="101">
        <v>9.7989579412315955</v>
      </c>
      <c r="U301" s="101">
        <v>12.122672275764558</v>
      </c>
      <c r="V301" s="101">
        <v>14.785068115257735</v>
      </c>
      <c r="W301" s="101">
        <v>11.37206306879132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13.871890307376331</v>
      </c>
      <c r="D302" s="104">
        <v>12.077844991831657</v>
      </c>
      <c r="E302" s="104">
        <v>16.808218325081437</v>
      </c>
      <c r="F302" s="104">
        <v>13.130053827616166</v>
      </c>
      <c r="G302" s="104">
        <v>11.075175000920288</v>
      </c>
      <c r="H302" s="104">
        <v>11.269632215305291</v>
      </c>
      <c r="I302" s="104">
        <v>11.587946216049023</v>
      </c>
      <c r="J302" s="104">
        <v>18.634732217218556</v>
      </c>
      <c r="K302" s="104">
        <v>19.343349815881091</v>
      </c>
      <c r="L302" s="104">
        <v>13.935112932826076</v>
      </c>
      <c r="M302" s="104">
        <v>20.297925790514405</v>
      </c>
      <c r="N302" s="104">
        <v>22.623139984898202</v>
      </c>
      <c r="O302" s="104">
        <v>42.341900651868677</v>
      </c>
      <c r="P302" s="104">
        <v>44.39174421255521</v>
      </c>
      <c r="Q302" s="104">
        <v>21.73313407735554</v>
      </c>
      <c r="R302" s="104">
        <v>8.4345803197051836</v>
      </c>
      <c r="S302" s="104">
        <v>8.4735887616809897</v>
      </c>
      <c r="T302" s="104">
        <v>6.0693976007440931</v>
      </c>
      <c r="U302" s="104">
        <v>7.2576429765627575</v>
      </c>
      <c r="V302" s="104">
        <v>15.995449889799879</v>
      </c>
      <c r="W302" s="104">
        <v>6.9901244007511005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4.937127493035951</v>
      </c>
      <c r="D303" s="98">
        <v>4.2931458272916654</v>
      </c>
      <c r="E303" s="98">
        <v>6.0675401515458152</v>
      </c>
      <c r="F303" s="98">
        <v>4.3807631348436606</v>
      </c>
      <c r="G303" s="98">
        <v>4.7128845862989017</v>
      </c>
      <c r="H303" s="98">
        <v>4.8745184989394277</v>
      </c>
      <c r="I303" s="98">
        <v>4.6070485736068116</v>
      </c>
      <c r="J303" s="98">
        <v>7.1915192983001921</v>
      </c>
      <c r="K303" s="98">
        <v>7.7305910141526279</v>
      </c>
      <c r="L303" s="98">
        <v>5.0818976408856162</v>
      </c>
      <c r="M303" s="98">
        <v>8.9699826240332108</v>
      </c>
      <c r="N303" s="98">
        <v>9.2593526118174445</v>
      </c>
      <c r="O303" s="98">
        <v>18.664337782743729</v>
      </c>
      <c r="P303" s="98">
        <v>17.122255387698026</v>
      </c>
      <c r="Q303" s="98">
        <v>6.9507852228918923</v>
      </c>
      <c r="R303" s="98">
        <v>2.017901084333154</v>
      </c>
      <c r="S303" s="98">
        <v>2.5647309822289941</v>
      </c>
      <c r="T303" s="98">
        <v>1.8711237867826729</v>
      </c>
      <c r="U303" s="98">
        <v>1.8497730254602487</v>
      </c>
      <c r="V303" s="98">
        <v>5.0706291947273785</v>
      </c>
      <c r="W303" s="98">
        <v>1.4781523607435709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8.9347628143403863</v>
      </c>
      <c r="D304" s="98">
        <v>7.7846991645399886</v>
      </c>
      <c r="E304" s="98">
        <v>10.74067817353562</v>
      </c>
      <c r="F304" s="98">
        <v>8.7492906927725045</v>
      </c>
      <c r="G304" s="98">
        <v>6.3622904146213859</v>
      </c>
      <c r="H304" s="98">
        <v>6.395113716365862</v>
      </c>
      <c r="I304" s="98">
        <v>6.9808976424422129</v>
      </c>
      <c r="J304" s="98">
        <v>11.443212918918366</v>
      </c>
      <c r="K304" s="98">
        <v>11.612758801728466</v>
      </c>
      <c r="L304" s="98">
        <v>8.8532152919404599</v>
      </c>
      <c r="M304" s="98">
        <v>11.327943166481198</v>
      </c>
      <c r="N304" s="98">
        <v>13.363787373080756</v>
      </c>
      <c r="O304" s="98">
        <v>23.677562869124952</v>
      </c>
      <c r="P304" s="98">
        <v>27.269488824857181</v>
      </c>
      <c r="Q304" s="98">
        <v>14.782348854463649</v>
      </c>
      <c r="R304" s="98">
        <v>6.4166792353720288</v>
      </c>
      <c r="S304" s="98">
        <v>5.9088577794519956</v>
      </c>
      <c r="T304" s="98">
        <v>4.1982738139614204</v>
      </c>
      <c r="U304" s="98">
        <v>5.4078699511025086</v>
      </c>
      <c r="V304" s="98">
        <v>10.924820695072496</v>
      </c>
      <c r="W304" s="98">
        <v>5.5119720400075289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48.334317389764095</v>
      </c>
      <c r="D305" s="122">
        <v>41.795852367107877</v>
      </c>
      <c r="E305" s="122">
        <v>46.580976090715822</v>
      </c>
      <c r="F305" s="122">
        <v>42.776714926044718</v>
      </c>
      <c r="G305" s="122">
        <v>35.263557671488066</v>
      </c>
      <c r="H305" s="122">
        <v>35.292775638209392</v>
      </c>
      <c r="I305" s="122">
        <v>30.241232394879852</v>
      </c>
      <c r="J305" s="122">
        <v>46.229684341177595</v>
      </c>
      <c r="K305" s="122">
        <v>38.330399470029548</v>
      </c>
      <c r="L305" s="122">
        <v>40.81209103805255</v>
      </c>
      <c r="M305" s="122">
        <v>39.84902568044307</v>
      </c>
      <c r="N305" s="122">
        <v>47.113199368474348</v>
      </c>
      <c r="O305" s="122">
        <v>52.582201566435401</v>
      </c>
      <c r="P305" s="122">
        <v>37.476430296795463</v>
      </c>
      <c r="Q305" s="122">
        <v>24.336806257267327</v>
      </c>
      <c r="R305" s="122">
        <v>12.663024181626993</v>
      </c>
      <c r="S305" s="122">
        <v>21.299711022859874</v>
      </c>
      <c r="T305" s="122">
        <v>21.247116001598084</v>
      </c>
      <c r="U305" s="122">
        <v>24.389121105447</v>
      </c>
      <c r="V305" s="122">
        <v>24.152973022805188</v>
      </c>
      <c r="W305" s="122">
        <v>12.704354535753493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8.7688896283960034</v>
      </c>
      <c r="D306" s="98">
        <v>7.970406889079972</v>
      </c>
      <c r="E306" s="98">
        <v>9.5753252042672479</v>
      </c>
      <c r="F306" s="98">
        <v>9.0284440907268344</v>
      </c>
      <c r="G306" s="98">
        <v>6.8716552119153427</v>
      </c>
      <c r="H306" s="98">
        <v>5.0053964803161524</v>
      </c>
      <c r="I306" s="98">
        <v>5.6428921811586958</v>
      </c>
      <c r="J306" s="98">
        <v>7.5173528836524728</v>
      </c>
      <c r="K306" s="98">
        <v>8.075400508577717</v>
      </c>
      <c r="L306" s="98">
        <v>7.7065607370393527</v>
      </c>
      <c r="M306" s="98">
        <v>8.1105883609595111</v>
      </c>
      <c r="N306" s="98">
        <v>7.9326248739316805</v>
      </c>
      <c r="O306" s="98">
        <v>9.6551075827457584</v>
      </c>
      <c r="P306" s="98">
        <v>5.9008167127708848</v>
      </c>
      <c r="Q306" s="98">
        <v>4.0609421852238903</v>
      </c>
      <c r="R306" s="98">
        <v>1.9687908481392975</v>
      </c>
      <c r="S306" s="98">
        <v>2.7804847435792479</v>
      </c>
      <c r="T306" s="98">
        <v>2.8545905263596745</v>
      </c>
      <c r="U306" s="98">
        <v>3.7811482133192875</v>
      </c>
      <c r="V306" s="98">
        <v>4.6127341113617959</v>
      </c>
      <c r="W306" s="98">
        <v>3.0106840443049459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39.565427761368078</v>
      </c>
      <c r="D307" s="33">
        <v>33.825445478027902</v>
      </c>
      <c r="E307" s="33">
        <v>37.005650886448585</v>
      </c>
      <c r="F307" s="33">
        <v>33.748270835317882</v>
      </c>
      <c r="G307" s="33">
        <v>28.391902459572734</v>
      </c>
      <c r="H307" s="33">
        <v>30.287379157893241</v>
      </c>
      <c r="I307" s="33">
        <v>24.598340213721162</v>
      </c>
      <c r="J307" s="33">
        <v>38.712331457525131</v>
      </c>
      <c r="K307" s="33">
        <v>30.254998961451818</v>
      </c>
      <c r="L307" s="33">
        <v>33.105530301013196</v>
      </c>
      <c r="M307" s="33">
        <v>31.738437319483555</v>
      </c>
      <c r="N307" s="33">
        <v>39.180574494542668</v>
      </c>
      <c r="O307" s="33">
        <v>42.927093983689637</v>
      </c>
      <c r="P307" s="33">
        <v>31.57561358402457</v>
      </c>
      <c r="Q307" s="33">
        <v>20.275864072043433</v>
      </c>
      <c r="R307" s="33">
        <v>10.694233333487695</v>
      </c>
      <c r="S307" s="33">
        <v>18.51922627928062</v>
      </c>
      <c r="T307" s="33">
        <v>18.392525475238408</v>
      </c>
      <c r="U307" s="33">
        <v>20.607972892127709</v>
      </c>
      <c r="V307" s="33">
        <v>19.540238911443399</v>
      </c>
      <c r="W307" s="33">
        <v>9.6936704914485468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717.42609092645034</v>
      </c>
      <c r="D309" s="117">
        <f t="shared" si="136"/>
        <v>563.76718362506972</v>
      </c>
      <c r="E309" s="117">
        <f t="shared" si="136"/>
        <v>651.29151149397717</v>
      </c>
      <c r="F309" s="117">
        <f t="shared" si="136"/>
        <v>563.10907005689717</v>
      </c>
      <c r="G309" s="117">
        <f t="shared" si="136"/>
        <v>497.71258179312633</v>
      </c>
      <c r="H309" s="117">
        <f t="shared" si="136"/>
        <v>479.95402355073884</v>
      </c>
      <c r="I309" s="117">
        <f t="shared" si="136"/>
        <v>343.80427188443377</v>
      </c>
      <c r="J309" s="117">
        <f t="shared" si="136"/>
        <v>595.46819996711849</v>
      </c>
      <c r="K309" s="117">
        <f t="shared" si="136"/>
        <v>504.71467566077706</v>
      </c>
      <c r="L309" s="117">
        <f t="shared" si="136"/>
        <v>547.80538901888713</v>
      </c>
      <c r="M309" s="117">
        <f t="shared" si="136"/>
        <v>531.75655097914171</v>
      </c>
      <c r="N309" s="117">
        <f t="shared" si="136"/>
        <v>644.40214868576459</v>
      </c>
      <c r="O309" s="117">
        <f t="shared" si="136"/>
        <v>728.04857769300327</v>
      </c>
      <c r="P309" s="117">
        <f t="shared" si="136"/>
        <v>449.72676372990833</v>
      </c>
      <c r="Q309" s="117">
        <f t="shared" si="136"/>
        <v>288.20593367819652</v>
      </c>
      <c r="R309" s="117">
        <f t="shared" ref="R309:V309" si="137">R310+R313+R315+R324</f>
        <v>157.50341892963465</v>
      </c>
      <c r="S309" s="117">
        <f t="shared" si="137"/>
        <v>264.63026114250454</v>
      </c>
      <c r="T309" s="117">
        <f t="shared" si="137"/>
        <v>262.30846344272965</v>
      </c>
      <c r="U309" s="117">
        <f t="shared" si="137"/>
        <v>303.02876316830867</v>
      </c>
      <c r="V309" s="117">
        <f t="shared" si="137"/>
        <v>303.14844412276403</v>
      </c>
      <c r="W309" s="117">
        <f t="shared" ref="W309" si="138">W310+W313+W315+W324</f>
        <v>137.54854366443004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588.72283311143576</v>
      </c>
      <c r="D310" s="122">
        <f t="shared" si="139"/>
        <v>454.76578393047242</v>
      </c>
      <c r="E310" s="122">
        <f t="shared" si="139"/>
        <v>524.66430086949106</v>
      </c>
      <c r="F310" s="122">
        <f t="shared" si="139"/>
        <v>451.49317708284957</v>
      </c>
      <c r="G310" s="122">
        <f t="shared" si="139"/>
        <v>399.18179847608428</v>
      </c>
      <c r="H310" s="122">
        <f t="shared" si="139"/>
        <v>377.4271892079534</v>
      </c>
      <c r="I310" s="122">
        <f t="shared" si="139"/>
        <v>262.71075106561227</v>
      </c>
      <c r="J310" s="122">
        <f t="shared" si="139"/>
        <v>462.44168376244903</v>
      </c>
      <c r="K310" s="122">
        <f t="shared" si="139"/>
        <v>393.15955840995855</v>
      </c>
      <c r="L310" s="122">
        <f t="shared" si="139"/>
        <v>429.2640889448416</v>
      </c>
      <c r="M310" s="122">
        <f t="shared" si="139"/>
        <v>409.2372407786998</v>
      </c>
      <c r="N310" s="122">
        <f t="shared" si="139"/>
        <v>494.23787285419854</v>
      </c>
      <c r="O310" s="122">
        <f t="shared" si="139"/>
        <v>575.79668710889428</v>
      </c>
      <c r="P310" s="122">
        <f t="shared" si="139"/>
        <v>343.06844971305975</v>
      </c>
      <c r="Q310" s="122">
        <f t="shared" si="139"/>
        <v>220.51112816465141</v>
      </c>
      <c r="R310" s="122">
        <f t="shared" ref="R310:V310" si="140">SUM(R311:R312)</f>
        <v>114.23064073169252</v>
      </c>
      <c r="S310" s="122">
        <f t="shared" si="140"/>
        <v>187.96952565556984</v>
      </c>
      <c r="T310" s="122">
        <f t="shared" si="140"/>
        <v>187.42063338475566</v>
      </c>
      <c r="U310" s="122">
        <f t="shared" si="140"/>
        <v>213.11002210335249</v>
      </c>
      <c r="V310" s="122">
        <f t="shared" si="140"/>
        <v>215.27551550628851</v>
      </c>
      <c r="W310" s="122">
        <f t="shared" ref="W310" si="141">SUM(W311:W312)</f>
        <v>94.470249248630608</v>
      </c>
      <c r="DA310" s="130" t="s">
        <v>3458</v>
      </c>
    </row>
    <row r="311" spans="1:105" ht="12" customHeight="1" x14ac:dyDescent="0.25">
      <c r="A311" s="97" t="s">
        <v>217</v>
      </c>
      <c r="B311" s="98"/>
      <c r="C311" s="98">
        <v>574.94396115780614</v>
      </c>
      <c r="D311" s="98">
        <v>444.31640675069167</v>
      </c>
      <c r="E311" s="98">
        <v>513.07334774239723</v>
      </c>
      <c r="F311" s="98">
        <v>441.86498452014524</v>
      </c>
      <c r="G311" s="98">
        <v>390.60212775347634</v>
      </c>
      <c r="H311" s="98">
        <v>369.37707865370265</v>
      </c>
      <c r="I311" s="98">
        <v>257.2264268189918</v>
      </c>
      <c r="J311" s="98">
        <v>452.85031297839629</v>
      </c>
      <c r="K311" s="98">
        <v>385.14759836808389</v>
      </c>
      <c r="L311" s="98">
        <v>420.61924163159881</v>
      </c>
      <c r="M311" s="98">
        <v>401.10689735500273</v>
      </c>
      <c r="N311" s="98">
        <v>484.59367842713442</v>
      </c>
      <c r="O311" s="98">
        <v>564.532262956252</v>
      </c>
      <c r="P311" s="98">
        <v>336.40916456290614</v>
      </c>
      <c r="Q311" s="98">
        <v>216.38697396304619</v>
      </c>
      <c r="R311" s="98">
        <v>112.07999874545328</v>
      </c>
      <c r="S311" s="98">
        <v>184.39737852313277</v>
      </c>
      <c r="T311" s="98">
        <v>183.86441767713558</v>
      </c>
      <c r="U311" s="98">
        <v>209.11676578566983</v>
      </c>
      <c r="V311" s="98">
        <v>211.29140160429111</v>
      </c>
      <c r="W311" s="98">
        <v>92.727519865532614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13.778871953629654</v>
      </c>
      <c r="D312" s="98">
        <v>10.449377179780772</v>
      </c>
      <c r="E312" s="98">
        <v>11.590953127093842</v>
      </c>
      <c r="F312" s="98">
        <v>9.6281925627043492</v>
      </c>
      <c r="G312" s="98">
        <v>8.5796707226079416</v>
      </c>
      <c r="H312" s="98">
        <v>8.0501105542507663</v>
      </c>
      <c r="I312" s="98">
        <v>5.4843242466204689</v>
      </c>
      <c r="J312" s="98">
        <v>9.5913707840527582</v>
      </c>
      <c r="K312" s="98">
        <v>8.0119600418746337</v>
      </c>
      <c r="L312" s="98">
        <v>8.6448473132427655</v>
      </c>
      <c r="M312" s="98">
        <v>8.1303434236970933</v>
      </c>
      <c r="N312" s="98">
        <v>9.6441944270641251</v>
      </c>
      <c r="O312" s="98">
        <v>11.26442415264229</v>
      </c>
      <c r="P312" s="98">
        <v>6.6592851501535852</v>
      </c>
      <c r="Q312" s="98">
        <v>4.1241542016052319</v>
      </c>
      <c r="R312" s="98">
        <v>2.1506419862392305</v>
      </c>
      <c r="S312" s="98">
        <v>3.5721471324370806</v>
      </c>
      <c r="T312" s="98">
        <v>3.5562157076200882</v>
      </c>
      <c r="U312" s="98">
        <v>3.9932563176826723</v>
      </c>
      <c r="V312" s="98">
        <v>3.9841139019974166</v>
      </c>
      <c r="W312" s="98">
        <v>1.7427293830980013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5.3669408643947811</v>
      </c>
      <c r="D313" s="122">
        <f t="shared" si="142"/>
        <v>3.5932244553512502</v>
      </c>
      <c r="E313" s="122">
        <f t="shared" si="142"/>
        <v>10.76577527398134</v>
      </c>
      <c r="F313" s="122">
        <f t="shared" si="142"/>
        <v>9.1173003483743464</v>
      </c>
      <c r="G313" s="122">
        <f t="shared" si="142"/>
        <v>8.8186518263983835</v>
      </c>
      <c r="H313" s="122">
        <f t="shared" si="142"/>
        <v>9.0095259728173591</v>
      </c>
      <c r="I313" s="122">
        <f t="shared" si="142"/>
        <v>8.0365645945114537</v>
      </c>
      <c r="J313" s="122">
        <f t="shared" si="142"/>
        <v>8.5786267802907634</v>
      </c>
      <c r="K313" s="122">
        <f t="shared" si="142"/>
        <v>9.6778376549607881</v>
      </c>
      <c r="L313" s="122">
        <f t="shared" si="142"/>
        <v>10.733470986048047</v>
      </c>
      <c r="M313" s="122">
        <f t="shared" si="142"/>
        <v>9.6769950032683401</v>
      </c>
      <c r="N313" s="122">
        <f t="shared" si="142"/>
        <v>17.582205536501959</v>
      </c>
      <c r="O313" s="122">
        <f t="shared" si="142"/>
        <v>10.592450345893459</v>
      </c>
      <c r="P313" s="122">
        <f t="shared" si="142"/>
        <v>3.7080357352205828</v>
      </c>
      <c r="Q313" s="122">
        <f t="shared" si="142"/>
        <v>1.1951677740780098</v>
      </c>
      <c r="R313" s="122">
        <f t="shared" si="142"/>
        <v>2.9733687260641881</v>
      </c>
      <c r="S313" s="122">
        <f t="shared" si="142"/>
        <v>6.6659071368865659</v>
      </c>
      <c r="T313" s="122">
        <f t="shared" si="142"/>
        <v>3.9502102153768348</v>
      </c>
      <c r="U313" s="122">
        <f t="shared" si="142"/>
        <v>7.0050873521612118</v>
      </c>
      <c r="V313" s="122">
        <f t="shared" si="142"/>
        <v>8.9062371714697228</v>
      </c>
      <c r="W313" s="122">
        <f t="shared" si="142"/>
        <v>5.1835549642691454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5.3669408643947811</v>
      </c>
      <c r="D314" s="98">
        <v>3.5932244553512502</v>
      </c>
      <c r="E314" s="98">
        <v>10.76577527398134</v>
      </c>
      <c r="F314" s="98">
        <v>9.1173003483743464</v>
      </c>
      <c r="G314" s="98">
        <v>8.8186518263983835</v>
      </c>
      <c r="H314" s="98">
        <v>9.0095259728173591</v>
      </c>
      <c r="I314" s="98">
        <v>8.0365645945114537</v>
      </c>
      <c r="J314" s="98">
        <v>8.5786267802907634</v>
      </c>
      <c r="K314" s="98">
        <v>9.6778376549607881</v>
      </c>
      <c r="L314" s="98">
        <v>10.733470986048047</v>
      </c>
      <c r="M314" s="98">
        <v>9.6769950032683401</v>
      </c>
      <c r="N314" s="98">
        <v>17.582205536501959</v>
      </c>
      <c r="O314" s="98">
        <v>10.592450345893459</v>
      </c>
      <c r="P314" s="98">
        <v>3.7080357352205828</v>
      </c>
      <c r="Q314" s="98">
        <v>1.1951677740780098</v>
      </c>
      <c r="R314" s="98">
        <v>2.9733687260641881</v>
      </c>
      <c r="S314" s="98">
        <v>6.6659071368865659</v>
      </c>
      <c r="T314" s="98">
        <v>3.9502102153768348</v>
      </c>
      <c r="U314" s="98">
        <v>7.0050873521612118</v>
      </c>
      <c r="V314" s="98">
        <v>8.9062371714697228</v>
      </c>
      <c r="W314" s="98">
        <v>5.1835549642691454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87.601443174024539</v>
      </c>
      <c r="D315" s="122">
        <v>74.693582927561735</v>
      </c>
      <c r="E315" s="122">
        <v>81.722947707234994</v>
      </c>
      <c r="F315" s="122">
        <v>71.199419519715121</v>
      </c>
      <c r="G315" s="122">
        <v>63.638116667724084</v>
      </c>
      <c r="H315" s="122">
        <v>66.918572744126052</v>
      </c>
      <c r="I315" s="122">
        <v>50.587431909985355</v>
      </c>
      <c r="J315" s="122">
        <v>89.849382039046134</v>
      </c>
      <c r="K315" s="122">
        <v>73.476785131956277</v>
      </c>
      <c r="L315" s="122">
        <v>77.283086869519281</v>
      </c>
      <c r="M315" s="122">
        <v>83.003855238699956</v>
      </c>
      <c r="N315" s="122">
        <v>96.866811156693075</v>
      </c>
      <c r="O315" s="122">
        <v>101.78705901210317</v>
      </c>
      <c r="P315" s="122">
        <v>74.265057849468988</v>
      </c>
      <c r="Q315" s="122">
        <v>47.873646226431553</v>
      </c>
      <c r="R315" s="122">
        <v>30.462720853220077</v>
      </c>
      <c r="S315" s="122">
        <v>52.926381461261485</v>
      </c>
      <c r="T315" s="122">
        <v>53.625966975526048</v>
      </c>
      <c r="U315" s="122">
        <v>62.876632013395636</v>
      </c>
      <c r="V315" s="122">
        <v>59.136775480927078</v>
      </c>
      <c r="W315" s="122">
        <v>27.546759739562564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43.769306458116446</v>
      </c>
      <c r="D316" s="98">
        <v>35.318386665099446</v>
      </c>
      <c r="E316" s="98">
        <v>37.942587599055429</v>
      </c>
      <c r="F316" s="98">
        <v>29.116417913738477</v>
      </c>
      <c r="G316" s="98">
        <v>32.661194960835545</v>
      </c>
      <c r="H316" s="98">
        <v>37.510623074409743</v>
      </c>
      <c r="I316" s="98">
        <v>30.731514416823352</v>
      </c>
      <c r="J316" s="98">
        <v>60.82630353352819</v>
      </c>
      <c r="K316" s="98">
        <v>43.243031242679692</v>
      </c>
      <c r="L316" s="98">
        <v>48.534781928341594</v>
      </c>
      <c r="M316" s="98">
        <v>41.749551924271223</v>
      </c>
      <c r="N316" s="98">
        <v>49.145143882778463</v>
      </c>
      <c r="O316" s="98">
        <v>33.622684319368084</v>
      </c>
      <c r="P316" s="98">
        <v>14.378536710969756</v>
      </c>
      <c r="Q316" s="98">
        <v>14.660348979017265</v>
      </c>
      <c r="R316" s="98">
        <v>14.699086775629821</v>
      </c>
      <c r="S316" s="98">
        <v>37.969270611479189</v>
      </c>
      <c r="T316" s="98">
        <v>40.40808665333951</v>
      </c>
      <c r="U316" s="98">
        <v>45.681849898779781</v>
      </c>
      <c r="V316" s="98">
        <v>31.746986325525853</v>
      </c>
      <c r="W316" s="98">
        <v>12.079618046205759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0.35735536806835311</v>
      </c>
      <c r="D317" s="98">
        <v>0.13207563709501813</v>
      </c>
      <c r="E317" s="98">
        <v>0.45101400582938156</v>
      </c>
      <c r="F317" s="98">
        <v>9.1953516516059125E-3</v>
      </c>
      <c r="G317" s="98">
        <v>0.35116925705013913</v>
      </c>
      <c r="H317" s="98">
        <v>0.62240911549284283</v>
      </c>
      <c r="I317" s="98">
        <v>5.9787820173330078E-2</v>
      </c>
      <c r="J317" s="98">
        <v>0.67106444590282455</v>
      </c>
      <c r="K317" s="98">
        <v>0.40447597282715569</v>
      </c>
      <c r="L317" s="98">
        <v>0.18462777902869612</v>
      </c>
      <c r="M317" s="98">
        <v>0.30382422108139512</v>
      </c>
      <c r="N317" s="98">
        <v>0.4639915550841347</v>
      </c>
      <c r="O317" s="98">
        <v>0.11571829154418629</v>
      </c>
      <c r="P317" s="98">
        <v>0.99920157694558065</v>
      </c>
      <c r="Q317" s="98">
        <v>0.12202476099123091</v>
      </c>
      <c r="R317" s="98">
        <v>0.1676910727387122</v>
      </c>
      <c r="S317" s="98">
        <v>0.38265779449371518</v>
      </c>
      <c r="T317" s="98">
        <v>0.26123255249626653</v>
      </c>
      <c r="U317" s="98">
        <v>1.2481160853944244</v>
      </c>
      <c r="V317" s="98">
        <v>0.69273447694199741</v>
      </c>
      <c r="W317" s="98">
        <v>3.5438714206789429E-2</v>
      </c>
      <c r="DA317" s="63" t="s">
        <v>3465</v>
      </c>
    </row>
    <row r="318" spans="1:105" ht="12" customHeight="1" x14ac:dyDescent="0.25">
      <c r="A318" s="100" t="s">
        <v>217</v>
      </c>
      <c r="B318" s="101"/>
      <c r="C318" s="101">
        <v>0.14708833262168466</v>
      </c>
      <c r="D318" s="101">
        <v>5.6449451497850404E-2</v>
      </c>
      <c r="E318" s="101">
        <v>0.19076468742797187</v>
      </c>
      <c r="F318" s="101">
        <v>3.7943626963514894E-3</v>
      </c>
      <c r="G318" s="101">
        <v>0.15814880998079978</v>
      </c>
      <c r="H318" s="101">
        <v>0.27510163201921084</v>
      </c>
      <c r="I318" s="101">
        <v>3.0978265421340773E-2</v>
      </c>
      <c r="J318" s="101">
        <v>0.30092544506404295</v>
      </c>
      <c r="K318" s="101">
        <v>0.19718907257704985</v>
      </c>
      <c r="L318" s="101">
        <v>7.7159417020000509E-2</v>
      </c>
      <c r="M318" s="101">
        <v>0.11326173741472163</v>
      </c>
      <c r="N318" s="101">
        <v>0.21261438028287519</v>
      </c>
      <c r="O318" s="101">
        <v>2.2749454623950269E-2</v>
      </c>
      <c r="P318" s="101">
        <v>0.43498979759867223</v>
      </c>
      <c r="Q318" s="101">
        <v>5.6799518753131717E-2</v>
      </c>
      <c r="R318" s="101">
        <v>8.9107805062062548E-2</v>
      </c>
      <c r="S318" s="101">
        <v>0.19153157604555412</v>
      </c>
      <c r="T318" s="101">
        <v>0.12213820873153113</v>
      </c>
      <c r="U318" s="101">
        <v>0.54780573012280664</v>
      </c>
      <c r="V318" s="101">
        <v>0.30832096008578896</v>
      </c>
      <c r="W318" s="101">
        <v>1.4478756329864379E-2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0.21026703544666844</v>
      </c>
      <c r="D319" s="104">
        <v>7.562618559716773E-2</v>
      </c>
      <c r="E319" s="104">
        <v>0.26024931840140969</v>
      </c>
      <c r="F319" s="104">
        <v>5.4009889552544231E-3</v>
      </c>
      <c r="G319" s="104">
        <v>0.19302044706933932</v>
      </c>
      <c r="H319" s="104">
        <v>0.34730748347363199</v>
      </c>
      <c r="I319" s="104">
        <v>2.8809554751989305E-2</v>
      </c>
      <c r="J319" s="104">
        <v>0.37013900083878143</v>
      </c>
      <c r="K319" s="104">
        <v>0.20728690025010579</v>
      </c>
      <c r="L319" s="104">
        <v>0.1074683620086956</v>
      </c>
      <c r="M319" s="104">
        <v>0.19056248366667347</v>
      </c>
      <c r="N319" s="104">
        <v>0.25137717480125943</v>
      </c>
      <c r="O319" s="104">
        <v>9.2968836920236039E-2</v>
      </c>
      <c r="P319" s="104">
        <v>0.56421177934690836</v>
      </c>
      <c r="Q319" s="104">
        <v>6.5225242238099196E-2</v>
      </c>
      <c r="R319" s="104">
        <v>7.8583267676649637E-2</v>
      </c>
      <c r="S319" s="104">
        <v>0.19112621844816102</v>
      </c>
      <c r="T319" s="104">
        <v>0.13909434376473545</v>
      </c>
      <c r="U319" s="104">
        <v>0.70031035527161778</v>
      </c>
      <c r="V319" s="104">
        <v>0.38441351685620845</v>
      </c>
      <c r="W319" s="104">
        <v>2.0959957876925048E-2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31.220018054668714</v>
      </c>
      <c r="D320" s="101">
        <v>28.595689232234708</v>
      </c>
      <c r="E320" s="101">
        <v>28.465476779973191</v>
      </c>
      <c r="F320" s="101">
        <v>30.496552402528767</v>
      </c>
      <c r="G320" s="101">
        <v>21.08928955598499</v>
      </c>
      <c r="H320" s="101">
        <v>18.947205104581084</v>
      </c>
      <c r="I320" s="101">
        <v>9.7726203000509333</v>
      </c>
      <c r="J320" s="101">
        <v>12.189931813682966</v>
      </c>
      <c r="K320" s="101">
        <v>12.923831611905674</v>
      </c>
      <c r="L320" s="101">
        <v>16.262444199714604</v>
      </c>
      <c r="M320" s="101">
        <v>22.922887272156515</v>
      </c>
      <c r="N320" s="101">
        <v>26.838515517179783</v>
      </c>
      <c r="O320" s="101">
        <v>29.694534960411637</v>
      </c>
      <c r="P320" s="101">
        <v>18.033395690118024</v>
      </c>
      <c r="Q320" s="101">
        <v>12.702229406404502</v>
      </c>
      <c r="R320" s="101">
        <v>7.7104784086481581</v>
      </c>
      <c r="S320" s="101">
        <v>6.782713573374866</v>
      </c>
      <c r="T320" s="101">
        <v>7.3595522382932979</v>
      </c>
      <c r="U320" s="101">
        <v>9.1515398343952423</v>
      </c>
      <c r="V320" s="101">
        <v>11.605080838154773</v>
      </c>
      <c r="W320" s="101">
        <v>8.7937801081958948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12.25476329317099</v>
      </c>
      <c r="D321" s="104">
        <v>10.64743139313256</v>
      </c>
      <c r="E321" s="104">
        <v>14.863869322376985</v>
      </c>
      <c r="F321" s="104">
        <v>11.577253851796293</v>
      </c>
      <c r="G321" s="104">
        <v>9.536462893853404</v>
      </c>
      <c r="H321" s="104">
        <v>9.8383354496423632</v>
      </c>
      <c r="I321" s="104">
        <v>10.023509372937751</v>
      </c>
      <c r="J321" s="104">
        <v>16.162082245932162</v>
      </c>
      <c r="K321" s="104">
        <v>16.905446304543737</v>
      </c>
      <c r="L321" s="104">
        <v>12.301232962434389</v>
      </c>
      <c r="M321" s="104">
        <v>18.027591821190796</v>
      </c>
      <c r="N321" s="104">
        <v>20.419160201650712</v>
      </c>
      <c r="O321" s="104">
        <v>38.354121440779267</v>
      </c>
      <c r="P321" s="104">
        <v>40.853923871435647</v>
      </c>
      <c r="Q321" s="104">
        <v>20.389043080018567</v>
      </c>
      <c r="R321" s="104">
        <v>7.8854645962033887</v>
      </c>
      <c r="S321" s="104">
        <v>7.7917394819137362</v>
      </c>
      <c r="T321" s="104">
        <v>5.5970955313969881</v>
      </c>
      <c r="U321" s="104">
        <v>6.7951261948261701</v>
      </c>
      <c r="V321" s="104">
        <v>15.091973840304449</v>
      </c>
      <c r="W321" s="104">
        <v>6.6379228709541191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3.3200004788306066</v>
      </c>
      <c r="D322" s="98">
        <v>2.86273222859257</v>
      </c>
      <c r="E322" s="98">
        <v>4.1231911488413635</v>
      </c>
      <c r="F322" s="98">
        <v>2.8279631590237879</v>
      </c>
      <c r="G322" s="98">
        <v>3.1741724792320167</v>
      </c>
      <c r="H322" s="98">
        <v>3.4432217332765029</v>
      </c>
      <c r="I322" s="98">
        <v>3.0426117304955382</v>
      </c>
      <c r="J322" s="98">
        <v>4.7188693270137936</v>
      </c>
      <c r="K322" s="98">
        <v>5.2926875028152711</v>
      </c>
      <c r="L322" s="98">
        <v>3.4480176704939263</v>
      </c>
      <c r="M322" s="98">
        <v>6.6996486547095957</v>
      </c>
      <c r="N322" s="98">
        <v>7.0553728285699551</v>
      </c>
      <c r="O322" s="98">
        <v>14.676558571654301</v>
      </c>
      <c r="P322" s="98">
        <v>13.584435046578463</v>
      </c>
      <c r="Q322" s="98">
        <v>5.606694225554917</v>
      </c>
      <c r="R322" s="98">
        <v>1.4687853608313595</v>
      </c>
      <c r="S322" s="98">
        <v>1.8828817024617388</v>
      </c>
      <c r="T322" s="98">
        <v>1.3988217174355666</v>
      </c>
      <c r="U322" s="98">
        <v>1.3872562437236615</v>
      </c>
      <c r="V322" s="98">
        <v>4.1671531452319517</v>
      </c>
      <c r="W322" s="98">
        <v>1.12595083094659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8.9347628143403863</v>
      </c>
      <c r="D323" s="98">
        <v>7.7846991645399886</v>
      </c>
      <c r="E323" s="98">
        <v>10.74067817353562</v>
      </c>
      <c r="F323" s="98">
        <v>8.7492906927725045</v>
      </c>
      <c r="G323" s="98">
        <v>6.3622904146213859</v>
      </c>
      <c r="H323" s="98">
        <v>6.395113716365862</v>
      </c>
      <c r="I323" s="98">
        <v>6.9808976424422129</v>
      </c>
      <c r="J323" s="98">
        <v>11.443212918918366</v>
      </c>
      <c r="K323" s="98">
        <v>11.612758801728466</v>
      </c>
      <c r="L323" s="98">
        <v>8.8532152919404599</v>
      </c>
      <c r="M323" s="98">
        <v>11.327943166481198</v>
      </c>
      <c r="N323" s="98">
        <v>13.363787373080756</v>
      </c>
      <c r="O323" s="98">
        <v>23.677562869124952</v>
      </c>
      <c r="P323" s="98">
        <v>27.269488824857181</v>
      </c>
      <c r="Q323" s="98">
        <v>14.782348854463649</v>
      </c>
      <c r="R323" s="98">
        <v>6.4166792353720288</v>
      </c>
      <c r="S323" s="98">
        <v>5.9088577794519956</v>
      </c>
      <c r="T323" s="98">
        <v>4.1982738139614204</v>
      </c>
      <c r="U323" s="98">
        <v>5.4078699511025086</v>
      </c>
      <c r="V323" s="98">
        <v>10.924820695072496</v>
      </c>
      <c r="W323" s="98">
        <v>5.5119720400075289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35.734873776595265</v>
      </c>
      <c r="D324" s="122">
        <v>30.714592311684296</v>
      </c>
      <c r="E324" s="122">
        <v>34.138487643269713</v>
      </c>
      <c r="F324" s="122">
        <v>31.299173105958182</v>
      </c>
      <c r="G324" s="122">
        <v>26.074014822919576</v>
      </c>
      <c r="H324" s="122">
        <v>26.598735625842039</v>
      </c>
      <c r="I324" s="122">
        <v>22.469524314324712</v>
      </c>
      <c r="J324" s="122">
        <v>34.598507385332432</v>
      </c>
      <c r="K324" s="122">
        <v>28.400494463901477</v>
      </c>
      <c r="L324" s="122">
        <v>30.524742218478167</v>
      </c>
      <c r="M324" s="122">
        <v>29.838459958473607</v>
      </c>
      <c r="N324" s="122">
        <v>35.715259138371088</v>
      </c>
      <c r="O324" s="122">
        <v>39.872381226112374</v>
      </c>
      <c r="P324" s="122">
        <v>28.685220432159056</v>
      </c>
      <c r="Q324" s="122">
        <v>18.625991513035586</v>
      </c>
      <c r="R324" s="122">
        <v>9.8366886186578721</v>
      </c>
      <c r="S324" s="122">
        <v>17.068446888786617</v>
      </c>
      <c r="T324" s="122">
        <v>17.311652867071086</v>
      </c>
      <c r="U324" s="122">
        <v>20.037021699399311</v>
      </c>
      <c r="V324" s="122">
        <v>19.82991596407874</v>
      </c>
      <c r="W324" s="122">
        <v>10.347979711967719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5.3415272127421751</v>
      </c>
      <c r="D325" s="98">
        <v>4.790149064030981</v>
      </c>
      <c r="E325" s="98">
        <v>5.7362274120074179</v>
      </c>
      <c r="F325" s="98">
        <v>5.3839650818027902</v>
      </c>
      <c r="G325" s="98">
        <v>4.1136157881837301</v>
      </c>
      <c r="H325" s="98">
        <v>3.0348586558572768</v>
      </c>
      <c r="I325" s="98">
        <v>3.404408768709887</v>
      </c>
      <c r="J325" s="98">
        <v>4.5180385306870958</v>
      </c>
      <c r="K325" s="98">
        <v>4.8793174403795048</v>
      </c>
      <c r="L325" s="98">
        <v>4.6417428937511733</v>
      </c>
      <c r="M325" s="98">
        <v>4.9178635489547853</v>
      </c>
      <c r="N325" s="98">
        <v>4.8155235764475544</v>
      </c>
      <c r="O325" s="98">
        <v>5.8596338859442003</v>
      </c>
      <c r="P325" s="98">
        <v>3.5412475979317053</v>
      </c>
      <c r="Q325" s="98">
        <v>2.4112691640397963</v>
      </c>
      <c r="R325" s="98">
        <v>1.1640145300541018</v>
      </c>
      <c r="S325" s="98">
        <v>1.6841104373060842</v>
      </c>
      <c r="T325" s="98">
        <v>1.7460527305065665</v>
      </c>
      <c r="U325" s="98">
        <v>2.318446479522887</v>
      </c>
      <c r="V325" s="98">
        <v>2.8354966236381407</v>
      </c>
      <c r="W325" s="98">
        <v>1.8569252235053042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30.39334656385309</v>
      </c>
      <c r="D326" s="33">
        <v>25.924443247653318</v>
      </c>
      <c r="E326" s="33">
        <v>28.402260231262296</v>
      </c>
      <c r="F326" s="33">
        <v>25.91520802415539</v>
      </c>
      <c r="G326" s="33">
        <v>21.96039903473585</v>
      </c>
      <c r="H326" s="33">
        <v>23.563876969984758</v>
      </c>
      <c r="I326" s="33">
        <v>19.06511554561482</v>
      </c>
      <c r="J326" s="33">
        <v>30.080468854645339</v>
      </c>
      <c r="K326" s="33">
        <v>23.521177023521965</v>
      </c>
      <c r="L326" s="33">
        <v>25.88299932472701</v>
      </c>
      <c r="M326" s="33">
        <v>24.920596409518822</v>
      </c>
      <c r="N326" s="33">
        <v>30.899735561923528</v>
      </c>
      <c r="O326" s="33">
        <v>34.012747340168183</v>
      </c>
      <c r="P326" s="33">
        <v>25.143972834227348</v>
      </c>
      <c r="Q326" s="33">
        <v>16.214722348995785</v>
      </c>
      <c r="R326" s="33">
        <v>8.6726740886037685</v>
      </c>
      <c r="S326" s="33">
        <v>15.384336451480541</v>
      </c>
      <c r="T326" s="33">
        <v>15.56560013656452</v>
      </c>
      <c r="U326" s="33">
        <v>17.718575219876428</v>
      </c>
      <c r="V326" s="33">
        <v>16.994419340440597</v>
      </c>
      <c r="W326" s="33">
        <v>8.4910544884624137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0.57588502499550709</v>
      </c>
      <c r="D328" s="119">
        <f t="shared" si="143"/>
        <v>0.57512968611849324</v>
      </c>
      <c r="E328" s="119">
        <f t="shared" si="143"/>
        <v>0.5813682478595541</v>
      </c>
      <c r="F328" s="119">
        <f t="shared" si="143"/>
        <v>0.58063446165158838</v>
      </c>
      <c r="G328" s="119">
        <f t="shared" si="143"/>
        <v>0.59759413446008625</v>
      </c>
      <c r="H328" s="119">
        <f t="shared" si="143"/>
        <v>0.61664534631778334</v>
      </c>
      <c r="I328" s="119">
        <f t="shared" si="143"/>
        <v>0.60974885811559909</v>
      </c>
      <c r="J328" s="119">
        <f t="shared" si="143"/>
        <v>0.6138520013751696</v>
      </c>
      <c r="K328" s="119">
        <f t="shared" si="143"/>
        <v>0.6194236970920769</v>
      </c>
      <c r="L328" s="119">
        <f t="shared" si="143"/>
        <v>0.63366275275664707</v>
      </c>
      <c r="M328" s="119">
        <f t="shared" si="143"/>
        <v>0.64492319846511259</v>
      </c>
      <c r="N328" s="119">
        <f t="shared" si="143"/>
        <v>0.67216100315869731</v>
      </c>
      <c r="O328" s="119">
        <f t="shared" si="143"/>
        <v>0.68970768826977802</v>
      </c>
      <c r="P328" s="119">
        <f t="shared" si="143"/>
        <v>0.72252290790686124</v>
      </c>
      <c r="Q328" s="119">
        <f t="shared" si="143"/>
        <v>0.7279780637502703</v>
      </c>
      <c r="R328" s="119">
        <f t="shared" ref="R328:V328" si="144">IF(R309=0,"",R309/R290)</f>
        <v>0.7425370333135114</v>
      </c>
      <c r="S328" s="119">
        <f t="shared" si="144"/>
        <v>0.76504640599304474</v>
      </c>
      <c r="T328" s="119">
        <f t="shared" si="144"/>
        <v>0.76819103386437992</v>
      </c>
      <c r="U328" s="119">
        <f t="shared" si="144"/>
        <v>0.78120805617770461</v>
      </c>
      <c r="V328" s="119">
        <f t="shared" si="144"/>
        <v>0.78571714885715405</v>
      </c>
      <c r="W328" s="119">
        <f t="shared" ref="W328" si="145">IF(W309=0,"",W309/W290)</f>
        <v>0.7800426504161978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0.55457466764446672</v>
      </c>
      <c r="D329" s="124">
        <f t="shared" si="146"/>
        <v>0.55261535180901278</v>
      </c>
      <c r="E329" s="124">
        <f t="shared" si="146"/>
        <v>0.55472953799252689</v>
      </c>
      <c r="F329" s="124">
        <f t="shared" si="146"/>
        <v>0.55288351510160039</v>
      </c>
      <c r="G329" s="124">
        <f t="shared" si="146"/>
        <v>0.57187023766055067</v>
      </c>
      <c r="H329" s="124">
        <f t="shared" si="146"/>
        <v>0.58944361890530717</v>
      </c>
      <c r="I329" s="124">
        <f t="shared" si="146"/>
        <v>0.57887746107895122</v>
      </c>
      <c r="J329" s="124">
        <f t="shared" si="146"/>
        <v>0.58995459442009535</v>
      </c>
      <c r="K329" s="124">
        <f t="shared" si="146"/>
        <v>0.59325555205897584</v>
      </c>
      <c r="L329" s="124">
        <f t="shared" si="146"/>
        <v>0.60951222943006811</v>
      </c>
      <c r="M329" s="124">
        <f t="shared" si="146"/>
        <v>0.61918829902702688</v>
      </c>
      <c r="N329" s="124">
        <f t="shared" si="146"/>
        <v>0.6422855438669568</v>
      </c>
      <c r="O329" s="124">
        <f t="shared" si="146"/>
        <v>0.66606276591167635</v>
      </c>
      <c r="P329" s="124">
        <f t="shared" si="146"/>
        <v>0.69644474223224684</v>
      </c>
      <c r="Q329" s="124">
        <f t="shared" si="146"/>
        <v>0.70832219928370466</v>
      </c>
      <c r="R329" s="124">
        <f t="shared" ref="R329:V329" si="147">IF(R310=0,"",R310/R291)</f>
        <v>0.71470821745450386</v>
      </c>
      <c r="S329" s="124">
        <f t="shared" si="147"/>
        <v>0.73422630811485412</v>
      </c>
      <c r="T329" s="124">
        <f t="shared" si="147"/>
        <v>0.7428169195305141</v>
      </c>
      <c r="U329" s="124">
        <f t="shared" si="147"/>
        <v>0.7476950625121197</v>
      </c>
      <c r="V329" s="124">
        <f t="shared" si="147"/>
        <v>0.74594383224501004</v>
      </c>
      <c r="W329" s="124">
        <f t="shared" ref="W329" si="148">IF(W310=0,"",W310/W291)</f>
        <v>0.73405598239188141</v>
      </c>
      <c r="DA329" s="130" t="s">
        <v>3626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0.54871717683817534</v>
      </c>
      <c r="D330" s="111">
        <f t="shared" si="149"/>
        <v>0.54686152871455618</v>
      </c>
      <c r="E330" s="111">
        <f t="shared" si="149"/>
        <v>0.54920497357286757</v>
      </c>
      <c r="F330" s="111">
        <f t="shared" si="149"/>
        <v>0.54754895251262381</v>
      </c>
      <c r="G330" s="111">
        <f t="shared" si="149"/>
        <v>0.56654248665227969</v>
      </c>
      <c r="H330" s="111">
        <f t="shared" si="149"/>
        <v>0.58421630736244834</v>
      </c>
      <c r="I330" s="111">
        <f t="shared" si="149"/>
        <v>0.57372611599484846</v>
      </c>
      <c r="J330" s="111">
        <f t="shared" si="149"/>
        <v>0.58487509300703844</v>
      </c>
      <c r="K330" s="111">
        <f t="shared" si="149"/>
        <v>0.58827799988133156</v>
      </c>
      <c r="L330" s="111">
        <f t="shared" si="149"/>
        <v>0.60465949521851348</v>
      </c>
      <c r="M330" s="111">
        <f t="shared" si="149"/>
        <v>0.61444541665750174</v>
      </c>
      <c r="N330" s="111">
        <f t="shared" si="149"/>
        <v>0.63774537483784888</v>
      </c>
      <c r="O330" s="111">
        <f t="shared" si="149"/>
        <v>0.66165401032418214</v>
      </c>
      <c r="P330" s="111">
        <f t="shared" si="149"/>
        <v>0.69228484713767036</v>
      </c>
      <c r="Q330" s="111">
        <f t="shared" si="149"/>
        <v>0.70440631007484555</v>
      </c>
      <c r="R330" s="111">
        <f t="shared" ref="R330:V330" si="150">IF(R311=0,"",R311/R292)</f>
        <v>0.71081698601103238</v>
      </c>
      <c r="S330" s="111">
        <f t="shared" si="150"/>
        <v>0.73046545589868739</v>
      </c>
      <c r="T330" s="111">
        <f t="shared" si="150"/>
        <v>0.73914020741139175</v>
      </c>
      <c r="U330" s="111">
        <f t="shared" si="150"/>
        <v>0.74410996309884703</v>
      </c>
      <c r="V330" s="111">
        <f t="shared" si="150"/>
        <v>0.74238743489884829</v>
      </c>
      <c r="W330" s="111">
        <f t="shared" ref="W330" si="151">IF(W311=0,"",W311/W292)</f>
        <v>0.73040528829305185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2.2309070205487518</v>
      </c>
      <c r="D332" s="124">
        <f t="shared" si="155"/>
        <v>2.315565696365931</v>
      </c>
      <c r="E332" s="124">
        <f t="shared" si="155"/>
        <v>2.4221241611457947</v>
      </c>
      <c r="F332" s="124">
        <f t="shared" si="155"/>
        <v>2.5122077495558748</v>
      </c>
      <c r="G332" s="124">
        <f t="shared" si="155"/>
        <v>2.6382432486369565</v>
      </c>
      <c r="H332" s="124">
        <f t="shared" si="155"/>
        <v>2.8091148097254308</v>
      </c>
      <c r="I332" s="124">
        <f t="shared" si="155"/>
        <v>2.906497834939787</v>
      </c>
      <c r="J332" s="124">
        <f t="shared" si="155"/>
        <v>3.0053744781381639</v>
      </c>
      <c r="K332" s="124">
        <f t="shared" si="155"/>
        <v>2.9454813755760525</v>
      </c>
      <c r="L332" s="124">
        <f t="shared" si="155"/>
        <v>3.0617016377615482</v>
      </c>
      <c r="M332" s="124">
        <f t="shared" si="155"/>
        <v>3.1594696843181138</v>
      </c>
      <c r="N332" s="124">
        <f t="shared" si="155"/>
        <v>3.2154795482685836</v>
      </c>
      <c r="O332" s="124">
        <f t="shared" si="155"/>
        <v>3.3940688226977689</v>
      </c>
      <c r="P332" s="124">
        <f t="shared" si="155"/>
        <v>3.5429111161559641</v>
      </c>
      <c r="Q332" s="124">
        <f t="shared" si="155"/>
        <v>3.7828733437368154</v>
      </c>
      <c r="R332" s="124">
        <f t="shared" ref="R332:V332" si="156">IF(R313=0,"",R313/R294)</f>
        <v>3.6633504335428806</v>
      </c>
      <c r="S332" s="124">
        <f t="shared" si="156"/>
        <v>3.7111641369913149</v>
      </c>
      <c r="T332" s="124">
        <f t="shared" si="156"/>
        <v>3.8033938712313655</v>
      </c>
      <c r="U332" s="124">
        <f t="shared" si="156"/>
        <v>3.8851600440405329</v>
      </c>
      <c r="V332" s="124">
        <f t="shared" si="156"/>
        <v>3.9676136419013188</v>
      </c>
      <c r="W332" s="124">
        <f t="shared" ref="W332" si="157">IF(W313=0,"",W313/W294)</f>
        <v>4.1045911740979681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2.2309070205487518</v>
      </c>
      <c r="D333" s="111">
        <f t="shared" si="158"/>
        <v>2.315565696365931</v>
      </c>
      <c r="E333" s="111">
        <f t="shared" si="158"/>
        <v>2.4221241611457947</v>
      </c>
      <c r="F333" s="111">
        <f t="shared" si="158"/>
        <v>2.5122077495558748</v>
      </c>
      <c r="G333" s="111">
        <f t="shared" si="158"/>
        <v>2.6382432486369565</v>
      </c>
      <c r="H333" s="111">
        <f t="shared" si="158"/>
        <v>2.8091148097254308</v>
      </c>
      <c r="I333" s="111">
        <f t="shared" si="158"/>
        <v>2.906497834939787</v>
      </c>
      <c r="J333" s="111">
        <f t="shared" si="158"/>
        <v>3.0053744781381639</v>
      </c>
      <c r="K333" s="111">
        <f t="shared" si="158"/>
        <v>2.9454813755760525</v>
      </c>
      <c r="L333" s="111">
        <f t="shared" si="158"/>
        <v>3.0617016377615482</v>
      </c>
      <c r="M333" s="111">
        <f t="shared" si="158"/>
        <v>3.1594696843181138</v>
      </c>
      <c r="N333" s="111">
        <f t="shared" si="158"/>
        <v>3.2154795482685836</v>
      </c>
      <c r="O333" s="111">
        <f t="shared" si="158"/>
        <v>3.3940688226977689</v>
      </c>
      <c r="P333" s="111">
        <f t="shared" si="158"/>
        <v>3.5429111161559641</v>
      </c>
      <c r="Q333" s="111">
        <f t="shared" si="158"/>
        <v>3.7828733437368154</v>
      </c>
      <c r="R333" s="111">
        <f t="shared" ref="R333:V333" si="159">IF(R314=0,"",R314/R295)</f>
        <v>3.6633504335428806</v>
      </c>
      <c r="S333" s="111">
        <f t="shared" si="159"/>
        <v>3.7111641369913149</v>
      </c>
      <c r="T333" s="111">
        <f t="shared" si="159"/>
        <v>3.8033938712313655</v>
      </c>
      <c r="U333" s="111">
        <f t="shared" si="159"/>
        <v>3.8851600440405329</v>
      </c>
      <c r="V333" s="111">
        <f t="shared" si="159"/>
        <v>3.9676136419013188</v>
      </c>
      <c r="W333" s="111">
        <f t="shared" ref="W333" si="160">IF(W314=0,"",W314/W295)</f>
        <v>4.1045911740979681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0.65636451907763171</v>
      </c>
      <c r="D334" s="124">
        <f t="shared" si="161"/>
        <v>0.65542372041230856</v>
      </c>
      <c r="E334" s="124">
        <f t="shared" si="161"/>
        <v>0.66201433797733955</v>
      </c>
      <c r="F334" s="124">
        <f t="shared" si="161"/>
        <v>0.66668907183435233</v>
      </c>
      <c r="G334" s="124">
        <f t="shared" si="161"/>
        <v>0.66134190631799528</v>
      </c>
      <c r="H334" s="124">
        <f t="shared" si="161"/>
        <v>0.67241477712348341</v>
      </c>
      <c r="I334" s="124">
        <f t="shared" si="161"/>
        <v>0.65688136445285628</v>
      </c>
      <c r="J334" s="124">
        <f t="shared" si="161"/>
        <v>0.65531909296579416</v>
      </c>
      <c r="K334" s="124">
        <f t="shared" si="161"/>
        <v>0.66505713849318038</v>
      </c>
      <c r="L334" s="124">
        <f t="shared" si="161"/>
        <v>0.66672994137800556</v>
      </c>
      <c r="M334" s="124">
        <f t="shared" si="161"/>
        <v>0.68774589669241826</v>
      </c>
      <c r="N334" s="124">
        <f t="shared" si="161"/>
        <v>0.70901215213882007</v>
      </c>
      <c r="O334" s="124">
        <f t="shared" si="161"/>
        <v>0.7517015888619103</v>
      </c>
      <c r="P334" s="124">
        <f t="shared" si="161"/>
        <v>0.81326876662099612</v>
      </c>
      <c r="Q334" s="124">
        <f t="shared" si="161"/>
        <v>0.79880299032955626</v>
      </c>
      <c r="R334" s="124">
        <f t="shared" ref="R334:V334" si="162">IF(R315=0,"",R315/R296)</f>
        <v>0.78487483393357926</v>
      </c>
      <c r="S334" s="124">
        <f t="shared" si="162"/>
        <v>0.79237395830176405</v>
      </c>
      <c r="T334" s="124">
        <f t="shared" si="162"/>
        <v>0.80198967086590534</v>
      </c>
      <c r="U334" s="124">
        <f t="shared" si="162"/>
        <v>0.81995698338089551</v>
      </c>
      <c r="V334" s="124">
        <f t="shared" si="162"/>
        <v>0.83489522291347595</v>
      </c>
      <c r="W334" s="124">
        <f t="shared" ref="W334" si="163">IF(W315=0,"",W315/W296)</f>
        <v>0.81811098998862586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0.60003223205633283</v>
      </c>
      <c r="D335" s="111">
        <f t="shared" si="164"/>
        <v>0.59672712266284877</v>
      </c>
      <c r="E335" s="111">
        <f t="shared" si="164"/>
        <v>0.59807125105285597</v>
      </c>
      <c r="F335" s="111">
        <f t="shared" si="164"/>
        <v>0.60501842996968436</v>
      </c>
      <c r="G335" s="111">
        <f t="shared" si="164"/>
        <v>0.60520122059212744</v>
      </c>
      <c r="H335" s="111">
        <f t="shared" si="164"/>
        <v>0.61885081805319619</v>
      </c>
      <c r="I335" s="111">
        <f t="shared" si="164"/>
        <v>0.60004590065895413</v>
      </c>
      <c r="J335" s="111">
        <f t="shared" si="164"/>
        <v>0.60739933755243747</v>
      </c>
      <c r="K335" s="111">
        <f t="shared" si="164"/>
        <v>0.60438697586698553</v>
      </c>
      <c r="L335" s="111">
        <f t="shared" si="164"/>
        <v>0.61990539322898508</v>
      </c>
      <c r="M335" s="111">
        <f t="shared" si="164"/>
        <v>0.62392664811159315</v>
      </c>
      <c r="N335" s="111">
        <f t="shared" si="164"/>
        <v>0.64534972409377378</v>
      </c>
      <c r="O335" s="111">
        <f t="shared" si="164"/>
        <v>0.64902701456898249</v>
      </c>
      <c r="P335" s="111">
        <f t="shared" si="164"/>
        <v>0.69188621344168366</v>
      </c>
      <c r="Q335" s="111">
        <f t="shared" si="164"/>
        <v>0.72039265471022351</v>
      </c>
      <c r="R335" s="111">
        <f t="shared" ref="R335:V335" si="165">IF(R316=0,"",R316/R297)</f>
        <v>0.74978937129195089</v>
      </c>
      <c r="S335" s="111">
        <f t="shared" si="165"/>
        <v>0.77966536294472233</v>
      </c>
      <c r="T335" s="111">
        <f t="shared" si="165"/>
        <v>0.79692881405172078</v>
      </c>
      <c r="U335" s="111">
        <f t="shared" si="165"/>
        <v>0.81656182279349077</v>
      </c>
      <c r="V335" s="111">
        <f t="shared" si="165"/>
        <v>0.80790814335849348</v>
      </c>
      <c r="W335" s="111">
        <f t="shared" ref="W335" si="166">IF(W316=0,"",W316/W297)</f>
        <v>0.79108139717629755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0.79983160605298864</v>
      </c>
      <c r="D336" s="111">
        <f t="shared" si="167"/>
        <v>0.79115726804067121</v>
      </c>
      <c r="E336" s="111">
        <f t="shared" si="167"/>
        <v>0.79778897503921464</v>
      </c>
      <c r="F336" s="111">
        <f t="shared" si="167"/>
        <v>0.75795932322307502</v>
      </c>
      <c r="G336" s="111">
        <f t="shared" si="167"/>
        <v>0.78883513534294913</v>
      </c>
      <c r="H336" s="111">
        <f t="shared" si="167"/>
        <v>0.79601966123269619</v>
      </c>
      <c r="I336" s="111">
        <f t="shared" si="167"/>
        <v>0.70383136312150862</v>
      </c>
      <c r="J336" s="111">
        <f t="shared" si="167"/>
        <v>0.78206402282562071</v>
      </c>
      <c r="K336" s="111">
        <f t="shared" si="167"/>
        <v>0.75740225616127865</v>
      </c>
      <c r="L336" s="111">
        <f t="shared" si="167"/>
        <v>0.75665757932024313</v>
      </c>
      <c r="M336" s="111">
        <f t="shared" si="167"/>
        <v>0.82175565413877683</v>
      </c>
      <c r="N336" s="111">
        <f t="shared" si="167"/>
        <v>0.81722438502091299</v>
      </c>
      <c r="O336" s="111">
        <f t="shared" si="167"/>
        <v>0.89085715219215933</v>
      </c>
      <c r="P336" s="111">
        <f t="shared" si="167"/>
        <v>0.86434051571279102</v>
      </c>
      <c r="Q336" s="111">
        <f t="shared" si="167"/>
        <v>0.83538333054236324</v>
      </c>
      <c r="R336" s="111">
        <f t="shared" ref="R336:V336" si="168">IF(R317=0,"",R317/R298)</f>
        <v>0.85259541451738274</v>
      </c>
      <c r="S336" s="111">
        <f t="shared" si="168"/>
        <v>0.88169495240989026</v>
      </c>
      <c r="T336" s="111">
        <f t="shared" si="168"/>
        <v>0.89146272225724743</v>
      </c>
      <c r="U336" s="111">
        <f t="shared" si="168"/>
        <v>0.91882296328504542</v>
      </c>
      <c r="V336" s="111">
        <f t="shared" si="168"/>
        <v>0.91684454023700479</v>
      </c>
      <c r="W336" s="111">
        <f t="shared" ref="W336" si="169">IF(W317=0,"",W317/W298)</f>
        <v>0.9032278373262016</v>
      </c>
      <c r="DA336" s="63" t="s">
        <v>3633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0.62188218252030769</v>
      </c>
      <c r="D337" s="112">
        <f t="shared" si="170"/>
        <v>0.61819314771212364</v>
      </c>
      <c r="E337" s="112">
        <f t="shared" si="170"/>
        <v>0.62529267404747002</v>
      </c>
      <c r="F337" s="112">
        <f t="shared" si="170"/>
        <v>0.56373693311033979</v>
      </c>
      <c r="G337" s="112">
        <f t="shared" si="170"/>
        <v>0.62719132182330339</v>
      </c>
      <c r="H337" s="112">
        <f t="shared" si="170"/>
        <v>0.63300805715466957</v>
      </c>
      <c r="I337" s="112">
        <f t="shared" si="170"/>
        <v>0.5518364922275828</v>
      </c>
      <c r="J337" s="112">
        <f t="shared" si="170"/>
        <v>0.61673969412543639</v>
      </c>
      <c r="K337" s="112">
        <f t="shared" si="170"/>
        <v>0.6034977246033445</v>
      </c>
      <c r="L337" s="112">
        <f t="shared" si="170"/>
        <v>0.56512125201848706</v>
      </c>
      <c r="M337" s="112">
        <f t="shared" si="170"/>
        <v>0.63217055128050559</v>
      </c>
      <c r="N337" s="112">
        <f t="shared" si="170"/>
        <v>0.67200517295033091</v>
      </c>
      <c r="O337" s="112">
        <f t="shared" si="170"/>
        <v>0.61607204457317277</v>
      </c>
      <c r="P337" s="112">
        <f t="shared" si="170"/>
        <v>0.73500861273259965</v>
      </c>
      <c r="Q337" s="112">
        <f t="shared" si="170"/>
        <v>0.70257185458980709</v>
      </c>
      <c r="R337" s="112">
        <f t="shared" ref="R337:V337" si="171">IF(R318=0,"",R318/R299)</f>
        <v>0.75451281811335269</v>
      </c>
      <c r="S337" s="112">
        <f t="shared" si="171"/>
        <v>0.78859735456950397</v>
      </c>
      <c r="T337" s="112">
        <f t="shared" si="171"/>
        <v>0.79339495598474186</v>
      </c>
      <c r="U337" s="112">
        <f t="shared" si="171"/>
        <v>0.83243603294523372</v>
      </c>
      <c r="V337" s="112">
        <f t="shared" si="171"/>
        <v>0.83071746297899129</v>
      </c>
      <c r="W337" s="112">
        <f t="shared" ref="W337" si="172">IF(W318=0,"",W318/W299)</f>
        <v>0.79224202406888111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0.67574306104155291</v>
      </c>
      <c r="D339" s="112">
        <f t="shared" si="176"/>
        <v>0.67235458371139423</v>
      </c>
      <c r="E339" s="112">
        <f t="shared" si="176"/>
        <v>0.6677216134531565</v>
      </c>
      <c r="F339" s="112">
        <f t="shared" si="176"/>
        <v>0.66983418547082096</v>
      </c>
      <c r="G339" s="112">
        <f t="shared" si="176"/>
        <v>0.6861005942089784</v>
      </c>
      <c r="H339" s="112">
        <f t="shared" si="176"/>
        <v>0.70554006159082994</v>
      </c>
      <c r="I339" s="112">
        <f t="shared" si="176"/>
        <v>0.69194754565795524</v>
      </c>
      <c r="J339" s="112">
        <f t="shared" si="176"/>
        <v>0.69765035448496659</v>
      </c>
      <c r="K339" s="112">
        <f t="shared" si="176"/>
        <v>0.67820450537490018</v>
      </c>
      <c r="L339" s="112">
        <f t="shared" si="176"/>
        <v>0.69377080473798258</v>
      </c>
      <c r="M339" s="112">
        <f t="shared" si="176"/>
        <v>0.6923698858141254</v>
      </c>
      <c r="N339" s="112">
        <f t="shared" si="176"/>
        <v>0.7199446926304951</v>
      </c>
      <c r="O339" s="112">
        <f t="shared" si="176"/>
        <v>0.72192713743116033</v>
      </c>
      <c r="P339" s="112">
        <f t="shared" si="176"/>
        <v>0.72170172302677571</v>
      </c>
      <c r="Q339" s="112">
        <f t="shared" si="176"/>
        <v>0.71755781089064452</v>
      </c>
      <c r="R339" s="112">
        <f t="shared" ref="R339:V339" si="177">IF(R320=0,"",R320/R301)</f>
        <v>0.72900944250717969</v>
      </c>
      <c r="S339" s="112">
        <f t="shared" si="177"/>
        <v>0.73824133176851225</v>
      </c>
      <c r="T339" s="112">
        <f t="shared" si="177"/>
        <v>0.75105457972486234</v>
      </c>
      <c r="U339" s="112">
        <f t="shared" si="177"/>
        <v>0.75491109767034181</v>
      </c>
      <c r="V339" s="112">
        <f t="shared" si="177"/>
        <v>0.78491899717247071</v>
      </c>
      <c r="W339" s="112">
        <f t="shared" ref="W339" si="178">IF(W320=0,"",W320/W301)</f>
        <v>0.77327922427100482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0.88342417807719842</v>
      </c>
      <c r="D340" s="113">
        <f t="shared" si="179"/>
        <v>0.88156715045883627</v>
      </c>
      <c r="E340" s="113">
        <f t="shared" si="179"/>
        <v>0.88432152860585644</v>
      </c>
      <c r="F340" s="113">
        <f t="shared" si="179"/>
        <v>0.8817369680119741</v>
      </c>
      <c r="G340" s="113">
        <f t="shared" si="179"/>
        <v>0.86106656491305777</v>
      </c>
      <c r="H340" s="113">
        <f t="shared" si="179"/>
        <v>0.872995255007605</v>
      </c>
      <c r="I340" s="113">
        <f t="shared" si="179"/>
        <v>0.86499446804951807</v>
      </c>
      <c r="J340" s="113">
        <f t="shared" si="179"/>
        <v>0.86730960539364998</v>
      </c>
      <c r="K340" s="113">
        <f t="shared" si="179"/>
        <v>0.87396683953180598</v>
      </c>
      <c r="L340" s="113">
        <f t="shared" si="179"/>
        <v>0.88275086263973801</v>
      </c>
      <c r="M340" s="113">
        <f t="shared" si="179"/>
        <v>0.8881494595677073</v>
      </c>
      <c r="N340" s="113">
        <f t="shared" si="179"/>
        <v>0.90257851983770909</v>
      </c>
      <c r="O340" s="113">
        <f t="shared" si="179"/>
        <v>0.90581955109014645</v>
      </c>
      <c r="P340" s="113">
        <f t="shared" si="179"/>
        <v>0.92030454302088516</v>
      </c>
      <c r="Q340" s="113">
        <f t="shared" si="179"/>
        <v>0.93815475519762126</v>
      </c>
      <c r="R340" s="113">
        <f t="shared" ref="R340:V340" si="180">IF(R321=0,"",R321/R302)</f>
        <v>0.93489708999285592</v>
      </c>
      <c r="S340" s="113">
        <f t="shared" si="180"/>
        <v>0.91953240841109829</v>
      </c>
      <c r="T340" s="113">
        <f t="shared" si="180"/>
        <v>0.92218304016049268</v>
      </c>
      <c r="U340" s="113">
        <f t="shared" si="180"/>
        <v>0.93627176436892778</v>
      </c>
      <c r="V340" s="113">
        <f t="shared" si="180"/>
        <v>0.94351668407454004</v>
      </c>
      <c r="W340" s="113">
        <f t="shared" ref="W340" si="181">IF(W321=0,"",W321/W302)</f>
        <v>0.94961441176080685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0.67245589333344591</v>
      </c>
      <c r="D341" s="111">
        <f t="shared" si="182"/>
        <v>0.66681457927519949</v>
      </c>
      <c r="E341" s="111">
        <f t="shared" si="182"/>
        <v>0.67954905049798575</v>
      </c>
      <c r="F341" s="111">
        <f t="shared" si="182"/>
        <v>0.64554121553178001</v>
      </c>
      <c r="G341" s="111">
        <f t="shared" si="182"/>
        <v>0.67350948683526779</v>
      </c>
      <c r="H341" s="111">
        <f t="shared" si="182"/>
        <v>0.7063716619447975</v>
      </c>
      <c r="I341" s="111">
        <f t="shared" si="182"/>
        <v>0.66042536384926986</v>
      </c>
      <c r="J341" s="111">
        <f t="shared" si="182"/>
        <v>0.65617140569019383</v>
      </c>
      <c r="K341" s="111">
        <f t="shared" si="182"/>
        <v>0.68464202712648847</v>
      </c>
      <c r="L341" s="111">
        <f t="shared" si="182"/>
        <v>0.67849018499574587</v>
      </c>
      <c r="M341" s="111">
        <f t="shared" si="182"/>
        <v>0.74689650309458511</v>
      </c>
      <c r="N341" s="111">
        <f t="shared" si="182"/>
        <v>0.76197258321984485</v>
      </c>
      <c r="O341" s="111">
        <f t="shared" si="182"/>
        <v>0.78634231455153136</v>
      </c>
      <c r="P341" s="111">
        <f t="shared" si="182"/>
        <v>0.79337883584767632</v>
      </c>
      <c r="Q341" s="111">
        <f t="shared" si="182"/>
        <v>0.8066274594544639</v>
      </c>
      <c r="R341" s="111">
        <f t="shared" ref="R341:V341" si="183">IF(R322=0,"",R322/R303)</f>
        <v>0.7278777796567476</v>
      </c>
      <c r="S341" s="111">
        <f t="shared" si="183"/>
        <v>0.73414393771051045</v>
      </c>
      <c r="T341" s="111">
        <f t="shared" si="183"/>
        <v>0.74758373941725575</v>
      </c>
      <c r="U341" s="111">
        <f t="shared" si="183"/>
        <v>0.74996025167925306</v>
      </c>
      <c r="V341" s="111">
        <f t="shared" si="183"/>
        <v>0.82182170795788156</v>
      </c>
      <c r="W341" s="111">
        <f t="shared" ref="W341" si="184">IF(W322=0,"",W322/W303)</f>
        <v>0.76172853411416319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0.73932716352301164</v>
      </c>
      <c r="D343" s="124">
        <f t="shared" si="188"/>
        <v>0.73487177727366526</v>
      </c>
      <c r="E343" s="124">
        <f t="shared" si="188"/>
        <v>0.73288476344474762</v>
      </c>
      <c r="F343" s="124">
        <f t="shared" si="188"/>
        <v>0.73168716111254251</v>
      </c>
      <c r="G343" s="124">
        <f t="shared" si="188"/>
        <v>0.73940397806207214</v>
      </c>
      <c r="H343" s="124">
        <f t="shared" si="188"/>
        <v>0.75365949956753098</v>
      </c>
      <c r="I343" s="124">
        <f t="shared" si="188"/>
        <v>0.74300954474755565</v>
      </c>
      <c r="J343" s="124">
        <f t="shared" si="188"/>
        <v>0.74840457767337454</v>
      </c>
      <c r="K343" s="124">
        <f t="shared" si="188"/>
        <v>0.74093917247347652</v>
      </c>
      <c r="L343" s="124">
        <f t="shared" si="188"/>
        <v>0.74793379711951979</v>
      </c>
      <c r="M343" s="124">
        <f t="shared" si="188"/>
        <v>0.7487876917682732</v>
      </c>
      <c r="N343" s="124">
        <f t="shared" si="188"/>
        <v>0.75807331315032378</v>
      </c>
      <c r="O343" s="124">
        <f t="shared" si="188"/>
        <v>0.75828664525838263</v>
      </c>
      <c r="P343" s="124">
        <f t="shared" si="188"/>
        <v>0.76542029763736263</v>
      </c>
      <c r="Q343" s="124">
        <f t="shared" si="188"/>
        <v>0.76534247411669276</v>
      </c>
      <c r="R343" s="124">
        <f t="shared" ref="R343:V343" si="189">IF(R324=0,"",R324/R305)</f>
        <v>0.77680406177618289</v>
      </c>
      <c r="S343" s="124">
        <f t="shared" si="189"/>
        <v>0.80134640655302503</v>
      </c>
      <c r="T343" s="124">
        <f t="shared" si="189"/>
        <v>0.81477659677525194</v>
      </c>
      <c r="U343" s="124">
        <f t="shared" si="189"/>
        <v>0.82155570972683789</v>
      </c>
      <c r="V343" s="124">
        <f t="shared" si="189"/>
        <v>0.82101346055226299</v>
      </c>
      <c r="W343" s="124">
        <f t="shared" ref="W343" si="190">IF(W324=0,"",W324/W305)</f>
        <v>0.81452227130829058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0.60914522124270842</v>
      </c>
      <c r="D344" s="111">
        <f t="shared" si="191"/>
        <v>0.60099178507358619</v>
      </c>
      <c r="E344" s="111">
        <f t="shared" si="191"/>
        <v>0.59906345629400304</v>
      </c>
      <c r="F344" s="111">
        <f t="shared" si="191"/>
        <v>0.59633365701767937</v>
      </c>
      <c r="G344" s="111">
        <f t="shared" si="191"/>
        <v>0.59863535950563773</v>
      </c>
      <c r="H344" s="111">
        <f t="shared" si="191"/>
        <v>0.60631733525844256</v>
      </c>
      <c r="I344" s="111">
        <f t="shared" si="191"/>
        <v>0.60330920021421264</v>
      </c>
      <c r="J344" s="111">
        <f t="shared" si="191"/>
        <v>0.60101455932874959</v>
      </c>
      <c r="K344" s="111">
        <f t="shared" si="191"/>
        <v>0.6042198693670584</v>
      </c>
      <c r="L344" s="111">
        <f t="shared" si="191"/>
        <v>0.60231055747630458</v>
      </c>
      <c r="M344" s="111">
        <f t="shared" si="191"/>
        <v>0.60635102289582665</v>
      </c>
      <c r="N344" s="111">
        <f t="shared" si="191"/>
        <v>0.60705298094611848</v>
      </c>
      <c r="O344" s="111">
        <f t="shared" si="191"/>
        <v>0.60689472755494811</v>
      </c>
      <c r="P344" s="111">
        <f t="shared" si="191"/>
        <v>0.60012838396887247</v>
      </c>
      <c r="Q344" s="111">
        <f t="shared" si="191"/>
        <v>0.59377086746357033</v>
      </c>
      <c r="R344" s="111">
        <f t="shared" ref="R344:V344" si="192">IF(R325=0,"",R325/R306)</f>
        <v>0.59123320852197725</v>
      </c>
      <c r="S344" s="111">
        <f t="shared" si="192"/>
        <v>0.60568950834744428</v>
      </c>
      <c r="T344" s="111">
        <f t="shared" si="192"/>
        <v>0.61166486555016553</v>
      </c>
      <c r="U344" s="111">
        <f t="shared" si="192"/>
        <v>0.61315937612708249</v>
      </c>
      <c r="V344" s="111">
        <f t="shared" si="192"/>
        <v>0.61471061526263227</v>
      </c>
      <c r="W344" s="111">
        <f t="shared" ref="W344" si="193">IF(W325=0,"",W325/W306)</f>
        <v>0.61677851152062646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0.76817940013602826</v>
      </c>
      <c r="D345" s="45">
        <f t="shared" si="194"/>
        <v>0.76641838359507009</v>
      </c>
      <c r="E345" s="45">
        <f t="shared" si="194"/>
        <v>0.76751143544034139</v>
      </c>
      <c r="F345" s="45">
        <f t="shared" si="194"/>
        <v>0.76789735837472539</v>
      </c>
      <c r="G345" s="45">
        <f t="shared" si="194"/>
        <v>0.77347402365886864</v>
      </c>
      <c r="H345" s="45">
        <f t="shared" si="194"/>
        <v>0.77800977255715242</v>
      </c>
      <c r="I345" s="45">
        <f t="shared" si="194"/>
        <v>0.77505699083632229</v>
      </c>
      <c r="J345" s="45">
        <f t="shared" si="194"/>
        <v>0.77702550381522217</v>
      </c>
      <c r="K345" s="45">
        <f t="shared" si="194"/>
        <v>0.77743109670869659</v>
      </c>
      <c r="L345" s="45">
        <f t="shared" si="194"/>
        <v>0.78183309825835534</v>
      </c>
      <c r="M345" s="45">
        <f t="shared" si="194"/>
        <v>0.78518662272702999</v>
      </c>
      <c r="N345" s="45">
        <f t="shared" si="194"/>
        <v>0.78864937435328952</v>
      </c>
      <c r="O345" s="45">
        <f t="shared" si="194"/>
        <v>0.79233752354844922</v>
      </c>
      <c r="P345" s="45">
        <f t="shared" si="194"/>
        <v>0.79630987272243348</v>
      </c>
      <c r="Q345" s="45">
        <f t="shared" si="194"/>
        <v>0.7997056150792019</v>
      </c>
      <c r="R345" s="45">
        <f t="shared" ref="R345:V345" si="195">IF(R326=0,"",R326/R307)</f>
        <v>0.8109673520444276</v>
      </c>
      <c r="S345" s="45">
        <f t="shared" si="195"/>
        <v>0.83072241893240406</v>
      </c>
      <c r="T345" s="45">
        <f t="shared" si="195"/>
        <v>0.8463003168064257</v>
      </c>
      <c r="U345" s="45">
        <f t="shared" si="195"/>
        <v>0.85979224218821459</v>
      </c>
      <c r="V345" s="45">
        <f t="shared" si="195"/>
        <v>0.86971399978575048</v>
      </c>
      <c r="W345" s="45">
        <f t="shared" ref="W345" si="196">IF(W326=0,"",W326/W307)</f>
        <v>0.87593801501226565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3503.9782923357066</v>
      </c>
      <c r="D347" s="117">
        <f t="shared" si="197"/>
        <v>2726.4813922814756</v>
      </c>
      <c r="E347" s="117">
        <f t="shared" si="197"/>
        <v>3122.8827545733598</v>
      </c>
      <c r="F347" s="117">
        <f t="shared" si="197"/>
        <v>2668.4500239108957</v>
      </c>
      <c r="G347" s="117">
        <f t="shared" si="197"/>
        <v>2324.2807128190739</v>
      </c>
      <c r="H347" s="117">
        <f t="shared" si="197"/>
        <v>2162.7984510296033</v>
      </c>
      <c r="I347" s="117">
        <f t="shared" si="197"/>
        <v>1562.8103533699473</v>
      </c>
      <c r="J347" s="117">
        <f t="shared" si="197"/>
        <v>2731.6943908643602</v>
      </c>
      <c r="K347" s="117">
        <f t="shared" si="197"/>
        <v>2270.888769727826</v>
      </c>
      <c r="L347" s="117">
        <f t="shared" si="197"/>
        <v>2416.1320881330585</v>
      </c>
      <c r="M347" s="117">
        <f t="shared" si="197"/>
        <v>2250.051314386651</v>
      </c>
      <c r="N347" s="117">
        <f t="shared" si="197"/>
        <v>2610.0542188476829</v>
      </c>
      <c r="O347" s="117">
        <f t="shared" si="197"/>
        <v>2827.0216944689614</v>
      </c>
      <c r="P347" s="117">
        <f t="shared" si="197"/>
        <v>1587.4019800874162</v>
      </c>
      <c r="Q347" s="117">
        <f t="shared" si="197"/>
        <v>1025.1928899562533</v>
      </c>
      <c r="R347" s="117">
        <f t="shared" ref="R347:V347" si="198">R348+R351+R353+R362</f>
        <v>553.4312540869156</v>
      </c>
      <c r="S347" s="117">
        <f t="shared" si="198"/>
        <v>939.71046857558838</v>
      </c>
      <c r="T347" s="117">
        <f t="shared" si="198"/>
        <v>934.28946250074341</v>
      </c>
      <c r="U347" s="117">
        <f t="shared" si="198"/>
        <v>1055.6317436144029</v>
      </c>
      <c r="V347" s="117">
        <f t="shared" si="198"/>
        <v>1014.4519328152518</v>
      </c>
      <c r="W347" s="117">
        <f t="shared" ref="W347" si="199">W348+W351+W353+W362</f>
        <v>446.27775137899778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3253.6273058942415</v>
      </c>
      <c r="D348" s="122">
        <f t="shared" si="200"/>
        <v>2521.5594728443943</v>
      </c>
      <c r="E348" s="122">
        <f t="shared" si="200"/>
        <v>2899.8253663637793</v>
      </c>
      <c r="F348" s="122">
        <f t="shared" si="200"/>
        <v>2495.4077588276887</v>
      </c>
      <c r="G348" s="122">
        <f t="shared" si="200"/>
        <v>2138.0978282415235</v>
      </c>
      <c r="H348" s="122">
        <f t="shared" si="200"/>
        <v>1960.3562652359701</v>
      </c>
      <c r="I348" s="122">
        <f t="shared" si="200"/>
        <v>1389.1398306872854</v>
      </c>
      <c r="J348" s="122">
        <f t="shared" si="200"/>
        <v>2400.0440833181133</v>
      </c>
      <c r="K348" s="122">
        <f t="shared" si="200"/>
        <v>2027.1750236142359</v>
      </c>
      <c r="L348" s="122">
        <f t="shared" si="200"/>
        <v>2153.0268263345215</v>
      </c>
      <c r="M348" s="122">
        <f t="shared" si="200"/>
        <v>2020.8833841759772</v>
      </c>
      <c r="N348" s="122">
        <f t="shared" si="200"/>
        <v>2352.3272357568267</v>
      </c>
      <c r="O348" s="122">
        <f t="shared" si="200"/>
        <v>2641.1342401747584</v>
      </c>
      <c r="P348" s="122">
        <f t="shared" si="200"/>
        <v>1505.7286814615345</v>
      </c>
      <c r="Q348" s="122">
        <f t="shared" si="200"/>
        <v>951.42940136171364</v>
      </c>
      <c r="R348" s="122">
        <f t="shared" ref="R348:V348" si="201">SUM(R349:R350)</f>
        <v>487.44348767284225</v>
      </c>
      <c r="S348" s="122">
        <f t="shared" si="201"/>
        <v>781.10423795019904</v>
      </c>
      <c r="T348" s="122">
        <f t="shared" si="201"/>
        <v>769.6006217707054</v>
      </c>
      <c r="U348" s="122">
        <f t="shared" si="201"/>
        <v>870.57442841502757</v>
      </c>
      <c r="V348" s="122">
        <f t="shared" si="201"/>
        <v>879.97116766332533</v>
      </c>
      <c r="W348" s="122">
        <f t="shared" ref="W348" si="202">SUM(W349:W350)</f>
        <v>391.19205717773883</v>
      </c>
      <c r="DA348" s="130" t="s">
        <v>3794</v>
      </c>
    </row>
    <row r="349" spans="1:105" ht="12" customHeight="1" x14ac:dyDescent="0.25">
      <c r="A349" s="97" t="s">
        <v>217</v>
      </c>
      <c r="B349" s="98"/>
      <c r="C349" s="98">
        <v>3253.6273058942415</v>
      </c>
      <c r="D349" s="98">
        <v>2521.5594728443943</v>
      </c>
      <c r="E349" s="98">
        <v>2899.8253663637793</v>
      </c>
      <c r="F349" s="98">
        <v>2495.4077588276887</v>
      </c>
      <c r="G349" s="98">
        <v>2138.0978282415235</v>
      </c>
      <c r="H349" s="98">
        <v>1960.3562652359701</v>
      </c>
      <c r="I349" s="98">
        <v>1389.1398306872854</v>
      </c>
      <c r="J349" s="98">
        <v>2400.0440833181133</v>
      </c>
      <c r="K349" s="98">
        <v>2027.1750236142359</v>
      </c>
      <c r="L349" s="98">
        <v>2153.0268263345215</v>
      </c>
      <c r="M349" s="98">
        <v>2020.8833841759772</v>
      </c>
      <c r="N349" s="98">
        <v>2352.3272357568267</v>
      </c>
      <c r="O349" s="98">
        <v>2641.1342401747584</v>
      </c>
      <c r="P349" s="98">
        <v>1505.7286814615345</v>
      </c>
      <c r="Q349" s="98">
        <v>951.42940136171364</v>
      </c>
      <c r="R349" s="98">
        <v>487.44348767284225</v>
      </c>
      <c r="S349" s="98">
        <v>781.10423795019904</v>
      </c>
      <c r="T349" s="98">
        <v>769.6006217707054</v>
      </c>
      <c r="U349" s="98">
        <v>870.57442841502757</v>
      </c>
      <c r="V349" s="98">
        <v>879.97116766332533</v>
      </c>
      <c r="W349" s="98">
        <v>391.19205717773883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227.18471298378299</v>
      </c>
      <c r="D353" s="122">
        <v>183.86513421270161</v>
      </c>
      <c r="E353" s="122">
        <v>197.76061615192276</v>
      </c>
      <c r="F353" s="122">
        <v>149.19028227048341</v>
      </c>
      <c r="G353" s="122">
        <v>168.02885932552309</v>
      </c>
      <c r="H353" s="122">
        <v>189.21857498986319</v>
      </c>
      <c r="I353" s="122">
        <v>158.76273060171056</v>
      </c>
      <c r="J353" s="122">
        <v>311.79043246962959</v>
      </c>
      <c r="K353" s="122">
        <v>222.37958131167329</v>
      </c>
      <c r="L353" s="122">
        <v>242.74552401892618</v>
      </c>
      <c r="M353" s="122">
        <v>207.74080364903477</v>
      </c>
      <c r="N353" s="122">
        <v>236.77001306906226</v>
      </c>
      <c r="O353" s="122">
        <v>160.37990750048851</v>
      </c>
      <c r="P353" s="122">
        <v>66.084103256260235</v>
      </c>
      <c r="Q353" s="122">
        <v>63.035004014908488</v>
      </c>
      <c r="R353" s="122">
        <v>60.786475361066891</v>
      </c>
      <c r="S353" s="122">
        <v>151.26054917148178</v>
      </c>
      <c r="T353" s="122">
        <v>157.14738137249171</v>
      </c>
      <c r="U353" s="122">
        <v>175.06801014413492</v>
      </c>
      <c r="V353" s="122">
        <v>122.29451759495583</v>
      </c>
      <c r="W353" s="122">
        <v>47.131855936583776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226.45116393023648</v>
      </c>
      <c r="D354" s="98">
        <v>183.58192476562863</v>
      </c>
      <c r="E354" s="98">
        <v>196.81446429596988</v>
      </c>
      <c r="F354" s="98">
        <v>149.169441679106</v>
      </c>
      <c r="G354" s="98">
        <v>167.24709590754432</v>
      </c>
      <c r="H354" s="98">
        <v>187.8710905308462</v>
      </c>
      <c r="I354" s="98">
        <v>158.58960022445476</v>
      </c>
      <c r="J354" s="98">
        <v>310.28052943022487</v>
      </c>
      <c r="K354" s="98">
        <v>221.37122059165839</v>
      </c>
      <c r="L354" s="98">
        <v>242.32544051259106</v>
      </c>
      <c r="M354" s="98">
        <v>207.18610459082134</v>
      </c>
      <c r="N354" s="98">
        <v>235.7896322113306</v>
      </c>
      <c r="O354" s="98">
        <v>160.26586690546748</v>
      </c>
      <c r="P354" s="98">
        <v>64.249952826902259</v>
      </c>
      <c r="Q354" s="98">
        <v>62.787178752169169</v>
      </c>
      <c r="R354" s="98">
        <v>60.422792015817194</v>
      </c>
      <c r="S354" s="98">
        <v>150.51012297118871</v>
      </c>
      <c r="T354" s="98">
        <v>156.67246619582272</v>
      </c>
      <c r="U354" s="98">
        <v>173.03017078545435</v>
      </c>
      <c r="V354" s="98">
        <v>121.14850611056227</v>
      </c>
      <c r="W354" s="98">
        <v>47.075330150693304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0.73354905354652888</v>
      </c>
      <c r="D355" s="98">
        <v>0.28320944707297041</v>
      </c>
      <c r="E355" s="98">
        <v>0.94615185595285523</v>
      </c>
      <c r="F355" s="98">
        <v>2.0840591377458084E-2</v>
      </c>
      <c r="G355" s="98">
        <v>0.78176341797875781</v>
      </c>
      <c r="H355" s="98">
        <v>1.3474844590169672</v>
      </c>
      <c r="I355" s="98">
        <v>0.17313037725577662</v>
      </c>
      <c r="J355" s="98">
        <v>1.5099030394047193</v>
      </c>
      <c r="K355" s="98">
        <v>1.0083607200149236</v>
      </c>
      <c r="L355" s="98">
        <v>0.42008350633505837</v>
      </c>
      <c r="M355" s="98">
        <v>0.55469905821345056</v>
      </c>
      <c r="N355" s="98">
        <v>0.98038085773166861</v>
      </c>
      <c r="O355" s="98">
        <v>0.11404059502102347</v>
      </c>
      <c r="P355" s="98">
        <v>1.8341504293579796</v>
      </c>
      <c r="Q355" s="98">
        <v>0.24782526273930999</v>
      </c>
      <c r="R355" s="98">
        <v>0.36368334524969931</v>
      </c>
      <c r="S355" s="98">
        <v>0.7504262002930796</v>
      </c>
      <c r="T355" s="98">
        <v>0.47491517666894689</v>
      </c>
      <c r="U355" s="98">
        <v>2.0378393586805599</v>
      </c>
      <c r="V355" s="98">
        <v>1.1460114843935731</v>
      </c>
      <c r="W355" s="98">
        <v>5.6525785890474842E-2</v>
      </c>
      <c r="DA355" s="63" t="s">
        <v>3801</v>
      </c>
    </row>
    <row r="356" spans="1:105" ht="12" customHeight="1" x14ac:dyDescent="0.25">
      <c r="A356" s="100" t="s">
        <v>217</v>
      </c>
      <c r="B356" s="101"/>
      <c r="C356" s="101">
        <v>0.73354905354652888</v>
      </c>
      <c r="D356" s="101">
        <v>0.28320944707297041</v>
      </c>
      <c r="E356" s="101">
        <v>0.94615185595285523</v>
      </c>
      <c r="F356" s="101">
        <v>2.0840591377458084E-2</v>
      </c>
      <c r="G356" s="101">
        <v>0.78176341797875781</v>
      </c>
      <c r="H356" s="101">
        <v>1.3474844590169672</v>
      </c>
      <c r="I356" s="101">
        <v>0.17313037725577662</v>
      </c>
      <c r="J356" s="101">
        <v>1.5099030394047193</v>
      </c>
      <c r="K356" s="101">
        <v>1.0083607200149236</v>
      </c>
      <c r="L356" s="101">
        <v>0.42008350633505837</v>
      </c>
      <c r="M356" s="101">
        <v>0.55469905821345056</v>
      </c>
      <c r="N356" s="101">
        <v>0.98038085773166861</v>
      </c>
      <c r="O356" s="101">
        <v>0.11404059502102347</v>
      </c>
      <c r="P356" s="101">
        <v>1.8341504293579796</v>
      </c>
      <c r="Q356" s="101">
        <v>0.24782526273930999</v>
      </c>
      <c r="R356" s="101">
        <v>0.36368334524969931</v>
      </c>
      <c r="S356" s="101">
        <v>0.7504262002930796</v>
      </c>
      <c r="T356" s="101">
        <v>0.47491517666894689</v>
      </c>
      <c r="U356" s="101">
        <v>2.0378393586805599</v>
      </c>
      <c r="V356" s="101">
        <v>1.1460114843935731</v>
      </c>
      <c r="W356" s="101">
        <v>5.6525785890474842E-2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23.166273457682262</v>
      </c>
      <c r="D362" s="122">
        <v>21.056785224379222</v>
      </c>
      <c r="E362" s="122">
        <v>25.296772057657677</v>
      </c>
      <c r="F362" s="122">
        <v>23.851982812723783</v>
      </c>
      <c r="G362" s="122">
        <v>18.154025252026958</v>
      </c>
      <c r="H362" s="122">
        <v>13.223610803770015</v>
      </c>
      <c r="I362" s="122">
        <v>14.907792080951472</v>
      </c>
      <c r="J362" s="122">
        <v>19.859875076617268</v>
      </c>
      <c r="K362" s="122">
        <v>21.334164801916629</v>
      </c>
      <c r="L362" s="122">
        <v>20.359737779610747</v>
      </c>
      <c r="M362" s="122">
        <v>21.427126561638797</v>
      </c>
      <c r="N362" s="122">
        <v>20.956970021793786</v>
      </c>
      <c r="O362" s="122">
        <v>25.507546793714603</v>
      </c>
      <c r="P362" s="122">
        <v>15.589195369621395</v>
      </c>
      <c r="Q362" s="122">
        <v>10.728484579631189</v>
      </c>
      <c r="R362" s="122">
        <v>5.2012910530064467</v>
      </c>
      <c r="S362" s="122">
        <v>7.3456814539075035</v>
      </c>
      <c r="T362" s="122">
        <v>7.5414593575462563</v>
      </c>
      <c r="U362" s="122">
        <v>9.989305055240397</v>
      </c>
      <c r="V362" s="122">
        <v>12.186247556970676</v>
      </c>
      <c r="W362" s="122">
        <v>7.9538382646751415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23.166273457682262</v>
      </c>
      <c r="D363" s="98">
        <v>21.056785224379222</v>
      </c>
      <c r="E363" s="98">
        <v>25.296772057657677</v>
      </c>
      <c r="F363" s="98">
        <v>23.851982812723783</v>
      </c>
      <c r="G363" s="98">
        <v>18.154025252026958</v>
      </c>
      <c r="H363" s="98">
        <v>13.223610803770015</v>
      </c>
      <c r="I363" s="98">
        <v>14.907792080951472</v>
      </c>
      <c r="J363" s="98">
        <v>19.859875076617268</v>
      </c>
      <c r="K363" s="98">
        <v>21.334164801916629</v>
      </c>
      <c r="L363" s="98">
        <v>20.359737779610747</v>
      </c>
      <c r="M363" s="98">
        <v>21.427126561638797</v>
      </c>
      <c r="N363" s="98">
        <v>20.956970021793786</v>
      </c>
      <c r="O363" s="98">
        <v>25.507546793714603</v>
      </c>
      <c r="P363" s="98">
        <v>15.589195369621395</v>
      </c>
      <c r="Q363" s="98">
        <v>10.728484579631189</v>
      </c>
      <c r="R363" s="98">
        <v>5.2012910530064467</v>
      </c>
      <c r="S363" s="98">
        <v>7.3456814539075035</v>
      </c>
      <c r="T363" s="98">
        <v>7.5414593575462563</v>
      </c>
      <c r="U363" s="98">
        <v>9.989305055240397</v>
      </c>
      <c r="V363" s="98">
        <v>12.186247556970676</v>
      </c>
      <c r="W363" s="98">
        <v>7.9538382646751415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18583.572716532039</v>
      </c>
      <c r="D366" s="117">
        <f t="shared" si="204"/>
        <v>16384.164681136997</v>
      </c>
      <c r="E366" s="117">
        <f t="shared" si="204"/>
        <v>16749.26234499448</v>
      </c>
      <c r="F366" s="117">
        <f t="shared" si="204"/>
        <v>16014.80322454658</v>
      </c>
      <c r="G366" s="117">
        <f t="shared" si="204"/>
        <v>17436.124590818155</v>
      </c>
      <c r="H366" s="117">
        <f t="shared" si="204"/>
        <v>17271.816689427953</v>
      </c>
      <c r="I366" s="117">
        <f t="shared" si="204"/>
        <v>13733.15272583703</v>
      </c>
      <c r="J366" s="117">
        <f t="shared" si="204"/>
        <v>15109.212814904278</v>
      </c>
      <c r="K366" s="117">
        <f t="shared" si="204"/>
        <v>14741.408896789673</v>
      </c>
      <c r="L366" s="117">
        <f t="shared" si="204"/>
        <v>15462.088061130087</v>
      </c>
      <c r="M366" s="117">
        <f t="shared" si="204"/>
        <v>13873.273561071937</v>
      </c>
      <c r="N366" s="117">
        <f t="shared" si="204"/>
        <v>13767.736630576603</v>
      </c>
      <c r="O366" s="117">
        <f t="shared" si="204"/>
        <v>13380.453275187265</v>
      </c>
      <c r="P366" s="117">
        <f t="shared" si="204"/>
        <v>10760.172842520858</v>
      </c>
      <c r="Q366" s="117">
        <f t="shared" si="204"/>
        <v>9680.6843011315177</v>
      </c>
      <c r="R366" s="117">
        <f t="shared" ref="R366:V366" si="205">R367+R370+R372+R381</f>
        <v>9264.6221642616565</v>
      </c>
      <c r="S366" s="117">
        <f t="shared" si="205"/>
        <v>9946.2188477045001</v>
      </c>
      <c r="T366" s="117">
        <f t="shared" si="205"/>
        <v>9491.7584704652327</v>
      </c>
      <c r="U366" s="117">
        <f t="shared" si="205"/>
        <v>9634.9752687085602</v>
      </c>
      <c r="V366" s="117">
        <f t="shared" si="205"/>
        <v>9840.1365800178392</v>
      </c>
      <c r="W366" s="117">
        <f t="shared" ref="W366" si="206">W367+W370+W372+W381</f>
        <v>8248.4209963676494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15835.75165817018</v>
      </c>
      <c r="D367" s="122">
        <f t="shared" si="207"/>
        <v>13754.827012660051</v>
      </c>
      <c r="E367" s="122">
        <f t="shared" si="207"/>
        <v>14140.728991549488</v>
      </c>
      <c r="F367" s="122">
        <f t="shared" si="207"/>
        <v>13484.953187330117</v>
      </c>
      <c r="G367" s="122">
        <f t="shared" si="207"/>
        <v>14613.387682892506</v>
      </c>
      <c r="H367" s="122">
        <f t="shared" si="207"/>
        <v>14209.040555405132</v>
      </c>
      <c r="I367" s="122">
        <f t="shared" si="207"/>
        <v>11053.53479130885</v>
      </c>
      <c r="J367" s="122">
        <f t="shared" si="207"/>
        <v>12209.147118934381</v>
      </c>
      <c r="K367" s="122">
        <f t="shared" si="207"/>
        <v>11989.688587117376</v>
      </c>
      <c r="L367" s="122">
        <f t="shared" si="207"/>
        <v>12596.275652355102</v>
      </c>
      <c r="M367" s="122">
        <f t="shared" si="207"/>
        <v>11120.556152209972</v>
      </c>
      <c r="N367" s="122">
        <f t="shared" si="207"/>
        <v>11050.622839003312</v>
      </c>
      <c r="O367" s="122">
        <f t="shared" si="207"/>
        <v>10957.955702994583</v>
      </c>
      <c r="P367" s="122">
        <f t="shared" si="207"/>
        <v>8515.6195619530827</v>
      </c>
      <c r="Q367" s="122">
        <f t="shared" si="207"/>
        <v>7612.3910584277119</v>
      </c>
      <c r="R367" s="122">
        <f t="shared" ref="R367:V367" si="208">SUM(R368:R369)</f>
        <v>6980.8721253853837</v>
      </c>
      <c r="S367" s="122">
        <f t="shared" si="208"/>
        <v>7361.4571511256509</v>
      </c>
      <c r="T367" s="122">
        <f t="shared" si="208"/>
        <v>7013.5714048703312</v>
      </c>
      <c r="U367" s="122">
        <f t="shared" si="208"/>
        <v>7079.6669188653796</v>
      </c>
      <c r="V367" s="122">
        <f t="shared" si="208"/>
        <v>7360.3848944889878</v>
      </c>
      <c r="W367" s="122">
        <f t="shared" ref="W367" si="209">SUM(W368:W369)</f>
        <v>6020.0354764238873</v>
      </c>
      <c r="DA367" s="130" t="s">
        <v>3962</v>
      </c>
    </row>
    <row r="368" spans="1:105" ht="12" customHeight="1" x14ac:dyDescent="0.25">
      <c r="A368" s="97" t="s">
        <v>217</v>
      </c>
      <c r="B368" s="98"/>
      <c r="C368" s="98">
        <v>15630.209224495089</v>
      </c>
      <c r="D368" s="98">
        <v>13580.172141487472</v>
      </c>
      <c r="E368" s="98">
        <v>13967.432118968778</v>
      </c>
      <c r="F368" s="98">
        <v>13325.960679330146</v>
      </c>
      <c r="G368" s="98">
        <v>14433.770330408575</v>
      </c>
      <c r="H368" s="98">
        <v>14030.40179918781</v>
      </c>
      <c r="I368" s="98">
        <v>10919.957356129924</v>
      </c>
      <c r="J368" s="98">
        <v>12059.755022728748</v>
      </c>
      <c r="K368" s="98">
        <v>11844.738109564849</v>
      </c>
      <c r="L368" s="98">
        <v>12441.658614492662</v>
      </c>
      <c r="M368" s="98">
        <v>10983.75713076823</v>
      </c>
      <c r="N368" s="98">
        <v>10912.124412534533</v>
      </c>
      <c r="O368" s="98">
        <v>10815.170063716341</v>
      </c>
      <c r="P368" s="98">
        <v>8400.4998360847349</v>
      </c>
      <c r="Q368" s="98">
        <v>7511.5456039565424</v>
      </c>
      <c r="R368" s="98">
        <v>6886.9378768192155</v>
      </c>
      <c r="S368" s="98">
        <v>7258.7417365455385</v>
      </c>
      <c r="T368" s="98">
        <v>6914.7179835487696</v>
      </c>
      <c r="U368" s="98">
        <v>6980.4785720881455</v>
      </c>
      <c r="V368" s="98">
        <v>7258.7731843023666</v>
      </c>
      <c r="W368" s="98">
        <v>5938.5156726807963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205.54243367509054</v>
      </c>
      <c r="D369" s="98">
        <v>174.65487117257976</v>
      </c>
      <c r="E369" s="98">
        <v>173.29687258070916</v>
      </c>
      <c r="F369" s="98">
        <v>158.99250799997102</v>
      </c>
      <c r="G369" s="98">
        <v>179.6173524839302</v>
      </c>
      <c r="H369" s="98">
        <v>178.63875621732225</v>
      </c>
      <c r="I369" s="98">
        <v>133.57743517892516</v>
      </c>
      <c r="J369" s="98">
        <v>149.39209620563321</v>
      </c>
      <c r="K369" s="98">
        <v>144.95047755252833</v>
      </c>
      <c r="L369" s="98">
        <v>154.61703786243939</v>
      </c>
      <c r="M369" s="98">
        <v>136.79902144174315</v>
      </c>
      <c r="N369" s="98">
        <v>138.49842646877948</v>
      </c>
      <c r="O369" s="98">
        <v>142.78563927824189</v>
      </c>
      <c r="P369" s="98">
        <v>115.1197258683478</v>
      </c>
      <c r="Q369" s="98">
        <v>100.84545447116982</v>
      </c>
      <c r="R369" s="98">
        <v>93.934248566168492</v>
      </c>
      <c r="S369" s="98">
        <v>102.71541458011275</v>
      </c>
      <c r="T369" s="98">
        <v>98.853421321561797</v>
      </c>
      <c r="U369" s="98">
        <v>99.188346777234173</v>
      </c>
      <c r="V369" s="98">
        <v>101.61171018662148</v>
      </c>
      <c r="W369" s="98">
        <v>81.519803743091046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35.88667073139603</v>
      </c>
      <c r="D370" s="122">
        <f t="shared" si="210"/>
        <v>25.936868292200923</v>
      </c>
      <c r="E370" s="122">
        <f t="shared" si="210"/>
        <v>66.453901571215553</v>
      </c>
      <c r="F370" s="122">
        <f t="shared" si="210"/>
        <v>59.929768966638463</v>
      </c>
      <c r="G370" s="122">
        <f t="shared" si="210"/>
        <v>69.978564785148848</v>
      </c>
      <c r="H370" s="122">
        <f t="shared" si="210"/>
        <v>71.171528642982508</v>
      </c>
      <c r="I370" s="122">
        <f t="shared" si="210"/>
        <v>67.345783962348534</v>
      </c>
      <c r="J370" s="122">
        <f t="shared" si="210"/>
        <v>44.459658317654004</v>
      </c>
      <c r="K370" s="122">
        <f t="shared" si="210"/>
        <v>59.443302202503851</v>
      </c>
      <c r="L370" s="122">
        <f t="shared" si="210"/>
        <v>62.70141501881676</v>
      </c>
      <c r="M370" s="122">
        <f t="shared" si="210"/>
        <v>51.534779776789691</v>
      </c>
      <c r="N370" s="122">
        <f t="shared" si="210"/>
        <v>78.524735660268888</v>
      </c>
      <c r="O370" s="122">
        <f t="shared" si="210"/>
        <v>39.559548622679394</v>
      </c>
      <c r="P370" s="122">
        <f t="shared" si="210"/>
        <v>18.092800268492709</v>
      </c>
      <c r="Q370" s="122">
        <f t="shared" si="210"/>
        <v>7.7255339645115422</v>
      </c>
      <c r="R370" s="122">
        <f t="shared" si="210"/>
        <v>35.45080894086508</v>
      </c>
      <c r="S370" s="122">
        <f t="shared" si="210"/>
        <v>51.648222687134627</v>
      </c>
      <c r="T370" s="122">
        <f t="shared" si="210"/>
        <v>28.870380942950231</v>
      </c>
      <c r="U370" s="122">
        <f t="shared" si="210"/>
        <v>44.785569983146964</v>
      </c>
      <c r="V370" s="122">
        <f t="shared" si="210"/>
        <v>57.250185232685723</v>
      </c>
      <c r="W370" s="122">
        <f t="shared" si="210"/>
        <v>59.073264686194179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35.88667073139603</v>
      </c>
      <c r="D371" s="98">
        <f>RES_hhdet_in_fech!D48</f>
        <v>25.936868292200923</v>
      </c>
      <c r="E371" s="98">
        <f>RES_hhdet_in_fech!E48</f>
        <v>66.453901571215553</v>
      </c>
      <c r="F371" s="98">
        <f>RES_hhdet_in_fech!F48</f>
        <v>59.929768966638463</v>
      </c>
      <c r="G371" s="98">
        <f>RES_hhdet_in_fech!G48</f>
        <v>69.978564785148848</v>
      </c>
      <c r="H371" s="98">
        <f>RES_hhdet_in_fech!H48</f>
        <v>71.171528642982508</v>
      </c>
      <c r="I371" s="98">
        <f>RES_hhdet_in_fech!I48</f>
        <v>67.345783962348534</v>
      </c>
      <c r="J371" s="98">
        <f>RES_hhdet_in_fech!J48</f>
        <v>44.459658317654004</v>
      </c>
      <c r="K371" s="98">
        <f>RES_hhdet_in_fech!K48</f>
        <v>59.443302202503851</v>
      </c>
      <c r="L371" s="98">
        <f>RES_hhdet_in_fech!L48</f>
        <v>62.70141501881676</v>
      </c>
      <c r="M371" s="98">
        <f>RES_hhdet_in_fech!M48</f>
        <v>51.534779776789691</v>
      </c>
      <c r="N371" s="98">
        <f>RES_hhdet_in_fech!N48</f>
        <v>78.524735660268888</v>
      </c>
      <c r="O371" s="98">
        <f>RES_hhdet_in_fech!O48</f>
        <v>39.559548622679394</v>
      </c>
      <c r="P371" s="98">
        <f>RES_hhdet_in_fech!P48</f>
        <v>18.092800268492709</v>
      </c>
      <c r="Q371" s="98">
        <f>RES_hhdet_in_fech!Q48</f>
        <v>7.7255339645115422</v>
      </c>
      <c r="R371" s="98">
        <f>RES_hhdet_in_fech!R48</f>
        <v>35.45080894086508</v>
      </c>
      <c r="S371" s="98">
        <f>RES_hhdet_in_fech!S48</f>
        <v>51.648222687134627</v>
      </c>
      <c r="T371" s="98">
        <f>RES_hhdet_in_fech!T48</f>
        <v>28.870380942950231</v>
      </c>
      <c r="U371" s="98">
        <f>RES_hhdet_in_fech!U48</f>
        <v>44.785569983146964</v>
      </c>
      <c r="V371" s="98">
        <f>RES_hhdet_in_fech!V48</f>
        <v>57.250185232685723</v>
      </c>
      <c r="W371" s="98">
        <f>RES_hhdet_in_fech!W48</f>
        <v>59.073264686194179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1990.9208489496468</v>
      </c>
      <c r="D372" s="122">
        <v>1904.809000393044</v>
      </c>
      <c r="E372" s="122">
        <v>1845.6451388569492</v>
      </c>
      <c r="F372" s="122">
        <v>1763.5387593842265</v>
      </c>
      <c r="G372" s="122">
        <v>2014.5077653617102</v>
      </c>
      <c r="H372" s="122">
        <v>2208.428088612915</v>
      </c>
      <c r="I372" s="122">
        <v>1875.7098908768437</v>
      </c>
      <c r="J372" s="122">
        <v>2135.5473926318473</v>
      </c>
      <c r="K372" s="122">
        <v>1998.8125270029177</v>
      </c>
      <c r="L372" s="122">
        <v>2073.1681276040467</v>
      </c>
      <c r="M372" s="122">
        <v>2030.6933970309842</v>
      </c>
      <c r="N372" s="122">
        <v>1962.0054358096734</v>
      </c>
      <c r="O372" s="122">
        <v>1716.4163120664716</v>
      </c>
      <c r="P372" s="122">
        <v>1578.6016959083136</v>
      </c>
      <c r="Q372" s="122">
        <v>1465.4744684245477</v>
      </c>
      <c r="R372" s="122">
        <v>1695.2124452974942</v>
      </c>
      <c r="S372" s="122">
        <v>1920.6502782178495</v>
      </c>
      <c r="T372" s="122">
        <v>1858.7028741697759</v>
      </c>
      <c r="U372" s="122">
        <v>1904.7222979107858</v>
      </c>
      <c r="V372" s="122">
        <v>1806.4988067717275</v>
      </c>
      <c r="W372" s="122">
        <v>1575.0395595185332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2517.8879925224323</v>
      </c>
      <c r="D373" s="98">
        <v>2464.9521970997239</v>
      </c>
      <c r="E373" s="98">
        <v>2419.2669777905298</v>
      </c>
      <c r="F373" s="98">
        <v>2409.3704746962244</v>
      </c>
      <c r="G373" s="98">
        <v>2507.3785675331333</v>
      </c>
      <c r="H373" s="98">
        <v>2653.5868035213621</v>
      </c>
      <c r="I373" s="98">
        <v>2058.4518287021324</v>
      </c>
      <c r="J373" s="98">
        <v>2431.5797229530144</v>
      </c>
      <c r="K373" s="98">
        <v>2369.576640419989</v>
      </c>
      <c r="L373" s="98">
        <v>2406.2914113249271</v>
      </c>
      <c r="M373" s="98">
        <v>2383.9435084357165</v>
      </c>
      <c r="N373" s="98">
        <v>2281.5901603702659</v>
      </c>
      <c r="O373" s="98">
        <v>1891.6639085644044</v>
      </c>
      <c r="P373" s="98">
        <v>1956.2642759217899</v>
      </c>
      <c r="Q373" s="98">
        <v>1958.9975325810556</v>
      </c>
      <c r="R373" s="98">
        <v>2152.5681838292503</v>
      </c>
      <c r="S373" s="98">
        <v>2099.5108616487837</v>
      </c>
      <c r="T373" s="98">
        <v>1959.7622941056907</v>
      </c>
      <c r="U373" s="98">
        <v>2086.0624505603046</v>
      </c>
      <c r="V373" s="98">
        <v>2117.0737626706541</v>
      </c>
      <c r="W373" s="98">
        <v>1798.1878599885836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2094.3762245098123</v>
      </c>
      <c r="D374" s="98">
        <v>2080.9323565878753</v>
      </c>
      <c r="E374" s="98">
        <v>2121.5835377591634</v>
      </c>
      <c r="F374" s="98">
        <v>1679.6657694578628</v>
      </c>
      <c r="G374" s="98">
        <v>2196.596942744985</v>
      </c>
      <c r="H374" s="98">
        <v>2320.3665762583073</v>
      </c>
      <c r="I374" s="98">
        <v>1630.2386859246599</v>
      </c>
      <c r="J374" s="98">
        <v>2103.5699423187693</v>
      </c>
      <c r="K374" s="98">
        <v>2074.4073974319854</v>
      </c>
      <c r="L374" s="98">
        <v>1655.6424608280345</v>
      </c>
      <c r="M374" s="98">
        <v>1773.1589316922673</v>
      </c>
      <c r="N374" s="98">
        <v>2177.8064363039266</v>
      </c>
      <c r="O374" s="98">
        <v>1434.6477634530227</v>
      </c>
      <c r="P374" s="98">
        <v>1942.3002212482595</v>
      </c>
      <c r="Q374" s="98">
        <v>1638.1856564223019</v>
      </c>
      <c r="R374" s="98">
        <v>1918.9798288673371</v>
      </c>
      <c r="S374" s="98">
        <v>1991.1040722678986</v>
      </c>
      <c r="T374" s="98">
        <v>1703.1650351592682</v>
      </c>
      <c r="U374" s="98">
        <v>2038.718169954117</v>
      </c>
      <c r="V374" s="98">
        <v>2171.2888887680529</v>
      </c>
      <c r="W374" s="98">
        <v>1578.9286832661126</v>
      </c>
      <c r="DA374" s="63" t="s">
        <v>3969</v>
      </c>
    </row>
    <row r="375" spans="1:105" ht="12" customHeight="1" x14ac:dyDescent="0.25">
      <c r="A375" s="100" t="s">
        <v>217</v>
      </c>
      <c r="B375" s="101"/>
      <c r="C375" s="101">
        <v>1108.7230111906856</v>
      </c>
      <c r="D375" s="101">
        <v>1138.2393892834157</v>
      </c>
      <c r="E375" s="101">
        <v>1144.9137820288004</v>
      </c>
      <c r="F375" s="101">
        <v>931.8859891053753</v>
      </c>
      <c r="G375" s="101">
        <v>1244.1880333616946</v>
      </c>
      <c r="H375" s="101">
        <v>1289.6990506654668</v>
      </c>
      <c r="I375" s="101">
        <v>1077.3424453873074</v>
      </c>
      <c r="J375" s="101">
        <v>1196.1676278678781</v>
      </c>
      <c r="K375" s="101">
        <v>1269.2147955920625</v>
      </c>
      <c r="L375" s="101">
        <v>926.4376474318093</v>
      </c>
      <c r="M375" s="101">
        <v>859.24483476714875</v>
      </c>
      <c r="N375" s="101">
        <v>1213.5859406117611</v>
      </c>
      <c r="O375" s="101">
        <v>407.84095112410967</v>
      </c>
      <c r="P375" s="101">
        <v>994.33966161165984</v>
      </c>
      <c r="Q375" s="101">
        <v>906.68173431131481</v>
      </c>
      <c r="R375" s="101">
        <v>1152.2655645389518</v>
      </c>
      <c r="S375" s="101">
        <v>1114.2607111033574</v>
      </c>
      <c r="T375" s="101">
        <v>894.73564086447846</v>
      </c>
      <c r="U375" s="101">
        <v>987.66520417673667</v>
      </c>
      <c r="V375" s="101">
        <v>1066.5868376097374</v>
      </c>
      <c r="W375" s="101">
        <v>735.45356178293514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985.65321331912696</v>
      </c>
      <c r="D376" s="104">
        <v>942.69296730445956</v>
      </c>
      <c r="E376" s="104">
        <v>976.66975573036279</v>
      </c>
      <c r="F376" s="104">
        <v>747.77978035248748</v>
      </c>
      <c r="G376" s="104">
        <v>952.40890938329073</v>
      </c>
      <c r="H376" s="104">
        <v>1030.6675255928401</v>
      </c>
      <c r="I376" s="104">
        <v>552.89624053735258</v>
      </c>
      <c r="J376" s="104">
        <v>907.40231445089114</v>
      </c>
      <c r="K376" s="104">
        <v>805.19260183992333</v>
      </c>
      <c r="L376" s="104">
        <v>729.20481339622506</v>
      </c>
      <c r="M376" s="104">
        <v>913.91409692511843</v>
      </c>
      <c r="N376" s="104">
        <v>964.22049569216585</v>
      </c>
      <c r="O376" s="104">
        <v>1026.8068123289127</v>
      </c>
      <c r="P376" s="104">
        <v>947.9605596365999</v>
      </c>
      <c r="Q376" s="104">
        <v>731.50392211098711</v>
      </c>
      <c r="R376" s="104">
        <v>766.7142643283853</v>
      </c>
      <c r="S376" s="104">
        <v>876.84336116454142</v>
      </c>
      <c r="T376" s="104">
        <v>808.42939429478929</v>
      </c>
      <c r="U376" s="104">
        <v>1051.0529657773795</v>
      </c>
      <c r="V376" s="104">
        <v>1104.7020511583157</v>
      </c>
      <c r="W376" s="104">
        <v>843.47512148317753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1665.2034309281798</v>
      </c>
      <c r="D377" s="101">
        <v>1576.4700386516167</v>
      </c>
      <c r="E377" s="101">
        <v>1520.8736520584491</v>
      </c>
      <c r="F377" s="101">
        <v>1490.8257204813656</v>
      </c>
      <c r="G377" s="101">
        <v>1594.1854737292524</v>
      </c>
      <c r="H377" s="101">
        <v>1743.1236818340012</v>
      </c>
      <c r="I377" s="101">
        <v>1608.7936077549</v>
      </c>
      <c r="J377" s="101">
        <v>1619.7381521525315</v>
      </c>
      <c r="K377" s="101">
        <v>1549.9468935444017</v>
      </c>
      <c r="L377" s="101">
        <v>1680.4323094794761</v>
      </c>
      <c r="M377" s="101">
        <v>1656.2761136836682</v>
      </c>
      <c r="N377" s="101">
        <v>1698.4904586432681</v>
      </c>
      <c r="O377" s="101">
        <v>1658.1127066486704</v>
      </c>
      <c r="P377" s="101">
        <v>1620.924536270717</v>
      </c>
      <c r="Q377" s="101">
        <v>1361.1183901186837</v>
      </c>
      <c r="R377" s="101">
        <v>1612.163337456816</v>
      </c>
      <c r="S377" s="101">
        <v>1718.2455579655204</v>
      </c>
      <c r="T377" s="101">
        <v>1778.3203429330792</v>
      </c>
      <c r="U377" s="101">
        <v>1652.2909076404208</v>
      </c>
      <c r="V377" s="101">
        <v>1575.5169296076331</v>
      </c>
      <c r="W377" s="101">
        <v>1505.2306776309456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1372.4146273545898</v>
      </c>
      <c r="D378" s="104">
        <v>1378.9497492244775</v>
      </c>
      <c r="E378" s="104">
        <v>1359.3851121049868</v>
      </c>
      <c r="F378" s="104">
        <v>1308.14623252558</v>
      </c>
      <c r="G378" s="104">
        <v>1638.5854346394462</v>
      </c>
      <c r="H378" s="104">
        <v>1739.565495115743</v>
      </c>
      <c r="I378" s="104">
        <v>1577.4863574849016</v>
      </c>
      <c r="J378" s="104">
        <v>1576.1022194556692</v>
      </c>
      <c r="K378" s="104">
        <v>1544.1221659598948</v>
      </c>
      <c r="L378" s="104">
        <v>1502.0098741301335</v>
      </c>
      <c r="M378" s="104">
        <v>1817.7993496506513</v>
      </c>
      <c r="N378" s="104">
        <v>1610.3997920453303</v>
      </c>
      <c r="O378" s="104">
        <v>1591.3583865941259</v>
      </c>
      <c r="P378" s="104">
        <v>1422.2283031694249</v>
      </c>
      <c r="Q378" s="104">
        <v>1248.1055410032241</v>
      </c>
      <c r="R378" s="104">
        <v>1183.8400347349329</v>
      </c>
      <c r="S378" s="104">
        <v>1408.4097311507612</v>
      </c>
      <c r="T378" s="104">
        <v>1373.3432058962178</v>
      </c>
      <c r="U378" s="104">
        <v>1334.5938464293599</v>
      </c>
      <c r="V378" s="104">
        <v>1465.3455444886026</v>
      </c>
      <c r="W378" s="104">
        <v>1317.309914940698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488.45440948693437</v>
      </c>
      <c r="D379" s="98">
        <v>490.15634543511021</v>
      </c>
      <c r="E379" s="98">
        <v>490.71969375853848</v>
      </c>
      <c r="F379" s="98">
        <v>436.45508736449102</v>
      </c>
      <c r="G379" s="98">
        <v>697.27693129945465</v>
      </c>
      <c r="H379" s="98">
        <v>752.42421616406807</v>
      </c>
      <c r="I379" s="98">
        <v>627.1651712595658</v>
      </c>
      <c r="J379" s="98">
        <v>608.24965957042457</v>
      </c>
      <c r="K379" s="98">
        <v>617.11012076734892</v>
      </c>
      <c r="L379" s="98">
        <v>547.75734310326993</v>
      </c>
      <c r="M379" s="98">
        <v>803.31501595917427</v>
      </c>
      <c r="N379" s="98">
        <v>659.11538055720939</v>
      </c>
      <c r="O379" s="98">
        <v>701.47182822517027</v>
      </c>
      <c r="P379" s="98">
        <v>548.56497888163528</v>
      </c>
      <c r="Q379" s="98">
        <v>399.1745286315512</v>
      </c>
      <c r="R379" s="98">
        <v>283.22358661848853</v>
      </c>
      <c r="S379" s="98">
        <v>426.28833835908023</v>
      </c>
      <c r="T379" s="98">
        <v>423.3855332947291</v>
      </c>
      <c r="U379" s="98">
        <v>340.15116271804402</v>
      </c>
      <c r="V379" s="98">
        <v>464.52109502626536</v>
      </c>
      <c r="W379" s="98">
        <v>278.5622471026806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883.96021786765596</v>
      </c>
      <c r="D380" s="98">
        <v>888.79340378936695</v>
      </c>
      <c r="E380" s="98">
        <v>868.66541834644829</v>
      </c>
      <c r="F380" s="98">
        <v>871.69114516108891</v>
      </c>
      <c r="G380" s="98">
        <v>941.30850333999149</v>
      </c>
      <c r="H380" s="98">
        <v>987.14127895167462</v>
      </c>
      <c r="I380" s="98">
        <v>950.32118622533631</v>
      </c>
      <c r="J380" s="98">
        <v>967.85255988524477</v>
      </c>
      <c r="K380" s="98">
        <v>927.01204519254622</v>
      </c>
      <c r="L380" s="98">
        <v>954.25253102686349</v>
      </c>
      <c r="M380" s="98">
        <v>1014.4843336914774</v>
      </c>
      <c r="N380" s="98">
        <v>951.28441148812101</v>
      </c>
      <c r="O380" s="98">
        <v>889.886558368956</v>
      </c>
      <c r="P380" s="98">
        <v>873.66332428778935</v>
      </c>
      <c r="Q380" s="98">
        <v>848.93101237167298</v>
      </c>
      <c r="R380" s="98">
        <v>900.61644811644442</v>
      </c>
      <c r="S380" s="98">
        <v>982.12139279168105</v>
      </c>
      <c r="T380" s="98">
        <v>949.95767260148887</v>
      </c>
      <c r="U380" s="98">
        <v>994.44268371131591</v>
      </c>
      <c r="V380" s="98">
        <v>1000.8244494623368</v>
      </c>
      <c r="W380" s="98">
        <v>1038.7476678380172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721.01353868081583</v>
      </c>
      <c r="D381" s="122">
        <v>698.59179979170199</v>
      </c>
      <c r="E381" s="122">
        <v>696.43431301682665</v>
      </c>
      <c r="F381" s="122">
        <v>706.38150886559981</v>
      </c>
      <c r="G381" s="122">
        <v>738.25057777878908</v>
      </c>
      <c r="H381" s="122">
        <v>783.17651676692026</v>
      </c>
      <c r="I381" s="122">
        <v>736.5622596889873</v>
      </c>
      <c r="J381" s="122">
        <v>720.05864502039765</v>
      </c>
      <c r="K381" s="122">
        <v>693.46448046687578</v>
      </c>
      <c r="L381" s="122">
        <v>729.94286615212195</v>
      </c>
      <c r="M381" s="122">
        <v>670.48923205419089</v>
      </c>
      <c r="N381" s="122">
        <v>676.5836201033494</v>
      </c>
      <c r="O381" s="122">
        <v>666.52171150353104</v>
      </c>
      <c r="P381" s="122">
        <v>647.85878439096973</v>
      </c>
      <c r="Q381" s="122">
        <v>595.09324031474637</v>
      </c>
      <c r="R381" s="122">
        <v>553.08678463791375</v>
      </c>
      <c r="S381" s="122">
        <v>612.46319567386558</v>
      </c>
      <c r="T381" s="122">
        <v>590.6138104821772</v>
      </c>
      <c r="U381" s="122">
        <v>605.80048194924689</v>
      </c>
      <c r="V381" s="122">
        <v>616.00269352443809</v>
      </c>
      <c r="W381" s="122">
        <v>594.27269573903425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882.95500799339845</v>
      </c>
      <c r="D382" s="98">
        <v>849.31403236151141</v>
      </c>
      <c r="E382" s="98">
        <v>824.45072017078235</v>
      </c>
      <c r="F382" s="98">
        <v>775.14823507594986</v>
      </c>
      <c r="G382" s="98">
        <v>914.31292819311318</v>
      </c>
      <c r="H382" s="98">
        <v>880.33089958680171</v>
      </c>
      <c r="I382" s="98">
        <v>936.40254647102961</v>
      </c>
      <c r="J382" s="98">
        <v>894.65738210700113</v>
      </c>
      <c r="K382" s="98">
        <v>914.3179181327406</v>
      </c>
      <c r="L382" s="98">
        <v>938.96788337472549</v>
      </c>
      <c r="M382" s="98">
        <v>867.01603615970646</v>
      </c>
      <c r="N382" s="98">
        <v>798.63248397501206</v>
      </c>
      <c r="O382" s="98">
        <v>827.8328333947685</v>
      </c>
      <c r="P382" s="98">
        <v>826.51658259596286</v>
      </c>
      <c r="Q382" s="98">
        <v>784.36147699257378</v>
      </c>
      <c r="R382" s="98">
        <v>768.74391686620879</v>
      </c>
      <c r="S382" s="98">
        <v>832.16340018597123</v>
      </c>
      <c r="T382" s="98">
        <v>885.1384493977929</v>
      </c>
      <c r="U382" s="98">
        <v>907.20099273623066</v>
      </c>
      <c r="V382" s="98">
        <v>976.32441653116064</v>
      </c>
      <c r="W382" s="98">
        <v>907.22257896791075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692.84998511554227</v>
      </c>
      <c r="D383" s="33">
        <v>670.55178058633783</v>
      </c>
      <c r="E383" s="33">
        <v>669.53389754712907</v>
      </c>
      <c r="F383" s="33">
        <v>690.00551982551224</v>
      </c>
      <c r="G383" s="33">
        <v>705.37607260771017</v>
      </c>
      <c r="H383" s="33">
        <v>769.14827280375403</v>
      </c>
      <c r="I383" s="33">
        <v>702.1852490490636</v>
      </c>
      <c r="J383" s="33">
        <v>693.76724285008117</v>
      </c>
      <c r="K383" s="33">
        <v>651.46308926542577</v>
      </c>
      <c r="L383" s="33">
        <v>693.97998075109319</v>
      </c>
      <c r="M383" s="33">
        <v>633.77802545220584</v>
      </c>
      <c r="N383" s="33">
        <v>656.27779695608149</v>
      </c>
      <c r="O383" s="33">
        <v>638.53622675117151</v>
      </c>
      <c r="P383" s="33">
        <v>622.70445713206277</v>
      </c>
      <c r="Q383" s="33">
        <v>567.65878879133641</v>
      </c>
      <c r="R383" s="33">
        <v>525.92514427264996</v>
      </c>
      <c r="S383" s="33">
        <v>589.11157204487324</v>
      </c>
      <c r="T383" s="33">
        <v>561.61046654577763</v>
      </c>
      <c r="U383" s="33">
        <v>570.99397663676405</v>
      </c>
      <c r="V383" s="33">
        <v>566.63652592178335</v>
      </c>
      <c r="W383" s="33">
        <v>536.7654670765105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10702.001238365876</v>
      </c>
      <c r="D385" s="117">
        <f t="shared" si="211"/>
        <v>9423.0194903760239</v>
      </c>
      <c r="E385" s="117">
        <f t="shared" si="211"/>
        <v>9737.4893024494449</v>
      </c>
      <c r="F385" s="117">
        <f t="shared" si="211"/>
        <v>9298.7466487407273</v>
      </c>
      <c r="G385" s="117">
        <f t="shared" si="211"/>
        <v>10419.725783188202</v>
      </c>
      <c r="H385" s="117">
        <f t="shared" si="211"/>
        <v>10650.58538398957</v>
      </c>
      <c r="I385" s="117">
        <f t="shared" si="211"/>
        <v>8373.7741929062558</v>
      </c>
      <c r="J385" s="117">
        <f t="shared" si="211"/>
        <v>9274.820525632349</v>
      </c>
      <c r="K385" s="117">
        <f t="shared" si="211"/>
        <v>9131.1779991954954</v>
      </c>
      <c r="L385" s="117">
        <f t="shared" si="211"/>
        <v>9797.7492841813764</v>
      </c>
      <c r="M385" s="117">
        <f t="shared" si="211"/>
        <v>8947.1959581879964</v>
      </c>
      <c r="N385" s="117">
        <f t="shared" si="211"/>
        <v>9254.1356648331112</v>
      </c>
      <c r="O385" s="117">
        <f t="shared" si="211"/>
        <v>9228.6014964311871</v>
      </c>
      <c r="P385" s="117">
        <f t="shared" si="211"/>
        <v>7774.4713717586083</v>
      </c>
      <c r="Q385" s="117">
        <f t="shared" si="211"/>
        <v>7047.3258133153613</v>
      </c>
      <c r="R385" s="117">
        <f t="shared" ref="R385:V385" si="212">R386+R389+R391+R400</f>
        <v>6879.3250566214529</v>
      </c>
      <c r="S385" s="117">
        <f t="shared" si="212"/>
        <v>7609.3189826566095</v>
      </c>
      <c r="T385" s="117">
        <f t="shared" si="212"/>
        <v>7291.4837526176743</v>
      </c>
      <c r="U385" s="117">
        <f t="shared" si="212"/>
        <v>7526.9203009880684</v>
      </c>
      <c r="V385" s="117">
        <f t="shared" si="212"/>
        <v>7731.5640580166055</v>
      </c>
      <c r="W385" s="117">
        <f t="shared" ref="W385" si="213">W386+W389+W391+W400</f>
        <v>6434.1201757552353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8782.1067127300412</v>
      </c>
      <c r="D386" s="122">
        <f t="shared" si="214"/>
        <v>7601.1285686732463</v>
      </c>
      <c r="E386" s="122">
        <f t="shared" si="214"/>
        <v>7844.2800603597789</v>
      </c>
      <c r="F386" s="122">
        <f t="shared" si="214"/>
        <v>7455.608319191605</v>
      </c>
      <c r="G386" s="122">
        <f t="shared" si="214"/>
        <v>8356.9614872415004</v>
      </c>
      <c r="H386" s="122">
        <f t="shared" si="214"/>
        <v>8375.4282861502761</v>
      </c>
      <c r="I386" s="122">
        <f t="shared" si="214"/>
        <v>6398.6421559407218</v>
      </c>
      <c r="J386" s="122">
        <f t="shared" si="214"/>
        <v>7202.8424367662083</v>
      </c>
      <c r="K386" s="122">
        <f t="shared" si="214"/>
        <v>7112.9493217655208</v>
      </c>
      <c r="L386" s="122">
        <f t="shared" si="214"/>
        <v>7677.584055382642</v>
      </c>
      <c r="M386" s="122">
        <f t="shared" si="214"/>
        <v>6885.7182481214331</v>
      </c>
      <c r="N386" s="122">
        <f t="shared" si="214"/>
        <v>7097.6553002178543</v>
      </c>
      <c r="O386" s="122">
        <f t="shared" si="214"/>
        <v>7298.6862842741994</v>
      </c>
      <c r="P386" s="122">
        <f t="shared" si="214"/>
        <v>5930.6584707722932</v>
      </c>
      <c r="Q386" s="122">
        <f t="shared" si="214"/>
        <v>5392.0255763131245</v>
      </c>
      <c r="R386" s="122">
        <f t="shared" ref="R386:V386" si="215">SUM(R387:R388)</f>
        <v>4989.2866730120213</v>
      </c>
      <c r="S386" s="122">
        <f t="shared" si="215"/>
        <v>5404.9755064166784</v>
      </c>
      <c r="T386" s="122">
        <f t="shared" si="215"/>
        <v>5209.7995058730794</v>
      </c>
      <c r="U386" s="122">
        <f t="shared" si="215"/>
        <v>5293.4319994660354</v>
      </c>
      <c r="V386" s="122">
        <f t="shared" si="215"/>
        <v>5490.4337149934008</v>
      </c>
      <c r="W386" s="122">
        <f t="shared" ref="W386" si="216">SUM(W387:W388)</f>
        <v>4419.0430556803149</v>
      </c>
      <c r="DA386" s="130" t="s">
        <v>4130</v>
      </c>
    </row>
    <row r="387" spans="1:105" ht="12" customHeight="1" x14ac:dyDescent="0.25">
      <c r="A387" s="97" t="s">
        <v>217</v>
      </c>
      <c r="B387" s="98"/>
      <c r="C387" s="98">
        <v>8576.56427905495</v>
      </c>
      <c r="D387" s="98">
        <v>7426.4736975006663</v>
      </c>
      <c r="E387" s="98">
        <v>7670.9831877790693</v>
      </c>
      <c r="F387" s="98">
        <v>7296.6158111916338</v>
      </c>
      <c r="G387" s="98">
        <v>8177.3441347575708</v>
      </c>
      <c r="H387" s="98">
        <v>8196.7895299329539</v>
      </c>
      <c r="I387" s="98">
        <v>6265.0647207617967</v>
      </c>
      <c r="J387" s="98">
        <v>7053.4503405605747</v>
      </c>
      <c r="K387" s="98">
        <v>6967.9988442129925</v>
      </c>
      <c r="L387" s="98">
        <v>7522.9670175202027</v>
      </c>
      <c r="M387" s="98">
        <v>6748.9192266796899</v>
      </c>
      <c r="N387" s="98">
        <v>6959.1568737490752</v>
      </c>
      <c r="O387" s="98">
        <v>7155.900644995957</v>
      </c>
      <c r="P387" s="98">
        <v>5815.5387449039454</v>
      </c>
      <c r="Q387" s="98">
        <v>5291.180121841955</v>
      </c>
      <c r="R387" s="98">
        <v>4895.3524244458531</v>
      </c>
      <c r="S387" s="98">
        <v>5302.2600918365661</v>
      </c>
      <c r="T387" s="98">
        <v>5110.9460845515177</v>
      </c>
      <c r="U387" s="98">
        <v>5194.2436526888014</v>
      </c>
      <c r="V387" s="98">
        <v>5388.8220048067797</v>
      </c>
      <c r="W387" s="98">
        <v>4337.5232519372239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205.54243367509054</v>
      </c>
      <c r="D388" s="98">
        <v>174.65487117257976</v>
      </c>
      <c r="E388" s="98">
        <v>173.29687258070916</v>
      </c>
      <c r="F388" s="98">
        <v>158.99250799997102</v>
      </c>
      <c r="G388" s="98">
        <v>179.6173524839302</v>
      </c>
      <c r="H388" s="98">
        <v>178.63875621732225</v>
      </c>
      <c r="I388" s="98">
        <v>133.57743517892516</v>
      </c>
      <c r="J388" s="98">
        <v>149.39209620563321</v>
      </c>
      <c r="K388" s="98">
        <v>144.95047755252833</v>
      </c>
      <c r="L388" s="98">
        <v>154.61703786243939</v>
      </c>
      <c r="M388" s="98">
        <v>136.79902144174315</v>
      </c>
      <c r="N388" s="98">
        <v>138.49842646877948</v>
      </c>
      <c r="O388" s="98">
        <v>142.78563927824189</v>
      </c>
      <c r="P388" s="98">
        <v>115.1197258683478</v>
      </c>
      <c r="Q388" s="98">
        <v>100.84545447116982</v>
      </c>
      <c r="R388" s="98">
        <v>93.934248566168492</v>
      </c>
      <c r="S388" s="98">
        <v>102.71541458011275</v>
      </c>
      <c r="T388" s="98">
        <v>98.853421321561797</v>
      </c>
      <c r="U388" s="98">
        <v>99.188346777234173</v>
      </c>
      <c r="V388" s="98">
        <v>101.61171018662148</v>
      </c>
      <c r="W388" s="98">
        <v>81.519803743091046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80.059825678792791</v>
      </c>
      <c r="D389" s="122">
        <f t="shared" si="217"/>
        <v>60.058522488581673</v>
      </c>
      <c r="E389" s="122">
        <f t="shared" si="217"/>
        <v>160.95960059804568</v>
      </c>
      <c r="F389" s="122">
        <f t="shared" si="217"/>
        <v>150.55603002708236</v>
      </c>
      <c r="G389" s="122">
        <f t="shared" si="217"/>
        <v>184.62047609372286</v>
      </c>
      <c r="H389" s="122">
        <f t="shared" si="217"/>
        <v>199.92899514179985</v>
      </c>
      <c r="I389" s="122">
        <f t="shared" si="217"/>
        <v>195.74037527888862</v>
      </c>
      <c r="J389" s="122">
        <f t="shared" si="217"/>
        <v>133.61792241462049</v>
      </c>
      <c r="K389" s="122">
        <f t="shared" si="217"/>
        <v>175.08913954021403</v>
      </c>
      <c r="L389" s="122">
        <f t="shared" si="217"/>
        <v>191.97302505307781</v>
      </c>
      <c r="M389" s="122">
        <f t="shared" si="217"/>
        <v>162.82257439277723</v>
      </c>
      <c r="N389" s="122">
        <f t="shared" si="217"/>
        <v>252.49468154879128</v>
      </c>
      <c r="O389" s="122">
        <f t="shared" si="217"/>
        <v>134.26783062023259</v>
      </c>
      <c r="P389" s="122">
        <f t="shared" si="217"/>
        <v>64.101183193632437</v>
      </c>
      <c r="Q389" s="122">
        <f t="shared" si="217"/>
        <v>29.224716500484117</v>
      </c>
      <c r="R389" s="122">
        <f t="shared" si="217"/>
        <v>129.86873630296392</v>
      </c>
      <c r="S389" s="122">
        <f t="shared" si="217"/>
        <v>191.67503177583524</v>
      </c>
      <c r="T389" s="122">
        <f t="shared" si="217"/>
        <v>109.8054299385317</v>
      </c>
      <c r="U389" s="122">
        <f t="shared" si="217"/>
        <v>173.99910704810364</v>
      </c>
      <c r="V389" s="122">
        <f t="shared" si="217"/>
        <v>227.14661593058131</v>
      </c>
      <c r="W389" s="122">
        <f t="shared" si="217"/>
        <v>242.47160085610582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80.059825678792791</v>
      </c>
      <c r="D390" s="98">
        <f>RES_hhdet_in_tesh!D48</f>
        <v>60.058522488581673</v>
      </c>
      <c r="E390" s="98">
        <f>RES_hhdet_in_tesh!E48</f>
        <v>160.95960059804568</v>
      </c>
      <c r="F390" s="98">
        <f>RES_hhdet_in_tesh!F48</f>
        <v>150.55603002708236</v>
      </c>
      <c r="G390" s="98">
        <f>RES_hhdet_in_tesh!G48</f>
        <v>184.62047609372286</v>
      </c>
      <c r="H390" s="98">
        <f>RES_hhdet_in_tesh!H48</f>
        <v>199.92899514179985</v>
      </c>
      <c r="I390" s="98">
        <f>RES_hhdet_in_tesh!I48</f>
        <v>195.74037527888862</v>
      </c>
      <c r="J390" s="98">
        <f>RES_hhdet_in_tesh!J48</f>
        <v>133.61792241462049</v>
      </c>
      <c r="K390" s="98">
        <f>RES_hhdet_in_tesh!K48</f>
        <v>175.08913954021403</v>
      </c>
      <c r="L390" s="98">
        <f>RES_hhdet_in_tesh!L48</f>
        <v>191.97302505307781</v>
      </c>
      <c r="M390" s="98">
        <f>RES_hhdet_in_tesh!M48</f>
        <v>162.82257439277723</v>
      </c>
      <c r="N390" s="98">
        <f>RES_hhdet_in_tesh!N48</f>
        <v>252.49468154879128</v>
      </c>
      <c r="O390" s="98">
        <f>RES_hhdet_in_tesh!O48</f>
        <v>134.26783062023259</v>
      </c>
      <c r="P390" s="98">
        <f>RES_hhdet_in_tesh!P48</f>
        <v>64.101183193632437</v>
      </c>
      <c r="Q390" s="98">
        <f>RES_hhdet_in_tesh!Q48</f>
        <v>29.224716500484117</v>
      </c>
      <c r="R390" s="98">
        <f>RES_hhdet_in_tesh!R48</f>
        <v>129.86873630296392</v>
      </c>
      <c r="S390" s="98">
        <f>RES_hhdet_in_tesh!S48</f>
        <v>191.67503177583524</v>
      </c>
      <c r="T390" s="98">
        <f>RES_hhdet_in_tesh!T48</f>
        <v>109.8054299385317</v>
      </c>
      <c r="U390" s="98">
        <f>RES_hhdet_in_tesh!U48</f>
        <v>173.99910704810364</v>
      </c>
      <c r="V390" s="98">
        <f>RES_hhdet_in_tesh!V48</f>
        <v>227.14661593058131</v>
      </c>
      <c r="W390" s="98">
        <f>RES_hhdet_in_tesh!W48</f>
        <v>242.47160085610582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1306.7698055424653</v>
      </c>
      <c r="D391" s="122">
        <v>1248.4570017124593</v>
      </c>
      <c r="E391" s="122">
        <v>1221.8435447414779</v>
      </c>
      <c r="F391" s="122">
        <v>1175.7320186377751</v>
      </c>
      <c r="G391" s="122">
        <v>1332.2784058367181</v>
      </c>
      <c r="H391" s="122">
        <v>1484.9796809978934</v>
      </c>
      <c r="I391" s="122">
        <v>1232.1188724368994</v>
      </c>
      <c r="J391" s="122">
        <v>1399.4649803249686</v>
      </c>
      <c r="K391" s="122">
        <v>1329.3245395928832</v>
      </c>
      <c r="L391" s="122">
        <v>1382.2432641841961</v>
      </c>
      <c r="M391" s="122">
        <v>1396.6010512484472</v>
      </c>
      <c r="N391" s="122">
        <v>1391.0856965514804</v>
      </c>
      <c r="O391" s="122">
        <v>1290.232868928867</v>
      </c>
      <c r="P391" s="122">
        <v>1283.8274542171671</v>
      </c>
      <c r="Q391" s="122">
        <v>1170.6253876291457</v>
      </c>
      <c r="R391" s="122">
        <v>1330.5295864850075</v>
      </c>
      <c r="S391" s="122">
        <v>1521.8732634648618</v>
      </c>
      <c r="T391" s="122">
        <v>1490.6605062929311</v>
      </c>
      <c r="U391" s="122">
        <v>1561.7903495732551</v>
      </c>
      <c r="V391" s="122">
        <v>1508.2372239726099</v>
      </c>
      <c r="W391" s="122">
        <v>1288.5571733089564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1510.8139522210743</v>
      </c>
      <c r="D392" s="98">
        <v>1470.9038320767859</v>
      </c>
      <c r="E392" s="98">
        <v>1446.8940280380441</v>
      </c>
      <c r="F392" s="98">
        <v>1457.7135418160228</v>
      </c>
      <c r="G392" s="98">
        <v>1517.4685695575922</v>
      </c>
      <c r="H392" s="98">
        <v>1642.1743641343605</v>
      </c>
      <c r="I392" s="98">
        <v>1235.1655815166423</v>
      </c>
      <c r="J392" s="98">
        <v>1476.9399129276007</v>
      </c>
      <c r="K392" s="98">
        <v>1432.1412597884887</v>
      </c>
      <c r="L392" s="98">
        <v>1491.6730235609086</v>
      </c>
      <c r="M392" s="98">
        <v>1487.4058825056882</v>
      </c>
      <c r="N392" s="98">
        <v>1472.4235804900197</v>
      </c>
      <c r="O392" s="98">
        <v>1227.7409791434479</v>
      </c>
      <c r="P392" s="98">
        <v>1353.5122823587644</v>
      </c>
      <c r="Q392" s="98">
        <v>1411.2474330668442</v>
      </c>
      <c r="R392" s="98">
        <v>1613.97274521639</v>
      </c>
      <c r="S392" s="98">
        <v>1636.9158979537856</v>
      </c>
      <c r="T392" s="98">
        <v>1561.7910408649277</v>
      </c>
      <c r="U392" s="98">
        <v>1703.3989570905785</v>
      </c>
      <c r="V392" s="98">
        <v>1710.4011329522282</v>
      </c>
      <c r="W392" s="98">
        <v>1422.5129646652254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1675.1482993288782</v>
      </c>
      <c r="D393" s="98">
        <v>1646.3447582154993</v>
      </c>
      <c r="E393" s="98">
        <v>1692.5759560489537</v>
      </c>
      <c r="F393" s="98">
        <v>1273.1183298592473</v>
      </c>
      <c r="G393" s="98">
        <v>1732.7528466241483</v>
      </c>
      <c r="H393" s="98">
        <v>1847.0574159688088</v>
      </c>
      <c r="I393" s="98">
        <v>1147.4131165277702</v>
      </c>
      <c r="J393" s="98">
        <v>1645.1263713848755</v>
      </c>
      <c r="K393" s="98">
        <v>1571.1608430126321</v>
      </c>
      <c r="L393" s="98">
        <v>1252.754416629951</v>
      </c>
      <c r="M393" s="98">
        <v>1457.103377804794</v>
      </c>
      <c r="N393" s="98">
        <v>1779.7565256030632</v>
      </c>
      <c r="O393" s="98">
        <v>1278.0662209486104</v>
      </c>
      <c r="P393" s="98">
        <v>1678.8087749027886</v>
      </c>
      <c r="Q393" s="98">
        <v>1368.5129897087902</v>
      </c>
      <c r="R393" s="98">
        <v>1636.1134026436434</v>
      </c>
      <c r="S393" s="98">
        <v>1755.5464102413837</v>
      </c>
      <c r="T393" s="98">
        <v>1518.3081386964416</v>
      </c>
      <c r="U393" s="98">
        <v>1873.2210702203067</v>
      </c>
      <c r="V393" s="98">
        <v>1990.7343629442623</v>
      </c>
      <c r="W393" s="98">
        <v>1426.1323398787581</v>
      </c>
      <c r="DA393" s="63" t="s">
        <v>4137</v>
      </c>
    </row>
    <row r="394" spans="1:105" ht="12" customHeight="1" x14ac:dyDescent="0.25">
      <c r="A394" s="100" t="s">
        <v>217</v>
      </c>
      <c r="B394" s="101"/>
      <c r="C394" s="101">
        <v>689.49508600975116</v>
      </c>
      <c r="D394" s="101">
        <v>703.65179091103983</v>
      </c>
      <c r="E394" s="101">
        <v>715.90620031859078</v>
      </c>
      <c r="F394" s="101">
        <v>525.33854950675982</v>
      </c>
      <c r="G394" s="101">
        <v>780.34393724085771</v>
      </c>
      <c r="H394" s="101">
        <v>816.38989037596878</v>
      </c>
      <c r="I394" s="101">
        <v>594.51687599041782</v>
      </c>
      <c r="J394" s="101">
        <v>737.72405693398389</v>
      </c>
      <c r="K394" s="101">
        <v>765.96824117270864</v>
      </c>
      <c r="L394" s="101">
        <v>523.54960323372575</v>
      </c>
      <c r="M394" s="101">
        <v>543.18928087967538</v>
      </c>
      <c r="N394" s="101">
        <v>815.53602991089667</v>
      </c>
      <c r="O394" s="101">
        <v>251.25940861969767</v>
      </c>
      <c r="P394" s="101">
        <v>730.84821526618873</v>
      </c>
      <c r="Q394" s="101">
        <v>637.00906759780321</v>
      </c>
      <c r="R394" s="101">
        <v>869.39913831525791</v>
      </c>
      <c r="S394" s="101">
        <v>878.70304907684215</v>
      </c>
      <c r="T394" s="101">
        <v>709.87874440165263</v>
      </c>
      <c r="U394" s="101">
        <v>822.16810444292707</v>
      </c>
      <c r="V394" s="101">
        <v>886.0323117859466</v>
      </c>
      <c r="W394" s="101">
        <v>582.65721839558034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985.65321331912696</v>
      </c>
      <c r="D395" s="104">
        <v>942.69296730445956</v>
      </c>
      <c r="E395" s="104">
        <v>976.66975573036279</v>
      </c>
      <c r="F395" s="104">
        <v>747.77978035248748</v>
      </c>
      <c r="G395" s="104">
        <v>952.40890938329073</v>
      </c>
      <c r="H395" s="104">
        <v>1030.6675255928401</v>
      </c>
      <c r="I395" s="104">
        <v>552.89624053735258</v>
      </c>
      <c r="J395" s="104">
        <v>907.40231445089114</v>
      </c>
      <c r="K395" s="104">
        <v>805.19260183992333</v>
      </c>
      <c r="L395" s="104">
        <v>729.20481339622506</v>
      </c>
      <c r="M395" s="104">
        <v>913.91409692511843</v>
      </c>
      <c r="N395" s="104">
        <v>964.22049569216585</v>
      </c>
      <c r="O395" s="104">
        <v>1026.8068123289127</v>
      </c>
      <c r="P395" s="104">
        <v>947.9605596365999</v>
      </c>
      <c r="Q395" s="104">
        <v>731.50392211098711</v>
      </c>
      <c r="R395" s="104">
        <v>766.7142643283853</v>
      </c>
      <c r="S395" s="104">
        <v>876.84336116454142</v>
      </c>
      <c r="T395" s="104">
        <v>808.42939429478929</v>
      </c>
      <c r="U395" s="104">
        <v>1051.0529657773795</v>
      </c>
      <c r="V395" s="104">
        <v>1104.7020511583157</v>
      </c>
      <c r="W395" s="104">
        <v>843.47512148317753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1125.2496636723042</v>
      </c>
      <c r="D396" s="101">
        <v>1059.9468565710933</v>
      </c>
      <c r="E396" s="101">
        <v>1015.5202088108622</v>
      </c>
      <c r="F396" s="101">
        <v>998.60603215758533</v>
      </c>
      <c r="G396" s="101">
        <v>1093.7716008049617</v>
      </c>
      <c r="H396" s="101">
        <v>1229.8435898415955</v>
      </c>
      <c r="I396" s="101">
        <v>1113.2007883562103</v>
      </c>
      <c r="J396" s="101">
        <v>1130.0108960220384</v>
      </c>
      <c r="K396" s="101">
        <v>1051.1809662936441</v>
      </c>
      <c r="L396" s="101">
        <v>1165.8348756552828</v>
      </c>
      <c r="M396" s="101">
        <v>1146.7557037078248</v>
      </c>
      <c r="N396" s="101">
        <v>1222.8191911837559</v>
      </c>
      <c r="O396" s="101">
        <v>1197.036559849108</v>
      </c>
      <c r="P396" s="101">
        <v>1169.8240307229539</v>
      </c>
      <c r="Q396" s="101">
        <v>976.6811323765611</v>
      </c>
      <c r="R396" s="101">
        <v>1175.2822958699076</v>
      </c>
      <c r="S396" s="101">
        <v>1268.4798890177963</v>
      </c>
      <c r="T396" s="101">
        <v>1335.615637777777</v>
      </c>
      <c r="U396" s="101">
        <v>1247.332742757555</v>
      </c>
      <c r="V396" s="101">
        <v>1236.6531684158733</v>
      </c>
      <c r="W396" s="101">
        <v>1163.9636107473766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1212.4242641518529</v>
      </c>
      <c r="D397" s="104">
        <v>1215.6368010497495</v>
      </c>
      <c r="E397" s="104">
        <v>1202.1335203007254</v>
      </c>
      <c r="F397" s="104">
        <v>1153.4408927833917</v>
      </c>
      <c r="G397" s="104">
        <v>1410.9311315215577</v>
      </c>
      <c r="H397" s="104">
        <v>1518.6324230109988</v>
      </c>
      <c r="I397" s="104">
        <v>1364.5169726480246</v>
      </c>
      <c r="J397" s="104">
        <v>1366.9685940161526</v>
      </c>
      <c r="K397" s="104">
        <v>1349.5115692349762</v>
      </c>
      <c r="L397" s="104">
        <v>1325.9005120817797</v>
      </c>
      <c r="M397" s="104">
        <v>1614.4775099947558</v>
      </c>
      <c r="N397" s="104">
        <v>1453.5122606512289</v>
      </c>
      <c r="O397" s="104">
        <v>1441.483539368231</v>
      </c>
      <c r="P397" s="104">
        <v>1308.8831686197066</v>
      </c>
      <c r="Q397" s="104">
        <v>1170.9161482806744</v>
      </c>
      <c r="R397" s="104">
        <v>1106.7686034907304</v>
      </c>
      <c r="S397" s="104">
        <v>1295.0783921146867</v>
      </c>
      <c r="T397" s="104">
        <v>1266.4738127971316</v>
      </c>
      <c r="U397" s="104">
        <v>1249.5425353123305</v>
      </c>
      <c r="V397" s="104">
        <v>1382.5779691592879</v>
      </c>
      <c r="W397" s="104">
        <v>1250.9364799830896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328.46404628419725</v>
      </c>
      <c r="D398" s="98">
        <v>326.84339726038235</v>
      </c>
      <c r="E398" s="98">
        <v>333.46810195427719</v>
      </c>
      <c r="F398" s="98">
        <v>281.74974762230283</v>
      </c>
      <c r="G398" s="98">
        <v>469.62262818156597</v>
      </c>
      <c r="H398" s="98">
        <v>531.49114405932426</v>
      </c>
      <c r="I398" s="98">
        <v>414.19578642268829</v>
      </c>
      <c r="J398" s="98">
        <v>399.11603413090739</v>
      </c>
      <c r="K398" s="98">
        <v>422.49952404242981</v>
      </c>
      <c r="L398" s="98">
        <v>371.64798105491587</v>
      </c>
      <c r="M398" s="98">
        <v>599.99317630327812</v>
      </c>
      <c r="N398" s="98">
        <v>502.22784916310792</v>
      </c>
      <c r="O398" s="98">
        <v>551.59698099927459</v>
      </c>
      <c r="P398" s="98">
        <v>435.21984433191699</v>
      </c>
      <c r="Q398" s="98">
        <v>321.98513590900137</v>
      </c>
      <c r="R398" s="98">
        <v>206.15215537428594</v>
      </c>
      <c r="S398" s="98">
        <v>312.95699932300562</v>
      </c>
      <c r="T398" s="98">
        <v>316.51614019564261</v>
      </c>
      <c r="U398" s="98">
        <v>255.09985160101488</v>
      </c>
      <c r="V398" s="98">
        <v>381.75351969695078</v>
      </c>
      <c r="W398" s="98">
        <v>212.18881214507221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883.96021786765596</v>
      </c>
      <c r="D399" s="98">
        <v>888.79340378936695</v>
      </c>
      <c r="E399" s="98">
        <v>868.66541834644829</v>
      </c>
      <c r="F399" s="98">
        <v>871.69114516108891</v>
      </c>
      <c r="G399" s="98">
        <v>941.30850333999149</v>
      </c>
      <c r="H399" s="98">
        <v>987.14127895167462</v>
      </c>
      <c r="I399" s="98">
        <v>950.32118622533631</v>
      </c>
      <c r="J399" s="98">
        <v>967.85255988524477</v>
      </c>
      <c r="K399" s="98">
        <v>927.01204519254622</v>
      </c>
      <c r="L399" s="98">
        <v>954.25253102686349</v>
      </c>
      <c r="M399" s="98">
        <v>1014.4843336914774</v>
      </c>
      <c r="N399" s="98">
        <v>951.28441148812101</v>
      </c>
      <c r="O399" s="98">
        <v>889.886558368956</v>
      </c>
      <c r="P399" s="98">
        <v>873.66332428778935</v>
      </c>
      <c r="Q399" s="98">
        <v>848.93101237167298</v>
      </c>
      <c r="R399" s="98">
        <v>900.61644811644442</v>
      </c>
      <c r="S399" s="98">
        <v>982.12139279168105</v>
      </c>
      <c r="T399" s="98">
        <v>949.95767260148887</v>
      </c>
      <c r="U399" s="98">
        <v>994.44268371131591</v>
      </c>
      <c r="V399" s="98">
        <v>1000.8244494623368</v>
      </c>
      <c r="W399" s="98">
        <v>1038.7476678380172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533.06489441457677</v>
      </c>
      <c r="D400" s="122">
        <v>513.37539750173664</v>
      </c>
      <c r="E400" s="122">
        <v>510.40609675014235</v>
      </c>
      <c r="F400" s="122">
        <v>516.85028088426486</v>
      </c>
      <c r="G400" s="122">
        <v>545.86541401625971</v>
      </c>
      <c r="H400" s="122">
        <v>590.24842169959925</v>
      </c>
      <c r="I400" s="122">
        <v>547.27278924974541</v>
      </c>
      <c r="J400" s="122">
        <v>538.89518612655297</v>
      </c>
      <c r="K400" s="122">
        <v>513.8149982968763</v>
      </c>
      <c r="L400" s="122">
        <v>545.948939561462</v>
      </c>
      <c r="M400" s="122">
        <v>502.05408442533962</v>
      </c>
      <c r="N400" s="122">
        <v>512.89998651498593</v>
      </c>
      <c r="O400" s="122">
        <v>505.41451260788813</v>
      </c>
      <c r="P400" s="122">
        <v>495.88426357551594</v>
      </c>
      <c r="Q400" s="122">
        <v>455.45013287260764</v>
      </c>
      <c r="R400" s="122">
        <v>429.64006082146028</v>
      </c>
      <c r="S400" s="122">
        <v>490.79518099923445</v>
      </c>
      <c r="T400" s="122">
        <v>481.218310513132</v>
      </c>
      <c r="U400" s="122">
        <v>497.69884490067398</v>
      </c>
      <c r="V400" s="122">
        <v>505.74650312001398</v>
      </c>
      <c r="W400" s="122">
        <v>484.04834590985888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537.84782369149616</v>
      </c>
      <c r="D401" s="98">
        <v>510.43075639699026</v>
      </c>
      <c r="E401" s="98">
        <v>493.8982979695889</v>
      </c>
      <c r="F401" s="98">
        <v>462.24698175364097</v>
      </c>
      <c r="G401" s="98">
        <v>547.34004846953644</v>
      </c>
      <c r="H401" s="98">
        <v>533.75988518313716</v>
      </c>
      <c r="I401" s="98">
        <v>564.94027138998888</v>
      </c>
      <c r="J401" s="98">
        <v>537.702112257252</v>
      </c>
      <c r="K401" s="98">
        <v>552.44905305412522</v>
      </c>
      <c r="L401" s="98">
        <v>565.55026928777659</v>
      </c>
      <c r="M401" s="98">
        <v>525.71606039252299</v>
      </c>
      <c r="N401" s="98">
        <v>484.81223007743438</v>
      </c>
      <c r="O401" s="98">
        <v>502.40738188415872</v>
      </c>
      <c r="P401" s="98">
        <v>496.01606103679029</v>
      </c>
      <c r="Q401" s="98">
        <v>465.73099459888778</v>
      </c>
      <c r="R401" s="98">
        <v>454.50693250056077</v>
      </c>
      <c r="S401" s="98">
        <v>504.03264072337828</v>
      </c>
      <c r="T401" s="98">
        <v>541.40809064418295</v>
      </c>
      <c r="U401" s="98">
        <v>556.25879472801716</v>
      </c>
      <c r="V401" s="98">
        <v>600.15698278180014</v>
      </c>
      <c r="W401" s="98">
        <v>559.55539187373199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532.23308595031347</v>
      </c>
      <c r="D402" s="33">
        <v>513.92321179377723</v>
      </c>
      <c r="E402" s="33">
        <v>513.87492278236357</v>
      </c>
      <c r="F402" s="33">
        <v>529.85341593799012</v>
      </c>
      <c r="G402" s="33">
        <v>545.59006907257594</v>
      </c>
      <c r="H402" s="33">
        <v>598.40487278677517</v>
      </c>
      <c r="I402" s="33">
        <v>544.23358613762082</v>
      </c>
      <c r="J402" s="33">
        <v>539.07484140608187</v>
      </c>
      <c r="K402" s="33">
        <v>506.46766395285539</v>
      </c>
      <c r="L402" s="33">
        <v>542.57651847990087</v>
      </c>
      <c r="M402" s="33">
        <v>497.63402736342317</v>
      </c>
      <c r="N402" s="33">
        <v>517.57307397136879</v>
      </c>
      <c r="O402" s="33">
        <v>505.93621259999435</v>
      </c>
      <c r="P402" s="33">
        <v>495.86570700252497</v>
      </c>
      <c r="Q402" s="33">
        <v>453.95992084549056</v>
      </c>
      <c r="R402" s="33">
        <v>426.5081216243745</v>
      </c>
      <c r="S402" s="33">
        <v>489.38819015018828</v>
      </c>
      <c r="T402" s="33">
        <v>475.29111575949611</v>
      </c>
      <c r="U402" s="33">
        <v>490.93619144848839</v>
      </c>
      <c r="V402" s="33">
        <v>492.81171938413627</v>
      </c>
      <c r="W402" s="33">
        <v>470.17327775813033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4494.3772380132605</v>
      </c>
      <c r="D404" s="117">
        <f t="shared" si="218"/>
        <v>3918.4392710079146</v>
      </c>
      <c r="E404" s="117">
        <f t="shared" si="218"/>
        <v>4014.6486241609928</v>
      </c>
      <c r="F404" s="117">
        <f t="shared" si="218"/>
        <v>3788.8834957359477</v>
      </c>
      <c r="G404" s="117">
        <f t="shared" si="218"/>
        <v>4183.9504625714389</v>
      </c>
      <c r="H404" s="117">
        <f t="shared" si="218"/>
        <v>4126.7691637497446</v>
      </c>
      <c r="I404" s="117">
        <f t="shared" si="218"/>
        <v>3272.9286808055931</v>
      </c>
      <c r="J404" s="117">
        <f t="shared" si="218"/>
        <v>3658.4686428862283</v>
      </c>
      <c r="K404" s="117">
        <f t="shared" si="218"/>
        <v>3532.6208161482218</v>
      </c>
      <c r="L404" s="117">
        <f t="shared" si="218"/>
        <v>3715.7028894055329</v>
      </c>
      <c r="M404" s="117">
        <f t="shared" si="218"/>
        <v>3255.2684441280644</v>
      </c>
      <c r="N404" s="117">
        <f t="shared" si="218"/>
        <v>3222.9138473107541</v>
      </c>
      <c r="O404" s="117">
        <f t="shared" si="218"/>
        <v>3081.2359884609432</v>
      </c>
      <c r="P404" s="117">
        <f t="shared" si="218"/>
        <v>2359.550832824109</v>
      </c>
      <c r="Q404" s="117">
        <f t="shared" si="218"/>
        <v>2155.4964066882526</v>
      </c>
      <c r="R404" s="117">
        <f t="shared" ref="R404:V404" si="219">R405+R408+R410+R419</f>
        <v>2078.4511046524613</v>
      </c>
      <c r="S404" s="117">
        <f t="shared" si="219"/>
        <v>2323.3820781776803</v>
      </c>
      <c r="T404" s="117">
        <f t="shared" si="219"/>
        <v>2233.0854655418893</v>
      </c>
      <c r="U404" s="117">
        <f t="shared" si="219"/>
        <v>2254.5828071112542</v>
      </c>
      <c r="V404" s="117">
        <f t="shared" si="219"/>
        <v>2224.660655336153</v>
      </c>
      <c r="W404" s="117">
        <f t="shared" ref="W404" si="220">W405+W408+W410+W419</f>
        <v>1794.9761946819633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4173.2645823105158</v>
      </c>
      <c r="D405" s="122">
        <f t="shared" si="221"/>
        <v>3623.9299818978716</v>
      </c>
      <c r="E405" s="122">
        <f t="shared" si="221"/>
        <v>3727.8952917238043</v>
      </c>
      <c r="F405" s="122">
        <f t="shared" si="221"/>
        <v>3543.1839411766969</v>
      </c>
      <c r="G405" s="122">
        <f t="shared" si="221"/>
        <v>3848.8016306102959</v>
      </c>
      <c r="H405" s="122">
        <f t="shared" si="221"/>
        <v>3740.4954592454924</v>
      </c>
      <c r="I405" s="122">
        <f t="shared" si="221"/>
        <v>2909.2177331062153</v>
      </c>
      <c r="J405" s="122">
        <f t="shared" si="221"/>
        <v>3214.3002708240824</v>
      </c>
      <c r="K405" s="122">
        <f t="shared" si="221"/>
        <v>3153.4968959548437</v>
      </c>
      <c r="L405" s="122">
        <f t="shared" si="221"/>
        <v>3311.0805650366574</v>
      </c>
      <c r="M405" s="122">
        <f t="shared" si="221"/>
        <v>2923.7190581869249</v>
      </c>
      <c r="N405" s="122">
        <f t="shared" si="221"/>
        <v>2904.6707025396613</v>
      </c>
      <c r="O405" s="122">
        <f t="shared" si="221"/>
        <v>2878.6329751571216</v>
      </c>
      <c r="P405" s="122">
        <f t="shared" si="221"/>
        <v>2238.1497622637844</v>
      </c>
      <c r="Q405" s="122">
        <f t="shared" si="221"/>
        <v>2000.4066317122431</v>
      </c>
      <c r="R405" s="122">
        <f t="shared" ref="R405:V405" si="222">SUM(R406:R407)</f>
        <v>1830.6292749598801</v>
      </c>
      <c r="S405" s="122">
        <f t="shared" si="222"/>
        <v>1931.2369589678015</v>
      </c>
      <c r="T405" s="122">
        <f t="shared" si="222"/>
        <v>1839.4555774482963</v>
      </c>
      <c r="U405" s="122">
        <f t="shared" si="222"/>
        <v>1859.3436115276445</v>
      </c>
      <c r="V405" s="122">
        <f t="shared" si="222"/>
        <v>1929.7486368802954</v>
      </c>
      <c r="W405" s="122">
        <f t="shared" ref="W405" si="223">SUM(W406:W407)</f>
        <v>1573.4157215164096</v>
      </c>
      <c r="DA405" s="130" t="s">
        <v>4297</v>
      </c>
    </row>
    <row r="406" spans="1:105" ht="12" customHeight="1" x14ac:dyDescent="0.25">
      <c r="A406" s="97" t="s">
        <v>217</v>
      </c>
      <c r="B406" s="98"/>
      <c r="C406" s="98">
        <v>4173.2645823105158</v>
      </c>
      <c r="D406" s="98">
        <v>3623.9299818978716</v>
      </c>
      <c r="E406" s="98">
        <v>3727.8952917238043</v>
      </c>
      <c r="F406" s="98">
        <v>3543.1839411766969</v>
      </c>
      <c r="G406" s="98">
        <v>3848.8016306102959</v>
      </c>
      <c r="H406" s="98">
        <v>3740.4954592454924</v>
      </c>
      <c r="I406" s="98">
        <v>2909.2177331062153</v>
      </c>
      <c r="J406" s="98">
        <v>3214.3002708240824</v>
      </c>
      <c r="K406" s="98">
        <v>3153.4968959548437</v>
      </c>
      <c r="L406" s="98">
        <v>3311.0805650366574</v>
      </c>
      <c r="M406" s="98">
        <v>2923.7190581869249</v>
      </c>
      <c r="N406" s="98">
        <v>2904.6707025396613</v>
      </c>
      <c r="O406" s="98">
        <v>2878.6329751571216</v>
      </c>
      <c r="P406" s="98">
        <v>2238.1497622637844</v>
      </c>
      <c r="Q406" s="98">
        <v>2000.4066317122431</v>
      </c>
      <c r="R406" s="98">
        <v>1830.6292749598801</v>
      </c>
      <c r="S406" s="98">
        <v>1931.2369589678015</v>
      </c>
      <c r="T406" s="98">
        <v>1839.4555774482963</v>
      </c>
      <c r="U406" s="98">
        <v>1859.3436115276445</v>
      </c>
      <c r="V406" s="98">
        <v>1929.7486368802954</v>
      </c>
      <c r="W406" s="98">
        <v>1573.4157215164096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291.39843848126941</v>
      </c>
      <c r="D410" s="122">
        <v>264.2469391163965</v>
      </c>
      <c r="E410" s="122">
        <v>254.23285084425555</v>
      </c>
      <c r="F410" s="122">
        <v>211.83255940853888</v>
      </c>
      <c r="G410" s="122">
        <v>302.46967150869193</v>
      </c>
      <c r="H410" s="122">
        <v>361.04213968948687</v>
      </c>
      <c r="I410" s="122">
        <v>332.49017918832942</v>
      </c>
      <c r="J410" s="122">
        <v>417.57069317741082</v>
      </c>
      <c r="K410" s="122">
        <v>345.9362468563786</v>
      </c>
      <c r="L410" s="122">
        <v>373.31164526039436</v>
      </c>
      <c r="M410" s="122">
        <v>300.54962673633474</v>
      </c>
      <c r="N410" s="122">
        <v>292.36532645100624</v>
      </c>
      <c r="O410" s="122">
        <v>174.80175117982915</v>
      </c>
      <c r="P410" s="122">
        <v>98.228931821136101</v>
      </c>
      <c r="Q410" s="122">
        <v>132.53283941084754</v>
      </c>
      <c r="R410" s="122">
        <v>228.28800493131769</v>
      </c>
      <c r="S410" s="122">
        <v>373.98332873000851</v>
      </c>
      <c r="T410" s="122">
        <v>375.60472142283237</v>
      </c>
      <c r="U410" s="122">
        <v>373.90437350311589</v>
      </c>
      <c r="V410" s="122">
        <v>268.18796717336471</v>
      </c>
      <c r="W410" s="122">
        <v>189.56929660045117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672.10351121523081</v>
      </c>
      <c r="D411" s="98">
        <v>657.40594432852276</v>
      </c>
      <c r="E411" s="98">
        <v>645.33775865213624</v>
      </c>
      <c r="F411" s="98">
        <v>642.14690474780673</v>
      </c>
      <c r="G411" s="98">
        <v>668.13851144362093</v>
      </c>
      <c r="H411" s="98">
        <v>707.20485193408774</v>
      </c>
      <c r="I411" s="98">
        <v>548.07022471818755</v>
      </c>
      <c r="J411" s="98">
        <v>647.80785734017763</v>
      </c>
      <c r="K411" s="98">
        <v>630.39269569676389</v>
      </c>
      <c r="L411" s="98">
        <v>640.38308094879608</v>
      </c>
      <c r="M411" s="98">
        <v>634.68551426398608</v>
      </c>
      <c r="N411" s="98">
        <v>607.43126736995066</v>
      </c>
      <c r="O411" s="98">
        <v>503.19427468851347</v>
      </c>
      <c r="P411" s="98">
        <v>520.04462129312935</v>
      </c>
      <c r="Q411" s="98">
        <v>519.69688161378281</v>
      </c>
      <c r="R411" s="98">
        <v>570.46225904528171</v>
      </c>
      <c r="S411" s="98">
        <v>557.93050607450448</v>
      </c>
      <c r="T411" s="98">
        <v>520.6760546484328</v>
      </c>
      <c r="U411" s="98">
        <v>554.77236107605256</v>
      </c>
      <c r="V411" s="98">
        <v>561.22087827894279</v>
      </c>
      <c r="W411" s="98">
        <v>476.66876082881868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295.66668824930628</v>
      </c>
      <c r="D412" s="98">
        <v>303.54710297210119</v>
      </c>
      <c r="E412" s="98">
        <v>305.3087628115054</v>
      </c>
      <c r="F412" s="98">
        <v>248.10227830307244</v>
      </c>
      <c r="G412" s="98">
        <v>331.67730928245982</v>
      </c>
      <c r="H412" s="98">
        <v>343.83374815436775</v>
      </c>
      <c r="I412" s="98">
        <v>285.69369184121558</v>
      </c>
      <c r="J412" s="98">
        <v>318.2763573787351</v>
      </c>
      <c r="K412" s="98">
        <v>336.79382766029511</v>
      </c>
      <c r="L412" s="98">
        <v>245.08956028883219</v>
      </c>
      <c r="M412" s="98">
        <v>228.74187967564973</v>
      </c>
      <c r="N412" s="98">
        <v>323.34461006981155</v>
      </c>
      <c r="O412" s="98">
        <v>108.30066003895867</v>
      </c>
      <c r="P412" s="98">
        <v>264.97405798294994</v>
      </c>
      <c r="Q412" s="98">
        <v>238.98289560203469</v>
      </c>
      <c r="R412" s="98">
        <v>305.1034775584726</v>
      </c>
      <c r="S412" s="98">
        <v>296.02611451403533</v>
      </c>
      <c r="T412" s="98">
        <v>237.33891887503592</v>
      </c>
      <c r="U412" s="98">
        <v>262.98094704872369</v>
      </c>
      <c r="V412" s="98">
        <v>283.1755582885034</v>
      </c>
      <c r="W412" s="98">
        <v>195.59095463832125</v>
      </c>
      <c r="DA412" s="63" t="s">
        <v>4304</v>
      </c>
    </row>
    <row r="413" spans="1:105" ht="12" customHeight="1" x14ac:dyDescent="0.25">
      <c r="A413" s="100" t="s">
        <v>217</v>
      </c>
      <c r="B413" s="101"/>
      <c r="C413" s="101">
        <v>295.66668824930628</v>
      </c>
      <c r="D413" s="101">
        <v>303.54710297210119</v>
      </c>
      <c r="E413" s="101">
        <v>305.3087628115054</v>
      </c>
      <c r="F413" s="101">
        <v>248.10227830307244</v>
      </c>
      <c r="G413" s="101">
        <v>331.67730928245982</v>
      </c>
      <c r="H413" s="101">
        <v>343.83374815436775</v>
      </c>
      <c r="I413" s="101">
        <v>285.69369184121558</v>
      </c>
      <c r="J413" s="101">
        <v>318.2763573787351</v>
      </c>
      <c r="K413" s="101">
        <v>336.79382766029511</v>
      </c>
      <c r="L413" s="101">
        <v>245.08956028883219</v>
      </c>
      <c r="M413" s="101">
        <v>228.74187967564973</v>
      </c>
      <c r="N413" s="101">
        <v>323.34461006981155</v>
      </c>
      <c r="O413" s="101">
        <v>108.30066003895867</v>
      </c>
      <c r="P413" s="101">
        <v>264.97405798294994</v>
      </c>
      <c r="Q413" s="101">
        <v>238.98289560203469</v>
      </c>
      <c r="R413" s="101">
        <v>305.1034775584726</v>
      </c>
      <c r="S413" s="101">
        <v>296.02611451403533</v>
      </c>
      <c r="T413" s="101">
        <v>237.33891887503592</v>
      </c>
      <c r="U413" s="101">
        <v>262.98094704872369</v>
      </c>
      <c r="V413" s="101">
        <v>283.1755582885034</v>
      </c>
      <c r="W413" s="101">
        <v>195.59095463832125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29.714217221475486</v>
      </c>
      <c r="D419" s="122">
        <v>30.262349993646556</v>
      </c>
      <c r="E419" s="122">
        <v>32.520481592932612</v>
      </c>
      <c r="F419" s="122">
        <v>33.866995150711617</v>
      </c>
      <c r="G419" s="122">
        <v>32.679160452451036</v>
      </c>
      <c r="H419" s="122">
        <v>25.231564814764667</v>
      </c>
      <c r="I419" s="122">
        <v>31.220768511048202</v>
      </c>
      <c r="J419" s="122">
        <v>26.597678884734989</v>
      </c>
      <c r="K419" s="122">
        <v>33.187673336999332</v>
      </c>
      <c r="L419" s="122">
        <v>31.310679108481128</v>
      </c>
      <c r="M419" s="122">
        <v>30.999759204804953</v>
      </c>
      <c r="N419" s="122">
        <v>25.877818320086469</v>
      </c>
      <c r="O419" s="122">
        <v>27.801262123992476</v>
      </c>
      <c r="P419" s="122">
        <v>23.172138739188345</v>
      </c>
      <c r="Q419" s="122">
        <v>22.556935565161936</v>
      </c>
      <c r="R419" s="122">
        <v>19.533824761263702</v>
      </c>
      <c r="S419" s="122">
        <v>18.1617904798706</v>
      </c>
      <c r="T419" s="122">
        <v>18.025166670760797</v>
      </c>
      <c r="U419" s="122">
        <v>21.334822080493609</v>
      </c>
      <c r="V419" s="122">
        <v>26.724051282493047</v>
      </c>
      <c r="W419" s="122">
        <v>31.991176565102368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200.57205961578049</v>
      </c>
      <c r="D420" s="98">
        <v>192.93017559124098</v>
      </c>
      <c r="E420" s="98">
        <v>187.28222559399492</v>
      </c>
      <c r="F420" s="98">
        <v>176.08267307985281</v>
      </c>
      <c r="G420" s="98">
        <v>207.69532476834758</v>
      </c>
      <c r="H420" s="98">
        <v>199.97596715013785</v>
      </c>
      <c r="I420" s="98">
        <v>212.71320245635911</v>
      </c>
      <c r="J420" s="98">
        <v>203.23037091942641</v>
      </c>
      <c r="K420" s="98">
        <v>207.69645828303345</v>
      </c>
      <c r="L420" s="98">
        <v>213.29594438740264</v>
      </c>
      <c r="M420" s="98">
        <v>196.95136277403898</v>
      </c>
      <c r="N420" s="98">
        <v>181.41735505976374</v>
      </c>
      <c r="O420" s="98">
        <v>188.05050643395558</v>
      </c>
      <c r="P420" s="98">
        <v>187.75150690249899</v>
      </c>
      <c r="Q420" s="98">
        <v>178.17555311363307</v>
      </c>
      <c r="R420" s="98">
        <v>174.62786815532809</v>
      </c>
      <c r="S420" s="98">
        <v>189.03423798624524</v>
      </c>
      <c r="T420" s="98">
        <v>201.06805016520266</v>
      </c>
      <c r="U420" s="98">
        <v>206.07977750996218</v>
      </c>
      <c r="V420" s="98">
        <v>221.78185445921847</v>
      </c>
      <c r="W420" s="98">
        <v>206.0846810383506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195.85080434569937</v>
      </c>
      <c r="D423" s="118">
        <f t="shared" si="225"/>
        <v>174.72398520991447</v>
      </c>
      <c r="E423" s="118">
        <f t="shared" si="225"/>
        <v>176.0396139206388</v>
      </c>
      <c r="F423" s="118">
        <f t="shared" si="225"/>
        <v>166.83777836430698</v>
      </c>
      <c r="G423" s="118">
        <f t="shared" si="225"/>
        <v>181.57274462298122</v>
      </c>
      <c r="H423" s="118">
        <f t="shared" si="225"/>
        <v>182.41300069780851</v>
      </c>
      <c r="I423" s="118">
        <f t="shared" si="225"/>
        <v>143.50247432225825</v>
      </c>
      <c r="J423" s="118">
        <f t="shared" si="225"/>
        <v>160.69887045057416</v>
      </c>
      <c r="K423" s="118">
        <f t="shared" si="225"/>
        <v>148.77253455826346</v>
      </c>
      <c r="L423" s="118">
        <f t="shared" si="225"/>
        <v>151.04779033371199</v>
      </c>
      <c r="M423" s="118">
        <f t="shared" si="225"/>
        <v>131.7267825656325</v>
      </c>
      <c r="N423" s="118">
        <f t="shared" si="225"/>
        <v>130.998409699852</v>
      </c>
      <c r="O423" s="118">
        <f t="shared" si="225"/>
        <v>124.78811900333893</v>
      </c>
      <c r="P423" s="118">
        <f t="shared" si="225"/>
        <v>99.191651192979165</v>
      </c>
      <c r="Q423" s="118">
        <f t="shared" si="225"/>
        <v>89.399664201186198</v>
      </c>
      <c r="R423" s="118">
        <f t="shared" ref="R423:V423" si="226">R424+R427+R429+R438</f>
        <v>90.717058165965639</v>
      </c>
      <c r="S423" s="118">
        <f t="shared" si="226"/>
        <v>98.936740834153952</v>
      </c>
      <c r="T423" s="118">
        <f t="shared" si="226"/>
        <v>92.443693243190623</v>
      </c>
      <c r="U423" s="118">
        <f t="shared" si="226"/>
        <v>91.369431575988969</v>
      </c>
      <c r="V423" s="118">
        <f t="shared" si="226"/>
        <v>89.235596806216563</v>
      </c>
      <c r="W423" s="118">
        <f t="shared" ref="W423" si="227">W424+W427+W429+W438</f>
        <v>75.015130224901498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166.89173535034584</v>
      </c>
      <c r="D424" s="123">
        <f t="shared" si="228"/>
        <v>146.68420626239501</v>
      </c>
      <c r="E424" s="123">
        <f t="shared" si="228"/>
        <v>148.62317043906666</v>
      </c>
      <c r="F424" s="123">
        <f t="shared" si="228"/>
        <v>140.48250231838452</v>
      </c>
      <c r="G424" s="123">
        <f t="shared" si="228"/>
        <v>152.17790490093964</v>
      </c>
      <c r="H424" s="123">
        <f t="shared" si="228"/>
        <v>150.06607419211505</v>
      </c>
      <c r="I424" s="123">
        <f t="shared" si="228"/>
        <v>115.50221746065289</v>
      </c>
      <c r="J424" s="123">
        <f t="shared" si="228"/>
        <v>129.85429321918426</v>
      </c>
      <c r="K424" s="123">
        <f t="shared" si="228"/>
        <v>121.00175581305476</v>
      </c>
      <c r="L424" s="123">
        <f t="shared" si="228"/>
        <v>123.05191874476463</v>
      </c>
      <c r="M424" s="123">
        <f t="shared" si="228"/>
        <v>105.58972082706373</v>
      </c>
      <c r="N424" s="123">
        <f t="shared" si="228"/>
        <v>105.14538859548698</v>
      </c>
      <c r="O424" s="123">
        <f t="shared" si="228"/>
        <v>102.19554242114918</v>
      </c>
      <c r="P424" s="123">
        <f t="shared" si="228"/>
        <v>78.50044582401631</v>
      </c>
      <c r="Q424" s="123">
        <f t="shared" si="228"/>
        <v>70.299287036145259</v>
      </c>
      <c r="R424" s="123">
        <f t="shared" ref="R424:V424" si="229">SUM(R425:R426)</f>
        <v>68.355100879413314</v>
      </c>
      <c r="S424" s="123">
        <f t="shared" si="229"/>
        <v>73.225673944499761</v>
      </c>
      <c r="T424" s="123">
        <f t="shared" si="229"/>
        <v>68.307726698745981</v>
      </c>
      <c r="U424" s="123">
        <f t="shared" si="229"/>
        <v>67.137187598693927</v>
      </c>
      <c r="V424" s="123">
        <f t="shared" si="229"/>
        <v>66.747888450751105</v>
      </c>
      <c r="W424" s="123">
        <f t="shared" ref="W424" si="230">SUM(W425:W426)</f>
        <v>54.749114457340731</v>
      </c>
      <c r="DA424" s="130" t="s">
        <v>4465</v>
      </c>
    </row>
    <row r="425" spans="1:105" ht="12" customHeight="1" x14ac:dyDescent="0.25">
      <c r="A425" s="97" t="s">
        <v>217</v>
      </c>
      <c r="B425" s="99"/>
      <c r="C425" s="99">
        <v>164.72553988424866</v>
      </c>
      <c r="D425" s="99">
        <v>144.82165203875914</v>
      </c>
      <c r="E425" s="99">
        <v>146.80176995501017</v>
      </c>
      <c r="F425" s="99">
        <v>138.82616246585189</v>
      </c>
      <c r="G425" s="99">
        <v>150.30744248811683</v>
      </c>
      <c r="H425" s="99">
        <v>148.17941500921208</v>
      </c>
      <c r="I425" s="99">
        <v>114.10642052716844</v>
      </c>
      <c r="J425" s="99">
        <v>128.26538574871648</v>
      </c>
      <c r="K425" s="99">
        <v>119.53889360755576</v>
      </c>
      <c r="L425" s="99">
        <v>121.54147838090614</v>
      </c>
      <c r="M425" s="99">
        <v>104.29081362442543</v>
      </c>
      <c r="N425" s="99">
        <v>103.82759220671467</v>
      </c>
      <c r="O425" s="99">
        <v>100.86390208133628</v>
      </c>
      <c r="P425" s="99">
        <v>77.439225352850599</v>
      </c>
      <c r="Q425" s="99">
        <v>69.36799442443548</v>
      </c>
      <c r="R425" s="99">
        <v>67.435318233141473</v>
      </c>
      <c r="S425" s="99">
        <v>72.203946139432347</v>
      </c>
      <c r="T425" s="99">
        <v>67.344957219821126</v>
      </c>
      <c r="U425" s="99">
        <v>66.196574612023255</v>
      </c>
      <c r="V425" s="99">
        <v>65.826419370797836</v>
      </c>
      <c r="W425" s="99">
        <v>54.00773393173597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2.1661954660971849</v>
      </c>
      <c r="D426" s="99">
        <v>1.8625542236358685</v>
      </c>
      <c r="E426" s="99">
        <v>1.8214004840564955</v>
      </c>
      <c r="F426" s="99">
        <v>1.6563398525326234</v>
      </c>
      <c r="G426" s="99">
        <v>1.8704624128227987</v>
      </c>
      <c r="H426" s="99">
        <v>1.8866591829029717</v>
      </c>
      <c r="I426" s="99">
        <v>1.3957969334844416</v>
      </c>
      <c r="J426" s="99">
        <v>1.588907470467769</v>
      </c>
      <c r="K426" s="99">
        <v>1.4628622054989995</v>
      </c>
      <c r="L426" s="99">
        <v>1.5104403638584907</v>
      </c>
      <c r="M426" s="99">
        <v>1.2989072026382973</v>
      </c>
      <c r="N426" s="99">
        <v>1.3177963887723028</v>
      </c>
      <c r="O426" s="99">
        <v>1.3316403398129055</v>
      </c>
      <c r="P426" s="99">
        <v>1.0612204711657169</v>
      </c>
      <c r="Q426" s="99">
        <v>0.93129261170977529</v>
      </c>
      <c r="R426" s="99">
        <v>0.91978264627184592</v>
      </c>
      <c r="S426" s="99">
        <v>1.021727805067417</v>
      </c>
      <c r="T426" s="99">
        <v>0.96276947892484921</v>
      </c>
      <c r="U426" s="99">
        <v>0.9406129866706664</v>
      </c>
      <c r="V426" s="99">
        <v>0.92146907995326255</v>
      </c>
      <c r="W426" s="99">
        <v>0.74138052560476031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0.3782067869963805</v>
      </c>
      <c r="D427" s="123">
        <f t="shared" si="231"/>
        <v>0.27659591319265986</v>
      </c>
      <c r="E427" s="123">
        <f t="shared" si="231"/>
        <v>0.69844981439514098</v>
      </c>
      <c r="F427" s="123">
        <f t="shared" si="231"/>
        <v>0.62433171185987102</v>
      </c>
      <c r="G427" s="123">
        <f t="shared" si="231"/>
        <v>0.72872845147640497</v>
      </c>
      <c r="H427" s="123">
        <f t="shared" si="231"/>
        <v>0.75166453752158569</v>
      </c>
      <c r="I427" s="123">
        <f t="shared" si="231"/>
        <v>0.70371944641577122</v>
      </c>
      <c r="J427" s="123">
        <f t="shared" si="231"/>
        <v>0.47286493080683595</v>
      </c>
      <c r="K427" s="123">
        <f t="shared" si="231"/>
        <v>0.59991082216742608</v>
      </c>
      <c r="L427" s="123">
        <f t="shared" si="231"/>
        <v>0.61252465720966076</v>
      </c>
      <c r="M427" s="123">
        <f t="shared" si="231"/>
        <v>0.48932292009820405</v>
      </c>
      <c r="N427" s="123">
        <f t="shared" si="231"/>
        <v>0.74715370940137382</v>
      </c>
      <c r="O427" s="123">
        <f t="shared" si="231"/>
        <v>0.36893829825628233</v>
      </c>
      <c r="P427" s="123">
        <f t="shared" si="231"/>
        <v>0.16678679419020587</v>
      </c>
      <c r="Q427" s="123">
        <f t="shared" si="231"/>
        <v>7.1344144764793463E-2</v>
      </c>
      <c r="R427" s="123">
        <f t="shared" si="231"/>
        <v>0.34712620112288095</v>
      </c>
      <c r="S427" s="123">
        <f t="shared" si="231"/>
        <v>0.51375370890024508</v>
      </c>
      <c r="T427" s="123">
        <f t="shared" si="231"/>
        <v>0.28117915642382896</v>
      </c>
      <c r="U427" s="123">
        <f t="shared" si="231"/>
        <v>0.42470602757606191</v>
      </c>
      <c r="V427" s="123">
        <f t="shared" si="231"/>
        <v>0.51917515625539157</v>
      </c>
      <c r="W427" s="123">
        <f t="shared" si="231"/>
        <v>0.53724084224076085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0.3782067869963805</v>
      </c>
      <c r="D428" s="99">
        <f>RES_hhdet_in_fecs!D48</f>
        <v>0.27659591319265986</v>
      </c>
      <c r="E428" s="99">
        <f>RES_hhdet_in_fecs!E48</f>
        <v>0.69844981439514098</v>
      </c>
      <c r="F428" s="99">
        <f>RES_hhdet_in_fecs!F48</f>
        <v>0.62433171185987102</v>
      </c>
      <c r="G428" s="99">
        <f>RES_hhdet_in_fecs!G48</f>
        <v>0.72872845147640497</v>
      </c>
      <c r="H428" s="99">
        <f>RES_hhdet_in_fecs!H48</f>
        <v>0.75166453752158569</v>
      </c>
      <c r="I428" s="99">
        <f>RES_hhdet_in_fecs!I48</f>
        <v>0.70371944641577122</v>
      </c>
      <c r="J428" s="99">
        <f>RES_hhdet_in_fecs!J48</f>
        <v>0.47286493080683595</v>
      </c>
      <c r="K428" s="99">
        <f>RES_hhdet_in_fecs!K48</f>
        <v>0.59991082216742608</v>
      </c>
      <c r="L428" s="99">
        <f>RES_hhdet_in_fecs!L48</f>
        <v>0.61252465720966076</v>
      </c>
      <c r="M428" s="99">
        <f>RES_hhdet_in_fecs!M48</f>
        <v>0.48932292009820405</v>
      </c>
      <c r="N428" s="99">
        <f>RES_hhdet_in_fecs!N48</f>
        <v>0.74715370940137382</v>
      </c>
      <c r="O428" s="99">
        <f>RES_hhdet_in_fecs!O48</f>
        <v>0.36893829825628233</v>
      </c>
      <c r="P428" s="99">
        <f>RES_hhdet_in_fecs!P48</f>
        <v>0.16678679419020587</v>
      </c>
      <c r="Q428" s="99">
        <f>RES_hhdet_in_fecs!Q48</f>
        <v>7.1344144764793463E-2</v>
      </c>
      <c r="R428" s="99">
        <f>RES_hhdet_in_fecs!R48</f>
        <v>0.34712620112288095</v>
      </c>
      <c r="S428" s="99">
        <f>RES_hhdet_in_fecs!S48</f>
        <v>0.51375370890024508</v>
      </c>
      <c r="T428" s="99">
        <f>RES_hhdet_in_fecs!T48</f>
        <v>0.28117915642382896</v>
      </c>
      <c r="U428" s="99">
        <f>RES_hhdet_in_fecs!U48</f>
        <v>0.42470602757606191</v>
      </c>
      <c r="V428" s="99">
        <f>RES_hhdet_in_fecs!V48</f>
        <v>0.51917515625539157</v>
      </c>
      <c r="W428" s="99">
        <f>RES_hhdet_in_fecs!W48</f>
        <v>0.53724084224076085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20.982157500238539</v>
      </c>
      <c r="D429" s="123">
        <v>20.313261377038966</v>
      </c>
      <c r="E429" s="123">
        <v>19.398266681038617</v>
      </c>
      <c r="F429" s="123">
        <v>18.372057686231152</v>
      </c>
      <c r="G429" s="123">
        <v>20.978268543323761</v>
      </c>
      <c r="H429" s="123">
        <v>23.323892426196771</v>
      </c>
      <c r="I429" s="123">
        <v>19.599942986518734</v>
      </c>
      <c r="J429" s="123">
        <v>22.713298038338653</v>
      </c>
      <c r="K429" s="123">
        <v>20.172319201714242</v>
      </c>
      <c r="L429" s="123">
        <v>20.252598706386046</v>
      </c>
      <c r="M429" s="123">
        <v>19.281441138647711</v>
      </c>
      <c r="N429" s="123">
        <v>18.6682530912685</v>
      </c>
      <c r="O429" s="123">
        <v>16.00755659052405</v>
      </c>
      <c r="P429" s="123">
        <v>14.552192709619971</v>
      </c>
      <c r="Q429" s="123">
        <v>13.533436407718932</v>
      </c>
      <c r="R429" s="123">
        <v>16.599131975068246</v>
      </c>
      <c r="S429" s="123">
        <v>19.105036971204456</v>
      </c>
      <c r="T429" s="123">
        <v>18.102584348795123</v>
      </c>
      <c r="U429" s="123">
        <v>18.062671549913265</v>
      </c>
      <c r="V429" s="123">
        <v>16.382292851437327</v>
      </c>
      <c r="W429" s="123">
        <v>14.324171586135661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26.535822584276566</v>
      </c>
      <c r="D430" s="99">
        <v>26.286739642274537</v>
      </c>
      <c r="E430" s="99">
        <v>25.427198880103035</v>
      </c>
      <c r="F430" s="99">
        <v>25.100153378016582</v>
      </c>
      <c r="G430" s="99">
        <v>26.110825599145791</v>
      </c>
      <c r="H430" s="99">
        <v>28.025351365541244</v>
      </c>
      <c r="I430" s="99">
        <v>21.509476854225348</v>
      </c>
      <c r="J430" s="99">
        <v>25.861844668943789</v>
      </c>
      <c r="K430" s="99">
        <v>23.914126871693302</v>
      </c>
      <c r="L430" s="99">
        <v>23.506851024431093</v>
      </c>
      <c r="M430" s="99">
        <v>22.635552222196562</v>
      </c>
      <c r="N430" s="99">
        <v>21.709064504585715</v>
      </c>
      <c r="O430" s="99">
        <v>17.641942024041967</v>
      </c>
      <c r="P430" s="99">
        <v>18.033640029620557</v>
      </c>
      <c r="Q430" s="99">
        <v>18.091047712735381</v>
      </c>
      <c r="R430" s="99">
        <v>21.077454609203432</v>
      </c>
      <c r="S430" s="99">
        <v>20.884193800478926</v>
      </c>
      <c r="T430" s="99">
        <v>19.086838851789508</v>
      </c>
      <c r="U430" s="99">
        <v>19.782338306433179</v>
      </c>
      <c r="V430" s="99">
        <v>19.19875188301053</v>
      </c>
      <c r="W430" s="99">
        <v>16.353590165351953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22.072465528001135</v>
      </c>
      <c r="D431" s="99">
        <v>22.191475816517531</v>
      </c>
      <c r="E431" s="99">
        <v>22.298459430311659</v>
      </c>
      <c r="F431" s="99">
        <v>17.498292138950593</v>
      </c>
      <c r="G431" s="99">
        <v>22.874471540234712</v>
      </c>
      <c r="H431" s="99">
        <v>24.506109432788154</v>
      </c>
      <c r="I431" s="99">
        <v>17.034929257425617</v>
      </c>
      <c r="J431" s="99">
        <v>22.373191627226888</v>
      </c>
      <c r="K431" s="99">
        <v>20.935234100288497</v>
      </c>
      <c r="L431" s="99">
        <v>16.173826866205683</v>
      </c>
      <c r="M431" s="99">
        <v>16.836150460172227</v>
      </c>
      <c r="N431" s="99">
        <v>20.721574463904329</v>
      </c>
      <c r="O431" s="99">
        <v>13.379740742089641</v>
      </c>
      <c r="P431" s="99">
        <v>17.904913692164065</v>
      </c>
      <c r="Q431" s="99">
        <v>15.128398264804018</v>
      </c>
      <c r="R431" s="99">
        <v>18.790210940949546</v>
      </c>
      <c r="S431" s="99">
        <v>19.805852916383593</v>
      </c>
      <c r="T431" s="99">
        <v>16.587744677944187</v>
      </c>
      <c r="U431" s="99">
        <v>19.333367770783706</v>
      </c>
      <c r="V431" s="99">
        <v>19.690403507343664</v>
      </c>
      <c r="W431" s="99">
        <v>14.359541158628856</v>
      </c>
      <c r="DA431" s="63" t="s">
        <v>4472</v>
      </c>
    </row>
    <row r="432" spans="1:105" ht="12" customHeight="1" x14ac:dyDescent="0.25">
      <c r="A432" s="100" t="s">
        <v>217</v>
      </c>
      <c r="B432" s="102"/>
      <c r="C432" s="102">
        <v>11.684744201264863</v>
      </c>
      <c r="D432" s="102">
        <v>12.138410842968664</v>
      </c>
      <c r="E432" s="102">
        <v>12.033376515891861</v>
      </c>
      <c r="F432" s="102">
        <v>9.7081297803812028</v>
      </c>
      <c r="G432" s="102">
        <v>12.956470623266624</v>
      </c>
      <c r="H432" s="102">
        <v>13.6209107622711</v>
      </c>
      <c r="I432" s="102">
        <v>11.257524742633205</v>
      </c>
      <c r="J432" s="102">
        <v>12.722223786423548</v>
      </c>
      <c r="K432" s="102">
        <v>12.809108231181407</v>
      </c>
      <c r="L432" s="102">
        <v>9.0502886138852912</v>
      </c>
      <c r="M432" s="102">
        <v>8.1585328092722769</v>
      </c>
      <c r="N432" s="102">
        <v>11.547128807008679</v>
      </c>
      <c r="O432" s="102">
        <v>3.8035860293079686</v>
      </c>
      <c r="P432" s="102">
        <v>9.1662275620864424</v>
      </c>
      <c r="Q432" s="102">
        <v>8.3730695127932613</v>
      </c>
      <c r="R432" s="102">
        <v>11.282720480943635</v>
      </c>
      <c r="S432" s="102">
        <v>11.083741961052434</v>
      </c>
      <c r="T432" s="102">
        <v>8.7141563257425876</v>
      </c>
      <c r="U432" s="102">
        <v>9.366127652251599</v>
      </c>
      <c r="V432" s="102">
        <v>9.6723772303155933</v>
      </c>
      <c r="W432" s="102">
        <v>6.688570422849387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10.387721326736274</v>
      </c>
      <c r="D433" s="105">
        <v>10.053064973548864</v>
      </c>
      <c r="E433" s="105">
        <v>10.265082914419796</v>
      </c>
      <c r="F433" s="105">
        <v>7.7901623585693889</v>
      </c>
      <c r="G433" s="105">
        <v>9.9180009169680901</v>
      </c>
      <c r="H433" s="105">
        <v>10.885198670517049</v>
      </c>
      <c r="I433" s="105">
        <v>5.777404514792412</v>
      </c>
      <c r="J433" s="105">
        <v>9.6509678408033377</v>
      </c>
      <c r="K433" s="105">
        <v>8.1261258691070957</v>
      </c>
      <c r="L433" s="105">
        <v>7.1235382523203903</v>
      </c>
      <c r="M433" s="105">
        <v>8.6776176508999505</v>
      </c>
      <c r="N433" s="105">
        <v>9.1744456568956529</v>
      </c>
      <c r="O433" s="105">
        <v>9.5761547127816709</v>
      </c>
      <c r="P433" s="105">
        <v>8.7386861300776246</v>
      </c>
      <c r="Q433" s="105">
        <v>6.7553287520107563</v>
      </c>
      <c r="R433" s="105">
        <v>7.5074904600059096</v>
      </c>
      <c r="S433" s="105">
        <v>8.7221109553311589</v>
      </c>
      <c r="T433" s="105">
        <v>7.8735883522015948</v>
      </c>
      <c r="U433" s="105">
        <v>9.9672401185321</v>
      </c>
      <c r="V433" s="105">
        <v>10.018026277028074</v>
      </c>
      <c r="W433" s="105">
        <v>7.6709707357794708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17.54944737060028</v>
      </c>
      <c r="D434" s="102">
        <v>16.811789497841115</v>
      </c>
      <c r="E434" s="102">
        <v>15.984823989007117</v>
      </c>
      <c r="F434" s="102">
        <v>15.531008882597142</v>
      </c>
      <c r="G434" s="102">
        <v>16.601202313932625</v>
      </c>
      <c r="H434" s="102">
        <v>18.409668601067317</v>
      </c>
      <c r="I434" s="102">
        <v>16.810842200299611</v>
      </c>
      <c r="J434" s="102">
        <v>17.227243713176925</v>
      </c>
      <c r="K434" s="102">
        <v>15.642299145065062</v>
      </c>
      <c r="L434" s="102">
        <v>16.415996736581761</v>
      </c>
      <c r="M434" s="102">
        <v>15.726347681058897</v>
      </c>
      <c r="N434" s="102">
        <v>16.160938790657408</v>
      </c>
      <c r="O434" s="102">
        <v>15.463808400416605</v>
      </c>
      <c r="P434" s="102">
        <v>14.942341871735117</v>
      </c>
      <c r="Q434" s="102">
        <v>12.569723712655994</v>
      </c>
      <c r="R434" s="102">
        <v>15.785934133533305</v>
      </c>
      <c r="S434" s="102">
        <v>17.091682584191769</v>
      </c>
      <c r="T434" s="102">
        <v>17.319709596674283</v>
      </c>
      <c r="U434" s="102">
        <v>15.668839495580306</v>
      </c>
      <c r="V434" s="102">
        <v>14.287626228413604</v>
      </c>
      <c r="W434" s="102">
        <v>13.689295848347999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14.463769306538355</v>
      </c>
      <c r="D435" s="105">
        <v>14.705393914045597</v>
      </c>
      <c r="E435" s="105">
        <v>14.287532511898513</v>
      </c>
      <c r="F435" s="105">
        <v>13.627904642355356</v>
      </c>
      <c r="G435" s="105">
        <v>17.063565537000112</v>
      </c>
      <c r="H435" s="105">
        <v>18.372089490080235</v>
      </c>
      <c r="I435" s="105">
        <v>16.483701887535258</v>
      </c>
      <c r="J435" s="105">
        <v>16.763139779944488</v>
      </c>
      <c r="K435" s="105">
        <v>15.583515110789529</v>
      </c>
      <c r="L435" s="105">
        <v>14.673003519952259</v>
      </c>
      <c r="M435" s="105">
        <v>17.260011389905717</v>
      </c>
      <c r="N435" s="105">
        <v>15.322766363092134</v>
      </c>
      <c r="O435" s="105">
        <v>14.841247575037027</v>
      </c>
      <c r="P435" s="105">
        <v>13.110679152595663</v>
      </c>
      <c r="Q435" s="105">
        <v>11.526067040558909</v>
      </c>
      <c r="R435" s="105">
        <v>11.591890460954</v>
      </c>
      <c r="S435" s="105">
        <v>14.009692597033752</v>
      </c>
      <c r="T435" s="105">
        <v>13.375489740761092</v>
      </c>
      <c r="U435" s="105">
        <v>12.656086573370926</v>
      </c>
      <c r="V435" s="105">
        <v>13.288533459515635</v>
      </c>
      <c r="W435" s="105">
        <v>11.980253536931114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5.1477824228662108</v>
      </c>
      <c r="D436" s="99">
        <v>5.2271245874957035</v>
      </c>
      <c r="E436" s="99">
        <v>5.1576065651824798</v>
      </c>
      <c r="F436" s="99">
        <v>4.5468680514338837</v>
      </c>
      <c r="G436" s="99">
        <v>7.2611597559358314</v>
      </c>
      <c r="H436" s="99">
        <v>7.9465849792277989</v>
      </c>
      <c r="I436" s="99">
        <v>6.5534663220608076</v>
      </c>
      <c r="J436" s="99">
        <v>6.4692339993049934</v>
      </c>
      <c r="K436" s="99">
        <v>6.2279689418362425</v>
      </c>
      <c r="L436" s="99">
        <v>5.3509937330396227</v>
      </c>
      <c r="M436" s="99">
        <v>7.6274789777003127</v>
      </c>
      <c r="N436" s="99">
        <v>6.27140603996948</v>
      </c>
      <c r="O436" s="99">
        <v>6.5420317367258383</v>
      </c>
      <c r="P436" s="99">
        <v>5.0568951668589968</v>
      </c>
      <c r="Q436" s="99">
        <v>3.686316763078032</v>
      </c>
      <c r="R436" s="99">
        <v>2.773260487659666</v>
      </c>
      <c r="S436" s="99">
        <v>4.2403630463639157</v>
      </c>
      <c r="T436" s="99">
        <v>4.1235059325718604</v>
      </c>
      <c r="U436" s="99">
        <v>3.2256874066294512</v>
      </c>
      <c r="V436" s="99">
        <v>4.2125245728724297</v>
      </c>
      <c r="W436" s="99">
        <v>2.5333798131000953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9.3159868836721493</v>
      </c>
      <c r="D437" s="99">
        <v>9.4782693265498903</v>
      </c>
      <c r="E437" s="99">
        <v>9.1299259467160336</v>
      </c>
      <c r="F437" s="99">
        <v>9.081036590921471</v>
      </c>
      <c r="G437" s="99">
        <v>9.8024057810642802</v>
      </c>
      <c r="H437" s="99">
        <v>10.425504510852431</v>
      </c>
      <c r="I437" s="99">
        <v>9.9302355654744563</v>
      </c>
      <c r="J437" s="99">
        <v>10.293905780639495</v>
      </c>
      <c r="K437" s="99">
        <v>9.3555461689532908</v>
      </c>
      <c r="L437" s="99">
        <v>9.3220097869126359</v>
      </c>
      <c r="M437" s="99">
        <v>9.6325324122054106</v>
      </c>
      <c r="N437" s="99">
        <v>9.0513603231226547</v>
      </c>
      <c r="O437" s="99">
        <v>8.2992158383111914</v>
      </c>
      <c r="P437" s="99">
        <v>8.0537839857366649</v>
      </c>
      <c r="Q437" s="99">
        <v>7.8397502774808778</v>
      </c>
      <c r="R437" s="99">
        <v>8.8186299732943336</v>
      </c>
      <c r="S437" s="99">
        <v>9.7693295506698359</v>
      </c>
      <c r="T437" s="99">
        <v>9.2519838081892321</v>
      </c>
      <c r="U437" s="99">
        <v>9.4303991667414753</v>
      </c>
      <c r="V437" s="99">
        <v>9.0760088866432014</v>
      </c>
      <c r="W437" s="99">
        <v>9.4468737238310165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7.5987047081186248</v>
      </c>
      <c r="D438" s="123">
        <v>7.4499216572878284</v>
      </c>
      <c r="E438" s="123">
        <v>7.3197269861383791</v>
      </c>
      <c r="F438" s="123">
        <v>7.3588866478314365</v>
      </c>
      <c r="G438" s="123">
        <v>7.6878427272414074</v>
      </c>
      <c r="H438" s="123">
        <v>8.2713695419750941</v>
      </c>
      <c r="I438" s="123">
        <v>7.6965944286708678</v>
      </c>
      <c r="J438" s="123">
        <v>7.6584142622444027</v>
      </c>
      <c r="K438" s="123">
        <v>6.9985487213270456</v>
      </c>
      <c r="L438" s="123">
        <v>7.1307482253516641</v>
      </c>
      <c r="M438" s="123">
        <v>6.3662976798228756</v>
      </c>
      <c r="N438" s="123">
        <v>6.4376143036951472</v>
      </c>
      <c r="O438" s="123">
        <v>6.2160816934094276</v>
      </c>
      <c r="P438" s="123">
        <v>5.9722258651526863</v>
      </c>
      <c r="Q438" s="123">
        <v>5.4955966125572084</v>
      </c>
      <c r="R438" s="123">
        <v>5.4156991103612029</v>
      </c>
      <c r="S438" s="123">
        <v>6.0922762095494987</v>
      </c>
      <c r="T438" s="123">
        <v>5.75220303922569</v>
      </c>
      <c r="U438" s="123">
        <v>5.7448663998057166</v>
      </c>
      <c r="V438" s="123">
        <v>5.5862403477727431</v>
      </c>
      <c r="W438" s="123">
        <v>5.4046033391843533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9.3053930562411935</v>
      </c>
      <c r="D439" s="99">
        <v>9.0572534710757946</v>
      </c>
      <c r="E439" s="99">
        <v>8.6652166218431148</v>
      </c>
      <c r="F439" s="99">
        <v>8.0752793293685023</v>
      </c>
      <c r="G439" s="99">
        <v>9.5212847873157127</v>
      </c>
      <c r="H439" s="99">
        <v>9.2974470426682281</v>
      </c>
      <c r="I439" s="99">
        <v>9.7847948728805836</v>
      </c>
      <c r="J439" s="99">
        <v>9.5154150322803304</v>
      </c>
      <c r="K439" s="99">
        <v>9.2274351132248782</v>
      </c>
      <c r="L439" s="99">
        <v>9.172695396465679</v>
      </c>
      <c r="M439" s="99">
        <v>8.232320394560265</v>
      </c>
      <c r="N439" s="99">
        <v>7.5988950212063688</v>
      </c>
      <c r="O439" s="99">
        <v>7.7204934693882299</v>
      </c>
      <c r="P439" s="99">
        <v>7.6191661384934664</v>
      </c>
      <c r="Q439" s="99">
        <v>7.2434603251431735</v>
      </c>
      <c r="R439" s="99">
        <v>7.5273643527633167</v>
      </c>
      <c r="S439" s="99">
        <v>8.2776717380262728</v>
      </c>
      <c r="T439" s="99">
        <v>8.6206857821438359</v>
      </c>
      <c r="U439" s="99">
        <v>8.6030775087389149</v>
      </c>
      <c r="V439" s="99">
        <v>8.8538295456749996</v>
      </c>
      <c r="W439" s="99">
        <v>8.250720948193397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7.3018912426387015</v>
      </c>
      <c r="D440" s="110">
        <v>7.150897325179872</v>
      </c>
      <c r="E440" s="110">
        <v>7.0369958033525561</v>
      </c>
      <c r="F440" s="110">
        <v>7.1882861358139811</v>
      </c>
      <c r="G440" s="110">
        <v>7.3455009355809757</v>
      </c>
      <c r="H440" s="110">
        <v>8.123212916539833</v>
      </c>
      <c r="I440" s="110">
        <v>7.3373771254692119</v>
      </c>
      <c r="J440" s="110">
        <v>7.3787836366724378</v>
      </c>
      <c r="K440" s="110">
        <v>6.5746643105653524</v>
      </c>
      <c r="L440" s="110">
        <v>6.7794299329985366</v>
      </c>
      <c r="M440" s="110">
        <v>6.0177246405546976</v>
      </c>
      <c r="N440" s="110">
        <v>6.2444067626654247</v>
      </c>
      <c r="O440" s="110">
        <v>5.9550848549749915</v>
      </c>
      <c r="P440" s="110">
        <v>5.7403430420813235</v>
      </c>
      <c r="Q440" s="110">
        <v>5.2422435770233573</v>
      </c>
      <c r="R440" s="110">
        <v>5.1497385492922731</v>
      </c>
      <c r="S440" s="110">
        <v>5.859993613478176</v>
      </c>
      <c r="T440" s="110">
        <v>5.4697289077751181</v>
      </c>
      <c r="U440" s="110">
        <v>5.4147928379278074</v>
      </c>
      <c r="V440" s="110">
        <v>5.1385616603646644</v>
      </c>
      <c r="W440" s="110">
        <v>4.8816047860197997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112.78754535601324</v>
      </c>
      <c r="D442" s="118">
        <f t="shared" si="232"/>
        <v>100.48895077115034</v>
      </c>
      <c r="E442" s="118">
        <f t="shared" si="232"/>
        <v>102.34384189891414</v>
      </c>
      <c r="F442" s="118">
        <f t="shared" si="232"/>
        <v>96.871763623706414</v>
      </c>
      <c r="G442" s="118">
        <f t="shared" si="232"/>
        <v>108.50680716451276</v>
      </c>
      <c r="H442" s="118">
        <f t="shared" si="232"/>
        <v>112.48412798816618</v>
      </c>
      <c r="I442" s="118">
        <f t="shared" si="232"/>
        <v>87.500469854760055</v>
      </c>
      <c r="J442" s="118">
        <f t="shared" si="232"/>
        <v>98.645323244814008</v>
      </c>
      <c r="K442" s="118">
        <f t="shared" si="232"/>
        <v>92.153233381838334</v>
      </c>
      <c r="L442" s="118">
        <f t="shared" si="232"/>
        <v>95.713358620668799</v>
      </c>
      <c r="M442" s="118">
        <f t="shared" si="232"/>
        <v>84.953657935746151</v>
      </c>
      <c r="N442" s="118">
        <f t="shared" si="232"/>
        <v>88.052022476046545</v>
      </c>
      <c r="O442" s="118">
        <f t="shared" si="232"/>
        <v>86.067325081326828</v>
      </c>
      <c r="P442" s="118">
        <f t="shared" si="232"/>
        <v>71.668240260034409</v>
      </c>
      <c r="Q442" s="118">
        <f t="shared" si="232"/>
        <v>65.080994445103883</v>
      </c>
      <c r="R442" s="118">
        <f t="shared" ref="R442:V442" si="233">R443+R446+R448+R457</f>
        <v>67.360775241485385</v>
      </c>
      <c r="S442" s="118">
        <f t="shared" si="233"/>
        <v>75.691197995834784</v>
      </c>
      <c r="T442" s="118">
        <f t="shared" si="233"/>
        <v>71.014416286728192</v>
      </c>
      <c r="U442" s="118">
        <f t="shared" si="233"/>
        <v>71.378536035540108</v>
      </c>
      <c r="V442" s="118">
        <f t="shared" si="233"/>
        <v>70.113938699147056</v>
      </c>
      <c r="W442" s="118">
        <f t="shared" ref="W442" si="234">W443+W446+W448+W457</f>
        <v>58.515001001948399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92.553928664526339</v>
      </c>
      <c r="D443" s="123">
        <f t="shared" si="235"/>
        <v>81.059944248519201</v>
      </c>
      <c r="E443" s="123">
        <f t="shared" si="235"/>
        <v>82.445662672648041</v>
      </c>
      <c r="F443" s="123">
        <f t="shared" si="235"/>
        <v>77.67045969205715</v>
      </c>
      <c r="G443" s="123">
        <f t="shared" si="235"/>
        <v>87.026014642385036</v>
      </c>
      <c r="H443" s="123">
        <f t="shared" si="235"/>
        <v>88.455489846712609</v>
      </c>
      <c r="I443" s="123">
        <f t="shared" si="235"/>
        <v>66.861630392611659</v>
      </c>
      <c r="J443" s="123">
        <f t="shared" si="235"/>
        <v>76.608136889831982</v>
      </c>
      <c r="K443" s="123">
        <f t="shared" si="235"/>
        <v>71.784963444979184</v>
      </c>
      <c r="L443" s="123">
        <f t="shared" si="235"/>
        <v>75.001649329769066</v>
      </c>
      <c r="M443" s="123">
        <f t="shared" si="235"/>
        <v>65.379919633648228</v>
      </c>
      <c r="N443" s="123">
        <f t="shared" si="235"/>
        <v>67.533363099154855</v>
      </c>
      <c r="O443" s="123">
        <f t="shared" si="235"/>
        <v>68.068645648874664</v>
      </c>
      <c r="P443" s="123">
        <f t="shared" si="235"/>
        <v>54.671222757023507</v>
      </c>
      <c r="Q443" s="123">
        <f t="shared" si="235"/>
        <v>49.79454560151882</v>
      </c>
      <c r="R443" s="123">
        <f t="shared" ref="R443:V443" si="236">SUM(R444:R445)</f>
        <v>48.853952303448288</v>
      </c>
      <c r="S443" s="123">
        <f t="shared" si="236"/>
        <v>53.764216239492121</v>
      </c>
      <c r="T443" s="123">
        <f t="shared" si="236"/>
        <v>50.740135126494735</v>
      </c>
      <c r="U443" s="123">
        <f t="shared" si="236"/>
        <v>50.198143678493359</v>
      </c>
      <c r="V443" s="123">
        <f t="shared" si="236"/>
        <v>49.790175705215731</v>
      </c>
      <c r="W443" s="123">
        <f t="shared" ref="W443" si="237">SUM(W444:W445)</f>
        <v>40.18891499806881</v>
      </c>
      <c r="DA443" s="130" t="s">
        <v>4633</v>
      </c>
    </row>
    <row r="444" spans="1:105" ht="12" customHeight="1" x14ac:dyDescent="0.25">
      <c r="A444" s="97" t="s">
        <v>217</v>
      </c>
      <c r="B444" s="99"/>
      <c r="C444" s="99">
        <v>90.38773319842916</v>
      </c>
      <c r="D444" s="99">
        <v>79.197390024883333</v>
      </c>
      <c r="E444" s="99">
        <v>80.624262188591544</v>
      </c>
      <c r="F444" s="99">
        <v>76.014119839524525</v>
      </c>
      <c r="G444" s="99">
        <v>85.155552229562232</v>
      </c>
      <c r="H444" s="99">
        <v>86.568830663809635</v>
      </c>
      <c r="I444" s="99">
        <v>65.465833459127211</v>
      </c>
      <c r="J444" s="99">
        <v>75.019229419364208</v>
      </c>
      <c r="K444" s="99">
        <v>70.32210123948019</v>
      </c>
      <c r="L444" s="99">
        <v>73.491208965910573</v>
      </c>
      <c r="M444" s="99">
        <v>64.081012431009924</v>
      </c>
      <c r="N444" s="99">
        <v>66.215566710382546</v>
      </c>
      <c r="O444" s="99">
        <v>66.737005309061757</v>
      </c>
      <c r="P444" s="99">
        <v>53.610002285857789</v>
      </c>
      <c r="Q444" s="99">
        <v>48.863252989809048</v>
      </c>
      <c r="R444" s="99">
        <v>47.93416965717644</v>
      </c>
      <c r="S444" s="99">
        <v>52.742488434424708</v>
      </c>
      <c r="T444" s="99">
        <v>49.777365647569887</v>
      </c>
      <c r="U444" s="99">
        <v>49.257530691822694</v>
      </c>
      <c r="V444" s="99">
        <v>48.868706625262469</v>
      </c>
      <c r="W444" s="99">
        <v>39.447534472464049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2.1661954660971849</v>
      </c>
      <c r="D445" s="99">
        <v>1.8625542236358685</v>
      </c>
      <c r="E445" s="99">
        <v>1.8214004840564955</v>
      </c>
      <c r="F445" s="99">
        <v>1.6563398525326234</v>
      </c>
      <c r="G445" s="99">
        <v>1.8704624128227987</v>
      </c>
      <c r="H445" s="99">
        <v>1.8866591829029717</v>
      </c>
      <c r="I445" s="99">
        <v>1.3957969334844416</v>
      </c>
      <c r="J445" s="99">
        <v>1.588907470467769</v>
      </c>
      <c r="K445" s="99">
        <v>1.4628622054989995</v>
      </c>
      <c r="L445" s="99">
        <v>1.5104403638584907</v>
      </c>
      <c r="M445" s="99">
        <v>1.2989072026382973</v>
      </c>
      <c r="N445" s="99">
        <v>1.3177963887723028</v>
      </c>
      <c r="O445" s="99">
        <v>1.3316403398129055</v>
      </c>
      <c r="P445" s="99">
        <v>1.0612204711657169</v>
      </c>
      <c r="Q445" s="99">
        <v>0.93129261170977529</v>
      </c>
      <c r="R445" s="99">
        <v>0.91978264627184592</v>
      </c>
      <c r="S445" s="99">
        <v>1.021727805067417</v>
      </c>
      <c r="T445" s="99">
        <v>0.96276947892484921</v>
      </c>
      <c r="U445" s="99">
        <v>0.9406129866706664</v>
      </c>
      <c r="V445" s="99">
        <v>0.92146907995326255</v>
      </c>
      <c r="W445" s="99">
        <v>0.74138052560476031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0.84374417632941134</v>
      </c>
      <c r="D446" s="123">
        <f t="shared" si="238"/>
        <v>0.64047600834393215</v>
      </c>
      <c r="E446" s="123">
        <f t="shared" si="238"/>
        <v>1.691732170794267</v>
      </c>
      <c r="F446" s="123">
        <f t="shared" si="238"/>
        <v>1.568450964827854</v>
      </c>
      <c r="G446" s="123">
        <f t="shared" si="238"/>
        <v>1.9225629171972896</v>
      </c>
      <c r="H446" s="123">
        <f t="shared" si="238"/>
        <v>2.1115119842973029</v>
      </c>
      <c r="I446" s="123">
        <f t="shared" si="238"/>
        <v>2.0453590474124641</v>
      </c>
      <c r="J446" s="123">
        <f t="shared" si="238"/>
        <v>1.4211361946534338</v>
      </c>
      <c r="K446" s="123">
        <f t="shared" si="238"/>
        <v>1.7670261537006708</v>
      </c>
      <c r="L446" s="123">
        <f t="shared" si="238"/>
        <v>1.8753677461481493</v>
      </c>
      <c r="M446" s="123">
        <f t="shared" si="238"/>
        <v>1.5460009318922903</v>
      </c>
      <c r="N446" s="123">
        <f t="shared" si="238"/>
        <v>2.4024574719931255</v>
      </c>
      <c r="O446" s="123">
        <f t="shared" si="238"/>
        <v>1.2522019756108185</v>
      </c>
      <c r="P446" s="123">
        <f t="shared" si="238"/>
        <v>0.59091078716449741</v>
      </c>
      <c r="Q446" s="123">
        <f t="shared" si="238"/>
        <v>0.2698858634624377</v>
      </c>
      <c r="R446" s="123">
        <f t="shared" si="238"/>
        <v>1.2716449193775992</v>
      </c>
      <c r="S446" s="123">
        <f t="shared" si="238"/>
        <v>1.9066243397168654</v>
      </c>
      <c r="T446" s="123">
        <f t="shared" si="238"/>
        <v>1.0694350802603962</v>
      </c>
      <c r="U446" s="123">
        <f t="shared" si="238"/>
        <v>1.6500508888016927</v>
      </c>
      <c r="V446" s="123">
        <f t="shared" si="238"/>
        <v>2.0598864324951407</v>
      </c>
      <c r="W446" s="123">
        <f t="shared" si="238"/>
        <v>2.2051540194263861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0.84374417632941134</v>
      </c>
      <c r="D447" s="99">
        <f>RES_hhdet_in_tess!D48</f>
        <v>0.64047600834393215</v>
      </c>
      <c r="E447" s="99">
        <f>RES_hhdet_in_tess!E48</f>
        <v>1.691732170794267</v>
      </c>
      <c r="F447" s="99">
        <f>RES_hhdet_in_tess!F48</f>
        <v>1.568450964827854</v>
      </c>
      <c r="G447" s="99">
        <f>RES_hhdet_in_tess!G48</f>
        <v>1.9225629171972896</v>
      </c>
      <c r="H447" s="99">
        <f>RES_hhdet_in_tess!H48</f>
        <v>2.1115119842973029</v>
      </c>
      <c r="I447" s="99">
        <f>RES_hhdet_in_tess!I48</f>
        <v>2.0453590474124641</v>
      </c>
      <c r="J447" s="99">
        <f>RES_hhdet_in_tess!J48</f>
        <v>1.4211361946534338</v>
      </c>
      <c r="K447" s="99">
        <f>RES_hhdet_in_tess!K48</f>
        <v>1.7670261537006708</v>
      </c>
      <c r="L447" s="99">
        <f>RES_hhdet_in_tess!L48</f>
        <v>1.8753677461481493</v>
      </c>
      <c r="M447" s="99">
        <f>RES_hhdet_in_tess!M48</f>
        <v>1.5460009318922903</v>
      </c>
      <c r="N447" s="99">
        <f>RES_hhdet_in_tess!N48</f>
        <v>2.4024574719931255</v>
      </c>
      <c r="O447" s="99">
        <f>RES_hhdet_in_tess!O48</f>
        <v>1.2522019756108185</v>
      </c>
      <c r="P447" s="99">
        <f>RES_hhdet_in_tess!P48</f>
        <v>0.59091078716449741</v>
      </c>
      <c r="Q447" s="99">
        <f>RES_hhdet_in_tess!Q48</f>
        <v>0.2698858634624377</v>
      </c>
      <c r="R447" s="99">
        <f>RES_hhdet_in_tess!R48</f>
        <v>1.2716449193775992</v>
      </c>
      <c r="S447" s="99">
        <f>RES_hhdet_in_tess!S48</f>
        <v>1.9066243397168654</v>
      </c>
      <c r="T447" s="99">
        <f>RES_hhdet_in_tess!T48</f>
        <v>1.0694350802603962</v>
      </c>
      <c r="U447" s="99">
        <f>RES_hhdet_in_tess!U48</f>
        <v>1.6500508888016927</v>
      </c>
      <c r="V447" s="99">
        <f>RES_hhdet_in_tess!V48</f>
        <v>2.0598864324951407</v>
      </c>
      <c r="W447" s="99">
        <f>RES_hhdet_in_tess!W48</f>
        <v>2.2051540194263861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13.771943716855194</v>
      </c>
      <c r="D448" s="123">
        <v>13.313793345446532</v>
      </c>
      <c r="E448" s="123">
        <v>12.841930674755661</v>
      </c>
      <c r="F448" s="123">
        <v>12.248450086520625</v>
      </c>
      <c r="G448" s="123">
        <v>13.87380810969257</v>
      </c>
      <c r="H448" s="123">
        <v>15.683329927413201</v>
      </c>
      <c r="I448" s="123">
        <v>12.874837292182619</v>
      </c>
      <c r="J448" s="123">
        <v>14.884457868745834</v>
      </c>
      <c r="K448" s="123">
        <v>13.415744885063109</v>
      </c>
      <c r="L448" s="123">
        <v>13.503013948261044</v>
      </c>
      <c r="M448" s="123">
        <v>13.260732025421353</v>
      </c>
      <c r="N448" s="123">
        <v>13.236018300912463</v>
      </c>
      <c r="O448" s="123">
        <v>12.032905722893869</v>
      </c>
      <c r="P448" s="123">
        <v>11.834843816583687</v>
      </c>
      <c r="Q448" s="123">
        <v>10.810549471920773</v>
      </c>
      <c r="R448" s="123">
        <v>13.028240952373254</v>
      </c>
      <c r="S448" s="123">
        <v>15.138333768374819</v>
      </c>
      <c r="T448" s="123">
        <v>14.518085663712494</v>
      </c>
      <c r="U448" s="123">
        <v>14.810613675866804</v>
      </c>
      <c r="V448" s="123">
        <v>13.67749804203461</v>
      </c>
      <c r="W448" s="123">
        <v>11.718762197100391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15.922348854694315</v>
      </c>
      <c r="D449" s="99">
        <v>15.68601051092193</v>
      </c>
      <c r="E449" s="99">
        <v>15.207276644993</v>
      </c>
      <c r="F449" s="99">
        <v>15.186055388765864</v>
      </c>
      <c r="G449" s="99">
        <v>15.802303523271199</v>
      </c>
      <c r="H449" s="99">
        <v>17.343511618793453</v>
      </c>
      <c r="I449" s="99">
        <v>12.906673411696577</v>
      </c>
      <c r="J449" s="99">
        <v>15.708467319800498</v>
      </c>
      <c r="K449" s="99">
        <v>14.453386820482132</v>
      </c>
      <c r="L449" s="99">
        <v>14.572023727875129</v>
      </c>
      <c r="M449" s="99">
        <v>14.122924226150026</v>
      </c>
      <c r="N449" s="99">
        <v>14.009938788368325</v>
      </c>
      <c r="O449" s="99">
        <v>11.450096963063027</v>
      </c>
      <c r="P449" s="99">
        <v>12.477226914664541</v>
      </c>
      <c r="Q449" s="99">
        <v>13.032657888266758</v>
      </c>
      <c r="R449" s="99">
        <v>15.803651439869272</v>
      </c>
      <c r="S449" s="99">
        <v>16.282682539258321</v>
      </c>
      <c r="T449" s="99">
        <v>15.21085185015292</v>
      </c>
      <c r="U449" s="99">
        <v>16.153502226618571</v>
      </c>
      <c r="V449" s="99">
        <v>15.51082798860342</v>
      </c>
      <c r="W449" s="99">
        <v>12.937020956855184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17.65425555281038</v>
      </c>
      <c r="D450" s="99">
        <v>17.556947380786632</v>
      </c>
      <c r="E450" s="99">
        <v>17.789465093861846</v>
      </c>
      <c r="F450" s="99">
        <v>13.262993667198645</v>
      </c>
      <c r="G450" s="99">
        <v>18.044186853339482</v>
      </c>
      <c r="H450" s="99">
        <v>19.507344928819403</v>
      </c>
      <c r="I450" s="99">
        <v>11.989717479932338</v>
      </c>
      <c r="J450" s="99">
        <v>17.497268247437553</v>
      </c>
      <c r="K450" s="99">
        <v>15.856393540823046</v>
      </c>
      <c r="L450" s="99">
        <v>12.238048684927906</v>
      </c>
      <c r="M450" s="99">
        <v>13.835201834577701</v>
      </c>
      <c r="N450" s="99">
        <v>16.934175947929276</v>
      </c>
      <c r="O450" s="99">
        <v>11.919437734567387</v>
      </c>
      <c r="P450" s="99">
        <v>15.4759423344781</v>
      </c>
      <c r="Q450" s="99">
        <v>12.63801172822329</v>
      </c>
      <c r="R450" s="99">
        <v>16.020447686067936</v>
      </c>
      <c r="S450" s="99">
        <v>17.46272054454812</v>
      </c>
      <c r="T450" s="99">
        <v>14.787356026708292</v>
      </c>
      <c r="U450" s="99">
        <v>17.76394226543108</v>
      </c>
      <c r="V450" s="99">
        <v>18.053038950771608</v>
      </c>
      <c r="W450" s="99">
        <v>12.969937305704923</v>
      </c>
      <c r="DA450" s="63" t="s">
        <v>4640</v>
      </c>
    </row>
    <row r="451" spans="1:105" ht="12" customHeight="1" x14ac:dyDescent="0.25">
      <c r="A451" s="100" t="s">
        <v>217</v>
      </c>
      <c r="B451" s="102"/>
      <c r="C451" s="102">
        <v>7.2665342260741026</v>
      </c>
      <c r="D451" s="102">
        <v>7.5038824072377688</v>
      </c>
      <c r="E451" s="102">
        <v>7.5243821794420498</v>
      </c>
      <c r="F451" s="102">
        <v>5.4728313086292557</v>
      </c>
      <c r="G451" s="102">
        <v>8.126185936371396</v>
      </c>
      <c r="H451" s="102">
        <v>8.6221462583023563</v>
      </c>
      <c r="I451" s="102">
        <v>6.2123129651399287</v>
      </c>
      <c r="J451" s="102">
        <v>7.8463004066342092</v>
      </c>
      <c r="K451" s="102">
        <v>7.7302676717159491</v>
      </c>
      <c r="L451" s="102">
        <v>5.1145104326075135</v>
      </c>
      <c r="M451" s="102">
        <v>5.1575841836777467</v>
      </c>
      <c r="N451" s="102">
        <v>7.7597302910336179</v>
      </c>
      <c r="O451" s="102">
        <v>2.3432830217857163</v>
      </c>
      <c r="P451" s="102">
        <v>6.7372562044004756</v>
      </c>
      <c r="Q451" s="102">
        <v>5.8826829762125348</v>
      </c>
      <c r="R451" s="102">
        <v>8.5129572260620243</v>
      </c>
      <c r="S451" s="102">
        <v>8.7406095892169571</v>
      </c>
      <c r="T451" s="102">
        <v>6.9137676745067003</v>
      </c>
      <c r="U451" s="102">
        <v>7.7967021468989781</v>
      </c>
      <c r="V451" s="102">
        <v>8.0350126737435339</v>
      </c>
      <c r="W451" s="102">
        <v>5.2989665699254491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10.387721326736274</v>
      </c>
      <c r="D452" s="105">
        <v>10.053064973548864</v>
      </c>
      <c r="E452" s="105">
        <v>10.265082914419796</v>
      </c>
      <c r="F452" s="105">
        <v>7.7901623585693889</v>
      </c>
      <c r="G452" s="105">
        <v>9.9180009169680901</v>
      </c>
      <c r="H452" s="105">
        <v>10.885198670517049</v>
      </c>
      <c r="I452" s="105">
        <v>5.777404514792412</v>
      </c>
      <c r="J452" s="105">
        <v>9.6509678408033377</v>
      </c>
      <c r="K452" s="105">
        <v>8.1261258691070957</v>
      </c>
      <c r="L452" s="105">
        <v>7.1235382523203903</v>
      </c>
      <c r="M452" s="105">
        <v>8.6776176508999505</v>
      </c>
      <c r="N452" s="105">
        <v>9.1744456568956529</v>
      </c>
      <c r="O452" s="105">
        <v>9.5761547127816709</v>
      </c>
      <c r="P452" s="105">
        <v>8.7386861300776246</v>
      </c>
      <c r="Q452" s="105">
        <v>6.7553287520107563</v>
      </c>
      <c r="R452" s="105">
        <v>7.5074904600059096</v>
      </c>
      <c r="S452" s="105">
        <v>8.7221109553311589</v>
      </c>
      <c r="T452" s="105">
        <v>7.8735883522015948</v>
      </c>
      <c r="U452" s="105">
        <v>9.9672401185321</v>
      </c>
      <c r="V452" s="105">
        <v>10.018026277028074</v>
      </c>
      <c r="W452" s="105">
        <v>7.6709707357794708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11.858917285797064</v>
      </c>
      <c r="D453" s="102">
        <v>11.303483729264554</v>
      </c>
      <c r="E453" s="102">
        <v>10.673412464704553</v>
      </c>
      <c r="F453" s="102">
        <v>10.403200684414543</v>
      </c>
      <c r="G453" s="102">
        <v>11.39009477217264</v>
      </c>
      <c r="H453" s="102">
        <v>12.988758718663803</v>
      </c>
      <c r="I453" s="102">
        <v>11.632221000940497</v>
      </c>
      <c r="J453" s="102">
        <v>12.018592683296795</v>
      </c>
      <c r="K453" s="102">
        <v>10.608677754605075</v>
      </c>
      <c r="L453" s="102">
        <v>11.388939266514425</v>
      </c>
      <c r="M453" s="102">
        <v>10.888449548207985</v>
      </c>
      <c r="N453" s="102">
        <v>11.634982110260088</v>
      </c>
      <c r="O453" s="102">
        <v>11.163742932296691</v>
      </c>
      <c r="P453" s="102">
        <v>10.783913874886371</v>
      </c>
      <c r="Q453" s="102">
        <v>9.0195034307536606</v>
      </c>
      <c r="R453" s="102">
        <v>11.508095042142171</v>
      </c>
      <c r="S453" s="102">
        <v>12.617786513118419</v>
      </c>
      <c r="T453" s="102">
        <v>13.008047212086868</v>
      </c>
      <c r="U453" s="102">
        <v>11.828580822828929</v>
      </c>
      <c r="V453" s="102">
        <v>11.214629251181494</v>
      </c>
      <c r="W453" s="102">
        <v>10.585648074426828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12.777643511526854</v>
      </c>
      <c r="D454" s="105">
        <v>12.963792209179891</v>
      </c>
      <c r="E454" s="105">
        <v>12.634772590927966</v>
      </c>
      <c r="F454" s="105">
        <v>12.016227319706717</v>
      </c>
      <c r="G454" s="105">
        <v>14.692865762113524</v>
      </c>
      <c r="H454" s="105">
        <v>16.038746949415135</v>
      </c>
      <c r="I454" s="105">
        <v>14.258310945695401</v>
      </c>
      <c r="J454" s="105">
        <v>14.538832147702252</v>
      </c>
      <c r="K454" s="105">
        <v>13.619475450172867</v>
      </c>
      <c r="L454" s="105">
        <v>12.952606514753768</v>
      </c>
      <c r="M454" s="105">
        <v>15.329469788077237</v>
      </c>
      <c r="N454" s="105">
        <v>13.829999783818737</v>
      </c>
      <c r="O454" s="105">
        <v>13.443492216037766</v>
      </c>
      <c r="P454" s="105">
        <v>12.065817586223</v>
      </c>
      <c r="Q454" s="105">
        <v>10.813234602826915</v>
      </c>
      <c r="R454" s="105">
        <v>10.837224659461841</v>
      </c>
      <c r="S454" s="105">
        <v>12.882366374849578</v>
      </c>
      <c r="T454" s="105">
        <v>12.334649792770543</v>
      </c>
      <c r="U454" s="105">
        <v>11.849536506055893</v>
      </c>
      <c r="V454" s="105">
        <v>12.537953025935771</v>
      </c>
      <c r="W454" s="105">
        <v>11.376621415218167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3.4616566278547087</v>
      </c>
      <c r="D455" s="99">
        <v>3.4855228826299984</v>
      </c>
      <c r="E455" s="99">
        <v>3.5048466442119319</v>
      </c>
      <c r="F455" s="99">
        <v>2.9351907287852459</v>
      </c>
      <c r="G455" s="99">
        <v>4.89045998104924</v>
      </c>
      <c r="H455" s="99">
        <v>5.613242438562704</v>
      </c>
      <c r="I455" s="99">
        <v>4.3280753802209437</v>
      </c>
      <c r="J455" s="99">
        <v>4.2449263670627531</v>
      </c>
      <c r="K455" s="99">
        <v>4.2639292812195757</v>
      </c>
      <c r="L455" s="99">
        <v>3.6305967278411302</v>
      </c>
      <c r="M455" s="99">
        <v>5.6969373758718245</v>
      </c>
      <c r="N455" s="99">
        <v>4.7786394606960823</v>
      </c>
      <c r="O455" s="99">
        <v>5.1442763777265696</v>
      </c>
      <c r="P455" s="99">
        <v>4.0120336004863315</v>
      </c>
      <c r="Q455" s="99">
        <v>2.9734843253460363</v>
      </c>
      <c r="R455" s="99">
        <v>2.0185946861675066</v>
      </c>
      <c r="S455" s="99">
        <v>3.113036824179741</v>
      </c>
      <c r="T455" s="99">
        <v>3.0826659845813098</v>
      </c>
      <c r="U455" s="99">
        <v>2.4191373393144207</v>
      </c>
      <c r="V455" s="99">
        <v>3.4619441392925658</v>
      </c>
      <c r="W455" s="99">
        <v>1.9297476913871485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9.3159868836721493</v>
      </c>
      <c r="D456" s="99">
        <v>9.4782693265498903</v>
      </c>
      <c r="E456" s="99">
        <v>9.1299259467160336</v>
      </c>
      <c r="F456" s="99">
        <v>9.081036590921471</v>
      </c>
      <c r="G456" s="99">
        <v>9.8024057810642802</v>
      </c>
      <c r="H456" s="99">
        <v>10.425504510852431</v>
      </c>
      <c r="I456" s="99">
        <v>9.9302355654744563</v>
      </c>
      <c r="J456" s="99">
        <v>10.293905780639495</v>
      </c>
      <c r="K456" s="99">
        <v>9.3555461689532908</v>
      </c>
      <c r="L456" s="99">
        <v>9.3220097869126359</v>
      </c>
      <c r="M456" s="99">
        <v>9.6325324122054106</v>
      </c>
      <c r="N456" s="99">
        <v>9.0513603231226547</v>
      </c>
      <c r="O456" s="99">
        <v>8.2992158383111914</v>
      </c>
      <c r="P456" s="99">
        <v>8.0537839857366649</v>
      </c>
      <c r="Q456" s="99">
        <v>7.8397502774808778</v>
      </c>
      <c r="R456" s="99">
        <v>8.8186299732943336</v>
      </c>
      <c r="S456" s="99">
        <v>9.7693295506698359</v>
      </c>
      <c r="T456" s="99">
        <v>9.2519838081892321</v>
      </c>
      <c r="U456" s="99">
        <v>9.4303991667414753</v>
      </c>
      <c r="V456" s="99">
        <v>9.0760088866432014</v>
      </c>
      <c r="W456" s="99">
        <v>9.4468737238310165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5.6179287983022963</v>
      </c>
      <c r="D457" s="123">
        <v>5.4747371688406767</v>
      </c>
      <c r="E457" s="123">
        <v>5.3645163807161618</v>
      </c>
      <c r="F457" s="123">
        <v>5.3844028803007769</v>
      </c>
      <c r="G457" s="123">
        <v>5.6844214952378644</v>
      </c>
      <c r="H457" s="123">
        <v>6.2337962297430689</v>
      </c>
      <c r="I457" s="123">
        <v>5.7186431225533161</v>
      </c>
      <c r="J457" s="123">
        <v>5.7315922915827695</v>
      </c>
      <c r="K457" s="123">
        <v>5.1854988980953687</v>
      </c>
      <c r="L457" s="123">
        <v>5.3333275964905473</v>
      </c>
      <c r="M457" s="123">
        <v>4.7670053447842831</v>
      </c>
      <c r="N457" s="123">
        <v>4.8801836039860937</v>
      </c>
      <c r="O457" s="123">
        <v>4.7135717339474814</v>
      </c>
      <c r="P457" s="123">
        <v>4.5712628992627247</v>
      </c>
      <c r="Q457" s="123">
        <v>4.2060135082018499</v>
      </c>
      <c r="R457" s="123">
        <v>4.2069370662862422</v>
      </c>
      <c r="S457" s="123">
        <v>4.8820236482509758</v>
      </c>
      <c r="T457" s="123">
        <v>4.6867604162605687</v>
      </c>
      <c r="U457" s="123">
        <v>4.719727792378249</v>
      </c>
      <c r="V457" s="123">
        <v>4.5863785194015767</v>
      </c>
      <c r="W457" s="123">
        <v>4.4021697873528112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5.6683357119944047</v>
      </c>
      <c r="D458" s="99">
        <v>5.4433349314457766</v>
      </c>
      <c r="E458" s="99">
        <v>5.1910146190175821</v>
      </c>
      <c r="F458" s="99">
        <v>4.8155608539215917</v>
      </c>
      <c r="G458" s="99">
        <v>5.6997777416102995</v>
      </c>
      <c r="H458" s="99">
        <v>5.6372033156170875</v>
      </c>
      <c r="I458" s="99">
        <v>5.9032567690177125</v>
      </c>
      <c r="J458" s="99">
        <v>5.7189029724561218</v>
      </c>
      <c r="K458" s="99">
        <v>5.5753996387057425</v>
      </c>
      <c r="L458" s="99">
        <v>5.5248112778055747</v>
      </c>
      <c r="M458" s="99">
        <v>4.9916758920477911</v>
      </c>
      <c r="N458" s="99">
        <v>4.6129318745199459</v>
      </c>
      <c r="O458" s="99">
        <v>4.6855267806941248</v>
      </c>
      <c r="P458" s="99">
        <v>4.5724778618844386</v>
      </c>
      <c r="Q458" s="99">
        <v>4.3009557206982167</v>
      </c>
      <c r="R458" s="99">
        <v>4.450427777998212</v>
      </c>
      <c r="S458" s="99">
        <v>5.0136989252666657</v>
      </c>
      <c r="T458" s="99">
        <v>5.2729706098852329</v>
      </c>
      <c r="U458" s="99">
        <v>5.2750576380312895</v>
      </c>
      <c r="V458" s="99">
        <v>5.4425430074523495</v>
      </c>
      <c r="W458" s="99">
        <v>5.0888673853987756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5.6091624346287166</v>
      </c>
      <c r="D459" s="110">
        <v>5.4805791692186689</v>
      </c>
      <c r="E459" s="110">
        <v>5.4009747502187793</v>
      </c>
      <c r="F459" s="110">
        <v>5.5198659349332191</v>
      </c>
      <c r="G459" s="110">
        <v>5.6815541644338028</v>
      </c>
      <c r="H459" s="110">
        <v>6.3199390336304768</v>
      </c>
      <c r="I459" s="110">
        <v>5.6868854354974321</v>
      </c>
      <c r="J459" s="110">
        <v>5.7335030728289178</v>
      </c>
      <c r="K459" s="110">
        <v>5.1113484854543474</v>
      </c>
      <c r="L459" s="110">
        <v>5.3003827089416786</v>
      </c>
      <c r="M459" s="110">
        <v>4.7250368870183737</v>
      </c>
      <c r="N459" s="110">
        <v>4.9246474865835372</v>
      </c>
      <c r="O459" s="110">
        <v>4.7184371865117614</v>
      </c>
      <c r="P459" s="110">
        <v>4.5710918372228857</v>
      </c>
      <c r="Q459" s="110">
        <v>4.1922516241584606</v>
      </c>
      <c r="R459" s="110">
        <v>4.1762698350406664</v>
      </c>
      <c r="S459" s="110">
        <v>4.8680280695170293</v>
      </c>
      <c r="T459" s="110">
        <v>4.6290333074953471</v>
      </c>
      <c r="U459" s="110">
        <v>4.6555968751066352</v>
      </c>
      <c r="V459" s="110">
        <v>4.4690790147814594</v>
      </c>
      <c r="W459" s="110">
        <v>4.2759832063405598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47.36588655607892</v>
      </c>
      <c r="D461" s="118">
        <f t="shared" si="239"/>
        <v>41.787014386016473</v>
      </c>
      <c r="E461" s="118">
        <f t="shared" si="239"/>
        <v>42.195123538412631</v>
      </c>
      <c r="F461" s="118">
        <f t="shared" si="239"/>
        <v>39.471537429875085</v>
      </c>
      <c r="G461" s="118">
        <f t="shared" si="239"/>
        <v>43.569966760603485</v>
      </c>
      <c r="H461" s="118">
        <f t="shared" si="239"/>
        <v>43.584086137710678</v>
      </c>
      <c r="I461" s="118">
        <f t="shared" si="239"/>
        <v>34.199966559190855</v>
      </c>
      <c r="J461" s="118">
        <f t="shared" si="239"/>
        <v>38.910814593247643</v>
      </c>
      <c r="K461" s="118">
        <f t="shared" si="239"/>
        <v>35.651745103285613</v>
      </c>
      <c r="L461" s="118">
        <f t="shared" si="239"/>
        <v>36.298377603488724</v>
      </c>
      <c r="M461" s="118">
        <f t="shared" si="239"/>
        <v>30.908785633380827</v>
      </c>
      <c r="N461" s="118">
        <f t="shared" si="239"/>
        <v>30.665649694350556</v>
      </c>
      <c r="O461" s="118">
        <f t="shared" si="239"/>
        <v>28.736070094012085</v>
      </c>
      <c r="P461" s="118">
        <f t="shared" si="239"/>
        <v>21.751299594064943</v>
      </c>
      <c r="Q461" s="118">
        <f t="shared" si="239"/>
        <v>19.90568527498305</v>
      </c>
      <c r="R461" s="118">
        <f t="shared" ref="R461:V461" si="240">R462+R465+R467+R476</f>
        <v>20.351717146459524</v>
      </c>
      <c r="S461" s="118">
        <f t="shared" si="240"/>
        <v>23.111079099213132</v>
      </c>
      <c r="T461" s="118">
        <f t="shared" si="240"/>
        <v>21.748832780008954</v>
      </c>
      <c r="U461" s="118">
        <f t="shared" si="240"/>
        <v>21.380433657757006</v>
      </c>
      <c r="V461" s="118">
        <f t="shared" si="240"/>
        <v>20.174407098511082</v>
      </c>
      <c r="W461" s="118">
        <f t="shared" ref="W461" si="241">W462+W465+W467+W476</f>
        <v>16.324381727601139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43.981705652639462</v>
      </c>
      <c r="D462" s="123">
        <f t="shared" si="242"/>
        <v>38.646308852588291</v>
      </c>
      <c r="E462" s="123">
        <f t="shared" si="242"/>
        <v>39.181262695294059</v>
      </c>
      <c r="F462" s="123">
        <f t="shared" si="242"/>
        <v>36.911907614072227</v>
      </c>
      <c r="G462" s="123">
        <f t="shared" si="242"/>
        <v>40.079862468253069</v>
      </c>
      <c r="H462" s="123">
        <f t="shared" si="242"/>
        <v>39.50453001479233</v>
      </c>
      <c r="I462" s="123">
        <f t="shared" si="242"/>
        <v>30.399424762640425</v>
      </c>
      <c r="J462" s="123">
        <f t="shared" si="242"/>
        <v>34.186719661587937</v>
      </c>
      <c r="K462" s="123">
        <f t="shared" si="242"/>
        <v>31.825568995307432</v>
      </c>
      <c r="L462" s="123">
        <f t="shared" si="242"/>
        <v>32.345657390411489</v>
      </c>
      <c r="M462" s="123">
        <f t="shared" si="242"/>
        <v>27.760723016480846</v>
      </c>
      <c r="N462" s="123">
        <f t="shared" si="242"/>
        <v>27.637603256397526</v>
      </c>
      <c r="O462" s="123">
        <f t="shared" si="242"/>
        <v>26.846563930459602</v>
      </c>
      <c r="P462" s="123">
        <f t="shared" si="242"/>
        <v>20.632175131873421</v>
      </c>
      <c r="Q462" s="123">
        <f t="shared" si="242"/>
        <v>18.473454518085816</v>
      </c>
      <c r="R462" s="123">
        <f t="shared" ref="R462:V462" si="243">SUM(R463:R464)</f>
        <v>17.92510255382766</v>
      </c>
      <c r="S462" s="123">
        <f t="shared" si="243"/>
        <v>19.21034449617347</v>
      </c>
      <c r="T462" s="123">
        <f t="shared" si="243"/>
        <v>17.91512791494068</v>
      </c>
      <c r="U462" s="123">
        <f t="shared" si="243"/>
        <v>17.632340940351831</v>
      </c>
      <c r="V462" s="123">
        <f t="shared" si="243"/>
        <v>17.499987921680233</v>
      </c>
      <c r="W462" s="123">
        <f t="shared" ref="W462" si="244">SUM(W463:W464)</f>
        <v>14.309403617909126</v>
      </c>
      <c r="DA462" s="130" t="s">
        <v>4801</v>
      </c>
    </row>
    <row r="463" spans="1:105" ht="12" customHeight="1" x14ac:dyDescent="0.25">
      <c r="A463" s="97" t="s">
        <v>217</v>
      </c>
      <c r="B463" s="99"/>
      <c r="C463" s="99">
        <v>43.981705652639462</v>
      </c>
      <c r="D463" s="99">
        <v>38.646308852588291</v>
      </c>
      <c r="E463" s="99">
        <v>39.181262695294059</v>
      </c>
      <c r="F463" s="99">
        <v>36.911907614072227</v>
      </c>
      <c r="G463" s="99">
        <v>40.079862468253069</v>
      </c>
      <c r="H463" s="99">
        <v>39.50453001479233</v>
      </c>
      <c r="I463" s="99">
        <v>30.399424762640425</v>
      </c>
      <c r="J463" s="99">
        <v>34.186719661587937</v>
      </c>
      <c r="K463" s="99">
        <v>31.825568995307432</v>
      </c>
      <c r="L463" s="99">
        <v>32.345657390411489</v>
      </c>
      <c r="M463" s="99">
        <v>27.760723016480846</v>
      </c>
      <c r="N463" s="99">
        <v>27.637603256397526</v>
      </c>
      <c r="O463" s="99">
        <v>26.846563930459602</v>
      </c>
      <c r="P463" s="99">
        <v>20.632175131873421</v>
      </c>
      <c r="Q463" s="99">
        <v>18.473454518085816</v>
      </c>
      <c r="R463" s="99">
        <v>17.92510255382766</v>
      </c>
      <c r="S463" s="99">
        <v>19.21034449617347</v>
      </c>
      <c r="T463" s="99">
        <v>17.91512791494068</v>
      </c>
      <c r="U463" s="99">
        <v>17.632340940351831</v>
      </c>
      <c r="V463" s="99">
        <v>17.499987921680233</v>
      </c>
      <c r="W463" s="99">
        <v>14.309403617909126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3.071025116223594</v>
      </c>
      <c r="D467" s="123">
        <v>2.8179818245536814</v>
      </c>
      <c r="E467" s="123">
        <v>2.6720611324080883</v>
      </c>
      <c r="F467" s="123">
        <v>2.2068128531717446</v>
      </c>
      <c r="G467" s="123">
        <v>3.1497967415285437</v>
      </c>
      <c r="H467" s="123">
        <v>3.8130777591814469</v>
      </c>
      <c r="I467" s="123">
        <v>3.4743051616698741</v>
      </c>
      <c r="J467" s="123">
        <v>4.4412068020300959</v>
      </c>
      <c r="K467" s="123">
        <v>3.4912410747662368</v>
      </c>
      <c r="L467" s="123">
        <v>3.646848918431516</v>
      </c>
      <c r="M467" s="123">
        <v>2.8537197912948935</v>
      </c>
      <c r="N467" s="123">
        <v>2.7818220121527615</v>
      </c>
      <c r="O467" s="123">
        <v>1.6302274130481784</v>
      </c>
      <c r="P467" s="123">
        <v>0.90551425937674734</v>
      </c>
      <c r="Q467" s="123">
        <v>1.2239208479894976</v>
      </c>
      <c r="R467" s="123">
        <v>2.2353438548022049</v>
      </c>
      <c r="S467" s="123">
        <v>3.7200761653655436</v>
      </c>
      <c r="T467" s="123">
        <v>3.6581512009549146</v>
      </c>
      <c r="U467" s="123">
        <v>3.545772471436258</v>
      </c>
      <c r="V467" s="123">
        <v>2.4320712535189046</v>
      </c>
      <c r="W467" s="123">
        <v>1.7240348761766795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7.0832457936342479</v>
      </c>
      <c r="D468" s="99">
        <v>7.0107075172413058</v>
      </c>
      <c r="E468" s="99">
        <v>6.782687353122947</v>
      </c>
      <c r="F468" s="99">
        <v>6.6897083572922611</v>
      </c>
      <c r="G468" s="99">
        <v>6.9577240446547473</v>
      </c>
      <c r="H468" s="99">
        <v>7.469009280784519</v>
      </c>
      <c r="I468" s="99">
        <v>5.726975802245903</v>
      </c>
      <c r="J468" s="99">
        <v>6.889967877140708</v>
      </c>
      <c r="K468" s="99">
        <v>6.3620187027203237</v>
      </c>
      <c r="L468" s="99">
        <v>6.2558464912364897</v>
      </c>
      <c r="M468" s="99">
        <v>6.026341250099942</v>
      </c>
      <c r="N468" s="99">
        <v>5.7796377256888718</v>
      </c>
      <c r="O468" s="99">
        <v>4.6928654612973286</v>
      </c>
      <c r="P468" s="99">
        <v>4.7939829066916815</v>
      </c>
      <c r="Q468" s="99">
        <v>4.7993225744635915</v>
      </c>
      <c r="R468" s="99">
        <v>5.5858357758967765</v>
      </c>
      <c r="S468" s="99">
        <v>5.5498302146952296</v>
      </c>
      <c r="T468" s="99">
        <v>5.0710537594026288</v>
      </c>
      <c r="U468" s="99">
        <v>5.2609616394357861</v>
      </c>
      <c r="V468" s="99">
        <v>5.0894496845733501</v>
      </c>
      <c r="W468" s="99">
        <v>4.3350562711896874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3.11600786324267</v>
      </c>
      <c r="D469" s="99">
        <v>3.2370865748969768</v>
      </c>
      <c r="E469" s="99">
        <v>3.208883807828554</v>
      </c>
      <c r="F469" s="99">
        <v>2.584660725382065</v>
      </c>
      <c r="G469" s="99">
        <v>3.4539532601926521</v>
      </c>
      <c r="H469" s="99">
        <v>3.6313346111647564</v>
      </c>
      <c r="I469" s="99">
        <v>2.9853124403359761</v>
      </c>
      <c r="J469" s="99">
        <v>3.3851301023063929</v>
      </c>
      <c r="K469" s="99">
        <v>3.3989743935203438</v>
      </c>
      <c r="L469" s="99">
        <v>2.394258548336289</v>
      </c>
      <c r="M469" s="99">
        <v>2.1719049736203888</v>
      </c>
      <c r="N469" s="99">
        <v>3.0765862858018727</v>
      </c>
      <c r="O469" s="99">
        <v>1.0100282385906381</v>
      </c>
      <c r="P469" s="99">
        <v>2.4426386749820521</v>
      </c>
      <c r="Q469" s="99">
        <v>2.2069711140308343</v>
      </c>
      <c r="R469" s="99">
        <v>2.9875033681436869</v>
      </c>
      <c r="S469" s="99">
        <v>2.944622415841581</v>
      </c>
      <c r="T469" s="99">
        <v>2.311530184783444</v>
      </c>
      <c r="U469" s="99">
        <v>2.4938745535958007</v>
      </c>
      <c r="V469" s="99">
        <v>2.5679867082457055</v>
      </c>
      <c r="W469" s="99">
        <v>1.7787987469926296</v>
      </c>
      <c r="DA469" s="63" t="s">
        <v>4808</v>
      </c>
    </row>
    <row r="470" spans="1:105" ht="12" customHeight="1" x14ac:dyDescent="0.25">
      <c r="A470" s="100" t="s">
        <v>217</v>
      </c>
      <c r="B470" s="102"/>
      <c r="C470" s="102">
        <v>3.11600786324267</v>
      </c>
      <c r="D470" s="102">
        <v>3.2370865748969768</v>
      </c>
      <c r="E470" s="102">
        <v>3.208883807828554</v>
      </c>
      <c r="F470" s="102">
        <v>2.584660725382065</v>
      </c>
      <c r="G470" s="102">
        <v>3.4539532601926521</v>
      </c>
      <c r="H470" s="102">
        <v>3.6313346111647564</v>
      </c>
      <c r="I470" s="102">
        <v>2.9853124403359761</v>
      </c>
      <c r="J470" s="102">
        <v>3.3851301023063929</v>
      </c>
      <c r="K470" s="102">
        <v>3.3989743935203438</v>
      </c>
      <c r="L470" s="102">
        <v>2.394258548336289</v>
      </c>
      <c r="M470" s="102">
        <v>2.1719049736203888</v>
      </c>
      <c r="N470" s="102">
        <v>3.0765862858018727</v>
      </c>
      <c r="O470" s="102">
        <v>1.0100282385906381</v>
      </c>
      <c r="P470" s="102">
        <v>2.4426386749820521</v>
      </c>
      <c r="Q470" s="102">
        <v>2.2069711140308343</v>
      </c>
      <c r="R470" s="102">
        <v>2.9875033681436869</v>
      </c>
      <c r="S470" s="102">
        <v>2.944622415841581</v>
      </c>
      <c r="T470" s="102">
        <v>2.311530184783444</v>
      </c>
      <c r="U470" s="102">
        <v>2.4938745535958007</v>
      </c>
      <c r="V470" s="102">
        <v>2.5679867082457055</v>
      </c>
      <c r="W470" s="102">
        <v>1.7787987469926296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0.31315578721586207</v>
      </c>
      <c r="D476" s="123">
        <v>0.32272370887450202</v>
      </c>
      <c r="E476" s="123">
        <v>0.34179971071048293</v>
      </c>
      <c r="F476" s="123">
        <v>0.35281696263111328</v>
      </c>
      <c r="G476" s="123">
        <v>0.34030755082187075</v>
      </c>
      <c r="H476" s="123">
        <v>0.26647836373690154</v>
      </c>
      <c r="I476" s="123">
        <v>0.32623663488056015</v>
      </c>
      <c r="J476" s="123">
        <v>0.28288812962960952</v>
      </c>
      <c r="K476" s="123">
        <v>0.33493503321194373</v>
      </c>
      <c r="L476" s="123">
        <v>0.30587129464572022</v>
      </c>
      <c r="M476" s="123">
        <v>0.29434282560509023</v>
      </c>
      <c r="N476" s="123">
        <v>0.24622442580026668</v>
      </c>
      <c r="O476" s="123">
        <v>0.25927875050430521</v>
      </c>
      <c r="P476" s="123">
        <v>0.21361020281477278</v>
      </c>
      <c r="Q476" s="123">
        <v>0.20830990890773751</v>
      </c>
      <c r="R476" s="123">
        <v>0.191270737829659</v>
      </c>
      <c r="S476" s="123">
        <v>0.18065843767411807</v>
      </c>
      <c r="T476" s="123">
        <v>0.17555366411336012</v>
      </c>
      <c r="U476" s="123">
        <v>0.20232024596891821</v>
      </c>
      <c r="V476" s="123">
        <v>0.24234792331194255</v>
      </c>
      <c r="W476" s="123">
        <v>0.29094323351533335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2.1138130866557505</v>
      </c>
      <c r="D477" s="99">
        <v>2.0574456984895781</v>
      </c>
      <c r="E477" s="99">
        <v>1.9683906078178819</v>
      </c>
      <c r="F477" s="99">
        <v>1.8343804524593492</v>
      </c>
      <c r="G477" s="99">
        <v>2.1628550522866372</v>
      </c>
      <c r="H477" s="99">
        <v>2.1120080702125144</v>
      </c>
      <c r="I477" s="99">
        <v>2.2227140033235537</v>
      </c>
      <c r="J477" s="99">
        <v>2.1615216787327998</v>
      </c>
      <c r="K477" s="99">
        <v>2.0961041603201647</v>
      </c>
      <c r="L477" s="99">
        <v>2.0836694862611433</v>
      </c>
      <c r="M477" s="99">
        <v>1.8700539008283104</v>
      </c>
      <c r="N477" s="99">
        <v>1.7261649930172387</v>
      </c>
      <c r="O477" s="99">
        <v>1.7537872965062298</v>
      </c>
      <c r="P477" s="99">
        <v>1.7307697800201765</v>
      </c>
      <c r="Q477" s="99">
        <v>1.6454244474595234</v>
      </c>
      <c r="R477" s="99">
        <v>1.7099160863737159</v>
      </c>
      <c r="S477" s="99">
        <v>1.8803559120100481</v>
      </c>
      <c r="T477" s="99">
        <v>1.958274982271794</v>
      </c>
      <c r="U477" s="99">
        <v>1.9542750868851324</v>
      </c>
      <c r="V477" s="99">
        <v>2.0112359195955327</v>
      </c>
      <c r="W477" s="99">
        <v>1.8742337705916121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60851384</v>
      </c>
      <c r="C5" s="120">
        <v>62355288</v>
      </c>
      <c r="D5" s="120">
        <v>64031964</v>
      </c>
      <c r="E5" s="120">
        <v>65752793</v>
      </c>
      <c r="F5" s="120">
        <v>67194798</v>
      </c>
      <c r="G5" s="120">
        <v>67668905</v>
      </c>
      <c r="H5" s="120">
        <v>68202874</v>
      </c>
      <c r="I5" s="120">
        <v>68266962</v>
      </c>
      <c r="J5" s="120">
        <v>69614229</v>
      </c>
      <c r="K5" s="120">
        <v>70392660</v>
      </c>
      <c r="L5" s="120">
        <v>71148660</v>
      </c>
      <c r="M5" s="120">
        <v>71073243</v>
      </c>
      <c r="N5" s="120">
        <v>71368924</v>
      </c>
      <c r="O5" s="120">
        <v>71008390</v>
      </c>
      <c r="P5" s="120">
        <v>71406853</v>
      </c>
      <c r="Q5" s="120">
        <v>72572431</v>
      </c>
      <c r="R5" s="120">
        <v>74311531</v>
      </c>
      <c r="S5" s="120">
        <v>75545184</v>
      </c>
      <c r="T5" s="120">
        <v>76670417</v>
      </c>
      <c r="U5" s="120">
        <v>76945342</v>
      </c>
      <c r="V5" s="120">
        <v>77423415</v>
      </c>
      <c r="W5" s="120">
        <v>78098330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207</v>
      </c>
      <c r="B7" s="52">
        <v>60851384</v>
      </c>
      <c r="C7" s="52">
        <v>62355288</v>
      </c>
      <c r="D7" s="52">
        <v>64031964</v>
      </c>
      <c r="E7" s="52">
        <v>65752793</v>
      </c>
      <c r="F7" s="52">
        <v>67194798</v>
      </c>
      <c r="G7" s="52">
        <v>67668905</v>
      </c>
      <c r="H7" s="52">
        <v>68202874</v>
      </c>
      <c r="I7" s="52">
        <v>68266962</v>
      </c>
      <c r="J7" s="52">
        <v>69614229</v>
      </c>
      <c r="K7" s="52">
        <v>70392660</v>
      </c>
      <c r="L7" s="52">
        <v>71148660</v>
      </c>
      <c r="M7" s="52">
        <v>71073243</v>
      </c>
      <c r="N7" s="52">
        <v>71368924</v>
      </c>
      <c r="O7" s="52">
        <v>71008390</v>
      </c>
      <c r="P7" s="52">
        <v>71406853</v>
      </c>
      <c r="Q7" s="52">
        <v>72572431</v>
      </c>
      <c r="R7" s="52">
        <v>74311531</v>
      </c>
      <c r="S7" s="52">
        <v>75545184</v>
      </c>
      <c r="T7" s="52">
        <v>76670417</v>
      </c>
      <c r="U7" s="52">
        <v>76945342</v>
      </c>
      <c r="V7" s="52">
        <v>77423415</v>
      </c>
      <c r="W7" s="52">
        <v>78098330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2556625</v>
      </c>
      <c r="C9" s="52">
        <v>2833652</v>
      </c>
      <c r="D9" s="52">
        <v>3376206</v>
      </c>
      <c r="E9" s="52">
        <v>4220743</v>
      </c>
      <c r="F9" s="52">
        <v>5016124</v>
      </c>
      <c r="G9" s="52">
        <v>5849228</v>
      </c>
      <c r="H9" s="52">
        <v>6273281</v>
      </c>
      <c r="I9" s="52">
        <v>6747080</v>
      </c>
      <c r="J9" s="52">
        <v>7453067</v>
      </c>
      <c r="K9" s="52">
        <v>8282298</v>
      </c>
      <c r="L9" s="52">
        <v>8688789</v>
      </c>
      <c r="M9" s="52">
        <v>9035724</v>
      </c>
      <c r="N9" s="52">
        <v>9542163</v>
      </c>
      <c r="O9" s="52">
        <v>10025929</v>
      </c>
      <c r="P9" s="52">
        <v>10405443</v>
      </c>
      <c r="Q9" s="52">
        <v>10718480</v>
      </c>
      <c r="R9" s="52">
        <v>11260664</v>
      </c>
      <c r="S9" s="52">
        <v>11921259</v>
      </c>
      <c r="T9" s="52">
        <v>12954114</v>
      </c>
      <c r="U9" s="52">
        <v>13818539</v>
      </c>
      <c r="V9" s="52">
        <v>14484951</v>
      </c>
      <c r="W9" s="52">
        <v>14999425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55757144</v>
      </c>
      <c r="C11" s="52">
        <v>56596797</v>
      </c>
      <c r="D11" s="52">
        <v>58112510</v>
      </c>
      <c r="E11" s="52">
        <v>59343070</v>
      </c>
      <c r="F11" s="52">
        <v>60169743</v>
      </c>
      <c r="G11" s="52">
        <v>61219483</v>
      </c>
      <c r="H11" s="52">
        <v>62176732</v>
      </c>
      <c r="I11" s="52">
        <v>63417359</v>
      </c>
      <c r="J11" s="52">
        <v>64170776</v>
      </c>
      <c r="K11" s="52">
        <v>64950065</v>
      </c>
      <c r="L11" s="52">
        <v>65515614</v>
      </c>
      <c r="M11" s="52">
        <v>65406128</v>
      </c>
      <c r="N11" s="52">
        <v>65601427</v>
      </c>
      <c r="O11" s="52">
        <v>65656730</v>
      </c>
      <c r="P11" s="52">
        <v>66492256</v>
      </c>
      <c r="Q11" s="52">
        <v>67665336</v>
      </c>
      <c r="R11" s="52">
        <v>69097444</v>
      </c>
      <c r="S11" s="52">
        <v>70135600</v>
      </c>
      <c r="T11" s="52">
        <v>70785853</v>
      </c>
      <c r="U11" s="52">
        <v>71135833</v>
      </c>
      <c r="V11" s="52">
        <v>71448709</v>
      </c>
      <c r="W11" s="52">
        <v>72541237</v>
      </c>
      <c r="DA11" s="63" t="s">
        <v>1086</v>
      </c>
    </row>
    <row r="12" spans="1:105" ht="12" customHeight="1" x14ac:dyDescent="0.25">
      <c r="A12" s="97" t="s">
        <v>133</v>
      </c>
      <c r="B12" s="52">
        <v>70996</v>
      </c>
      <c r="C12" s="52">
        <v>86843</v>
      </c>
      <c r="D12" s="52">
        <v>94425</v>
      </c>
      <c r="E12" s="52">
        <v>117692</v>
      </c>
      <c r="F12" s="52">
        <v>125113</v>
      </c>
      <c r="G12" s="52">
        <v>141223</v>
      </c>
      <c r="H12" s="52">
        <v>160332</v>
      </c>
      <c r="I12" s="52">
        <v>180411</v>
      </c>
      <c r="J12" s="52">
        <v>213128</v>
      </c>
      <c r="K12" s="52">
        <v>258263</v>
      </c>
      <c r="L12" s="52">
        <v>296682</v>
      </c>
      <c r="M12" s="52">
        <v>294796</v>
      </c>
      <c r="N12" s="52">
        <v>323647</v>
      </c>
      <c r="O12" s="52">
        <v>355944</v>
      </c>
      <c r="P12" s="52">
        <v>405223</v>
      </c>
      <c r="Q12" s="52">
        <v>454086</v>
      </c>
      <c r="R12" s="52">
        <v>502901</v>
      </c>
      <c r="S12" s="52">
        <v>500814</v>
      </c>
      <c r="T12" s="52">
        <v>547793</v>
      </c>
      <c r="U12" s="52">
        <v>564749</v>
      </c>
      <c r="V12" s="52">
        <v>588216</v>
      </c>
      <c r="W12" s="52">
        <v>646561</v>
      </c>
      <c r="DA12" s="63" t="s">
        <v>1087</v>
      </c>
    </row>
    <row r="13" spans="1:105" ht="12" customHeight="1" x14ac:dyDescent="0.25">
      <c r="A13" s="97" t="s">
        <v>122</v>
      </c>
      <c r="B13" s="52">
        <v>4739639</v>
      </c>
      <c r="C13" s="52">
        <v>5259782</v>
      </c>
      <c r="D13" s="52">
        <v>5421379</v>
      </c>
      <c r="E13" s="52">
        <v>5790554</v>
      </c>
      <c r="F13" s="52">
        <v>6330145</v>
      </c>
      <c r="G13" s="52">
        <v>5660995</v>
      </c>
      <c r="H13" s="52">
        <v>5105665</v>
      </c>
      <c r="I13" s="52">
        <v>3937059</v>
      </c>
      <c r="J13" s="52">
        <v>4085814</v>
      </c>
      <c r="K13" s="52">
        <v>3669243</v>
      </c>
      <c r="L13" s="52">
        <v>3552729</v>
      </c>
      <c r="M13" s="52">
        <v>3477192</v>
      </c>
      <c r="N13" s="52">
        <v>3448444</v>
      </c>
      <c r="O13" s="52">
        <v>3272255</v>
      </c>
      <c r="P13" s="52">
        <v>2998246</v>
      </c>
      <c r="Q13" s="52">
        <v>2984141</v>
      </c>
      <c r="R13" s="52">
        <v>3099219</v>
      </c>
      <c r="S13" s="52">
        <v>3187320</v>
      </c>
      <c r="T13" s="52">
        <v>3323540</v>
      </c>
      <c r="U13" s="52">
        <v>3152309</v>
      </c>
      <c r="V13" s="52">
        <v>3106522</v>
      </c>
      <c r="W13" s="52">
        <v>2979951</v>
      </c>
      <c r="DA13" s="63" t="s">
        <v>1088</v>
      </c>
    </row>
    <row r="14" spans="1:105" ht="12" customHeight="1" x14ac:dyDescent="0.25">
      <c r="A14" s="97" t="s">
        <v>121</v>
      </c>
      <c r="B14" s="52">
        <v>283605</v>
      </c>
      <c r="C14" s="52">
        <v>411866</v>
      </c>
      <c r="D14" s="52">
        <v>403650</v>
      </c>
      <c r="E14" s="52">
        <v>501477</v>
      </c>
      <c r="F14" s="52">
        <v>569797</v>
      </c>
      <c r="G14" s="52">
        <v>647204</v>
      </c>
      <c r="H14" s="52">
        <v>760145</v>
      </c>
      <c r="I14" s="52">
        <v>732133</v>
      </c>
      <c r="J14" s="52">
        <v>1144511</v>
      </c>
      <c r="K14" s="52">
        <v>1515089</v>
      </c>
      <c r="L14" s="52">
        <v>1783635</v>
      </c>
      <c r="M14" s="52">
        <v>1895127</v>
      </c>
      <c r="N14" s="52">
        <v>1995406</v>
      </c>
      <c r="O14" s="52">
        <v>1723461</v>
      </c>
      <c r="P14" s="52">
        <v>1511128</v>
      </c>
      <c r="Q14" s="52">
        <v>1468868</v>
      </c>
      <c r="R14" s="52">
        <v>1611967</v>
      </c>
      <c r="S14" s="52">
        <v>1721450</v>
      </c>
      <c r="T14" s="52">
        <v>2013231</v>
      </c>
      <c r="U14" s="52">
        <v>2092451</v>
      </c>
      <c r="V14" s="52">
        <v>2279968</v>
      </c>
      <c r="W14" s="52">
        <v>1930581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40589057</v>
      </c>
      <c r="C16" s="52">
        <v>41118405</v>
      </c>
      <c r="D16" s="52">
        <v>42117467</v>
      </c>
      <c r="E16" s="52">
        <v>43003232</v>
      </c>
      <c r="F16" s="52">
        <v>43702459</v>
      </c>
      <c r="G16" s="52">
        <v>44511896</v>
      </c>
      <c r="H16" s="52">
        <v>44849374</v>
      </c>
      <c r="I16" s="52">
        <v>44998208</v>
      </c>
      <c r="J16" s="52">
        <v>45155722</v>
      </c>
      <c r="K16" s="52">
        <v>45734879</v>
      </c>
      <c r="L16" s="52">
        <v>46141107</v>
      </c>
      <c r="M16" s="52">
        <v>46535764</v>
      </c>
      <c r="N16" s="52">
        <v>46377127</v>
      </c>
      <c r="O16" s="52">
        <v>46096171</v>
      </c>
      <c r="P16" s="52">
        <v>46559313</v>
      </c>
      <c r="Q16" s="52">
        <v>46934660</v>
      </c>
      <c r="R16" s="52">
        <v>47542337</v>
      </c>
      <c r="S16" s="52">
        <v>47728195</v>
      </c>
      <c r="T16" s="52">
        <v>47922246</v>
      </c>
      <c r="U16" s="52">
        <v>47975108</v>
      </c>
      <c r="V16" s="52">
        <v>48157308</v>
      </c>
      <c r="W16" s="52">
        <v>48104134</v>
      </c>
      <c r="DA16" s="63" t="s">
        <v>1090</v>
      </c>
    </row>
    <row r="17" spans="1:105" ht="12" customHeight="1" x14ac:dyDescent="0.25">
      <c r="A17" s="109" t="s">
        <v>120</v>
      </c>
      <c r="B17" s="36">
        <v>20262327</v>
      </c>
      <c r="C17" s="36">
        <v>21236883</v>
      </c>
      <c r="D17" s="36">
        <v>21914497</v>
      </c>
      <c r="E17" s="36">
        <v>22749561</v>
      </c>
      <c r="F17" s="36">
        <v>23492339</v>
      </c>
      <c r="G17" s="36">
        <v>23157009</v>
      </c>
      <c r="H17" s="36">
        <v>23353500</v>
      </c>
      <c r="I17" s="36">
        <v>23268754</v>
      </c>
      <c r="J17" s="36">
        <v>24458507</v>
      </c>
      <c r="K17" s="36">
        <v>24657781</v>
      </c>
      <c r="L17" s="36">
        <v>25007553</v>
      </c>
      <c r="M17" s="36">
        <v>24537479</v>
      </c>
      <c r="N17" s="36">
        <v>24991797</v>
      </c>
      <c r="O17" s="36">
        <v>24912219</v>
      </c>
      <c r="P17" s="36">
        <v>24847540</v>
      </c>
      <c r="Q17" s="36">
        <v>25637771</v>
      </c>
      <c r="R17" s="36">
        <v>26769194</v>
      </c>
      <c r="S17" s="36">
        <v>27816989</v>
      </c>
      <c r="T17" s="36">
        <v>28748171</v>
      </c>
      <c r="U17" s="36">
        <v>28970234</v>
      </c>
      <c r="V17" s="36">
        <v>29266107</v>
      </c>
      <c r="W17" s="36">
        <v>29994196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207</v>
      </c>
      <c r="B21" s="52"/>
      <c r="C21" s="52">
        <v>4754014</v>
      </c>
      <c r="D21" s="52">
        <v>4760882</v>
      </c>
      <c r="E21" s="52">
        <v>4767485</v>
      </c>
      <c r="F21" s="52">
        <v>4795229</v>
      </c>
      <c r="G21" s="52">
        <v>4851227</v>
      </c>
      <c r="H21" s="52">
        <v>4943512</v>
      </c>
      <c r="I21" s="52">
        <v>5086868</v>
      </c>
      <c r="J21" s="52">
        <v>5279306</v>
      </c>
      <c r="K21" s="52">
        <v>5532715</v>
      </c>
      <c r="L21" s="52">
        <v>5890223</v>
      </c>
      <c r="M21" s="52">
        <v>6243344</v>
      </c>
      <c r="N21" s="52">
        <v>6748861</v>
      </c>
      <c r="O21" s="52">
        <v>6388330</v>
      </c>
      <c r="P21" s="52">
        <v>3286402</v>
      </c>
      <c r="Q21" s="52">
        <v>4103837</v>
      </c>
      <c r="R21" s="52">
        <v>5043310</v>
      </c>
      <c r="S21" s="52">
        <v>6117089</v>
      </c>
      <c r="T21" s="52">
        <v>6080318</v>
      </c>
      <c r="U21" s="52">
        <v>6001713</v>
      </c>
      <c r="V21" s="52">
        <v>5907266</v>
      </c>
      <c r="W21" s="52">
        <v>5847525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399474</v>
      </c>
      <c r="D23" s="52">
        <v>400787</v>
      </c>
      <c r="E23" s="52">
        <v>410556</v>
      </c>
      <c r="F23" s="52">
        <v>472736</v>
      </c>
      <c r="G23" s="52">
        <v>737010</v>
      </c>
      <c r="H23" s="52">
        <v>757181</v>
      </c>
      <c r="I23" s="52">
        <v>626932</v>
      </c>
      <c r="J23" s="52">
        <v>607315</v>
      </c>
      <c r="K23" s="52">
        <v>924054</v>
      </c>
      <c r="L23" s="52">
        <v>1332084</v>
      </c>
      <c r="M23" s="52">
        <v>1432668</v>
      </c>
      <c r="N23" s="52">
        <v>1315128</v>
      </c>
      <c r="O23" s="52">
        <v>1727798</v>
      </c>
      <c r="P23" s="52">
        <v>1209512</v>
      </c>
      <c r="Q23" s="52">
        <v>1308787</v>
      </c>
      <c r="R23" s="52">
        <v>1455930</v>
      </c>
      <c r="S23" s="52">
        <v>1748315</v>
      </c>
      <c r="T23" s="52">
        <v>1847976</v>
      </c>
      <c r="U23" s="52">
        <v>1945686</v>
      </c>
      <c r="V23" s="52">
        <v>2199004</v>
      </c>
      <c r="W23" s="52">
        <v>2033820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4356026</v>
      </c>
      <c r="D25" s="52">
        <v>4366976</v>
      </c>
      <c r="E25" s="52">
        <v>4381123</v>
      </c>
      <c r="F25" s="52">
        <v>4402953</v>
      </c>
      <c r="G25" s="52">
        <v>4449384</v>
      </c>
      <c r="H25" s="52">
        <v>4538120</v>
      </c>
      <c r="I25" s="52">
        <v>4837849</v>
      </c>
      <c r="J25" s="52">
        <v>5204119</v>
      </c>
      <c r="K25" s="52">
        <v>5413810</v>
      </c>
      <c r="L25" s="52">
        <v>5770744</v>
      </c>
      <c r="M25" s="52">
        <v>6099360</v>
      </c>
      <c r="N25" s="52">
        <v>6629270</v>
      </c>
      <c r="O25" s="52">
        <v>6284738</v>
      </c>
      <c r="P25" s="52">
        <v>3188280</v>
      </c>
      <c r="Q25" s="52">
        <v>4004749</v>
      </c>
      <c r="R25" s="52">
        <v>4899081</v>
      </c>
      <c r="S25" s="52">
        <v>5963159</v>
      </c>
      <c r="T25" s="52">
        <v>5894272</v>
      </c>
      <c r="U25" s="52">
        <v>5825296</v>
      </c>
      <c r="V25" s="52">
        <v>5739029</v>
      </c>
      <c r="W25" s="52">
        <v>5688939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5548</v>
      </c>
      <c r="D26" s="52">
        <v>5554</v>
      </c>
      <c r="E26" s="52">
        <v>5603</v>
      </c>
      <c r="F26" s="52">
        <v>5689</v>
      </c>
      <c r="G26" s="52">
        <v>5867</v>
      </c>
      <c r="H26" s="52">
        <v>6147</v>
      </c>
      <c r="I26" s="52">
        <v>6697</v>
      </c>
      <c r="J26" s="52">
        <v>7637</v>
      </c>
      <c r="K26" s="52">
        <v>8431</v>
      </c>
      <c r="L26" s="52">
        <v>9855</v>
      </c>
      <c r="M26" s="52">
        <v>11457</v>
      </c>
      <c r="N26" s="52">
        <v>13904</v>
      </c>
      <c r="O26" s="52">
        <v>16788</v>
      </c>
      <c r="P26" s="52">
        <v>14095</v>
      </c>
      <c r="Q26" s="52">
        <v>16895</v>
      </c>
      <c r="R26" s="52">
        <v>21237</v>
      </c>
      <c r="S26" s="52">
        <v>26866</v>
      </c>
      <c r="T26" s="52">
        <v>28140</v>
      </c>
      <c r="U26" s="52">
        <v>31695</v>
      </c>
      <c r="V26" s="52">
        <v>33036</v>
      </c>
      <c r="W26" s="52">
        <v>36630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747276</v>
      </c>
      <c r="D27" s="52">
        <v>795994</v>
      </c>
      <c r="E27" s="52">
        <v>745614</v>
      </c>
      <c r="F27" s="52">
        <v>789542</v>
      </c>
      <c r="G27" s="52">
        <v>1080167</v>
      </c>
      <c r="H27" s="52">
        <v>1173876</v>
      </c>
      <c r="I27" s="52">
        <v>1362745</v>
      </c>
      <c r="J27" s="52">
        <v>572139</v>
      </c>
      <c r="K27" s="52">
        <v>733284</v>
      </c>
      <c r="L27" s="52">
        <v>726940</v>
      </c>
      <c r="M27" s="52">
        <v>813327</v>
      </c>
      <c r="N27" s="52">
        <v>759087</v>
      </c>
      <c r="O27" s="52">
        <v>528691</v>
      </c>
      <c r="P27" s="52">
        <v>544884</v>
      </c>
      <c r="Q27" s="52">
        <v>513838</v>
      </c>
      <c r="R27" s="52">
        <v>459141</v>
      </c>
      <c r="S27" s="52">
        <v>419479</v>
      </c>
      <c r="T27" s="52">
        <v>503046</v>
      </c>
      <c r="U27" s="52">
        <v>577399</v>
      </c>
      <c r="V27" s="52">
        <v>539295</v>
      </c>
      <c r="W27" s="52">
        <v>637454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44325</v>
      </c>
      <c r="D28" s="52">
        <v>52696</v>
      </c>
      <c r="E28" s="52">
        <v>44049</v>
      </c>
      <c r="F28" s="52">
        <v>48902</v>
      </c>
      <c r="G28" s="52">
        <v>77237</v>
      </c>
      <c r="H28" s="52">
        <v>76079</v>
      </c>
      <c r="I28" s="52">
        <v>126473</v>
      </c>
      <c r="J28" s="52">
        <v>53535</v>
      </c>
      <c r="K28" s="52">
        <v>101647</v>
      </c>
      <c r="L28" s="52">
        <v>101076</v>
      </c>
      <c r="M28" s="52">
        <v>153944</v>
      </c>
      <c r="N28" s="52">
        <v>185852</v>
      </c>
      <c r="O28" s="52">
        <v>393134</v>
      </c>
      <c r="P28" s="52">
        <v>348566</v>
      </c>
      <c r="Q28" s="52">
        <v>246743</v>
      </c>
      <c r="R28" s="52">
        <v>266543</v>
      </c>
      <c r="S28" s="52">
        <v>316301</v>
      </c>
      <c r="T28" s="52">
        <v>248667</v>
      </c>
      <c r="U28" s="52">
        <v>234949</v>
      </c>
      <c r="V28" s="52">
        <v>275488</v>
      </c>
      <c r="W28" s="52">
        <v>545739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6342040</v>
      </c>
      <c r="D30" s="52">
        <v>6356823</v>
      </c>
      <c r="E30" s="52">
        <v>6449292</v>
      </c>
      <c r="F30" s="52">
        <v>6711894</v>
      </c>
      <c r="G30" s="52">
        <v>7226291</v>
      </c>
      <c r="H30" s="52">
        <v>8081350</v>
      </c>
      <c r="I30" s="52">
        <v>5565750</v>
      </c>
      <c r="J30" s="52">
        <v>5940767</v>
      </c>
      <c r="K30" s="52">
        <v>7182444</v>
      </c>
      <c r="L30" s="52">
        <v>7484396</v>
      </c>
      <c r="M30" s="52">
        <v>7635995</v>
      </c>
      <c r="N30" s="52">
        <v>7940111</v>
      </c>
      <c r="O30" s="52">
        <v>7752338</v>
      </c>
      <c r="P30" s="52">
        <v>5666669</v>
      </c>
      <c r="Q30" s="52">
        <v>6450550</v>
      </c>
      <c r="R30" s="52">
        <v>7334857</v>
      </c>
      <c r="S30" s="52">
        <v>8141734</v>
      </c>
      <c r="T30" s="52">
        <v>8036056</v>
      </c>
      <c r="U30" s="52">
        <v>7881135</v>
      </c>
      <c r="V30" s="52">
        <v>7498585</v>
      </c>
      <c r="W30" s="52">
        <v>7147800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3323316</v>
      </c>
      <c r="D31" s="36">
        <v>3298832</v>
      </c>
      <c r="E31" s="36">
        <v>3348693</v>
      </c>
      <c r="F31" s="36">
        <v>3456896</v>
      </c>
      <c r="G31" s="36">
        <v>4458770</v>
      </c>
      <c r="H31" s="36">
        <v>4515407</v>
      </c>
      <c r="I31" s="36">
        <v>3295348</v>
      </c>
      <c r="J31" s="36">
        <v>2857650</v>
      </c>
      <c r="K31" s="36">
        <v>3856492</v>
      </c>
      <c r="L31" s="36">
        <v>4090475</v>
      </c>
      <c r="M31" s="36">
        <v>4407398</v>
      </c>
      <c r="N31" s="36">
        <v>4003367</v>
      </c>
      <c r="O31" s="36">
        <v>4064581</v>
      </c>
      <c r="P31" s="36">
        <v>3581191</v>
      </c>
      <c r="Q31" s="36">
        <v>3692372</v>
      </c>
      <c r="R31" s="36">
        <v>3960650</v>
      </c>
      <c r="S31" s="36">
        <v>4125511</v>
      </c>
      <c r="T31" s="36">
        <v>4165502</v>
      </c>
      <c r="U31" s="36">
        <v>4154869</v>
      </c>
      <c r="V31" s="36">
        <v>4178824</v>
      </c>
      <c r="W31" s="36">
        <v>4223039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207</v>
      </c>
      <c r="B35" s="52"/>
      <c r="C35" s="52">
        <v>6257918</v>
      </c>
      <c r="D35" s="52">
        <v>6437558</v>
      </c>
      <c r="E35" s="52">
        <v>6488314</v>
      </c>
      <c r="F35" s="52">
        <v>6237234</v>
      </c>
      <c r="G35" s="52">
        <v>5325334</v>
      </c>
      <c r="H35" s="52">
        <v>5477481</v>
      </c>
      <c r="I35" s="52">
        <v>5150956</v>
      </c>
      <c r="J35" s="52">
        <v>6626573</v>
      </c>
      <c r="K35" s="52">
        <v>6311146</v>
      </c>
      <c r="L35" s="52">
        <v>6646223</v>
      </c>
      <c r="M35" s="52">
        <v>6167927</v>
      </c>
      <c r="N35" s="52">
        <v>7044542</v>
      </c>
      <c r="O35" s="52">
        <v>6027796</v>
      </c>
      <c r="P35" s="52">
        <v>3684865</v>
      </c>
      <c r="Q35" s="52">
        <v>5269415</v>
      </c>
      <c r="R35" s="52">
        <v>6782410</v>
      </c>
      <c r="S35" s="52">
        <v>7350742</v>
      </c>
      <c r="T35" s="52">
        <v>7205551</v>
      </c>
      <c r="U35" s="52">
        <v>6276638</v>
      </c>
      <c r="V35" s="52">
        <v>6385339</v>
      </c>
      <c r="W35" s="52">
        <v>6522440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676501</v>
      </c>
      <c r="D37" s="52">
        <v>943341</v>
      </c>
      <c r="E37" s="52">
        <v>1255093</v>
      </c>
      <c r="F37" s="52">
        <v>1268117</v>
      </c>
      <c r="G37" s="52">
        <v>1570114</v>
      </c>
      <c r="H37" s="52">
        <v>1181234</v>
      </c>
      <c r="I37" s="52">
        <v>1100731</v>
      </c>
      <c r="J37" s="52">
        <v>1313302</v>
      </c>
      <c r="K37" s="52">
        <v>1753285</v>
      </c>
      <c r="L37" s="52">
        <v>1738575</v>
      </c>
      <c r="M37" s="52">
        <v>1779603</v>
      </c>
      <c r="N37" s="52">
        <v>1821567</v>
      </c>
      <c r="O37" s="52">
        <v>2211564</v>
      </c>
      <c r="P37" s="52">
        <v>1589026</v>
      </c>
      <c r="Q37" s="52">
        <v>1621824</v>
      </c>
      <c r="R37" s="52">
        <v>1998114</v>
      </c>
      <c r="S37" s="52">
        <v>2408910</v>
      </c>
      <c r="T37" s="52">
        <v>2880831</v>
      </c>
      <c r="U37" s="52">
        <v>2810111</v>
      </c>
      <c r="V37" s="52">
        <v>2865416</v>
      </c>
      <c r="W37" s="52">
        <v>2548294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5195679</v>
      </c>
      <c r="D39" s="52">
        <v>5882689</v>
      </c>
      <c r="E39" s="52">
        <v>5611683</v>
      </c>
      <c r="F39" s="52">
        <v>5229626</v>
      </c>
      <c r="G39" s="52">
        <v>5499124</v>
      </c>
      <c r="H39" s="52">
        <v>5495369</v>
      </c>
      <c r="I39" s="52">
        <v>6078476</v>
      </c>
      <c r="J39" s="52">
        <v>5957536</v>
      </c>
      <c r="K39" s="52">
        <v>6193099</v>
      </c>
      <c r="L39" s="52">
        <v>6336293</v>
      </c>
      <c r="M39" s="52">
        <v>5989874</v>
      </c>
      <c r="N39" s="52">
        <v>6824569</v>
      </c>
      <c r="O39" s="52">
        <v>6340041</v>
      </c>
      <c r="P39" s="52">
        <v>4023806</v>
      </c>
      <c r="Q39" s="52">
        <v>5177829</v>
      </c>
      <c r="R39" s="52">
        <v>6331189</v>
      </c>
      <c r="S39" s="52">
        <v>7001315</v>
      </c>
      <c r="T39" s="52">
        <v>6544525</v>
      </c>
      <c r="U39" s="52">
        <v>6175276</v>
      </c>
      <c r="V39" s="52">
        <v>6051905</v>
      </c>
      <c r="W39" s="52">
        <v>6781467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21395</v>
      </c>
      <c r="D40" s="52">
        <v>13136</v>
      </c>
      <c r="E40" s="52">
        <v>28870</v>
      </c>
      <c r="F40" s="52">
        <v>13110</v>
      </c>
      <c r="G40" s="52">
        <v>21977</v>
      </c>
      <c r="H40" s="52">
        <v>25256</v>
      </c>
      <c r="I40" s="52">
        <v>26776</v>
      </c>
      <c r="J40" s="52">
        <v>40354</v>
      </c>
      <c r="K40" s="52">
        <v>53566</v>
      </c>
      <c r="L40" s="52">
        <v>48274</v>
      </c>
      <c r="M40" s="52">
        <v>9571</v>
      </c>
      <c r="N40" s="52">
        <v>42755</v>
      </c>
      <c r="O40" s="52">
        <v>49085</v>
      </c>
      <c r="P40" s="52">
        <v>63374</v>
      </c>
      <c r="Q40" s="52">
        <v>65758</v>
      </c>
      <c r="R40" s="52">
        <v>70052</v>
      </c>
      <c r="S40" s="52">
        <v>24779</v>
      </c>
      <c r="T40" s="52">
        <v>75119</v>
      </c>
      <c r="U40" s="52">
        <v>48651</v>
      </c>
      <c r="V40" s="52">
        <v>56503</v>
      </c>
      <c r="W40" s="52">
        <v>94975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1267419</v>
      </c>
      <c r="D41" s="52">
        <v>957591</v>
      </c>
      <c r="E41" s="52">
        <v>1114789</v>
      </c>
      <c r="F41" s="52">
        <v>1329133</v>
      </c>
      <c r="G41" s="52">
        <v>411017</v>
      </c>
      <c r="H41" s="52">
        <v>618546</v>
      </c>
      <c r="I41" s="52">
        <v>194139</v>
      </c>
      <c r="J41" s="52">
        <v>720894</v>
      </c>
      <c r="K41" s="52">
        <v>316713</v>
      </c>
      <c r="L41" s="52">
        <v>610426</v>
      </c>
      <c r="M41" s="52">
        <v>737790</v>
      </c>
      <c r="N41" s="52">
        <v>730339</v>
      </c>
      <c r="O41" s="52">
        <v>352502</v>
      </c>
      <c r="P41" s="52">
        <v>270875</v>
      </c>
      <c r="Q41" s="52">
        <v>499733</v>
      </c>
      <c r="R41" s="52">
        <v>574219</v>
      </c>
      <c r="S41" s="52">
        <v>507580</v>
      </c>
      <c r="T41" s="52">
        <v>639266</v>
      </c>
      <c r="U41" s="52">
        <v>406168</v>
      </c>
      <c r="V41" s="52">
        <v>493508</v>
      </c>
      <c r="W41" s="52">
        <v>510883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172586</v>
      </c>
      <c r="D42" s="52">
        <v>44480</v>
      </c>
      <c r="E42" s="52">
        <v>141876</v>
      </c>
      <c r="F42" s="52">
        <v>117222</v>
      </c>
      <c r="G42" s="52">
        <v>154644</v>
      </c>
      <c r="H42" s="52">
        <v>189020</v>
      </c>
      <c r="I42" s="52">
        <v>98461</v>
      </c>
      <c r="J42" s="52">
        <v>465913</v>
      </c>
      <c r="K42" s="52">
        <v>472225</v>
      </c>
      <c r="L42" s="52">
        <v>369622</v>
      </c>
      <c r="M42" s="52">
        <v>265436</v>
      </c>
      <c r="N42" s="52">
        <v>286131</v>
      </c>
      <c r="O42" s="52">
        <v>121189</v>
      </c>
      <c r="P42" s="52">
        <v>136233</v>
      </c>
      <c r="Q42" s="52">
        <v>204483</v>
      </c>
      <c r="R42" s="52">
        <v>409642</v>
      </c>
      <c r="S42" s="52">
        <v>425784</v>
      </c>
      <c r="T42" s="52">
        <v>540448</v>
      </c>
      <c r="U42" s="52">
        <v>314169</v>
      </c>
      <c r="V42" s="52">
        <v>463005</v>
      </c>
      <c r="W42" s="52">
        <v>196352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6871388</v>
      </c>
      <c r="D44" s="52">
        <v>7355885</v>
      </c>
      <c r="E44" s="52">
        <v>7335057</v>
      </c>
      <c r="F44" s="52">
        <v>7411121</v>
      </c>
      <c r="G44" s="52">
        <v>8035728</v>
      </c>
      <c r="H44" s="52">
        <v>8418828</v>
      </c>
      <c r="I44" s="52">
        <v>5714584</v>
      </c>
      <c r="J44" s="52">
        <v>6098281</v>
      </c>
      <c r="K44" s="52">
        <v>7761601</v>
      </c>
      <c r="L44" s="52">
        <v>7890624</v>
      </c>
      <c r="M44" s="52">
        <v>8030652</v>
      </c>
      <c r="N44" s="52">
        <v>7781474</v>
      </c>
      <c r="O44" s="52">
        <v>7471382</v>
      </c>
      <c r="P44" s="52">
        <v>6129811</v>
      </c>
      <c r="Q44" s="52">
        <v>6825897</v>
      </c>
      <c r="R44" s="52">
        <v>7942534</v>
      </c>
      <c r="S44" s="52">
        <v>8327592</v>
      </c>
      <c r="T44" s="52">
        <v>8230107</v>
      </c>
      <c r="U44" s="52">
        <v>7933997</v>
      </c>
      <c r="V44" s="52">
        <v>7680785</v>
      </c>
      <c r="W44" s="52">
        <v>7094626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4297872</v>
      </c>
      <c r="D45" s="36">
        <v>3976446</v>
      </c>
      <c r="E45" s="36">
        <v>4183757</v>
      </c>
      <c r="F45" s="36">
        <v>4199674</v>
      </c>
      <c r="G45" s="36">
        <v>4123440</v>
      </c>
      <c r="H45" s="36">
        <v>4711898</v>
      </c>
      <c r="I45" s="36">
        <v>3210602</v>
      </c>
      <c r="J45" s="36">
        <v>4047403</v>
      </c>
      <c r="K45" s="36">
        <v>4055766</v>
      </c>
      <c r="L45" s="36">
        <v>4440247</v>
      </c>
      <c r="M45" s="36">
        <v>3937324</v>
      </c>
      <c r="N45" s="36">
        <v>4457685</v>
      </c>
      <c r="O45" s="36">
        <v>3985003</v>
      </c>
      <c r="P45" s="36">
        <v>3516512</v>
      </c>
      <c r="Q45" s="36">
        <v>4482603</v>
      </c>
      <c r="R45" s="36">
        <v>5092073</v>
      </c>
      <c r="S45" s="36">
        <v>5173306</v>
      </c>
      <c r="T45" s="36">
        <v>5096684</v>
      </c>
      <c r="U45" s="36">
        <v>4376932</v>
      </c>
      <c r="V45" s="36">
        <v>4474697</v>
      </c>
      <c r="W45" s="36">
        <v>4951128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207</v>
      </c>
      <c r="B49" s="52"/>
      <c r="C49" s="52">
        <v>2101526</v>
      </c>
      <c r="D49" s="52">
        <v>2164265</v>
      </c>
      <c r="E49" s="52">
        <v>2237984</v>
      </c>
      <c r="F49" s="52">
        <v>2196452</v>
      </c>
      <c r="G49" s="52">
        <v>1835405</v>
      </c>
      <c r="H49" s="52">
        <v>2053533</v>
      </c>
      <c r="I49" s="52">
        <v>1820837</v>
      </c>
      <c r="J49" s="52">
        <v>2477755</v>
      </c>
      <c r="K49" s="52">
        <v>2089705</v>
      </c>
      <c r="L49" s="52">
        <v>2128965</v>
      </c>
      <c r="M49" s="52">
        <v>1876708</v>
      </c>
      <c r="N49" s="52">
        <v>1997503</v>
      </c>
      <c r="O49" s="52">
        <v>1769354</v>
      </c>
      <c r="P49" s="52">
        <v>2121073</v>
      </c>
      <c r="Q49" s="52">
        <v>2574423</v>
      </c>
      <c r="R49" s="52">
        <v>2596615</v>
      </c>
      <c r="S49" s="52">
        <v>2330662</v>
      </c>
      <c r="T49" s="52">
        <v>2288734</v>
      </c>
      <c r="U49" s="52">
        <v>1949890</v>
      </c>
      <c r="V49" s="52">
        <v>1973428</v>
      </c>
      <c r="W49" s="52">
        <v>1970110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163512</v>
      </c>
      <c r="D51" s="52">
        <v>327649</v>
      </c>
      <c r="E51" s="52">
        <v>455539</v>
      </c>
      <c r="F51" s="52">
        <v>351218</v>
      </c>
      <c r="G51" s="52">
        <v>321265</v>
      </c>
      <c r="H51" s="52">
        <v>260307</v>
      </c>
      <c r="I51" s="52">
        <v>295879</v>
      </c>
      <c r="J51" s="52">
        <v>558713</v>
      </c>
      <c r="K51" s="52">
        <v>436183</v>
      </c>
      <c r="L51" s="52">
        <v>308257</v>
      </c>
      <c r="M51" s="52">
        <v>304142</v>
      </c>
      <c r="N51" s="52">
        <v>415961</v>
      </c>
      <c r="O51" s="52">
        <v>365424</v>
      </c>
      <c r="P51" s="52">
        <v>226293</v>
      </c>
      <c r="Q51" s="52">
        <v>220370</v>
      </c>
      <c r="R51" s="52">
        <v>367321</v>
      </c>
      <c r="S51" s="52">
        <v>325502</v>
      </c>
      <c r="T51" s="52">
        <v>517866</v>
      </c>
      <c r="U51" s="52">
        <v>329140</v>
      </c>
      <c r="V51" s="52">
        <v>305605</v>
      </c>
      <c r="W51" s="52">
        <v>231803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1611437</v>
      </c>
      <c r="D53" s="52">
        <v>1836146</v>
      </c>
      <c r="E53" s="52">
        <v>1815498</v>
      </c>
      <c r="F53" s="52">
        <v>1679152</v>
      </c>
      <c r="G53" s="52">
        <v>1639345</v>
      </c>
      <c r="H53" s="52">
        <v>1770314</v>
      </c>
      <c r="I53" s="52">
        <v>1721730</v>
      </c>
      <c r="J53" s="52">
        <v>2030304</v>
      </c>
      <c r="K53" s="52">
        <v>1849972</v>
      </c>
      <c r="L53" s="52">
        <v>1812649</v>
      </c>
      <c r="M53" s="52">
        <v>1580899</v>
      </c>
      <c r="N53" s="52">
        <v>1720565</v>
      </c>
      <c r="O53" s="52">
        <v>1631219</v>
      </c>
      <c r="P53" s="52">
        <v>1893023</v>
      </c>
      <c r="Q53" s="52">
        <v>2235496</v>
      </c>
      <c r="R53" s="52">
        <v>2213268</v>
      </c>
      <c r="S53" s="52">
        <v>2039829</v>
      </c>
      <c r="T53" s="52">
        <v>1907322</v>
      </c>
      <c r="U53" s="52">
        <v>1733283</v>
      </c>
      <c r="V53" s="52">
        <v>1687340</v>
      </c>
      <c r="W53" s="52">
        <v>1737002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7088</v>
      </c>
      <c r="D54" s="52">
        <v>4321</v>
      </c>
      <c r="E54" s="52">
        <v>9606</v>
      </c>
      <c r="F54" s="52">
        <v>4301</v>
      </c>
      <c r="G54" s="52">
        <v>6569</v>
      </c>
      <c r="H54" s="52">
        <v>8330</v>
      </c>
      <c r="I54" s="52">
        <v>8260</v>
      </c>
      <c r="J54" s="52">
        <v>14562</v>
      </c>
      <c r="K54" s="52">
        <v>16410</v>
      </c>
      <c r="L54" s="52">
        <v>14063</v>
      </c>
      <c r="M54" s="52">
        <v>2686</v>
      </c>
      <c r="N54" s="52">
        <v>11466</v>
      </c>
      <c r="O54" s="52">
        <v>12039</v>
      </c>
      <c r="P54" s="52">
        <v>27891</v>
      </c>
      <c r="Q54" s="52">
        <v>29649</v>
      </c>
      <c r="R54" s="52">
        <v>25968</v>
      </c>
      <c r="S54" s="52">
        <v>7957</v>
      </c>
      <c r="T54" s="52">
        <v>22663</v>
      </c>
      <c r="U54" s="52">
        <v>14046</v>
      </c>
      <c r="V54" s="52">
        <v>17730</v>
      </c>
      <c r="W54" s="52">
        <v>23669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424845</v>
      </c>
      <c r="D55" s="52">
        <v>308220</v>
      </c>
      <c r="E55" s="52">
        <v>363053</v>
      </c>
      <c r="F55" s="52">
        <v>471525</v>
      </c>
      <c r="G55" s="52">
        <v>138524</v>
      </c>
      <c r="H55" s="52">
        <v>208761</v>
      </c>
      <c r="I55" s="52">
        <v>60727</v>
      </c>
      <c r="J55" s="52">
        <v>262289</v>
      </c>
      <c r="K55" s="52">
        <v>91011</v>
      </c>
      <c r="L55" s="52">
        <v>190346</v>
      </c>
      <c r="M55" s="52">
        <v>222123</v>
      </c>
      <c r="N55" s="52">
        <v>195893</v>
      </c>
      <c r="O55" s="52">
        <v>98792</v>
      </c>
      <c r="P55" s="52">
        <v>144682</v>
      </c>
      <c r="Q55" s="52">
        <v>231344</v>
      </c>
      <c r="R55" s="52">
        <v>211423</v>
      </c>
      <c r="S55" s="52">
        <v>152645</v>
      </c>
      <c r="T55" s="52">
        <v>196260</v>
      </c>
      <c r="U55" s="52">
        <v>118585</v>
      </c>
      <c r="V55" s="52">
        <v>143596</v>
      </c>
      <c r="W55" s="52">
        <v>153994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58156</v>
      </c>
      <c r="D56" s="52">
        <v>15578</v>
      </c>
      <c r="E56" s="52">
        <v>49827</v>
      </c>
      <c r="F56" s="52">
        <v>41474</v>
      </c>
      <c r="G56" s="52">
        <v>50967</v>
      </c>
      <c r="H56" s="52">
        <v>66128</v>
      </c>
      <c r="I56" s="52">
        <v>30120</v>
      </c>
      <c r="J56" s="52">
        <v>170600</v>
      </c>
      <c r="K56" s="52">
        <v>132312</v>
      </c>
      <c r="L56" s="52">
        <v>111907</v>
      </c>
      <c r="M56" s="52">
        <v>71000</v>
      </c>
      <c r="N56" s="52">
        <v>69579</v>
      </c>
      <c r="O56" s="52">
        <v>27304</v>
      </c>
      <c r="P56" s="52">
        <v>55477</v>
      </c>
      <c r="Q56" s="52">
        <v>77934</v>
      </c>
      <c r="R56" s="52">
        <v>145956</v>
      </c>
      <c r="S56" s="52">
        <v>130231</v>
      </c>
      <c r="T56" s="52">
        <v>162489</v>
      </c>
      <c r="U56" s="52">
        <v>83976</v>
      </c>
      <c r="V56" s="52">
        <v>124762</v>
      </c>
      <c r="W56" s="52">
        <v>55445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1069563</v>
      </c>
      <c r="D58" s="52">
        <v>1219366</v>
      </c>
      <c r="E58" s="52">
        <v>1225917</v>
      </c>
      <c r="F58" s="52">
        <v>1227958</v>
      </c>
      <c r="G58" s="52">
        <v>1040606</v>
      </c>
      <c r="H58" s="52">
        <v>1094390</v>
      </c>
      <c r="I58" s="52">
        <v>1036320</v>
      </c>
      <c r="J58" s="52">
        <v>1378938</v>
      </c>
      <c r="K58" s="52">
        <v>1363777</v>
      </c>
      <c r="L58" s="52">
        <v>1279766</v>
      </c>
      <c r="M58" s="52">
        <v>1212305</v>
      </c>
      <c r="N58" s="52">
        <v>1230488</v>
      </c>
      <c r="O58" s="52">
        <v>1137159</v>
      </c>
      <c r="P58" s="52">
        <v>1230231</v>
      </c>
      <c r="Q58" s="52">
        <v>1294327</v>
      </c>
      <c r="R58" s="52">
        <v>1365838</v>
      </c>
      <c r="S58" s="52">
        <v>1215546</v>
      </c>
      <c r="T58" s="52">
        <v>1218100</v>
      </c>
      <c r="U58" s="52">
        <v>1104731</v>
      </c>
      <c r="V58" s="52">
        <v>1157952</v>
      </c>
      <c r="W58" s="52">
        <v>1045131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1031963</v>
      </c>
      <c r="D59" s="36">
        <v>944899</v>
      </c>
      <c r="E59" s="36">
        <v>1012067</v>
      </c>
      <c r="F59" s="36">
        <v>968494</v>
      </c>
      <c r="G59" s="36">
        <v>794799</v>
      </c>
      <c r="H59" s="36">
        <v>959143</v>
      </c>
      <c r="I59" s="36">
        <v>784517</v>
      </c>
      <c r="J59" s="36">
        <v>1098817</v>
      </c>
      <c r="K59" s="36">
        <v>725928</v>
      </c>
      <c r="L59" s="36">
        <v>849199</v>
      </c>
      <c r="M59" s="36">
        <v>664403</v>
      </c>
      <c r="N59" s="36">
        <v>767015</v>
      </c>
      <c r="O59" s="36">
        <v>632195</v>
      </c>
      <c r="P59" s="36">
        <v>890842</v>
      </c>
      <c r="Q59" s="36">
        <v>1280096</v>
      </c>
      <c r="R59" s="36">
        <v>1230777</v>
      </c>
      <c r="S59" s="36">
        <v>1115116</v>
      </c>
      <c r="T59" s="36">
        <v>1070634</v>
      </c>
      <c r="U59" s="36">
        <v>845159</v>
      </c>
      <c r="V59" s="36">
        <v>815476</v>
      </c>
      <c r="W59" s="36">
        <v>924979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207</v>
      </c>
      <c r="B63" s="52"/>
      <c r="C63" s="52">
        <v>4156392</v>
      </c>
      <c r="D63" s="52">
        <v>4273293</v>
      </c>
      <c r="E63" s="52">
        <v>4250330</v>
      </c>
      <c r="F63" s="52">
        <v>4040782</v>
      </c>
      <c r="G63" s="52">
        <v>3489929</v>
      </c>
      <c r="H63" s="52">
        <v>3423948</v>
      </c>
      <c r="I63" s="52">
        <v>3330119</v>
      </c>
      <c r="J63" s="52">
        <v>4148818</v>
      </c>
      <c r="K63" s="52">
        <v>4221441</v>
      </c>
      <c r="L63" s="52">
        <v>4517258</v>
      </c>
      <c r="M63" s="52">
        <v>4291219</v>
      </c>
      <c r="N63" s="52">
        <v>5047039</v>
      </c>
      <c r="O63" s="52">
        <v>4258442</v>
      </c>
      <c r="P63" s="52">
        <v>1563792</v>
      </c>
      <c r="Q63" s="52">
        <v>2694992</v>
      </c>
      <c r="R63" s="52">
        <v>4185795</v>
      </c>
      <c r="S63" s="52">
        <v>5020080</v>
      </c>
      <c r="T63" s="52">
        <v>4916817</v>
      </c>
      <c r="U63" s="52">
        <v>4326748</v>
      </c>
      <c r="V63" s="52">
        <v>4411911</v>
      </c>
      <c r="W63" s="52">
        <v>4552330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512989</v>
      </c>
      <c r="D65" s="52">
        <v>615692</v>
      </c>
      <c r="E65" s="52">
        <v>799554</v>
      </c>
      <c r="F65" s="52">
        <v>916899</v>
      </c>
      <c r="G65" s="52">
        <v>1248849</v>
      </c>
      <c r="H65" s="52">
        <v>920927</v>
      </c>
      <c r="I65" s="52">
        <v>804852</v>
      </c>
      <c r="J65" s="52">
        <v>754589</v>
      </c>
      <c r="K65" s="52">
        <v>1317102</v>
      </c>
      <c r="L65" s="52">
        <v>1430318</v>
      </c>
      <c r="M65" s="52">
        <v>1475461</v>
      </c>
      <c r="N65" s="52">
        <v>1405606</v>
      </c>
      <c r="O65" s="52">
        <v>1846140</v>
      </c>
      <c r="P65" s="52">
        <v>1362733</v>
      </c>
      <c r="Q65" s="52">
        <v>1401454</v>
      </c>
      <c r="R65" s="52">
        <v>1630793</v>
      </c>
      <c r="S65" s="52">
        <v>2083408</v>
      </c>
      <c r="T65" s="52">
        <v>2362965</v>
      </c>
      <c r="U65" s="52">
        <v>2480971</v>
      </c>
      <c r="V65" s="52">
        <v>2559811</v>
      </c>
      <c r="W65" s="52">
        <v>2316491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3584242</v>
      </c>
      <c r="D67" s="52">
        <f t="shared" si="0"/>
        <v>4046543</v>
      </c>
      <c r="E67" s="52">
        <f t="shared" si="0"/>
        <v>3796185</v>
      </c>
      <c r="F67" s="52">
        <f t="shared" si="0"/>
        <v>3550474</v>
      </c>
      <c r="G67" s="52">
        <f t="shared" si="0"/>
        <v>3859779</v>
      </c>
      <c r="H67" s="52">
        <f t="shared" si="0"/>
        <v>3725055</v>
      </c>
      <c r="I67" s="52">
        <f t="shared" si="0"/>
        <v>4356746</v>
      </c>
      <c r="J67" s="52">
        <f t="shared" si="0"/>
        <v>3927232</v>
      </c>
      <c r="K67" s="52">
        <f t="shared" si="0"/>
        <v>4343127</v>
      </c>
      <c r="L67" s="52">
        <f t="shared" si="0"/>
        <v>4523644</v>
      </c>
      <c r="M67" s="52">
        <f t="shared" si="0"/>
        <v>4408975</v>
      </c>
      <c r="N67" s="52">
        <f t="shared" si="0"/>
        <v>5104004</v>
      </c>
      <c r="O67" s="52">
        <f t="shared" si="0"/>
        <v>4708822</v>
      </c>
      <c r="P67" s="52">
        <f t="shared" si="0"/>
        <v>2130783</v>
      </c>
      <c r="Q67" s="52">
        <f t="shared" si="0"/>
        <v>2942333</v>
      </c>
      <c r="R67" s="52">
        <f t="shared" ref="R67:V67" si="1">R39-R53</f>
        <v>4117921</v>
      </c>
      <c r="S67" s="52">
        <f t="shared" si="1"/>
        <v>4961486</v>
      </c>
      <c r="T67" s="52">
        <f t="shared" si="1"/>
        <v>4637203</v>
      </c>
      <c r="U67" s="52">
        <f t="shared" si="1"/>
        <v>4441993</v>
      </c>
      <c r="V67" s="52">
        <f t="shared" si="1"/>
        <v>4364565</v>
      </c>
      <c r="W67" s="52">
        <f t="shared" ref="W67" si="2">W39-W53</f>
        <v>5044465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14307</v>
      </c>
      <c r="D68" s="52">
        <f t="shared" si="3"/>
        <v>8815</v>
      </c>
      <c r="E68" s="52">
        <f t="shared" si="3"/>
        <v>19264</v>
      </c>
      <c r="F68" s="52">
        <f t="shared" si="3"/>
        <v>8809</v>
      </c>
      <c r="G68" s="52">
        <f t="shared" si="3"/>
        <v>15408</v>
      </c>
      <c r="H68" s="52">
        <f t="shared" si="3"/>
        <v>16926</v>
      </c>
      <c r="I68" s="52">
        <f t="shared" si="3"/>
        <v>18516</v>
      </c>
      <c r="J68" s="52">
        <f t="shared" si="3"/>
        <v>25792</v>
      </c>
      <c r="K68" s="52">
        <f t="shared" si="3"/>
        <v>37156</v>
      </c>
      <c r="L68" s="52">
        <f t="shared" si="3"/>
        <v>34211</v>
      </c>
      <c r="M68" s="52">
        <f t="shared" si="3"/>
        <v>6885</v>
      </c>
      <c r="N68" s="52">
        <f t="shared" si="3"/>
        <v>31289</v>
      </c>
      <c r="O68" s="52">
        <f t="shared" si="3"/>
        <v>37046</v>
      </c>
      <c r="P68" s="52">
        <f t="shared" si="3"/>
        <v>35483</v>
      </c>
      <c r="Q68" s="52">
        <f t="shared" si="3"/>
        <v>36109</v>
      </c>
      <c r="R68" s="52">
        <f t="shared" ref="R68:V68" si="4">R40-R54</f>
        <v>44084</v>
      </c>
      <c r="S68" s="52">
        <f t="shared" si="4"/>
        <v>16822</v>
      </c>
      <c r="T68" s="52">
        <f t="shared" si="4"/>
        <v>52456</v>
      </c>
      <c r="U68" s="52">
        <f t="shared" si="4"/>
        <v>34605</v>
      </c>
      <c r="V68" s="52">
        <f t="shared" si="4"/>
        <v>38773</v>
      </c>
      <c r="W68" s="52">
        <f t="shared" ref="W68" si="5">W40-W54</f>
        <v>71306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842574</v>
      </c>
      <c r="D69" s="52">
        <f t="shared" si="6"/>
        <v>649371</v>
      </c>
      <c r="E69" s="52">
        <f t="shared" si="6"/>
        <v>751736</v>
      </c>
      <c r="F69" s="52">
        <f t="shared" si="6"/>
        <v>857608</v>
      </c>
      <c r="G69" s="52">
        <f t="shared" si="6"/>
        <v>272493</v>
      </c>
      <c r="H69" s="52">
        <f t="shared" si="6"/>
        <v>409785</v>
      </c>
      <c r="I69" s="52">
        <f t="shared" si="6"/>
        <v>133412</v>
      </c>
      <c r="J69" s="52">
        <f t="shared" si="6"/>
        <v>458605</v>
      </c>
      <c r="K69" s="52">
        <f t="shared" si="6"/>
        <v>225702</v>
      </c>
      <c r="L69" s="52">
        <f t="shared" si="6"/>
        <v>420080</v>
      </c>
      <c r="M69" s="52">
        <f t="shared" si="6"/>
        <v>515667</v>
      </c>
      <c r="N69" s="52">
        <f t="shared" si="6"/>
        <v>534446</v>
      </c>
      <c r="O69" s="52">
        <f t="shared" si="6"/>
        <v>253710</v>
      </c>
      <c r="P69" s="52">
        <f t="shared" si="6"/>
        <v>126193</v>
      </c>
      <c r="Q69" s="52">
        <f t="shared" si="6"/>
        <v>268389</v>
      </c>
      <c r="R69" s="52">
        <f t="shared" ref="R69:V69" si="7">R41-R55</f>
        <v>362796</v>
      </c>
      <c r="S69" s="52">
        <f t="shared" si="7"/>
        <v>354935</v>
      </c>
      <c r="T69" s="52">
        <f t="shared" si="7"/>
        <v>443006</v>
      </c>
      <c r="U69" s="52">
        <f t="shared" si="7"/>
        <v>287583</v>
      </c>
      <c r="V69" s="52">
        <f t="shared" si="7"/>
        <v>349912</v>
      </c>
      <c r="W69" s="52">
        <f t="shared" ref="W69" si="8">W41-W55</f>
        <v>356889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114430</v>
      </c>
      <c r="D70" s="52">
        <f t="shared" si="9"/>
        <v>28902</v>
      </c>
      <c r="E70" s="52">
        <f t="shared" si="9"/>
        <v>92049</v>
      </c>
      <c r="F70" s="52">
        <f t="shared" si="9"/>
        <v>75748</v>
      </c>
      <c r="G70" s="52">
        <f t="shared" si="9"/>
        <v>103677</v>
      </c>
      <c r="H70" s="52">
        <f t="shared" si="9"/>
        <v>122892</v>
      </c>
      <c r="I70" s="52">
        <f t="shared" si="9"/>
        <v>68341</v>
      </c>
      <c r="J70" s="52">
        <f t="shared" si="9"/>
        <v>295313</v>
      </c>
      <c r="K70" s="52">
        <f t="shared" si="9"/>
        <v>339913</v>
      </c>
      <c r="L70" s="52">
        <f t="shared" si="9"/>
        <v>257715</v>
      </c>
      <c r="M70" s="52">
        <f t="shared" si="9"/>
        <v>194436</v>
      </c>
      <c r="N70" s="52">
        <f t="shared" si="9"/>
        <v>216552</v>
      </c>
      <c r="O70" s="52">
        <f t="shared" si="9"/>
        <v>93885</v>
      </c>
      <c r="P70" s="52">
        <f t="shared" si="9"/>
        <v>80756</v>
      </c>
      <c r="Q70" s="52">
        <f t="shared" si="9"/>
        <v>126549</v>
      </c>
      <c r="R70" s="52">
        <f t="shared" ref="R70:V70" si="10">R42-R56</f>
        <v>263686</v>
      </c>
      <c r="S70" s="52">
        <f t="shared" si="10"/>
        <v>295553</v>
      </c>
      <c r="T70" s="52">
        <f t="shared" si="10"/>
        <v>377959</v>
      </c>
      <c r="U70" s="52">
        <f t="shared" si="10"/>
        <v>230193</v>
      </c>
      <c r="V70" s="52">
        <f t="shared" si="10"/>
        <v>338243</v>
      </c>
      <c r="W70" s="52">
        <f t="shared" ref="W70" si="11">W42-W56</f>
        <v>140907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5801825</v>
      </c>
      <c r="D72" s="52">
        <v>6136519</v>
      </c>
      <c r="E72" s="52">
        <v>6109140</v>
      </c>
      <c r="F72" s="52">
        <v>6183163</v>
      </c>
      <c r="G72" s="52">
        <v>6995122</v>
      </c>
      <c r="H72" s="52">
        <v>7324438</v>
      </c>
      <c r="I72" s="52">
        <v>4678264</v>
      </c>
      <c r="J72" s="52">
        <v>4719343</v>
      </c>
      <c r="K72" s="52">
        <v>6397824</v>
      </c>
      <c r="L72" s="52">
        <v>6610858</v>
      </c>
      <c r="M72" s="52">
        <v>6818347</v>
      </c>
      <c r="N72" s="52">
        <v>6550986</v>
      </c>
      <c r="O72" s="52">
        <v>6334223</v>
      </c>
      <c r="P72" s="52">
        <v>4899580</v>
      </c>
      <c r="Q72" s="52">
        <v>5531570</v>
      </c>
      <c r="R72" s="52">
        <v>6576696</v>
      </c>
      <c r="S72" s="52">
        <v>7112046</v>
      </c>
      <c r="T72" s="52">
        <v>7012007</v>
      </c>
      <c r="U72" s="52">
        <v>6829266</v>
      </c>
      <c r="V72" s="52">
        <v>6522833</v>
      </c>
      <c r="W72" s="52">
        <v>6049495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3265909</v>
      </c>
      <c r="D73" s="36">
        <v>3031547</v>
      </c>
      <c r="E73" s="36">
        <v>3171690</v>
      </c>
      <c r="F73" s="36">
        <v>3231180</v>
      </c>
      <c r="G73" s="36">
        <v>3328641</v>
      </c>
      <c r="H73" s="36">
        <v>3752755</v>
      </c>
      <c r="I73" s="36">
        <v>2426085</v>
      </c>
      <c r="J73" s="36">
        <v>2948586</v>
      </c>
      <c r="K73" s="36">
        <v>3329838</v>
      </c>
      <c r="L73" s="36">
        <v>3591048</v>
      </c>
      <c r="M73" s="36">
        <v>3272921</v>
      </c>
      <c r="N73" s="36">
        <v>3690670</v>
      </c>
      <c r="O73" s="36">
        <v>3352808</v>
      </c>
      <c r="P73" s="36">
        <v>2625670</v>
      </c>
      <c r="Q73" s="36">
        <v>3202507</v>
      </c>
      <c r="R73" s="36">
        <v>3861296</v>
      </c>
      <c r="S73" s="36">
        <v>4058190</v>
      </c>
      <c r="T73" s="36">
        <v>4026050</v>
      </c>
      <c r="U73" s="36">
        <v>3531773</v>
      </c>
      <c r="V73" s="36">
        <v>3659221</v>
      </c>
      <c r="W73" s="36">
        <v>4026149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207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964165</v>
      </c>
      <c r="I79" s="52">
        <f>RES_hhdet_numvin!I64</f>
        <v>1699789</v>
      </c>
      <c r="J79" s="52">
        <f>RES_hhdet_numvin!J64</f>
        <v>3069081</v>
      </c>
      <c r="K79" s="52">
        <f>RES_hhdet_numvin!K64</f>
        <v>3645168</v>
      </c>
      <c r="L79" s="52">
        <f>RES_hhdet_numvin!L64</f>
        <v>4486022</v>
      </c>
      <c r="M79" s="52">
        <f>RES_hhdet_numvin!M64</f>
        <v>4662092</v>
      </c>
      <c r="N79" s="52">
        <f>RES_hhdet_numvin!N64</f>
        <v>5790771</v>
      </c>
      <c r="O79" s="52">
        <f>RES_hhdet_numvin!O64</f>
        <v>5274287</v>
      </c>
      <c r="P79" s="52">
        <f>RES_hhdet_numvin!P64</f>
        <v>3375676</v>
      </c>
      <c r="Q79" s="52">
        <f>RES_hhdet_numvin!Q64</f>
        <v>4991279</v>
      </c>
      <c r="R79" s="52">
        <f>RES_hhdet_numvin!R64</f>
        <v>6575420</v>
      </c>
      <c r="S79" s="52">
        <f>RES_hhdet_numvin!S64</f>
        <v>7235896</v>
      </c>
      <c r="T79" s="52">
        <f>RES_hhdet_numvin!T64</f>
        <v>7158054</v>
      </c>
      <c r="U79" s="52">
        <f>RES_hhdet_numvin!U64</f>
        <v>6264384</v>
      </c>
      <c r="V79" s="52">
        <f>RES_hhdet_numvin!V64</f>
        <v>6383806</v>
      </c>
      <c r="W79" s="52">
        <f>RES_hhdet_numvin!W64</f>
        <v>6522440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471248</v>
      </c>
      <c r="Q82" s="138">
        <f>RES_hhdet_numvin!Q67</f>
        <v>875522</v>
      </c>
      <c r="R82" s="138">
        <f>RES_hhdet_numvin!R67</f>
        <v>1406651</v>
      </c>
      <c r="S82" s="138">
        <f>RES_hhdet_numvin!S67</f>
        <v>1944518</v>
      </c>
      <c r="T82" s="138">
        <f>RES_hhdet_numvin!T67</f>
        <v>2460631</v>
      </c>
      <c r="U82" s="138">
        <f>RES_hhdet_numvin!U67</f>
        <v>2533192</v>
      </c>
      <c r="V82" s="138">
        <f>RES_hhdet_numvin!V67</f>
        <v>2759369</v>
      </c>
      <c r="W82" s="138">
        <f>RES_hhdet_numvin!W67</f>
        <v>2548294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677347</v>
      </c>
      <c r="I84" s="138">
        <f>RES_hhdet_numvin!I69</f>
        <v>1553963</v>
      </c>
      <c r="J84" s="138">
        <f>RES_hhdet_numvin!J69</f>
        <v>2308927</v>
      </c>
      <c r="K84" s="138">
        <f>RES_hhdet_numvin!K69</f>
        <v>3087791</v>
      </c>
      <c r="L84" s="138">
        <f>RES_hhdet_numvin!L69</f>
        <v>3752007</v>
      </c>
      <c r="M84" s="138">
        <f>RES_hhdet_numvin!M69</f>
        <v>3936195</v>
      </c>
      <c r="N84" s="138">
        <f>RES_hhdet_numvin!N69</f>
        <v>5104205</v>
      </c>
      <c r="O84" s="138">
        <f>RES_hhdet_numvin!O69</f>
        <v>5333814</v>
      </c>
      <c r="P84" s="138">
        <f>RES_hhdet_numvin!P69</f>
        <v>3560712</v>
      </c>
      <c r="Q84" s="138">
        <f>RES_hhdet_numvin!Q69</f>
        <v>4846038</v>
      </c>
      <c r="R84" s="138">
        <f>RES_hhdet_numvin!R69</f>
        <v>6083319</v>
      </c>
      <c r="S84" s="138">
        <f>RES_hhdet_numvin!S69</f>
        <v>6846024</v>
      </c>
      <c r="T84" s="138">
        <f>RES_hhdet_numvin!T69</f>
        <v>6475472</v>
      </c>
      <c r="U84" s="138">
        <f>RES_hhdet_numvin!U69</f>
        <v>6148341</v>
      </c>
      <c r="V84" s="138">
        <f>RES_hhdet_numvin!V69</f>
        <v>6045615</v>
      </c>
      <c r="W84" s="138">
        <f>RES_hhdet_numvin!W69</f>
        <v>6781467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3222</v>
      </c>
      <c r="I85" s="138">
        <f>RES_hhdet_numvin!I70</f>
        <v>7383</v>
      </c>
      <c r="J85" s="138">
        <f>RES_hhdet_numvin!J70</f>
        <v>16573</v>
      </c>
      <c r="K85" s="138">
        <f>RES_hhdet_numvin!K70</f>
        <v>27513</v>
      </c>
      <c r="L85" s="138">
        <f>RES_hhdet_numvin!L70</f>
        <v>28843</v>
      </c>
      <c r="M85" s="138">
        <f>RES_hhdet_numvin!M70</f>
        <v>6531</v>
      </c>
      <c r="N85" s="138">
        <f>RES_hhdet_numvin!N70</f>
        <v>32385</v>
      </c>
      <c r="O85" s="138">
        <f>RES_hhdet_numvin!O70</f>
        <v>41010</v>
      </c>
      <c r="P85" s="138">
        <f>RES_hhdet_numvin!P70</f>
        <v>55502</v>
      </c>
      <c r="Q85" s="138">
        <f>RES_hhdet_numvin!Q70</f>
        <v>61871</v>
      </c>
      <c r="R85" s="138">
        <f>RES_hhdet_numvin!R70</f>
        <v>67498</v>
      </c>
      <c r="S85" s="138">
        <f>RES_hhdet_numvin!S70</f>
        <v>24235</v>
      </c>
      <c r="T85" s="138">
        <f>RES_hhdet_numvin!T70</f>
        <v>74180</v>
      </c>
      <c r="U85" s="138">
        <f>RES_hhdet_numvin!U70</f>
        <v>48489</v>
      </c>
      <c r="V85" s="138">
        <f>RES_hhdet_numvin!V70</f>
        <v>56351</v>
      </c>
      <c r="W85" s="138">
        <f>RES_hhdet_numvin!W70</f>
        <v>94975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83138</v>
      </c>
      <c r="Q88" s="138">
        <f>RES_hhdet_numvin!Q73</f>
        <v>275065</v>
      </c>
      <c r="R88" s="138">
        <f>RES_hhdet_numvin!R73</f>
        <v>380456</v>
      </c>
      <c r="S88" s="138">
        <f>RES_hhdet_numvin!S73</f>
        <v>389857</v>
      </c>
      <c r="T88" s="138">
        <f>RES_hhdet_numvin!T73</f>
        <v>448803</v>
      </c>
      <c r="U88" s="138">
        <f>RES_hhdet_numvin!U73</f>
        <v>399424</v>
      </c>
      <c r="V88" s="138">
        <f>RES_hhdet_numvin!V73</f>
        <v>492325</v>
      </c>
      <c r="W88" s="138">
        <f>RES_hhdet_numvin!W73</f>
        <v>510883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41112</v>
      </c>
      <c r="Q89" s="138">
        <f>RES_hhdet_numvin!Q74</f>
        <v>109704</v>
      </c>
      <c r="R89" s="138">
        <f>RES_hhdet_numvin!R74</f>
        <v>127644</v>
      </c>
      <c r="S89" s="138">
        <f>RES_hhdet_numvin!S74</f>
        <v>279396</v>
      </c>
      <c r="T89" s="138">
        <f>RES_hhdet_numvin!T74</f>
        <v>406604</v>
      </c>
      <c r="U89" s="138">
        <f>RES_hhdet_numvin!U74</f>
        <v>308458</v>
      </c>
      <c r="V89" s="138">
        <f>RES_hhdet_numvin!V74</f>
        <v>461311</v>
      </c>
      <c r="W89" s="138">
        <f>RES_hhdet_numvin!W74</f>
        <v>196352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1855869</v>
      </c>
      <c r="Q93" s="138">
        <f>RES_hhdet_numvin!Q78</f>
        <v>3687901</v>
      </c>
      <c r="R93" s="138">
        <f>RES_hhdet_numvin!R78</f>
        <v>5715441</v>
      </c>
      <c r="S93" s="138">
        <f>RES_hhdet_numvin!S78</f>
        <v>6950064</v>
      </c>
      <c r="T93" s="138">
        <f>RES_hhdet_numvin!T78</f>
        <v>7510370</v>
      </c>
      <c r="U93" s="138">
        <f>RES_hhdet_numvin!U78</f>
        <v>7654030</v>
      </c>
      <c r="V93" s="138">
        <f>RES_hhdet_numvin!V78</f>
        <v>7635833</v>
      </c>
      <c r="W93" s="138">
        <f>RES_hhdet_numvin!W78</f>
        <v>7094626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977563</v>
      </c>
      <c r="Q94" s="39">
        <f>RES_hhdet_numvin!Q79</f>
        <v>2515163</v>
      </c>
      <c r="R94" s="39">
        <f>RES_hhdet_numvin!R79</f>
        <v>3739377</v>
      </c>
      <c r="S94" s="39">
        <f>RES_hhdet_numvin!S79</f>
        <v>4417255</v>
      </c>
      <c r="T94" s="39">
        <f>RES_hhdet_numvin!T79</f>
        <v>4705370</v>
      </c>
      <c r="U94" s="39">
        <f>RES_hhdet_numvin!U79</f>
        <v>4239702</v>
      </c>
      <c r="V94" s="39">
        <f>RES_hhdet_numvin!V79</f>
        <v>4448638</v>
      </c>
      <c r="W94" s="39">
        <f>RES_hhdet_numvin!W79</f>
        <v>4951128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83131.433927633261</v>
      </c>
      <c r="C98" s="117">
        <f t="shared" si="12"/>
        <v>87700.958463571806</v>
      </c>
      <c r="D98" s="117">
        <f t="shared" si="12"/>
        <v>87436.12048192881</v>
      </c>
      <c r="E98" s="117">
        <f t="shared" si="12"/>
        <v>91778.50766844787</v>
      </c>
      <c r="F98" s="117">
        <f t="shared" si="12"/>
        <v>92572.556697058666</v>
      </c>
      <c r="G98" s="117">
        <f t="shared" si="12"/>
        <v>92649.460297711325</v>
      </c>
      <c r="H98" s="117">
        <f t="shared" si="12"/>
        <v>90846.218140568963</v>
      </c>
      <c r="I98" s="117">
        <f t="shared" si="12"/>
        <v>83452.82446705304</v>
      </c>
      <c r="J98" s="117">
        <f t="shared" si="12"/>
        <v>87506.342072895422</v>
      </c>
      <c r="K98" s="117">
        <f t="shared" si="12"/>
        <v>88380.350095683185</v>
      </c>
      <c r="L98" s="117">
        <f t="shared" si="12"/>
        <v>96051.778172742575</v>
      </c>
      <c r="M98" s="117">
        <f t="shared" si="12"/>
        <v>84357.693455508852</v>
      </c>
      <c r="N98" s="117">
        <f t="shared" si="12"/>
        <v>88865.885572466097</v>
      </c>
      <c r="O98" s="117">
        <f t="shared" si="12"/>
        <v>90228.862637957121</v>
      </c>
      <c r="P98" s="117">
        <f t="shared" si="12"/>
        <v>74262.035294730755</v>
      </c>
      <c r="Q98" s="117">
        <f t="shared" si="12"/>
        <v>80395.897200976309</v>
      </c>
      <c r="R98" s="117">
        <f t="shared" ref="R98:V98" si="13">R99+R102+R104+R113</f>
        <v>85412.419178523633</v>
      </c>
      <c r="S98" s="117">
        <f t="shared" si="13"/>
        <v>85326.966267706186</v>
      </c>
      <c r="T98" s="117">
        <f t="shared" si="13"/>
        <v>84439.223776504601</v>
      </c>
      <c r="U98" s="117">
        <f t="shared" si="13"/>
        <v>83583.039071457708</v>
      </c>
      <c r="V98" s="117">
        <f t="shared" si="13"/>
        <v>82903.50029361507</v>
      </c>
      <c r="W98" s="117">
        <f t="shared" ref="W98" si="14">W99+W102+W104+W113</f>
        <v>90194.926009504255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68529.648901570879</v>
      </c>
      <c r="C99" s="122">
        <f t="shared" si="15"/>
        <v>72590.76695866276</v>
      </c>
      <c r="D99" s="122">
        <f t="shared" si="15"/>
        <v>71575.673870674247</v>
      </c>
      <c r="E99" s="122">
        <f t="shared" si="15"/>
        <v>75114.901431527527</v>
      </c>
      <c r="F99" s="122">
        <f t="shared" si="15"/>
        <v>76036.189080026175</v>
      </c>
      <c r="G99" s="122">
        <f t="shared" si="15"/>
        <v>75826.014903499672</v>
      </c>
      <c r="H99" s="122">
        <f t="shared" si="15"/>
        <v>73983.37330809285</v>
      </c>
      <c r="I99" s="122">
        <f t="shared" si="15"/>
        <v>66920.791257288351</v>
      </c>
      <c r="J99" s="122">
        <f t="shared" si="15"/>
        <v>71382.486047435479</v>
      </c>
      <c r="K99" s="122">
        <f t="shared" si="15"/>
        <v>72010.206268213442</v>
      </c>
      <c r="L99" s="122">
        <f t="shared" si="15"/>
        <v>78795.418361698292</v>
      </c>
      <c r="M99" s="122">
        <f t="shared" si="15"/>
        <v>67775.611693111816</v>
      </c>
      <c r="N99" s="122">
        <f t="shared" si="15"/>
        <v>72236.707161786311</v>
      </c>
      <c r="O99" s="122">
        <f t="shared" si="15"/>
        <v>74017.75684038084</v>
      </c>
      <c r="P99" s="122">
        <f t="shared" si="15"/>
        <v>58872.881563379109</v>
      </c>
      <c r="Q99" s="122">
        <f t="shared" si="15"/>
        <v>64397.730670212732</v>
      </c>
      <c r="R99" s="122">
        <f t="shared" ref="R99:V99" si="16">SUM(R100:R101)</f>
        <v>68839.461296933339</v>
      </c>
      <c r="S99" s="122">
        <f t="shared" si="16"/>
        <v>68225.732028691185</v>
      </c>
      <c r="T99" s="122">
        <f t="shared" si="16"/>
        <v>67081.449189584833</v>
      </c>
      <c r="U99" s="122">
        <f t="shared" si="16"/>
        <v>66542.010005091841</v>
      </c>
      <c r="V99" s="122">
        <f t="shared" si="16"/>
        <v>65923.717547034903</v>
      </c>
      <c r="W99" s="122">
        <f t="shared" ref="W99" si="17">SUM(W100:W101)</f>
        <v>72968.226834948437</v>
      </c>
      <c r="DA99" s="130" t="s">
        <v>1628</v>
      </c>
    </row>
    <row r="100" spans="1:105" ht="12" customHeight="1" x14ac:dyDescent="0.25">
      <c r="A100" s="97" t="s">
        <v>218</v>
      </c>
      <c r="B100" s="98">
        <v>67677.90943771266</v>
      </c>
      <c r="C100" s="98">
        <v>71686.413136702846</v>
      </c>
      <c r="D100" s="98">
        <v>70687.143973327213</v>
      </c>
      <c r="E100" s="98">
        <v>74207.834017825167</v>
      </c>
      <c r="F100" s="98">
        <v>75098.979720845513</v>
      </c>
      <c r="G100" s="98">
        <v>74892.244056088297</v>
      </c>
      <c r="H100" s="98">
        <v>73081.841628431372</v>
      </c>
      <c r="I100" s="98">
        <v>66105.040528122234</v>
      </c>
      <c r="J100" s="98">
        <v>70507.613021210389</v>
      </c>
      <c r="K100" s="98">
        <v>71123.821861557546</v>
      </c>
      <c r="L100" s="98">
        <v>77805.810792537479</v>
      </c>
      <c r="M100" s="98">
        <v>66924.75803109679</v>
      </c>
      <c r="N100" s="98">
        <v>71321.994771754922</v>
      </c>
      <c r="O100" s="98">
        <v>73043.099446124164</v>
      </c>
      <c r="P100" s="98">
        <v>58100.958813326652</v>
      </c>
      <c r="Q100" s="98">
        <v>63561.200982844668</v>
      </c>
      <c r="R100" s="98">
        <v>67933.934936619378</v>
      </c>
      <c r="S100" s="98">
        <v>67324.210977764611</v>
      </c>
      <c r="T100" s="98">
        <v>66185.869072173082</v>
      </c>
      <c r="U100" s="98">
        <v>65646.350354454567</v>
      </c>
      <c r="V100" s="98">
        <v>65031.947132741327</v>
      </c>
      <c r="W100" s="98">
        <v>71978.255235691118</v>
      </c>
      <c r="DA100" s="63" t="s">
        <v>1629</v>
      </c>
    </row>
    <row r="101" spans="1:105" ht="12" customHeight="1" x14ac:dyDescent="0.25">
      <c r="A101" s="97" t="s">
        <v>53</v>
      </c>
      <c r="B101" s="98">
        <v>851.73946385822489</v>
      </c>
      <c r="C101" s="98">
        <v>904.35382195991122</v>
      </c>
      <c r="D101" s="98">
        <v>888.52989734703078</v>
      </c>
      <c r="E101" s="98">
        <v>907.06741370236068</v>
      </c>
      <c r="F101" s="98">
        <v>937.20935918065527</v>
      </c>
      <c r="G101" s="98">
        <v>933.77084741137742</v>
      </c>
      <c r="H101" s="98">
        <v>901.53167966147203</v>
      </c>
      <c r="I101" s="98">
        <v>815.75072916611816</v>
      </c>
      <c r="J101" s="98">
        <v>874.87302622509583</v>
      </c>
      <c r="K101" s="98">
        <v>886.38440665589792</v>
      </c>
      <c r="L101" s="98">
        <v>989.60756916081073</v>
      </c>
      <c r="M101" s="98">
        <v>850.85366201501984</v>
      </c>
      <c r="N101" s="98">
        <v>914.71239003139453</v>
      </c>
      <c r="O101" s="98">
        <v>974.65739425667607</v>
      </c>
      <c r="P101" s="98">
        <v>771.92275005245642</v>
      </c>
      <c r="Q101" s="98">
        <v>836.52968736806451</v>
      </c>
      <c r="R101" s="98">
        <v>905.52636031396491</v>
      </c>
      <c r="S101" s="98">
        <v>901.52105092656723</v>
      </c>
      <c r="T101" s="98">
        <v>895.58011741175039</v>
      </c>
      <c r="U101" s="98">
        <v>895.6596506372731</v>
      </c>
      <c r="V101" s="98">
        <v>891.77041429357109</v>
      </c>
      <c r="W101" s="98">
        <v>989.97159925731296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87.407481288408263</v>
      </c>
      <c r="C102" s="122">
        <f t="shared" si="18"/>
        <v>104.33894079498825</v>
      </c>
      <c r="D102" s="122">
        <f t="shared" si="18"/>
        <v>93.800795236721328</v>
      </c>
      <c r="E102" s="122">
        <f t="shared" si="18"/>
        <v>270.96167354484146</v>
      </c>
      <c r="F102" s="122">
        <f t="shared" si="18"/>
        <v>132.42840261145415</v>
      </c>
      <c r="G102" s="122">
        <f t="shared" si="18"/>
        <v>160.75048747487367</v>
      </c>
      <c r="H102" s="122">
        <f t="shared" si="18"/>
        <v>221.03383700153603</v>
      </c>
      <c r="I102" s="122">
        <f t="shared" si="18"/>
        <v>180.53812224912429</v>
      </c>
      <c r="J102" s="122">
        <f t="shared" si="18"/>
        <v>214.75427205944521</v>
      </c>
      <c r="K102" s="122">
        <f t="shared" si="18"/>
        <v>252.09924459665467</v>
      </c>
      <c r="L102" s="122">
        <f t="shared" si="18"/>
        <v>245.05912470929934</v>
      </c>
      <c r="M102" s="122">
        <f t="shared" si="18"/>
        <v>257.72676307625949</v>
      </c>
      <c r="N102" s="122">
        <f t="shared" si="18"/>
        <v>337.7288250443699</v>
      </c>
      <c r="O102" s="122">
        <f t="shared" si="18"/>
        <v>251.303337955085</v>
      </c>
      <c r="P102" s="122">
        <f t="shared" si="18"/>
        <v>209.0399007049302</v>
      </c>
      <c r="Q102" s="122">
        <f t="shared" si="18"/>
        <v>327.04659980933337</v>
      </c>
      <c r="R102" s="122">
        <f t="shared" si="18"/>
        <v>285.67561018331475</v>
      </c>
      <c r="S102" s="122">
        <f t="shared" si="18"/>
        <v>359.3045314209503</v>
      </c>
      <c r="T102" s="122">
        <f t="shared" si="18"/>
        <v>318.76526595511177</v>
      </c>
      <c r="U102" s="122">
        <f t="shared" si="18"/>
        <v>373.32901797023186</v>
      </c>
      <c r="V102" s="122">
        <f t="shared" si="18"/>
        <v>350.69104723415967</v>
      </c>
      <c r="W102" s="122">
        <f t="shared" si="18"/>
        <v>400.99497168926735</v>
      </c>
      <c r="DA102" s="130" t="s">
        <v>1631</v>
      </c>
    </row>
    <row r="103" spans="1:105" ht="12" customHeight="1" x14ac:dyDescent="0.25">
      <c r="A103" s="97" t="s">
        <v>53</v>
      </c>
      <c r="B103" s="98">
        <v>87.407481288408263</v>
      </c>
      <c r="C103" s="98">
        <v>104.33894079498825</v>
      </c>
      <c r="D103" s="98">
        <v>93.800795236721328</v>
      </c>
      <c r="E103" s="98">
        <v>270.96167354484146</v>
      </c>
      <c r="F103" s="98">
        <v>132.42840261145415</v>
      </c>
      <c r="G103" s="98">
        <v>160.75048747487367</v>
      </c>
      <c r="H103" s="98">
        <v>221.03383700153603</v>
      </c>
      <c r="I103" s="98">
        <v>180.53812224912429</v>
      </c>
      <c r="J103" s="98">
        <v>214.75427205944521</v>
      </c>
      <c r="K103" s="98">
        <v>252.09924459665467</v>
      </c>
      <c r="L103" s="98">
        <v>245.05912470929934</v>
      </c>
      <c r="M103" s="98">
        <v>257.72676307625949</v>
      </c>
      <c r="N103" s="98">
        <v>337.7288250443699</v>
      </c>
      <c r="O103" s="98">
        <v>251.303337955085</v>
      </c>
      <c r="P103" s="98">
        <v>209.0399007049302</v>
      </c>
      <c r="Q103" s="98">
        <v>327.04659980933337</v>
      </c>
      <c r="R103" s="98">
        <v>285.67561018331475</v>
      </c>
      <c r="S103" s="98">
        <v>359.3045314209503</v>
      </c>
      <c r="T103" s="98">
        <v>318.76526595511177</v>
      </c>
      <c r="U103" s="98">
        <v>373.32901797023186</v>
      </c>
      <c r="V103" s="98">
        <v>350.69104723415967</v>
      </c>
      <c r="W103" s="98">
        <v>400.99497168926735</v>
      </c>
      <c r="DA103" s="63" t="s">
        <v>1632</v>
      </c>
    </row>
    <row r="104" spans="1:105" ht="12" customHeight="1" x14ac:dyDescent="0.25">
      <c r="A104" s="121" t="s">
        <v>55</v>
      </c>
      <c r="B104" s="122">
        <v>10450.07401364424</v>
      </c>
      <c r="C104" s="122">
        <v>10788.096781578328</v>
      </c>
      <c r="D104" s="122">
        <v>11322.566697861694</v>
      </c>
      <c r="E104" s="122">
        <v>11733.35697619587</v>
      </c>
      <c r="F104" s="122">
        <v>11754.234042884005</v>
      </c>
      <c r="G104" s="122">
        <v>11838.687998356858</v>
      </c>
      <c r="H104" s="122">
        <v>11796.259961516354</v>
      </c>
      <c r="I104" s="122">
        <v>11727.354153202527</v>
      </c>
      <c r="J104" s="122">
        <v>11441.052566961833</v>
      </c>
      <c r="K104" s="122">
        <v>11681.383744058036</v>
      </c>
      <c r="L104" s="122">
        <v>12264.283894915119</v>
      </c>
      <c r="M104" s="122">
        <v>11738.488497749258</v>
      </c>
      <c r="N104" s="122">
        <v>11868.970934583174</v>
      </c>
      <c r="O104" s="122">
        <v>11620.391617362933</v>
      </c>
      <c r="P104" s="122">
        <v>11021.012221871191</v>
      </c>
      <c r="Q104" s="122">
        <v>11407.707661099097</v>
      </c>
      <c r="R104" s="122">
        <v>11897.14466148793</v>
      </c>
      <c r="S104" s="122">
        <v>12025.996357019139</v>
      </c>
      <c r="T104" s="122">
        <v>12324.87448515816</v>
      </c>
      <c r="U104" s="122">
        <v>11929.363870206538</v>
      </c>
      <c r="V104" s="122">
        <v>11746.36863103528</v>
      </c>
      <c r="W104" s="122">
        <v>11949.42488525861</v>
      </c>
      <c r="DA104" s="130" t="s">
        <v>1633</v>
      </c>
    </row>
    <row r="105" spans="1:105" ht="12" customHeight="1" x14ac:dyDescent="0.25">
      <c r="A105" s="97" t="s">
        <v>134</v>
      </c>
      <c r="B105" s="98">
        <v>9646.6426750594492</v>
      </c>
      <c r="C105" s="98">
        <v>9912.2835663778078</v>
      </c>
      <c r="D105" s="98">
        <v>10398.023918247789</v>
      </c>
      <c r="E105" s="98">
        <v>10727.473987768084</v>
      </c>
      <c r="F105" s="98">
        <v>10643.769376780416</v>
      </c>
      <c r="G105" s="98">
        <v>10836.790904388687</v>
      </c>
      <c r="H105" s="98">
        <v>10849.36655314452</v>
      </c>
      <c r="I105" s="98">
        <v>10972.107752689655</v>
      </c>
      <c r="J105" s="98">
        <v>10614.155476352655</v>
      </c>
      <c r="K105" s="98">
        <v>10851.209691674203</v>
      </c>
      <c r="L105" s="98">
        <v>11387.289746464565</v>
      </c>
      <c r="M105" s="98">
        <v>10836.352781989184</v>
      </c>
      <c r="N105" s="98">
        <v>10983.103733334021</v>
      </c>
      <c r="O105" s="98">
        <v>10800.354752144669</v>
      </c>
      <c r="P105" s="98">
        <v>10311.918841478921</v>
      </c>
      <c r="Q105" s="98">
        <v>10685.693597093768</v>
      </c>
      <c r="R105" s="98">
        <v>11130.260705327606</v>
      </c>
      <c r="S105" s="98">
        <v>11211.131313237334</v>
      </c>
      <c r="T105" s="98">
        <v>11448.405033729294</v>
      </c>
      <c r="U105" s="98">
        <v>11072.326972311001</v>
      </c>
      <c r="V105" s="98">
        <v>10846.887103106877</v>
      </c>
      <c r="W105" s="98">
        <v>11094.367340346056</v>
      </c>
      <c r="DA105" s="63" t="s">
        <v>1634</v>
      </c>
    </row>
    <row r="106" spans="1:105" ht="12" customHeight="1" x14ac:dyDescent="0.25">
      <c r="A106" s="97" t="s">
        <v>133</v>
      </c>
      <c r="B106" s="98">
        <v>9.1600765487149705</v>
      </c>
      <c r="C106" s="98">
        <v>11.384513194223686</v>
      </c>
      <c r="D106" s="98">
        <v>13.205237927054847</v>
      </c>
      <c r="E106" s="98">
        <v>17.051082360278993</v>
      </c>
      <c r="F106" s="98">
        <v>18.099002920747068</v>
      </c>
      <c r="G106" s="98">
        <v>20.718336230389806</v>
      </c>
      <c r="H106" s="98">
        <v>22.977361218308548</v>
      </c>
      <c r="I106" s="98">
        <v>26.732180836849196</v>
      </c>
      <c r="J106" s="98">
        <v>29.68646414674097</v>
      </c>
      <c r="K106" s="98">
        <v>36.400824339503878</v>
      </c>
      <c r="L106" s="98">
        <v>43.282822401427772</v>
      </c>
      <c r="M106" s="98">
        <v>39.688149256250142</v>
      </c>
      <c r="N106" s="98">
        <v>44.50742873192636</v>
      </c>
      <c r="O106" s="98">
        <v>49.004477197194269</v>
      </c>
      <c r="P106" s="98">
        <v>53.487821343226408</v>
      </c>
      <c r="Q106" s="98">
        <v>59.701536437460021</v>
      </c>
      <c r="R106" s="98">
        <v>68.050946032637995</v>
      </c>
      <c r="S106" s="98">
        <v>68.125900745146666</v>
      </c>
      <c r="T106" s="98">
        <v>78.770503589557151</v>
      </c>
      <c r="U106" s="98">
        <v>78.871364744983339</v>
      </c>
      <c r="V106" s="98">
        <v>78.859744111713724</v>
      </c>
      <c r="W106" s="98">
        <v>91.856293211486033</v>
      </c>
      <c r="DA106" s="63" t="s">
        <v>1635</v>
      </c>
    </row>
    <row r="107" spans="1:105" ht="12" customHeight="1" x14ac:dyDescent="0.25">
      <c r="A107" s="100" t="s">
        <v>218</v>
      </c>
      <c r="B107" s="101">
        <v>5.1374032468991011</v>
      </c>
      <c r="C107" s="101">
        <v>6.1190875440322205</v>
      </c>
      <c r="D107" s="101">
        <v>7.1354166491724911</v>
      </c>
      <c r="E107" s="101">
        <v>9.0023722473952503</v>
      </c>
      <c r="F107" s="101">
        <v>9.8893086217585431</v>
      </c>
      <c r="G107" s="101">
        <v>11.115722539031919</v>
      </c>
      <c r="H107" s="101">
        <v>12.043101976099448</v>
      </c>
      <c r="I107" s="101">
        <v>14.742708061634424</v>
      </c>
      <c r="J107" s="101">
        <v>15.165746555729564</v>
      </c>
      <c r="K107" s="101">
        <v>18.446163885114583</v>
      </c>
      <c r="L107" s="101">
        <v>21.130965279329711</v>
      </c>
      <c r="M107" s="101">
        <v>19.446861356458577</v>
      </c>
      <c r="N107" s="101">
        <v>21.309172343440565</v>
      </c>
      <c r="O107" s="101">
        <v>23.961032803357202</v>
      </c>
      <c r="P107" s="101">
        <v>25.079543040307325</v>
      </c>
      <c r="Q107" s="101">
        <v>26.541905642867544</v>
      </c>
      <c r="R107" s="101">
        <v>30.346711218941469</v>
      </c>
      <c r="S107" s="101">
        <v>31.390375255806209</v>
      </c>
      <c r="T107" s="101">
        <v>34.465096006241396</v>
      </c>
      <c r="U107" s="101">
        <v>34.49132497131054</v>
      </c>
      <c r="V107" s="101">
        <v>32.30797274093419</v>
      </c>
      <c r="W107" s="101">
        <v>40.720951324836477</v>
      </c>
      <c r="DA107" s="131" t="s">
        <v>1636</v>
      </c>
    </row>
    <row r="108" spans="1:105" ht="12" customHeight="1" x14ac:dyDescent="0.25">
      <c r="A108" s="103" t="s">
        <v>52</v>
      </c>
      <c r="B108" s="104">
        <v>4.0226733018158729</v>
      </c>
      <c r="C108" s="104">
        <v>5.2654256501914674</v>
      </c>
      <c r="D108" s="104">
        <v>6.0698212778823564</v>
      </c>
      <c r="E108" s="104">
        <v>8.0487101128837377</v>
      </c>
      <c r="F108" s="104">
        <v>8.2096942989885289</v>
      </c>
      <c r="G108" s="104">
        <v>9.6026136913578881</v>
      </c>
      <c r="H108" s="104">
        <v>10.934259242209098</v>
      </c>
      <c r="I108" s="104">
        <v>11.989472775214766</v>
      </c>
      <c r="J108" s="104">
        <v>14.520717591011413</v>
      </c>
      <c r="K108" s="104">
        <v>17.954660454389295</v>
      </c>
      <c r="L108" s="104">
        <v>22.151857122098058</v>
      </c>
      <c r="M108" s="104">
        <v>20.241287899791544</v>
      </c>
      <c r="N108" s="104">
        <v>23.19825638848581</v>
      </c>
      <c r="O108" s="104">
        <v>25.043444393837071</v>
      </c>
      <c r="P108" s="104">
        <v>28.40827830291909</v>
      </c>
      <c r="Q108" s="104">
        <v>33.159630794592474</v>
      </c>
      <c r="R108" s="104">
        <v>37.704234813696509</v>
      </c>
      <c r="S108" s="104">
        <v>36.735525489340461</v>
      </c>
      <c r="T108" s="104">
        <v>44.305407583315784</v>
      </c>
      <c r="U108" s="104">
        <v>44.38003977367277</v>
      </c>
      <c r="V108" s="104">
        <v>46.551771370779541</v>
      </c>
      <c r="W108" s="104">
        <v>51.135341886649556</v>
      </c>
      <c r="DA108" s="132" t="s">
        <v>1637</v>
      </c>
    </row>
    <row r="109" spans="1:105" ht="12" customHeight="1" x14ac:dyDescent="0.25">
      <c r="A109" s="106" t="s">
        <v>122</v>
      </c>
      <c r="B109" s="101">
        <v>752.72166741080036</v>
      </c>
      <c r="C109" s="101">
        <v>805.17775499838285</v>
      </c>
      <c r="D109" s="101">
        <v>850.59624196645109</v>
      </c>
      <c r="E109" s="101">
        <v>913.98401632063417</v>
      </c>
      <c r="F109" s="101">
        <v>1006.2849273363287</v>
      </c>
      <c r="G109" s="101">
        <v>882.74908920421308</v>
      </c>
      <c r="H109" s="101">
        <v>809.76632447073655</v>
      </c>
      <c r="I109" s="101">
        <v>616.77816187629776</v>
      </c>
      <c r="J109" s="101">
        <v>632.7867564664881</v>
      </c>
      <c r="K109" s="101">
        <v>563.12327995133921</v>
      </c>
      <c r="L109" s="101">
        <v>563.06279897096306</v>
      </c>
      <c r="M109" s="101">
        <v>563.26567076119727</v>
      </c>
      <c r="N109" s="101">
        <v>538.50083136842954</v>
      </c>
      <c r="O109" s="101">
        <v>510.36393604181808</v>
      </c>
      <c r="P109" s="101">
        <v>443.24337931898896</v>
      </c>
      <c r="Q109" s="101">
        <v>453.43960754309114</v>
      </c>
      <c r="R109" s="101">
        <v>468.58707222953052</v>
      </c>
      <c r="S109" s="101">
        <v>494.58818633763752</v>
      </c>
      <c r="T109" s="101">
        <v>507.54486425280299</v>
      </c>
      <c r="U109" s="101">
        <v>480.94726754957213</v>
      </c>
      <c r="V109" s="101">
        <v>490.62279416452549</v>
      </c>
      <c r="W109" s="101">
        <v>468.86080700510462</v>
      </c>
      <c r="DA109" s="131" t="s">
        <v>1638</v>
      </c>
    </row>
    <row r="110" spans="1:105" ht="12" customHeight="1" x14ac:dyDescent="0.25">
      <c r="A110" s="107" t="s">
        <v>121</v>
      </c>
      <c r="B110" s="104">
        <v>41.54959462527286</v>
      </c>
      <c r="C110" s="104">
        <v>59.250947007913908</v>
      </c>
      <c r="D110" s="104">
        <v>60.741299720396377</v>
      </c>
      <c r="E110" s="104">
        <v>74.847889746869541</v>
      </c>
      <c r="F110" s="104">
        <v>86.080735846508119</v>
      </c>
      <c r="G110" s="104">
        <v>98.429668533566968</v>
      </c>
      <c r="H110" s="104">
        <v>114.14972268278804</v>
      </c>
      <c r="I110" s="104">
        <v>111.73605779972586</v>
      </c>
      <c r="J110" s="104">
        <v>164.42386999595215</v>
      </c>
      <c r="K110" s="104">
        <v>230.64994809299043</v>
      </c>
      <c r="L110" s="104">
        <v>270.64852707816362</v>
      </c>
      <c r="M110" s="104">
        <v>299.18189574262902</v>
      </c>
      <c r="N110" s="104">
        <v>302.85894114879619</v>
      </c>
      <c r="O110" s="104">
        <v>260.66845197925301</v>
      </c>
      <c r="P110" s="104">
        <v>212.36217973005418</v>
      </c>
      <c r="Q110" s="104">
        <v>208.87292002477901</v>
      </c>
      <c r="R110" s="104">
        <v>230.24593789815921</v>
      </c>
      <c r="S110" s="104">
        <v>252.15095669902388</v>
      </c>
      <c r="T110" s="104">
        <v>290.15408358650734</v>
      </c>
      <c r="U110" s="104">
        <v>297.21826560098719</v>
      </c>
      <c r="V110" s="104">
        <v>329.99898965216204</v>
      </c>
      <c r="W110" s="104">
        <v>294.34044469596427</v>
      </c>
      <c r="DA110" s="132" t="s">
        <v>1639</v>
      </c>
    </row>
    <row r="111" spans="1:105" ht="12" customHeight="1" x14ac:dyDescent="0.25">
      <c r="A111" s="108" t="s">
        <v>53</v>
      </c>
      <c r="B111" s="98">
        <v>19.374590708678042</v>
      </c>
      <c r="C111" s="98">
        <v>26.800391319345898</v>
      </c>
      <c r="D111" s="98">
        <v>27.85573400937318</v>
      </c>
      <c r="E111" s="98">
        <v>33.576482283677528</v>
      </c>
      <c r="F111" s="98">
        <v>39.384460969428005</v>
      </c>
      <c r="G111" s="98">
        <v>45.080430183794483</v>
      </c>
      <c r="H111" s="98">
        <v>49.538182873133202</v>
      </c>
      <c r="I111" s="98">
        <v>51.059447340821002</v>
      </c>
      <c r="J111" s="98">
        <v>71.538396638527402</v>
      </c>
      <c r="K111" s="98">
        <v>103.61835397355784</v>
      </c>
      <c r="L111" s="98">
        <v>120.02220066422552</v>
      </c>
      <c r="M111" s="98">
        <v>136.20672615561452</v>
      </c>
      <c r="N111" s="98">
        <v>135.07481791297707</v>
      </c>
      <c r="O111" s="98">
        <v>116.41391866708375</v>
      </c>
      <c r="P111" s="98">
        <v>85.085194606433944</v>
      </c>
      <c r="Q111" s="98">
        <v>79.668990586112955</v>
      </c>
      <c r="R111" s="98">
        <v>88.000353869674441</v>
      </c>
      <c r="S111" s="98">
        <v>101.42276376086848</v>
      </c>
      <c r="T111" s="98">
        <v>110.88285684288654</v>
      </c>
      <c r="U111" s="98">
        <v>111.97298566681985</v>
      </c>
      <c r="V111" s="98">
        <v>122.11666234623432</v>
      </c>
      <c r="W111" s="98">
        <v>113.21713061412169</v>
      </c>
      <c r="DA111" s="63" t="s">
        <v>1640</v>
      </c>
    </row>
    <row r="112" spans="1:105" ht="12" customHeight="1" x14ac:dyDescent="0.25">
      <c r="A112" s="108" t="s">
        <v>52</v>
      </c>
      <c r="B112" s="98">
        <v>22.175003916594811</v>
      </c>
      <c r="C112" s="98">
        <v>32.450555688567981</v>
      </c>
      <c r="D112" s="98">
        <v>32.885565711023197</v>
      </c>
      <c r="E112" s="98">
        <v>41.271407463192006</v>
      </c>
      <c r="F112" s="98">
        <v>46.696274877080135</v>
      </c>
      <c r="G112" s="98">
        <v>53.349238349772456</v>
      </c>
      <c r="H112" s="98">
        <v>64.611539809654843</v>
      </c>
      <c r="I112" s="98">
        <v>60.676610458904904</v>
      </c>
      <c r="J112" s="98">
        <v>92.885473357424729</v>
      </c>
      <c r="K112" s="98">
        <v>127.0315941194326</v>
      </c>
      <c r="L112" s="98">
        <v>150.62632641393813</v>
      </c>
      <c r="M112" s="98">
        <v>162.97516958701465</v>
      </c>
      <c r="N112" s="98">
        <v>167.7841232358191</v>
      </c>
      <c r="O112" s="98">
        <v>144.25453331216926</v>
      </c>
      <c r="P112" s="98">
        <v>127.27698512362025</v>
      </c>
      <c r="Q112" s="98">
        <v>129.20392943866599</v>
      </c>
      <c r="R112" s="98">
        <v>142.24558402848467</v>
      </c>
      <c r="S112" s="98">
        <v>150.72819293815539</v>
      </c>
      <c r="T112" s="98">
        <v>179.27122674362067</v>
      </c>
      <c r="U112" s="98">
        <v>185.2452799341674</v>
      </c>
      <c r="V112" s="98">
        <v>207.88232730592767</v>
      </c>
      <c r="W112" s="98">
        <v>181.12331408184255</v>
      </c>
      <c r="DA112" s="63" t="s">
        <v>1641</v>
      </c>
    </row>
    <row r="113" spans="1:105" ht="12" customHeight="1" x14ac:dyDescent="0.25">
      <c r="A113" s="121" t="s">
        <v>54</v>
      </c>
      <c r="B113" s="122">
        <v>4064.3035311297435</v>
      </c>
      <c r="C113" s="122">
        <v>4217.7557825357298</v>
      </c>
      <c r="D113" s="122">
        <v>4444.0791181561463</v>
      </c>
      <c r="E113" s="122">
        <v>4659.2875871796368</v>
      </c>
      <c r="F113" s="122">
        <v>4649.705171537038</v>
      </c>
      <c r="G113" s="122">
        <v>4824.0069083799153</v>
      </c>
      <c r="H113" s="122">
        <v>4845.5510339582261</v>
      </c>
      <c r="I113" s="122">
        <v>4624.1409343130363</v>
      </c>
      <c r="J113" s="122">
        <v>4468.0491864386586</v>
      </c>
      <c r="K113" s="122">
        <v>4436.6608388150426</v>
      </c>
      <c r="L113" s="122">
        <v>4747.0167914198619</v>
      </c>
      <c r="M113" s="122">
        <v>4585.8665015715114</v>
      </c>
      <c r="N113" s="122">
        <v>4422.4786510522381</v>
      </c>
      <c r="O113" s="122">
        <v>4339.4108422582449</v>
      </c>
      <c r="P113" s="122">
        <v>4159.1016087755243</v>
      </c>
      <c r="Q113" s="122">
        <v>4263.4122698551546</v>
      </c>
      <c r="R113" s="122">
        <v>4390.1376099190484</v>
      </c>
      <c r="S113" s="122">
        <v>4715.9333505749273</v>
      </c>
      <c r="T113" s="122">
        <v>4714.1348358065052</v>
      </c>
      <c r="U113" s="122">
        <v>4738.3361781890962</v>
      </c>
      <c r="V113" s="122">
        <v>4882.7230683107337</v>
      </c>
      <c r="W113" s="122">
        <v>4876.2793176079467</v>
      </c>
      <c r="DA113" s="130" t="s">
        <v>1642</v>
      </c>
    </row>
    <row r="114" spans="1:105" ht="12" customHeight="1" x14ac:dyDescent="0.25">
      <c r="A114" s="97" t="s">
        <v>175</v>
      </c>
      <c r="B114" s="98">
        <v>2829.4117737488396</v>
      </c>
      <c r="C114" s="98">
        <v>2874.4172274320772</v>
      </c>
      <c r="D114" s="98">
        <v>3031.4389961610373</v>
      </c>
      <c r="E114" s="98">
        <v>3168.499080456862</v>
      </c>
      <c r="F114" s="98">
        <v>3064.119031413517</v>
      </c>
      <c r="G114" s="98">
        <v>3261.3125156082338</v>
      </c>
      <c r="H114" s="98">
        <v>3275.8161283138775</v>
      </c>
      <c r="I114" s="98">
        <v>3146.290438469548</v>
      </c>
      <c r="J114" s="98">
        <v>2972.5513104813999</v>
      </c>
      <c r="K114" s="98">
        <v>2947.8948538203608</v>
      </c>
      <c r="L114" s="98">
        <v>3184.8153572835349</v>
      </c>
      <c r="M114" s="98">
        <v>3173.5054381972886</v>
      </c>
      <c r="N114" s="98">
        <v>2968.6680749321986</v>
      </c>
      <c r="O114" s="98">
        <v>2906.6683458839398</v>
      </c>
      <c r="P114" s="98">
        <v>2788.9750463501455</v>
      </c>
      <c r="Q114" s="98">
        <v>2890.003325252716</v>
      </c>
      <c r="R114" s="98">
        <v>2998.1517998865311</v>
      </c>
      <c r="S114" s="98">
        <v>3196.2709450922412</v>
      </c>
      <c r="T114" s="98">
        <v>3204.9909786588787</v>
      </c>
      <c r="U114" s="98">
        <v>3238.7665159329185</v>
      </c>
      <c r="V114" s="98">
        <v>3384.920732081509</v>
      </c>
      <c r="W114" s="98">
        <v>3298.0224227669314</v>
      </c>
      <c r="DA114" s="63" t="s">
        <v>1643</v>
      </c>
    </row>
    <row r="115" spans="1:105" ht="12" customHeight="1" x14ac:dyDescent="0.25">
      <c r="A115" s="109" t="s">
        <v>120</v>
      </c>
      <c r="B115" s="33">
        <v>1234.8917573809033</v>
      </c>
      <c r="C115" s="33">
        <v>1343.3385551036536</v>
      </c>
      <c r="D115" s="33">
        <v>1412.6401219951078</v>
      </c>
      <c r="E115" s="33">
        <v>1490.7885067227744</v>
      </c>
      <c r="F115" s="33">
        <v>1585.5861401235202</v>
      </c>
      <c r="G115" s="33">
        <v>1562.6943927716818</v>
      </c>
      <c r="H115" s="33">
        <v>1569.7349056443479</v>
      </c>
      <c r="I115" s="33">
        <v>1477.8504958434899</v>
      </c>
      <c r="J115" s="33">
        <v>1495.4978759572591</v>
      </c>
      <c r="K115" s="33">
        <v>1488.7659849946835</v>
      </c>
      <c r="L115" s="33">
        <v>1562.201434136329</v>
      </c>
      <c r="M115" s="33">
        <v>1412.3610633742219</v>
      </c>
      <c r="N115" s="33">
        <v>1453.81057612004</v>
      </c>
      <c r="O115" s="33">
        <v>1432.7424963743053</v>
      </c>
      <c r="P115" s="33">
        <v>1370.1265624253783</v>
      </c>
      <c r="Q115" s="33">
        <v>1373.40894460244</v>
      </c>
      <c r="R115" s="33">
        <v>1391.985810032518</v>
      </c>
      <c r="S115" s="33">
        <v>1519.6624054826864</v>
      </c>
      <c r="T115" s="33">
        <v>1509.1438571476276</v>
      </c>
      <c r="U115" s="33">
        <v>1499.569662256175</v>
      </c>
      <c r="V115" s="33">
        <v>1497.8023362292238</v>
      </c>
      <c r="W115" s="33">
        <v>1578.2568948410142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45356.17816776441</v>
      </c>
      <c r="C117" s="117">
        <f t="shared" si="19"/>
        <v>48562.133146899425</v>
      </c>
      <c r="D117" s="117">
        <f t="shared" si="19"/>
        <v>49155.537373558633</v>
      </c>
      <c r="E117" s="117">
        <f t="shared" si="19"/>
        <v>52494.583417709313</v>
      </c>
      <c r="F117" s="117">
        <f t="shared" si="19"/>
        <v>53551.487909699958</v>
      </c>
      <c r="G117" s="117">
        <f t="shared" si="19"/>
        <v>54339.034080393358</v>
      </c>
      <c r="H117" s="117">
        <f t="shared" si="19"/>
        <v>54237.257762003741</v>
      </c>
      <c r="I117" s="117">
        <f t="shared" si="19"/>
        <v>50570.855982889538</v>
      </c>
      <c r="J117" s="117">
        <f t="shared" si="19"/>
        <v>54088.19054768674</v>
      </c>
      <c r="K117" s="117">
        <f t="shared" si="19"/>
        <v>55699.383758562144</v>
      </c>
      <c r="L117" s="117">
        <f t="shared" si="19"/>
        <v>61694.175851199121</v>
      </c>
      <c r="M117" s="117">
        <f t="shared" si="19"/>
        <v>55268.706377306356</v>
      </c>
      <c r="N117" s="117">
        <f t="shared" si="19"/>
        <v>59957.776071814435</v>
      </c>
      <c r="O117" s="117">
        <f t="shared" si="19"/>
        <v>62184.854340772821</v>
      </c>
      <c r="P117" s="117">
        <f t="shared" si="19"/>
        <v>51450.054760441148</v>
      </c>
      <c r="Q117" s="117">
        <f t="shared" si="19"/>
        <v>56599.169711098133</v>
      </c>
      <c r="R117" s="117">
        <f t="shared" ref="R117:V117" si="20">R118+R121+R123+R132</f>
        <v>60985.664655722721</v>
      </c>
      <c r="S117" s="117">
        <f t="shared" si="20"/>
        <v>62120.310851799004</v>
      </c>
      <c r="T117" s="117">
        <f t="shared" si="20"/>
        <v>62474.398682672254</v>
      </c>
      <c r="U117" s="117">
        <f t="shared" si="20"/>
        <v>62967.298412187185</v>
      </c>
      <c r="V117" s="117">
        <f t="shared" si="20"/>
        <v>63215.530494597144</v>
      </c>
      <c r="W117" s="117">
        <f t="shared" ref="W117" si="21">W118+W121+W123+W132</f>
        <v>69909.330511076827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36591.272230998191</v>
      </c>
      <c r="C118" s="122">
        <f t="shared" si="22"/>
        <v>39394.640423619858</v>
      </c>
      <c r="D118" s="122">
        <f t="shared" si="22"/>
        <v>39468.271649250106</v>
      </c>
      <c r="E118" s="122">
        <f t="shared" si="22"/>
        <v>41955.083924427629</v>
      </c>
      <c r="F118" s="122">
        <f t="shared" si="22"/>
        <v>43168.616350486787</v>
      </c>
      <c r="G118" s="122">
        <f t="shared" si="22"/>
        <v>43663.044041871159</v>
      </c>
      <c r="H118" s="122">
        <f t="shared" si="22"/>
        <v>43331.61675467922</v>
      </c>
      <c r="I118" s="122">
        <f t="shared" si="22"/>
        <v>39851.552602540716</v>
      </c>
      <c r="J118" s="122">
        <f t="shared" si="22"/>
        <v>43421.349568090794</v>
      </c>
      <c r="K118" s="122">
        <f t="shared" si="22"/>
        <v>44674.26118906233</v>
      </c>
      <c r="L118" s="122">
        <f t="shared" si="22"/>
        <v>49962.151615736155</v>
      </c>
      <c r="M118" s="122">
        <f t="shared" si="22"/>
        <v>43817.253541147496</v>
      </c>
      <c r="N118" s="122">
        <f t="shared" si="22"/>
        <v>48102.553447752303</v>
      </c>
      <c r="O118" s="122">
        <f t="shared" si="22"/>
        <v>50634.731973799804</v>
      </c>
      <c r="P118" s="122">
        <f t="shared" si="22"/>
        <v>40474.253000721059</v>
      </c>
      <c r="Q118" s="122">
        <f t="shared" si="22"/>
        <v>44777.820740090814</v>
      </c>
      <c r="R118" s="122">
        <f t="shared" ref="R118:V118" si="23">SUM(R119:R120)</f>
        <v>48680.174838793529</v>
      </c>
      <c r="S118" s="122">
        <f t="shared" si="23"/>
        <v>49003.184370224655</v>
      </c>
      <c r="T118" s="122">
        <f t="shared" si="23"/>
        <v>49013.702232117175</v>
      </c>
      <c r="U118" s="122">
        <f t="shared" si="23"/>
        <v>49367.888243037807</v>
      </c>
      <c r="V118" s="122">
        <f t="shared" si="23"/>
        <v>49531.767130620778</v>
      </c>
      <c r="W118" s="122">
        <f t="shared" ref="W118" si="24">SUM(W119:W120)</f>
        <v>55598.425583273704</v>
      </c>
      <c r="DA118" s="130" t="s">
        <v>1796</v>
      </c>
    </row>
    <row r="119" spans="1:105" ht="12" customHeight="1" x14ac:dyDescent="0.25">
      <c r="A119" s="97" t="s">
        <v>218</v>
      </c>
      <c r="B119" s="98">
        <v>35739.532767139965</v>
      </c>
      <c r="C119" s="98">
        <v>38490.286601659944</v>
      </c>
      <c r="D119" s="98">
        <v>38579.741751903071</v>
      </c>
      <c r="E119" s="98">
        <v>41048.016510725269</v>
      </c>
      <c r="F119" s="98">
        <v>42231.406991306132</v>
      </c>
      <c r="G119" s="98">
        <v>42729.273194459784</v>
      </c>
      <c r="H119" s="98">
        <v>42430.085075017749</v>
      </c>
      <c r="I119" s="98">
        <v>39035.801873374599</v>
      </c>
      <c r="J119" s="98">
        <v>42546.476541865697</v>
      </c>
      <c r="K119" s="98">
        <v>43787.876782406434</v>
      </c>
      <c r="L119" s="98">
        <v>48972.544046575342</v>
      </c>
      <c r="M119" s="98">
        <v>42966.399879132478</v>
      </c>
      <c r="N119" s="98">
        <v>47187.841057720907</v>
      </c>
      <c r="O119" s="98">
        <v>49660.074579543128</v>
      </c>
      <c r="P119" s="98">
        <v>39702.330250668601</v>
      </c>
      <c r="Q119" s="98">
        <v>43941.29105272275</v>
      </c>
      <c r="R119" s="98">
        <v>47774.648478479561</v>
      </c>
      <c r="S119" s="98">
        <v>48101.663319298088</v>
      </c>
      <c r="T119" s="98">
        <v>48118.122114705424</v>
      </c>
      <c r="U119" s="98">
        <v>48472.228592400534</v>
      </c>
      <c r="V119" s="98">
        <v>48639.996716327209</v>
      </c>
      <c r="W119" s="98">
        <v>54608.453984016392</v>
      </c>
      <c r="DA119" s="63" t="s">
        <v>1797</v>
      </c>
    </row>
    <row r="120" spans="1:105" ht="12" customHeight="1" x14ac:dyDescent="0.25">
      <c r="A120" s="97" t="s">
        <v>53</v>
      </c>
      <c r="B120" s="98">
        <v>851.73946385822489</v>
      </c>
      <c r="C120" s="98">
        <v>904.35382195991122</v>
      </c>
      <c r="D120" s="98">
        <v>888.52989734703078</v>
      </c>
      <c r="E120" s="98">
        <v>907.06741370236068</v>
      </c>
      <c r="F120" s="98">
        <v>937.20935918065527</v>
      </c>
      <c r="G120" s="98">
        <v>933.77084741137742</v>
      </c>
      <c r="H120" s="98">
        <v>901.53167966147203</v>
      </c>
      <c r="I120" s="98">
        <v>815.75072916611816</v>
      </c>
      <c r="J120" s="98">
        <v>874.87302622509583</v>
      </c>
      <c r="K120" s="98">
        <v>886.38440665589792</v>
      </c>
      <c r="L120" s="98">
        <v>989.60756916081073</v>
      </c>
      <c r="M120" s="98">
        <v>850.85366201501984</v>
      </c>
      <c r="N120" s="98">
        <v>914.71239003139453</v>
      </c>
      <c r="O120" s="98">
        <v>974.65739425667607</v>
      </c>
      <c r="P120" s="98">
        <v>771.92275005245642</v>
      </c>
      <c r="Q120" s="98">
        <v>836.52968736806451</v>
      </c>
      <c r="R120" s="98">
        <v>905.52636031396491</v>
      </c>
      <c r="S120" s="98">
        <v>901.52105092656723</v>
      </c>
      <c r="T120" s="98">
        <v>895.58011741175039</v>
      </c>
      <c r="U120" s="98">
        <v>895.6596506372731</v>
      </c>
      <c r="V120" s="98">
        <v>891.77041429357109</v>
      </c>
      <c r="W120" s="98">
        <v>989.97159925731296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159.28903624517909</v>
      </c>
      <c r="C121" s="122">
        <f t="shared" si="25"/>
        <v>199.54404707523133</v>
      </c>
      <c r="D121" s="122">
        <f t="shared" si="25"/>
        <v>190.86276026220571</v>
      </c>
      <c r="E121" s="122">
        <f t="shared" si="25"/>
        <v>586.84689007838506</v>
      </c>
      <c r="F121" s="122">
        <f t="shared" si="25"/>
        <v>302.41392185579525</v>
      </c>
      <c r="G121" s="122">
        <f t="shared" si="25"/>
        <v>384.60090876023975</v>
      </c>
      <c r="H121" s="122">
        <f t="shared" si="25"/>
        <v>554.18528984888144</v>
      </c>
      <c r="I121" s="122">
        <f t="shared" si="25"/>
        <v>463.12130178185464</v>
      </c>
      <c r="J121" s="122">
        <f t="shared" si="25"/>
        <v>563.1741348494927</v>
      </c>
      <c r="K121" s="122">
        <f t="shared" si="25"/>
        <v>678.2983398287522</v>
      </c>
      <c r="L121" s="122">
        <f t="shared" si="25"/>
        <v>678.56081019628596</v>
      </c>
      <c r="M121" s="122">
        <f t="shared" si="25"/>
        <v>737.69057238271898</v>
      </c>
      <c r="N121" s="122">
        <f t="shared" si="25"/>
        <v>998.42902452032706</v>
      </c>
      <c r="O121" s="122">
        <f t="shared" si="25"/>
        <v>775.48119514056486</v>
      </c>
      <c r="P121" s="122">
        <f t="shared" si="25"/>
        <v>668.398666894558</v>
      </c>
      <c r="Q121" s="122">
        <f t="shared" si="25"/>
        <v>1069.261905148134</v>
      </c>
      <c r="R121" s="122">
        <f t="shared" si="25"/>
        <v>969.6238479163095</v>
      </c>
      <c r="S121" s="122">
        <f t="shared" si="25"/>
        <v>1263.9961046267808</v>
      </c>
      <c r="T121" s="122">
        <f t="shared" si="25"/>
        <v>1162.810520396343</v>
      </c>
      <c r="U121" s="122">
        <f t="shared" si="25"/>
        <v>1397.7870548666033</v>
      </c>
      <c r="V121" s="122">
        <f t="shared" si="25"/>
        <v>1345.8757611687704</v>
      </c>
      <c r="W121" s="122">
        <f t="shared" si="25"/>
        <v>1564.9570187946022</v>
      </c>
      <c r="DA121" s="130" t="s">
        <v>1799</v>
      </c>
    </row>
    <row r="122" spans="1:105" ht="12" customHeight="1" x14ac:dyDescent="0.25">
      <c r="A122" s="97" t="s">
        <v>53</v>
      </c>
      <c r="B122" s="98">
        <v>159.28903624517909</v>
      </c>
      <c r="C122" s="98">
        <v>199.54404707523133</v>
      </c>
      <c r="D122" s="98">
        <v>190.86276026220571</v>
      </c>
      <c r="E122" s="98">
        <v>586.84689007838506</v>
      </c>
      <c r="F122" s="98">
        <v>302.41392185579525</v>
      </c>
      <c r="G122" s="98">
        <v>384.60090876023975</v>
      </c>
      <c r="H122" s="98">
        <v>554.18528984888144</v>
      </c>
      <c r="I122" s="98">
        <v>463.12130178185464</v>
      </c>
      <c r="J122" s="98">
        <v>563.1741348494927</v>
      </c>
      <c r="K122" s="98">
        <v>678.2983398287522</v>
      </c>
      <c r="L122" s="98">
        <v>678.56081019628596</v>
      </c>
      <c r="M122" s="98">
        <v>737.69057238271898</v>
      </c>
      <c r="N122" s="98">
        <v>998.42902452032706</v>
      </c>
      <c r="O122" s="98">
        <v>775.48119514056486</v>
      </c>
      <c r="P122" s="98">
        <v>668.398666894558</v>
      </c>
      <c r="Q122" s="98">
        <v>1069.261905148134</v>
      </c>
      <c r="R122" s="98">
        <v>969.6238479163095</v>
      </c>
      <c r="S122" s="98">
        <v>1263.9961046267808</v>
      </c>
      <c r="T122" s="98">
        <v>1162.810520396343</v>
      </c>
      <c r="U122" s="98">
        <v>1397.7870548666033</v>
      </c>
      <c r="V122" s="98">
        <v>1345.8757611687704</v>
      </c>
      <c r="W122" s="98">
        <v>1564.9570187946022</v>
      </c>
      <c r="DA122" s="63" t="s">
        <v>1800</v>
      </c>
    </row>
    <row r="123" spans="1:105" ht="12" customHeight="1" x14ac:dyDescent="0.25">
      <c r="A123" s="121" t="s">
        <v>55</v>
      </c>
      <c r="B123" s="122">
        <v>5960.1897516427425</v>
      </c>
      <c r="C123" s="122">
        <v>6208.3724077585566</v>
      </c>
      <c r="D123" s="122">
        <v>6584.0320385259975</v>
      </c>
      <c r="E123" s="122">
        <v>6894.8192417179653</v>
      </c>
      <c r="F123" s="122">
        <v>7003.6126440199614</v>
      </c>
      <c r="G123" s="122">
        <v>7107.1659877606053</v>
      </c>
      <c r="H123" s="122">
        <v>7145.1775645798843</v>
      </c>
      <c r="I123" s="122">
        <v>7197.8096520351328</v>
      </c>
      <c r="J123" s="122">
        <v>7134.7633503980032</v>
      </c>
      <c r="K123" s="122">
        <v>7395.31042574193</v>
      </c>
      <c r="L123" s="122">
        <v>7895.470035217194</v>
      </c>
      <c r="M123" s="122">
        <v>7671.1172737696779</v>
      </c>
      <c r="N123" s="122">
        <v>7904.4446265084007</v>
      </c>
      <c r="O123" s="122">
        <v>7869.7839743346331</v>
      </c>
      <c r="P123" s="122">
        <v>7520.9061739623176</v>
      </c>
      <c r="Q123" s="122">
        <v>7896.708001044507</v>
      </c>
      <c r="R123" s="122">
        <v>8392.1589088912842</v>
      </c>
      <c r="S123" s="122">
        <v>8671.7684357442158</v>
      </c>
      <c r="T123" s="122">
        <v>9104.8734711801808</v>
      </c>
      <c r="U123" s="122">
        <v>8976.8251706256888</v>
      </c>
      <c r="V123" s="122">
        <v>9004.0424175440585</v>
      </c>
      <c r="W123" s="122">
        <v>9378.7799201704292</v>
      </c>
      <c r="DA123" s="130" t="s">
        <v>1801</v>
      </c>
    </row>
    <row r="124" spans="1:105" ht="12" customHeight="1" x14ac:dyDescent="0.25">
      <c r="A124" s="97" t="s">
        <v>134</v>
      </c>
      <c r="B124" s="98">
        <v>5436.0440104357513</v>
      </c>
      <c r="C124" s="98">
        <v>5625.3152688633772</v>
      </c>
      <c r="D124" s="98">
        <v>5968.6168899234808</v>
      </c>
      <c r="E124" s="98">
        <v>6222.4924408944216</v>
      </c>
      <c r="F124" s="98">
        <v>6255.7162990589313</v>
      </c>
      <c r="G124" s="98">
        <v>6423.3234901981787</v>
      </c>
      <c r="H124" s="98">
        <v>6490.9275738958331</v>
      </c>
      <c r="I124" s="98">
        <v>6670.9744925611794</v>
      </c>
      <c r="J124" s="98">
        <v>6542.5850929435464</v>
      </c>
      <c r="K124" s="98">
        <v>6781.3439747231678</v>
      </c>
      <c r="L124" s="98">
        <v>7230.6736581101241</v>
      </c>
      <c r="M124" s="98">
        <v>6979.6940323223325</v>
      </c>
      <c r="N124" s="98">
        <v>7214.8844257380797</v>
      </c>
      <c r="O124" s="98">
        <v>7234.5181449704787</v>
      </c>
      <c r="P124" s="98">
        <v>6970.0072229238713</v>
      </c>
      <c r="Q124" s="98">
        <v>7331.8091989266841</v>
      </c>
      <c r="R124" s="98">
        <v>7785.5178381789228</v>
      </c>
      <c r="S124" s="98">
        <v>8023.2231283354158</v>
      </c>
      <c r="T124" s="98">
        <v>8395.4897294263465</v>
      </c>
      <c r="U124" s="98">
        <v>8276.1920877260727</v>
      </c>
      <c r="V124" s="98">
        <v>8258.6682826184442</v>
      </c>
      <c r="W124" s="98">
        <v>8668.3187911614568</v>
      </c>
      <c r="DA124" s="63" t="s">
        <v>1802</v>
      </c>
    </row>
    <row r="125" spans="1:105" ht="12" customHeight="1" x14ac:dyDescent="0.25">
      <c r="A125" s="97" t="s">
        <v>133</v>
      </c>
      <c r="B125" s="98">
        <v>7.0970309476065809</v>
      </c>
      <c r="C125" s="98">
        <v>9.0190843077672511</v>
      </c>
      <c r="D125" s="98">
        <v>10.529635339917139</v>
      </c>
      <c r="E125" s="98">
        <v>13.826072764870798</v>
      </c>
      <c r="F125" s="98">
        <v>14.619786423661845</v>
      </c>
      <c r="G125" s="98">
        <v>16.907932826326423</v>
      </c>
      <c r="H125" s="98">
        <v>18.942534977303072</v>
      </c>
      <c r="I125" s="98">
        <v>21.930878020604137</v>
      </c>
      <c r="J125" s="98">
        <v>24.820303298855908</v>
      </c>
      <c r="K125" s="98">
        <v>30.636400768501588</v>
      </c>
      <c r="L125" s="98">
        <v>36.721141786453231</v>
      </c>
      <c r="M125" s="98">
        <v>33.706059056601809</v>
      </c>
      <c r="N125" s="98">
        <v>38.199386310945854</v>
      </c>
      <c r="O125" s="98">
        <v>42.177793187547088</v>
      </c>
      <c r="P125" s="98">
        <v>46.717062872045858</v>
      </c>
      <c r="Q125" s="98">
        <v>52.944223761176033</v>
      </c>
      <c r="R125" s="98">
        <v>60.832933033124199</v>
      </c>
      <c r="S125" s="98">
        <v>60.909306800857948</v>
      </c>
      <c r="T125" s="98">
        <v>71.544232291576421</v>
      </c>
      <c r="U125" s="98">
        <v>72.006797937133697</v>
      </c>
      <c r="V125" s="98">
        <v>72.761333319673923</v>
      </c>
      <c r="W125" s="98">
        <v>84.99647339313762</v>
      </c>
      <c r="DA125" s="63" t="s">
        <v>1803</v>
      </c>
    </row>
    <row r="126" spans="1:105" ht="12" customHeight="1" x14ac:dyDescent="0.25">
      <c r="A126" s="100" t="s">
        <v>218</v>
      </c>
      <c r="B126" s="101">
        <v>3.074357645790708</v>
      </c>
      <c r="C126" s="101">
        <v>3.7536586575757851</v>
      </c>
      <c r="D126" s="101">
        <v>4.459814062034785</v>
      </c>
      <c r="E126" s="101">
        <v>5.7773626519870573</v>
      </c>
      <c r="F126" s="101">
        <v>6.4100921246733167</v>
      </c>
      <c r="G126" s="101">
        <v>7.3053191349685322</v>
      </c>
      <c r="H126" s="101">
        <v>8.0082757350939708</v>
      </c>
      <c r="I126" s="101">
        <v>9.941405245389376</v>
      </c>
      <c r="J126" s="101">
        <v>10.2995857078445</v>
      </c>
      <c r="K126" s="101">
        <v>12.681740314112297</v>
      </c>
      <c r="L126" s="101">
        <v>14.569284664355182</v>
      </c>
      <c r="M126" s="101">
        <v>13.464771156810247</v>
      </c>
      <c r="N126" s="101">
        <v>15.00112992246004</v>
      </c>
      <c r="O126" s="101">
        <v>17.134348793710025</v>
      </c>
      <c r="P126" s="101">
        <v>18.308784569126775</v>
      </c>
      <c r="Q126" s="101">
        <v>19.784592966583574</v>
      </c>
      <c r="R126" s="101">
        <v>23.12869821942768</v>
      </c>
      <c r="S126" s="101">
        <v>24.17378131151748</v>
      </c>
      <c r="T126" s="101">
        <v>27.238824708260641</v>
      </c>
      <c r="U126" s="101">
        <v>27.626758163460924</v>
      </c>
      <c r="V126" s="101">
        <v>26.209561948894386</v>
      </c>
      <c r="W126" s="101">
        <v>33.861131506488064</v>
      </c>
      <c r="DA126" s="131" t="s">
        <v>1804</v>
      </c>
    </row>
    <row r="127" spans="1:105" ht="12" customHeight="1" x14ac:dyDescent="0.25">
      <c r="A127" s="103" t="s">
        <v>52</v>
      </c>
      <c r="B127" s="104">
        <v>4.0226733018158729</v>
      </c>
      <c r="C127" s="104">
        <v>5.2654256501914674</v>
      </c>
      <c r="D127" s="104">
        <v>6.0698212778823564</v>
      </c>
      <c r="E127" s="104">
        <v>8.0487101128837377</v>
      </c>
      <c r="F127" s="104">
        <v>8.2096942989885289</v>
      </c>
      <c r="G127" s="104">
        <v>9.6026136913578881</v>
      </c>
      <c r="H127" s="104">
        <v>10.934259242209098</v>
      </c>
      <c r="I127" s="104">
        <v>11.989472775214766</v>
      </c>
      <c r="J127" s="104">
        <v>14.520717591011413</v>
      </c>
      <c r="K127" s="104">
        <v>17.954660454389295</v>
      </c>
      <c r="L127" s="104">
        <v>22.151857122098058</v>
      </c>
      <c r="M127" s="104">
        <v>20.241287899791544</v>
      </c>
      <c r="N127" s="104">
        <v>23.19825638848581</v>
      </c>
      <c r="O127" s="104">
        <v>25.043444393837071</v>
      </c>
      <c r="P127" s="104">
        <v>28.40827830291909</v>
      </c>
      <c r="Q127" s="104">
        <v>33.159630794592474</v>
      </c>
      <c r="R127" s="104">
        <v>37.704234813696509</v>
      </c>
      <c r="S127" s="104">
        <v>36.735525489340461</v>
      </c>
      <c r="T127" s="104">
        <v>44.305407583315784</v>
      </c>
      <c r="U127" s="104">
        <v>44.38003977367277</v>
      </c>
      <c r="V127" s="104">
        <v>46.551771370779541</v>
      </c>
      <c r="W127" s="104">
        <v>51.135341886649556</v>
      </c>
      <c r="DA127" s="132" t="s">
        <v>1805</v>
      </c>
    </row>
    <row r="128" spans="1:105" ht="12" customHeight="1" x14ac:dyDescent="0.25">
      <c r="A128" s="106" t="s">
        <v>122</v>
      </c>
      <c r="B128" s="101">
        <v>481.05864150859202</v>
      </c>
      <c r="C128" s="101">
        <v>522.13989924496082</v>
      </c>
      <c r="D128" s="101">
        <v>551.77791443509352</v>
      </c>
      <c r="E128" s="101">
        <v>592.67804394717427</v>
      </c>
      <c r="F128" s="101">
        <v>657.73597249692375</v>
      </c>
      <c r="G128" s="101">
        <v>580.40580732263322</v>
      </c>
      <c r="H128" s="101">
        <v>534.1090062110419</v>
      </c>
      <c r="I128" s="101">
        <v>406.68182472990577</v>
      </c>
      <c r="J128" s="101">
        <v>421.56046688686837</v>
      </c>
      <c r="K128" s="101">
        <v>378.72479847518366</v>
      </c>
      <c r="L128" s="101">
        <v>387.28449735848307</v>
      </c>
      <c r="M128" s="101">
        <v>391.92350578245765</v>
      </c>
      <c r="N128" s="101">
        <v>381.04107343865991</v>
      </c>
      <c r="O128" s="101">
        <v>360.77195632087643</v>
      </c>
      <c r="P128" s="101">
        <v>313.23944583378392</v>
      </c>
      <c r="Q128" s="101">
        <v>322.9851262708695</v>
      </c>
      <c r="R128" s="101">
        <v>336.45368419090005</v>
      </c>
      <c r="S128" s="101">
        <v>357.96098701122673</v>
      </c>
      <c r="T128" s="101">
        <v>371.11685822493075</v>
      </c>
      <c r="U128" s="101">
        <v>354.40969588978544</v>
      </c>
      <c r="V128" s="101">
        <v>366.39288391603742</v>
      </c>
      <c r="W128" s="101">
        <v>353.05242498382438</v>
      </c>
      <c r="DA128" s="131" t="s">
        <v>1806</v>
      </c>
    </row>
    <row r="129" spans="1:105" ht="12" customHeight="1" x14ac:dyDescent="0.25">
      <c r="A129" s="107" t="s">
        <v>121</v>
      </c>
      <c r="B129" s="104">
        <v>35.990068750793164</v>
      </c>
      <c r="C129" s="104">
        <v>51.898155342452391</v>
      </c>
      <c r="D129" s="104">
        <v>53.107598827506301</v>
      </c>
      <c r="E129" s="104">
        <v>65.822684111499342</v>
      </c>
      <c r="F129" s="104">
        <v>75.54058604044549</v>
      </c>
      <c r="G129" s="104">
        <v>86.528757413466323</v>
      </c>
      <c r="H129" s="104">
        <v>101.19844949570569</v>
      </c>
      <c r="I129" s="104">
        <v>98.222456723443159</v>
      </c>
      <c r="J129" s="104">
        <v>145.7974872687343</v>
      </c>
      <c r="K129" s="104">
        <v>204.60525177507483</v>
      </c>
      <c r="L129" s="104">
        <v>240.79073796213558</v>
      </c>
      <c r="M129" s="104">
        <v>265.79367660828319</v>
      </c>
      <c r="N129" s="104">
        <v>270.31974102071644</v>
      </c>
      <c r="O129" s="104">
        <v>232.31607985572788</v>
      </c>
      <c r="P129" s="104">
        <v>190.94244233261705</v>
      </c>
      <c r="Q129" s="104">
        <v>188.96945208577932</v>
      </c>
      <c r="R129" s="104">
        <v>209.35445348833858</v>
      </c>
      <c r="S129" s="104">
        <v>229.67501359671647</v>
      </c>
      <c r="T129" s="104">
        <v>266.72265123732342</v>
      </c>
      <c r="U129" s="104">
        <v>274.21658907269597</v>
      </c>
      <c r="V129" s="104">
        <v>306.21991768990375</v>
      </c>
      <c r="W129" s="104">
        <v>272.4122306320113</v>
      </c>
      <c r="DA129" s="132" t="s">
        <v>1807</v>
      </c>
    </row>
    <row r="130" spans="1:105" ht="12" customHeight="1" x14ac:dyDescent="0.25">
      <c r="A130" s="108" t="s">
        <v>53</v>
      </c>
      <c r="B130" s="98">
        <v>13.815064834198358</v>
      </c>
      <c r="C130" s="98">
        <v>19.447599653884396</v>
      </c>
      <c r="D130" s="98">
        <v>20.222033116483114</v>
      </c>
      <c r="E130" s="98">
        <v>24.551276648307329</v>
      </c>
      <c r="F130" s="98">
        <v>28.844311163365344</v>
      </c>
      <c r="G130" s="98">
        <v>33.179519063693917</v>
      </c>
      <c r="H130" s="98">
        <v>36.586909686050824</v>
      </c>
      <c r="I130" s="98">
        <v>37.545846264538277</v>
      </c>
      <c r="J130" s="98">
        <v>52.912013911309586</v>
      </c>
      <c r="K130" s="98">
        <v>77.573657655642265</v>
      </c>
      <c r="L130" s="98">
        <v>90.164411548197378</v>
      </c>
      <c r="M130" s="98">
        <v>102.81850702126857</v>
      </c>
      <c r="N130" s="98">
        <v>102.53561778489745</v>
      </c>
      <c r="O130" s="98">
        <v>88.061546543558634</v>
      </c>
      <c r="P130" s="98">
        <v>63.665457208996827</v>
      </c>
      <c r="Q130" s="98">
        <v>59.765522647113364</v>
      </c>
      <c r="R130" s="98">
        <v>67.108869459853878</v>
      </c>
      <c r="S130" s="98">
        <v>78.946820658561094</v>
      </c>
      <c r="T130" s="98">
        <v>87.451424493702859</v>
      </c>
      <c r="U130" s="98">
        <v>88.971309138528511</v>
      </c>
      <c r="V130" s="98">
        <v>98.337590383976078</v>
      </c>
      <c r="W130" s="98">
        <v>91.288916550168835</v>
      </c>
      <c r="DA130" s="63" t="s">
        <v>1808</v>
      </c>
    </row>
    <row r="131" spans="1:105" ht="12" customHeight="1" x14ac:dyDescent="0.25">
      <c r="A131" s="108" t="s">
        <v>52</v>
      </c>
      <c r="B131" s="98">
        <v>22.175003916594811</v>
      </c>
      <c r="C131" s="98">
        <v>32.450555688567981</v>
      </c>
      <c r="D131" s="98">
        <v>32.885565711023197</v>
      </c>
      <c r="E131" s="98">
        <v>41.271407463192006</v>
      </c>
      <c r="F131" s="98">
        <v>46.696274877080135</v>
      </c>
      <c r="G131" s="98">
        <v>53.349238349772456</v>
      </c>
      <c r="H131" s="98">
        <v>64.611539809654843</v>
      </c>
      <c r="I131" s="98">
        <v>60.676610458904904</v>
      </c>
      <c r="J131" s="98">
        <v>92.885473357424729</v>
      </c>
      <c r="K131" s="98">
        <v>127.0315941194326</v>
      </c>
      <c r="L131" s="98">
        <v>150.62632641393813</v>
      </c>
      <c r="M131" s="98">
        <v>162.97516958701465</v>
      </c>
      <c r="N131" s="98">
        <v>167.7841232358191</v>
      </c>
      <c r="O131" s="98">
        <v>144.25453331216926</v>
      </c>
      <c r="P131" s="98">
        <v>127.27698512362025</v>
      </c>
      <c r="Q131" s="98">
        <v>129.20392943866599</v>
      </c>
      <c r="R131" s="98">
        <v>142.24558402848467</v>
      </c>
      <c r="S131" s="98">
        <v>150.72819293815539</v>
      </c>
      <c r="T131" s="98">
        <v>179.27122674362067</v>
      </c>
      <c r="U131" s="98">
        <v>185.2452799341674</v>
      </c>
      <c r="V131" s="98">
        <v>207.88232730592767</v>
      </c>
      <c r="W131" s="98">
        <v>181.12331408184255</v>
      </c>
      <c r="DA131" s="63" t="s">
        <v>1809</v>
      </c>
    </row>
    <row r="132" spans="1:105" ht="12" customHeight="1" x14ac:dyDescent="0.25">
      <c r="A132" s="121" t="s">
        <v>54</v>
      </c>
      <c r="B132" s="122">
        <v>2645.4271488782965</v>
      </c>
      <c r="C132" s="122">
        <v>2759.5762684457823</v>
      </c>
      <c r="D132" s="122">
        <v>2912.3709255203185</v>
      </c>
      <c r="E132" s="122">
        <v>3057.833361485335</v>
      </c>
      <c r="F132" s="122">
        <v>3076.8449933374131</v>
      </c>
      <c r="G132" s="122">
        <v>3184.2231420013491</v>
      </c>
      <c r="H132" s="122">
        <v>3206.2781528957544</v>
      </c>
      <c r="I132" s="122">
        <v>3058.372426531841</v>
      </c>
      <c r="J132" s="122">
        <v>2968.9034943484526</v>
      </c>
      <c r="K132" s="122">
        <v>2951.5138039291273</v>
      </c>
      <c r="L132" s="122">
        <v>3157.9933900494866</v>
      </c>
      <c r="M132" s="122">
        <v>3042.6449900064645</v>
      </c>
      <c r="N132" s="122">
        <v>2952.3489730334022</v>
      </c>
      <c r="O132" s="122">
        <v>2904.8571974978186</v>
      </c>
      <c r="P132" s="122">
        <v>2786.4969188632167</v>
      </c>
      <c r="Q132" s="122">
        <v>2855.3790648146814</v>
      </c>
      <c r="R132" s="122">
        <v>2943.7070601216001</v>
      </c>
      <c r="S132" s="122">
        <v>3181.3619412033609</v>
      </c>
      <c r="T132" s="122">
        <v>3193.0124589785523</v>
      </c>
      <c r="U132" s="122">
        <v>3224.7979436570895</v>
      </c>
      <c r="V132" s="122">
        <v>3333.8451852635376</v>
      </c>
      <c r="W132" s="122">
        <v>3367.1679888380841</v>
      </c>
      <c r="DA132" s="130" t="s">
        <v>1810</v>
      </c>
    </row>
    <row r="133" spans="1:105" ht="12" customHeight="1" x14ac:dyDescent="0.25">
      <c r="A133" s="97" t="s">
        <v>175</v>
      </c>
      <c r="B133" s="98">
        <v>1708.0918389778014</v>
      </c>
      <c r="C133" s="98">
        <v>1736.0951447508232</v>
      </c>
      <c r="D133" s="98">
        <v>1832.2248642447832</v>
      </c>
      <c r="E133" s="98">
        <v>1914.0603653590988</v>
      </c>
      <c r="F133" s="98">
        <v>1855.7304451220812</v>
      </c>
      <c r="G133" s="98">
        <v>1976.1502279244773</v>
      </c>
      <c r="H133" s="98">
        <v>1988.3898368083171</v>
      </c>
      <c r="I133" s="98">
        <v>1909.405165013424</v>
      </c>
      <c r="J133" s="98">
        <v>1804.7930898439974</v>
      </c>
      <c r="K133" s="98">
        <v>1790.409883999205</v>
      </c>
      <c r="L133" s="98">
        <v>1937.5159368674665</v>
      </c>
      <c r="M133" s="98">
        <v>1937.2164007893687</v>
      </c>
      <c r="N133" s="98">
        <v>1811.071834557353</v>
      </c>
      <c r="O133" s="98">
        <v>1775.9316402932693</v>
      </c>
      <c r="P133" s="98">
        <v>1703.7152984066042</v>
      </c>
      <c r="Q133" s="98">
        <v>1763.7570268090601</v>
      </c>
      <c r="R133" s="98">
        <v>1829.0630414870373</v>
      </c>
      <c r="S133" s="98">
        <v>1952.6809790401819</v>
      </c>
      <c r="T133" s="98">
        <v>1959.5597952048904</v>
      </c>
      <c r="U133" s="98">
        <v>1985.4357308222227</v>
      </c>
      <c r="V133" s="98">
        <v>2080.699546142343</v>
      </c>
      <c r="W133" s="98">
        <v>2029.4259953671231</v>
      </c>
      <c r="DA133" s="63" t="s">
        <v>1811</v>
      </c>
    </row>
    <row r="134" spans="1:105" ht="12" customHeight="1" x14ac:dyDescent="0.25">
      <c r="A134" s="109" t="s">
        <v>120</v>
      </c>
      <c r="B134" s="33">
        <v>937.33530990049485</v>
      </c>
      <c r="C134" s="33">
        <v>1023.4811236949594</v>
      </c>
      <c r="D134" s="33">
        <v>1080.1460612755359</v>
      </c>
      <c r="E134" s="33">
        <v>1143.7729961262369</v>
      </c>
      <c r="F134" s="33">
        <v>1221.1145482153311</v>
      </c>
      <c r="G134" s="33">
        <v>1208.0729140768713</v>
      </c>
      <c r="H134" s="33">
        <v>1217.8883160874375</v>
      </c>
      <c r="I134" s="33">
        <v>1148.967261518417</v>
      </c>
      <c r="J134" s="33">
        <v>1164.1104045044547</v>
      </c>
      <c r="K134" s="33">
        <v>1161.1039199299234</v>
      </c>
      <c r="L134" s="33">
        <v>1220.4774531820194</v>
      </c>
      <c r="M134" s="33">
        <v>1105.428589217096</v>
      </c>
      <c r="N134" s="33">
        <v>1141.2771384760483</v>
      </c>
      <c r="O134" s="33">
        <v>1128.9255572045492</v>
      </c>
      <c r="P134" s="33">
        <v>1082.7816204566127</v>
      </c>
      <c r="Q134" s="33">
        <v>1091.6220380056218</v>
      </c>
      <c r="R134" s="33">
        <v>1114.6440186345621</v>
      </c>
      <c r="S134" s="33">
        <v>1228.6809621631792</v>
      </c>
      <c r="T134" s="33">
        <v>1233.452663773661</v>
      </c>
      <c r="U134" s="33">
        <v>1239.3622128348673</v>
      </c>
      <c r="V134" s="33">
        <v>1253.1456391211946</v>
      </c>
      <c r="W134" s="33">
        <v>1337.7419934709626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0.5455960041209853</v>
      </c>
      <c r="C136" s="119">
        <f t="shared" si="26"/>
        <v>0.55372408691600095</v>
      </c>
      <c r="D136" s="119">
        <f t="shared" si="26"/>
        <v>0.56218799624942228</v>
      </c>
      <c r="E136" s="119">
        <f t="shared" si="26"/>
        <v>0.5719703310860893</v>
      </c>
      <c r="F136" s="119">
        <f t="shared" si="26"/>
        <v>0.57848124563466297</v>
      </c>
      <c r="G136" s="119">
        <f t="shared" si="26"/>
        <v>0.58650135581778096</v>
      </c>
      <c r="H136" s="119">
        <f t="shared" si="26"/>
        <v>0.59702273657755212</v>
      </c>
      <c r="I136" s="119">
        <f t="shared" si="26"/>
        <v>0.60598135899947614</v>
      </c>
      <c r="J136" s="119">
        <f t="shared" si="26"/>
        <v>0.6181059482823501</v>
      </c>
      <c r="K136" s="119">
        <f t="shared" si="26"/>
        <v>0.63022361529752191</v>
      </c>
      <c r="L136" s="119">
        <f t="shared" si="26"/>
        <v>0.64230123611294687</v>
      </c>
      <c r="M136" s="119">
        <f t="shared" si="26"/>
        <v>0.65517090514637721</v>
      </c>
      <c r="N136" s="119">
        <f t="shared" si="26"/>
        <v>0.67469958449827849</v>
      </c>
      <c r="O136" s="119">
        <f t="shared" si="26"/>
        <v>0.68919027152419343</v>
      </c>
      <c r="P136" s="119">
        <f t="shared" si="26"/>
        <v>0.69281773057049212</v>
      </c>
      <c r="Q136" s="119">
        <f t="shared" si="26"/>
        <v>0.70400569782323175</v>
      </c>
      <c r="R136" s="119">
        <f t="shared" ref="R136:V136" si="27">IF(R117=0,"",R117/R98)</f>
        <v>0.71401401859669078</v>
      </c>
      <c r="S136" s="119">
        <f t="shared" si="27"/>
        <v>0.72802671381637718</v>
      </c>
      <c r="T136" s="119">
        <f t="shared" si="27"/>
        <v>0.73987414720948552</v>
      </c>
      <c r="U136" s="119">
        <f t="shared" si="27"/>
        <v>0.75335019056144281</v>
      </c>
      <c r="V136" s="119">
        <f t="shared" si="27"/>
        <v>0.76251943851236614</v>
      </c>
      <c r="W136" s="119">
        <f t="shared" ref="W136" si="28">IF(W117=0,"",W117/W98)</f>
        <v>0.77509161107034064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0.53394804756046876</v>
      </c>
      <c r="C137" s="124">
        <f t="shared" si="29"/>
        <v>0.54269491939730252</v>
      </c>
      <c r="D137" s="124">
        <f t="shared" si="29"/>
        <v>0.55142018949850113</v>
      </c>
      <c r="E137" s="124">
        <f t="shared" si="29"/>
        <v>0.55854541675292768</v>
      </c>
      <c r="F137" s="124">
        <f t="shared" si="29"/>
        <v>0.5677377689859352</v>
      </c>
      <c r="G137" s="124">
        <f t="shared" si="29"/>
        <v>0.57583197663017283</v>
      </c>
      <c r="H137" s="124">
        <f t="shared" si="29"/>
        <v>0.58569398524491567</v>
      </c>
      <c r="I137" s="124">
        <f t="shared" si="29"/>
        <v>0.59550330852073541</v>
      </c>
      <c r="J137" s="124">
        <f t="shared" si="29"/>
        <v>0.60829136070206635</v>
      </c>
      <c r="K137" s="124">
        <f t="shared" si="29"/>
        <v>0.62038790755113182</v>
      </c>
      <c r="L137" s="124">
        <f t="shared" si="29"/>
        <v>0.63407432379370787</v>
      </c>
      <c r="M137" s="124">
        <f t="shared" si="29"/>
        <v>0.64650473004289744</v>
      </c>
      <c r="N137" s="124">
        <f t="shared" si="29"/>
        <v>0.66590180169783364</v>
      </c>
      <c r="O137" s="124">
        <f t="shared" si="29"/>
        <v>0.68408898263417406</v>
      </c>
      <c r="P137" s="124">
        <f t="shared" si="29"/>
        <v>0.68748550989726631</v>
      </c>
      <c r="Q137" s="124">
        <f t="shared" si="29"/>
        <v>0.6953322776139822</v>
      </c>
      <c r="R137" s="124">
        <f t="shared" ref="R137:V137" si="30">IF(R118=0,"",R118/R99)</f>
        <v>0.70715508113603054</v>
      </c>
      <c r="S137" s="124">
        <f t="shared" si="30"/>
        <v>0.71825076716827585</v>
      </c>
      <c r="T137" s="124">
        <f t="shared" si="30"/>
        <v>0.7306595612386847</v>
      </c>
      <c r="U137" s="124">
        <f t="shared" si="30"/>
        <v>0.7419055757296803</v>
      </c>
      <c r="V137" s="124">
        <f t="shared" si="30"/>
        <v>0.75134972622381491</v>
      </c>
      <c r="W137" s="124">
        <f t="shared" ref="W137" si="31">IF(W118=0,"",W118/W99)</f>
        <v>0.76195390781573169</v>
      </c>
      <c r="DA137" s="130" t="s">
        <v>1964</v>
      </c>
    </row>
    <row r="138" spans="1:105" ht="12" customHeight="1" x14ac:dyDescent="0.25">
      <c r="A138" s="97" t="s">
        <v>218</v>
      </c>
      <c r="B138" s="111">
        <f t="shared" ref="B138:Q138" si="32">IF(B119=0,"",B119/B100)</f>
        <v>0.52808269439872146</v>
      </c>
      <c r="C138" s="111">
        <f t="shared" si="32"/>
        <v>0.5369258262128509</v>
      </c>
      <c r="D138" s="111">
        <f t="shared" si="32"/>
        <v>0.54578158889062756</v>
      </c>
      <c r="E138" s="111">
        <f t="shared" si="32"/>
        <v>0.55314936831150863</v>
      </c>
      <c r="F138" s="111">
        <f t="shared" si="32"/>
        <v>0.56234328546521917</v>
      </c>
      <c r="G138" s="111">
        <f t="shared" si="32"/>
        <v>0.5705433684489275</v>
      </c>
      <c r="H138" s="111">
        <f t="shared" si="32"/>
        <v>0.5805831398002288</v>
      </c>
      <c r="I138" s="111">
        <f t="shared" si="32"/>
        <v>0.59051173044464123</v>
      </c>
      <c r="J138" s="111">
        <f t="shared" si="32"/>
        <v>0.60343095899540222</v>
      </c>
      <c r="K138" s="111">
        <f t="shared" si="32"/>
        <v>0.61565697169141864</v>
      </c>
      <c r="L138" s="111">
        <f t="shared" si="32"/>
        <v>0.62942013646199801</v>
      </c>
      <c r="M138" s="111">
        <f t="shared" si="32"/>
        <v>0.6420105375527545</v>
      </c>
      <c r="N138" s="111">
        <f t="shared" si="32"/>
        <v>0.66161695573338519</v>
      </c>
      <c r="O138" s="111">
        <f t="shared" si="32"/>
        <v>0.6798735945778408</v>
      </c>
      <c r="P138" s="111">
        <f t="shared" si="32"/>
        <v>0.68333347782140308</v>
      </c>
      <c r="Q138" s="111">
        <f t="shared" si="32"/>
        <v>0.6913225422625765</v>
      </c>
      <c r="R138" s="111">
        <f t="shared" ref="R138:V138" si="33">IF(R119=0,"",R119/R100)</f>
        <v>0.70325160058889691</v>
      </c>
      <c r="S138" s="111">
        <f t="shared" si="33"/>
        <v>0.71447793625364253</v>
      </c>
      <c r="T138" s="111">
        <f t="shared" si="33"/>
        <v>0.72701503794162625</v>
      </c>
      <c r="U138" s="111">
        <f t="shared" si="33"/>
        <v>0.73838421070900173</v>
      </c>
      <c r="V138" s="111">
        <f t="shared" si="33"/>
        <v>0.74794003348915039</v>
      </c>
      <c r="W138" s="111">
        <f t="shared" ref="W138" si="34">IF(W119=0,"",W119/W100)</f>
        <v>0.75867987915520152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1.8223730268532925</v>
      </c>
      <c r="C140" s="124">
        <f t="shared" si="38"/>
        <v>1.9124599651371592</v>
      </c>
      <c r="D140" s="124">
        <f t="shared" si="38"/>
        <v>2.0347669737823968</v>
      </c>
      <c r="E140" s="124">
        <f t="shared" si="38"/>
        <v>2.1657929787670422</v>
      </c>
      <c r="F140" s="124">
        <f t="shared" si="38"/>
        <v>2.2836031840018474</v>
      </c>
      <c r="G140" s="124">
        <f t="shared" si="38"/>
        <v>2.3925333901109029</v>
      </c>
      <c r="H140" s="124">
        <f t="shared" si="38"/>
        <v>2.5072418656200148</v>
      </c>
      <c r="I140" s="124">
        <f t="shared" si="38"/>
        <v>2.565227199731225</v>
      </c>
      <c r="J140" s="124">
        <f t="shared" si="38"/>
        <v>2.6224117892919163</v>
      </c>
      <c r="K140" s="124">
        <f t="shared" si="38"/>
        <v>2.690600445526893</v>
      </c>
      <c r="L140" s="124">
        <f t="shared" si="38"/>
        <v>2.76896773789275</v>
      </c>
      <c r="M140" s="124">
        <f t="shared" si="38"/>
        <v>2.8622971226486156</v>
      </c>
      <c r="N140" s="124">
        <f t="shared" si="38"/>
        <v>2.9563038464044524</v>
      </c>
      <c r="O140" s="124">
        <f t="shared" si="38"/>
        <v>3.0858372254457089</v>
      </c>
      <c r="P140" s="124">
        <f t="shared" si="38"/>
        <v>3.1974693091633002</v>
      </c>
      <c r="Q140" s="124">
        <f t="shared" si="38"/>
        <v>3.2694481635690713</v>
      </c>
      <c r="R140" s="124">
        <f t="shared" ref="R140:V140" si="39">IF(R121=0,"",R121/R102)</f>
        <v>3.3941429136849068</v>
      </c>
      <c r="S140" s="124">
        <f t="shared" si="39"/>
        <v>3.5178963639228957</v>
      </c>
      <c r="T140" s="124">
        <f t="shared" si="39"/>
        <v>3.6478582975853113</v>
      </c>
      <c r="U140" s="124">
        <f t="shared" si="39"/>
        <v>3.7441157466577071</v>
      </c>
      <c r="V140" s="124">
        <f t="shared" si="39"/>
        <v>3.8377819216756812</v>
      </c>
      <c r="W140" s="124">
        <f t="shared" ref="W140" si="40">IF(W121=0,"",W121/W102)</f>
        <v>3.9026848945310313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1.8223730268532925</v>
      </c>
      <c r="C141" s="111">
        <f t="shared" si="41"/>
        <v>1.9124599651371592</v>
      </c>
      <c r="D141" s="111">
        <f t="shared" si="41"/>
        <v>2.0347669737823968</v>
      </c>
      <c r="E141" s="111">
        <f t="shared" si="41"/>
        <v>2.1657929787670422</v>
      </c>
      <c r="F141" s="111">
        <f t="shared" si="41"/>
        <v>2.2836031840018474</v>
      </c>
      <c r="G141" s="111">
        <f t="shared" si="41"/>
        <v>2.3925333901109029</v>
      </c>
      <c r="H141" s="111">
        <f t="shared" si="41"/>
        <v>2.5072418656200148</v>
      </c>
      <c r="I141" s="111">
        <f t="shared" si="41"/>
        <v>2.565227199731225</v>
      </c>
      <c r="J141" s="111">
        <f t="shared" si="41"/>
        <v>2.6224117892919163</v>
      </c>
      <c r="K141" s="111">
        <f t="shared" si="41"/>
        <v>2.690600445526893</v>
      </c>
      <c r="L141" s="111">
        <f t="shared" si="41"/>
        <v>2.76896773789275</v>
      </c>
      <c r="M141" s="111">
        <f t="shared" si="41"/>
        <v>2.8622971226486156</v>
      </c>
      <c r="N141" s="111">
        <f t="shared" si="41"/>
        <v>2.9563038464044524</v>
      </c>
      <c r="O141" s="111">
        <f t="shared" si="41"/>
        <v>3.0858372254457089</v>
      </c>
      <c r="P141" s="111">
        <f t="shared" si="41"/>
        <v>3.1974693091633002</v>
      </c>
      <c r="Q141" s="111">
        <f t="shared" si="41"/>
        <v>3.2694481635690713</v>
      </c>
      <c r="R141" s="111">
        <f t="shared" ref="R141:V141" si="42">IF(R122=0,"",R122/R103)</f>
        <v>3.3941429136849068</v>
      </c>
      <c r="S141" s="111">
        <f t="shared" si="42"/>
        <v>3.5178963639228957</v>
      </c>
      <c r="T141" s="111">
        <f t="shared" si="42"/>
        <v>3.6478582975853113</v>
      </c>
      <c r="U141" s="111">
        <f t="shared" si="42"/>
        <v>3.7441157466577071</v>
      </c>
      <c r="V141" s="111">
        <f t="shared" si="42"/>
        <v>3.8377819216756812</v>
      </c>
      <c r="W141" s="111">
        <f t="shared" ref="W141" si="43">IF(W122=0,"",W122/W103)</f>
        <v>3.9026848945310313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0.5703490467015605</v>
      </c>
      <c r="C142" s="124">
        <f t="shared" si="44"/>
        <v>0.57548356614300367</v>
      </c>
      <c r="D142" s="124">
        <f t="shared" si="44"/>
        <v>0.58149642340101337</v>
      </c>
      <c r="E142" s="124">
        <f t="shared" si="44"/>
        <v>0.5876254558440418</v>
      </c>
      <c r="F142" s="124">
        <f t="shared" si="44"/>
        <v>0.59583743342765383</v>
      </c>
      <c r="G142" s="124">
        <f t="shared" si="44"/>
        <v>0.60033392118679363</v>
      </c>
      <c r="H142" s="124">
        <f t="shared" si="44"/>
        <v>0.60571550541358232</v>
      </c>
      <c r="I142" s="124">
        <f t="shared" si="44"/>
        <v>0.61376245298003063</v>
      </c>
      <c r="J142" s="124">
        <f t="shared" si="44"/>
        <v>0.62361074810555106</v>
      </c>
      <c r="K142" s="124">
        <f t="shared" si="44"/>
        <v>0.63308513681041423</v>
      </c>
      <c r="L142" s="124">
        <f t="shared" si="44"/>
        <v>0.64377750082014373</v>
      </c>
      <c r="M142" s="124">
        <f t="shared" si="44"/>
        <v>0.65350128129703755</v>
      </c>
      <c r="N142" s="124">
        <f t="shared" si="44"/>
        <v>0.66597556520058965</v>
      </c>
      <c r="O142" s="124">
        <f t="shared" si="44"/>
        <v>0.67723913560501481</v>
      </c>
      <c r="P142" s="124">
        <f t="shared" si="44"/>
        <v>0.68241519223044544</v>
      </c>
      <c r="Q142" s="124">
        <f t="shared" si="44"/>
        <v>0.69222566317795031</v>
      </c>
      <c r="R142" s="124">
        <f t="shared" ref="R142:V142" si="45">IF(R123=0,"",R123/R104)</f>
        <v>0.70539269275739891</v>
      </c>
      <c r="S142" s="124">
        <f t="shared" si="45"/>
        <v>0.72108523720638062</v>
      </c>
      <c r="T142" s="124">
        <f t="shared" si="45"/>
        <v>0.73873965062641711</v>
      </c>
      <c r="U142" s="124">
        <f t="shared" si="45"/>
        <v>0.75249822775925346</v>
      </c>
      <c r="V142" s="124">
        <f t="shared" si="45"/>
        <v>0.76653838308414102</v>
      </c>
      <c r="W142" s="124">
        <f t="shared" ref="W142" si="46">IF(W123=0,"",W123/W104)</f>
        <v>0.78487291315087027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0.5635166755466301</v>
      </c>
      <c r="C143" s="111">
        <f t="shared" si="47"/>
        <v>0.56750951798274729</v>
      </c>
      <c r="D143" s="111">
        <f t="shared" si="47"/>
        <v>0.57401453745927478</v>
      </c>
      <c r="E143" s="111">
        <f t="shared" si="47"/>
        <v>0.58005197197304492</v>
      </c>
      <c r="F143" s="111">
        <f t="shared" si="47"/>
        <v>0.58773504738893489</v>
      </c>
      <c r="G143" s="111">
        <f t="shared" si="47"/>
        <v>0.5927329914243209</v>
      </c>
      <c r="H143" s="111">
        <f t="shared" si="47"/>
        <v>0.59827710144188451</v>
      </c>
      <c r="I143" s="111">
        <f t="shared" si="47"/>
        <v>0.60799389168647977</v>
      </c>
      <c r="J143" s="111">
        <f t="shared" si="47"/>
        <v>0.61640185199093922</v>
      </c>
      <c r="K143" s="111">
        <f t="shared" si="47"/>
        <v>0.62493898536734416</v>
      </c>
      <c r="L143" s="111">
        <f t="shared" si="47"/>
        <v>0.63497757755352158</v>
      </c>
      <c r="M143" s="111">
        <f t="shared" si="47"/>
        <v>0.64409992667672256</v>
      </c>
      <c r="N143" s="111">
        <f t="shared" si="47"/>
        <v>0.65690761017222365</v>
      </c>
      <c r="O143" s="111">
        <f t="shared" si="47"/>
        <v>0.66984078865871433</v>
      </c>
      <c r="P143" s="111">
        <f t="shared" si="47"/>
        <v>0.6759175794603367</v>
      </c>
      <c r="Q143" s="111">
        <f t="shared" si="47"/>
        <v>0.68613320532798605</v>
      </c>
      <c r="R143" s="111">
        <f t="shared" ref="R143:V143" si="48">IF(R124=0,"",R124/R105)</f>
        <v>0.69949105814316725</v>
      </c>
      <c r="S143" s="111">
        <f t="shared" si="48"/>
        <v>0.71564794882583749</v>
      </c>
      <c r="T143" s="111">
        <f t="shared" si="48"/>
        <v>0.73333269609972329</v>
      </c>
      <c r="U143" s="111">
        <f t="shared" si="48"/>
        <v>0.74746637345723876</v>
      </c>
      <c r="V143" s="111">
        <f t="shared" si="48"/>
        <v>0.7613860275408334</v>
      </c>
      <c r="W143" s="111">
        <f t="shared" ref="W143" si="49">IF(W124=0,"",W124/W105)</f>
        <v>0.78132610226795263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0.774778563242705</v>
      </c>
      <c r="C144" s="111">
        <f t="shared" si="50"/>
        <v>0.79222397601887673</v>
      </c>
      <c r="D144" s="111">
        <f t="shared" si="50"/>
        <v>0.79738323520427123</v>
      </c>
      <c r="E144" s="111">
        <f t="shared" si="50"/>
        <v>0.81086188388128655</v>
      </c>
      <c r="F144" s="111">
        <f t="shared" si="50"/>
        <v>0.80776750452385626</v>
      </c>
      <c r="G144" s="111">
        <f t="shared" si="50"/>
        <v>0.81608545388532427</v>
      </c>
      <c r="H144" s="111">
        <f t="shared" si="50"/>
        <v>0.82439992988444233</v>
      </c>
      <c r="I144" s="111">
        <f t="shared" si="50"/>
        <v>0.82039240099608102</v>
      </c>
      <c r="J144" s="111">
        <f t="shared" si="50"/>
        <v>0.83608149411693145</v>
      </c>
      <c r="K144" s="111">
        <f t="shared" si="50"/>
        <v>0.84164030140530455</v>
      </c>
      <c r="L144" s="111">
        <f t="shared" si="50"/>
        <v>0.84839989051272935</v>
      </c>
      <c r="M144" s="111">
        <f t="shared" si="50"/>
        <v>0.84927263397886299</v>
      </c>
      <c r="N144" s="111">
        <f t="shared" si="50"/>
        <v>0.85826989784167018</v>
      </c>
      <c r="O144" s="111">
        <f t="shared" si="50"/>
        <v>0.86069264687435454</v>
      </c>
      <c r="P144" s="111">
        <f t="shared" si="50"/>
        <v>0.8734149512702486</v>
      </c>
      <c r="Q144" s="111">
        <f t="shared" si="50"/>
        <v>0.88681509590021068</v>
      </c>
      <c r="R144" s="111">
        <f t="shared" ref="R144:V144" si="51">IF(R125=0,"",R125/R106)</f>
        <v>0.89393221666526201</v>
      </c>
      <c r="S144" s="111">
        <f t="shared" si="51"/>
        <v>0.89406974637611913</v>
      </c>
      <c r="T144" s="111">
        <f t="shared" si="51"/>
        <v>0.90826171004778566</v>
      </c>
      <c r="U144" s="111">
        <f t="shared" si="51"/>
        <v>0.91296503071748525</v>
      </c>
      <c r="V144" s="111">
        <f t="shared" si="51"/>
        <v>0.92266763149268261</v>
      </c>
      <c r="W144" s="111">
        <f t="shared" ref="W144" si="52">IF(W125=0,"",W125/W106)</f>
        <v>0.9253200888201023</v>
      </c>
      <c r="DA144" s="63" t="s">
        <v>1971</v>
      </c>
    </row>
    <row r="145" spans="1:105" ht="12" customHeight="1" x14ac:dyDescent="0.25">
      <c r="A145" s="100" t="s">
        <v>218</v>
      </c>
      <c r="B145" s="112">
        <f t="shared" ref="B145:Q145" si="53">IF(B126=0,"",B126/B107)</f>
        <v>0.5984263835326471</v>
      </c>
      <c r="C145" s="112">
        <f t="shared" si="53"/>
        <v>0.61343437735853712</v>
      </c>
      <c r="D145" s="112">
        <f t="shared" si="53"/>
        <v>0.62502503796355025</v>
      </c>
      <c r="E145" s="112">
        <f t="shared" si="53"/>
        <v>0.64176002649287045</v>
      </c>
      <c r="F145" s="112">
        <f t="shared" si="53"/>
        <v>0.64818405106397181</v>
      </c>
      <c r="G145" s="112">
        <f t="shared" si="53"/>
        <v>0.65720596293372047</v>
      </c>
      <c r="H145" s="112">
        <f t="shared" si="53"/>
        <v>0.6649678588612028</v>
      </c>
      <c r="I145" s="112">
        <f t="shared" si="53"/>
        <v>0.67432694209419486</v>
      </c>
      <c r="J145" s="112">
        <f t="shared" si="53"/>
        <v>0.6791347639891393</v>
      </c>
      <c r="K145" s="112">
        <f t="shared" si="53"/>
        <v>0.68750014328702913</v>
      </c>
      <c r="L145" s="112">
        <f t="shared" si="53"/>
        <v>0.68947558579384172</v>
      </c>
      <c r="M145" s="112">
        <f t="shared" si="53"/>
        <v>0.6923878825483788</v>
      </c>
      <c r="N145" s="112">
        <f t="shared" si="53"/>
        <v>0.70397524975097026</v>
      </c>
      <c r="O145" s="112">
        <f t="shared" si="53"/>
        <v>0.71509224724692655</v>
      </c>
      <c r="P145" s="112">
        <f t="shared" si="53"/>
        <v>0.7300286348798809</v>
      </c>
      <c r="Q145" s="112">
        <f t="shared" si="53"/>
        <v>0.74540966397792074</v>
      </c>
      <c r="R145" s="112">
        <f t="shared" ref="R145:V145" si="54">IF(R126=0,"",R126/R107)</f>
        <v>0.76214842697654395</v>
      </c>
      <c r="S145" s="112">
        <f t="shared" si="54"/>
        <v>0.77010169883350177</v>
      </c>
      <c r="T145" s="112">
        <f t="shared" si="54"/>
        <v>0.79033073644500729</v>
      </c>
      <c r="U145" s="112">
        <f t="shared" si="54"/>
        <v>0.80097700469438393</v>
      </c>
      <c r="V145" s="112">
        <f t="shared" si="54"/>
        <v>0.81124130440059705</v>
      </c>
      <c r="W145" s="112">
        <f t="shared" ref="W145" si="55">IF(W126=0,"",W126/W107)</f>
        <v>0.83154077704062679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0.63909232633534996</v>
      </c>
      <c r="C147" s="112">
        <f t="shared" si="59"/>
        <v>0.64847780009273792</v>
      </c>
      <c r="D147" s="112">
        <f t="shared" si="59"/>
        <v>0.64869545292072495</v>
      </c>
      <c r="E147" s="112">
        <f t="shared" si="59"/>
        <v>0.64845558933632075</v>
      </c>
      <c r="F147" s="112">
        <f t="shared" si="59"/>
        <v>0.65362796821172098</v>
      </c>
      <c r="G147" s="112">
        <f t="shared" si="59"/>
        <v>0.65749805286784446</v>
      </c>
      <c r="H147" s="112">
        <f t="shared" si="59"/>
        <v>0.65958411713420617</v>
      </c>
      <c r="I147" s="112">
        <f t="shared" si="59"/>
        <v>0.65936482493598836</v>
      </c>
      <c r="J147" s="112">
        <f t="shared" si="59"/>
        <v>0.66619672832737908</v>
      </c>
      <c r="K147" s="112">
        <f t="shared" si="59"/>
        <v>0.67254331681671931</v>
      </c>
      <c r="L147" s="112">
        <f t="shared" si="59"/>
        <v>0.68781758991407849</v>
      </c>
      <c r="M147" s="112">
        <f t="shared" si="59"/>
        <v>0.69580577359314688</v>
      </c>
      <c r="N147" s="112">
        <f t="shared" si="59"/>
        <v>0.70759607273096414</v>
      </c>
      <c r="O147" s="112">
        <f t="shared" si="59"/>
        <v>0.70689155491448274</v>
      </c>
      <c r="P147" s="112">
        <f t="shared" si="59"/>
        <v>0.7066985327903903</v>
      </c>
      <c r="Q147" s="112">
        <f t="shared" si="59"/>
        <v>0.71230020690280271</v>
      </c>
      <c r="R147" s="112">
        <f t="shared" ref="R147:V147" si="60">IF(R128=0,"",R128/R109)</f>
        <v>0.71801742756166598</v>
      </c>
      <c r="S147" s="112">
        <f t="shared" si="60"/>
        <v>0.72375563529303488</v>
      </c>
      <c r="T147" s="112">
        <f t="shared" si="60"/>
        <v>0.73120010537646019</v>
      </c>
      <c r="U147" s="112">
        <f t="shared" si="60"/>
        <v>0.73689928148568962</v>
      </c>
      <c r="V147" s="112">
        <f t="shared" si="60"/>
        <v>0.74679140120255239</v>
      </c>
      <c r="W147" s="112">
        <f t="shared" ref="W147" si="61">IF(W128=0,"",W128/W109)</f>
        <v>0.75300050613951319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0.86619542441701536</v>
      </c>
      <c r="C148" s="113">
        <f t="shared" si="62"/>
        <v>0.87590423382634819</v>
      </c>
      <c r="D148" s="113">
        <f t="shared" si="62"/>
        <v>0.87432437356412462</v>
      </c>
      <c r="E148" s="113">
        <f t="shared" si="62"/>
        <v>0.87941937086145205</v>
      </c>
      <c r="F148" s="113">
        <f t="shared" si="62"/>
        <v>0.877555068478307</v>
      </c>
      <c r="G148" s="113">
        <f t="shared" si="62"/>
        <v>0.87909223613770338</v>
      </c>
      <c r="H148" s="113">
        <f t="shared" si="62"/>
        <v>0.88654135215840346</v>
      </c>
      <c r="I148" s="113">
        <f t="shared" si="62"/>
        <v>0.87905783198021636</v>
      </c>
      <c r="J148" s="113">
        <f t="shared" si="62"/>
        <v>0.88671728303392694</v>
      </c>
      <c r="K148" s="113">
        <f t="shared" si="62"/>
        <v>0.88708128255283525</v>
      </c>
      <c r="L148" s="113">
        <f t="shared" si="62"/>
        <v>0.8896805778388549</v>
      </c>
      <c r="M148" s="113">
        <f t="shared" si="62"/>
        <v>0.88840160581418326</v>
      </c>
      <c r="N148" s="113">
        <f t="shared" si="62"/>
        <v>0.89255988281325638</v>
      </c>
      <c r="O148" s="113">
        <f t="shared" si="62"/>
        <v>0.89123205394344485</v>
      </c>
      <c r="P148" s="113">
        <f t="shared" si="62"/>
        <v>0.89913581870055681</v>
      </c>
      <c r="Q148" s="113">
        <f t="shared" si="62"/>
        <v>0.90471015612441053</v>
      </c>
      <c r="R148" s="113">
        <f t="shared" ref="R148:V148" si="63">IF(R129=0,"",R129/R110)</f>
        <v>0.90926448214230293</v>
      </c>
      <c r="S148" s="113">
        <f t="shared" si="63"/>
        <v>0.91086314564677429</v>
      </c>
      <c r="T148" s="113">
        <f t="shared" si="63"/>
        <v>0.91924486445424092</v>
      </c>
      <c r="U148" s="113">
        <f t="shared" si="63"/>
        <v>0.92261015156056803</v>
      </c>
      <c r="V148" s="113">
        <f t="shared" si="63"/>
        <v>0.92794198555782614</v>
      </c>
      <c r="W148" s="113">
        <f t="shared" ref="W148" si="64">IF(W129=0,"",W129/W110)</f>
        <v>0.92550050644041304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0.71305066733670275</v>
      </c>
      <c r="C149" s="111">
        <f t="shared" si="65"/>
        <v>0.72564610800462903</v>
      </c>
      <c r="D149" s="111">
        <f t="shared" si="65"/>
        <v>0.72595585202237356</v>
      </c>
      <c r="E149" s="111">
        <f t="shared" si="65"/>
        <v>0.73120455087823166</v>
      </c>
      <c r="F149" s="111">
        <f t="shared" si="65"/>
        <v>0.73237795956521023</v>
      </c>
      <c r="G149" s="111">
        <f t="shared" si="65"/>
        <v>0.73600715273611772</v>
      </c>
      <c r="H149" s="111">
        <f t="shared" si="65"/>
        <v>0.73855978487845508</v>
      </c>
      <c r="I149" s="111">
        <f t="shared" si="65"/>
        <v>0.7353359313492045</v>
      </c>
      <c r="J149" s="111">
        <f t="shared" si="65"/>
        <v>0.73963097298176694</v>
      </c>
      <c r="K149" s="111">
        <f t="shared" si="65"/>
        <v>0.74864784742129886</v>
      </c>
      <c r="L149" s="111">
        <f t="shared" si="65"/>
        <v>0.75123111432060485</v>
      </c>
      <c r="M149" s="111">
        <f t="shared" si="65"/>
        <v>0.75487099589927509</v>
      </c>
      <c r="N149" s="111">
        <f t="shared" si="65"/>
        <v>0.75910239502197052</v>
      </c>
      <c r="O149" s="111">
        <f t="shared" si="65"/>
        <v>0.75645204243483821</v>
      </c>
      <c r="P149" s="111">
        <f t="shared" si="65"/>
        <v>0.74825541039759924</v>
      </c>
      <c r="Q149" s="111">
        <f t="shared" si="65"/>
        <v>0.75017296199471428</v>
      </c>
      <c r="R149" s="111">
        <f t="shared" ref="R149:V149" si="66">IF(R130=0,"",R130/R111)</f>
        <v>0.7625977227232501</v>
      </c>
      <c r="S149" s="111">
        <f t="shared" si="66"/>
        <v>0.77839350586717904</v>
      </c>
      <c r="T149" s="111">
        <f t="shared" si="66"/>
        <v>0.78868300279830972</v>
      </c>
      <c r="U149" s="111">
        <f t="shared" si="66"/>
        <v>0.79457834055855436</v>
      </c>
      <c r="V149" s="111">
        <f t="shared" si="66"/>
        <v>0.80527577887087975</v>
      </c>
      <c r="W149" s="111">
        <f t="shared" ref="W149" si="67">IF(W130=0,"",W130/W111)</f>
        <v>0.80631717174770257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0.65089310594451455</v>
      </c>
      <c r="C151" s="124">
        <f t="shared" si="71"/>
        <v>0.65427597298834483</v>
      </c>
      <c r="D151" s="124">
        <f t="shared" si="71"/>
        <v>0.65533732593146643</v>
      </c>
      <c r="E151" s="124">
        <f t="shared" si="71"/>
        <v>0.65628774877498064</v>
      </c>
      <c r="F151" s="124">
        <f t="shared" si="71"/>
        <v>0.66172905159066475</v>
      </c>
      <c r="G151" s="124">
        <f t="shared" si="71"/>
        <v>0.66007847884088788</v>
      </c>
      <c r="H151" s="124">
        <f t="shared" si="71"/>
        <v>0.66169526033793824</v>
      </c>
      <c r="I151" s="124">
        <f t="shared" si="71"/>
        <v>0.66139256350027176</v>
      </c>
      <c r="J151" s="124">
        <f t="shared" si="71"/>
        <v>0.66447421916473393</v>
      </c>
      <c r="K151" s="124">
        <f t="shared" si="71"/>
        <v>0.6652556756439888</v>
      </c>
      <c r="L151" s="124">
        <f t="shared" si="71"/>
        <v>0.66525852526106433</v>
      </c>
      <c r="M151" s="124">
        <f t="shared" si="71"/>
        <v>0.66348311468809507</v>
      </c>
      <c r="N151" s="124">
        <f t="shared" si="71"/>
        <v>0.66757789149099711</v>
      </c>
      <c r="O151" s="124">
        <f t="shared" si="71"/>
        <v>0.669412808118929</v>
      </c>
      <c r="P151" s="124">
        <f t="shared" si="71"/>
        <v>0.66997567767611854</v>
      </c>
      <c r="Q151" s="124">
        <f t="shared" si="71"/>
        <v>0.66974031223860275</v>
      </c>
      <c r="R151" s="124">
        <f t="shared" ref="R151:V151" si="72">IF(R132=0,"",R132/R113)</f>
        <v>0.67052728676900863</v>
      </c>
      <c r="S151" s="124">
        <f t="shared" si="72"/>
        <v>0.67459857990052297</v>
      </c>
      <c r="T151" s="124">
        <f t="shared" si="72"/>
        <v>0.67732735065739469</v>
      </c>
      <c r="U151" s="124">
        <f t="shared" si="72"/>
        <v>0.68057601284203251</v>
      </c>
      <c r="V151" s="124">
        <f t="shared" si="72"/>
        <v>0.68278399954739633</v>
      </c>
      <c r="W151" s="124">
        <f t="shared" ref="W151" si="73">IF(W132=0,"",W132/W113)</f>
        <v>0.69051991683073732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0.60369150041199515</v>
      </c>
      <c r="C152" s="111">
        <f t="shared" si="74"/>
        <v>0.60398160997031092</v>
      </c>
      <c r="D152" s="111">
        <f t="shared" si="74"/>
        <v>0.60440763167758993</v>
      </c>
      <c r="E152" s="111">
        <f t="shared" si="74"/>
        <v>0.60409055415698998</v>
      </c>
      <c r="F152" s="111">
        <f t="shared" si="74"/>
        <v>0.60563262265500473</v>
      </c>
      <c r="G152" s="111">
        <f t="shared" si="74"/>
        <v>0.60593709387458872</v>
      </c>
      <c r="H152" s="111">
        <f t="shared" si="74"/>
        <v>0.6069906731400635</v>
      </c>
      <c r="I152" s="111">
        <f t="shared" si="74"/>
        <v>0.60687504931751224</v>
      </c>
      <c r="J152" s="111">
        <f t="shared" si="74"/>
        <v>0.60715288024808367</v>
      </c>
      <c r="K152" s="111">
        <f t="shared" si="74"/>
        <v>0.60735201653440973</v>
      </c>
      <c r="L152" s="111">
        <f t="shared" si="74"/>
        <v>0.60836052314193079</v>
      </c>
      <c r="M152" s="111">
        <f t="shared" si="74"/>
        <v>0.61043424645580735</v>
      </c>
      <c r="N152" s="111">
        <f t="shared" si="74"/>
        <v>0.61006208469389633</v>
      </c>
      <c r="O152" s="111">
        <f t="shared" si="74"/>
        <v>0.61098530309043397</v>
      </c>
      <c r="P152" s="111">
        <f t="shared" si="74"/>
        <v>0.61087505986696056</v>
      </c>
      <c r="Q152" s="111">
        <f t="shared" si="74"/>
        <v>0.61029584685852523</v>
      </c>
      <c r="R152" s="111">
        <f t="shared" ref="R152:V152" si="75">IF(R133=0,"",R133/R114)</f>
        <v>0.61006352031817079</v>
      </c>
      <c r="S152" s="111">
        <f t="shared" si="75"/>
        <v>0.61092473466257713</v>
      </c>
      <c r="T152" s="111">
        <f t="shared" si="75"/>
        <v>0.61140883336428731</v>
      </c>
      <c r="U152" s="111">
        <f t="shared" si="75"/>
        <v>0.61302218639565098</v>
      </c>
      <c r="V152" s="111">
        <f t="shared" si="75"/>
        <v>0.61469668297456592</v>
      </c>
      <c r="W152" s="111">
        <f t="shared" ref="W152" si="76">IF(W133=0,"",W133/W114)</f>
        <v>0.61534633038198139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0.75904248635402716</v>
      </c>
      <c r="C153" s="45">
        <f t="shared" si="77"/>
        <v>0.76189365652204211</v>
      </c>
      <c r="D153" s="45">
        <f t="shared" si="77"/>
        <v>0.76462932381533799</v>
      </c>
      <c r="E153" s="45">
        <f t="shared" si="77"/>
        <v>0.76722686750558089</v>
      </c>
      <c r="F153" s="45">
        <f t="shared" si="77"/>
        <v>0.77013447413219938</v>
      </c>
      <c r="G153" s="45">
        <f t="shared" si="77"/>
        <v>0.7730704862479002</v>
      </c>
      <c r="H153" s="45">
        <f t="shared" si="77"/>
        <v>0.77585604531582752</v>
      </c>
      <c r="I153" s="45">
        <f t="shared" si="77"/>
        <v>0.77745838618312924</v>
      </c>
      <c r="J153" s="45">
        <f t="shared" si="77"/>
        <v>0.77840993505879419</v>
      </c>
      <c r="K153" s="45">
        <f t="shared" si="77"/>
        <v>0.77991029593147898</v>
      </c>
      <c r="L153" s="45">
        <f t="shared" si="77"/>
        <v>0.78125485389582083</v>
      </c>
      <c r="M153" s="45">
        <f t="shared" si="77"/>
        <v>0.78268129721457746</v>
      </c>
      <c r="N153" s="45">
        <f t="shared" si="77"/>
        <v>0.78502464985631937</v>
      </c>
      <c r="O153" s="45">
        <f t="shared" si="77"/>
        <v>0.78794728296355099</v>
      </c>
      <c r="P153" s="45">
        <f t="shared" si="77"/>
        <v>0.79027854079398929</v>
      </c>
      <c r="Q153" s="45">
        <f t="shared" si="77"/>
        <v>0.7948266554515655</v>
      </c>
      <c r="R153" s="45">
        <f t="shared" ref="R153:V153" si="78">IF(R134=0,"",R134/R115)</f>
        <v>0.80075817626942847</v>
      </c>
      <c r="S153" s="45">
        <f t="shared" si="78"/>
        <v>0.80852231240985162</v>
      </c>
      <c r="T153" s="45">
        <f t="shared" si="78"/>
        <v>0.81731947417190598</v>
      </c>
      <c r="U153" s="45">
        <f t="shared" si="78"/>
        <v>0.82647858517635453</v>
      </c>
      <c r="V153" s="45">
        <f t="shared" si="78"/>
        <v>0.83665621878787955</v>
      </c>
      <c r="W153" s="45">
        <f t="shared" ref="W153" si="79">IF(W134=0,"",W134/W115)</f>
        <v>0.84760725446139751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188216.65907207999</v>
      </c>
      <c r="C155" s="117">
        <f t="shared" si="80"/>
        <v>198389.60263080001</v>
      </c>
      <c r="D155" s="117">
        <f t="shared" si="80"/>
        <v>197556.47064108</v>
      </c>
      <c r="E155" s="117">
        <f t="shared" si="80"/>
        <v>206921.31443171998</v>
      </c>
      <c r="F155" s="117">
        <f t="shared" si="80"/>
        <v>208570.88084219999</v>
      </c>
      <c r="G155" s="117">
        <f t="shared" si="80"/>
        <v>208988.14202064002</v>
      </c>
      <c r="H155" s="117">
        <f t="shared" si="80"/>
        <v>204768.29267028</v>
      </c>
      <c r="I155" s="117">
        <f t="shared" si="80"/>
        <v>188272.17568044006</v>
      </c>
      <c r="J155" s="117">
        <f t="shared" si="80"/>
        <v>197229.41613864008</v>
      </c>
      <c r="K155" s="117">
        <f t="shared" si="80"/>
        <v>199080.95108112</v>
      </c>
      <c r="L155" s="117">
        <f t="shared" si="80"/>
        <v>216539.35555212011</v>
      </c>
      <c r="M155" s="117">
        <f t="shared" si="80"/>
        <v>189721.80052343995</v>
      </c>
      <c r="N155" s="117">
        <f t="shared" si="80"/>
        <v>199799.75307204004</v>
      </c>
      <c r="O155" s="117">
        <f t="shared" si="80"/>
        <v>203194.22740200005</v>
      </c>
      <c r="P155" s="117">
        <f t="shared" si="80"/>
        <v>166581.01166867997</v>
      </c>
      <c r="Q155" s="117">
        <f t="shared" si="80"/>
        <v>180469.10741255994</v>
      </c>
      <c r="R155" s="117">
        <f t="shared" ref="R155:V155" si="81">R156+R159+R161+R170</f>
        <v>191985.48258516009</v>
      </c>
      <c r="S155" s="117">
        <f t="shared" si="81"/>
        <v>191215.86290928008</v>
      </c>
      <c r="T155" s="117">
        <f t="shared" si="81"/>
        <v>189223.74421235992</v>
      </c>
      <c r="U155" s="117">
        <f t="shared" si="81"/>
        <v>187141.76523108</v>
      </c>
      <c r="V155" s="117">
        <f t="shared" si="81"/>
        <v>185560.54526195995</v>
      </c>
      <c r="W155" s="117">
        <f t="shared" ref="W155" si="82">W156+W159+W161+W170</f>
        <v>202327.9638494399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158917.08354059514</v>
      </c>
      <c r="C156" s="122">
        <f t="shared" si="83"/>
        <v>168347.74011287559</v>
      </c>
      <c r="D156" s="122">
        <f t="shared" si="83"/>
        <v>166001.50492529405</v>
      </c>
      <c r="E156" s="122">
        <f t="shared" si="83"/>
        <v>174266.79117681264</v>
      </c>
      <c r="F156" s="122">
        <f t="shared" si="83"/>
        <v>176356.85303408172</v>
      </c>
      <c r="G156" s="122">
        <f t="shared" si="83"/>
        <v>175857.63585460742</v>
      </c>
      <c r="H156" s="122">
        <f t="shared" si="83"/>
        <v>171577.51647004491</v>
      </c>
      <c r="I156" s="122">
        <f t="shared" si="83"/>
        <v>155111.94533202201</v>
      </c>
      <c r="J156" s="122">
        <f t="shared" si="83"/>
        <v>165322.46941020491</v>
      </c>
      <c r="K156" s="122">
        <f t="shared" si="83"/>
        <v>166683.97766569717</v>
      </c>
      <c r="L156" s="122">
        <f t="shared" si="83"/>
        <v>182324.32888566956</v>
      </c>
      <c r="M156" s="122">
        <f t="shared" si="83"/>
        <v>156840.62734775097</v>
      </c>
      <c r="N156" s="122">
        <f t="shared" si="83"/>
        <v>167059.84286856384</v>
      </c>
      <c r="O156" s="122">
        <f t="shared" si="83"/>
        <v>171028.93907919078</v>
      </c>
      <c r="P156" s="122">
        <f t="shared" si="83"/>
        <v>135868.1681495223</v>
      </c>
      <c r="Q156" s="122">
        <f t="shared" si="83"/>
        <v>148641.46393153747</v>
      </c>
      <c r="R156" s="122">
        <f t="shared" ref="R156:V156" si="84">SUM(R157:R158)</f>
        <v>158853.58742421016</v>
      </c>
      <c r="S156" s="122">
        <f t="shared" si="84"/>
        <v>157435.00598491283</v>
      </c>
      <c r="T156" s="122">
        <f t="shared" si="84"/>
        <v>154852.54023459222</v>
      </c>
      <c r="U156" s="122">
        <f t="shared" si="84"/>
        <v>153567.64298293547</v>
      </c>
      <c r="V156" s="122">
        <f t="shared" si="84"/>
        <v>152173.50204390709</v>
      </c>
      <c r="W156" s="122">
        <f t="shared" ref="W156" si="85">SUM(W157:W158)</f>
        <v>168533.1778068878</v>
      </c>
      <c r="DA156" s="130" t="s">
        <v>2132</v>
      </c>
    </row>
    <row r="157" spans="1:105" ht="12" customHeight="1" x14ac:dyDescent="0.25">
      <c r="A157" s="97" t="s">
        <v>218</v>
      </c>
      <c r="B157" s="98">
        <v>158917.08354059514</v>
      </c>
      <c r="C157" s="98">
        <v>168347.74011287559</v>
      </c>
      <c r="D157" s="98">
        <v>166001.50492529405</v>
      </c>
      <c r="E157" s="98">
        <v>174266.79117681264</v>
      </c>
      <c r="F157" s="98">
        <v>176356.85303408172</v>
      </c>
      <c r="G157" s="98">
        <v>175857.63585460742</v>
      </c>
      <c r="H157" s="98">
        <v>171577.51647004491</v>
      </c>
      <c r="I157" s="98">
        <v>155111.94533202201</v>
      </c>
      <c r="J157" s="98">
        <v>165322.46941020491</v>
      </c>
      <c r="K157" s="98">
        <v>166683.97766569717</v>
      </c>
      <c r="L157" s="98">
        <v>182324.32888566956</v>
      </c>
      <c r="M157" s="98">
        <v>156840.62734775097</v>
      </c>
      <c r="N157" s="98">
        <v>167059.84286856384</v>
      </c>
      <c r="O157" s="98">
        <v>171028.93907919078</v>
      </c>
      <c r="P157" s="98">
        <v>135868.1681495223</v>
      </c>
      <c r="Q157" s="98">
        <v>148641.46393153747</v>
      </c>
      <c r="R157" s="98">
        <v>158853.58742421016</v>
      </c>
      <c r="S157" s="98">
        <v>157435.00598491283</v>
      </c>
      <c r="T157" s="98">
        <v>154852.54023459222</v>
      </c>
      <c r="U157" s="98">
        <v>153567.64298293547</v>
      </c>
      <c r="V157" s="98">
        <v>152173.50204390709</v>
      </c>
      <c r="W157" s="98">
        <v>168533.1778068878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22660.724724234384</v>
      </c>
      <c r="C161" s="122">
        <v>23292.232977408614</v>
      </c>
      <c r="D161" s="122">
        <v>24435.939571250045</v>
      </c>
      <c r="E161" s="122">
        <v>25213.646290578166</v>
      </c>
      <c r="F161" s="122">
        <v>25018.334233018581</v>
      </c>
      <c r="G161" s="122">
        <v>25471.811291972139</v>
      </c>
      <c r="H161" s="122">
        <v>25498.228669288816</v>
      </c>
      <c r="I161" s="122">
        <v>25772.310905100163</v>
      </c>
      <c r="J161" s="122">
        <v>24928.18754291147</v>
      </c>
      <c r="K161" s="122">
        <v>25476.665030897024</v>
      </c>
      <c r="L161" s="122">
        <v>26737.427019235067</v>
      </c>
      <c r="M161" s="122">
        <v>25429.228911284325</v>
      </c>
      <c r="N161" s="122">
        <v>25769.755350866912</v>
      </c>
      <c r="O161" s="122">
        <v>25341.436455726318</v>
      </c>
      <c r="P161" s="122">
        <v>24166.258536355617</v>
      </c>
      <c r="Q161" s="122">
        <v>25043.943260434404</v>
      </c>
      <c r="R161" s="122">
        <v>26093.953781257111</v>
      </c>
      <c r="S161" s="122">
        <v>26277.526512467881</v>
      </c>
      <c r="T161" s="122">
        <v>26846.804996123898</v>
      </c>
      <c r="U161" s="122">
        <v>25971.010058854343</v>
      </c>
      <c r="V161" s="122">
        <v>25439.732516897177</v>
      </c>
      <c r="W161" s="122">
        <v>26051.331418642356</v>
      </c>
      <c r="DA161" s="130" t="s">
        <v>2137</v>
      </c>
    </row>
    <row r="162" spans="1:105" ht="12" customHeight="1" x14ac:dyDescent="0.25">
      <c r="A162" s="97" t="s">
        <v>134</v>
      </c>
      <c r="B162" s="98">
        <v>22648.667320027726</v>
      </c>
      <c r="C162" s="98">
        <v>23277.8632851865</v>
      </c>
      <c r="D162" s="98">
        <v>24419.181416286774</v>
      </c>
      <c r="E162" s="98">
        <v>25192.504076782538</v>
      </c>
      <c r="F162" s="98">
        <v>24995.110231804894</v>
      </c>
      <c r="G162" s="98">
        <v>25445.711988977248</v>
      </c>
      <c r="H162" s="98">
        <v>25469.96408013126</v>
      </c>
      <c r="I162" s="98">
        <v>25737.764833485075</v>
      </c>
      <c r="J162" s="98">
        <v>24892.649873010188</v>
      </c>
      <c r="K162" s="98">
        <v>25433.48996585975</v>
      </c>
      <c r="L162" s="98">
        <v>26687.973768383745</v>
      </c>
      <c r="M162" s="98">
        <v>25383.787153249345</v>
      </c>
      <c r="N162" s="98">
        <v>25720.000276616443</v>
      </c>
      <c r="O162" s="98">
        <v>25285.512942802921</v>
      </c>
      <c r="P162" s="98">
        <v>24107.887249638668</v>
      </c>
      <c r="Q162" s="98">
        <v>24982.17128416527</v>
      </c>
      <c r="R162" s="98">
        <v>26023.313331249567</v>
      </c>
      <c r="S162" s="98">
        <v>26204.502264147352</v>
      </c>
      <c r="T162" s="98">
        <v>26766.568145156471</v>
      </c>
      <c r="U162" s="98">
        <v>25890.696105647181</v>
      </c>
      <c r="V162" s="98">
        <v>25364.510193568185</v>
      </c>
      <c r="W162" s="98">
        <v>25956.389484386753</v>
      </c>
      <c r="DA162" s="63" t="s">
        <v>2138</v>
      </c>
    </row>
    <row r="163" spans="1:105" ht="12" customHeight="1" x14ac:dyDescent="0.25">
      <c r="A163" s="97" t="s">
        <v>133</v>
      </c>
      <c r="B163" s="98">
        <v>12.057404206655516</v>
      </c>
      <c r="C163" s="98">
        <v>14.369692222116512</v>
      </c>
      <c r="D163" s="98">
        <v>16.758154963269998</v>
      </c>
      <c r="E163" s="98">
        <v>21.142213795624421</v>
      </c>
      <c r="F163" s="98">
        <v>23.224001213692443</v>
      </c>
      <c r="G163" s="98">
        <v>26.099302994891108</v>
      </c>
      <c r="H163" s="98">
        <v>28.26458915755288</v>
      </c>
      <c r="I163" s="98">
        <v>34.546071615092451</v>
      </c>
      <c r="J163" s="98">
        <v>35.537669901286733</v>
      </c>
      <c r="K163" s="98">
        <v>43.17506503727833</v>
      </c>
      <c r="L163" s="98">
        <v>49.453250851308567</v>
      </c>
      <c r="M163" s="98">
        <v>45.441758034986982</v>
      </c>
      <c r="N163" s="98">
        <v>49.755074250466855</v>
      </c>
      <c r="O163" s="98">
        <v>55.923512923391321</v>
      </c>
      <c r="P163" s="98">
        <v>58.371286716946216</v>
      </c>
      <c r="Q163" s="98">
        <v>61.771976269130853</v>
      </c>
      <c r="R163" s="98">
        <v>70.640450007537453</v>
      </c>
      <c r="S163" s="98">
        <v>73.024248320535108</v>
      </c>
      <c r="T163" s="98">
        <v>80.23685096741923</v>
      </c>
      <c r="U163" s="98">
        <v>80.313953207167899</v>
      </c>
      <c r="V163" s="98">
        <v>75.222323328993852</v>
      </c>
      <c r="W163" s="98">
        <v>94.941934255596152</v>
      </c>
      <c r="DA163" s="63" t="s">
        <v>2139</v>
      </c>
    </row>
    <row r="164" spans="1:105" ht="12" customHeight="1" x14ac:dyDescent="0.25">
      <c r="A164" s="100" t="s">
        <v>218</v>
      </c>
      <c r="B164" s="101">
        <v>12.057404206655516</v>
      </c>
      <c r="C164" s="101">
        <v>14.369692222116512</v>
      </c>
      <c r="D164" s="101">
        <v>16.758154963269998</v>
      </c>
      <c r="E164" s="101">
        <v>21.142213795624421</v>
      </c>
      <c r="F164" s="101">
        <v>23.224001213692443</v>
      </c>
      <c r="G164" s="101">
        <v>26.099302994891108</v>
      </c>
      <c r="H164" s="101">
        <v>28.26458915755288</v>
      </c>
      <c r="I164" s="101">
        <v>34.546071615092451</v>
      </c>
      <c r="J164" s="101">
        <v>35.537669901286733</v>
      </c>
      <c r="K164" s="101">
        <v>43.17506503727833</v>
      </c>
      <c r="L164" s="101">
        <v>49.453250851308567</v>
      </c>
      <c r="M164" s="101">
        <v>45.441758034986982</v>
      </c>
      <c r="N164" s="101">
        <v>49.755074250466855</v>
      </c>
      <c r="O164" s="101">
        <v>55.923512923391321</v>
      </c>
      <c r="P164" s="101">
        <v>58.371286716946216</v>
      </c>
      <c r="Q164" s="101">
        <v>61.771976269130853</v>
      </c>
      <c r="R164" s="101">
        <v>70.640450007537453</v>
      </c>
      <c r="S164" s="101">
        <v>73.024248320535108</v>
      </c>
      <c r="T164" s="101">
        <v>80.23685096741923</v>
      </c>
      <c r="U164" s="101">
        <v>80.313953207167899</v>
      </c>
      <c r="V164" s="101">
        <v>75.222323328993852</v>
      </c>
      <c r="W164" s="101">
        <v>94.941934255596152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6638.8508072504919</v>
      </c>
      <c r="C170" s="122">
        <v>6749.6295405158071</v>
      </c>
      <c r="D170" s="122">
        <v>7119.0261445358856</v>
      </c>
      <c r="E170" s="122">
        <v>7440.8769643291917</v>
      </c>
      <c r="F170" s="122">
        <v>7195.6935750997</v>
      </c>
      <c r="G170" s="122">
        <v>7658.6948740604557</v>
      </c>
      <c r="H170" s="122">
        <v>7692.5475309462845</v>
      </c>
      <c r="I170" s="122">
        <v>7387.9194433178827</v>
      </c>
      <c r="J170" s="122">
        <v>6978.7591855237015</v>
      </c>
      <c r="K170" s="122">
        <v>6920.3083845258352</v>
      </c>
      <c r="L170" s="122">
        <v>7477.599647215472</v>
      </c>
      <c r="M170" s="122">
        <v>7451.9442644046576</v>
      </c>
      <c r="N170" s="122">
        <v>6970.1548526092838</v>
      </c>
      <c r="O170" s="122">
        <v>6823.8518670829435</v>
      </c>
      <c r="P170" s="122">
        <v>6546.5849828020519</v>
      </c>
      <c r="Q170" s="122">
        <v>6783.7002205880844</v>
      </c>
      <c r="R170" s="122">
        <v>7037.9413796928029</v>
      </c>
      <c r="S170" s="122">
        <v>7503.3304118993738</v>
      </c>
      <c r="T170" s="122">
        <v>7524.398981643807</v>
      </c>
      <c r="U170" s="122">
        <v>7603.1121892901838</v>
      </c>
      <c r="V170" s="122">
        <v>7947.3107011556722</v>
      </c>
      <c r="W170" s="122">
        <v>7743.4546239097335</v>
      </c>
      <c r="DA170" s="130" t="s">
        <v>2146</v>
      </c>
    </row>
    <row r="171" spans="1:105" ht="12" customHeight="1" x14ac:dyDescent="0.25">
      <c r="A171" s="97" t="s">
        <v>175</v>
      </c>
      <c r="B171" s="98">
        <v>6638.8508072504919</v>
      </c>
      <c r="C171" s="98">
        <v>6749.6295405158071</v>
      </c>
      <c r="D171" s="98">
        <v>7119.0261445358856</v>
      </c>
      <c r="E171" s="98">
        <v>7440.8769643291917</v>
      </c>
      <c r="F171" s="98">
        <v>7195.6935750997</v>
      </c>
      <c r="G171" s="98">
        <v>7658.6948740604557</v>
      </c>
      <c r="H171" s="98">
        <v>7692.5475309462845</v>
      </c>
      <c r="I171" s="98">
        <v>7387.9194433178827</v>
      </c>
      <c r="J171" s="98">
        <v>6978.7591855237015</v>
      </c>
      <c r="K171" s="98">
        <v>6920.3083845258352</v>
      </c>
      <c r="L171" s="98">
        <v>7477.599647215472</v>
      </c>
      <c r="M171" s="98">
        <v>7451.9442644046576</v>
      </c>
      <c r="N171" s="98">
        <v>6970.1548526092838</v>
      </c>
      <c r="O171" s="98">
        <v>6823.8518670829435</v>
      </c>
      <c r="P171" s="98">
        <v>6546.5849828020519</v>
      </c>
      <c r="Q171" s="98">
        <v>6783.7002205880844</v>
      </c>
      <c r="R171" s="98">
        <v>7037.9413796928029</v>
      </c>
      <c r="S171" s="98">
        <v>7503.3304118993738</v>
      </c>
      <c r="T171" s="98">
        <v>7524.398981643807</v>
      </c>
      <c r="U171" s="98">
        <v>7603.1121892901838</v>
      </c>
      <c r="V171" s="98">
        <v>7947.3107011556722</v>
      </c>
      <c r="W171" s="98">
        <v>7743.4546239097335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15888.193711064565</v>
      </c>
      <c r="C174" s="117">
        <f t="shared" si="87"/>
        <v>16357.267837995392</v>
      </c>
      <c r="D174" s="117">
        <f t="shared" si="87"/>
        <v>15880.851026291059</v>
      </c>
      <c r="E174" s="117">
        <f t="shared" si="87"/>
        <v>16233.288283039912</v>
      </c>
      <c r="F174" s="117">
        <f t="shared" si="87"/>
        <v>16022.353908806932</v>
      </c>
      <c r="G174" s="117">
        <f t="shared" si="87"/>
        <v>15923.314013465751</v>
      </c>
      <c r="H174" s="117">
        <f t="shared" si="87"/>
        <v>15491.158290115705</v>
      </c>
      <c r="I174" s="117">
        <f t="shared" si="87"/>
        <v>14217.072506490429</v>
      </c>
      <c r="J174" s="117">
        <f t="shared" si="87"/>
        <v>14619.11986855121</v>
      </c>
      <c r="K174" s="117">
        <f t="shared" si="87"/>
        <v>14601.855812989526</v>
      </c>
      <c r="L174" s="117">
        <f t="shared" si="87"/>
        <v>15700.677709868267</v>
      </c>
      <c r="M174" s="117">
        <f t="shared" si="87"/>
        <v>13803.787944326217</v>
      </c>
      <c r="N174" s="117">
        <f t="shared" si="87"/>
        <v>14481.23624797511</v>
      </c>
      <c r="O174" s="117">
        <f t="shared" si="87"/>
        <v>14777.99556474159</v>
      </c>
      <c r="P174" s="117">
        <f t="shared" si="87"/>
        <v>12095.022174940528</v>
      </c>
      <c r="Q174" s="117">
        <f t="shared" si="87"/>
        <v>12883.739342386845</v>
      </c>
      <c r="R174" s="117">
        <f t="shared" ref="R174:V174" si="88">R175+R178+R180+R189</f>
        <v>13367.325658331949</v>
      </c>
      <c r="S174" s="117">
        <f t="shared" si="88"/>
        <v>13135.881933829471</v>
      </c>
      <c r="T174" s="117">
        <f t="shared" si="88"/>
        <v>12808.436564532427</v>
      </c>
      <c r="U174" s="117">
        <f t="shared" si="88"/>
        <v>12633.26302976278</v>
      </c>
      <c r="V174" s="117">
        <f t="shared" si="88"/>
        <v>12453.179808908497</v>
      </c>
      <c r="W174" s="117">
        <f t="shared" ref="W174" si="89">W175+W178+W180+W189</f>
        <v>13431.362610321299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13097.480522797465</v>
      </c>
      <c r="C175" s="122">
        <f t="shared" si="90"/>
        <v>13539.038096163516</v>
      </c>
      <c r="D175" s="122">
        <f t="shared" si="90"/>
        <v>13000.149224158446</v>
      </c>
      <c r="E175" s="122">
        <f t="shared" si="90"/>
        <v>13285.91933195393</v>
      </c>
      <c r="F175" s="122">
        <f t="shared" si="90"/>
        <v>13160.258015817002</v>
      </c>
      <c r="G175" s="122">
        <f t="shared" si="90"/>
        <v>13031.931776163678</v>
      </c>
      <c r="H175" s="122">
        <f t="shared" si="90"/>
        <v>12615.694634409683</v>
      </c>
      <c r="I175" s="122">
        <f t="shared" si="90"/>
        <v>11400.665556528844</v>
      </c>
      <c r="J175" s="122">
        <f t="shared" si="90"/>
        <v>11925.411293884685</v>
      </c>
      <c r="K175" s="122">
        <f t="shared" si="90"/>
        <v>11897.244668681682</v>
      </c>
      <c r="L175" s="122">
        <f t="shared" si="90"/>
        <v>12879.943424746876</v>
      </c>
      <c r="M175" s="122">
        <f t="shared" si="90"/>
        <v>11090.39535442178</v>
      </c>
      <c r="N175" s="122">
        <f t="shared" si="90"/>
        <v>11771.41054125427</v>
      </c>
      <c r="O175" s="122">
        <f t="shared" si="90"/>
        <v>12122.884521866066</v>
      </c>
      <c r="P175" s="122">
        <f t="shared" si="90"/>
        <v>9588.5980661001686</v>
      </c>
      <c r="Q175" s="122">
        <f t="shared" si="90"/>
        <v>10319.974091739798</v>
      </c>
      <c r="R175" s="122">
        <f t="shared" ref="R175:V175" si="91">SUM(R176:R177)</f>
        <v>10773.603021088811</v>
      </c>
      <c r="S175" s="122">
        <f t="shared" si="91"/>
        <v>10503.187913258356</v>
      </c>
      <c r="T175" s="122">
        <f t="shared" si="91"/>
        <v>10175.466426312401</v>
      </c>
      <c r="U175" s="122">
        <f t="shared" si="91"/>
        <v>10057.575367709955</v>
      </c>
      <c r="V175" s="122">
        <f t="shared" si="91"/>
        <v>9902.5964570539272</v>
      </c>
      <c r="W175" s="122">
        <f t="shared" ref="W175" si="92">SUM(W176:W177)</f>
        <v>10866.051528764445</v>
      </c>
      <c r="DA175" s="130" t="s">
        <v>2300</v>
      </c>
    </row>
    <row r="176" spans="1:105" ht="12" customHeight="1" x14ac:dyDescent="0.25">
      <c r="A176" s="97" t="s">
        <v>218</v>
      </c>
      <c r="B176" s="98">
        <v>12934.694907852845</v>
      </c>
      <c r="C176" s="98">
        <v>13370.365393546959</v>
      </c>
      <c r="D176" s="98">
        <v>12838.767282068617</v>
      </c>
      <c r="E176" s="98">
        <v>13125.482131645824</v>
      </c>
      <c r="F176" s="98">
        <v>12998.046874899948</v>
      </c>
      <c r="G176" s="98">
        <v>12871.448095285521</v>
      </c>
      <c r="H176" s="98">
        <v>12461.964845332717</v>
      </c>
      <c r="I176" s="98">
        <v>11261.693780104957</v>
      </c>
      <c r="J176" s="98">
        <v>11779.251903180266</v>
      </c>
      <c r="K176" s="98">
        <v>11750.799703405359</v>
      </c>
      <c r="L176" s="98">
        <v>12718.18161462508</v>
      </c>
      <c r="M176" s="98">
        <v>10951.166754859571</v>
      </c>
      <c r="N176" s="98">
        <v>11622.352596986186</v>
      </c>
      <c r="O176" s="98">
        <v>11963.25175881926</v>
      </c>
      <c r="P176" s="98">
        <v>9462.8753769472096</v>
      </c>
      <c r="Q176" s="98">
        <v>10185.917120930999</v>
      </c>
      <c r="R176" s="98">
        <v>10631.885155385689</v>
      </c>
      <c r="S176" s="98">
        <v>10364.40090835443</v>
      </c>
      <c r="T176" s="98">
        <v>10039.617461704596</v>
      </c>
      <c r="U176" s="98">
        <v>9922.1997690556327</v>
      </c>
      <c r="V176" s="98">
        <v>9768.6409874038964</v>
      </c>
      <c r="W176" s="98">
        <v>10718.630070464857</v>
      </c>
      <c r="DA176" s="63" t="s">
        <v>2301</v>
      </c>
    </row>
    <row r="177" spans="1:105" ht="12" customHeight="1" x14ac:dyDescent="0.25">
      <c r="A177" s="97" t="s">
        <v>53</v>
      </c>
      <c r="B177" s="98">
        <v>162.78561494461911</v>
      </c>
      <c r="C177" s="98">
        <v>168.67270261655705</v>
      </c>
      <c r="D177" s="98">
        <v>161.38194208982824</v>
      </c>
      <c r="E177" s="98">
        <v>160.43720030810636</v>
      </c>
      <c r="F177" s="98">
        <v>162.21114091705462</v>
      </c>
      <c r="G177" s="98">
        <v>160.48368087815695</v>
      </c>
      <c r="H177" s="98">
        <v>153.72978907696645</v>
      </c>
      <c r="I177" s="98">
        <v>138.97177642388647</v>
      </c>
      <c r="J177" s="98">
        <v>146.15939070441857</v>
      </c>
      <c r="K177" s="98">
        <v>146.44496527632415</v>
      </c>
      <c r="L177" s="98">
        <v>161.76181012179606</v>
      </c>
      <c r="M177" s="98">
        <v>139.22859956221049</v>
      </c>
      <c r="N177" s="98">
        <v>149.05794426808396</v>
      </c>
      <c r="O177" s="98">
        <v>159.63276304680537</v>
      </c>
      <c r="P177" s="98">
        <v>125.72268915295942</v>
      </c>
      <c r="Q177" s="98">
        <v>134.05697080879915</v>
      </c>
      <c r="R177" s="98">
        <v>141.71786570312233</v>
      </c>
      <c r="S177" s="98">
        <v>138.7870049039258</v>
      </c>
      <c r="T177" s="98">
        <v>135.84896460780507</v>
      </c>
      <c r="U177" s="98">
        <v>135.37559865432124</v>
      </c>
      <c r="V177" s="98">
        <v>133.95546965003069</v>
      </c>
      <c r="W177" s="98">
        <v>147.42145829958912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16.705437749520833</v>
      </c>
      <c r="C178" s="122">
        <f t="shared" si="93"/>
        <v>19.460448670299034</v>
      </c>
      <c r="D178" s="122">
        <f t="shared" si="93"/>
        <v>17.036854415445841</v>
      </c>
      <c r="E178" s="122">
        <f t="shared" si="93"/>
        <v>47.926241906203224</v>
      </c>
      <c r="F178" s="122">
        <f t="shared" si="93"/>
        <v>22.920558855928274</v>
      </c>
      <c r="G178" s="122">
        <f t="shared" si="93"/>
        <v>27.627581225568534</v>
      </c>
      <c r="H178" s="122">
        <f t="shared" si="93"/>
        <v>37.69083872224892</v>
      </c>
      <c r="I178" s="122">
        <f t="shared" si="93"/>
        <v>30.756581225297758</v>
      </c>
      <c r="J178" s="122">
        <f t="shared" si="93"/>
        <v>35.877610366859734</v>
      </c>
      <c r="K178" s="122">
        <f t="shared" si="93"/>
        <v>41.650851305506762</v>
      </c>
      <c r="L178" s="122">
        <f t="shared" si="93"/>
        <v>40.057502423364703</v>
      </c>
      <c r="M178" s="122">
        <f t="shared" si="93"/>
        <v>42.172864612029848</v>
      </c>
      <c r="N178" s="122">
        <f t="shared" si="93"/>
        <v>55.034965011746877</v>
      </c>
      <c r="O178" s="122">
        <f t="shared" si="93"/>
        <v>41.159330896217178</v>
      </c>
      <c r="P178" s="122">
        <f t="shared" si="93"/>
        <v>34.046228660970939</v>
      </c>
      <c r="Q178" s="122">
        <f t="shared" si="93"/>
        <v>52.410425052215039</v>
      </c>
      <c r="R178" s="122">
        <f t="shared" si="93"/>
        <v>44.709176378453982</v>
      </c>
      <c r="S178" s="122">
        <f t="shared" si="93"/>
        <v>55.31407138310302</v>
      </c>
      <c r="T178" s="122">
        <f t="shared" si="93"/>
        <v>48.352939609783917</v>
      </c>
      <c r="U178" s="122">
        <f t="shared" si="93"/>
        <v>56.427281575976323</v>
      </c>
      <c r="V178" s="122">
        <f t="shared" si="93"/>
        <v>52.678338708429187</v>
      </c>
      <c r="W178" s="122">
        <f t="shared" si="93"/>
        <v>59.714100426298216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16.705437749520833</v>
      </c>
      <c r="C179" s="98">
        <f>RES_hhdet_fech!C67</f>
        <v>19.460448670299034</v>
      </c>
      <c r="D179" s="98">
        <f>RES_hhdet_fech!D67</f>
        <v>17.036854415445841</v>
      </c>
      <c r="E179" s="98">
        <f>RES_hhdet_fech!E67</f>
        <v>47.926241906203224</v>
      </c>
      <c r="F179" s="98">
        <f>RES_hhdet_fech!F67</f>
        <v>22.920558855928274</v>
      </c>
      <c r="G179" s="98">
        <f>RES_hhdet_fech!G67</f>
        <v>27.627581225568534</v>
      </c>
      <c r="H179" s="98">
        <f>RES_hhdet_fech!H67</f>
        <v>37.69083872224892</v>
      </c>
      <c r="I179" s="98">
        <f>RES_hhdet_fech!I67</f>
        <v>30.756581225297758</v>
      </c>
      <c r="J179" s="98">
        <f>RES_hhdet_fech!J67</f>
        <v>35.877610366859734</v>
      </c>
      <c r="K179" s="98">
        <f>RES_hhdet_fech!K67</f>
        <v>41.650851305506762</v>
      </c>
      <c r="L179" s="98">
        <f>RES_hhdet_fech!L67</f>
        <v>40.057502423364703</v>
      </c>
      <c r="M179" s="98">
        <f>RES_hhdet_fech!M67</f>
        <v>42.172864612029848</v>
      </c>
      <c r="N179" s="98">
        <f>RES_hhdet_fech!N67</f>
        <v>55.034965011746877</v>
      </c>
      <c r="O179" s="98">
        <f>RES_hhdet_fech!O67</f>
        <v>41.159330896217178</v>
      </c>
      <c r="P179" s="98">
        <f>RES_hhdet_fech!P67</f>
        <v>34.046228660970939</v>
      </c>
      <c r="Q179" s="98">
        <f>RES_hhdet_fech!Q67</f>
        <v>52.410425052215039</v>
      </c>
      <c r="R179" s="98">
        <f>RES_hhdet_fech!R67</f>
        <v>44.709176378453982</v>
      </c>
      <c r="S179" s="98">
        <f>RES_hhdet_fech!S67</f>
        <v>55.31407138310302</v>
      </c>
      <c r="T179" s="98">
        <f>RES_hhdet_fech!T67</f>
        <v>48.352939609783917</v>
      </c>
      <c r="U179" s="98">
        <f>RES_hhdet_fech!U67</f>
        <v>56.427281575976323</v>
      </c>
      <c r="V179" s="98">
        <f>RES_hhdet_fech!V67</f>
        <v>52.678338708429187</v>
      </c>
      <c r="W179" s="98">
        <f>RES_hhdet_fech!W67</f>
        <v>59.714100426298216</v>
      </c>
      <c r="DA179" s="63" t="s">
        <v>2304</v>
      </c>
    </row>
    <row r="180" spans="1:105" ht="12" customHeight="1" x14ac:dyDescent="0.25">
      <c r="A180" s="121" t="s">
        <v>55</v>
      </c>
      <c r="B180" s="122">
        <v>1997.2324833019823</v>
      </c>
      <c r="C180" s="122">
        <v>2012.1078675758174</v>
      </c>
      <c r="D180" s="122">
        <v>2056.4955761177575</v>
      </c>
      <c r="E180" s="122">
        <v>2075.3330072710064</v>
      </c>
      <c r="F180" s="122">
        <v>2034.4095969860789</v>
      </c>
      <c r="G180" s="122">
        <v>2034.6707460522712</v>
      </c>
      <c r="H180" s="122">
        <v>2011.5061918422264</v>
      </c>
      <c r="I180" s="122">
        <v>1997.8789857639395</v>
      </c>
      <c r="J180" s="122">
        <v>1911.3828202243842</v>
      </c>
      <c r="K180" s="122">
        <v>1929.9525397022212</v>
      </c>
      <c r="L180" s="122">
        <v>2004.7267467561978</v>
      </c>
      <c r="M180" s="122">
        <v>1920.8159845586879</v>
      </c>
      <c r="N180" s="122">
        <v>1934.1209623561413</v>
      </c>
      <c r="O180" s="122">
        <v>1903.2279778478417</v>
      </c>
      <c r="P180" s="122">
        <v>1794.986990119309</v>
      </c>
      <c r="Q180" s="122">
        <v>1828.1272691358859</v>
      </c>
      <c r="R180" s="122">
        <v>1861.9424273886191</v>
      </c>
      <c r="S180" s="122">
        <v>1851.3733136467388</v>
      </c>
      <c r="T180" s="122">
        <v>1869.5384200452361</v>
      </c>
      <c r="U180" s="122">
        <v>1803.078629639492</v>
      </c>
      <c r="V180" s="122">
        <v>1764.4567496659806</v>
      </c>
      <c r="W180" s="122">
        <v>1779.4466464975321</v>
      </c>
      <c r="DA180" s="130" t="s">
        <v>2305</v>
      </c>
    </row>
    <row r="181" spans="1:105" ht="12" customHeight="1" x14ac:dyDescent="0.25">
      <c r="A181" s="97" t="s">
        <v>134</v>
      </c>
      <c r="B181" s="98">
        <v>2012.1269896991387</v>
      </c>
      <c r="C181" s="98">
        <v>2036.8618718294942</v>
      </c>
      <c r="D181" s="98">
        <v>2080.9463946613523</v>
      </c>
      <c r="E181" s="98">
        <v>2102.3604353085007</v>
      </c>
      <c r="F181" s="98">
        <v>2057.2971011685431</v>
      </c>
      <c r="G181" s="98">
        <v>2058.6890323467846</v>
      </c>
      <c r="H181" s="98">
        <v>2029.3464927212767</v>
      </c>
      <c r="I181" s="98">
        <v>2012.1559014114839</v>
      </c>
      <c r="J181" s="98">
        <v>1923.6580244873674</v>
      </c>
      <c r="K181" s="98">
        <v>1943.0245175916448</v>
      </c>
      <c r="L181" s="98">
        <v>2021.4140060014226</v>
      </c>
      <c r="M181" s="98">
        <v>1926.8344833764538</v>
      </c>
      <c r="N181" s="98">
        <v>1947.1146019228311</v>
      </c>
      <c r="O181" s="98">
        <v>1913.1035884279113</v>
      </c>
      <c r="P181" s="98">
        <v>1803.6328339709189</v>
      </c>
      <c r="Q181" s="98">
        <v>1836.606804615594</v>
      </c>
      <c r="R181" s="98">
        <v>1873.3678774421824</v>
      </c>
      <c r="S181" s="98">
        <v>1859.0481463472215</v>
      </c>
      <c r="T181" s="98">
        <v>1880.9542429653518</v>
      </c>
      <c r="U181" s="98">
        <v>1810.2151511739089</v>
      </c>
      <c r="V181" s="98">
        <v>1765.5923917272316</v>
      </c>
      <c r="W181" s="98">
        <v>1778.6778597148079</v>
      </c>
      <c r="DA181" s="63" t="s">
        <v>2306</v>
      </c>
    </row>
    <row r="182" spans="1:105" ht="12" customHeight="1" x14ac:dyDescent="0.25">
      <c r="A182" s="97" t="s">
        <v>133</v>
      </c>
      <c r="B182" s="98">
        <v>1500.5308786629544</v>
      </c>
      <c r="C182" s="98">
        <v>1524.6120982557197</v>
      </c>
      <c r="D182" s="98">
        <v>1626.4433899036046</v>
      </c>
      <c r="E182" s="98">
        <v>1684.9410992254759</v>
      </c>
      <c r="F182" s="98">
        <v>1682.4103328054512</v>
      </c>
      <c r="G182" s="98">
        <v>1706.1969393047411</v>
      </c>
      <c r="H182" s="98">
        <v>1666.7085233698101</v>
      </c>
      <c r="I182" s="98">
        <v>1723.2611267193029</v>
      </c>
      <c r="J182" s="98">
        <v>1619.9353347593817</v>
      </c>
      <c r="K182" s="98">
        <v>1639.1879094892806</v>
      </c>
      <c r="L182" s="98">
        <v>1696.696208494634</v>
      </c>
      <c r="M182" s="98">
        <v>1565.7375807344372</v>
      </c>
      <c r="N182" s="98">
        <v>1599.3393918445206</v>
      </c>
      <c r="O182" s="98">
        <v>1601.1565577825991</v>
      </c>
      <c r="P182" s="98">
        <v>1535.1136589525349</v>
      </c>
      <c r="Q182" s="98">
        <v>1529.0690943294003</v>
      </c>
      <c r="R182" s="98">
        <v>1573.7341988971584</v>
      </c>
      <c r="S182" s="98">
        <v>1582.0329017680331</v>
      </c>
      <c r="T182" s="98">
        <v>1672.3487827455804</v>
      </c>
      <c r="U182" s="98">
        <v>1624.2153097821442</v>
      </c>
      <c r="V182" s="98">
        <v>1559.1871421709552</v>
      </c>
      <c r="W182" s="98">
        <v>1652.26280281301</v>
      </c>
      <c r="DA182" s="63" t="s">
        <v>2307</v>
      </c>
    </row>
    <row r="183" spans="1:105" ht="12" customHeight="1" x14ac:dyDescent="0.25">
      <c r="A183" s="100" t="s">
        <v>218</v>
      </c>
      <c r="B183" s="101">
        <v>841.56853571238594</v>
      </c>
      <c r="C183" s="101">
        <v>819.46717797743884</v>
      </c>
      <c r="D183" s="101">
        <v>878.84453936855789</v>
      </c>
      <c r="E183" s="101">
        <v>889.58968525648947</v>
      </c>
      <c r="F183" s="101">
        <v>919.27025385892637</v>
      </c>
      <c r="G183" s="101">
        <v>915.40225833569048</v>
      </c>
      <c r="H183" s="101">
        <v>873.57031648103032</v>
      </c>
      <c r="I183" s="101">
        <v>950.37273091334976</v>
      </c>
      <c r="J183" s="101">
        <v>827.56668501151808</v>
      </c>
      <c r="K183" s="101">
        <v>830.66055139095636</v>
      </c>
      <c r="L183" s="101">
        <v>828.33851126325328</v>
      </c>
      <c r="M183" s="101">
        <v>767.19832553906167</v>
      </c>
      <c r="N183" s="101">
        <v>765.72832238276203</v>
      </c>
      <c r="O183" s="101">
        <v>782.89509446161264</v>
      </c>
      <c r="P183" s="101">
        <v>719.78906813970127</v>
      </c>
      <c r="Q183" s="101">
        <v>679.78832782016957</v>
      </c>
      <c r="R183" s="101">
        <v>701.79270169733059</v>
      </c>
      <c r="S183" s="101">
        <v>728.95339232734364</v>
      </c>
      <c r="T183" s="101">
        <v>731.71629895341391</v>
      </c>
      <c r="U183" s="101">
        <v>710.28741868749057</v>
      </c>
      <c r="V183" s="101">
        <v>638.7818811067101</v>
      </c>
      <c r="W183" s="101">
        <v>732.46710504940484</v>
      </c>
      <c r="DA183" s="131" t="s">
        <v>2308</v>
      </c>
    </row>
    <row r="184" spans="1:105" ht="12" customHeight="1" x14ac:dyDescent="0.25">
      <c r="A184" s="103" t="s">
        <v>52</v>
      </c>
      <c r="B184" s="104">
        <v>658.96234295056911</v>
      </c>
      <c r="C184" s="104">
        <v>705.14492027828112</v>
      </c>
      <c r="D184" s="104">
        <v>747.59885053504684</v>
      </c>
      <c r="E184" s="104">
        <v>795.35141396898575</v>
      </c>
      <c r="F184" s="104">
        <v>763.14007894652502</v>
      </c>
      <c r="G184" s="104">
        <v>790.79468096905066</v>
      </c>
      <c r="H184" s="104">
        <v>793.13820688877956</v>
      </c>
      <c r="I184" s="104">
        <v>772.88839580595277</v>
      </c>
      <c r="J184" s="104">
        <v>792.36864974786397</v>
      </c>
      <c r="K184" s="104">
        <v>808.52735809832416</v>
      </c>
      <c r="L184" s="104">
        <v>868.35769723138037</v>
      </c>
      <c r="M184" s="104">
        <v>798.53925519537461</v>
      </c>
      <c r="N184" s="104">
        <v>833.61106946175926</v>
      </c>
      <c r="O184" s="104">
        <v>818.26146332098631</v>
      </c>
      <c r="P184" s="104">
        <v>815.324590812834</v>
      </c>
      <c r="Q184" s="104">
        <v>849.28076650923049</v>
      </c>
      <c r="R184" s="104">
        <v>871.94149719982727</v>
      </c>
      <c r="S184" s="104">
        <v>853.07950944068966</v>
      </c>
      <c r="T184" s="104">
        <v>940.63248379216702</v>
      </c>
      <c r="U184" s="104">
        <v>913.92789109465321</v>
      </c>
      <c r="V184" s="104">
        <v>920.40526106424511</v>
      </c>
      <c r="W184" s="104">
        <v>919.79569776360518</v>
      </c>
      <c r="DA184" s="132" t="s">
        <v>2309</v>
      </c>
    </row>
    <row r="185" spans="1:105" ht="12" customHeight="1" x14ac:dyDescent="0.25">
      <c r="A185" s="106" t="s">
        <v>122</v>
      </c>
      <c r="B185" s="101">
        <v>1847.0083886109487</v>
      </c>
      <c r="C185" s="101">
        <v>1780.3432329764221</v>
      </c>
      <c r="D185" s="101">
        <v>1824.708122060794</v>
      </c>
      <c r="E185" s="101">
        <v>1835.6851710231829</v>
      </c>
      <c r="F185" s="101">
        <v>1848.7876193865231</v>
      </c>
      <c r="G185" s="101">
        <v>1813.5278175382591</v>
      </c>
      <c r="H185" s="101">
        <v>1844.5358936778393</v>
      </c>
      <c r="I185" s="101">
        <v>1821.9513658853837</v>
      </c>
      <c r="J185" s="101">
        <v>1801.1857558139595</v>
      </c>
      <c r="K185" s="101">
        <v>1784.8705430068478</v>
      </c>
      <c r="L185" s="101">
        <v>1843.2085171799763</v>
      </c>
      <c r="M185" s="101">
        <v>1883.9281095069598</v>
      </c>
      <c r="N185" s="101">
        <v>1816.1132002766569</v>
      </c>
      <c r="O185" s="101">
        <v>1813.8967092009466</v>
      </c>
      <c r="P185" s="101">
        <v>1719.3120582766865</v>
      </c>
      <c r="Q185" s="101">
        <v>1767.1760937992376</v>
      </c>
      <c r="R185" s="101">
        <v>1758.400309894022</v>
      </c>
      <c r="S185" s="101">
        <v>1804.6699443754392</v>
      </c>
      <c r="T185" s="101">
        <v>1776.0420429000699</v>
      </c>
      <c r="U185" s="101">
        <v>1774.3871941492803</v>
      </c>
      <c r="V185" s="101">
        <v>1836.7624939187399</v>
      </c>
      <c r="W185" s="101">
        <v>1829.8459221206547</v>
      </c>
      <c r="DA185" s="131" t="s">
        <v>2310</v>
      </c>
    </row>
    <row r="186" spans="1:105" ht="12" customHeight="1" x14ac:dyDescent="0.25">
      <c r="A186" s="107" t="s">
        <v>121</v>
      </c>
      <c r="B186" s="104">
        <v>1703.8549584525074</v>
      </c>
      <c r="C186" s="104">
        <v>1673.0890962158537</v>
      </c>
      <c r="D186" s="104">
        <v>1750.0837749243399</v>
      </c>
      <c r="E186" s="104">
        <v>1735.8342611048818</v>
      </c>
      <c r="F186" s="104">
        <v>1756.9747785525185</v>
      </c>
      <c r="G186" s="104">
        <v>1768.7422281774891</v>
      </c>
      <c r="H186" s="104">
        <v>1746.4579452615289</v>
      </c>
      <c r="I186" s="104">
        <v>1774.9375485202986</v>
      </c>
      <c r="J186" s="104">
        <v>1670.8005498006778</v>
      </c>
      <c r="K186" s="104">
        <v>1770.4959222339273</v>
      </c>
      <c r="L186" s="104">
        <v>1764.7345841043953</v>
      </c>
      <c r="M186" s="104">
        <v>1836.017030777766</v>
      </c>
      <c r="N186" s="104">
        <v>1765.1793597696408</v>
      </c>
      <c r="O186" s="104">
        <v>1759.003595972704</v>
      </c>
      <c r="P186" s="104">
        <v>1634.3897739043482</v>
      </c>
      <c r="Q186" s="104">
        <v>1653.7851324204623</v>
      </c>
      <c r="R186" s="104">
        <v>1661.1756058006097</v>
      </c>
      <c r="S186" s="104">
        <v>1703.5148429577666</v>
      </c>
      <c r="T186" s="104">
        <v>1676.1573769284698</v>
      </c>
      <c r="U186" s="104">
        <v>1651.961469558657</v>
      </c>
      <c r="V186" s="104">
        <v>1683.307945398639</v>
      </c>
      <c r="W186" s="104">
        <v>1773.1342905654121</v>
      </c>
      <c r="DA186" s="132" t="s">
        <v>2311</v>
      </c>
    </row>
    <row r="187" spans="1:105" ht="12" customHeight="1" x14ac:dyDescent="0.25">
      <c r="A187" s="108" t="s">
        <v>53</v>
      </c>
      <c r="B187" s="98">
        <v>794.50817137189267</v>
      </c>
      <c r="C187" s="98">
        <v>756.77174382928627</v>
      </c>
      <c r="D187" s="98">
        <v>802.58190642638442</v>
      </c>
      <c r="E187" s="98">
        <v>778.68873140576659</v>
      </c>
      <c r="F187" s="98">
        <v>803.86748451544622</v>
      </c>
      <c r="G187" s="98">
        <v>810.07750730454359</v>
      </c>
      <c r="H187" s="98">
        <v>757.91995844811083</v>
      </c>
      <c r="I187" s="98">
        <v>811.08401420745713</v>
      </c>
      <c r="J187" s="98">
        <v>726.94063482664092</v>
      </c>
      <c r="K187" s="98">
        <v>795.38657908048833</v>
      </c>
      <c r="L187" s="98">
        <v>782.59183842262735</v>
      </c>
      <c r="M187" s="98">
        <v>835.87233213911099</v>
      </c>
      <c r="N187" s="98">
        <v>787.26842172867237</v>
      </c>
      <c r="O187" s="98">
        <v>785.5668762438977</v>
      </c>
      <c r="P187" s="98">
        <v>654.83586650027439</v>
      </c>
      <c r="Q187" s="98">
        <v>630.79212054214111</v>
      </c>
      <c r="R187" s="98">
        <v>634.90388792345857</v>
      </c>
      <c r="S187" s="98">
        <v>685.20534580667481</v>
      </c>
      <c r="T187" s="98">
        <v>640.54627863507483</v>
      </c>
      <c r="U187" s="98">
        <v>622.35427415271135</v>
      </c>
      <c r="V187" s="98">
        <v>622.91084045333321</v>
      </c>
      <c r="W187" s="98">
        <v>682.03055403644566</v>
      </c>
      <c r="DA187" s="63" t="s">
        <v>2312</v>
      </c>
    </row>
    <row r="188" spans="1:105" ht="12" customHeight="1" x14ac:dyDescent="0.25">
      <c r="A188" s="108" t="s">
        <v>52</v>
      </c>
      <c r="B188" s="98">
        <v>909.34678708061449</v>
      </c>
      <c r="C188" s="98">
        <v>916.31735238656665</v>
      </c>
      <c r="D188" s="98">
        <v>947.50186849795557</v>
      </c>
      <c r="E188" s="98">
        <v>957.14552969911483</v>
      </c>
      <c r="F188" s="98">
        <v>953.10729403707273</v>
      </c>
      <c r="G188" s="98">
        <v>958.6647208729454</v>
      </c>
      <c r="H188" s="98">
        <v>988.53798681341823</v>
      </c>
      <c r="I188" s="98">
        <v>963.85353431284204</v>
      </c>
      <c r="J188" s="98">
        <v>943.85991497403666</v>
      </c>
      <c r="K188" s="98">
        <v>975.10934315343923</v>
      </c>
      <c r="L188" s="98">
        <v>982.14274568176802</v>
      </c>
      <c r="M188" s="98">
        <v>1000.1446986386561</v>
      </c>
      <c r="N188" s="98">
        <v>977.91093804096818</v>
      </c>
      <c r="O188" s="98">
        <v>973.43671972880645</v>
      </c>
      <c r="P188" s="98">
        <v>979.55390740407404</v>
      </c>
      <c r="Q188" s="98">
        <v>1022.9930118783209</v>
      </c>
      <c r="R188" s="98">
        <v>1026.2717178771506</v>
      </c>
      <c r="S188" s="98">
        <v>1018.3094971510918</v>
      </c>
      <c r="T188" s="98">
        <v>1035.6110982933942</v>
      </c>
      <c r="U188" s="98">
        <v>1029.6071954059457</v>
      </c>
      <c r="V188" s="98">
        <v>1060.3971049453057</v>
      </c>
      <c r="W188" s="98">
        <v>1091.1037365289667</v>
      </c>
      <c r="DA188" s="63" t="s">
        <v>2313</v>
      </c>
    </row>
    <row r="189" spans="1:105" ht="12" customHeight="1" x14ac:dyDescent="0.25">
      <c r="A189" s="121" t="s">
        <v>54</v>
      </c>
      <c r="B189" s="122">
        <v>776.77526721559718</v>
      </c>
      <c r="C189" s="122">
        <v>786.66142558575848</v>
      </c>
      <c r="D189" s="122">
        <v>807.16937159940892</v>
      </c>
      <c r="E189" s="122">
        <v>824.10970190877185</v>
      </c>
      <c r="F189" s="122">
        <v>804.76573714792255</v>
      </c>
      <c r="G189" s="122">
        <v>829.08391002423377</v>
      </c>
      <c r="H189" s="122">
        <v>826.26662514154714</v>
      </c>
      <c r="I189" s="122">
        <v>787.77138297234626</v>
      </c>
      <c r="J189" s="122">
        <v>746.44814407528099</v>
      </c>
      <c r="K189" s="122">
        <v>733.00775330011606</v>
      </c>
      <c r="L189" s="122">
        <v>775.95003594182924</v>
      </c>
      <c r="M189" s="122">
        <v>750.40374073372004</v>
      </c>
      <c r="N189" s="122">
        <v>720.66977935295097</v>
      </c>
      <c r="O189" s="122">
        <v>710.72373413146511</v>
      </c>
      <c r="P189" s="122">
        <v>677.39089006008066</v>
      </c>
      <c r="Q189" s="122">
        <v>683.22755645894586</v>
      </c>
      <c r="R189" s="122">
        <v>687.07103347606358</v>
      </c>
      <c r="S189" s="122">
        <v>726.00663554127289</v>
      </c>
      <c r="T189" s="122">
        <v>715.07877856500579</v>
      </c>
      <c r="U189" s="122">
        <v>716.18175083735662</v>
      </c>
      <c r="V189" s="122">
        <v>733.44826348016079</v>
      </c>
      <c r="W189" s="122">
        <v>726.15033463302507</v>
      </c>
      <c r="DA189" s="130" t="s">
        <v>2314</v>
      </c>
    </row>
    <row r="190" spans="1:105" ht="12" customHeight="1" x14ac:dyDescent="0.25">
      <c r="A190" s="97" t="s">
        <v>175</v>
      </c>
      <c r="B190" s="98">
        <v>810.71257528104206</v>
      </c>
      <c r="C190" s="98">
        <v>813.00508507163784</v>
      </c>
      <c r="D190" s="98">
        <v>837.07872378348077</v>
      </c>
      <c r="E190" s="98">
        <v>856.90406492501086</v>
      </c>
      <c r="F190" s="98">
        <v>815.41645826700972</v>
      </c>
      <c r="G190" s="98">
        <v>852.11073813894063</v>
      </c>
      <c r="H190" s="98">
        <v>849.45982907789073</v>
      </c>
      <c r="I190" s="98">
        <v>813.17366681359488</v>
      </c>
      <c r="J190" s="98">
        <v>765.5900561372639</v>
      </c>
      <c r="K190" s="98">
        <v>749.62518540676137</v>
      </c>
      <c r="L190" s="98">
        <v>802.74195860119937</v>
      </c>
      <c r="M190" s="98">
        <v>793.10760313797505</v>
      </c>
      <c r="N190" s="98">
        <v>744.45339642236729</v>
      </c>
      <c r="O190" s="98">
        <v>733.34839161869252</v>
      </c>
      <c r="P190" s="98">
        <v>696.65503417226523</v>
      </c>
      <c r="Q190" s="98">
        <v>716.1176553252775</v>
      </c>
      <c r="R190" s="98">
        <v>733.42009738983495</v>
      </c>
      <c r="S190" s="98">
        <v>778.84007747250382</v>
      </c>
      <c r="T190" s="98">
        <v>777.80254877458697</v>
      </c>
      <c r="U190" s="98">
        <v>785.13329413036115</v>
      </c>
      <c r="V190" s="98">
        <v>817.45906798004467</v>
      </c>
      <c r="W190" s="98">
        <v>797.35352426840097</v>
      </c>
      <c r="DA190" s="63" t="s">
        <v>2315</v>
      </c>
    </row>
    <row r="191" spans="1:105" ht="12" customHeight="1" x14ac:dyDescent="0.25">
      <c r="A191" s="109" t="s">
        <v>120</v>
      </c>
      <c r="B191" s="33">
        <v>708.79278270160705</v>
      </c>
      <c r="C191" s="33">
        <v>735.65538765060251</v>
      </c>
      <c r="D191" s="33">
        <v>749.68659416655123</v>
      </c>
      <c r="E191" s="33">
        <v>762.11889685193785</v>
      </c>
      <c r="F191" s="33">
        <v>784.95235445208493</v>
      </c>
      <c r="G191" s="33">
        <v>784.82224487344899</v>
      </c>
      <c r="H191" s="33">
        <v>781.72509271174636</v>
      </c>
      <c r="I191" s="33">
        <v>738.64725488351417</v>
      </c>
      <c r="J191" s="33">
        <v>711.10801233218865</v>
      </c>
      <c r="K191" s="33">
        <v>702.18599173575967</v>
      </c>
      <c r="L191" s="33">
        <v>726.51661196141458</v>
      </c>
      <c r="M191" s="33">
        <v>669.41510849758458</v>
      </c>
      <c r="N191" s="33">
        <v>676.53466456517981</v>
      </c>
      <c r="O191" s="33">
        <v>668.86033848824036</v>
      </c>
      <c r="P191" s="33">
        <v>641.29374260015879</v>
      </c>
      <c r="Q191" s="33">
        <v>623.01617506944649</v>
      </c>
      <c r="R191" s="33">
        <v>604.75466578030648</v>
      </c>
      <c r="S191" s="33">
        <v>635.35538572358212</v>
      </c>
      <c r="T191" s="33">
        <v>610.52033740257446</v>
      </c>
      <c r="U191" s="33">
        <v>601.99704193066975</v>
      </c>
      <c r="V191" s="33">
        <v>595.20868868366642</v>
      </c>
      <c r="W191" s="33">
        <v>611.95598265080991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8668.5350014569922</v>
      </c>
      <c r="C193" s="117">
        <f t="shared" si="94"/>
        <v>9057.4131980344682</v>
      </c>
      <c r="D193" s="117">
        <f t="shared" si="94"/>
        <v>8928.023817206149</v>
      </c>
      <c r="E193" s="117">
        <f t="shared" si="94"/>
        <v>9284.9592738662723</v>
      </c>
      <c r="F193" s="117">
        <f t="shared" si="94"/>
        <v>9268.6312471660458</v>
      </c>
      <c r="G193" s="117">
        <f t="shared" si="94"/>
        <v>9339.0452580099336</v>
      </c>
      <c r="H193" s="117">
        <f t="shared" si="94"/>
        <v>9248.5737151209141</v>
      </c>
      <c r="I193" s="117">
        <f t="shared" si="94"/>
        <v>8615.2809184771613</v>
      </c>
      <c r="J193" s="117">
        <f t="shared" si="94"/>
        <v>9036.1649494041922</v>
      </c>
      <c r="K193" s="117">
        <f t="shared" si="94"/>
        <v>9202.4343605153936</v>
      </c>
      <c r="L193" s="117">
        <f t="shared" si="94"/>
        <v>10084.564700859381</v>
      </c>
      <c r="M193" s="117">
        <f t="shared" si="94"/>
        <v>9043.8402419328613</v>
      </c>
      <c r="N193" s="117">
        <f t="shared" si="94"/>
        <v>9770.4840795302134</v>
      </c>
      <c r="O193" s="117">
        <f t="shared" si="94"/>
        <v>10184.850775847584</v>
      </c>
      <c r="P193" s="117">
        <f t="shared" si="94"/>
        <v>8379.645814442074</v>
      </c>
      <c r="Q193" s="117">
        <f t="shared" si="94"/>
        <v>9070.2259063096753</v>
      </c>
      <c r="R193" s="117">
        <f t="shared" ref="R193:V193" si="95">R194+R197+R199+R208</f>
        <v>9544.4579111962485</v>
      </c>
      <c r="S193" s="117">
        <f t="shared" si="95"/>
        <v>9563.2729573657871</v>
      </c>
      <c r="T193" s="117">
        <f t="shared" si="95"/>
        <v>9476.631080270221</v>
      </c>
      <c r="U193" s="117">
        <f t="shared" si="95"/>
        <v>9517.2711108846215</v>
      </c>
      <c r="V193" s="117">
        <f t="shared" si="95"/>
        <v>9495.7916755824408</v>
      </c>
      <c r="W193" s="117">
        <f t="shared" ref="W193" si="96">W194+W197+W199+W208</f>
        <v>10410.536484503871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6993.3741531089727</v>
      </c>
      <c r="C194" s="122">
        <f t="shared" si="97"/>
        <v>7347.5671883144687</v>
      </c>
      <c r="D194" s="122">
        <f t="shared" si="97"/>
        <v>7168.5447486942403</v>
      </c>
      <c r="E194" s="122">
        <f t="shared" si="97"/>
        <v>7420.7893502119869</v>
      </c>
      <c r="F194" s="122">
        <f t="shared" si="97"/>
        <v>7471.5755251792161</v>
      </c>
      <c r="G194" s="122">
        <f t="shared" si="97"/>
        <v>7504.2030339778903</v>
      </c>
      <c r="H194" s="122">
        <f t="shared" si="97"/>
        <v>7388.9364670603081</v>
      </c>
      <c r="I194" s="122">
        <f t="shared" si="97"/>
        <v>6789.1340582513194</v>
      </c>
      <c r="J194" s="122">
        <f t="shared" si="97"/>
        <v>7254.1246628889039</v>
      </c>
      <c r="K194" s="122">
        <f t="shared" si="97"/>
        <v>7380.9067256272865</v>
      </c>
      <c r="L194" s="122">
        <f t="shared" si="97"/>
        <v>8166.8414175475882</v>
      </c>
      <c r="M194" s="122">
        <f t="shared" si="97"/>
        <v>7169.9930546794585</v>
      </c>
      <c r="N194" s="122">
        <f t="shared" si="97"/>
        <v>7838.6034879460876</v>
      </c>
      <c r="O194" s="122">
        <f t="shared" si="97"/>
        <v>8293.1317391549328</v>
      </c>
      <c r="P194" s="122">
        <f t="shared" si="97"/>
        <v>6592.0222306728156</v>
      </c>
      <c r="Q194" s="122">
        <f t="shared" si="97"/>
        <v>7175.81109012672</v>
      </c>
      <c r="R194" s="122">
        <f t="shared" ref="R194:V194" si="98">SUM(R195:R196)</f>
        <v>7618.6081185054409</v>
      </c>
      <c r="S194" s="122">
        <f t="shared" si="98"/>
        <v>7543.9227764103762</v>
      </c>
      <c r="T194" s="122">
        <f t="shared" si="98"/>
        <v>7434.8018344483862</v>
      </c>
      <c r="U194" s="122">
        <f t="shared" si="98"/>
        <v>7461.7712436255042</v>
      </c>
      <c r="V194" s="122">
        <f t="shared" si="98"/>
        <v>7440.3131369123876</v>
      </c>
      <c r="W194" s="122">
        <f t="shared" ref="W194" si="99">SUM(W195:W196)</f>
        <v>8279.4304248691751</v>
      </c>
      <c r="DA194" s="130" t="s">
        <v>2468</v>
      </c>
    </row>
    <row r="195" spans="1:105" ht="12" customHeight="1" x14ac:dyDescent="0.25">
      <c r="A195" s="97" t="s">
        <v>218</v>
      </c>
      <c r="B195" s="98">
        <v>6830.5885381643538</v>
      </c>
      <c r="C195" s="98">
        <v>7178.8944856979115</v>
      </c>
      <c r="D195" s="98">
        <v>7007.1628066044123</v>
      </c>
      <c r="E195" s="98">
        <v>7260.3521499038807</v>
      </c>
      <c r="F195" s="98">
        <v>7309.3643842621614</v>
      </c>
      <c r="G195" s="98">
        <v>7343.7193530997338</v>
      </c>
      <c r="H195" s="98">
        <v>7235.2066779833413</v>
      </c>
      <c r="I195" s="98">
        <v>6650.1622818274327</v>
      </c>
      <c r="J195" s="98">
        <v>7107.965272184485</v>
      </c>
      <c r="K195" s="98">
        <v>7234.4617603509623</v>
      </c>
      <c r="L195" s="98">
        <v>8005.0796074257923</v>
      </c>
      <c r="M195" s="98">
        <v>7030.764455117248</v>
      </c>
      <c r="N195" s="98">
        <v>7689.5455436780039</v>
      </c>
      <c r="O195" s="98">
        <v>8133.498976108127</v>
      </c>
      <c r="P195" s="98">
        <v>6466.2995415198566</v>
      </c>
      <c r="Q195" s="98">
        <v>7041.7541193179213</v>
      </c>
      <c r="R195" s="98">
        <v>7476.8902528023182</v>
      </c>
      <c r="S195" s="98">
        <v>7405.1357715064505</v>
      </c>
      <c r="T195" s="98">
        <v>7298.9528698405811</v>
      </c>
      <c r="U195" s="98">
        <v>7326.3956449711832</v>
      </c>
      <c r="V195" s="98">
        <v>7306.3576672623567</v>
      </c>
      <c r="W195" s="98">
        <v>8132.0089665695868</v>
      </c>
      <c r="DA195" s="63" t="s">
        <v>2469</v>
      </c>
    </row>
    <row r="196" spans="1:105" ht="12" customHeight="1" x14ac:dyDescent="0.25">
      <c r="A196" s="97" t="s">
        <v>53</v>
      </c>
      <c r="B196" s="98">
        <v>162.78561494461911</v>
      </c>
      <c r="C196" s="98">
        <v>168.67270261655705</v>
      </c>
      <c r="D196" s="98">
        <v>161.38194208982824</v>
      </c>
      <c r="E196" s="98">
        <v>160.43720030810636</v>
      </c>
      <c r="F196" s="98">
        <v>162.21114091705462</v>
      </c>
      <c r="G196" s="98">
        <v>160.48368087815695</v>
      </c>
      <c r="H196" s="98">
        <v>153.72978907696645</v>
      </c>
      <c r="I196" s="98">
        <v>138.97177642388647</v>
      </c>
      <c r="J196" s="98">
        <v>146.15939070441857</v>
      </c>
      <c r="K196" s="98">
        <v>146.44496527632415</v>
      </c>
      <c r="L196" s="98">
        <v>161.76181012179606</v>
      </c>
      <c r="M196" s="98">
        <v>139.22859956221049</v>
      </c>
      <c r="N196" s="98">
        <v>149.05794426808396</v>
      </c>
      <c r="O196" s="98">
        <v>159.63276304680537</v>
      </c>
      <c r="P196" s="98">
        <v>125.72268915295942</v>
      </c>
      <c r="Q196" s="98">
        <v>134.05697080879915</v>
      </c>
      <c r="R196" s="98">
        <v>141.71786570312233</v>
      </c>
      <c r="S196" s="98">
        <v>138.7870049039258</v>
      </c>
      <c r="T196" s="98">
        <v>135.84896460780507</v>
      </c>
      <c r="U196" s="98">
        <v>135.37559865432124</v>
      </c>
      <c r="V196" s="98">
        <v>133.95546965003069</v>
      </c>
      <c r="W196" s="98">
        <v>147.42145829958912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30.443539156503537</v>
      </c>
      <c r="C197" s="122">
        <f t="shared" si="100"/>
        <v>37.217328985553564</v>
      </c>
      <c r="D197" s="122">
        <f t="shared" si="100"/>
        <v>34.666028701687999</v>
      </c>
      <c r="E197" s="122">
        <f t="shared" si="100"/>
        <v>103.79831821914573</v>
      </c>
      <c r="F197" s="122">
        <f t="shared" si="100"/>
        <v>52.341461182499557</v>
      </c>
      <c r="G197" s="122">
        <f t="shared" si="100"/>
        <v>66.099910570173819</v>
      </c>
      <c r="H197" s="122">
        <f t="shared" si="100"/>
        <v>94.500048794754463</v>
      </c>
      <c r="I197" s="122">
        <f t="shared" si="100"/>
        <v>78.897618729876541</v>
      </c>
      <c r="J197" s="122">
        <f t="shared" si="100"/>
        <v>94.085868397674844</v>
      </c>
      <c r="K197" s="122">
        <f t="shared" si="100"/>
        <v>112.06579907917087</v>
      </c>
      <c r="L197" s="122">
        <f t="shared" si="100"/>
        <v>110.91793187085752</v>
      </c>
      <c r="M197" s="122">
        <f t="shared" si="100"/>
        <v>120.71126903286265</v>
      </c>
      <c r="N197" s="122">
        <f t="shared" si="100"/>
        <v>162.70007875096175</v>
      </c>
      <c r="O197" s="122">
        <f t="shared" si="100"/>
        <v>127.01099545398463</v>
      </c>
      <c r="P197" s="122">
        <f t="shared" si="100"/>
        <v>108.86177123621047</v>
      </c>
      <c r="Q197" s="122">
        <f t="shared" si="100"/>
        <v>171.35316793883891</v>
      </c>
      <c r="R197" s="122">
        <f t="shared" si="100"/>
        <v>151.7493341816182</v>
      </c>
      <c r="S197" s="122">
        <f t="shared" si="100"/>
        <v>194.58917059238959</v>
      </c>
      <c r="T197" s="122">
        <f t="shared" si="100"/>
        <v>176.3846719681917</v>
      </c>
      <c r="U197" s="122">
        <f t="shared" si="100"/>
        <v>211.27027348970125</v>
      </c>
      <c r="V197" s="122">
        <f t="shared" si="100"/>
        <v>202.1679759591178</v>
      </c>
      <c r="W197" s="122">
        <f t="shared" si="100"/>
        <v>233.04531772422308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30.443539156503537</v>
      </c>
      <c r="C198" s="98">
        <f>RES_hhdet_tesh!C67</f>
        <v>37.217328985553564</v>
      </c>
      <c r="D198" s="98">
        <f>RES_hhdet_tesh!D67</f>
        <v>34.666028701687999</v>
      </c>
      <c r="E198" s="98">
        <f>RES_hhdet_tesh!E67</f>
        <v>103.79831821914573</v>
      </c>
      <c r="F198" s="98">
        <f>RES_hhdet_tesh!F67</f>
        <v>52.341461182499557</v>
      </c>
      <c r="G198" s="98">
        <f>RES_hhdet_tesh!G67</f>
        <v>66.099910570173819</v>
      </c>
      <c r="H198" s="98">
        <f>RES_hhdet_tesh!H67</f>
        <v>94.500048794754463</v>
      </c>
      <c r="I198" s="98">
        <f>RES_hhdet_tesh!I67</f>
        <v>78.897618729876541</v>
      </c>
      <c r="J198" s="98">
        <f>RES_hhdet_tesh!J67</f>
        <v>94.085868397674844</v>
      </c>
      <c r="K198" s="98">
        <f>RES_hhdet_tesh!K67</f>
        <v>112.06579907917087</v>
      </c>
      <c r="L198" s="98">
        <f>RES_hhdet_tesh!L67</f>
        <v>110.91793187085752</v>
      </c>
      <c r="M198" s="98">
        <f>RES_hhdet_tesh!M67</f>
        <v>120.71126903286265</v>
      </c>
      <c r="N198" s="98">
        <f>RES_hhdet_tesh!N67</f>
        <v>162.70007875096175</v>
      </c>
      <c r="O198" s="98">
        <f>RES_hhdet_tesh!O67</f>
        <v>127.01099545398463</v>
      </c>
      <c r="P198" s="98">
        <f>RES_hhdet_tesh!P67</f>
        <v>108.86177123621047</v>
      </c>
      <c r="Q198" s="98">
        <f>RES_hhdet_tesh!Q67</f>
        <v>171.35316793883891</v>
      </c>
      <c r="R198" s="98">
        <f>RES_hhdet_tesh!R67</f>
        <v>151.7493341816182</v>
      </c>
      <c r="S198" s="98">
        <f>RES_hhdet_tesh!S67</f>
        <v>194.58917059238959</v>
      </c>
      <c r="T198" s="98">
        <f>RES_hhdet_tesh!T67</f>
        <v>176.3846719681917</v>
      </c>
      <c r="U198" s="98">
        <f>RES_hhdet_tesh!U67</f>
        <v>211.27027348970125</v>
      </c>
      <c r="V198" s="98">
        <f>RES_hhdet_tesh!V67</f>
        <v>202.1679759591178</v>
      </c>
      <c r="W198" s="98">
        <f>RES_hhdet_tesh!W67</f>
        <v>233.04531772422308</v>
      </c>
      <c r="DA198" s="63" t="s">
        <v>2472</v>
      </c>
    </row>
    <row r="199" spans="1:105" ht="12" customHeight="1" x14ac:dyDescent="0.25">
      <c r="A199" s="121" t="s">
        <v>55</v>
      </c>
      <c r="B199" s="122">
        <v>1139.119642892676</v>
      </c>
      <c r="C199" s="122">
        <v>1157.9350110969258</v>
      </c>
      <c r="D199" s="122">
        <v>1195.8448222524823</v>
      </c>
      <c r="E199" s="122">
        <v>1219.518504425811</v>
      </c>
      <c r="F199" s="122">
        <v>1212.177392808773</v>
      </c>
      <c r="G199" s="122">
        <v>1221.4818673016186</v>
      </c>
      <c r="H199" s="122">
        <v>1218.4004896342647</v>
      </c>
      <c r="I199" s="122">
        <v>1226.2231070597311</v>
      </c>
      <c r="J199" s="122">
        <v>1191.9588704362261</v>
      </c>
      <c r="K199" s="122">
        <v>1221.8242676349871</v>
      </c>
      <c r="L199" s="122">
        <v>1290.5979748540024</v>
      </c>
      <c r="M199" s="122">
        <v>1255.2557070449334</v>
      </c>
      <c r="N199" s="122">
        <v>1288.0773010714397</v>
      </c>
      <c r="O199" s="122">
        <v>1288.9404705769527</v>
      </c>
      <c r="P199" s="122">
        <v>1224.9263919134169</v>
      </c>
      <c r="Q199" s="122">
        <v>1265.4766112512837</v>
      </c>
      <c r="R199" s="122">
        <v>1313.4005826149059</v>
      </c>
      <c r="S199" s="122">
        <v>1334.9979650285215</v>
      </c>
      <c r="T199" s="122">
        <v>1381.1021592568814</v>
      </c>
      <c r="U199" s="122">
        <v>1356.8134733143008</v>
      </c>
      <c r="V199" s="122">
        <v>1352.5238239108596</v>
      </c>
      <c r="W199" s="122">
        <v>1396.6394732330652</v>
      </c>
      <c r="DA199" s="130" t="s">
        <v>2473</v>
      </c>
    </row>
    <row r="200" spans="1:105" ht="12" customHeight="1" x14ac:dyDescent="0.25">
      <c r="A200" s="97" t="s">
        <v>134</v>
      </c>
      <c r="B200" s="98">
        <v>1133.867112012907</v>
      </c>
      <c r="C200" s="98">
        <v>1155.9384990793928</v>
      </c>
      <c r="D200" s="98">
        <v>1194.4934822090815</v>
      </c>
      <c r="E200" s="98">
        <v>1219.4783162988051</v>
      </c>
      <c r="F200" s="98">
        <v>1209.145609248412</v>
      </c>
      <c r="G200" s="98">
        <v>1220.2529085553501</v>
      </c>
      <c r="H200" s="98">
        <v>1214.1115374865399</v>
      </c>
      <c r="I200" s="98">
        <v>1223.3784971790849</v>
      </c>
      <c r="J200" s="98">
        <v>1185.7463688912449</v>
      </c>
      <c r="K200" s="98">
        <v>1214.2717705675959</v>
      </c>
      <c r="L200" s="98">
        <v>1283.5525687635431</v>
      </c>
      <c r="M200" s="98">
        <v>1241.0739494609547</v>
      </c>
      <c r="N200" s="98">
        <v>1279.0743998805676</v>
      </c>
      <c r="O200" s="98">
        <v>1281.4748164583687</v>
      </c>
      <c r="P200" s="98">
        <v>1219.1071393728107</v>
      </c>
      <c r="Q200" s="98">
        <v>1260.1569137780878</v>
      </c>
      <c r="R200" s="98">
        <v>1310.4040788834513</v>
      </c>
      <c r="S200" s="98">
        <v>1330.4239927018646</v>
      </c>
      <c r="T200" s="98">
        <v>1379.3652462339955</v>
      </c>
      <c r="U200" s="98">
        <v>1353.0749542253091</v>
      </c>
      <c r="V200" s="98">
        <v>1344.2973773935162</v>
      </c>
      <c r="W200" s="98">
        <v>1389.7274393212754</v>
      </c>
      <c r="DA200" s="63" t="s">
        <v>2474</v>
      </c>
    </row>
    <row r="201" spans="1:105" ht="12" customHeight="1" x14ac:dyDescent="0.25">
      <c r="A201" s="97" t="s">
        <v>133</v>
      </c>
      <c r="B201" s="98">
        <v>1162.5791582717975</v>
      </c>
      <c r="C201" s="98">
        <v>1207.8342583666285</v>
      </c>
      <c r="D201" s="98">
        <v>1296.8986921179383</v>
      </c>
      <c r="E201" s="98">
        <v>1366.2545139469748</v>
      </c>
      <c r="F201" s="98">
        <v>1358.9963961154099</v>
      </c>
      <c r="G201" s="98">
        <v>1392.4025036302605</v>
      </c>
      <c r="H201" s="98">
        <v>1374.0343898038741</v>
      </c>
      <c r="I201" s="98">
        <v>1413.7503332924607</v>
      </c>
      <c r="J201" s="98">
        <v>1354.3979550584354</v>
      </c>
      <c r="K201" s="98">
        <v>1379.606606202489</v>
      </c>
      <c r="L201" s="98">
        <v>1439.4768775202103</v>
      </c>
      <c r="M201" s="98">
        <v>1329.7380793100281</v>
      </c>
      <c r="N201" s="98">
        <v>1372.6648564525558</v>
      </c>
      <c r="O201" s="98">
        <v>1378.1036757781355</v>
      </c>
      <c r="P201" s="98">
        <v>1340.7912216283214</v>
      </c>
      <c r="Q201" s="98">
        <v>1356.0015555257755</v>
      </c>
      <c r="R201" s="98">
        <v>1406.8117008620673</v>
      </c>
      <c r="S201" s="98">
        <v>1414.4477552424212</v>
      </c>
      <c r="T201" s="98">
        <v>1518.9303652128335</v>
      </c>
      <c r="U201" s="98">
        <v>1482.8517801870653</v>
      </c>
      <c r="V201" s="98">
        <v>1438.6115075207199</v>
      </c>
      <c r="W201" s="98">
        <v>1528.8719634530858</v>
      </c>
      <c r="DA201" s="63" t="s">
        <v>2475</v>
      </c>
    </row>
    <row r="202" spans="1:105" ht="12" customHeight="1" x14ac:dyDescent="0.25">
      <c r="A202" s="100" t="s">
        <v>218</v>
      </c>
      <c r="B202" s="101">
        <v>503.61681532122844</v>
      </c>
      <c r="C202" s="101">
        <v>502.68933808834771</v>
      </c>
      <c r="D202" s="101">
        <v>549.29984158289176</v>
      </c>
      <c r="E202" s="101">
        <v>570.90309997798897</v>
      </c>
      <c r="F202" s="101">
        <v>595.85631716888474</v>
      </c>
      <c r="G202" s="101">
        <v>601.60782266120975</v>
      </c>
      <c r="H202" s="101">
        <v>580.89618291509419</v>
      </c>
      <c r="I202" s="101">
        <v>640.86193748650828</v>
      </c>
      <c r="J202" s="101">
        <v>562.02930531057177</v>
      </c>
      <c r="K202" s="101">
        <v>571.07924810416523</v>
      </c>
      <c r="L202" s="101">
        <v>571.11918028883031</v>
      </c>
      <c r="M202" s="101">
        <v>531.19882411465267</v>
      </c>
      <c r="N202" s="101">
        <v>539.05378699079631</v>
      </c>
      <c r="O202" s="101">
        <v>559.84221245714934</v>
      </c>
      <c r="P202" s="101">
        <v>525.46663081548775</v>
      </c>
      <c r="Q202" s="101">
        <v>506.72078901654533</v>
      </c>
      <c r="R202" s="101">
        <v>534.87020366223953</v>
      </c>
      <c r="S202" s="101">
        <v>561.36824580173129</v>
      </c>
      <c r="T202" s="101">
        <v>578.29788142066661</v>
      </c>
      <c r="U202" s="101">
        <v>568.92388909241186</v>
      </c>
      <c r="V202" s="101">
        <v>518.20624645647467</v>
      </c>
      <c r="W202" s="101">
        <v>609.07626568948058</v>
      </c>
      <c r="DA202" s="131" t="s">
        <v>2476</v>
      </c>
    </row>
    <row r="203" spans="1:105" ht="12" customHeight="1" x14ac:dyDescent="0.25">
      <c r="A203" s="103" t="s">
        <v>52</v>
      </c>
      <c r="B203" s="104">
        <v>658.96234295056911</v>
      </c>
      <c r="C203" s="104">
        <v>705.14492027828112</v>
      </c>
      <c r="D203" s="104">
        <v>747.59885053504684</v>
      </c>
      <c r="E203" s="104">
        <v>795.35141396898575</v>
      </c>
      <c r="F203" s="104">
        <v>763.14007894652502</v>
      </c>
      <c r="G203" s="104">
        <v>790.79468096905066</v>
      </c>
      <c r="H203" s="104">
        <v>793.13820688877956</v>
      </c>
      <c r="I203" s="104">
        <v>772.88839580595277</v>
      </c>
      <c r="J203" s="104">
        <v>792.36864974786397</v>
      </c>
      <c r="K203" s="104">
        <v>808.52735809832416</v>
      </c>
      <c r="L203" s="104">
        <v>868.35769723138037</v>
      </c>
      <c r="M203" s="104">
        <v>798.53925519537461</v>
      </c>
      <c r="N203" s="104">
        <v>833.61106946175926</v>
      </c>
      <c r="O203" s="104">
        <v>818.26146332098631</v>
      </c>
      <c r="P203" s="104">
        <v>815.324590812834</v>
      </c>
      <c r="Q203" s="104">
        <v>849.28076650923049</v>
      </c>
      <c r="R203" s="104">
        <v>871.94149719982727</v>
      </c>
      <c r="S203" s="104">
        <v>853.07950944068966</v>
      </c>
      <c r="T203" s="104">
        <v>940.63248379216702</v>
      </c>
      <c r="U203" s="104">
        <v>913.92789109465321</v>
      </c>
      <c r="V203" s="104">
        <v>920.40526106424511</v>
      </c>
      <c r="W203" s="104">
        <v>919.79569776360518</v>
      </c>
      <c r="DA203" s="132" t="s">
        <v>2477</v>
      </c>
    </row>
    <row r="204" spans="1:105" ht="12" customHeight="1" x14ac:dyDescent="0.25">
      <c r="A204" s="106" t="s">
        <v>122</v>
      </c>
      <c r="B204" s="101">
        <v>1180.4088878382772</v>
      </c>
      <c r="C204" s="101">
        <v>1154.5130631305431</v>
      </c>
      <c r="D204" s="101">
        <v>1183.6798616883523</v>
      </c>
      <c r="E204" s="101">
        <v>1190.3603094117827</v>
      </c>
      <c r="F204" s="101">
        <v>1208.4192953145975</v>
      </c>
      <c r="G204" s="101">
        <v>1192.3910088530768</v>
      </c>
      <c r="H204" s="101">
        <v>1216.6265789538515</v>
      </c>
      <c r="I204" s="101">
        <v>1201.3306434089009</v>
      </c>
      <c r="J204" s="101">
        <v>1199.9440576331374</v>
      </c>
      <c r="K204" s="101">
        <v>1200.4027550822843</v>
      </c>
      <c r="L204" s="101">
        <v>1267.7912399958338</v>
      </c>
      <c r="M204" s="101">
        <v>1310.8480556293648</v>
      </c>
      <c r="N204" s="101">
        <v>1285.0745681506253</v>
      </c>
      <c r="O204" s="101">
        <v>1282.2282652213207</v>
      </c>
      <c r="P204" s="101">
        <v>1215.0353089929602</v>
      </c>
      <c r="Q204" s="101">
        <v>1258.7598972468836</v>
      </c>
      <c r="R204" s="101">
        <v>1262.5620671337415</v>
      </c>
      <c r="S204" s="101">
        <v>1306.1400420856917</v>
      </c>
      <c r="T204" s="101">
        <v>1298.642128921555</v>
      </c>
      <c r="U204" s="101">
        <v>1307.5446484460138</v>
      </c>
      <c r="V204" s="101">
        <v>1371.6784365098704</v>
      </c>
      <c r="W204" s="101">
        <v>1377.874905514177</v>
      </c>
      <c r="DA204" s="131" t="s">
        <v>2478</v>
      </c>
    </row>
    <row r="205" spans="1:105" ht="12" customHeight="1" x14ac:dyDescent="0.25">
      <c r="A205" s="107" t="s">
        <v>121</v>
      </c>
      <c r="B205" s="104">
        <v>1475.8713688818057</v>
      </c>
      <c r="C205" s="104">
        <v>1465.4658229441645</v>
      </c>
      <c r="D205" s="104">
        <v>1530.1409001954621</v>
      </c>
      <c r="E205" s="104">
        <v>1526.5262738206086</v>
      </c>
      <c r="F205" s="104">
        <v>1541.8421221073138</v>
      </c>
      <c r="G205" s="104">
        <v>1554.8875605197331</v>
      </c>
      <c r="H205" s="104">
        <v>1548.3071882799429</v>
      </c>
      <c r="I205" s="104">
        <v>1560.2727533025338</v>
      </c>
      <c r="J205" s="104">
        <v>1481.5277240108483</v>
      </c>
      <c r="K205" s="104">
        <v>1570.5737934498375</v>
      </c>
      <c r="L205" s="104">
        <v>1570.0500845182098</v>
      </c>
      <c r="M205" s="104">
        <v>1631.1204784451561</v>
      </c>
      <c r="N205" s="104">
        <v>1575.5282825003696</v>
      </c>
      <c r="O205" s="104">
        <v>1567.6803877326586</v>
      </c>
      <c r="P205" s="104">
        <v>1469.538387435304</v>
      </c>
      <c r="Q205" s="104">
        <v>1496.1962053483455</v>
      </c>
      <c r="R205" s="104">
        <v>1510.4479769557181</v>
      </c>
      <c r="S205" s="104">
        <v>1551.6688885124822</v>
      </c>
      <c r="T205" s="104">
        <v>1540.7990607585873</v>
      </c>
      <c r="U205" s="104">
        <v>1524.1164218017311</v>
      </c>
      <c r="V205" s="104">
        <v>1562.0121171584778</v>
      </c>
      <c r="W205" s="104">
        <v>1641.0366839051517</v>
      </c>
      <c r="DA205" s="132" t="s">
        <v>2479</v>
      </c>
    </row>
    <row r="206" spans="1:105" ht="12" customHeight="1" x14ac:dyDescent="0.25">
      <c r="A206" s="108" t="s">
        <v>53</v>
      </c>
      <c r="B206" s="98">
        <v>566.52458180119152</v>
      </c>
      <c r="C206" s="98">
        <v>549.14847055759765</v>
      </c>
      <c r="D206" s="98">
        <v>582.63903169750677</v>
      </c>
      <c r="E206" s="98">
        <v>569.38074412149365</v>
      </c>
      <c r="F206" s="98">
        <v>588.73482807024072</v>
      </c>
      <c r="G206" s="98">
        <v>596.22283964678866</v>
      </c>
      <c r="H206" s="98">
        <v>559.76920146652424</v>
      </c>
      <c r="I206" s="98">
        <v>596.4192189896919</v>
      </c>
      <c r="J206" s="98">
        <v>537.66780903681172</v>
      </c>
      <c r="K206" s="98">
        <v>595.46445029639813</v>
      </c>
      <c r="L206" s="98">
        <v>587.907338836441</v>
      </c>
      <c r="M206" s="98">
        <v>630.97577980650033</v>
      </c>
      <c r="N206" s="98">
        <v>597.61734445940192</v>
      </c>
      <c r="O206" s="98">
        <v>594.24366800385201</v>
      </c>
      <c r="P206" s="98">
        <v>489.98448003123036</v>
      </c>
      <c r="Q206" s="98">
        <v>473.20319347002487</v>
      </c>
      <c r="R206" s="98">
        <v>484.17625907856711</v>
      </c>
      <c r="S206" s="98">
        <v>533.35939136139041</v>
      </c>
      <c r="T206" s="98">
        <v>505.18796246519366</v>
      </c>
      <c r="U206" s="98">
        <v>494.50922639578494</v>
      </c>
      <c r="V206" s="98">
        <v>501.61501221317218</v>
      </c>
      <c r="W206" s="98">
        <v>549.93294737618555</v>
      </c>
      <c r="DA206" s="63" t="s">
        <v>2480</v>
      </c>
    </row>
    <row r="207" spans="1:105" ht="12" customHeight="1" x14ac:dyDescent="0.25">
      <c r="A207" s="108" t="s">
        <v>52</v>
      </c>
      <c r="B207" s="98">
        <v>909.34678708061449</v>
      </c>
      <c r="C207" s="98">
        <v>916.31735238656665</v>
      </c>
      <c r="D207" s="98">
        <v>947.50186849795557</v>
      </c>
      <c r="E207" s="98">
        <v>957.14552969911483</v>
      </c>
      <c r="F207" s="98">
        <v>953.10729403707273</v>
      </c>
      <c r="G207" s="98">
        <v>958.6647208729454</v>
      </c>
      <c r="H207" s="98">
        <v>988.53798681341823</v>
      </c>
      <c r="I207" s="98">
        <v>963.85353431284204</v>
      </c>
      <c r="J207" s="98">
        <v>943.85991497403666</v>
      </c>
      <c r="K207" s="98">
        <v>975.10934315343923</v>
      </c>
      <c r="L207" s="98">
        <v>982.14274568176802</v>
      </c>
      <c r="M207" s="98">
        <v>1000.1446986386561</v>
      </c>
      <c r="N207" s="98">
        <v>977.91093804096818</v>
      </c>
      <c r="O207" s="98">
        <v>973.43671972880645</v>
      </c>
      <c r="P207" s="98">
        <v>979.55390740407404</v>
      </c>
      <c r="Q207" s="98">
        <v>1022.9930118783209</v>
      </c>
      <c r="R207" s="98">
        <v>1026.2717178771506</v>
      </c>
      <c r="S207" s="98">
        <v>1018.3094971510918</v>
      </c>
      <c r="T207" s="98">
        <v>1035.6110982933942</v>
      </c>
      <c r="U207" s="98">
        <v>1029.6071954059457</v>
      </c>
      <c r="V207" s="98">
        <v>1060.3971049453057</v>
      </c>
      <c r="W207" s="98">
        <v>1091.1037365289667</v>
      </c>
      <c r="DA207" s="63" t="s">
        <v>2481</v>
      </c>
    </row>
    <row r="208" spans="1:105" ht="12" customHeight="1" x14ac:dyDescent="0.25">
      <c r="A208" s="121" t="s">
        <v>54</v>
      </c>
      <c r="B208" s="122">
        <v>505.59766629884029</v>
      </c>
      <c r="C208" s="122">
        <v>514.69366963752054</v>
      </c>
      <c r="D208" s="122">
        <v>528.96821755773885</v>
      </c>
      <c r="E208" s="122">
        <v>540.85310100932816</v>
      </c>
      <c r="F208" s="122">
        <v>532.53686799555692</v>
      </c>
      <c r="G208" s="122">
        <v>547.26044616025183</v>
      </c>
      <c r="H208" s="122">
        <v>546.73670963158577</v>
      </c>
      <c r="I208" s="122">
        <v>521.02613443623454</v>
      </c>
      <c r="J208" s="122">
        <v>495.99554768138717</v>
      </c>
      <c r="K208" s="122">
        <v>487.63756817395091</v>
      </c>
      <c r="L208" s="122">
        <v>516.20737658693133</v>
      </c>
      <c r="M208" s="122">
        <v>497.88021117560635</v>
      </c>
      <c r="N208" s="122">
        <v>481.10321176172516</v>
      </c>
      <c r="O208" s="122">
        <v>475.76757066171513</v>
      </c>
      <c r="P208" s="122">
        <v>453.83542061963175</v>
      </c>
      <c r="Q208" s="122">
        <v>457.58503699283193</v>
      </c>
      <c r="R208" s="122">
        <v>460.69987589428365</v>
      </c>
      <c r="S208" s="122">
        <v>489.76304533449928</v>
      </c>
      <c r="T208" s="122">
        <v>484.3424145967611</v>
      </c>
      <c r="U208" s="122">
        <v>487.41612045511408</v>
      </c>
      <c r="V208" s="122">
        <v>500.78673880007676</v>
      </c>
      <c r="W208" s="122">
        <v>501.42126867740859</v>
      </c>
      <c r="DA208" s="130" t="s">
        <v>2482</v>
      </c>
    </row>
    <row r="209" spans="1:105" ht="12" customHeight="1" x14ac:dyDescent="0.25">
      <c r="A209" s="97" t="s">
        <v>175</v>
      </c>
      <c r="B209" s="98">
        <v>489.42029097428474</v>
      </c>
      <c r="C209" s="98">
        <v>491.04012019561742</v>
      </c>
      <c r="D209" s="98">
        <v>505.93676896967304</v>
      </c>
      <c r="E209" s="98">
        <v>517.64765143992713</v>
      </c>
      <c r="F209" s="98">
        <v>493.84280817630429</v>
      </c>
      <c r="G209" s="98">
        <v>516.32550432724031</v>
      </c>
      <c r="H209" s="98">
        <v>515.61419345743218</v>
      </c>
      <c r="I209" s="98">
        <v>493.49480915120267</v>
      </c>
      <c r="J209" s="98">
        <v>464.83020767303185</v>
      </c>
      <c r="K209" s="98">
        <v>455.28636800177725</v>
      </c>
      <c r="L209" s="98">
        <v>488.35651788260378</v>
      </c>
      <c r="M209" s="98">
        <v>484.14004207990126</v>
      </c>
      <c r="N209" s="98">
        <v>454.16279097888093</v>
      </c>
      <c r="O209" s="98">
        <v>448.0650893240292</v>
      </c>
      <c r="P209" s="98">
        <v>425.56918570660196</v>
      </c>
      <c r="Q209" s="98">
        <v>437.04363090708165</v>
      </c>
      <c r="R209" s="98">
        <v>447.43284648573848</v>
      </c>
      <c r="S209" s="98">
        <v>475.81266767447033</v>
      </c>
      <c r="T209" s="98">
        <v>475.55534893403944</v>
      </c>
      <c r="U209" s="98">
        <v>481.30412857981366</v>
      </c>
      <c r="V209" s="98">
        <v>502.48937755481364</v>
      </c>
      <c r="W209" s="98">
        <v>490.64856517570081</v>
      </c>
      <c r="DA209" s="63" t="s">
        <v>2483</v>
      </c>
    </row>
    <row r="210" spans="1:105" ht="12" customHeight="1" x14ac:dyDescent="0.25">
      <c r="A210" s="109" t="s">
        <v>120</v>
      </c>
      <c r="B210" s="33">
        <v>538.00383609161747</v>
      </c>
      <c r="C210" s="33">
        <v>560.49117323725795</v>
      </c>
      <c r="D210" s="33">
        <v>573.23235357099372</v>
      </c>
      <c r="E210" s="33">
        <v>584.71809389852115</v>
      </c>
      <c r="F210" s="33">
        <v>604.51886871478825</v>
      </c>
      <c r="G210" s="33">
        <v>606.72291446248585</v>
      </c>
      <c r="H210" s="33">
        <v>606.50613895548418</v>
      </c>
      <c r="I210" s="33">
        <v>574.26750274033532</v>
      </c>
      <c r="J210" s="33">
        <v>553.53354169928718</v>
      </c>
      <c r="K210" s="33">
        <v>547.64208461357532</v>
      </c>
      <c r="L210" s="33">
        <v>567.59462953080163</v>
      </c>
      <c r="M210" s="33">
        <v>523.93868549392653</v>
      </c>
      <c r="N210" s="33">
        <v>531.0963881659427</v>
      </c>
      <c r="O210" s="33">
        <v>527.02668639389003</v>
      </c>
      <c r="P210" s="33">
        <v>506.80068312236972</v>
      </c>
      <c r="Q210" s="33">
        <v>495.18986272267517</v>
      </c>
      <c r="R210" s="33">
        <v>484.26224326066585</v>
      </c>
      <c r="S210" s="33">
        <v>513.69900566728393</v>
      </c>
      <c r="T210" s="33">
        <v>498.99016113712685</v>
      </c>
      <c r="U210" s="33">
        <v>497.5376634952105</v>
      </c>
      <c r="V210" s="33">
        <v>497.98505086376855</v>
      </c>
      <c r="W210" s="33">
        <v>518.69833030587972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3093.0546965387016</v>
      </c>
      <c r="C212" s="117">
        <f t="shared" si="101"/>
        <v>3181.6002939606342</v>
      </c>
      <c r="D212" s="117">
        <f t="shared" si="101"/>
        <v>3085.2789497614031</v>
      </c>
      <c r="E212" s="117">
        <f t="shared" si="101"/>
        <v>3146.9585547753077</v>
      </c>
      <c r="F212" s="117">
        <f t="shared" si="101"/>
        <v>3103.9736266816371</v>
      </c>
      <c r="G212" s="117">
        <f t="shared" si="101"/>
        <v>3088.3925492904023</v>
      </c>
      <c r="H212" s="117">
        <f t="shared" si="101"/>
        <v>3002.3411135178853</v>
      </c>
      <c r="I212" s="117">
        <f t="shared" si="101"/>
        <v>2757.8812673755724</v>
      </c>
      <c r="J212" s="117">
        <f t="shared" si="101"/>
        <v>2833.1767653225043</v>
      </c>
      <c r="K212" s="117">
        <f t="shared" si="101"/>
        <v>2828.14928546698</v>
      </c>
      <c r="L212" s="117">
        <f t="shared" si="101"/>
        <v>3043.4776361511244</v>
      </c>
      <c r="M212" s="117">
        <f t="shared" si="101"/>
        <v>2669.3843212338002</v>
      </c>
      <c r="N212" s="117">
        <f t="shared" si="101"/>
        <v>2799.5343333471028</v>
      </c>
      <c r="O212" s="117">
        <f t="shared" si="101"/>
        <v>2861.552379965241</v>
      </c>
      <c r="P212" s="117">
        <f t="shared" si="101"/>
        <v>2332.8434830852993</v>
      </c>
      <c r="Q212" s="117">
        <f t="shared" si="101"/>
        <v>2486.7446897646291</v>
      </c>
      <c r="R212" s="117">
        <f t="shared" ref="R212:V212" si="102">R213+R216+R218+R227</f>
        <v>2583.5220994862839</v>
      </c>
      <c r="S212" s="117">
        <f t="shared" si="102"/>
        <v>2531.1456374145582</v>
      </c>
      <c r="T212" s="117">
        <f t="shared" si="102"/>
        <v>2468.0150652155694</v>
      </c>
      <c r="U212" s="117">
        <f t="shared" si="102"/>
        <v>2432.1389751062516</v>
      </c>
      <c r="V212" s="117">
        <f t="shared" si="102"/>
        <v>2396.6980178019785</v>
      </c>
      <c r="W212" s="117">
        <f t="shared" ref="W212" si="103">W213+W216+W218+W227</f>
        <v>2590.6823340452979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2611.560708965882</v>
      </c>
      <c r="C213" s="122">
        <f t="shared" si="104"/>
        <v>2699.8149717931792</v>
      </c>
      <c r="D213" s="122">
        <f t="shared" si="104"/>
        <v>2592.4787333603267</v>
      </c>
      <c r="E213" s="122">
        <f t="shared" si="104"/>
        <v>2650.3329094600226</v>
      </c>
      <c r="F213" s="122">
        <f t="shared" si="104"/>
        <v>2624.5611012043182</v>
      </c>
      <c r="G213" s="122">
        <f t="shared" si="104"/>
        <v>2598.7953529705769</v>
      </c>
      <c r="H213" s="122">
        <f t="shared" si="104"/>
        <v>2515.6933484950346</v>
      </c>
      <c r="I213" s="122">
        <f t="shared" si="104"/>
        <v>2272.1378070408641</v>
      </c>
      <c r="J213" s="122">
        <f t="shared" si="104"/>
        <v>2374.8373254296175</v>
      </c>
      <c r="K213" s="122">
        <f t="shared" si="104"/>
        <v>2367.9170195542715</v>
      </c>
      <c r="L213" s="122">
        <f t="shared" si="104"/>
        <v>2562.5827511813932</v>
      </c>
      <c r="M213" s="122">
        <f t="shared" si="104"/>
        <v>2206.7464593919117</v>
      </c>
      <c r="N213" s="122">
        <f t="shared" si="104"/>
        <v>2340.7925117178988</v>
      </c>
      <c r="O213" s="122">
        <f t="shared" si="104"/>
        <v>2408.5736781131181</v>
      </c>
      <c r="P213" s="122">
        <f t="shared" si="104"/>
        <v>1902.7328952519767</v>
      </c>
      <c r="Q213" s="122">
        <f t="shared" si="104"/>
        <v>2048.1808571568654</v>
      </c>
      <c r="R213" s="122">
        <f t="shared" ref="R213:V213" si="105">SUM(R214:R215)</f>
        <v>2137.6707663876573</v>
      </c>
      <c r="S213" s="122">
        <f t="shared" si="105"/>
        <v>2083.9846784265274</v>
      </c>
      <c r="T213" s="122">
        <f t="shared" si="105"/>
        <v>2019.7169429063131</v>
      </c>
      <c r="U213" s="122">
        <f t="shared" si="105"/>
        <v>1995.8016819645234</v>
      </c>
      <c r="V213" s="122">
        <f t="shared" si="105"/>
        <v>1965.4713247136813</v>
      </c>
      <c r="W213" s="122">
        <f t="shared" ref="W213" si="106">SUM(W214:W215)</f>
        <v>2157.9613521427132</v>
      </c>
      <c r="DA213" s="130" t="s">
        <v>2636</v>
      </c>
    </row>
    <row r="214" spans="1:105" ht="12" customHeight="1" x14ac:dyDescent="0.25">
      <c r="A214" s="97" t="s">
        <v>218</v>
      </c>
      <c r="B214" s="98">
        <v>2611.560708965882</v>
      </c>
      <c r="C214" s="98">
        <v>2699.8149717931792</v>
      </c>
      <c r="D214" s="98">
        <v>2592.4787333603267</v>
      </c>
      <c r="E214" s="98">
        <v>2650.3329094600226</v>
      </c>
      <c r="F214" s="98">
        <v>2624.5611012043182</v>
      </c>
      <c r="G214" s="98">
        <v>2598.7953529705769</v>
      </c>
      <c r="H214" s="98">
        <v>2515.6933484950346</v>
      </c>
      <c r="I214" s="98">
        <v>2272.1378070408641</v>
      </c>
      <c r="J214" s="98">
        <v>2374.8373254296175</v>
      </c>
      <c r="K214" s="98">
        <v>2367.9170195542715</v>
      </c>
      <c r="L214" s="98">
        <v>2562.5827511813932</v>
      </c>
      <c r="M214" s="98">
        <v>2206.7464593919117</v>
      </c>
      <c r="N214" s="98">
        <v>2340.7925117178988</v>
      </c>
      <c r="O214" s="98">
        <v>2408.5736781131181</v>
      </c>
      <c r="P214" s="98">
        <v>1902.7328952519767</v>
      </c>
      <c r="Q214" s="98">
        <v>2048.1808571568654</v>
      </c>
      <c r="R214" s="98">
        <v>2137.6707663876573</v>
      </c>
      <c r="S214" s="98">
        <v>2083.9846784265274</v>
      </c>
      <c r="T214" s="98">
        <v>2019.7169429063131</v>
      </c>
      <c r="U214" s="98">
        <v>1995.8016819645234</v>
      </c>
      <c r="V214" s="98">
        <v>1965.4713247136813</v>
      </c>
      <c r="W214" s="98">
        <v>2157.9613521427132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372.39456582013622</v>
      </c>
      <c r="C218" s="122">
        <v>373.54062060315744</v>
      </c>
      <c r="D218" s="122">
        <v>381.62095998258064</v>
      </c>
      <c r="E218" s="122">
        <v>383.46122104011869</v>
      </c>
      <c r="F218" s="122">
        <v>372.32546235228779</v>
      </c>
      <c r="G218" s="122">
        <v>376.41825727743247</v>
      </c>
      <c r="H218" s="122">
        <v>373.85856597903506</v>
      </c>
      <c r="I218" s="122">
        <v>377.52245229691283</v>
      </c>
      <c r="J218" s="122">
        <v>358.09040624311831</v>
      </c>
      <c r="K218" s="122">
        <v>361.92218096172274</v>
      </c>
      <c r="L218" s="122">
        <v>375.79663509102022</v>
      </c>
      <c r="M218" s="122">
        <v>357.78906150777902</v>
      </c>
      <c r="N218" s="122">
        <v>361.07809823315978</v>
      </c>
      <c r="O218" s="122">
        <v>356.87946812660192</v>
      </c>
      <c r="P218" s="122">
        <v>338.43052201664199</v>
      </c>
      <c r="Q218" s="122">
        <v>345.08893963376261</v>
      </c>
      <c r="R218" s="122">
        <v>351.14272886205384</v>
      </c>
      <c r="S218" s="122">
        <v>347.83854007778814</v>
      </c>
      <c r="T218" s="122">
        <v>350.15858849605445</v>
      </c>
      <c r="U218" s="122">
        <v>337.52543537793804</v>
      </c>
      <c r="V218" s="122">
        <v>328.5793130785716</v>
      </c>
      <c r="W218" s="122">
        <v>333.5709152633911</v>
      </c>
      <c r="DA218" s="130" t="s">
        <v>2641</v>
      </c>
    </row>
    <row r="219" spans="1:105" ht="12" customHeight="1" x14ac:dyDescent="0.25">
      <c r="A219" s="97" t="s">
        <v>134</v>
      </c>
      <c r="B219" s="98">
        <v>406.20207017826675</v>
      </c>
      <c r="C219" s="98">
        <v>411.29294446091183</v>
      </c>
      <c r="D219" s="98">
        <v>420.20524352306887</v>
      </c>
      <c r="E219" s="98">
        <v>424.52310062122734</v>
      </c>
      <c r="F219" s="98">
        <v>415.40995499689757</v>
      </c>
      <c r="G219" s="98">
        <v>415.64728648520685</v>
      </c>
      <c r="H219" s="98">
        <v>409.63819198685547</v>
      </c>
      <c r="I219" s="98">
        <v>405.84731435260608</v>
      </c>
      <c r="J219" s="98">
        <v>387.91255809358125</v>
      </c>
      <c r="K219" s="98">
        <v>391.58528888092337</v>
      </c>
      <c r="L219" s="98">
        <v>407.3528757340768</v>
      </c>
      <c r="M219" s="98">
        <v>388.09493742313174</v>
      </c>
      <c r="N219" s="98">
        <v>392.06464634704429</v>
      </c>
      <c r="O219" s="98">
        <v>385.11684853636359</v>
      </c>
      <c r="P219" s="98">
        <v>362.56684161293413</v>
      </c>
      <c r="Q219" s="98">
        <v>369.20190988433529</v>
      </c>
      <c r="R219" s="98">
        <v>376.6175971899853</v>
      </c>
      <c r="S219" s="98">
        <v>373.62626489468045</v>
      </c>
      <c r="T219" s="98">
        <v>378.13442956117899</v>
      </c>
      <c r="U219" s="98">
        <v>363.96138224243725</v>
      </c>
      <c r="V219" s="98">
        <v>355.00305811779168</v>
      </c>
      <c r="W219" s="98">
        <v>357.81564469856988</v>
      </c>
      <c r="DA219" s="63" t="s">
        <v>2642</v>
      </c>
    </row>
    <row r="220" spans="1:105" ht="12" customHeight="1" x14ac:dyDescent="0.25">
      <c r="A220" s="97" t="s">
        <v>133</v>
      </c>
      <c r="B220" s="98">
        <v>169.83216246909004</v>
      </c>
      <c r="C220" s="98">
        <v>165.46747834732233</v>
      </c>
      <c r="D220" s="98">
        <v>177.47582698723852</v>
      </c>
      <c r="E220" s="98">
        <v>179.64019470842896</v>
      </c>
      <c r="F220" s="98">
        <v>185.62420542783278</v>
      </c>
      <c r="G220" s="98">
        <v>184.80915286384729</v>
      </c>
      <c r="H220" s="98">
        <v>176.28788487359279</v>
      </c>
      <c r="I220" s="98">
        <v>191.48539509837232</v>
      </c>
      <c r="J220" s="98">
        <v>166.74331810595856</v>
      </c>
      <c r="K220" s="98">
        <v>167.17479870240155</v>
      </c>
      <c r="L220" s="98">
        <v>166.68773586300676</v>
      </c>
      <c r="M220" s="98">
        <v>154.14645393759406</v>
      </c>
      <c r="N220" s="98">
        <v>153.73253653043858</v>
      </c>
      <c r="O220" s="98">
        <v>157.11323388901434</v>
      </c>
      <c r="P220" s="98">
        <v>144.04731892549589</v>
      </c>
      <c r="Q220" s="98">
        <v>136.03585283213059</v>
      </c>
      <c r="R220" s="98">
        <v>140.46591676599857</v>
      </c>
      <c r="S220" s="98">
        <v>145.81111614398782</v>
      </c>
      <c r="T220" s="98">
        <v>146.47293953631981</v>
      </c>
      <c r="U220" s="98">
        <v>142.21176701006624</v>
      </c>
      <c r="V220" s="98">
        <v>127.88214419361911</v>
      </c>
      <c r="W220" s="98">
        <v>146.84141829710754</v>
      </c>
      <c r="DA220" s="63" t="s">
        <v>2643</v>
      </c>
    </row>
    <row r="221" spans="1:105" ht="12" customHeight="1" x14ac:dyDescent="0.25">
      <c r="A221" s="100" t="s">
        <v>218</v>
      </c>
      <c r="B221" s="101">
        <v>169.83216246909004</v>
      </c>
      <c r="C221" s="101">
        <v>165.46747834732233</v>
      </c>
      <c r="D221" s="101">
        <v>177.47582698723852</v>
      </c>
      <c r="E221" s="101">
        <v>179.64019470842896</v>
      </c>
      <c r="F221" s="101">
        <v>185.62420542783278</v>
      </c>
      <c r="G221" s="101">
        <v>184.80915286384729</v>
      </c>
      <c r="H221" s="101">
        <v>176.28788487359279</v>
      </c>
      <c r="I221" s="101">
        <v>191.48539509837232</v>
      </c>
      <c r="J221" s="101">
        <v>166.74331810595856</v>
      </c>
      <c r="K221" s="101">
        <v>167.17479870240155</v>
      </c>
      <c r="L221" s="101">
        <v>166.68773586300676</v>
      </c>
      <c r="M221" s="101">
        <v>154.14645393759406</v>
      </c>
      <c r="N221" s="101">
        <v>153.73253653043858</v>
      </c>
      <c r="O221" s="101">
        <v>157.11323388901434</v>
      </c>
      <c r="P221" s="101">
        <v>144.04731892549589</v>
      </c>
      <c r="Q221" s="101">
        <v>136.03585283213059</v>
      </c>
      <c r="R221" s="101">
        <v>140.46591676599857</v>
      </c>
      <c r="S221" s="101">
        <v>145.81111614398782</v>
      </c>
      <c r="T221" s="101">
        <v>146.47293953631981</v>
      </c>
      <c r="U221" s="101">
        <v>142.21176701006624</v>
      </c>
      <c r="V221" s="101">
        <v>127.88214419361911</v>
      </c>
      <c r="W221" s="101">
        <v>146.84141829710754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109.09942175268343</v>
      </c>
      <c r="C227" s="122">
        <v>108.24470156429727</v>
      </c>
      <c r="D227" s="122">
        <v>111.1792564184957</v>
      </c>
      <c r="E227" s="122">
        <v>113.1644242751664</v>
      </c>
      <c r="F227" s="122">
        <v>107.08706312503089</v>
      </c>
      <c r="G227" s="122">
        <v>113.1789390423926</v>
      </c>
      <c r="H227" s="122">
        <v>112.78919904381573</v>
      </c>
      <c r="I227" s="122">
        <v>108.22100803779554</v>
      </c>
      <c r="J227" s="122">
        <v>100.24903364976866</v>
      </c>
      <c r="K227" s="122">
        <v>98.310084950985441</v>
      </c>
      <c r="L227" s="122">
        <v>105.09824987871131</v>
      </c>
      <c r="M227" s="122">
        <v>104.84880033410967</v>
      </c>
      <c r="N227" s="122">
        <v>97.663723396043963</v>
      </c>
      <c r="O227" s="122">
        <v>96.099233725520946</v>
      </c>
      <c r="P227" s="122">
        <v>91.680065816680809</v>
      </c>
      <c r="Q227" s="122">
        <v>93.474892974001165</v>
      </c>
      <c r="R227" s="122">
        <v>94.708604236572697</v>
      </c>
      <c r="S227" s="122">
        <v>99.322418910242831</v>
      </c>
      <c r="T227" s="122">
        <v>98.139533813202135</v>
      </c>
      <c r="U227" s="122">
        <v>98.811857763790101</v>
      </c>
      <c r="V227" s="122">
        <v>102.64738000972538</v>
      </c>
      <c r="W227" s="122">
        <v>99.150066639193611</v>
      </c>
      <c r="DA227" s="130" t="s">
        <v>2650</v>
      </c>
    </row>
    <row r="228" spans="1:105" ht="12" customHeight="1" x14ac:dyDescent="0.25">
      <c r="A228" s="97" t="s">
        <v>175</v>
      </c>
      <c r="B228" s="98">
        <v>163.56257814145553</v>
      </c>
      <c r="C228" s="98">
        <v>164.15105450991612</v>
      </c>
      <c r="D228" s="98">
        <v>169.02787968079576</v>
      </c>
      <c r="E228" s="98">
        <v>173.03064486709258</v>
      </c>
      <c r="F228" s="98">
        <v>164.65191524119271</v>
      </c>
      <c r="G228" s="98">
        <v>172.05950683521672</v>
      </c>
      <c r="H228" s="98">
        <v>171.51961877876565</v>
      </c>
      <c r="I228" s="98">
        <v>164.18252574231138</v>
      </c>
      <c r="J228" s="98">
        <v>154.54872331625441</v>
      </c>
      <c r="K228" s="98">
        <v>151.31358245259236</v>
      </c>
      <c r="L228" s="98">
        <v>162.0593898454901</v>
      </c>
      <c r="M228" s="98">
        <v>160.13370414214447</v>
      </c>
      <c r="N228" s="98">
        <v>150.29294187648327</v>
      </c>
      <c r="O228" s="98">
        <v>148.03511265790263</v>
      </c>
      <c r="P228" s="98">
        <v>140.60742225303133</v>
      </c>
      <c r="Q228" s="98">
        <v>144.53498162313488</v>
      </c>
      <c r="R228" s="98">
        <v>148.03524235026148</v>
      </c>
      <c r="S228" s="98">
        <v>157.20959931334872</v>
      </c>
      <c r="T228" s="98">
        <v>157.01265298883962</v>
      </c>
      <c r="U228" s="98">
        <v>158.48035588143301</v>
      </c>
      <c r="V228" s="98">
        <v>165.02813448699567</v>
      </c>
      <c r="W228" s="98">
        <v>160.97274766259659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184.50726330586068</v>
      </c>
      <c r="C231" s="118">
        <f t="shared" si="108"/>
        <v>189.36201626165905</v>
      </c>
      <c r="D231" s="118">
        <f t="shared" si="108"/>
        <v>183.27090487292531</v>
      </c>
      <c r="E231" s="118">
        <f t="shared" si="108"/>
        <v>186.72538910868298</v>
      </c>
      <c r="F231" s="118">
        <f t="shared" si="108"/>
        <v>183.64672223319576</v>
      </c>
      <c r="G231" s="118">
        <f t="shared" si="108"/>
        <v>181.90885693382938</v>
      </c>
      <c r="H231" s="118">
        <f t="shared" si="108"/>
        <v>176.41864962665949</v>
      </c>
      <c r="I231" s="118">
        <f t="shared" si="108"/>
        <v>161.36538820679277</v>
      </c>
      <c r="J231" s="118">
        <f t="shared" si="108"/>
        <v>165.43700859961385</v>
      </c>
      <c r="K231" s="118">
        <f t="shared" si="108"/>
        <v>164.52677840856703</v>
      </c>
      <c r="L231" s="118">
        <f t="shared" si="108"/>
        <v>175.98084528868037</v>
      </c>
      <c r="M231" s="118">
        <f t="shared" si="108"/>
        <v>153.78450498546391</v>
      </c>
      <c r="N231" s="118">
        <f t="shared" si="108"/>
        <v>160.35545616169358</v>
      </c>
      <c r="O231" s="118">
        <f t="shared" si="108"/>
        <v>162.59764584899031</v>
      </c>
      <c r="P231" s="118">
        <f t="shared" si="108"/>
        <v>132.1325661509064</v>
      </c>
      <c r="Q231" s="118">
        <f t="shared" si="108"/>
        <v>139.78797639212291</v>
      </c>
      <c r="R231" s="118">
        <f t="shared" ref="R231:V231" si="109">R232+R235+R237+R246</f>
        <v>144.38572333477345</v>
      </c>
      <c r="S231" s="118">
        <f t="shared" si="109"/>
        <v>141.3372999016224</v>
      </c>
      <c r="T231" s="118">
        <f t="shared" si="109"/>
        <v>137.19177650720852</v>
      </c>
      <c r="U231" s="118">
        <f t="shared" si="109"/>
        <v>134.61373166043191</v>
      </c>
      <c r="V231" s="118">
        <f t="shared" si="109"/>
        <v>131.83863800902125</v>
      </c>
      <c r="W231" s="118">
        <f t="shared" ref="W231" si="110">W232+W235+W237+W246</f>
        <v>141.2656624132288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152.09912035376701</v>
      </c>
      <c r="C232" s="123">
        <f t="shared" si="111"/>
        <v>156.73641695697344</v>
      </c>
      <c r="D232" s="123">
        <f t="shared" si="111"/>
        <v>150.02653874469448</v>
      </c>
      <c r="E232" s="123">
        <f t="shared" si="111"/>
        <v>152.82291632297083</v>
      </c>
      <c r="F232" s="123">
        <f t="shared" si="111"/>
        <v>150.84164674576817</v>
      </c>
      <c r="G232" s="123">
        <f t="shared" si="111"/>
        <v>148.87753962754459</v>
      </c>
      <c r="H232" s="123">
        <f t="shared" si="111"/>
        <v>143.67187848857918</v>
      </c>
      <c r="I232" s="123">
        <f t="shared" si="111"/>
        <v>129.39884934153881</v>
      </c>
      <c r="J232" s="123">
        <f t="shared" si="111"/>
        <v>134.95370367845902</v>
      </c>
      <c r="K232" s="123">
        <f t="shared" si="111"/>
        <v>134.05250417110804</v>
      </c>
      <c r="L232" s="123">
        <f t="shared" si="111"/>
        <v>144.36468113301291</v>
      </c>
      <c r="M232" s="123">
        <f t="shared" si="111"/>
        <v>123.55528544422965</v>
      </c>
      <c r="N232" s="123">
        <f t="shared" si="111"/>
        <v>130.34867152818799</v>
      </c>
      <c r="O232" s="123">
        <f t="shared" si="111"/>
        <v>133.38429258007784</v>
      </c>
      <c r="P232" s="123">
        <f t="shared" si="111"/>
        <v>104.75103310587055</v>
      </c>
      <c r="Q232" s="123">
        <f t="shared" si="111"/>
        <v>111.9712419171145</v>
      </c>
      <c r="R232" s="123">
        <f t="shared" ref="R232:V232" si="112">SUM(R233:R234)</f>
        <v>116.36990860262468</v>
      </c>
      <c r="S232" s="123">
        <f t="shared" si="112"/>
        <v>113.01047219343586</v>
      </c>
      <c r="T232" s="123">
        <f t="shared" si="112"/>
        <v>108.9899074552832</v>
      </c>
      <c r="U232" s="123">
        <f t="shared" si="112"/>
        <v>107.16849229797917</v>
      </c>
      <c r="V232" s="123">
        <f t="shared" si="112"/>
        <v>104.83626268023654</v>
      </c>
      <c r="W232" s="123">
        <f t="shared" ref="W232" si="113">SUM(W233:W234)</f>
        <v>114.28475364425196</v>
      </c>
      <c r="DA232" s="130" t="s">
        <v>2804</v>
      </c>
    </row>
    <row r="233" spans="1:105" ht="12" customHeight="1" x14ac:dyDescent="0.25">
      <c r="A233" s="97" t="s">
        <v>218</v>
      </c>
      <c r="B233" s="99">
        <v>150.20871488256</v>
      </c>
      <c r="C233" s="99">
        <v>154.78375570742281</v>
      </c>
      <c r="D233" s="99">
        <v>148.16413133919787</v>
      </c>
      <c r="E233" s="99">
        <v>150.97746775255777</v>
      </c>
      <c r="F233" s="99">
        <v>148.98239781713542</v>
      </c>
      <c r="G233" s="99">
        <v>147.0441648086852</v>
      </c>
      <c r="H233" s="99">
        <v>141.92115066768704</v>
      </c>
      <c r="I233" s="99">
        <v>127.8215038899917</v>
      </c>
      <c r="J233" s="99">
        <v>133.29969354691218</v>
      </c>
      <c r="K233" s="99">
        <v>132.4024318337525</v>
      </c>
      <c r="L233" s="99">
        <v>142.55157595330667</v>
      </c>
      <c r="M233" s="99">
        <v>122.00417488313946</v>
      </c>
      <c r="N233" s="99">
        <v>128.69810425352074</v>
      </c>
      <c r="O233" s="99">
        <v>131.62790340279943</v>
      </c>
      <c r="P233" s="99">
        <v>103.37757042834099</v>
      </c>
      <c r="Q233" s="99">
        <v>110.51672997981011</v>
      </c>
      <c r="R233" s="99">
        <v>114.83915839334468</v>
      </c>
      <c r="S233" s="99">
        <v>111.51717462625564</v>
      </c>
      <c r="T233" s="99">
        <v>107.53482269944205</v>
      </c>
      <c r="U233" s="99">
        <v>105.72599763387771</v>
      </c>
      <c r="V233" s="99">
        <v>103.41811029317431</v>
      </c>
      <c r="W233" s="99">
        <v>112.73423412029746</v>
      </c>
      <c r="DA233" s="63" t="s">
        <v>2805</v>
      </c>
    </row>
    <row r="234" spans="1:105" ht="12" customHeight="1" x14ac:dyDescent="0.25">
      <c r="A234" s="97" t="s">
        <v>53</v>
      </c>
      <c r="B234" s="99">
        <v>1.8904054712070115</v>
      </c>
      <c r="C234" s="99">
        <v>1.9526612495506328</v>
      </c>
      <c r="D234" s="99">
        <v>1.8624074054966071</v>
      </c>
      <c r="E234" s="99">
        <v>1.845448570413047</v>
      </c>
      <c r="F234" s="99">
        <v>1.859248928632754</v>
      </c>
      <c r="G234" s="99">
        <v>1.8333748188593915</v>
      </c>
      <c r="H234" s="99">
        <v>1.7507278208921482</v>
      </c>
      <c r="I234" s="99">
        <v>1.5773454515471035</v>
      </c>
      <c r="J234" s="99">
        <v>1.6540101315468267</v>
      </c>
      <c r="K234" s="99">
        <v>1.650072337355531</v>
      </c>
      <c r="L234" s="99">
        <v>1.8131051797062541</v>
      </c>
      <c r="M234" s="99">
        <v>1.5511105610901954</v>
      </c>
      <c r="N234" s="99">
        <v>1.6505672746672524</v>
      </c>
      <c r="O234" s="99">
        <v>1.7563891772783946</v>
      </c>
      <c r="P234" s="99">
        <v>1.3734626775295626</v>
      </c>
      <c r="Q234" s="99">
        <v>1.4545119373043938</v>
      </c>
      <c r="R234" s="99">
        <v>1.5307502092800043</v>
      </c>
      <c r="S234" s="99">
        <v>1.493297567180216</v>
      </c>
      <c r="T234" s="99">
        <v>1.4550847558411617</v>
      </c>
      <c r="U234" s="99">
        <v>1.4424946641014658</v>
      </c>
      <c r="V234" s="99">
        <v>1.4181523870622363</v>
      </c>
      <c r="W234" s="99">
        <v>1.5505195239544991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0.19399779846238929</v>
      </c>
      <c r="C235" s="123">
        <f t="shared" si="114"/>
        <v>0.22528638853760788</v>
      </c>
      <c r="D235" s="123">
        <f t="shared" si="114"/>
        <v>0.1966116122957092</v>
      </c>
      <c r="E235" s="123">
        <f t="shared" si="114"/>
        <v>0.55127747455839737</v>
      </c>
      <c r="F235" s="123">
        <f t="shared" si="114"/>
        <v>0.26271330227767448</v>
      </c>
      <c r="G235" s="123">
        <f t="shared" si="114"/>
        <v>0.31561908006961675</v>
      </c>
      <c r="H235" s="123">
        <f t="shared" si="114"/>
        <v>0.42923626149492378</v>
      </c>
      <c r="I235" s="123">
        <f t="shared" si="114"/>
        <v>0.34909069128459319</v>
      </c>
      <c r="J235" s="123">
        <f t="shared" si="114"/>
        <v>0.40600833621757487</v>
      </c>
      <c r="K235" s="123">
        <f t="shared" si="114"/>
        <v>0.46930201688290019</v>
      </c>
      <c r="L235" s="123">
        <f t="shared" si="114"/>
        <v>0.44898400354950213</v>
      </c>
      <c r="M235" s="123">
        <f t="shared" si="114"/>
        <v>0.46983720224749986</v>
      </c>
      <c r="N235" s="123">
        <f t="shared" si="114"/>
        <v>0.60942013293481945</v>
      </c>
      <c r="O235" s="123">
        <f t="shared" si="114"/>
        <v>0.45286319644131995</v>
      </c>
      <c r="P235" s="123">
        <f t="shared" si="114"/>
        <v>0.37193942232327887</v>
      </c>
      <c r="Q235" s="123">
        <f t="shared" si="114"/>
        <v>0.56865068946224762</v>
      </c>
      <c r="R235" s="123">
        <f t="shared" si="114"/>
        <v>0.48292133640668577</v>
      </c>
      <c r="S235" s="123">
        <f t="shared" si="114"/>
        <v>0.59515923903970691</v>
      </c>
      <c r="T235" s="123">
        <f t="shared" si="114"/>
        <v>0.51791064826608579</v>
      </c>
      <c r="U235" s="123">
        <f t="shared" si="114"/>
        <v>0.60126088742875961</v>
      </c>
      <c r="V235" s="123">
        <f t="shared" si="114"/>
        <v>0.55769213441606369</v>
      </c>
      <c r="W235" s="123">
        <f t="shared" si="114"/>
        <v>0.62804885824829149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0.19399779846238929</v>
      </c>
      <c r="C236" s="99">
        <f>RES_hhdet_fecs!C67</f>
        <v>0.22528638853760788</v>
      </c>
      <c r="D236" s="99">
        <f>RES_hhdet_fecs!D67</f>
        <v>0.1966116122957092</v>
      </c>
      <c r="E236" s="99">
        <f>RES_hhdet_fecs!E67</f>
        <v>0.55127747455839737</v>
      </c>
      <c r="F236" s="99">
        <f>RES_hhdet_fecs!F67</f>
        <v>0.26271330227767448</v>
      </c>
      <c r="G236" s="99">
        <f>RES_hhdet_fecs!G67</f>
        <v>0.31561908006961675</v>
      </c>
      <c r="H236" s="99">
        <f>RES_hhdet_fecs!H67</f>
        <v>0.42923626149492378</v>
      </c>
      <c r="I236" s="99">
        <f>RES_hhdet_fecs!I67</f>
        <v>0.34909069128459319</v>
      </c>
      <c r="J236" s="99">
        <f>RES_hhdet_fecs!J67</f>
        <v>0.40600833621757487</v>
      </c>
      <c r="K236" s="99">
        <f>RES_hhdet_fecs!K67</f>
        <v>0.46930201688290019</v>
      </c>
      <c r="L236" s="99">
        <f>RES_hhdet_fecs!L67</f>
        <v>0.44898400354950213</v>
      </c>
      <c r="M236" s="99">
        <f>RES_hhdet_fecs!M67</f>
        <v>0.46983720224749986</v>
      </c>
      <c r="N236" s="99">
        <f>RES_hhdet_fecs!N67</f>
        <v>0.60942013293481945</v>
      </c>
      <c r="O236" s="99">
        <f>RES_hhdet_fecs!O67</f>
        <v>0.45286319644131995</v>
      </c>
      <c r="P236" s="99">
        <f>RES_hhdet_fecs!P67</f>
        <v>0.37193942232327887</v>
      </c>
      <c r="Q236" s="99">
        <f>RES_hhdet_fecs!Q67</f>
        <v>0.56865068946224762</v>
      </c>
      <c r="R236" s="99">
        <f>RES_hhdet_fecs!R67</f>
        <v>0.48292133640668577</v>
      </c>
      <c r="S236" s="99">
        <f>RES_hhdet_fecs!S67</f>
        <v>0.59515923903970691</v>
      </c>
      <c r="T236" s="99">
        <f>RES_hhdet_fecs!T67</f>
        <v>0.51791064826608579</v>
      </c>
      <c r="U236" s="99">
        <f>RES_hhdet_fecs!U67</f>
        <v>0.60126088742875961</v>
      </c>
      <c r="V236" s="99">
        <f>RES_hhdet_fecs!V67</f>
        <v>0.55769213441606369</v>
      </c>
      <c r="W236" s="99">
        <f>RES_hhdet_fecs!W67</f>
        <v>0.62804885824829149</v>
      </c>
      <c r="DA236" s="63" t="s">
        <v>2808</v>
      </c>
    </row>
    <row r="237" spans="1:105" ht="12" customHeight="1" x14ac:dyDescent="0.25">
      <c r="A237" s="121" t="s">
        <v>55</v>
      </c>
      <c r="B237" s="123">
        <v>23.193567902120307</v>
      </c>
      <c r="C237" s="123">
        <v>23.293425681705919</v>
      </c>
      <c r="D237" s="123">
        <v>23.732720902570712</v>
      </c>
      <c r="E237" s="123">
        <v>23.871772407173918</v>
      </c>
      <c r="F237" s="123">
        <v>23.318212560570657</v>
      </c>
      <c r="G237" s="123">
        <v>23.244195858856386</v>
      </c>
      <c r="H237" s="123">
        <v>22.907725777154862</v>
      </c>
      <c r="I237" s="123">
        <v>22.676153475394713</v>
      </c>
      <c r="J237" s="123">
        <v>21.630129509154447</v>
      </c>
      <c r="K237" s="123">
        <v>21.745788885010835</v>
      </c>
      <c r="L237" s="123">
        <v>22.469954099194229</v>
      </c>
      <c r="M237" s="123">
        <v>21.399324340891468</v>
      </c>
      <c r="N237" s="123">
        <v>21.417152781681896</v>
      </c>
      <c r="O237" s="123">
        <v>20.940619947831511</v>
      </c>
      <c r="P237" s="123">
        <v>19.6094090429497</v>
      </c>
      <c r="Q237" s="123">
        <v>19.83509637601998</v>
      </c>
      <c r="R237" s="123">
        <v>20.111569887477163</v>
      </c>
      <c r="S237" s="123">
        <v>19.920101792850549</v>
      </c>
      <c r="T237" s="123">
        <v>20.024715413332633</v>
      </c>
      <c r="U237" s="123">
        <v>19.212703973718142</v>
      </c>
      <c r="V237" s="123">
        <v>18.679853521056369</v>
      </c>
      <c r="W237" s="123">
        <v>18.715503150313587</v>
      </c>
      <c r="DA237" s="130" t="s">
        <v>2809</v>
      </c>
    </row>
    <row r="238" spans="1:105" ht="12" customHeight="1" x14ac:dyDescent="0.25">
      <c r="A238" s="97" t="s">
        <v>134</v>
      </c>
      <c r="B238" s="99">
        <v>23.366535620390078</v>
      </c>
      <c r="C238" s="99">
        <v>23.579993597720453</v>
      </c>
      <c r="D238" s="99">
        <v>24.014892407860305</v>
      </c>
      <c r="E238" s="99">
        <v>24.182658712456917</v>
      </c>
      <c r="F238" s="99">
        <v>23.580546993272069</v>
      </c>
      <c r="G238" s="99">
        <v>23.518582145633726</v>
      </c>
      <c r="H238" s="99">
        <v>23.110897272214956</v>
      </c>
      <c r="I238" s="99">
        <v>22.838198090051488</v>
      </c>
      <c r="J238" s="99">
        <v>21.76904163871334</v>
      </c>
      <c r="K238" s="99">
        <v>21.893077725355475</v>
      </c>
      <c r="L238" s="99">
        <v>22.656993031002905</v>
      </c>
      <c r="M238" s="99">
        <v>21.466374911733233</v>
      </c>
      <c r="N238" s="99">
        <v>21.56103559418753</v>
      </c>
      <c r="O238" s="99">
        <v>21.049278190730963</v>
      </c>
      <c r="P238" s="99">
        <v>19.703860918947097</v>
      </c>
      <c r="Q238" s="99">
        <v>19.927098944059672</v>
      </c>
      <c r="R238" s="99">
        <v>20.234980651348305</v>
      </c>
      <c r="S238" s="99">
        <v>20.002680194251166</v>
      </c>
      <c r="T238" s="99">
        <v>20.146990838503509</v>
      </c>
      <c r="U238" s="99">
        <v>19.288747177485817</v>
      </c>
      <c r="V238" s="99">
        <v>18.691876273872801</v>
      </c>
      <c r="W238" s="99">
        <v>18.707417360564111</v>
      </c>
      <c r="DA238" s="63" t="s">
        <v>2810</v>
      </c>
    </row>
    <row r="239" spans="1:105" ht="12" customHeight="1" x14ac:dyDescent="0.25">
      <c r="A239" s="97" t="s">
        <v>133</v>
      </c>
      <c r="B239" s="99">
        <v>17.425445016775896</v>
      </c>
      <c r="C239" s="99">
        <v>17.649868168815338</v>
      </c>
      <c r="D239" s="99">
        <v>18.769759334606498</v>
      </c>
      <c r="E239" s="99">
        <v>19.381241612446232</v>
      </c>
      <c r="F239" s="99">
        <v>19.283629910406081</v>
      </c>
      <c r="G239" s="99">
        <v>19.491692160969347</v>
      </c>
      <c r="H239" s="99">
        <v>18.98105109427226</v>
      </c>
      <c r="I239" s="99">
        <v>19.559209574811398</v>
      </c>
      <c r="J239" s="99">
        <v>18.331969251030248</v>
      </c>
      <c r="K239" s="99">
        <v>18.469591085445032</v>
      </c>
      <c r="L239" s="99">
        <v>19.017397751010201</v>
      </c>
      <c r="M239" s="99">
        <v>17.443485785316902</v>
      </c>
      <c r="N239" s="99">
        <v>17.710007166857356</v>
      </c>
      <c r="O239" s="99">
        <v>17.617022944050117</v>
      </c>
      <c r="P239" s="99">
        <v>16.770412170964303</v>
      </c>
      <c r="Q239" s="99">
        <v>16.590329001521418</v>
      </c>
      <c r="R239" s="99">
        <v>16.998519857470942</v>
      </c>
      <c r="S239" s="99">
        <v>17.022097170009872</v>
      </c>
      <c r="T239" s="99">
        <v>17.912607779145397</v>
      </c>
      <c r="U239" s="99">
        <v>17.306825905126775</v>
      </c>
      <c r="V239" s="99">
        <v>16.506716547844825</v>
      </c>
      <c r="W239" s="99">
        <v>17.377834706119543</v>
      </c>
      <c r="DA239" s="63" t="s">
        <v>2811</v>
      </c>
    </row>
    <row r="240" spans="1:105" ht="12" customHeight="1" x14ac:dyDescent="0.25">
      <c r="A240" s="100" t="s">
        <v>218</v>
      </c>
      <c r="B240" s="102">
        <v>9.7730119755827669</v>
      </c>
      <c r="C240" s="102">
        <v>9.4866672490139212</v>
      </c>
      <c r="D240" s="102">
        <v>10.142191605856381</v>
      </c>
      <c r="E240" s="102">
        <v>10.232614442024962</v>
      </c>
      <c r="F240" s="102">
        <v>10.536589687665966</v>
      </c>
      <c r="G240" s="102">
        <v>10.457608152905349</v>
      </c>
      <c r="H240" s="102">
        <v>9.9485198395946295</v>
      </c>
      <c r="I240" s="102">
        <v>10.786838471490618</v>
      </c>
      <c r="J240" s="102">
        <v>9.3651435938716716</v>
      </c>
      <c r="K240" s="102">
        <v>9.3594886993653681</v>
      </c>
      <c r="L240" s="102">
        <v>9.2844216084795654</v>
      </c>
      <c r="M240" s="102">
        <v>8.5471622133398615</v>
      </c>
      <c r="N240" s="102">
        <v>8.479159674560627</v>
      </c>
      <c r="O240" s="102">
        <v>8.6139489451394375</v>
      </c>
      <c r="P240" s="102">
        <v>7.8633652162887406</v>
      </c>
      <c r="Q240" s="102">
        <v>7.3756719377529718</v>
      </c>
      <c r="R240" s="102">
        <v>7.5803380164135516</v>
      </c>
      <c r="S240" s="102">
        <v>7.8432727048452699</v>
      </c>
      <c r="T240" s="102">
        <v>7.8374482667676872</v>
      </c>
      <c r="U240" s="102">
        <v>7.5684674462741786</v>
      </c>
      <c r="V240" s="102">
        <v>6.7626208311634928</v>
      </c>
      <c r="W240" s="102">
        <v>7.7037940075559455</v>
      </c>
      <c r="DA240" s="131" t="s">
        <v>2812</v>
      </c>
    </row>
    <row r="241" spans="1:105" ht="12" customHeight="1" x14ac:dyDescent="0.25">
      <c r="A241" s="103" t="s">
        <v>52</v>
      </c>
      <c r="B241" s="105">
        <v>7.6524330411931389</v>
      </c>
      <c r="C241" s="105">
        <v>8.1632009198014188</v>
      </c>
      <c r="D241" s="105">
        <v>8.6275677287501171</v>
      </c>
      <c r="E241" s="105">
        <v>9.1486271704212623</v>
      </c>
      <c r="F241" s="105">
        <v>8.7470402227401163</v>
      </c>
      <c r="G241" s="105">
        <v>9.0340840080639975</v>
      </c>
      <c r="H241" s="105">
        <v>9.0325312546776271</v>
      </c>
      <c r="I241" s="105">
        <v>8.7723711033207756</v>
      </c>
      <c r="J241" s="105">
        <v>8.9668256571585818</v>
      </c>
      <c r="K241" s="105">
        <v>9.1101023860796637</v>
      </c>
      <c r="L241" s="105">
        <v>9.7329761425306298</v>
      </c>
      <c r="M241" s="105">
        <v>8.8963235719770317</v>
      </c>
      <c r="N241" s="105">
        <v>9.2308474922967374</v>
      </c>
      <c r="O241" s="105">
        <v>9.0030739989106756</v>
      </c>
      <c r="P241" s="105">
        <v>8.9070469546755664</v>
      </c>
      <c r="Q241" s="105">
        <v>9.2146570637684455</v>
      </c>
      <c r="R241" s="105">
        <v>9.4181818410573843</v>
      </c>
      <c r="S241" s="105">
        <v>9.1788244651646043</v>
      </c>
      <c r="T241" s="105">
        <v>10.075159512377715</v>
      </c>
      <c r="U241" s="105">
        <v>9.7383584588525913</v>
      </c>
      <c r="V241" s="105">
        <v>9.7440957166813309</v>
      </c>
      <c r="W241" s="105">
        <v>9.6740406985635978</v>
      </c>
      <c r="DA241" s="132" t="s">
        <v>2813</v>
      </c>
    </row>
    <row r="242" spans="1:105" ht="12" customHeight="1" x14ac:dyDescent="0.25">
      <c r="A242" s="106" t="s">
        <v>122</v>
      </c>
      <c r="B242" s="102">
        <v>21.44903752326795</v>
      </c>
      <c r="C242" s="102">
        <v>20.610372561798904</v>
      </c>
      <c r="D242" s="102">
        <v>21.057807802958795</v>
      </c>
      <c r="E242" s="102">
        <v>21.115193783532977</v>
      </c>
      <c r="F242" s="102">
        <v>21.190630811058519</v>
      </c>
      <c r="G242" s="102">
        <v>20.717846299275745</v>
      </c>
      <c r="H242" s="102">
        <v>21.006210475441303</v>
      </c>
      <c r="I242" s="102">
        <v>20.679355001936823</v>
      </c>
      <c r="J242" s="102">
        <v>20.38308640009987</v>
      </c>
      <c r="K242" s="102">
        <v>20.111073830494409</v>
      </c>
      <c r="L242" s="102">
        <v>20.659579088917489</v>
      </c>
      <c r="M242" s="102">
        <v>20.988365868646369</v>
      </c>
      <c r="N242" s="102">
        <v>20.110414310267046</v>
      </c>
      <c r="O242" s="102">
        <v>19.957736043241379</v>
      </c>
      <c r="P242" s="102">
        <v>18.782695144204009</v>
      </c>
      <c r="Q242" s="102">
        <v>19.173778940716058</v>
      </c>
      <c r="R242" s="102">
        <v>18.993170896370589</v>
      </c>
      <c r="S242" s="102">
        <v>19.417590568833361</v>
      </c>
      <c r="T242" s="102">
        <v>19.023271246989012</v>
      </c>
      <c r="U242" s="102">
        <v>18.906982388650782</v>
      </c>
      <c r="V242" s="102">
        <v>19.44533599130008</v>
      </c>
      <c r="W242" s="102">
        <v>19.245582432856089</v>
      </c>
      <c r="DA242" s="131" t="s">
        <v>2814</v>
      </c>
    </row>
    <row r="243" spans="1:105" ht="12" customHeight="1" x14ac:dyDescent="0.25">
      <c r="A243" s="107" t="s">
        <v>121</v>
      </c>
      <c r="B243" s="105">
        <v>19.786617734605208</v>
      </c>
      <c r="C243" s="105">
        <v>19.368731244279587</v>
      </c>
      <c r="D243" s="105">
        <v>20.196615187864833</v>
      </c>
      <c r="E243" s="105">
        <v>19.966646447819713</v>
      </c>
      <c r="F243" s="105">
        <v>20.13828061494813</v>
      </c>
      <c r="G243" s="105">
        <v>20.206213145471455</v>
      </c>
      <c r="H243" s="105">
        <v>19.889264996367679</v>
      </c>
      <c r="I243" s="105">
        <v>20.145742833416417</v>
      </c>
      <c r="J243" s="105">
        <v>18.907584547564653</v>
      </c>
      <c r="K243" s="105">
        <v>19.949107428627215</v>
      </c>
      <c r="L243" s="105">
        <v>19.780005013774971</v>
      </c>
      <c r="M243" s="105">
        <v>20.45460067641034</v>
      </c>
      <c r="N243" s="105">
        <v>19.54640726772525</v>
      </c>
      <c r="O243" s="105">
        <v>19.353764351334164</v>
      </c>
      <c r="P243" s="105">
        <v>17.854958163219994</v>
      </c>
      <c r="Q243" s="105">
        <v>17.943492250566376</v>
      </c>
      <c r="R243" s="105">
        <v>17.943008763319931</v>
      </c>
      <c r="S243" s="105">
        <v>18.329198561530912</v>
      </c>
      <c r="T243" s="105">
        <v>17.953401813554912</v>
      </c>
      <c r="U243" s="105">
        <v>17.602475105017856</v>
      </c>
      <c r="V243" s="105">
        <v>17.820751830176288</v>
      </c>
      <c r="W243" s="105">
        <v>18.649112332940096</v>
      </c>
      <c r="DA243" s="132" t="s">
        <v>2815</v>
      </c>
    </row>
    <row r="244" spans="1:105" ht="12" customHeight="1" x14ac:dyDescent="0.25">
      <c r="A244" s="108" t="s">
        <v>53</v>
      </c>
      <c r="B244" s="99">
        <v>9.2265068666606442</v>
      </c>
      <c r="C244" s="99">
        <v>8.7608654868689548</v>
      </c>
      <c r="D244" s="99">
        <v>9.2620925655615522</v>
      </c>
      <c r="E244" s="99">
        <v>8.9569626209496551</v>
      </c>
      <c r="F244" s="99">
        <v>9.2138539369025025</v>
      </c>
      <c r="G244" s="99">
        <v>9.2543721273698605</v>
      </c>
      <c r="H244" s="99">
        <v>8.6314537034861623</v>
      </c>
      <c r="I244" s="99">
        <v>9.2058957117339002</v>
      </c>
      <c r="J244" s="99">
        <v>8.2264106961688164</v>
      </c>
      <c r="K244" s="99">
        <v>8.9620383272865247</v>
      </c>
      <c r="L244" s="99">
        <v>8.7716706110765621</v>
      </c>
      <c r="M244" s="99">
        <v>9.3122419257312679</v>
      </c>
      <c r="N244" s="99">
        <v>8.7176802260684187</v>
      </c>
      <c r="O244" s="99">
        <v>8.6433457213205216</v>
      </c>
      <c r="P244" s="99">
        <v>7.1537812991863374</v>
      </c>
      <c r="Q244" s="99">
        <v>6.8440653533391229</v>
      </c>
      <c r="R244" s="99">
        <v>6.8578457238938659</v>
      </c>
      <c r="S244" s="99">
        <v>7.3725596760323411</v>
      </c>
      <c r="T244" s="99">
        <v>6.8609218196362507</v>
      </c>
      <c r="U244" s="99">
        <v>6.631495842455287</v>
      </c>
      <c r="V244" s="99">
        <v>6.5945981722414571</v>
      </c>
      <c r="W244" s="99">
        <v>7.1733226774759187</v>
      </c>
      <c r="DA244" s="63" t="s">
        <v>2816</v>
      </c>
    </row>
    <row r="245" spans="1:105" ht="12" customHeight="1" x14ac:dyDescent="0.25">
      <c r="A245" s="108" t="s">
        <v>52</v>
      </c>
      <c r="B245" s="99">
        <v>10.560110867944562</v>
      </c>
      <c r="C245" s="99">
        <v>10.607865757410623</v>
      </c>
      <c r="D245" s="99">
        <v>10.93452262230328</v>
      </c>
      <c r="E245" s="99">
        <v>11.009683826870056</v>
      </c>
      <c r="F245" s="99">
        <v>10.924426678045631</v>
      </c>
      <c r="G245" s="99">
        <v>10.951841018101593</v>
      </c>
      <c r="H245" s="99">
        <v>11.257811292881518</v>
      </c>
      <c r="I245" s="99">
        <v>10.939847121682522</v>
      </c>
      <c r="J245" s="99">
        <v>10.681173851395835</v>
      </c>
      <c r="K245" s="99">
        <v>10.987069101340694</v>
      </c>
      <c r="L245" s="99">
        <v>11.008334402698413</v>
      </c>
      <c r="M245" s="99">
        <v>11.142358750679085</v>
      </c>
      <c r="N245" s="99">
        <v>10.828727041656828</v>
      </c>
      <c r="O245" s="99">
        <v>10.710418630013642</v>
      </c>
      <c r="P245" s="99">
        <v>10.701176864033659</v>
      </c>
      <c r="Q245" s="99">
        <v>11.099426897227248</v>
      </c>
      <c r="R245" s="99">
        <v>11.08516303942606</v>
      </c>
      <c r="S245" s="99">
        <v>10.956638885498572</v>
      </c>
      <c r="T245" s="99">
        <v>11.092479993918651</v>
      </c>
      <c r="U245" s="99">
        <v>10.970979262562571</v>
      </c>
      <c r="V245" s="99">
        <v>11.22615365793483</v>
      </c>
      <c r="W245" s="99">
        <v>11.47578965546418</v>
      </c>
      <c r="DA245" s="63" t="s">
        <v>2817</v>
      </c>
    </row>
    <row r="246" spans="1:105" ht="12" customHeight="1" x14ac:dyDescent="0.25">
      <c r="A246" s="121" t="s">
        <v>54</v>
      </c>
      <c r="B246" s="123">
        <v>9.0205772515109572</v>
      </c>
      <c r="C246" s="123">
        <v>9.1068872344420839</v>
      </c>
      <c r="D246" s="123">
        <v>9.3150336133644291</v>
      </c>
      <c r="E246" s="123">
        <v>9.4794229039798434</v>
      </c>
      <c r="F246" s="123">
        <v>9.2241496245792636</v>
      </c>
      <c r="G246" s="123">
        <v>9.4715023673587879</v>
      </c>
      <c r="H246" s="123">
        <v>9.4098090994304986</v>
      </c>
      <c r="I246" s="123">
        <v>8.94129469857468</v>
      </c>
      <c r="J246" s="123">
        <v>8.4471670757828061</v>
      </c>
      <c r="K246" s="123">
        <v>8.2591833355652557</v>
      </c>
      <c r="L246" s="123">
        <v>8.6972260529237211</v>
      </c>
      <c r="M246" s="123">
        <v>8.3600579980952734</v>
      </c>
      <c r="N246" s="123">
        <v>7.9802117188888886</v>
      </c>
      <c r="O246" s="123">
        <v>7.8198701246396434</v>
      </c>
      <c r="P246" s="123">
        <v>7.400184579762878</v>
      </c>
      <c r="Q246" s="123">
        <v>7.4129874095261927</v>
      </c>
      <c r="R246" s="123">
        <v>7.4213235082649236</v>
      </c>
      <c r="S246" s="123">
        <v>7.8115666762962901</v>
      </c>
      <c r="T246" s="123">
        <v>7.6592429903266011</v>
      </c>
      <c r="U246" s="123">
        <v>7.6312745013058212</v>
      </c>
      <c r="V246" s="123">
        <v>7.7648296733122892</v>
      </c>
      <c r="W246" s="123">
        <v>7.6373567604149546</v>
      </c>
      <c r="DA246" s="130" t="s">
        <v>2818</v>
      </c>
    </row>
    <row r="247" spans="1:105" ht="12" customHeight="1" x14ac:dyDescent="0.25">
      <c r="A247" s="97" t="s">
        <v>175</v>
      </c>
      <c r="B247" s="99">
        <v>9.4146862326195215</v>
      </c>
      <c r="C247" s="99">
        <v>9.4118579988364424</v>
      </c>
      <c r="D247" s="99">
        <v>9.6601986193117231</v>
      </c>
      <c r="E247" s="99">
        <v>9.8566440860355033</v>
      </c>
      <c r="F247" s="99">
        <v>9.3462271940845234</v>
      </c>
      <c r="G247" s="99">
        <v>9.7345621787533112</v>
      </c>
      <c r="H247" s="99">
        <v>9.6739412993820171</v>
      </c>
      <c r="I247" s="99">
        <v>9.2296135062273041</v>
      </c>
      <c r="J247" s="99">
        <v>8.6637861813709431</v>
      </c>
      <c r="K247" s="99">
        <v>8.4464206706646277</v>
      </c>
      <c r="L247" s="99">
        <v>8.9975229753643031</v>
      </c>
      <c r="M247" s="99">
        <v>8.8358109122441064</v>
      </c>
      <c r="N247" s="99">
        <v>8.2435754745126246</v>
      </c>
      <c r="O247" s="99">
        <v>8.0688021282694091</v>
      </c>
      <c r="P247" s="99">
        <v>7.6106365127504532</v>
      </c>
      <c r="Q247" s="99">
        <v>7.769843462080388</v>
      </c>
      <c r="R247" s="99">
        <v>7.9219579126424566</v>
      </c>
      <c r="S247" s="99">
        <v>8.380035246940059</v>
      </c>
      <c r="T247" s="99">
        <v>8.3310802923210385</v>
      </c>
      <c r="U247" s="99">
        <v>8.3659876569291995</v>
      </c>
      <c r="V247" s="99">
        <v>8.6542306305990078</v>
      </c>
      <c r="W247" s="99">
        <v>8.3862432316987121</v>
      </c>
      <c r="DA247" s="63" t="s">
        <v>2819</v>
      </c>
    </row>
    <row r="248" spans="1:105" ht="12" customHeight="1" x14ac:dyDescent="0.25">
      <c r="A248" s="109" t="s">
        <v>120</v>
      </c>
      <c r="B248" s="110">
        <v>8.2311066295815287</v>
      </c>
      <c r="C248" s="110">
        <v>8.5164092719498168</v>
      </c>
      <c r="D248" s="110">
        <v>8.6516610637895965</v>
      </c>
      <c r="E248" s="110">
        <v>8.7663660670916972</v>
      </c>
      <c r="F248" s="110">
        <v>8.9970504848927764</v>
      </c>
      <c r="G248" s="110">
        <v>8.9658545539225738</v>
      </c>
      <c r="H248" s="110">
        <v>8.9025547769063156</v>
      </c>
      <c r="I248" s="110">
        <v>8.3837302635789541</v>
      </c>
      <c r="J248" s="110">
        <v>8.0472411068008682</v>
      </c>
      <c r="K248" s="110">
        <v>7.9118983602849573</v>
      </c>
      <c r="L248" s="110">
        <v>8.1431521525264561</v>
      </c>
      <c r="M248" s="110">
        <v>7.4577841607893927</v>
      </c>
      <c r="N248" s="110">
        <v>7.4914891855809076</v>
      </c>
      <c r="O248" s="110">
        <v>7.3592603248185098</v>
      </c>
      <c r="P248" s="110">
        <v>7.0058398108471813</v>
      </c>
      <c r="Q248" s="110">
        <v>6.7596967043563421</v>
      </c>
      <c r="R248" s="110">
        <v>6.5321921594947332</v>
      </c>
      <c r="S248" s="110">
        <v>6.8361922822144239</v>
      </c>
      <c r="T248" s="110">
        <v>6.5393125273363246</v>
      </c>
      <c r="U248" s="110">
        <v>6.4145793586275568</v>
      </c>
      <c r="V248" s="110">
        <v>6.3013225578783354</v>
      </c>
      <c r="W248" s="110">
        <v>6.4363065583884955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100.66642559097606</v>
      </c>
      <c r="C250" s="118">
        <f t="shared" si="115"/>
        <v>104.8543095510601</v>
      </c>
      <c r="D250" s="118">
        <f t="shared" si="115"/>
        <v>103.03270278132837</v>
      </c>
      <c r="E250" s="118">
        <f t="shared" si="115"/>
        <v>106.80138263067225</v>
      </c>
      <c r="F250" s="118">
        <f t="shared" si="115"/>
        <v>106.23618463418205</v>
      </c>
      <c r="G250" s="118">
        <f t="shared" si="115"/>
        <v>106.68979122695369</v>
      </c>
      <c r="H250" s="118">
        <f t="shared" si="115"/>
        <v>105.32594498342459</v>
      </c>
      <c r="I250" s="118">
        <f t="shared" si="115"/>
        <v>97.784417241030368</v>
      </c>
      <c r="J250" s="118">
        <f t="shared" si="115"/>
        <v>102.25759908145963</v>
      </c>
      <c r="K250" s="118">
        <f t="shared" si="115"/>
        <v>103.68866110190137</v>
      </c>
      <c r="L250" s="118">
        <f t="shared" si="115"/>
        <v>113.03271446112066</v>
      </c>
      <c r="M250" s="118">
        <f t="shared" si="115"/>
        <v>100.75513332881397</v>
      </c>
      <c r="N250" s="118">
        <f t="shared" si="115"/>
        <v>108.19175964432655</v>
      </c>
      <c r="O250" s="118">
        <f t="shared" si="115"/>
        <v>112.0607156918603</v>
      </c>
      <c r="P250" s="118">
        <f t="shared" si="115"/>
        <v>91.543784615126413</v>
      </c>
      <c r="Q250" s="118">
        <f t="shared" si="115"/>
        <v>98.411531867233933</v>
      </c>
      <c r="R250" s="118">
        <f t="shared" ref="R250:V250" si="116">R251+R254+R256+R265</f>
        <v>103.09343054625155</v>
      </c>
      <c r="S250" s="118">
        <f t="shared" si="116"/>
        <v>102.89732998705793</v>
      </c>
      <c r="T250" s="118">
        <f t="shared" si="116"/>
        <v>101.50464864742521</v>
      </c>
      <c r="U250" s="118">
        <f t="shared" si="116"/>
        <v>101.41128039857331</v>
      </c>
      <c r="V250" s="118">
        <f t="shared" si="116"/>
        <v>100.52952422887397</v>
      </c>
      <c r="W250" s="118">
        <f t="shared" ref="W250" si="117">W251+W254+W256+W265</f>
        <v>109.49382986878838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81.213028348558652</v>
      </c>
      <c r="C251" s="123">
        <f t="shared" si="118"/>
        <v>85.060057167086711</v>
      </c>
      <c r="D251" s="123">
        <f t="shared" si="118"/>
        <v>82.727662424403633</v>
      </c>
      <c r="E251" s="123">
        <f t="shared" si="118"/>
        <v>85.358539487011527</v>
      </c>
      <c r="F251" s="123">
        <f t="shared" si="118"/>
        <v>85.638499993606985</v>
      </c>
      <c r="G251" s="123">
        <f t="shared" si="118"/>
        <v>85.728447919565909</v>
      </c>
      <c r="H251" s="123">
        <f t="shared" si="118"/>
        <v>84.147755079599222</v>
      </c>
      <c r="I251" s="123">
        <f t="shared" si="118"/>
        <v>77.057442901662554</v>
      </c>
      <c r="J251" s="123">
        <f t="shared" si="118"/>
        <v>82.091172042353278</v>
      </c>
      <c r="K251" s="123">
        <f t="shared" si="118"/>
        <v>83.164552564703058</v>
      </c>
      <c r="L251" s="123">
        <f t="shared" si="118"/>
        <v>91.537937569109417</v>
      </c>
      <c r="M251" s="123">
        <f t="shared" si="118"/>
        <v>79.879076461494833</v>
      </c>
      <c r="N251" s="123">
        <f t="shared" si="118"/>
        <v>86.799415219539469</v>
      </c>
      <c r="O251" s="123">
        <f t="shared" si="118"/>
        <v>91.246725010484454</v>
      </c>
      <c r="P251" s="123">
        <f t="shared" si="118"/>
        <v>72.014817407054835</v>
      </c>
      <c r="Q251" s="123">
        <f t="shared" si="118"/>
        <v>77.857218669493406</v>
      </c>
      <c r="R251" s="123">
        <f t="shared" ref="R251:V251" si="119">SUM(R252:R253)</f>
        <v>82.291572159681493</v>
      </c>
      <c r="S251" s="123">
        <f t="shared" si="119"/>
        <v>81.169858350984413</v>
      </c>
      <c r="T251" s="123">
        <f t="shared" si="119"/>
        <v>79.634517960722079</v>
      </c>
      <c r="U251" s="123">
        <f t="shared" si="119"/>
        <v>79.508901978414045</v>
      </c>
      <c r="V251" s="123">
        <f t="shared" si="119"/>
        <v>78.76869726312367</v>
      </c>
      <c r="W251" s="123">
        <f t="shared" ref="W251" si="120">SUM(W252:W253)</f>
        <v>87.079714642995981</v>
      </c>
      <c r="DA251" s="130" t="s">
        <v>2972</v>
      </c>
    </row>
    <row r="252" spans="1:105" ht="12" customHeight="1" x14ac:dyDescent="0.25">
      <c r="A252" s="97" t="s">
        <v>218</v>
      </c>
      <c r="B252" s="99">
        <v>79.322622877351634</v>
      </c>
      <c r="C252" s="99">
        <v>83.107395917536081</v>
      </c>
      <c r="D252" s="99">
        <v>80.865255018907021</v>
      </c>
      <c r="E252" s="99">
        <v>83.513090916598486</v>
      </c>
      <c r="F252" s="99">
        <v>83.779251064974233</v>
      </c>
      <c r="G252" s="99">
        <v>83.895073100706512</v>
      </c>
      <c r="H252" s="99">
        <v>82.39702725870707</v>
      </c>
      <c r="I252" s="99">
        <v>75.480097450115451</v>
      </c>
      <c r="J252" s="99">
        <v>80.437161910806452</v>
      </c>
      <c r="K252" s="99">
        <v>81.514480227347534</v>
      </c>
      <c r="L252" s="99">
        <v>89.724832389403161</v>
      </c>
      <c r="M252" s="99">
        <v>78.327965900404635</v>
      </c>
      <c r="N252" s="99">
        <v>85.148847944872216</v>
      </c>
      <c r="O252" s="99">
        <v>89.490335833206061</v>
      </c>
      <c r="P252" s="99">
        <v>70.641354729525276</v>
      </c>
      <c r="Q252" s="99">
        <v>76.402706732189017</v>
      </c>
      <c r="R252" s="99">
        <v>80.760821950401493</v>
      </c>
      <c r="S252" s="99">
        <v>79.676560783804192</v>
      </c>
      <c r="T252" s="99">
        <v>78.179433204880922</v>
      </c>
      <c r="U252" s="99">
        <v>78.066407314312585</v>
      </c>
      <c r="V252" s="99">
        <v>77.350544876061434</v>
      </c>
      <c r="W252" s="99">
        <v>85.529195119041475</v>
      </c>
      <c r="DA252" s="63" t="s">
        <v>2973</v>
      </c>
    </row>
    <row r="253" spans="1:105" ht="12" customHeight="1" x14ac:dyDescent="0.25">
      <c r="A253" s="97" t="s">
        <v>53</v>
      </c>
      <c r="B253" s="99">
        <v>1.8904054712070115</v>
      </c>
      <c r="C253" s="99">
        <v>1.9526612495506328</v>
      </c>
      <c r="D253" s="99">
        <v>1.8624074054966071</v>
      </c>
      <c r="E253" s="99">
        <v>1.845448570413047</v>
      </c>
      <c r="F253" s="99">
        <v>1.859248928632754</v>
      </c>
      <c r="G253" s="99">
        <v>1.8333748188593915</v>
      </c>
      <c r="H253" s="99">
        <v>1.7507278208921482</v>
      </c>
      <c r="I253" s="99">
        <v>1.5773454515471035</v>
      </c>
      <c r="J253" s="99">
        <v>1.6540101315468267</v>
      </c>
      <c r="K253" s="99">
        <v>1.650072337355531</v>
      </c>
      <c r="L253" s="99">
        <v>1.8131051797062541</v>
      </c>
      <c r="M253" s="99">
        <v>1.5511105610901954</v>
      </c>
      <c r="N253" s="99">
        <v>1.6505672746672524</v>
      </c>
      <c r="O253" s="99">
        <v>1.7563891772783946</v>
      </c>
      <c r="P253" s="99">
        <v>1.3734626775295626</v>
      </c>
      <c r="Q253" s="99">
        <v>1.4545119373043938</v>
      </c>
      <c r="R253" s="99">
        <v>1.5307502092800043</v>
      </c>
      <c r="S253" s="99">
        <v>1.493297567180216</v>
      </c>
      <c r="T253" s="99">
        <v>1.4550847558411617</v>
      </c>
      <c r="U253" s="99">
        <v>1.4424946641014658</v>
      </c>
      <c r="V253" s="99">
        <v>1.4181523870622363</v>
      </c>
      <c r="W253" s="99">
        <v>1.5505195239544991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0.35353635518677945</v>
      </c>
      <c r="C254" s="123">
        <f t="shared" si="121"/>
        <v>0.43085119876851008</v>
      </c>
      <c r="D254" s="123">
        <f t="shared" si="121"/>
        <v>0.40005881536141807</v>
      </c>
      <c r="E254" s="123">
        <f t="shared" si="121"/>
        <v>1.1939528837510036</v>
      </c>
      <c r="F254" s="123">
        <f t="shared" si="121"/>
        <v>0.59993293356093735</v>
      </c>
      <c r="G254" s="123">
        <f t="shared" si="121"/>
        <v>0.75512918762264469</v>
      </c>
      <c r="H254" s="123">
        <f t="shared" si="121"/>
        <v>1.0761991250622931</v>
      </c>
      <c r="I254" s="123">
        <f t="shared" si="121"/>
        <v>0.89549693645621464</v>
      </c>
      <c r="J254" s="123">
        <f t="shared" si="121"/>
        <v>1.0647210474477644</v>
      </c>
      <c r="K254" s="123">
        <f t="shared" si="121"/>
        <v>1.2627042157118009</v>
      </c>
      <c r="L254" s="123">
        <f t="shared" si="121"/>
        <v>1.2432222206584953</v>
      </c>
      <c r="M254" s="123">
        <f t="shared" si="121"/>
        <v>1.3448136721062944</v>
      </c>
      <c r="N254" s="123">
        <f t="shared" si="121"/>
        <v>1.8016310830715194</v>
      </c>
      <c r="O254" s="123">
        <f t="shared" si="121"/>
        <v>1.3974621096129576</v>
      </c>
      <c r="P254" s="123">
        <f t="shared" si="121"/>
        <v>1.189264887746611</v>
      </c>
      <c r="Q254" s="123">
        <f t="shared" si="121"/>
        <v>1.8591739523746316</v>
      </c>
      <c r="R254" s="123">
        <f t="shared" si="121"/>
        <v>1.6391040318319974</v>
      </c>
      <c r="S254" s="123">
        <f t="shared" si="121"/>
        <v>2.0937085229729022</v>
      </c>
      <c r="T254" s="123">
        <f t="shared" si="121"/>
        <v>1.8892646556852282</v>
      </c>
      <c r="U254" s="123">
        <f t="shared" si="121"/>
        <v>2.251190356471406</v>
      </c>
      <c r="V254" s="123">
        <f t="shared" si="121"/>
        <v>2.1403007913226935</v>
      </c>
      <c r="W254" s="123">
        <f t="shared" si="121"/>
        <v>2.4510767921130685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0.35353635518677945</v>
      </c>
      <c r="C255" s="99">
        <f>RES_hhdet_tess!C67</f>
        <v>0.43085119876851008</v>
      </c>
      <c r="D255" s="99">
        <f>RES_hhdet_tess!D67</f>
        <v>0.40005881536141807</v>
      </c>
      <c r="E255" s="99">
        <f>RES_hhdet_tess!E67</f>
        <v>1.1939528837510036</v>
      </c>
      <c r="F255" s="99">
        <f>RES_hhdet_tess!F67</f>
        <v>0.59993293356093735</v>
      </c>
      <c r="G255" s="99">
        <f>RES_hhdet_tess!G67</f>
        <v>0.75512918762264469</v>
      </c>
      <c r="H255" s="99">
        <f>RES_hhdet_tess!H67</f>
        <v>1.0761991250622931</v>
      </c>
      <c r="I255" s="99">
        <f>RES_hhdet_tess!I67</f>
        <v>0.89549693645621464</v>
      </c>
      <c r="J255" s="99">
        <f>RES_hhdet_tess!J67</f>
        <v>1.0647210474477644</v>
      </c>
      <c r="K255" s="99">
        <f>RES_hhdet_tess!K67</f>
        <v>1.2627042157118009</v>
      </c>
      <c r="L255" s="99">
        <f>RES_hhdet_tess!L67</f>
        <v>1.2432222206584953</v>
      </c>
      <c r="M255" s="99">
        <f>RES_hhdet_tess!M67</f>
        <v>1.3448136721062944</v>
      </c>
      <c r="N255" s="99">
        <f>RES_hhdet_tess!N67</f>
        <v>1.8016310830715194</v>
      </c>
      <c r="O255" s="99">
        <f>RES_hhdet_tess!O67</f>
        <v>1.3974621096129576</v>
      </c>
      <c r="P255" s="99">
        <f>RES_hhdet_tess!P67</f>
        <v>1.189264887746611</v>
      </c>
      <c r="Q255" s="99">
        <f>RES_hhdet_tess!Q67</f>
        <v>1.8591739523746316</v>
      </c>
      <c r="R255" s="99">
        <f>RES_hhdet_tess!R67</f>
        <v>1.6391040318319974</v>
      </c>
      <c r="S255" s="99">
        <f>RES_hhdet_tess!S67</f>
        <v>2.0937085229729022</v>
      </c>
      <c r="T255" s="99">
        <f>RES_hhdet_tess!T67</f>
        <v>1.8892646556852282</v>
      </c>
      <c r="U255" s="99">
        <f>RES_hhdet_tess!U67</f>
        <v>2.251190356471406</v>
      </c>
      <c r="V255" s="99">
        <f>RES_hhdet_tess!V67</f>
        <v>2.1403007913226935</v>
      </c>
      <c r="W255" s="99">
        <f>RES_hhdet_tess!W67</f>
        <v>2.4510767921130685</v>
      </c>
      <c r="DA255" s="63" t="s">
        <v>2976</v>
      </c>
    </row>
    <row r="256" spans="1:105" ht="12" customHeight="1" x14ac:dyDescent="0.25">
      <c r="A256" s="121" t="s">
        <v>55</v>
      </c>
      <c r="B256" s="123">
        <v>13.228429342582229</v>
      </c>
      <c r="C256" s="123">
        <v>13.404983678995146</v>
      </c>
      <c r="D256" s="123">
        <v>13.800492322419338</v>
      </c>
      <c r="E256" s="123">
        <v>14.027661142570789</v>
      </c>
      <c r="F256" s="123">
        <v>13.893863924210903</v>
      </c>
      <c r="G256" s="123">
        <v>13.954279244781084</v>
      </c>
      <c r="H256" s="123">
        <v>13.875564696985107</v>
      </c>
      <c r="I256" s="123">
        <v>13.917771581209905</v>
      </c>
      <c r="J256" s="123">
        <v>13.488781244823759</v>
      </c>
      <c r="K256" s="123">
        <v>13.766935731317469</v>
      </c>
      <c r="L256" s="123">
        <v>14.465650893522607</v>
      </c>
      <c r="M256" s="123">
        <v>13.984485875663461</v>
      </c>
      <c r="N256" s="123">
        <v>14.263300428767984</v>
      </c>
      <c r="O256" s="123">
        <v>14.181807352502545</v>
      </c>
      <c r="P256" s="123">
        <v>13.381758641569954</v>
      </c>
      <c r="Q256" s="123">
        <v>13.730362743088987</v>
      </c>
      <c r="R256" s="123">
        <v>14.186554438506137</v>
      </c>
      <c r="S256" s="123">
        <v>14.364091326472884</v>
      </c>
      <c r="T256" s="123">
        <v>14.793051268338777</v>
      </c>
      <c r="U256" s="123">
        <v>14.457525690686067</v>
      </c>
      <c r="V256" s="123">
        <v>14.318824714279145</v>
      </c>
      <c r="W256" s="123">
        <v>14.689291478670921</v>
      </c>
      <c r="DA256" s="130" t="s">
        <v>2977</v>
      </c>
    </row>
    <row r="257" spans="1:105" ht="12" customHeight="1" x14ac:dyDescent="0.25">
      <c r="A257" s="97" t="s">
        <v>134</v>
      </c>
      <c r="B257" s="99">
        <v>13.16743247184413</v>
      </c>
      <c r="C257" s="99">
        <v>13.381870800678604</v>
      </c>
      <c r="D257" s="99">
        <v>13.784897357632181</v>
      </c>
      <c r="E257" s="99">
        <v>14.027198873711772</v>
      </c>
      <c r="F257" s="99">
        <v>13.859113904547765</v>
      </c>
      <c r="G257" s="99">
        <v>13.940239549240101</v>
      </c>
      <c r="H257" s="99">
        <v>13.826720631741919</v>
      </c>
      <c r="I257" s="99">
        <v>13.885484935877134</v>
      </c>
      <c r="J257" s="99">
        <v>13.418477582170773</v>
      </c>
      <c r="K257" s="99">
        <v>13.681837780252055</v>
      </c>
      <c r="L257" s="99">
        <v>14.386682549473246</v>
      </c>
      <c r="M257" s="99">
        <v>13.826490506662415</v>
      </c>
      <c r="N257" s="99">
        <v>14.163608365015982</v>
      </c>
      <c r="O257" s="99">
        <v>14.099665103975905</v>
      </c>
      <c r="P257" s="99">
        <v>13.318185978357846</v>
      </c>
      <c r="Q257" s="99">
        <v>13.67264427137559</v>
      </c>
      <c r="R257" s="99">
        <v>14.154188027318142</v>
      </c>
      <c r="S257" s="99">
        <v>14.314877052035053</v>
      </c>
      <c r="T257" s="99">
        <v>14.774447109896203</v>
      </c>
      <c r="U257" s="99">
        <v>14.417689901288876</v>
      </c>
      <c r="V257" s="99">
        <v>14.23173342344877</v>
      </c>
      <c r="W257" s="99">
        <v>14.616593489829389</v>
      </c>
      <c r="DA257" s="63" t="s">
        <v>2978</v>
      </c>
    </row>
    <row r="258" spans="1:105" ht="12" customHeight="1" x14ac:dyDescent="0.25">
      <c r="A258" s="97" t="s">
        <v>133</v>
      </c>
      <c r="B258" s="99">
        <v>13.500861253962384</v>
      </c>
      <c r="C258" s="99">
        <v>13.982648736907898</v>
      </c>
      <c r="D258" s="99">
        <v>14.966691422234097</v>
      </c>
      <c r="E258" s="99">
        <v>15.715510085826532</v>
      </c>
      <c r="F258" s="99">
        <v>15.576689610890314</v>
      </c>
      <c r="G258" s="99">
        <v>15.906886444177685</v>
      </c>
      <c r="H258" s="99">
        <v>15.647977191251069</v>
      </c>
      <c r="I258" s="99">
        <v>16.046226904665058</v>
      </c>
      <c r="J258" s="99">
        <v>15.327020241507016</v>
      </c>
      <c r="K258" s="99">
        <v>15.544752207986681</v>
      </c>
      <c r="L258" s="99">
        <v>16.134358169794076</v>
      </c>
      <c r="M258" s="99">
        <v>14.814275118668942</v>
      </c>
      <c r="N258" s="99">
        <v>15.199966041873912</v>
      </c>
      <c r="O258" s="99">
        <v>15.162842107760728</v>
      </c>
      <c r="P258" s="99">
        <v>14.647528729084772</v>
      </c>
      <c r="Q258" s="99">
        <v>14.712554204500266</v>
      </c>
      <c r="R258" s="99">
        <v>15.195524536217475</v>
      </c>
      <c r="S258" s="99">
        <v>15.218942099580381</v>
      </c>
      <c r="T258" s="99">
        <v>16.269335772901865</v>
      </c>
      <c r="U258" s="99">
        <v>15.800526844096238</v>
      </c>
      <c r="V258" s="99">
        <v>15.230213060921054</v>
      </c>
      <c r="W258" s="99">
        <v>16.080059553767594</v>
      </c>
      <c r="DA258" s="63" t="s">
        <v>2979</v>
      </c>
    </row>
    <row r="259" spans="1:105" ht="12" customHeight="1" x14ac:dyDescent="0.25">
      <c r="A259" s="100" t="s">
        <v>218</v>
      </c>
      <c r="B259" s="102">
        <v>5.8484282127692451</v>
      </c>
      <c r="C259" s="102">
        <v>5.8194478171064814</v>
      </c>
      <c r="D259" s="102">
        <v>6.3391236934839856</v>
      </c>
      <c r="E259" s="102">
        <v>6.5668829154052686</v>
      </c>
      <c r="F259" s="102">
        <v>6.8296493881501963</v>
      </c>
      <c r="G259" s="102">
        <v>6.8728024361136857</v>
      </c>
      <c r="H259" s="102">
        <v>6.6154459365734386</v>
      </c>
      <c r="I259" s="102">
        <v>7.2738558013442889</v>
      </c>
      <c r="J259" s="102">
        <v>6.360194584348438</v>
      </c>
      <c r="K259" s="102">
        <v>6.434649821907021</v>
      </c>
      <c r="L259" s="102">
        <v>6.401382027263451</v>
      </c>
      <c r="M259" s="102">
        <v>5.917951546691901</v>
      </c>
      <c r="N259" s="102">
        <v>5.9691185495771721</v>
      </c>
      <c r="O259" s="102">
        <v>6.1597681088500522</v>
      </c>
      <c r="P259" s="102">
        <v>5.7404817744092096</v>
      </c>
      <c r="Q259" s="102">
        <v>5.4978971407318236</v>
      </c>
      <c r="R259" s="102">
        <v>5.7773426951600841</v>
      </c>
      <c r="S259" s="102">
        <v>6.0401176344157745</v>
      </c>
      <c r="T259" s="102">
        <v>6.1941762605241513</v>
      </c>
      <c r="U259" s="102">
        <v>6.0621683852436439</v>
      </c>
      <c r="V259" s="102">
        <v>5.4861173442397222</v>
      </c>
      <c r="W259" s="102">
        <v>6.4060188552039961</v>
      </c>
      <c r="DA259" s="131" t="s">
        <v>2980</v>
      </c>
    </row>
    <row r="260" spans="1:105" ht="12" customHeight="1" x14ac:dyDescent="0.25">
      <c r="A260" s="103" t="s">
        <v>52</v>
      </c>
      <c r="B260" s="105">
        <v>7.6524330411931389</v>
      </c>
      <c r="C260" s="105">
        <v>8.1632009198014188</v>
      </c>
      <c r="D260" s="105">
        <v>8.6275677287501171</v>
      </c>
      <c r="E260" s="105">
        <v>9.1486271704212623</v>
      </c>
      <c r="F260" s="105">
        <v>8.7470402227401163</v>
      </c>
      <c r="G260" s="105">
        <v>9.0340840080639975</v>
      </c>
      <c r="H260" s="105">
        <v>9.0325312546776271</v>
      </c>
      <c r="I260" s="105">
        <v>8.7723711033207756</v>
      </c>
      <c r="J260" s="105">
        <v>8.9668256571585818</v>
      </c>
      <c r="K260" s="105">
        <v>9.1101023860796637</v>
      </c>
      <c r="L260" s="105">
        <v>9.7329761425306298</v>
      </c>
      <c r="M260" s="105">
        <v>8.8963235719770317</v>
      </c>
      <c r="N260" s="105">
        <v>9.2308474922967374</v>
      </c>
      <c r="O260" s="105">
        <v>9.0030739989106756</v>
      </c>
      <c r="P260" s="105">
        <v>8.9070469546755664</v>
      </c>
      <c r="Q260" s="105">
        <v>9.2146570637684455</v>
      </c>
      <c r="R260" s="105">
        <v>9.4181818410573843</v>
      </c>
      <c r="S260" s="105">
        <v>9.1788244651646043</v>
      </c>
      <c r="T260" s="105">
        <v>10.075159512377715</v>
      </c>
      <c r="U260" s="105">
        <v>9.7383584588525913</v>
      </c>
      <c r="V260" s="105">
        <v>9.7440957166813309</v>
      </c>
      <c r="W260" s="105">
        <v>9.6740406985635978</v>
      </c>
      <c r="DA260" s="132" t="s">
        <v>2981</v>
      </c>
    </row>
    <row r="261" spans="1:105" ht="12" customHeight="1" x14ac:dyDescent="0.25">
      <c r="A261" s="106" t="s">
        <v>122</v>
      </c>
      <c r="B261" s="102">
        <v>13.707915288399526</v>
      </c>
      <c r="C261" s="102">
        <v>13.365369057967083</v>
      </c>
      <c r="D261" s="102">
        <v>13.660104170257931</v>
      </c>
      <c r="E261" s="102">
        <v>13.692265428851492</v>
      </c>
      <c r="F261" s="102">
        <v>13.850788962156871</v>
      </c>
      <c r="G261" s="102">
        <v>13.621943601389077</v>
      </c>
      <c r="H261" s="102">
        <v>13.855362790779264</v>
      </c>
      <c r="I261" s="102">
        <v>13.635239290641229</v>
      </c>
      <c r="J261" s="102">
        <v>13.579145472960828</v>
      </c>
      <c r="K261" s="102">
        <v>13.525568298706634</v>
      </c>
      <c r="L261" s="102">
        <v>14.210021897578523</v>
      </c>
      <c r="M261" s="102">
        <v>14.603826149689485</v>
      </c>
      <c r="N261" s="102">
        <v>14.230050186937543</v>
      </c>
      <c r="O261" s="102">
        <v>14.107955064179718</v>
      </c>
      <c r="P261" s="102">
        <v>13.27370310025816</v>
      </c>
      <c r="Q261" s="102">
        <v>13.657486706580649</v>
      </c>
      <c r="R261" s="102">
        <v>13.637427708251106</v>
      </c>
      <c r="S261" s="102">
        <v>14.05359059800603</v>
      </c>
      <c r="T261" s="102">
        <v>13.909817940403354</v>
      </c>
      <c r="U261" s="102">
        <v>13.932541737259353</v>
      </c>
      <c r="V261" s="102">
        <v>14.52160971179741</v>
      </c>
      <c r="W261" s="102">
        <v>14.491933312890358</v>
      </c>
      <c r="DA261" s="131" t="s">
        <v>2982</v>
      </c>
    </row>
    <row r="262" spans="1:105" ht="12" customHeight="1" x14ac:dyDescent="0.25">
      <c r="A262" s="107" t="s">
        <v>121</v>
      </c>
      <c r="B262" s="105">
        <v>17.139077746403601</v>
      </c>
      <c r="C262" s="105">
        <v>16.965153700709163</v>
      </c>
      <c r="D262" s="105">
        <v>17.658392922245607</v>
      </c>
      <c r="E262" s="105">
        <v>17.559055657354659</v>
      </c>
      <c r="F262" s="105">
        <v>17.67245022408617</v>
      </c>
      <c r="G262" s="105">
        <v>17.76312509792756</v>
      </c>
      <c r="H262" s="105">
        <v>17.632655883316605</v>
      </c>
      <c r="I262" s="105">
        <v>17.709273018774017</v>
      </c>
      <c r="J262" s="105">
        <v>16.765681998750789</v>
      </c>
      <c r="K262" s="105">
        <v>17.696479803570927</v>
      </c>
      <c r="L262" s="105">
        <v>17.597886290310765</v>
      </c>
      <c r="M262" s="105">
        <v>18.171900087210826</v>
      </c>
      <c r="N262" s="105">
        <v>17.446338980301032</v>
      </c>
      <c r="O262" s="105">
        <v>17.248695154376971</v>
      </c>
      <c r="P262" s="105">
        <v>16.054032425950997</v>
      </c>
      <c r="Q262" s="105">
        <v>16.233659675427056</v>
      </c>
      <c r="R262" s="105">
        <v>16.314940571254905</v>
      </c>
      <c r="S262" s="105">
        <v>16.695391458940382</v>
      </c>
      <c r="T262" s="105">
        <v>16.503572416593808</v>
      </c>
      <c r="U262" s="105">
        <v>16.240222224481649</v>
      </c>
      <c r="V262" s="105">
        <v>16.536623837427047</v>
      </c>
      <c r="W262" s="105">
        <v>17.259762908800212</v>
      </c>
      <c r="DA262" s="132" t="s">
        <v>2983</v>
      </c>
    </row>
    <row r="263" spans="1:105" ht="12" customHeight="1" x14ac:dyDescent="0.25">
      <c r="A263" s="108" t="s">
        <v>53</v>
      </c>
      <c r="B263" s="99">
        <v>6.5789668784590427</v>
      </c>
      <c r="C263" s="99">
        <v>6.3572879432985356</v>
      </c>
      <c r="D263" s="99">
        <v>6.7238702999423285</v>
      </c>
      <c r="E263" s="99">
        <v>6.5493718304846018</v>
      </c>
      <c r="F263" s="99">
        <v>6.7480235460405336</v>
      </c>
      <c r="G263" s="99">
        <v>6.8112840798259784</v>
      </c>
      <c r="H263" s="99">
        <v>6.3748445904350826</v>
      </c>
      <c r="I263" s="99">
        <v>6.7694258970914953</v>
      </c>
      <c r="J263" s="99">
        <v>6.0845081473549563</v>
      </c>
      <c r="K263" s="99">
        <v>6.7094107022302323</v>
      </c>
      <c r="L263" s="99">
        <v>6.5895518876123456</v>
      </c>
      <c r="M263" s="99">
        <v>7.0295413365317447</v>
      </c>
      <c r="N263" s="99">
        <v>6.6176119386442096</v>
      </c>
      <c r="O263" s="99">
        <v>6.5382765243633267</v>
      </c>
      <c r="P263" s="99">
        <v>5.3528555619173437</v>
      </c>
      <c r="Q263" s="99">
        <v>5.1342327781998103</v>
      </c>
      <c r="R263" s="99">
        <v>5.22977753182884</v>
      </c>
      <c r="S263" s="99">
        <v>5.7387525734418077</v>
      </c>
      <c r="T263" s="99">
        <v>5.4110924226751616</v>
      </c>
      <c r="U263" s="99">
        <v>5.2692429619190735</v>
      </c>
      <c r="V263" s="99">
        <v>5.3104701794922189</v>
      </c>
      <c r="W263" s="99">
        <v>5.7839732533360406</v>
      </c>
      <c r="DA263" s="63" t="s">
        <v>2984</v>
      </c>
    </row>
    <row r="264" spans="1:105" ht="12" customHeight="1" x14ac:dyDescent="0.25">
      <c r="A264" s="108" t="s">
        <v>52</v>
      </c>
      <c r="B264" s="99">
        <v>10.560110867944562</v>
      </c>
      <c r="C264" s="99">
        <v>10.607865757410623</v>
      </c>
      <c r="D264" s="99">
        <v>10.93452262230328</v>
      </c>
      <c r="E264" s="99">
        <v>11.009683826870056</v>
      </c>
      <c r="F264" s="99">
        <v>10.924426678045631</v>
      </c>
      <c r="G264" s="99">
        <v>10.951841018101593</v>
      </c>
      <c r="H264" s="99">
        <v>11.257811292881518</v>
      </c>
      <c r="I264" s="99">
        <v>10.939847121682522</v>
      </c>
      <c r="J264" s="99">
        <v>10.681173851395835</v>
      </c>
      <c r="K264" s="99">
        <v>10.987069101340694</v>
      </c>
      <c r="L264" s="99">
        <v>11.008334402698413</v>
      </c>
      <c r="M264" s="99">
        <v>11.142358750679085</v>
      </c>
      <c r="N264" s="99">
        <v>10.828727041656828</v>
      </c>
      <c r="O264" s="99">
        <v>10.710418630013642</v>
      </c>
      <c r="P264" s="99">
        <v>10.701176864033659</v>
      </c>
      <c r="Q264" s="99">
        <v>11.099426897227248</v>
      </c>
      <c r="R264" s="99">
        <v>11.08516303942606</v>
      </c>
      <c r="S264" s="99">
        <v>10.956638885498572</v>
      </c>
      <c r="T264" s="99">
        <v>11.092479993918651</v>
      </c>
      <c r="U264" s="99">
        <v>10.970979262562571</v>
      </c>
      <c r="V264" s="99">
        <v>11.22615365793483</v>
      </c>
      <c r="W264" s="99">
        <v>11.47578965546418</v>
      </c>
      <c r="DA264" s="63" t="s">
        <v>2985</v>
      </c>
    </row>
    <row r="265" spans="1:105" ht="12" customHeight="1" x14ac:dyDescent="0.25">
      <c r="A265" s="121" t="s">
        <v>54</v>
      </c>
      <c r="B265" s="123">
        <v>5.8714315446483996</v>
      </c>
      <c r="C265" s="123">
        <v>5.9584175062097318</v>
      </c>
      <c r="D265" s="123">
        <v>6.1044892191439715</v>
      </c>
      <c r="E265" s="123">
        <v>6.2212291173389191</v>
      </c>
      <c r="F265" s="123">
        <v>6.1038877828032216</v>
      </c>
      <c r="G265" s="123">
        <v>6.2519348749840571</v>
      </c>
      <c r="H265" s="123">
        <v>6.2264260817779657</v>
      </c>
      <c r="I265" s="123">
        <v>5.913705821701698</v>
      </c>
      <c r="J265" s="123">
        <v>5.6129247468348291</v>
      </c>
      <c r="K265" s="123">
        <v>5.4944685901690367</v>
      </c>
      <c r="L265" s="123">
        <v>5.7859037778301436</v>
      </c>
      <c r="M265" s="123">
        <v>5.5467573195493731</v>
      </c>
      <c r="N265" s="123">
        <v>5.3274129129475902</v>
      </c>
      <c r="O265" s="123">
        <v>5.2347212192603427</v>
      </c>
      <c r="P265" s="123">
        <v>4.9579436787549982</v>
      </c>
      <c r="Q265" s="123">
        <v>4.9647765022769024</v>
      </c>
      <c r="R265" s="123">
        <v>4.9761999162319404</v>
      </c>
      <c r="S265" s="123">
        <v>5.2696717866277263</v>
      </c>
      <c r="T265" s="123">
        <v>5.187814762679138</v>
      </c>
      <c r="U265" s="123">
        <v>5.1936623730017848</v>
      </c>
      <c r="V265" s="123">
        <v>5.3017014601484682</v>
      </c>
      <c r="W265" s="123">
        <v>5.2737469550084048</v>
      </c>
      <c r="DA265" s="130" t="s">
        <v>2986</v>
      </c>
    </row>
    <row r="266" spans="1:105" ht="12" customHeight="1" x14ac:dyDescent="0.25">
      <c r="A266" s="97" t="s">
        <v>175</v>
      </c>
      <c r="B266" s="99">
        <v>5.683566057678231</v>
      </c>
      <c r="C266" s="99">
        <v>5.6845891469491834</v>
      </c>
      <c r="D266" s="99">
        <v>5.838697769033323</v>
      </c>
      <c r="E266" s="99">
        <v>5.9543055880614055</v>
      </c>
      <c r="F266" s="99">
        <v>5.6603800874829355</v>
      </c>
      <c r="G266" s="99">
        <v>5.8985323167352659</v>
      </c>
      <c r="H266" s="99">
        <v>5.8719921412293514</v>
      </c>
      <c r="I266" s="99">
        <v>5.6012221517732721</v>
      </c>
      <c r="J266" s="99">
        <v>5.2602427338729143</v>
      </c>
      <c r="K266" s="99">
        <v>5.1299506268260826</v>
      </c>
      <c r="L266" s="99">
        <v>5.473737784274169</v>
      </c>
      <c r="M266" s="99">
        <v>5.3936815760417298</v>
      </c>
      <c r="N266" s="99">
        <v>5.0290928393126464</v>
      </c>
      <c r="O266" s="99">
        <v>4.9299195139174241</v>
      </c>
      <c r="P266" s="99">
        <v>4.6491480353521091</v>
      </c>
      <c r="Q266" s="99">
        <v>4.7419031956485256</v>
      </c>
      <c r="R266" s="99">
        <v>4.8328975319990466</v>
      </c>
      <c r="S266" s="99">
        <v>5.1195708096998986</v>
      </c>
      <c r="T266" s="99">
        <v>5.0936960821922126</v>
      </c>
      <c r="U266" s="99">
        <v>5.1285360448097661</v>
      </c>
      <c r="V266" s="99">
        <v>5.319726862326096</v>
      </c>
      <c r="W266" s="99">
        <v>5.1604439983165324</v>
      </c>
      <c r="DA266" s="63" t="s">
        <v>2987</v>
      </c>
    </row>
    <row r="267" spans="1:105" ht="12" customHeight="1" x14ac:dyDescent="0.25">
      <c r="A267" s="109" t="s">
        <v>120</v>
      </c>
      <c r="B267" s="110">
        <v>6.2477596415626797</v>
      </c>
      <c r="C267" s="110">
        <v>6.4885982006440699</v>
      </c>
      <c r="D267" s="110">
        <v>6.6153137490849261</v>
      </c>
      <c r="E267" s="110">
        <v>6.7257915770619805</v>
      </c>
      <c r="F267" s="110">
        <v>6.928938743923748</v>
      </c>
      <c r="G267" s="110">
        <v>6.9312375396288752</v>
      </c>
      <c r="H267" s="110">
        <v>6.9071009424180643</v>
      </c>
      <c r="I267" s="110">
        <v>6.5180014009167522</v>
      </c>
      <c r="J267" s="110">
        <v>6.2640524273473224</v>
      </c>
      <c r="K267" s="110">
        <v>6.1705709915496234</v>
      </c>
      <c r="L267" s="110">
        <v>6.3618771451734943</v>
      </c>
      <c r="M267" s="110">
        <v>5.8370681813129703</v>
      </c>
      <c r="N267" s="110">
        <v>5.881003674813055</v>
      </c>
      <c r="O267" s="110">
        <v>5.7987091775622046</v>
      </c>
      <c r="P267" s="110">
        <v>5.5365648627527495</v>
      </c>
      <c r="Q267" s="110">
        <v>5.3727871233905216</v>
      </c>
      <c r="R267" s="110">
        <v>5.2307062806784606</v>
      </c>
      <c r="S267" s="110">
        <v>5.5272139920943877</v>
      </c>
      <c r="T267" s="110">
        <v>5.3447074762882831</v>
      </c>
      <c r="U267" s="110">
        <v>5.3015124728199501</v>
      </c>
      <c r="V267" s="110">
        <v>5.2720407046372575</v>
      </c>
      <c r="W267" s="110">
        <v>5.4554601308275608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35.919190544376669</v>
      </c>
      <c r="C269" s="118">
        <f t="shared" si="122"/>
        <v>36.832205266188701</v>
      </c>
      <c r="D269" s="118">
        <f t="shared" si="122"/>
        <v>35.605262209944605</v>
      </c>
      <c r="E269" s="118">
        <f t="shared" si="122"/>
        <v>36.198276677143959</v>
      </c>
      <c r="F269" s="118">
        <f t="shared" si="122"/>
        <v>35.577455452724692</v>
      </c>
      <c r="G269" s="118">
        <f t="shared" si="122"/>
        <v>35.281974463938482</v>
      </c>
      <c r="H269" s="118">
        <f t="shared" si="122"/>
        <v>34.19169535588486</v>
      </c>
      <c r="I269" s="118">
        <f t="shared" si="122"/>
        <v>31.302265718567298</v>
      </c>
      <c r="J269" s="118">
        <f t="shared" si="122"/>
        <v>32.061594206993519</v>
      </c>
      <c r="K269" s="118">
        <f t="shared" si="122"/>
        <v>31.866243356713984</v>
      </c>
      <c r="L269" s="118">
        <f t="shared" si="122"/>
        <v>34.112780156644817</v>
      </c>
      <c r="M269" s="118">
        <f t="shared" si="122"/>
        <v>29.738934567278015</v>
      </c>
      <c r="N269" s="118">
        <f t="shared" si="122"/>
        <v>31.000157540207894</v>
      </c>
      <c r="O269" s="118">
        <f t="shared" si="122"/>
        <v>31.484762491472544</v>
      </c>
      <c r="P269" s="118">
        <f t="shared" si="122"/>
        <v>25.485244374923592</v>
      </c>
      <c r="Q269" s="118">
        <f t="shared" si="122"/>
        <v>26.981064949242867</v>
      </c>
      <c r="R269" s="118">
        <f t="shared" ref="R269:V269" si="123">R270+R273+R275+R284</f>
        <v>27.905634726059905</v>
      </c>
      <c r="S269" s="118">
        <f t="shared" si="123"/>
        <v>27.234204132775123</v>
      </c>
      <c r="T269" s="118">
        <f t="shared" si="123"/>
        <v>26.43502737727291</v>
      </c>
      <c r="U269" s="118">
        <f t="shared" si="123"/>
        <v>25.915656357704957</v>
      </c>
      <c r="V269" s="118">
        <f t="shared" si="123"/>
        <v>25.373230551115665</v>
      </c>
      <c r="W269" s="118">
        <f t="shared" ref="W269" si="124">W270+W273+W275+W284</f>
        <v>27.247753384301191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30.327671485578982</v>
      </c>
      <c r="C270" s="123">
        <f t="shared" si="125"/>
        <v>31.254755479679435</v>
      </c>
      <c r="D270" s="123">
        <f t="shared" si="125"/>
        <v>29.918165124789734</v>
      </c>
      <c r="E270" s="123">
        <f t="shared" si="125"/>
        <v>30.485779292388472</v>
      </c>
      <c r="F270" s="123">
        <f t="shared" si="125"/>
        <v>30.082473916144465</v>
      </c>
      <c r="G270" s="123">
        <f t="shared" si="125"/>
        <v>29.688787878204469</v>
      </c>
      <c r="H270" s="123">
        <f t="shared" si="125"/>
        <v>28.649582884931473</v>
      </c>
      <c r="I270" s="123">
        <f t="shared" si="125"/>
        <v>25.789022256522792</v>
      </c>
      <c r="J270" s="123">
        <f t="shared" si="125"/>
        <v>26.874804130648361</v>
      </c>
      <c r="K270" s="123">
        <f t="shared" si="125"/>
        <v>26.680564700516506</v>
      </c>
      <c r="L270" s="123">
        <f t="shared" si="125"/>
        <v>28.722675989435196</v>
      </c>
      <c r="M270" s="123">
        <f t="shared" si="125"/>
        <v>24.584803334761386</v>
      </c>
      <c r="N270" s="123">
        <f t="shared" si="125"/>
        <v>25.920359599746607</v>
      </c>
      <c r="O270" s="123">
        <f t="shared" si="125"/>
        <v>26.500780041470044</v>
      </c>
      <c r="P270" s="123">
        <f t="shared" si="125"/>
        <v>20.786483605651071</v>
      </c>
      <c r="Q270" s="123">
        <f t="shared" si="125"/>
        <v>22.222667635404051</v>
      </c>
      <c r="R270" s="123">
        <f t="shared" ref="R270:V270" si="126">SUM(R271:R272)</f>
        <v>23.089819739979045</v>
      </c>
      <c r="S270" s="123">
        <f t="shared" si="126"/>
        <v>22.422915261334747</v>
      </c>
      <c r="T270" s="123">
        <f t="shared" si="126"/>
        <v>21.633284752824981</v>
      </c>
      <c r="U270" s="123">
        <f t="shared" si="126"/>
        <v>21.266264418817833</v>
      </c>
      <c r="V270" s="123">
        <f t="shared" si="126"/>
        <v>20.80794355114595</v>
      </c>
      <c r="W270" s="123">
        <f t="shared" ref="W270" si="127">SUM(W271:W272)</f>
        <v>22.696568376340995</v>
      </c>
      <c r="DA270" s="130" t="s">
        <v>3140</v>
      </c>
    </row>
    <row r="271" spans="1:105" ht="12" customHeight="1" x14ac:dyDescent="0.25">
      <c r="A271" s="97" t="s">
        <v>218</v>
      </c>
      <c r="B271" s="99">
        <v>30.327671485578982</v>
      </c>
      <c r="C271" s="99">
        <v>31.254755479679435</v>
      </c>
      <c r="D271" s="99">
        <v>29.918165124789734</v>
      </c>
      <c r="E271" s="99">
        <v>30.485779292388472</v>
      </c>
      <c r="F271" s="99">
        <v>30.082473916144465</v>
      </c>
      <c r="G271" s="99">
        <v>29.688787878204469</v>
      </c>
      <c r="H271" s="99">
        <v>28.649582884931473</v>
      </c>
      <c r="I271" s="99">
        <v>25.789022256522792</v>
      </c>
      <c r="J271" s="99">
        <v>26.874804130648361</v>
      </c>
      <c r="K271" s="99">
        <v>26.680564700516506</v>
      </c>
      <c r="L271" s="99">
        <v>28.722675989435196</v>
      </c>
      <c r="M271" s="99">
        <v>24.584803334761386</v>
      </c>
      <c r="N271" s="99">
        <v>25.920359599746607</v>
      </c>
      <c r="O271" s="99">
        <v>26.500780041470044</v>
      </c>
      <c r="P271" s="99">
        <v>20.786483605651071</v>
      </c>
      <c r="Q271" s="99">
        <v>22.222667635404051</v>
      </c>
      <c r="R271" s="99">
        <v>23.089819739979045</v>
      </c>
      <c r="S271" s="99">
        <v>22.422915261334747</v>
      </c>
      <c r="T271" s="99">
        <v>21.633284752824981</v>
      </c>
      <c r="U271" s="99">
        <v>21.266264418817833</v>
      </c>
      <c r="V271" s="99">
        <v>20.80794355114595</v>
      </c>
      <c r="W271" s="99">
        <v>22.696568376340995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4.3245634751795681</v>
      </c>
      <c r="C275" s="123">
        <v>4.3243410680566274</v>
      </c>
      <c r="D275" s="123">
        <v>4.404047272951237</v>
      </c>
      <c r="E275" s="123">
        <v>4.4108097175613254</v>
      </c>
      <c r="F275" s="123">
        <v>4.2675596328809515</v>
      </c>
      <c r="G275" s="123">
        <v>4.3002238637293786</v>
      </c>
      <c r="H275" s="123">
        <v>4.2576301995096388</v>
      </c>
      <c r="I275" s="123">
        <v>4.28492272539658</v>
      </c>
      <c r="J275" s="123">
        <v>4.0523236795207254</v>
      </c>
      <c r="K275" s="123">
        <v>4.0779672961339468</v>
      </c>
      <c r="L275" s="123">
        <v>4.212111777722388</v>
      </c>
      <c r="M275" s="123">
        <v>3.9860373062166166</v>
      </c>
      <c r="N275" s="123">
        <v>3.9983356504021774</v>
      </c>
      <c r="O275" s="123">
        <v>3.9266327503624425</v>
      </c>
      <c r="P275" s="123">
        <v>3.6971981275486669</v>
      </c>
      <c r="Q275" s="123">
        <v>3.7441990453813632</v>
      </c>
      <c r="R275" s="123">
        <v>3.79283023368943</v>
      </c>
      <c r="S275" s="123">
        <v>3.7426158596710688</v>
      </c>
      <c r="T275" s="123">
        <v>3.7505653850098888</v>
      </c>
      <c r="U275" s="123">
        <v>3.5965022084551155</v>
      </c>
      <c r="V275" s="123">
        <v>3.4785853716839212</v>
      </c>
      <c r="W275" s="123">
        <v>3.5083645400399712</v>
      </c>
      <c r="DA275" s="130" t="s">
        <v>3145</v>
      </c>
    </row>
    <row r="276" spans="1:105" ht="12" customHeight="1" x14ac:dyDescent="0.25">
      <c r="A276" s="97" t="s">
        <v>134</v>
      </c>
      <c r="B276" s="99">
        <v>4.7171650648729049</v>
      </c>
      <c r="C276" s="99">
        <v>4.7613857038155301</v>
      </c>
      <c r="D276" s="99">
        <v>4.8493242009088124</v>
      </c>
      <c r="E276" s="99">
        <v>4.8831290227218807</v>
      </c>
      <c r="F276" s="99">
        <v>4.7613900586908375</v>
      </c>
      <c r="G276" s="99">
        <v>4.7483785541270747</v>
      </c>
      <c r="H276" s="99">
        <v>4.6651009119142852</v>
      </c>
      <c r="I276" s="99">
        <v>4.6064131278288798</v>
      </c>
      <c r="J276" s="99">
        <v>4.3898055277103296</v>
      </c>
      <c r="K276" s="99">
        <v>4.4121971122639101</v>
      </c>
      <c r="L276" s="99">
        <v>4.5658094973442438</v>
      </c>
      <c r="M276" s="99">
        <v>4.3236673933050707</v>
      </c>
      <c r="N276" s="99">
        <v>4.3414598127728459</v>
      </c>
      <c r="O276" s="99">
        <v>4.2373197822711521</v>
      </c>
      <c r="P276" s="99">
        <v>3.9608763415749402</v>
      </c>
      <c r="Q276" s="99">
        <v>4.0058236581241538</v>
      </c>
      <c r="R276" s="99">
        <v>4.0679942705657099</v>
      </c>
      <c r="S276" s="99">
        <v>4.0200823757821089</v>
      </c>
      <c r="T276" s="99">
        <v>4.0502159563868538</v>
      </c>
      <c r="U276" s="99">
        <v>3.878190434927034</v>
      </c>
      <c r="V276" s="99">
        <v>3.7583268200950597</v>
      </c>
      <c r="W276" s="99">
        <v>3.7633608396006832</v>
      </c>
      <c r="DA276" s="63" t="s">
        <v>3146</v>
      </c>
    </row>
    <row r="277" spans="1:105" ht="12" customHeight="1" x14ac:dyDescent="0.25">
      <c r="A277" s="97" t="s">
        <v>133</v>
      </c>
      <c r="B277" s="99">
        <v>1.9722359941184611</v>
      </c>
      <c r="C277" s="99">
        <v>1.9155555582943435</v>
      </c>
      <c r="D277" s="99">
        <v>2.0481368001736344</v>
      </c>
      <c r="E277" s="99">
        <v>2.0663333683007505</v>
      </c>
      <c r="F277" s="99">
        <v>2.1276072846715226</v>
      </c>
      <c r="G277" s="99">
        <v>2.1112704126755246</v>
      </c>
      <c r="H277" s="99">
        <v>2.0076271904589098</v>
      </c>
      <c r="I277" s="99">
        <v>2.1733809897834999</v>
      </c>
      <c r="J277" s="99">
        <v>1.8869477779415325</v>
      </c>
      <c r="K277" s="99">
        <v>1.883646257973534</v>
      </c>
      <c r="L277" s="99">
        <v>1.8683173553706638</v>
      </c>
      <c r="M277" s="99">
        <v>1.7173065979908171</v>
      </c>
      <c r="N277" s="99">
        <v>1.7023305607406092</v>
      </c>
      <c r="O277" s="99">
        <v>1.7286675889269858</v>
      </c>
      <c r="P277" s="99">
        <v>1.573650847554348</v>
      </c>
      <c r="Q277" s="99">
        <v>1.4759827157957106</v>
      </c>
      <c r="R277" s="99">
        <v>1.5172274181484706</v>
      </c>
      <c r="S277" s="99">
        <v>1.5688744429377757</v>
      </c>
      <c r="T277" s="99">
        <v>1.5688786593099875</v>
      </c>
      <c r="U277" s="99">
        <v>1.5153374546345044</v>
      </c>
      <c r="V277" s="99">
        <v>1.3538556396735868</v>
      </c>
      <c r="W277" s="99">
        <v>1.5444188968212726</v>
      </c>
      <c r="DA277" s="63" t="s">
        <v>3147</v>
      </c>
    </row>
    <row r="278" spans="1:105" ht="12" customHeight="1" x14ac:dyDescent="0.25">
      <c r="A278" s="100" t="s">
        <v>218</v>
      </c>
      <c r="B278" s="102">
        <v>1.9722359941184611</v>
      </c>
      <c r="C278" s="102">
        <v>1.9155555582943435</v>
      </c>
      <c r="D278" s="102">
        <v>2.0481368001736344</v>
      </c>
      <c r="E278" s="102">
        <v>2.0663333683007505</v>
      </c>
      <c r="F278" s="102">
        <v>2.1276072846715226</v>
      </c>
      <c r="G278" s="102">
        <v>2.1112704126755246</v>
      </c>
      <c r="H278" s="102">
        <v>2.0076271904589098</v>
      </c>
      <c r="I278" s="102">
        <v>2.1733809897834999</v>
      </c>
      <c r="J278" s="102">
        <v>1.8869477779415325</v>
      </c>
      <c r="K278" s="102">
        <v>1.883646257973534</v>
      </c>
      <c r="L278" s="102">
        <v>1.8683173553706638</v>
      </c>
      <c r="M278" s="102">
        <v>1.7173065979908171</v>
      </c>
      <c r="N278" s="102">
        <v>1.7023305607406092</v>
      </c>
      <c r="O278" s="102">
        <v>1.7286675889269858</v>
      </c>
      <c r="P278" s="102">
        <v>1.573650847554348</v>
      </c>
      <c r="Q278" s="102">
        <v>1.4759827157957106</v>
      </c>
      <c r="R278" s="102">
        <v>1.5172274181484706</v>
      </c>
      <c r="S278" s="102">
        <v>1.5688744429377757</v>
      </c>
      <c r="T278" s="102">
        <v>1.5688786593099875</v>
      </c>
      <c r="U278" s="102">
        <v>1.5153374546345044</v>
      </c>
      <c r="V278" s="102">
        <v>1.3538556396735868</v>
      </c>
      <c r="W278" s="102">
        <v>1.5444188968212726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1.266955583618117</v>
      </c>
      <c r="C284" s="123">
        <v>1.2531087184526339</v>
      </c>
      <c r="D284" s="123">
        <v>1.2830498122036382</v>
      </c>
      <c r="E284" s="123">
        <v>1.3016876671941613</v>
      </c>
      <c r="F284" s="123">
        <v>1.2274219036992704</v>
      </c>
      <c r="G284" s="123">
        <v>1.2929627220046329</v>
      </c>
      <c r="H284" s="123">
        <v>1.2844822714437487</v>
      </c>
      <c r="I284" s="123">
        <v>1.2283207366479276</v>
      </c>
      <c r="J284" s="123">
        <v>1.134466396824432</v>
      </c>
      <c r="K284" s="123">
        <v>1.1077113600635293</v>
      </c>
      <c r="L284" s="123">
        <v>1.1779923894872273</v>
      </c>
      <c r="M284" s="123">
        <v>1.168093926300013</v>
      </c>
      <c r="N284" s="123">
        <v>1.081462290059106</v>
      </c>
      <c r="O284" s="123">
        <v>1.057349699640056</v>
      </c>
      <c r="P284" s="123">
        <v>1.0015626417238539</v>
      </c>
      <c r="Q284" s="123">
        <v>1.0141982684574522</v>
      </c>
      <c r="R284" s="123">
        <v>1.0229847523914315</v>
      </c>
      <c r="S284" s="123">
        <v>1.0686730117693066</v>
      </c>
      <c r="T284" s="123">
        <v>1.051177239438041</v>
      </c>
      <c r="U284" s="123">
        <v>1.0528897304320095</v>
      </c>
      <c r="V284" s="123">
        <v>1.0867016282857935</v>
      </c>
      <c r="W284" s="123">
        <v>1.0428204679202242</v>
      </c>
      <c r="DA284" s="130" t="s">
        <v>3154</v>
      </c>
    </row>
    <row r="285" spans="1:105" ht="12" customHeight="1" x14ac:dyDescent="0.25">
      <c r="A285" s="97" t="s">
        <v>175</v>
      </c>
      <c r="B285" s="99">
        <v>1.899428230857646</v>
      </c>
      <c r="C285" s="99">
        <v>1.9003158083205056</v>
      </c>
      <c r="D285" s="99">
        <v>1.9506443582001296</v>
      </c>
      <c r="E285" s="99">
        <v>1.9903062107441267</v>
      </c>
      <c r="F285" s="99">
        <v>1.8872248556962874</v>
      </c>
      <c r="G285" s="99">
        <v>1.9656177216956319</v>
      </c>
      <c r="H285" s="99">
        <v>1.9533245327908431</v>
      </c>
      <c r="I285" s="99">
        <v>1.86349032060468</v>
      </c>
      <c r="J285" s="99">
        <v>1.7489478640456881</v>
      </c>
      <c r="K285" s="99">
        <v>1.7049296041012725</v>
      </c>
      <c r="L285" s="99">
        <v>1.8164405982330312</v>
      </c>
      <c r="M285" s="99">
        <v>1.7840090359480272</v>
      </c>
      <c r="N285" s="99">
        <v>1.6642428063319723</v>
      </c>
      <c r="O285" s="99">
        <v>1.6287838709732303</v>
      </c>
      <c r="P285" s="99">
        <v>1.5360715551766604</v>
      </c>
      <c r="Q285" s="99">
        <v>1.5681978703573844</v>
      </c>
      <c r="R285" s="99">
        <v>1.5989866703410729</v>
      </c>
      <c r="S285" s="99">
        <v>1.6915179656374273</v>
      </c>
      <c r="T285" s="99">
        <v>1.6817700340802775</v>
      </c>
      <c r="U285" s="99">
        <v>1.6886874000654417</v>
      </c>
      <c r="V285" s="99">
        <v>1.7471107634992122</v>
      </c>
      <c r="W285" s="99">
        <v>1.6930465276516169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2738.1054131781616</v>
      </c>
      <c r="D290" s="117">
        <f t="shared" si="129"/>
        <v>2669.1877668884281</v>
      </c>
      <c r="E290" s="117">
        <f t="shared" si="129"/>
        <v>2760.6797053437608</v>
      </c>
      <c r="F290" s="117">
        <f t="shared" si="129"/>
        <v>2694.4095602177913</v>
      </c>
      <c r="G290" s="117">
        <f t="shared" si="129"/>
        <v>2238.0786714239016</v>
      </c>
      <c r="H290" s="117">
        <f t="shared" si="129"/>
        <v>2324.9600788982048</v>
      </c>
      <c r="I290" s="117">
        <f t="shared" si="129"/>
        <v>1880.3384130494846</v>
      </c>
      <c r="J290" s="117">
        <f t="shared" si="129"/>
        <v>2536.0421395342373</v>
      </c>
      <c r="K290" s="117">
        <f t="shared" si="129"/>
        <v>2245.8116637706662</v>
      </c>
      <c r="L290" s="117">
        <f t="shared" si="129"/>
        <v>2493.2376726051725</v>
      </c>
      <c r="M290" s="117">
        <f t="shared" si="129"/>
        <v>1953.1944351569359</v>
      </c>
      <c r="N290" s="117">
        <f t="shared" si="129"/>
        <v>2175.0018255390601</v>
      </c>
      <c r="O290" s="117">
        <f t="shared" si="129"/>
        <v>1934.7726803281246</v>
      </c>
      <c r="P290" s="117">
        <f t="shared" si="129"/>
        <v>1801.4729682095433</v>
      </c>
      <c r="Q290" s="117">
        <f t="shared" si="129"/>
        <v>2316.1925469339203</v>
      </c>
      <c r="R290" s="117">
        <f t="shared" ref="R290:V290" si="130">R291+R294+R296+R305</f>
        <v>2159.3530674222084</v>
      </c>
      <c r="S290" s="117">
        <f t="shared" si="130"/>
        <v>1824.5775722075816</v>
      </c>
      <c r="T290" s="117">
        <f t="shared" si="130"/>
        <v>1727.2763612036088</v>
      </c>
      <c r="U290" s="117">
        <f t="shared" si="130"/>
        <v>1424.8382775153948</v>
      </c>
      <c r="V290" s="117">
        <f t="shared" si="130"/>
        <v>1414.5896325736835</v>
      </c>
      <c r="W290" s="117">
        <f t="shared" ref="W290" si="131">W291+W294+W296+W305</f>
        <v>1437.6082150600696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2277.329884988023</v>
      </c>
      <c r="D291" s="122">
        <f t="shared" si="132"/>
        <v>2176.7481515690647</v>
      </c>
      <c r="E291" s="122">
        <f t="shared" si="132"/>
        <v>2232.983246209657</v>
      </c>
      <c r="F291" s="122">
        <f t="shared" si="132"/>
        <v>2200.5031114721587</v>
      </c>
      <c r="G291" s="122">
        <f t="shared" si="132"/>
        <v>1814.1226571638458</v>
      </c>
      <c r="H291" s="122">
        <f t="shared" si="132"/>
        <v>1869.318032277484</v>
      </c>
      <c r="I291" s="122">
        <f t="shared" si="132"/>
        <v>1475.7438460519804</v>
      </c>
      <c r="J291" s="122">
        <f t="shared" si="132"/>
        <v>2000.8852694247216</v>
      </c>
      <c r="K291" s="122">
        <f t="shared" si="132"/>
        <v>1793.6249633148948</v>
      </c>
      <c r="L291" s="122">
        <f t="shared" si="132"/>
        <v>2014.8346889080622</v>
      </c>
      <c r="M291" s="122">
        <f t="shared" si="132"/>
        <v>1557.6253431510995</v>
      </c>
      <c r="N291" s="122">
        <f t="shared" si="132"/>
        <v>1745.2157370743557</v>
      </c>
      <c r="O291" s="122">
        <f t="shared" si="132"/>
        <v>1573.60123279405</v>
      </c>
      <c r="P291" s="122">
        <f t="shared" si="132"/>
        <v>1399.5823124238027</v>
      </c>
      <c r="Q291" s="122">
        <f t="shared" si="132"/>
        <v>1812.0561423006891</v>
      </c>
      <c r="R291" s="122">
        <f t="shared" ref="R291:V291" si="133">SUM(R292:R293)</f>
        <v>1657.1698299797929</v>
      </c>
      <c r="S291" s="122">
        <f t="shared" si="133"/>
        <v>1368.6047330570391</v>
      </c>
      <c r="T291" s="122">
        <f t="shared" si="133"/>
        <v>1278.5807187266446</v>
      </c>
      <c r="U291" s="122">
        <f t="shared" si="133"/>
        <v>1056.6804391493574</v>
      </c>
      <c r="V291" s="122">
        <f t="shared" si="133"/>
        <v>1047.2935549872007</v>
      </c>
      <c r="W291" s="122">
        <f t="shared" ref="W291" si="134">SUM(W292:W293)</f>
        <v>1054.3051620417189</v>
      </c>
      <c r="DA291" s="130" t="s">
        <v>3308</v>
      </c>
    </row>
    <row r="292" spans="1:105" ht="12" customHeight="1" x14ac:dyDescent="0.25">
      <c r="A292" s="97" t="s">
        <v>218</v>
      </c>
      <c r="B292" s="98"/>
      <c r="C292" s="98">
        <v>2244.2510032437949</v>
      </c>
      <c r="D292" s="98">
        <v>2145.7512204888812</v>
      </c>
      <c r="E292" s="98">
        <v>2202.0319265007906</v>
      </c>
      <c r="F292" s="98">
        <v>2169.4408365855147</v>
      </c>
      <c r="G292" s="98">
        <v>1788.5594151719349</v>
      </c>
      <c r="H292" s="98">
        <v>1843.5586190193192</v>
      </c>
      <c r="I292" s="98">
        <v>1455.1922744959584</v>
      </c>
      <c r="J292" s="98">
        <v>1973.2080083687881</v>
      </c>
      <c r="K292" s="98">
        <v>1769.0393552261341</v>
      </c>
      <c r="L292" s="98">
        <v>1986.9702859196138</v>
      </c>
      <c r="M292" s="98">
        <v>1536.7017914186663</v>
      </c>
      <c r="N292" s="98">
        <v>1721.4373017368246</v>
      </c>
      <c r="O292" s="98">
        <v>1551.395626350462</v>
      </c>
      <c r="P292" s="98">
        <v>1379.1069015777884</v>
      </c>
      <c r="Q292" s="98">
        <v>1785.3736008650337</v>
      </c>
      <c r="R292" s="98">
        <v>1632.9900913409017</v>
      </c>
      <c r="S292" s="98">
        <v>1348.8704101792903</v>
      </c>
      <c r="T292" s="98">
        <v>1260.1213029005421</v>
      </c>
      <c r="U292" s="98">
        <v>1041.517129482781</v>
      </c>
      <c r="V292" s="98">
        <v>1032.4243426545747</v>
      </c>
      <c r="W292" s="98">
        <v>1039.4234504798549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33.078881744228035</v>
      </c>
      <c r="D293" s="98">
        <v>30.996931080183618</v>
      </c>
      <c r="E293" s="98">
        <v>30.951319708866453</v>
      </c>
      <c r="F293" s="98">
        <v>31.062274886644019</v>
      </c>
      <c r="G293" s="98">
        <v>25.563241991910925</v>
      </c>
      <c r="H293" s="98">
        <v>25.759413258164845</v>
      </c>
      <c r="I293" s="98">
        <v>20.551571556022051</v>
      </c>
      <c r="J293" s="98">
        <v>27.677261055933627</v>
      </c>
      <c r="K293" s="98">
        <v>24.58560808876063</v>
      </c>
      <c r="L293" s="98">
        <v>27.864402988448361</v>
      </c>
      <c r="M293" s="98">
        <v>20.923551732433175</v>
      </c>
      <c r="N293" s="98">
        <v>23.778435337531072</v>
      </c>
      <c r="O293" s="98">
        <v>22.205606443587975</v>
      </c>
      <c r="P293" s="98">
        <v>20.475410846014352</v>
      </c>
      <c r="Q293" s="98">
        <v>26.682541435655473</v>
      </c>
      <c r="R293" s="98">
        <v>24.179738638891187</v>
      </c>
      <c r="S293" s="98">
        <v>19.73432287774877</v>
      </c>
      <c r="T293" s="98">
        <v>18.459415826102454</v>
      </c>
      <c r="U293" s="98">
        <v>15.163309666576438</v>
      </c>
      <c r="V293" s="98">
        <v>14.869212332625942</v>
      </c>
      <c r="W293" s="98">
        <v>14.881711561863968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4.6436503721225337</v>
      </c>
      <c r="D294" s="122">
        <f t="shared" si="135"/>
        <v>6.8365679554325771</v>
      </c>
      <c r="E294" s="122">
        <f t="shared" si="135"/>
        <v>23.145726007632749</v>
      </c>
      <c r="F294" s="122">
        <f t="shared" si="135"/>
        <v>8.3504304118772623</v>
      </c>
      <c r="G294" s="122">
        <f t="shared" si="135"/>
        <v>7.8482042885229788</v>
      </c>
      <c r="H294" s="122">
        <f t="shared" si="135"/>
        <v>8.7575661030095482</v>
      </c>
      <c r="I294" s="122">
        <f t="shared" si="135"/>
        <v>7.406396600913884</v>
      </c>
      <c r="J294" s="122">
        <f t="shared" si="135"/>
        <v>13.755642974942244</v>
      </c>
      <c r="K294" s="122">
        <f t="shared" si="135"/>
        <v>11.116778541910628</v>
      </c>
      <c r="L294" s="122">
        <f t="shared" si="135"/>
        <v>7.5813902275549943</v>
      </c>
      <c r="M294" s="122">
        <f t="shared" si="135"/>
        <v>6.5809017530298544</v>
      </c>
      <c r="N294" s="122">
        <f t="shared" si="135"/>
        <v>11.820017489347874</v>
      </c>
      <c r="O294" s="122">
        <f t="shared" si="135"/>
        <v>6.748649877396244</v>
      </c>
      <c r="P294" s="122">
        <f t="shared" si="135"/>
        <v>3.4147950196357515</v>
      </c>
      <c r="Q294" s="122">
        <f t="shared" si="135"/>
        <v>5.1320026764806164</v>
      </c>
      <c r="R294" s="122">
        <f t="shared" si="135"/>
        <v>6.6168753979460249</v>
      </c>
      <c r="S294" s="122">
        <f t="shared" si="135"/>
        <v>7.2505088404372344</v>
      </c>
      <c r="T294" s="122">
        <f t="shared" si="135"/>
        <v>9.0883044489069906</v>
      </c>
      <c r="U294" s="122">
        <f t="shared" si="135"/>
        <v>6.8118142003954389</v>
      </c>
      <c r="V294" s="122">
        <f t="shared" si="135"/>
        <v>5.5781039027346653</v>
      </c>
      <c r="W294" s="122">
        <f t="shared" si="135"/>
        <v>5.8642139017935087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4.6436503721225337</v>
      </c>
      <c r="D295" s="98">
        <v>6.8365679554325771</v>
      </c>
      <c r="E295" s="98">
        <v>23.145726007632749</v>
      </c>
      <c r="F295" s="98">
        <v>8.3504304118772623</v>
      </c>
      <c r="G295" s="98">
        <v>7.8482042885229788</v>
      </c>
      <c r="H295" s="98">
        <v>8.7575661030095482</v>
      </c>
      <c r="I295" s="98">
        <v>7.406396600913884</v>
      </c>
      <c r="J295" s="98">
        <v>13.755642974942244</v>
      </c>
      <c r="K295" s="98">
        <v>11.116778541910628</v>
      </c>
      <c r="L295" s="98">
        <v>7.5813902275549943</v>
      </c>
      <c r="M295" s="98">
        <v>6.5809017530298544</v>
      </c>
      <c r="N295" s="98">
        <v>11.820017489347874</v>
      </c>
      <c r="O295" s="98">
        <v>6.748649877396244</v>
      </c>
      <c r="P295" s="98">
        <v>3.4147950196357515</v>
      </c>
      <c r="Q295" s="98">
        <v>5.1320026764806164</v>
      </c>
      <c r="R295" s="98">
        <v>6.6168753979460249</v>
      </c>
      <c r="S295" s="98">
        <v>7.2505088404372344</v>
      </c>
      <c r="T295" s="98">
        <v>9.0883044489069906</v>
      </c>
      <c r="U295" s="98">
        <v>6.8118142003954389</v>
      </c>
      <c r="V295" s="98">
        <v>5.5781039027346653</v>
      </c>
      <c r="W295" s="98">
        <v>5.8642139017935087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320.12591191386434</v>
      </c>
      <c r="D296" s="122">
        <v>340.7387383102926</v>
      </c>
      <c r="E296" s="122">
        <v>352.19410275003071</v>
      </c>
      <c r="F296" s="122">
        <v>336.55967321150536</v>
      </c>
      <c r="G296" s="122">
        <v>289.83777215861687</v>
      </c>
      <c r="H296" s="122">
        <v>306.83595643711345</v>
      </c>
      <c r="I296" s="122">
        <v>277.77801089891153</v>
      </c>
      <c r="J296" s="122">
        <v>360.74194416269484</v>
      </c>
      <c r="K296" s="122">
        <v>309.28944913677043</v>
      </c>
      <c r="L296" s="122">
        <v>329.20814022874202</v>
      </c>
      <c r="M296" s="122">
        <v>272.0490064690548</v>
      </c>
      <c r="N296" s="122">
        <v>296.74284592853854</v>
      </c>
      <c r="O296" s="122">
        <v>251.25664035853868</v>
      </c>
      <c r="P296" s="122">
        <v>277.87616406200789</v>
      </c>
      <c r="Q296" s="122">
        <v>349.82102961644216</v>
      </c>
      <c r="R296" s="122">
        <v>346.86780011044505</v>
      </c>
      <c r="S296" s="122">
        <v>309.35984729957022</v>
      </c>
      <c r="T296" s="122">
        <v>304.66870460104741</v>
      </c>
      <c r="U296" s="122">
        <v>247.0413464945359</v>
      </c>
      <c r="V296" s="122">
        <v>243.45738173043932</v>
      </c>
      <c r="W296" s="122">
        <v>259.4325299341271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251.53799093714073</v>
      </c>
      <c r="D297" s="98">
        <v>291.50433959748426</v>
      </c>
      <c r="E297" s="98">
        <v>288.15531122173991</v>
      </c>
      <c r="F297" s="98">
        <v>256.07083670429398</v>
      </c>
      <c r="G297" s="98">
        <v>258.11485842868484</v>
      </c>
      <c r="H297" s="98">
        <v>266.00902379494215</v>
      </c>
      <c r="I297" s="98">
        <v>264.6608348834115</v>
      </c>
      <c r="J297" s="98">
        <v>299.53187339703203</v>
      </c>
      <c r="K297" s="98">
        <v>272.96108543300915</v>
      </c>
      <c r="L297" s="98">
        <v>284.7678710082194</v>
      </c>
      <c r="M297" s="98">
        <v>229.46892498134292</v>
      </c>
      <c r="N297" s="98">
        <v>256.91315140347194</v>
      </c>
      <c r="O297" s="98">
        <v>231.73081505524115</v>
      </c>
      <c r="P297" s="98">
        <v>247.24714980930415</v>
      </c>
      <c r="Q297" s="98">
        <v>303.91096940109259</v>
      </c>
      <c r="R297" s="98">
        <v>293.81356506509167</v>
      </c>
      <c r="S297" s="98">
        <v>267.75598965799753</v>
      </c>
      <c r="T297" s="98">
        <v>253.47645563882386</v>
      </c>
      <c r="U297" s="98">
        <v>217.49542953271563</v>
      </c>
      <c r="V297" s="98">
        <v>203.31306687341842</v>
      </c>
      <c r="W297" s="98">
        <v>227.72635576322773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0.91602243153561924</v>
      </c>
      <c r="D298" s="98">
        <v>0.63264848856382017</v>
      </c>
      <c r="E298" s="98">
        <v>1.3936991813937334</v>
      </c>
      <c r="F298" s="98">
        <v>0.54211441335148058</v>
      </c>
      <c r="G298" s="98">
        <v>0.99651375328269232</v>
      </c>
      <c r="H298" s="98">
        <v>1.1506271238393819</v>
      </c>
      <c r="I298" s="98">
        <v>1.0946269889341262</v>
      </c>
      <c r="J298" s="98">
        <v>1.7607255956061421</v>
      </c>
      <c r="K298" s="98">
        <v>2.0334732750150328</v>
      </c>
      <c r="L298" s="98">
        <v>1.6600839807641443</v>
      </c>
      <c r="M298" s="98">
        <v>0.27020619248659572</v>
      </c>
      <c r="N298" s="98">
        <v>1.50960063404786</v>
      </c>
      <c r="O298" s="98">
        <v>1.4832372581472415</v>
      </c>
      <c r="P298" s="98">
        <v>3.7778755967325139</v>
      </c>
      <c r="Q298" s="98">
        <v>3.511056849119579</v>
      </c>
      <c r="R298" s="98">
        <v>3.2482056303001112</v>
      </c>
      <c r="S298" s="98">
        <v>0.86038356655752435</v>
      </c>
      <c r="T298" s="98">
        <v>3.2112541625147211</v>
      </c>
      <c r="U298" s="98">
        <v>1.7327306731650705</v>
      </c>
      <c r="V298" s="98">
        <v>1.8508294156798055</v>
      </c>
      <c r="W298" s="98">
        <v>2.9636493354019979</v>
      </c>
      <c r="DA298" s="63" t="s">
        <v>3315</v>
      </c>
    </row>
    <row r="299" spans="1:105" ht="12" customHeight="1" x14ac:dyDescent="0.25">
      <c r="A299" s="100" t="s">
        <v>218</v>
      </c>
      <c r="B299" s="101"/>
      <c r="C299" s="101">
        <v>0.49095144040461358</v>
      </c>
      <c r="D299" s="101">
        <v>0.314184383284278</v>
      </c>
      <c r="E299" s="101">
        <v>0.6984300832762752</v>
      </c>
      <c r="F299" s="101">
        <v>0.28998901190236048</v>
      </c>
      <c r="G299" s="101">
        <v>0.506254878189909</v>
      </c>
      <c r="H299" s="101">
        <v>0.5710929181609814</v>
      </c>
      <c r="I299" s="101">
        <v>0.54208210322794192</v>
      </c>
      <c r="J299" s="101">
        <v>0.83908294447337051</v>
      </c>
      <c r="K299" s="101">
        <v>0.95407144482391626</v>
      </c>
      <c r="L299" s="101">
        <v>0.69765021205081901</v>
      </c>
      <c r="M299" s="101">
        <v>9.5412924982829259E-2</v>
      </c>
      <c r="N299" s="101">
        <v>0.70248524276724877</v>
      </c>
      <c r="O299" s="101">
        <v>0.6745381396107093</v>
      </c>
      <c r="P299" s="101">
        <v>1.7308459889375589</v>
      </c>
      <c r="Q299" s="101">
        <v>1.4806711938141</v>
      </c>
      <c r="R299" s="101">
        <v>1.4109243419065933</v>
      </c>
      <c r="S299" s="101">
        <v>0.35657197130353074</v>
      </c>
      <c r="T299" s="101">
        <v>1.3944076518456718</v>
      </c>
      <c r="U299" s="101">
        <v>0.71445977184362475</v>
      </c>
      <c r="V299" s="101">
        <v>0.71102383972571304</v>
      </c>
      <c r="W299" s="101">
        <v>1.2847529638421624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0.42507099113100555</v>
      </c>
      <c r="D300" s="104">
        <v>0.31846410527954222</v>
      </c>
      <c r="E300" s="104">
        <v>0.6952690981174583</v>
      </c>
      <c r="F300" s="104">
        <v>0.2521254014491201</v>
      </c>
      <c r="G300" s="104">
        <v>0.49025887509278315</v>
      </c>
      <c r="H300" s="104">
        <v>0.57953420567840042</v>
      </c>
      <c r="I300" s="104">
        <v>0.55254488570618465</v>
      </c>
      <c r="J300" s="104">
        <v>0.92164265113277155</v>
      </c>
      <c r="K300" s="104">
        <v>1.0794018301911168</v>
      </c>
      <c r="L300" s="104">
        <v>0.96243376871332542</v>
      </c>
      <c r="M300" s="104">
        <v>0.17479326750376645</v>
      </c>
      <c r="N300" s="104">
        <v>0.80711539128061127</v>
      </c>
      <c r="O300" s="104">
        <v>0.80869911853653242</v>
      </c>
      <c r="P300" s="104">
        <v>2.047029607794955</v>
      </c>
      <c r="Q300" s="104">
        <v>2.03038565530548</v>
      </c>
      <c r="R300" s="104">
        <v>1.8372812883935177</v>
      </c>
      <c r="S300" s="104">
        <v>0.50381159525399333</v>
      </c>
      <c r="T300" s="104">
        <v>1.8168465106690497</v>
      </c>
      <c r="U300" s="104">
        <v>1.0182709013214457</v>
      </c>
      <c r="V300" s="104">
        <v>1.1398055759540922</v>
      </c>
      <c r="W300" s="104">
        <v>1.678896371559836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59.642166966684414</v>
      </c>
      <c r="D301" s="101">
        <v>46.418394535085312</v>
      </c>
      <c r="E301" s="101">
        <v>55.530342335894645</v>
      </c>
      <c r="F301" s="101">
        <v>73.945708539745752</v>
      </c>
      <c r="G301" s="101">
        <v>22.545402885679142</v>
      </c>
      <c r="H301" s="101">
        <v>30.255010564756176</v>
      </c>
      <c r="I301" s="101">
        <v>8.5711921322375932</v>
      </c>
      <c r="J301" s="101">
        <v>37.184140455302924</v>
      </c>
      <c r="K301" s="101">
        <v>13.575190890193671</v>
      </c>
      <c r="L301" s="101">
        <v>27.721358960629818</v>
      </c>
      <c r="M301" s="101">
        <v>32.060294588018067</v>
      </c>
      <c r="N301" s="101">
        <v>28.327948338150581</v>
      </c>
      <c r="O301" s="101">
        <v>14.299402457190793</v>
      </c>
      <c r="P301" s="101">
        <v>20.031863461337469</v>
      </c>
      <c r="Q301" s="101">
        <v>32.839403511166509</v>
      </c>
      <c r="R301" s="101">
        <v>29.647695197777107</v>
      </c>
      <c r="S301" s="101">
        <v>22.000421201274786</v>
      </c>
      <c r="T301" s="101">
        <v>26.724606659896615</v>
      </c>
      <c r="U301" s="101">
        <v>16.772306812143324</v>
      </c>
      <c r="V301" s="101">
        <v>20.932319586772177</v>
      </c>
      <c r="W301" s="101">
        <v>21.632390362667991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8.0297315785036574</v>
      </c>
      <c r="D302" s="104">
        <v>2.1833556891591193</v>
      </c>
      <c r="E302" s="104">
        <v>7.1147500110023811</v>
      </c>
      <c r="F302" s="104">
        <v>6.0010135541142233</v>
      </c>
      <c r="G302" s="104">
        <v>8.1809970909702301</v>
      </c>
      <c r="H302" s="104">
        <v>9.4212949535758383</v>
      </c>
      <c r="I302" s="104">
        <v>3.4513568943283746</v>
      </c>
      <c r="J302" s="104">
        <v>22.265204714753853</v>
      </c>
      <c r="K302" s="104">
        <v>20.719699538552746</v>
      </c>
      <c r="L302" s="104">
        <v>15.058826279128795</v>
      </c>
      <c r="M302" s="104">
        <v>10.249580707207253</v>
      </c>
      <c r="N302" s="104">
        <v>9.9921455528680934</v>
      </c>
      <c r="O302" s="104">
        <v>3.7431855879594655</v>
      </c>
      <c r="P302" s="104">
        <v>6.8192751946337715</v>
      </c>
      <c r="Q302" s="104">
        <v>9.5595998550634924</v>
      </c>
      <c r="R302" s="104">
        <v>20.158334217276202</v>
      </c>
      <c r="S302" s="104">
        <v>18.743052873740474</v>
      </c>
      <c r="T302" s="104">
        <v>21.256388139812262</v>
      </c>
      <c r="U302" s="104">
        <v>11.040879476511822</v>
      </c>
      <c r="V302" s="104">
        <v>17.361165854568874</v>
      </c>
      <c r="W302" s="104">
        <v>7.1101344728294542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3.6342935795390625</v>
      </c>
      <c r="D303" s="98">
        <v>0.91321154615461642</v>
      </c>
      <c r="E303" s="98">
        <v>3.0439537590587138</v>
      </c>
      <c r="F303" s="98">
        <v>2.5126800354352166</v>
      </c>
      <c r="G303" s="98">
        <v>3.8392808035377617</v>
      </c>
      <c r="H303" s="98">
        <v>4.037341187370127</v>
      </c>
      <c r="I303" s="98">
        <v>1.3071667438752474</v>
      </c>
      <c r="J303" s="98">
        <v>9.4715118445614213</v>
      </c>
      <c r="K303" s="98">
        <v>9.8507367373270149</v>
      </c>
      <c r="L303" s="98">
        <v>6.8223205458853764</v>
      </c>
      <c r="M303" s="98">
        <v>4.446718297534618</v>
      </c>
      <c r="N303" s="98">
        <v>4.3684344781065869</v>
      </c>
      <c r="O303" s="98">
        <v>1.3507447235188721</v>
      </c>
      <c r="P303" s="98">
        <v>2.2212224987411382</v>
      </c>
      <c r="Q303" s="98">
        <v>3.0566413563561778</v>
      </c>
      <c r="R303" s="98">
        <v>8.1917448591346904</v>
      </c>
      <c r="S303" s="98">
        <v>8.2206369760201046</v>
      </c>
      <c r="T303" s="98">
        <v>8.047720721868707</v>
      </c>
      <c r="U303" s="98">
        <v>4.1385678799147838</v>
      </c>
      <c r="V303" s="98">
        <v>6.8232719108982023</v>
      </c>
      <c r="W303" s="98">
        <v>2.2575223873932577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4.3954379989645957</v>
      </c>
      <c r="D304" s="98">
        <v>1.2701441430045024</v>
      </c>
      <c r="E304" s="98">
        <v>4.0707962519436682</v>
      </c>
      <c r="F304" s="98">
        <v>3.4883335186790068</v>
      </c>
      <c r="G304" s="98">
        <v>4.341716287432468</v>
      </c>
      <c r="H304" s="98">
        <v>5.3839537662057104</v>
      </c>
      <c r="I304" s="98">
        <v>2.1441901504531273</v>
      </c>
      <c r="J304" s="98">
        <v>12.793692870192443</v>
      </c>
      <c r="K304" s="98">
        <v>10.868962801225736</v>
      </c>
      <c r="L304" s="98">
        <v>8.2365057332434208</v>
      </c>
      <c r="M304" s="98">
        <v>5.8028624096726373</v>
      </c>
      <c r="N304" s="98">
        <v>5.6237110747615073</v>
      </c>
      <c r="O304" s="98">
        <v>2.3924408644405935</v>
      </c>
      <c r="P304" s="98">
        <v>4.5980526958926324</v>
      </c>
      <c r="Q304" s="98">
        <v>6.5029584987073141</v>
      </c>
      <c r="R304" s="98">
        <v>11.966589358141498</v>
      </c>
      <c r="S304" s="98">
        <v>10.522415897720375</v>
      </c>
      <c r="T304" s="98">
        <v>13.208667417943548</v>
      </c>
      <c r="U304" s="98">
        <v>6.9023115965970394</v>
      </c>
      <c r="V304" s="98">
        <v>10.537893943670669</v>
      </c>
      <c r="W304" s="98">
        <v>4.8526120854361983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136.00596590415157</v>
      </c>
      <c r="D305" s="122">
        <v>144.86430905363798</v>
      </c>
      <c r="E305" s="122">
        <v>152.35663037644045</v>
      </c>
      <c r="F305" s="122">
        <v>148.99634512224986</v>
      </c>
      <c r="G305" s="122">
        <v>126.27003781291604</v>
      </c>
      <c r="H305" s="122">
        <v>140.04852408059773</v>
      </c>
      <c r="I305" s="122">
        <v>119.41015949767875</v>
      </c>
      <c r="J305" s="122">
        <v>160.65928297187838</v>
      </c>
      <c r="K305" s="122">
        <v>131.78047277709032</v>
      </c>
      <c r="L305" s="122">
        <v>141.61345324081319</v>
      </c>
      <c r="M305" s="122">
        <v>116.93918378375174</v>
      </c>
      <c r="N305" s="122">
        <v>121.22322504681775</v>
      </c>
      <c r="O305" s="122">
        <v>103.16615729813962</v>
      </c>
      <c r="P305" s="122">
        <v>120.59969670409713</v>
      </c>
      <c r="Q305" s="122">
        <v>149.18337234030818</v>
      </c>
      <c r="R305" s="122">
        <v>148.69856193402453</v>
      </c>
      <c r="S305" s="122">
        <v>139.36248301053496</v>
      </c>
      <c r="T305" s="122">
        <v>134.93863342700985</v>
      </c>
      <c r="U305" s="122">
        <v>114.30467767110594</v>
      </c>
      <c r="V305" s="122">
        <v>118.26059195330896</v>
      </c>
      <c r="W305" s="122">
        <v>118.00630918243004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75.190610361162442</v>
      </c>
      <c r="D306" s="98">
        <v>88.567358090805044</v>
      </c>
      <c r="E306" s="98">
        <v>91.331789691789112</v>
      </c>
      <c r="F306" s="98">
        <v>87.439347954757494</v>
      </c>
      <c r="G306" s="98">
        <v>78.424264477361561</v>
      </c>
      <c r="H306" s="98">
        <v>79.225511417881123</v>
      </c>
      <c r="I306" s="98">
        <v>71.29332954062059</v>
      </c>
      <c r="J306" s="98">
        <v>93.49096639651998</v>
      </c>
      <c r="K306" s="98">
        <v>89.987105827435926</v>
      </c>
      <c r="L306" s="98">
        <v>90.409773649938785</v>
      </c>
      <c r="M306" s="98">
        <v>82.157717093121235</v>
      </c>
      <c r="N306" s="98">
        <v>76.912584485763475</v>
      </c>
      <c r="O306" s="98">
        <v>68.816712132241577</v>
      </c>
      <c r="P306" s="98">
        <v>73.889882377936758</v>
      </c>
      <c r="Q306" s="98">
        <v>80.830076690744974</v>
      </c>
      <c r="R306" s="98">
        <v>86.61582109556845</v>
      </c>
      <c r="S306" s="98">
        <v>81.022269050760229</v>
      </c>
      <c r="T306" s="98">
        <v>81.279973274742161</v>
      </c>
      <c r="U306" s="98">
        <v>73.725969915456929</v>
      </c>
      <c r="V306" s="98">
        <v>78.618590881821405</v>
      </c>
      <c r="W306" s="98">
        <v>71.362943269137119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60.815355542989138</v>
      </c>
      <c r="D307" s="33">
        <v>56.296950962832959</v>
      </c>
      <c r="E307" s="33">
        <v>61.024840684651394</v>
      </c>
      <c r="F307" s="33">
        <v>61.556997167492312</v>
      </c>
      <c r="G307" s="33">
        <v>47.845773335554469</v>
      </c>
      <c r="H307" s="33">
        <v>60.823012662716565</v>
      </c>
      <c r="I307" s="33">
        <v>48.116829957058123</v>
      </c>
      <c r="J307" s="33">
        <v>67.168316575358403</v>
      </c>
      <c r="K307" s="33">
        <v>41.793366949654398</v>
      </c>
      <c r="L307" s="33">
        <v>51.20367959087438</v>
      </c>
      <c r="M307" s="33">
        <v>34.781466690630488</v>
      </c>
      <c r="N307" s="33">
        <v>44.310640561054306</v>
      </c>
      <c r="O307" s="33">
        <v>34.349445165898061</v>
      </c>
      <c r="P307" s="33">
        <v>46.709814326160398</v>
      </c>
      <c r="Q307" s="33">
        <v>68.353295649563208</v>
      </c>
      <c r="R307" s="33">
        <v>62.08274083845604</v>
      </c>
      <c r="S307" s="33">
        <v>58.340213959774772</v>
      </c>
      <c r="T307" s="33">
        <v>53.658660152267707</v>
      </c>
      <c r="U307" s="33">
        <v>40.57870775564902</v>
      </c>
      <c r="V307" s="33">
        <v>39.642001071487535</v>
      </c>
      <c r="W307" s="33">
        <v>46.643365913292946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1751.27359250167</v>
      </c>
      <c r="D309" s="117">
        <f t="shared" si="136"/>
        <v>1720.4561449836347</v>
      </c>
      <c r="E309" s="117">
        <f t="shared" si="136"/>
        <v>1822.1755171453681</v>
      </c>
      <c r="F309" s="117">
        <f t="shared" si="136"/>
        <v>1771.8706251739118</v>
      </c>
      <c r="G309" s="117">
        <f t="shared" si="136"/>
        <v>1491.0053642580187</v>
      </c>
      <c r="H309" s="117">
        <f t="shared" si="136"/>
        <v>1572.3853257560954</v>
      </c>
      <c r="I309" s="117">
        <f t="shared" si="136"/>
        <v>1286.1240068810052</v>
      </c>
      <c r="J309" s="117">
        <f t="shared" si="136"/>
        <v>1763.8722661508805</v>
      </c>
      <c r="K309" s="117">
        <f t="shared" si="136"/>
        <v>1573.4431496157067</v>
      </c>
      <c r="L309" s="117">
        <f t="shared" si="136"/>
        <v>1767.7477431376954</v>
      </c>
      <c r="M309" s="117">
        <f t="shared" si="136"/>
        <v>1388.4051299109497</v>
      </c>
      <c r="N309" s="117">
        <f t="shared" si="136"/>
        <v>1602.3583076965799</v>
      </c>
      <c r="O309" s="117">
        <f t="shared" si="136"/>
        <v>1444.924783455557</v>
      </c>
      <c r="P309" s="117">
        <f t="shared" si="136"/>
        <v>1378.0870951968789</v>
      </c>
      <c r="Q309" s="117">
        <f t="shared" si="136"/>
        <v>1832.1340031943348</v>
      </c>
      <c r="R309" s="117">
        <f t="shared" ref="R309:V309" si="137">R310+R313+R315+R324</f>
        <v>1725.2567616101737</v>
      </c>
      <c r="S309" s="117">
        <f t="shared" si="137"/>
        <v>1474.270386159227</v>
      </c>
      <c r="T309" s="117">
        <f t="shared" si="137"/>
        <v>1414.2141560116015</v>
      </c>
      <c r="U309" s="117">
        <f t="shared" si="137"/>
        <v>1170.0520629423177</v>
      </c>
      <c r="V309" s="117">
        <f t="shared" si="137"/>
        <v>1165.5674807006048</v>
      </c>
      <c r="W309" s="117">
        <f t="shared" ref="W309" si="138">W310+W313+W315+W324</f>
        <v>1194.88755884476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1443.614357084052</v>
      </c>
      <c r="D310" s="122">
        <f t="shared" si="139"/>
        <v>1390.6950022921446</v>
      </c>
      <c r="E310" s="122">
        <f t="shared" si="139"/>
        <v>1436.8811691363264</v>
      </c>
      <c r="F310" s="122">
        <f t="shared" si="139"/>
        <v>1431.1223852050696</v>
      </c>
      <c r="G310" s="122">
        <f t="shared" si="139"/>
        <v>1196.7165095623702</v>
      </c>
      <c r="H310" s="122">
        <f t="shared" si="139"/>
        <v>1249.9304183644253</v>
      </c>
      <c r="I310" s="122">
        <f t="shared" si="139"/>
        <v>999.78952895700604</v>
      </c>
      <c r="J310" s="122">
        <f t="shared" si="139"/>
        <v>1368.2680339824692</v>
      </c>
      <c r="K310" s="122">
        <f t="shared" si="139"/>
        <v>1241.3024763950723</v>
      </c>
      <c r="L310" s="122">
        <f t="shared" si="139"/>
        <v>1420.4398824577306</v>
      </c>
      <c r="M310" s="122">
        <f t="shared" si="139"/>
        <v>1100.6528469969262</v>
      </c>
      <c r="N310" s="122">
        <f t="shared" si="139"/>
        <v>1268.6733894654001</v>
      </c>
      <c r="O310" s="122">
        <f t="shared" si="139"/>
        <v>1167.6192365532088</v>
      </c>
      <c r="P310" s="122">
        <f t="shared" si="139"/>
        <v>1069.8971430357556</v>
      </c>
      <c r="Q310" s="122">
        <f t="shared" si="139"/>
        <v>1427.8048089122929</v>
      </c>
      <c r="R310" s="122">
        <f t="shared" ref="R310:V310" si="140">SUM(R311:R312)</f>
        <v>1313.3426890319836</v>
      </c>
      <c r="S310" s="122">
        <f t="shared" si="140"/>
        <v>1091.5376450710628</v>
      </c>
      <c r="T310" s="122">
        <f t="shared" si="140"/>
        <v>1026.7457950752425</v>
      </c>
      <c r="U310" s="122">
        <f t="shared" si="140"/>
        <v>853.30070592070524</v>
      </c>
      <c r="V310" s="122">
        <f t="shared" si="140"/>
        <v>851.14311787505358</v>
      </c>
      <c r="W310" s="122">
        <f t="shared" ref="W310" si="141">SUM(W311:W312)</f>
        <v>860.70659517542015</v>
      </c>
      <c r="DA310" s="130" t="s">
        <v>3476</v>
      </c>
    </row>
    <row r="311" spans="1:105" ht="12" customHeight="1" x14ac:dyDescent="0.25">
      <c r="A311" s="97" t="s">
        <v>218</v>
      </c>
      <c r="B311" s="98"/>
      <c r="C311" s="98">
        <v>1410.535475339824</v>
      </c>
      <c r="D311" s="98">
        <v>1359.698071211961</v>
      </c>
      <c r="E311" s="98">
        <v>1405.9298494274599</v>
      </c>
      <c r="F311" s="98">
        <v>1400.0601103184256</v>
      </c>
      <c r="G311" s="98">
        <v>1171.1532675704593</v>
      </c>
      <c r="H311" s="98">
        <v>1224.1710051062605</v>
      </c>
      <c r="I311" s="98">
        <v>979.23795740098399</v>
      </c>
      <c r="J311" s="98">
        <v>1340.5907729265357</v>
      </c>
      <c r="K311" s="98">
        <v>1216.7168683063117</v>
      </c>
      <c r="L311" s="98">
        <v>1392.5754794692823</v>
      </c>
      <c r="M311" s="98">
        <v>1079.729295264493</v>
      </c>
      <c r="N311" s="98">
        <v>1244.8949541278689</v>
      </c>
      <c r="O311" s="98">
        <v>1145.4136301096207</v>
      </c>
      <c r="P311" s="98">
        <v>1049.4217321897413</v>
      </c>
      <c r="Q311" s="98">
        <v>1401.1222674766375</v>
      </c>
      <c r="R311" s="98">
        <v>1289.1629503930924</v>
      </c>
      <c r="S311" s="98">
        <v>1071.803322193314</v>
      </c>
      <c r="T311" s="98">
        <v>1008.2863792491402</v>
      </c>
      <c r="U311" s="98">
        <v>838.13739625412882</v>
      </c>
      <c r="V311" s="98">
        <v>836.27390554242766</v>
      </c>
      <c r="W311" s="98">
        <v>845.82488361355615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33.078881744228035</v>
      </c>
      <c r="D312" s="98">
        <v>30.996931080183618</v>
      </c>
      <c r="E312" s="98">
        <v>30.951319708866453</v>
      </c>
      <c r="F312" s="98">
        <v>31.062274886644019</v>
      </c>
      <c r="G312" s="98">
        <v>25.563241991910925</v>
      </c>
      <c r="H312" s="98">
        <v>25.759413258164845</v>
      </c>
      <c r="I312" s="98">
        <v>20.551571556022051</v>
      </c>
      <c r="J312" s="98">
        <v>27.677261055933627</v>
      </c>
      <c r="K312" s="98">
        <v>24.58560808876063</v>
      </c>
      <c r="L312" s="98">
        <v>27.864402988448361</v>
      </c>
      <c r="M312" s="98">
        <v>20.923551732433175</v>
      </c>
      <c r="N312" s="98">
        <v>23.778435337531072</v>
      </c>
      <c r="O312" s="98">
        <v>22.205606443587975</v>
      </c>
      <c r="P312" s="98">
        <v>20.475410846014352</v>
      </c>
      <c r="Q312" s="98">
        <v>26.682541435655473</v>
      </c>
      <c r="R312" s="98">
        <v>24.179738638891187</v>
      </c>
      <c r="S312" s="98">
        <v>19.73432287774877</v>
      </c>
      <c r="T312" s="98">
        <v>18.459415826102454</v>
      </c>
      <c r="U312" s="98">
        <v>15.163309666576438</v>
      </c>
      <c r="V312" s="98">
        <v>14.869212332625942</v>
      </c>
      <c r="W312" s="98">
        <v>14.881711561863968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10.518507624446885</v>
      </c>
      <c r="D313" s="122">
        <f t="shared" si="142"/>
        <v>16.02293891870589</v>
      </c>
      <c r="E313" s="122">
        <f t="shared" si="142"/>
        <v>56.550349379676781</v>
      </c>
      <c r="F313" s="122">
        <f t="shared" si="142"/>
        <v>20.992346956155288</v>
      </c>
      <c r="G313" s="122">
        <f t="shared" si="142"/>
        <v>20.334300424296941</v>
      </c>
      <c r="H313" s="122">
        <f t="shared" si="142"/>
        <v>23.840796058195995</v>
      </c>
      <c r="I313" s="122">
        <f t="shared" si="142"/>
        <v>20.445947233108974</v>
      </c>
      <c r="J313" s="122">
        <f t="shared" si="142"/>
        <v>39.291226542834536</v>
      </c>
      <c r="K313" s="122">
        <f t="shared" si="142"/>
        <v>32.670430835624465</v>
      </c>
      <c r="L313" s="122">
        <f t="shared" si="142"/>
        <v>22.95557998853003</v>
      </c>
      <c r="M313" s="122">
        <f t="shared" si="142"/>
        <v>20.942124482766527</v>
      </c>
      <c r="N313" s="122">
        <f t="shared" si="142"/>
        <v>38.500859214114215</v>
      </c>
      <c r="O313" s="122">
        <f t="shared" si="142"/>
        <v>23.353653183355046</v>
      </c>
      <c r="P313" s="122">
        <f t="shared" si="142"/>
        <v>12.443736519295362</v>
      </c>
      <c r="Q313" s="122">
        <f t="shared" si="142"/>
        <v>18.939400636043327</v>
      </c>
      <c r="R313" s="122">
        <f t="shared" si="142"/>
        <v>25.152463198976843</v>
      </c>
      <c r="S313" s="122">
        <f t="shared" si="142"/>
        <v>27.618488582552267</v>
      </c>
      <c r="T313" s="122">
        <f t="shared" si="142"/>
        <v>34.996996131585803</v>
      </c>
      <c r="U313" s="122">
        <f t="shared" si="142"/>
        <v>26.726819155101914</v>
      </c>
      <c r="V313" s="122">
        <f t="shared" si="142"/>
        <v>22.404718375653932</v>
      </c>
      <c r="W313" s="122">
        <f t="shared" si="142"/>
        <v>23.828596267396279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10.518507624446885</v>
      </c>
      <c r="D314" s="98">
        <v>16.02293891870589</v>
      </c>
      <c r="E314" s="98">
        <v>56.550349379676781</v>
      </c>
      <c r="F314" s="98">
        <v>20.992346956155288</v>
      </c>
      <c r="G314" s="98">
        <v>20.334300424296941</v>
      </c>
      <c r="H314" s="98">
        <v>23.840796058195995</v>
      </c>
      <c r="I314" s="98">
        <v>20.445947233108974</v>
      </c>
      <c r="J314" s="98">
        <v>39.291226542834536</v>
      </c>
      <c r="K314" s="98">
        <v>32.670430835624465</v>
      </c>
      <c r="L314" s="98">
        <v>22.95557998853003</v>
      </c>
      <c r="M314" s="98">
        <v>20.942124482766527</v>
      </c>
      <c r="N314" s="98">
        <v>38.500859214114215</v>
      </c>
      <c r="O314" s="98">
        <v>23.353653183355046</v>
      </c>
      <c r="P314" s="98">
        <v>12.443736519295362</v>
      </c>
      <c r="Q314" s="98">
        <v>18.939400636043327</v>
      </c>
      <c r="R314" s="98">
        <v>25.152463198976843</v>
      </c>
      <c r="S314" s="98">
        <v>27.618488582552267</v>
      </c>
      <c r="T314" s="98">
        <v>34.996996131585803</v>
      </c>
      <c r="U314" s="98">
        <v>26.726819155101914</v>
      </c>
      <c r="V314" s="98">
        <v>22.404718375653932</v>
      </c>
      <c r="W314" s="98">
        <v>23.828596267396279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204.70142466183745</v>
      </c>
      <c r="D315" s="122">
        <v>216.7875097489416</v>
      </c>
      <c r="E315" s="122">
        <v>226.4683194668481</v>
      </c>
      <c r="F315" s="122">
        <v>219.00614662834539</v>
      </c>
      <c r="G315" s="122">
        <v>189.19165302764733</v>
      </c>
      <c r="H315" s="122">
        <v>203.56366857342911</v>
      </c>
      <c r="I315" s="122">
        <v>185.26366564807498</v>
      </c>
      <c r="J315" s="122">
        <v>246.94798235213176</v>
      </c>
      <c r="K315" s="122">
        <v>211.7447802880869</v>
      </c>
      <c r="L315" s="122">
        <v>229.02618950324722</v>
      </c>
      <c r="M315" s="122">
        <v>189.10013249371849</v>
      </c>
      <c r="N315" s="122">
        <v>213.09349387217094</v>
      </c>
      <c r="O315" s="122">
        <v>184.49635965293245</v>
      </c>
      <c r="P315" s="122">
        <v>213.13969160964805</v>
      </c>
      <c r="Q315" s="122">
        <v>280.92198150208395</v>
      </c>
      <c r="R315" s="122">
        <v>283.24292324787274</v>
      </c>
      <c r="S315" s="122">
        <v>257.05992600015207</v>
      </c>
      <c r="T315" s="122">
        <v>257.15579729829091</v>
      </c>
      <c r="U315" s="122">
        <v>209.71496767192792</v>
      </c>
      <c r="V315" s="122">
        <v>208.77987985318475</v>
      </c>
      <c r="W315" s="122">
        <v>224.98023893773018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156.33402642935241</v>
      </c>
      <c r="D316" s="98">
        <v>184.71133647161341</v>
      </c>
      <c r="E316" s="98">
        <v>183.03077560018681</v>
      </c>
      <c r="F316" s="98">
        <v>164.29264073158868</v>
      </c>
      <c r="G316" s="98">
        <v>165.87534426275332</v>
      </c>
      <c r="H316" s="98">
        <v>173.82304672461052</v>
      </c>
      <c r="I316" s="98">
        <v>175.85406330130056</v>
      </c>
      <c r="J316" s="98">
        <v>199.11187625060262</v>
      </c>
      <c r="K316" s="98">
        <v>181.93472531052285</v>
      </c>
      <c r="L316" s="98">
        <v>193.97054612291967</v>
      </c>
      <c r="M316" s="98">
        <v>157.74608221362371</v>
      </c>
      <c r="N316" s="98">
        <v>182.40374434221712</v>
      </c>
      <c r="O316" s="98">
        <v>169.55648471598636</v>
      </c>
      <c r="P316" s="98">
        <v>189.16978821240133</v>
      </c>
      <c r="Q316" s="98">
        <v>245.39312790236897</v>
      </c>
      <c r="R316" s="98">
        <v>239.70349002681738</v>
      </c>
      <c r="S316" s="98">
        <v>222.31287280521272</v>
      </c>
      <c r="T316" s="98">
        <v>214.041464963328</v>
      </c>
      <c r="U316" s="98">
        <v>185.33560661830919</v>
      </c>
      <c r="V316" s="98">
        <v>174.32310485301497</v>
      </c>
      <c r="W316" s="98">
        <v>198.93559114349475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0.75083321776414247</v>
      </c>
      <c r="D317" s="98">
        <v>0.53295338126050384</v>
      </c>
      <c r="E317" s="98">
        <v>1.1735131866555839</v>
      </c>
      <c r="F317" s="98">
        <v>0.44828961428775538</v>
      </c>
      <c r="G317" s="98">
        <v>0.84176533421752431</v>
      </c>
      <c r="H317" s="98">
        <v>0.98047382952704709</v>
      </c>
      <c r="I317" s="98">
        <v>0.93428883290287557</v>
      </c>
      <c r="J317" s="98">
        <v>1.5101124775367203</v>
      </c>
      <c r="K317" s="98">
        <v>1.7528371577240309</v>
      </c>
      <c r="L317" s="98">
        <v>1.4455566587776829</v>
      </c>
      <c r="M317" s="98">
        <v>0.23997276758442665</v>
      </c>
      <c r="N317" s="98">
        <v>1.3346866710620067</v>
      </c>
      <c r="O317" s="98">
        <v>1.3280446094912897</v>
      </c>
      <c r="P317" s="98">
        <v>3.4591888000757685</v>
      </c>
      <c r="Q317" s="98">
        <v>3.2625552227215069</v>
      </c>
      <c r="R317" s="98">
        <v>3.0393229073337977</v>
      </c>
      <c r="S317" s="98">
        <v>0.80479963833140722</v>
      </c>
      <c r="T317" s="98">
        <v>3.0504533115335066</v>
      </c>
      <c r="U317" s="98">
        <v>1.6506211364851111</v>
      </c>
      <c r="V317" s="98">
        <v>1.7618312911770748</v>
      </c>
      <c r="W317" s="98">
        <v>2.8305566179672539</v>
      </c>
      <c r="DA317" s="63" t="s">
        <v>3483</v>
      </c>
    </row>
    <row r="318" spans="1:105" ht="12" customHeight="1" x14ac:dyDescent="0.25">
      <c r="A318" s="100" t="s">
        <v>218</v>
      </c>
      <c r="B318" s="101"/>
      <c r="C318" s="101">
        <v>0.32576222663313703</v>
      </c>
      <c r="D318" s="101">
        <v>0.2144892759809616</v>
      </c>
      <c r="E318" s="101">
        <v>0.47824408853812589</v>
      </c>
      <c r="F318" s="101">
        <v>0.19616421283863528</v>
      </c>
      <c r="G318" s="101">
        <v>0.35150645912474099</v>
      </c>
      <c r="H318" s="101">
        <v>0.40093962384864645</v>
      </c>
      <c r="I318" s="101">
        <v>0.38174394719669075</v>
      </c>
      <c r="J318" s="101">
        <v>0.58846982640394818</v>
      </c>
      <c r="K318" s="101">
        <v>0.6734353275329138</v>
      </c>
      <c r="L318" s="101">
        <v>0.48312289006435721</v>
      </c>
      <c r="M318" s="101">
        <v>6.5179500080660188E-2</v>
      </c>
      <c r="N318" s="101">
        <v>0.52757127978139529</v>
      </c>
      <c r="O318" s="101">
        <v>0.51934549095475724</v>
      </c>
      <c r="P318" s="101">
        <v>1.4121591922808141</v>
      </c>
      <c r="Q318" s="101">
        <v>1.2321695674160269</v>
      </c>
      <c r="R318" s="101">
        <v>1.2020416189402807</v>
      </c>
      <c r="S318" s="101">
        <v>0.30098804307741384</v>
      </c>
      <c r="T318" s="101">
        <v>1.2336068008644578</v>
      </c>
      <c r="U318" s="101">
        <v>0.63235023516366506</v>
      </c>
      <c r="V318" s="101">
        <v>0.62202571522298278</v>
      </c>
      <c r="W318" s="101">
        <v>1.1516602464074177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0.42507099113100555</v>
      </c>
      <c r="D319" s="104">
        <v>0.31846410527954222</v>
      </c>
      <c r="E319" s="104">
        <v>0.6952690981174583</v>
      </c>
      <c r="F319" s="104">
        <v>0.2521254014491201</v>
      </c>
      <c r="G319" s="104">
        <v>0.49025887509278315</v>
      </c>
      <c r="H319" s="104">
        <v>0.57953420567840042</v>
      </c>
      <c r="I319" s="104">
        <v>0.55254488570618465</v>
      </c>
      <c r="J319" s="104">
        <v>0.92164265113277155</v>
      </c>
      <c r="K319" s="104">
        <v>1.0794018301911168</v>
      </c>
      <c r="L319" s="104">
        <v>0.96243376871332542</v>
      </c>
      <c r="M319" s="104">
        <v>0.17479326750376645</v>
      </c>
      <c r="N319" s="104">
        <v>0.80711539128061127</v>
      </c>
      <c r="O319" s="104">
        <v>0.80869911853653242</v>
      </c>
      <c r="P319" s="104">
        <v>2.047029607794955</v>
      </c>
      <c r="Q319" s="104">
        <v>2.03038565530548</v>
      </c>
      <c r="R319" s="104">
        <v>1.8372812883935177</v>
      </c>
      <c r="S319" s="104">
        <v>0.50381159525399333</v>
      </c>
      <c r="T319" s="104">
        <v>1.8168465106690497</v>
      </c>
      <c r="U319" s="104">
        <v>1.0182709013214457</v>
      </c>
      <c r="V319" s="104">
        <v>1.1398055759540922</v>
      </c>
      <c r="W319" s="104">
        <v>1.678896371559836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40.512075630445267</v>
      </c>
      <c r="D320" s="101">
        <v>29.638388013260226</v>
      </c>
      <c r="E320" s="101">
        <v>35.945169767554084</v>
      </c>
      <c r="F320" s="101">
        <v>48.96414581522302</v>
      </c>
      <c r="G320" s="101">
        <v>15.306896236676145</v>
      </c>
      <c r="H320" s="101">
        <v>20.372045861711953</v>
      </c>
      <c r="I320" s="101">
        <v>5.4530109299487437</v>
      </c>
      <c r="J320" s="101">
        <v>26.374981643470548</v>
      </c>
      <c r="K320" s="101">
        <v>9.6463660501717392</v>
      </c>
      <c r="L320" s="101">
        <v>20.22489472348089</v>
      </c>
      <c r="M320" s="101">
        <v>21.927873659267377</v>
      </c>
      <c r="N320" s="101">
        <v>20.377430385687624</v>
      </c>
      <c r="O320" s="101">
        <v>10.263591320229128</v>
      </c>
      <c r="P320" s="101">
        <v>14.322062864106186</v>
      </c>
      <c r="Q320" s="101">
        <v>23.528306264340074</v>
      </c>
      <c r="R320" s="101">
        <v>21.888912636615668</v>
      </c>
      <c r="S320" s="101">
        <v>16.656661460599651</v>
      </c>
      <c r="T320" s="101">
        <v>20.301257122809069</v>
      </c>
      <c r="U320" s="101">
        <v>12.460319527176315</v>
      </c>
      <c r="V320" s="101">
        <v>16.456950585400435</v>
      </c>
      <c r="W320" s="101">
        <v>16.601059038529524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7.1044893842756149</v>
      </c>
      <c r="D321" s="104">
        <v>1.9048318828074364</v>
      </c>
      <c r="E321" s="104">
        <v>6.3188609124515773</v>
      </c>
      <c r="F321" s="104">
        <v>5.3010704672458759</v>
      </c>
      <c r="G321" s="104">
        <v>7.167647194000379</v>
      </c>
      <c r="H321" s="104">
        <v>8.3881021575795227</v>
      </c>
      <c r="I321" s="104">
        <v>3.0223025839227575</v>
      </c>
      <c r="J321" s="104">
        <v>19.951011980521859</v>
      </c>
      <c r="K321" s="104">
        <v>18.410851769668241</v>
      </c>
      <c r="L321" s="104">
        <v>13.385191998068942</v>
      </c>
      <c r="M321" s="104">
        <v>9.1862038532429793</v>
      </c>
      <c r="N321" s="104">
        <v>8.9776324732041335</v>
      </c>
      <c r="O321" s="104">
        <v>3.3482390072256982</v>
      </c>
      <c r="P321" s="104">
        <v>6.1886517330648516</v>
      </c>
      <c r="Q321" s="104">
        <v>8.7379921126533624</v>
      </c>
      <c r="R321" s="104">
        <v>18.611197677106013</v>
      </c>
      <c r="S321" s="104">
        <v>17.285592096008322</v>
      </c>
      <c r="T321" s="104">
        <v>19.762621900620321</v>
      </c>
      <c r="U321" s="104">
        <v>10.26842038995728</v>
      </c>
      <c r="V321" s="104">
        <v>16.237993123592265</v>
      </c>
      <c r="W321" s="104">
        <v>6.6130321377386805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2.709051385311021</v>
      </c>
      <c r="D322" s="98">
        <v>0.63468773980293336</v>
      </c>
      <c r="E322" s="98">
        <v>2.2480646605079069</v>
      </c>
      <c r="F322" s="98">
        <v>1.8127369485668676</v>
      </c>
      <c r="G322" s="98">
        <v>2.8259309065679097</v>
      </c>
      <c r="H322" s="98">
        <v>3.0041483913738118</v>
      </c>
      <c r="I322" s="98">
        <v>0.87811243346963008</v>
      </c>
      <c r="J322" s="98">
        <v>7.1573191103294196</v>
      </c>
      <c r="K322" s="98">
        <v>7.541888968442505</v>
      </c>
      <c r="L322" s="98">
        <v>5.1486862648255176</v>
      </c>
      <c r="M322" s="98">
        <v>3.3833414435703419</v>
      </c>
      <c r="N322" s="98">
        <v>3.3539213984426257</v>
      </c>
      <c r="O322" s="98">
        <v>0.95579814278510522</v>
      </c>
      <c r="P322" s="98">
        <v>1.590599037172219</v>
      </c>
      <c r="Q322" s="98">
        <v>2.2350336139460478</v>
      </c>
      <c r="R322" s="98">
        <v>6.6446083189645142</v>
      </c>
      <c r="S322" s="98">
        <v>6.7631761982879457</v>
      </c>
      <c r="T322" s="98">
        <v>6.5539544826767706</v>
      </c>
      <c r="U322" s="98">
        <v>3.3661087933602394</v>
      </c>
      <c r="V322" s="98">
        <v>5.7000991799215983</v>
      </c>
      <c r="W322" s="98">
        <v>1.7604200523024833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4.3954379989645957</v>
      </c>
      <c r="D323" s="98">
        <v>1.2701441430045024</v>
      </c>
      <c r="E323" s="98">
        <v>4.0707962519436682</v>
      </c>
      <c r="F323" s="98">
        <v>3.4883335186790068</v>
      </c>
      <c r="G323" s="98">
        <v>4.341716287432468</v>
      </c>
      <c r="H323" s="98">
        <v>5.3839537662057104</v>
      </c>
      <c r="I323" s="98">
        <v>2.1441901504531273</v>
      </c>
      <c r="J323" s="98">
        <v>12.793692870192443</v>
      </c>
      <c r="K323" s="98">
        <v>10.868962801225736</v>
      </c>
      <c r="L323" s="98">
        <v>8.2365057332434208</v>
      </c>
      <c r="M323" s="98">
        <v>5.8028624096726373</v>
      </c>
      <c r="N323" s="98">
        <v>5.6237110747615073</v>
      </c>
      <c r="O323" s="98">
        <v>2.3924408644405935</v>
      </c>
      <c r="P323" s="98">
        <v>4.5980526958926324</v>
      </c>
      <c r="Q323" s="98">
        <v>6.5029584987073141</v>
      </c>
      <c r="R323" s="98">
        <v>11.966589358141498</v>
      </c>
      <c r="S323" s="98">
        <v>10.522415897720375</v>
      </c>
      <c r="T323" s="98">
        <v>13.208667417943548</v>
      </c>
      <c r="U323" s="98">
        <v>6.9023115965970394</v>
      </c>
      <c r="V323" s="98">
        <v>10.537893943670669</v>
      </c>
      <c r="W323" s="98">
        <v>4.8526120854361983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92.439303131333858</v>
      </c>
      <c r="D324" s="122">
        <v>96.950694023842459</v>
      </c>
      <c r="E324" s="122">
        <v>102.27567916251679</v>
      </c>
      <c r="F324" s="122">
        <v>100.74974638434149</v>
      </c>
      <c r="G324" s="122">
        <v>84.762901243704249</v>
      </c>
      <c r="H324" s="122">
        <v>95.050442760044874</v>
      </c>
      <c r="I324" s="122">
        <v>80.624865042815173</v>
      </c>
      <c r="J324" s="122">
        <v>109.365023273445</v>
      </c>
      <c r="K324" s="122">
        <v>87.725462096922996</v>
      </c>
      <c r="L324" s="122">
        <v>95.326091188187647</v>
      </c>
      <c r="M324" s="122">
        <v>77.710025937538489</v>
      </c>
      <c r="N324" s="122">
        <v>82.090565144894796</v>
      </c>
      <c r="O324" s="122">
        <v>69.455534066060949</v>
      </c>
      <c r="P324" s="122">
        <v>82.60652403218009</v>
      </c>
      <c r="Q324" s="122">
        <v>104.46781214391459</v>
      </c>
      <c r="R324" s="122">
        <v>103.51868613134056</v>
      </c>
      <c r="S324" s="122">
        <v>98.054326505459741</v>
      </c>
      <c r="T324" s="122">
        <v>95.315567506482225</v>
      </c>
      <c r="U324" s="122">
        <v>80.309570194582562</v>
      </c>
      <c r="V324" s="122">
        <v>83.239764596712476</v>
      </c>
      <c r="W324" s="122">
        <v>85.372128464213347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45.508506190404262</v>
      </c>
      <c r="D325" s="98">
        <v>53.420698993132078</v>
      </c>
      <c r="E325" s="98">
        <v>55.106532505548778</v>
      </c>
      <c r="F325" s="98">
        <v>53.008400862389493</v>
      </c>
      <c r="G325" s="98">
        <v>47.58817771907831</v>
      </c>
      <c r="H325" s="98">
        <v>47.796895262459969</v>
      </c>
      <c r="I325" s="98">
        <v>43.138416074704878</v>
      </c>
      <c r="J325" s="98">
        <v>56.911570715870674</v>
      </c>
      <c r="K325" s="98">
        <v>55.023997714295703</v>
      </c>
      <c r="L325" s="98">
        <v>55.20012878614542</v>
      </c>
      <c r="M325" s="98">
        <v>50.346062525728797</v>
      </c>
      <c r="N325" s="98">
        <v>47.007622604228196</v>
      </c>
      <c r="O325" s="98">
        <v>42.099504533421104</v>
      </c>
      <c r="P325" s="98">
        <v>45.179146786066482</v>
      </c>
      <c r="Q325" s="98">
        <v>49.041833000757613</v>
      </c>
      <c r="R325" s="98">
        <v>52.605338872027126</v>
      </c>
      <c r="S325" s="98">
        <v>49.479551034485965</v>
      </c>
      <c r="T325" s="98">
        <v>49.910011654115436</v>
      </c>
      <c r="U325" s="98">
        <v>45.421429959825751</v>
      </c>
      <c r="V325" s="98">
        <v>48.704259351383165</v>
      </c>
      <c r="W325" s="98">
        <v>44.321176945558825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46.930796940929611</v>
      </c>
      <c r="D326" s="33">
        <v>43.529995030710381</v>
      </c>
      <c r="E326" s="33">
        <v>47.169146656968003</v>
      </c>
      <c r="F326" s="33">
        <v>47.741345521951999</v>
      </c>
      <c r="G326" s="33">
        <v>37.174723524625968</v>
      </c>
      <c r="H326" s="33">
        <v>47.253547497584911</v>
      </c>
      <c r="I326" s="33">
        <v>37.486448968110295</v>
      </c>
      <c r="J326" s="33">
        <v>52.453452557574337</v>
      </c>
      <c r="K326" s="33">
        <v>32.701464382627286</v>
      </c>
      <c r="L326" s="33">
        <v>40.125962402042219</v>
      </c>
      <c r="M326" s="33">
        <v>27.363963411809699</v>
      </c>
      <c r="N326" s="33">
        <v>35.0829425406666</v>
      </c>
      <c r="O326" s="33">
        <v>27.356029532639852</v>
      </c>
      <c r="P326" s="33">
        <v>37.427377246113615</v>
      </c>
      <c r="Q326" s="33">
        <v>55.425979143156972</v>
      </c>
      <c r="R326" s="33">
        <v>50.913347259313404</v>
      </c>
      <c r="S326" s="33">
        <v>48.574775470973805</v>
      </c>
      <c r="T326" s="33">
        <v>45.40555585236676</v>
      </c>
      <c r="U326" s="33">
        <v>34.888140234756818</v>
      </c>
      <c r="V326" s="33">
        <v>34.535505245329325</v>
      </c>
      <c r="W326" s="33">
        <v>41.050951518654522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0.6395931961103497</v>
      </c>
      <c r="D328" s="119">
        <f t="shared" si="143"/>
        <v>0.64456167764819139</v>
      </c>
      <c r="E328" s="119">
        <f t="shared" si="143"/>
        <v>0.66004597114914865</v>
      </c>
      <c r="F328" s="119">
        <f t="shared" si="143"/>
        <v>0.65760998303119522</v>
      </c>
      <c r="G328" s="119">
        <f t="shared" si="143"/>
        <v>0.66619881744792164</v>
      </c>
      <c r="H328" s="119">
        <f t="shared" si="143"/>
        <v>0.67630637619431577</v>
      </c>
      <c r="I328" s="119">
        <f t="shared" si="143"/>
        <v>0.68398539218012477</v>
      </c>
      <c r="J328" s="119">
        <f t="shared" si="143"/>
        <v>0.69552167081688498</v>
      </c>
      <c r="K328" s="119">
        <f t="shared" si="143"/>
        <v>0.70061224411575629</v>
      </c>
      <c r="L328" s="119">
        <f t="shared" si="143"/>
        <v>0.70901693912341057</v>
      </c>
      <c r="M328" s="119">
        <f t="shared" si="143"/>
        <v>0.71083815564905273</v>
      </c>
      <c r="N328" s="119">
        <f t="shared" si="143"/>
        <v>0.73671584496231213</v>
      </c>
      <c r="O328" s="119">
        <f t="shared" si="143"/>
        <v>0.74681888893040771</v>
      </c>
      <c r="P328" s="119">
        <f t="shared" si="143"/>
        <v>0.76497794833221322</v>
      </c>
      <c r="Q328" s="119">
        <f t="shared" si="143"/>
        <v>0.79101109517843748</v>
      </c>
      <c r="R328" s="119">
        <f t="shared" ref="R328:V328" si="144">IF(R309=0,"",R309/R290)</f>
        <v>0.79896927817818608</v>
      </c>
      <c r="S328" s="119">
        <f t="shared" si="144"/>
        <v>0.80800641672663276</v>
      </c>
      <c r="T328" s="119">
        <f t="shared" si="144"/>
        <v>0.81875384146758212</v>
      </c>
      <c r="U328" s="119">
        <f t="shared" si="144"/>
        <v>0.82118236252231491</v>
      </c>
      <c r="V328" s="119">
        <f t="shared" si="144"/>
        <v>0.82396156020173039</v>
      </c>
      <c r="W328" s="119">
        <f t="shared" ref="W328" si="145">IF(W309=0,"",W309/W290)</f>
        <v>0.83116355786463858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0.63390656162738779</v>
      </c>
      <c r="D329" s="124">
        <f t="shared" si="146"/>
        <v>0.63888649740655135</v>
      </c>
      <c r="E329" s="124">
        <f t="shared" si="146"/>
        <v>0.64348049703254073</v>
      </c>
      <c r="F329" s="124">
        <f t="shared" si="146"/>
        <v>0.65036144586391165</v>
      </c>
      <c r="G329" s="124">
        <f t="shared" si="146"/>
        <v>0.65966681185344267</v>
      </c>
      <c r="H329" s="124">
        <f t="shared" si="146"/>
        <v>0.66865583960668928</v>
      </c>
      <c r="I329" s="124">
        <f t="shared" si="146"/>
        <v>0.67748175378248554</v>
      </c>
      <c r="J329" s="124">
        <f t="shared" si="146"/>
        <v>0.68383132950739478</v>
      </c>
      <c r="K329" s="124">
        <f t="shared" si="146"/>
        <v>0.69206355943048115</v>
      </c>
      <c r="L329" s="124">
        <f t="shared" si="146"/>
        <v>0.70499078176360797</v>
      </c>
      <c r="M329" s="124">
        <f t="shared" si="146"/>
        <v>0.70662232855706431</v>
      </c>
      <c r="N329" s="124">
        <f t="shared" si="146"/>
        <v>0.72694358784099578</v>
      </c>
      <c r="O329" s="124">
        <f t="shared" si="146"/>
        <v>0.74200452580989085</v>
      </c>
      <c r="P329" s="124">
        <f t="shared" si="146"/>
        <v>0.76444031446989569</v>
      </c>
      <c r="Q329" s="124">
        <f t="shared" si="146"/>
        <v>0.78794733539517769</v>
      </c>
      <c r="R329" s="124">
        <f t="shared" ref="R329:V329" si="147">IF(R310=0,"",R310/R291)</f>
        <v>0.79252148166853731</v>
      </c>
      <c r="S329" s="124">
        <f t="shared" si="147"/>
        <v>0.79755507101959655</v>
      </c>
      <c r="T329" s="124">
        <f t="shared" si="147"/>
        <v>0.80303556907833884</v>
      </c>
      <c r="U329" s="124">
        <f t="shared" si="147"/>
        <v>0.80752957498449041</v>
      </c>
      <c r="V329" s="124">
        <f t="shared" si="147"/>
        <v>0.81270730047169604</v>
      </c>
      <c r="W329" s="124">
        <f t="shared" ref="W329" si="148">IF(W310=0,"",W310/W291)</f>
        <v>0.81637331027443261</v>
      </c>
      <c r="DA329" s="130" t="s">
        <v>3644</v>
      </c>
    </row>
    <row r="330" spans="1:105" ht="12" customHeight="1" x14ac:dyDescent="0.25">
      <c r="A330" s="97" t="s">
        <v>218</v>
      </c>
      <c r="B330" s="111"/>
      <c r="C330" s="111">
        <f t="shared" ref="C330:Q330" si="149">IF(C311=0,"",C311/C292)</f>
        <v>0.62851056913913128</v>
      </c>
      <c r="D330" s="111">
        <f t="shared" si="149"/>
        <v>0.63366995121744429</v>
      </c>
      <c r="E330" s="111">
        <f t="shared" si="149"/>
        <v>0.63846933030693964</v>
      </c>
      <c r="F330" s="111">
        <f t="shared" si="149"/>
        <v>0.64535528543013032</v>
      </c>
      <c r="G330" s="111">
        <f t="shared" si="149"/>
        <v>0.65480255094454098</v>
      </c>
      <c r="H330" s="111">
        <f t="shared" si="149"/>
        <v>0.66402608112209538</v>
      </c>
      <c r="I330" s="111">
        <f t="shared" si="149"/>
        <v>0.67292685273509101</v>
      </c>
      <c r="J330" s="111">
        <f t="shared" si="149"/>
        <v>0.67939658020888305</v>
      </c>
      <c r="K330" s="111">
        <f t="shared" si="149"/>
        <v>0.68778394596584891</v>
      </c>
      <c r="L330" s="111">
        <f t="shared" si="149"/>
        <v>0.70085370140538739</v>
      </c>
      <c r="M330" s="111">
        <f t="shared" si="149"/>
        <v>0.70262773252037314</v>
      </c>
      <c r="N330" s="111">
        <f t="shared" si="149"/>
        <v>0.72317182442360595</v>
      </c>
      <c r="O330" s="111">
        <f t="shared" si="149"/>
        <v>0.73831175662401316</v>
      </c>
      <c r="P330" s="111">
        <f t="shared" si="149"/>
        <v>0.76094299215610783</v>
      </c>
      <c r="Q330" s="111">
        <f t="shared" si="149"/>
        <v>0.78477819252943914</v>
      </c>
      <c r="R330" s="111">
        <f t="shared" ref="R330:V330" si="150">IF(R311=0,"",R311/R292)</f>
        <v>0.7894493403413847</v>
      </c>
      <c r="S330" s="111">
        <f t="shared" si="150"/>
        <v>0.79459324936251741</v>
      </c>
      <c r="T330" s="111">
        <f t="shared" si="150"/>
        <v>0.8001502529385629</v>
      </c>
      <c r="U330" s="111">
        <f t="shared" si="150"/>
        <v>0.804727423609777</v>
      </c>
      <c r="V330" s="111">
        <f t="shared" si="150"/>
        <v>0.81000986802790409</v>
      </c>
      <c r="W330" s="111">
        <f t="shared" ref="W330" si="151">IF(W311=0,"",W311/W292)</f>
        <v>0.81374427642851144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2.2651377217357243</v>
      </c>
      <c r="D332" s="124">
        <f t="shared" si="155"/>
        <v>2.343710912135891</v>
      </c>
      <c r="E332" s="124">
        <f t="shared" si="155"/>
        <v>2.443230744243158</v>
      </c>
      <c r="F332" s="124">
        <f t="shared" si="155"/>
        <v>2.5139239441234973</v>
      </c>
      <c r="G332" s="124">
        <f t="shared" si="155"/>
        <v>2.5909494295444531</v>
      </c>
      <c r="H332" s="124">
        <f t="shared" si="155"/>
        <v>2.7223084333903089</v>
      </c>
      <c r="I332" s="124">
        <f t="shared" si="155"/>
        <v>2.7605795820583148</v>
      </c>
      <c r="J332" s="124">
        <f t="shared" si="155"/>
        <v>2.8563714989120315</v>
      </c>
      <c r="K332" s="124">
        <f t="shared" si="155"/>
        <v>2.9388397648163851</v>
      </c>
      <c r="L332" s="124">
        <f t="shared" si="155"/>
        <v>3.0278852953771813</v>
      </c>
      <c r="M332" s="124">
        <f t="shared" si="155"/>
        <v>3.1822575793848844</v>
      </c>
      <c r="N332" s="124">
        <f t="shared" si="155"/>
        <v>3.2572590733314013</v>
      </c>
      <c r="O332" s="124">
        <f t="shared" si="155"/>
        <v>3.4604926329894781</v>
      </c>
      <c r="P332" s="124">
        <f t="shared" si="155"/>
        <v>3.6440654410415263</v>
      </c>
      <c r="Q332" s="124">
        <f t="shared" si="155"/>
        <v>3.6904502647359174</v>
      </c>
      <c r="R332" s="124">
        <f t="shared" ref="R332:V332" si="156">IF(R313=0,"",R313/R294)</f>
        <v>3.8012599129166822</v>
      </c>
      <c r="S332" s="124">
        <f t="shared" si="156"/>
        <v>3.8091793542157468</v>
      </c>
      <c r="T332" s="124">
        <f t="shared" si="156"/>
        <v>3.85077286179544</v>
      </c>
      <c r="U332" s="124">
        <f t="shared" si="156"/>
        <v>3.9235977918408831</v>
      </c>
      <c r="V332" s="124">
        <f t="shared" si="156"/>
        <v>4.0165473369311062</v>
      </c>
      <c r="W332" s="124">
        <f t="shared" ref="W332" si="157">IF(W313=0,"",W313/W294)</f>
        <v>4.0633913882487391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2.2651377217357243</v>
      </c>
      <c r="D333" s="111">
        <f t="shared" si="158"/>
        <v>2.343710912135891</v>
      </c>
      <c r="E333" s="111">
        <f t="shared" si="158"/>
        <v>2.443230744243158</v>
      </c>
      <c r="F333" s="111">
        <f t="shared" si="158"/>
        <v>2.5139239441234973</v>
      </c>
      <c r="G333" s="111">
        <f t="shared" si="158"/>
        <v>2.5909494295444531</v>
      </c>
      <c r="H333" s="111">
        <f t="shared" si="158"/>
        <v>2.7223084333903089</v>
      </c>
      <c r="I333" s="111">
        <f t="shared" si="158"/>
        <v>2.7605795820583148</v>
      </c>
      <c r="J333" s="111">
        <f t="shared" si="158"/>
        <v>2.8563714989120315</v>
      </c>
      <c r="K333" s="111">
        <f t="shared" si="158"/>
        <v>2.9388397648163851</v>
      </c>
      <c r="L333" s="111">
        <f t="shared" si="158"/>
        <v>3.0278852953771813</v>
      </c>
      <c r="M333" s="111">
        <f t="shared" si="158"/>
        <v>3.1822575793848844</v>
      </c>
      <c r="N333" s="111">
        <f t="shared" si="158"/>
        <v>3.2572590733314013</v>
      </c>
      <c r="O333" s="111">
        <f t="shared" si="158"/>
        <v>3.4604926329894781</v>
      </c>
      <c r="P333" s="111">
        <f t="shared" si="158"/>
        <v>3.6440654410415263</v>
      </c>
      <c r="Q333" s="111">
        <f t="shared" si="158"/>
        <v>3.6904502647359174</v>
      </c>
      <c r="R333" s="111">
        <f t="shared" ref="R333:V333" si="159">IF(R314=0,"",R314/R295)</f>
        <v>3.8012599129166822</v>
      </c>
      <c r="S333" s="111">
        <f t="shared" si="159"/>
        <v>3.8091793542157468</v>
      </c>
      <c r="T333" s="111">
        <f t="shared" si="159"/>
        <v>3.85077286179544</v>
      </c>
      <c r="U333" s="111">
        <f t="shared" si="159"/>
        <v>3.9235977918408831</v>
      </c>
      <c r="V333" s="111">
        <f t="shared" si="159"/>
        <v>4.0165473369311062</v>
      </c>
      <c r="W333" s="111">
        <f t="shared" ref="W333" si="160">IF(W314=0,"",W314/W295)</f>
        <v>4.0633913882487391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0.63944034844925668</v>
      </c>
      <c r="D334" s="124">
        <f t="shared" si="161"/>
        <v>0.63622795231320239</v>
      </c>
      <c r="E334" s="124">
        <f t="shared" si="161"/>
        <v>0.64302132743995344</v>
      </c>
      <c r="F334" s="124">
        <f t="shared" si="161"/>
        <v>0.65072010719096052</v>
      </c>
      <c r="G334" s="124">
        <f t="shared" si="161"/>
        <v>0.65275016302606048</v>
      </c>
      <c r="H334" s="124">
        <f t="shared" si="161"/>
        <v>0.66342833785567057</v>
      </c>
      <c r="I334" s="124">
        <f t="shared" si="161"/>
        <v>0.66694863660570958</v>
      </c>
      <c r="J334" s="124">
        <f t="shared" si="161"/>
        <v>0.68455577830106185</v>
      </c>
      <c r="K334" s="124">
        <f t="shared" si="161"/>
        <v>0.68461688841655755</v>
      </c>
      <c r="L334" s="124">
        <f t="shared" si="161"/>
        <v>0.69568811191641289</v>
      </c>
      <c r="M334" s="124">
        <f t="shared" si="161"/>
        <v>0.69509583934182961</v>
      </c>
      <c r="N334" s="124">
        <f t="shared" si="161"/>
        <v>0.7181082772370796</v>
      </c>
      <c r="O334" s="124">
        <f t="shared" si="161"/>
        <v>0.7342944623857881</v>
      </c>
      <c r="P334" s="124">
        <f t="shared" si="161"/>
        <v>0.76703121453082268</v>
      </c>
      <c r="Q334" s="124">
        <f t="shared" si="161"/>
        <v>0.80304486499881989</v>
      </c>
      <c r="R334" s="124">
        <f t="shared" ref="R334:V334" si="162">IF(R315=0,"",R315/R296)</f>
        <v>0.81657312427872031</v>
      </c>
      <c r="S334" s="124">
        <f t="shared" si="162"/>
        <v>0.83094146911453171</v>
      </c>
      <c r="T334" s="124">
        <f t="shared" si="162"/>
        <v>0.84405058154898804</v>
      </c>
      <c r="U334" s="124">
        <f t="shared" si="162"/>
        <v>0.8489063496768402</v>
      </c>
      <c r="V334" s="124">
        <f t="shared" si="162"/>
        <v>0.85756233131739601</v>
      </c>
      <c r="W334" s="124">
        <f t="shared" ref="W334" si="163">IF(W315=0,"",W315/W296)</f>
        <v>0.86720134516228653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0.62151258283851141</v>
      </c>
      <c r="D335" s="111">
        <f t="shared" si="164"/>
        <v>0.63364866789519148</v>
      </c>
      <c r="E335" s="111">
        <f t="shared" si="164"/>
        <v>0.63518098911368615</v>
      </c>
      <c r="F335" s="111">
        <f t="shared" si="164"/>
        <v>0.64159059596978185</v>
      </c>
      <c r="G335" s="111">
        <f t="shared" si="164"/>
        <v>0.64264159480219696</v>
      </c>
      <c r="H335" s="111">
        <f t="shared" si="164"/>
        <v>0.65344793287390557</v>
      </c>
      <c r="I335" s="111">
        <f t="shared" si="164"/>
        <v>0.66445064823727262</v>
      </c>
      <c r="J335" s="111">
        <f t="shared" si="164"/>
        <v>0.66474353461101665</v>
      </c>
      <c r="K335" s="111">
        <f t="shared" si="164"/>
        <v>0.66652257416808147</v>
      </c>
      <c r="L335" s="111">
        <f t="shared" si="164"/>
        <v>0.68115319834420862</v>
      </c>
      <c r="M335" s="111">
        <f t="shared" si="164"/>
        <v>0.6874398449657152</v>
      </c>
      <c r="N335" s="111">
        <f t="shared" si="164"/>
        <v>0.70998212176284914</v>
      </c>
      <c r="O335" s="111">
        <f t="shared" si="164"/>
        <v>0.73169588893719906</v>
      </c>
      <c r="P335" s="111">
        <f t="shared" si="164"/>
        <v>0.76510401983724985</v>
      </c>
      <c r="Q335" s="111">
        <f t="shared" si="164"/>
        <v>0.80745070961392806</v>
      </c>
      <c r="R335" s="111">
        <f t="shared" ref="R335:V335" si="165">IF(R316=0,"",R316/R297)</f>
        <v>0.81583534093707788</v>
      </c>
      <c r="S335" s="111">
        <f t="shared" si="165"/>
        <v>0.83028160486408198</v>
      </c>
      <c r="T335" s="111">
        <f t="shared" si="165"/>
        <v>0.84442345709738653</v>
      </c>
      <c r="U335" s="111">
        <f t="shared" si="165"/>
        <v>0.85213563805225168</v>
      </c>
      <c r="V335" s="111">
        <f t="shared" si="165"/>
        <v>0.85741220440862054</v>
      </c>
      <c r="W335" s="111">
        <f t="shared" ref="W335" si="166">IF(W316=0,"",W316/W297)</f>
        <v>0.87357297962618174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0.81966684648261978</v>
      </c>
      <c r="D336" s="111">
        <f t="shared" si="167"/>
        <v>0.84241627206027969</v>
      </c>
      <c r="E336" s="111">
        <f t="shared" si="167"/>
        <v>0.84201325675031391</v>
      </c>
      <c r="F336" s="111">
        <f t="shared" si="167"/>
        <v>0.82692804922179075</v>
      </c>
      <c r="G336" s="111">
        <f t="shared" si="167"/>
        <v>0.84471020238767469</v>
      </c>
      <c r="H336" s="111">
        <f t="shared" si="167"/>
        <v>0.85212125562921559</v>
      </c>
      <c r="I336" s="111">
        <f t="shared" si="167"/>
        <v>0.85352256279796546</v>
      </c>
      <c r="J336" s="111">
        <f t="shared" si="167"/>
        <v>0.8576648634546904</v>
      </c>
      <c r="K336" s="111">
        <f t="shared" si="167"/>
        <v>0.86199173564800002</v>
      </c>
      <c r="L336" s="111">
        <f t="shared" si="167"/>
        <v>0.87077321119157269</v>
      </c>
      <c r="M336" s="111">
        <f t="shared" si="167"/>
        <v>0.88810980006067453</v>
      </c>
      <c r="N336" s="111">
        <f t="shared" si="167"/>
        <v>0.88413229364057888</v>
      </c>
      <c r="O336" s="111">
        <f t="shared" si="167"/>
        <v>0.89536896554917456</v>
      </c>
      <c r="P336" s="111">
        <f t="shared" si="167"/>
        <v>0.91564391455018324</v>
      </c>
      <c r="Q336" s="111">
        <f t="shared" si="167"/>
        <v>0.9292231265180495</v>
      </c>
      <c r="R336" s="111">
        <f t="shared" ref="R336:V336" si="168">IF(R317=0,"",R317/R298)</f>
        <v>0.93569288809248996</v>
      </c>
      <c r="S336" s="111">
        <f t="shared" si="168"/>
        <v>0.93539633904385966</v>
      </c>
      <c r="T336" s="111">
        <f t="shared" si="168"/>
        <v>0.94992584116876877</v>
      </c>
      <c r="U336" s="111">
        <f t="shared" si="168"/>
        <v>0.95261263741007418</v>
      </c>
      <c r="V336" s="111">
        <f t="shared" si="168"/>
        <v>0.95191446399719015</v>
      </c>
      <c r="W336" s="111">
        <f t="shared" ref="W336" si="169">IF(W317=0,"",W317/W298)</f>
        <v>0.95509161092545691</v>
      </c>
      <c r="DA336" s="63" t="s">
        <v>3651</v>
      </c>
    </row>
    <row r="337" spans="1:105" ht="12" customHeight="1" x14ac:dyDescent="0.25">
      <c r="A337" s="100" t="s">
        <v>218</v>
      </c>
      <c r="B337" s="112"/>
      <c r="C337" s="112">
        <f t="shared" ref="C337:Q337" si="170">IF(C318=0,"",C318/C299)</f>
        <v>0.66353247963721784</v>
      </c>
      <c r="D337" s="112">
        <f t="shared" si="170"/>
        <v>0.68268598756829035</v>
      </c>
      <c r="E337" s="112">
        <f t="shared" si="170"/>
        <v>0.68474153675443672</v>
      </c>
      <c r="F337" s="112">
        <f t="shared" si="170"/>
        <v>0.67645395096792116</v>
      </c>
      <c r="G337" s="112">
        <f t="shared" si="170"/>
        <v>0.69432705593185817</v>
      </c>
      <c r="H337" s="112">
        <f t="shared" si="170"/>
        <v>0.70205672509430139</v>
      </c>
      <c r="I337" s="112">
        <f t="shared" si="170"/>
        <v>0.70421794950159045</v>
      </c>
      <c r="J337" s="112">
        <f t="shared" si="170"/>
        <v>0.70132497660679616</v>
      </c>
      <c r="K337" s="112">
        <f t="shared" si="170"/>
        <v>0.70585419067562938</v>
      </c>
      <c r="L337" s="112">
        <f t="shared" si="170"/>
        <v>0.69250016945334925</v>
      </c>
      <c r="M337" s="112">
        <f t="shared" si="170"/>
        <v>0.68313071936941505</v>
      </c>
      <c r="N337" s="112">
        <f t="shared" si="170"/>
        <v>0.75100692180119299</v>
      </c>
      <c r="O337" s="112">
        <f t="shared" si="170"/>
        <v>0.76992754072361702</v>
      </c>
      <c r="P337" s="112">
        <f t="shared" si="170"/>
        <v>0.81587801647657654</v>
      </c>
      <c r="Q337" s="112">
        <f t="shared" si="170"/>
        <v>0.83216960832610565</v>
      </c>
      <c r="R337" s="112">
        <f t="shared" ref="R337:V337" si="171">IF(R318=0,"",R318/R299)</f>
        <v>0.8519532785974564</v>
      </c>
      <c r="S337" s="112">
        <f t="shared" si="171"/>
        <v>0.84411582317332157</v>
      </c>
      <c r="T337" s="112">
        <f t="shared" si="171"/>
        <v>0.88468160600784562</v>
      </c>
      <c r="U337" s="112">
        <f t="shared" si="171"/>
        <v>0.88507465372321736</v>
      </c>
      <c r="V337" s="112">
        <f t="shared" si="171"/>
        <v>0.87483102600742269</v>
      </c>
      <c r="W337" s="112">
        <f t="shared" ref="W337" si="172">IF(W318=0,"",W318/W299)</f>
        <v>0.896405985290184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0.67925224200983436</v>
      </c>
      <c r="D339" s="112">
        <f t="shared" si="176"/>
        <v>0.63850523720414476</v>
      </c>
      <c r="E339" s="112">
        <f t="shared" si="176"/>
        <v>0.64730682822243713</v>
      </c>
      <c r="F339" s="112">
        <f t="shared" si="176"/>
        <v>0.66216345454185266</v>
      </c>
      <c r="G339" s="112">
        <f t="shared" si="176"/>
        <v>0.67893646941209018</v>
      </c>
      <c r="H339" s="112">
        <f t="shared" si="176"/>
        <v>0.67334452976338366</v>
      </c>
      <c r="I339" s="112">
        <f t="shared" si="176"/>
        <v>0.63620215785842871</v>
      </c>
      <c r="J339" s="112">
        <f t="shared" si="176"/>
        <v>0.70930728317290292</v>
      </c>
      <c r="K339" s="112">
        <f t="shared" si="176"/>
        <v>0.71058787520549693</v>
      </c>
      <c r="L339" s="112">
        <f t="shared" si="176"/>
        <v>0.72957803952556977</v>
      </c>
      <c r="M339" s="112">
        <f t="shared" si="176"/>
        <v>0.68395733542206771</v>
      </c>
      <c r="N339" s="112">
        <f t="shared" si="176"/>
        <v>0.71934014219605102</v>
      </c>
      <c r="O339" s="112">
        <f t="shared" si="176"/>
        <v>0.71776365138026021</v>
      </c>
      <c r="P339" s="112">
        <f t="shared" si="176"/>
        <v>0.71496408168658432</v>
      </c>
      <c r="Q339" s="112">
        <f t="shared" si="176"/>
        <v>0.7164657012219986</v>
      </c>
      <c r="R339" s="112">
        <f t="shared" ref="R339:V339" si="177">IF(R320=0,"",R320/R301)</f>
        <v>0.73830065003693213</v>
      </c>
      <c r="S339" s="112">
        <f t="shared" si="177"/>
        <v>0.75710648029022742</v>
      </c>
      <c r="T339" s="112">
        <f t="shared" si="177"/>
        <v>0.75964662010436512</v>
      </c>
      <c r="U339" s="112">
        <f t="shared" si="177"/>
        <v>0.74291030248474321</v>
      </c>
      <c r="V339" s="112">
        <f t="shared" si="177"/>
        <v>0.78619813333062827</v>
      </c>
      <c r="W339" s="112">
        <f t="shared" ref="W339" si="178">IF(W320=0,"",W320/W301)</f>
        <v>0.76741676533254199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0.88477296094118485</v>
      </c>
      <c r="D340" s="113">
        <f t="shared" si="179"/>
        <v>0.87243315061553195</v>
      </c>
      <c r="E340" s="113">
        <f t="shared" si="179"/>
        <v>0.88813533893390129</v>
      </c>
      <c r="F340" s="113">
        <f t="shared" si="179"/>
        <v>0.88336252192123865</v>
      </c>
      <c r="G340" s="113">
        <f t="shared" si="179"/>
        <v>0.87613369303256017</v>
      </c>
      <c r="H340" s="113">
        <f t="shared" si="179"/>
        <v>0.8903343116750454</v>
      </c>
      <c r="I340" s="113">
        <f t="shared" si="179"/>
        <v>0.87568532506427155</v>
      </c>
      <c r="J340" s="113">
        <f t="shared" si="179"/>
        <v>0.89606236439862985</v>
      </c>
      <c r="K340" s="113">
        <f t="shared" si="179"/>
        <v>0.88856750723684597</v>
      </c>
      <c r="L340" s="113">
        <f t="shared" si="179"/>
        <v>0.88886024381731044</v>
      </c>
      <c r="M340" s="113">
        <f t="shared" si="179"/>
        <v>0.8962516726936417</v>
      </c>
      <c r="N340" s="113">
        <f t="shared" si="179"/>
        <v>0.89846894500323216</v>
      </c>
      <c r="O340" s="113">
        <f t="shared" si="179"/>
        <v>0.89448918001710254</v>
      </c>
      <c r="P340" s="113">
        <f t="shared" si="179"/>
        <v>0.90752338869310178</v>
      </c>
      <c r="Q340" s="113">
        <f t="shared" si="179"/>
        <v>0.91405417016749457</v>
      </c>
      <c r="R340" s="113">
        <f t="shared" ref="R340:V340" si="180">IF(R321=0,"",R321/R302)</f>
        <v>0.92325077441943326</v>
      </c>
      <c r="S340" s="113">
        <f t="shared" si="180"/>
        <v>0.92223994737943182</v>
      </c>
      <c r="T340" s="113">
        <f t="shared" si="180"/>
        <v>0.92972624373591561</v>
      </c>
      <c r="U340" s="113">
        <f t="shared" si="180"/>
        <v>0.93003645332802887</v>
      </c>
      <c r="V340" s="113">
        <f t="shared" si="180"/>
        <v>0.93530545469208637</v>
      </c>
      <c r="W340" s="113">
        <f t="shared" ref="W340" si="181">IF(W321=0,"",W321/W302)</f>
        <v>0.9300853820711279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0.7454134692262836</v>
      </c>
      <c r="D341" s="111">
        <f t="shared" si="182"/>
        <v>0.69500625838065566</v>
      </c>
      <c r="E341" s="111">
        <f t="shared" si="182"/>
        <v>0.73853443200894064</v>
      </c>
      <c r="F341" s="111">
        <f t="shared" si="182"/>
        <v>0.72143564759644652</v>
      </c>
      <c r="G341" s="111">
        <f t="shared" si="182"/>
        <v>0.73605736365100316</v>
      </c>
      <c r="H341" s="111">
        <f t="shared" si="182"/>
        <v>0.74409078944617912</v>
      </c>
      <c r="I341" s="111">
        <f t="shared" si="182"/>
        <v>0.67176772786183647</v>
      </c>
      <c r="J341" s="111">
        <f t="shared" si="182"/>
        <v>0.75566807367074984</v>
      </c>
      <c r="K341" s="111">
        <f t="shared" si="182"/>
        <v>0.76561674213303432</v>
      </c>
      <c r="L341" s="111">
        <f t="shared" si="182"/>
        <v>0.75468254975658566</v>
      </c>
      <c r="M341" s="111">
        <f t="shared" si="182"/>
        <v>0.76086255462734365</v>
      </c>
      <c r="N341" s="111">
        <f t="shared" si="182"/>
        <v>0.76776277983601982</v>
      </c>
      <c r="O341" s="111">
        <f t="shared" si="182"/>
        <v>0.70760827426748873</v>
      </c>
      <c r="P341" s="111">
        <f t="shared" si="182"/>
        <v>0.71609171889519374</v>
      </c>
      <c r="Q341" s="111">
        <f t="shared" si="182"/>
        <v>0.73120571024741721</v>
      </c>
      <c r="R341" s="111">
        <f t="shared" ref="R341:V341" si="183">IF(R322=0,"",R322/R303)</f>
        <v>0.81113467682712925</v>
      </c>
      <c r="S341" s="111">
        <f t="shared" si="183"/>
        <v>0.8227070746483971</v>
      </c>
      <c r="T341" s="111">
        <f t="shared" si="183"/>
        <v>0.81438642184329191</v>
      </c>
      <c r="U341" s="111">
        <f t="shared" si="183"/>
        <v>0.81335111348458788</v>
      </c>
      <c r="V341" s="111">
        <f t="shared" si="183"/>
        <v>0.83539088788435056</v>
      </c>
      <c r="W341" s="111">
        <f t="shared" ref="W341" si="184">IF(W322=0,"",W322/W303)</f>
        <v>0.77980181376417079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0.6796709432325877</v>
      </c>
      <c r="D343" s="124">
        <f t="shared" si="188"/>
        <v>0.66925176157741617</v>
      </c>
      <c r="E343" s="124">
        <f t="shared" si="188"/>
        <v>0.67129129142470267</v>
      </c>
      <c r="F343" s="124">
        <f t="shared" si="188"/>
        <v>0.67618938103265169</v>
      </c>
      <c r="G343" s="124">
        <f t="shared" si="188"/>
        <v>0.67128277390152113</v>
      </c>
      <c r="H343" s="124">
        <f t="shared" si="188"/>
        <v>0.67869649740359617</v>
      </c>
      <c r="I343" s="124">
        <f t="shared" si="188"/>
        <v>0.67519267524621696</v>
      </c>
      <c r="J343" s="124">
        <f t="shared" si="188"/>
        <v>0.68072644947997263</v>
      </c>
      <c r="K343" s="124">
        <f t="shared" si="188"/>
        <v>0.66569393968795831</v>
      </c>
      <c r="L343" s="124">
        <f t="shared" si="188"/>
        <v>0.6731429041991227</v>
      </c>
      <c r="M343" s="124">
        <f t="shared" si="188"/>
        <v>0.66453367830275556</v>
      </c>
      <c r="N343" s="124">
        <f t="shared" si="188"/>
        <v>0.67718512779370876</v>
      </c>
      <c r="O343" s="124">
        <f t="shared" si="188"/>
        <v>0.67323951851130381</v>
      </c>
      <c r="P343" s="124">
        <f t="shared" si="188"/>
        <v>0.68496460845057583</v>
      </c>
      <c r="Q343" s="124">
        <f t="shared" si="188"/>
        <v>0.70026444975120195</v>
      </c>
      <c r="R343" s="124">
        <f t="shared" ref="R343:V343" si="189">IF(R324=0,"",R324/R305)</f>
        <v>0.69616467560237971</v>
      </c>
      <c r="S343" s="124">
        <f t="shared" si="189"/>
        <v>0.70359198822575109</v>
      </c>
      <c r="T343" s="124">
        <f t="shared" si="189"/>
        <v>0.70636232994044457</v>
      </c>
      <c r="U343" s="124">
        <f t="shared" si="189"/>
        <v>0.70259215835121769</v>
      </c>
      <c r="V343" s="124">
        <f t="shared" si="189"/>
        <v>0.70386730881219306</v>
      </c>
      <c r="W343" s="124">
        <f t="shared" ref="W343" si="190">IF(W324=0,"",W324/W305)</f>
        <v>0.72345393272349201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0.60524187756707426</v>
      </c>
      <c r="D344" s="111">
        <f t="shared" si="191"/>
        <v>0.60316464377724455</v>
      </c>
      <c r="E344" s="111">
        <f t="shared" si="191"/>
        <v>0.60336639292313077</v>
      </c>
      <c r="F344" s="111">
        <f t="shared" si="191"/>
        <v>0.60623051409094308</v>
      </c>
      <c r="G344" s="111">
        <f t="shared" si="191"/>
        <v>0.60680425932225879</v>
      </c>
      <c r="H344" s="111">
        <f t="shared" si="191"/>
        <v>0.6033018204243773</v>
      </c>
      <c r="I344" s="111">
        <f t="shared" si="191"/>
        <v>0.60508348190030925</v>
      </c>
      <c r="J344" s="111">
        <f t="shared" si="191"/>
        <v>0.60873871465285334</v>
      </c>
      <c r="K344" s="111">
        <f t="shared" si="191"/>
        <v>0.61146535615683273</v>
      </c>
      <c r="L344" s="111">
        <f t="shared" si="191"/>
        <v>0.61055488314656114</v>
      </c>
      <c r="M344" s="111">
        <f t="shared" si="191"/>
        <v>0.61279772986710812</v>
      </c>
      <c r="N344" s="111">
        <f t="shared" si="191"/>
        <v>0.61118246017242228</v>
      </c>
      <c r="O344" s="111">
        <f t="shared" si="191"/>
        <v>0.61176280047382425</v>
      </c>
      <c r="P344" s="111">
        <f t="shared" si="191"/>
        <v>0.6114388781265242</v>
      </c>
      <c r="Q344" s="111">
        <f t="shared" si="191"/>
        <v>0.60672753272759039</v>
      </c>
      <c r="R344" s="111">
        <f t="shared" ref="R344:V344" si="192">IF(R325=0,"",R325/R306)</f>
        <v>0.60734099390438712</v>
      </c>
      <c r="S344" s="111">
        <f t="shared" si="192"/>
        <v>0.61069075964149022</v>
      </c>
      <c r="T344" s="111">
        <f t="shared" si="192"/>
        <v>0.61405054213551302</v>
      </c>
      <c r="U344" s="111">
        <f t="shared" si="192"/>
        <v>0.61608453590927903</v>
      </c>
      <c r="V344" s="111">
        <f t="shared" si="192"/>
        <v>0.61950053804188465</v>
      </c>
      <c r="W344" s="111">
        <f t="shared" ref="W344" si="193">IF(W325=0,"",W325/W306)</f>
        <v>0.6210671101163332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0.77169321007677383</v>
      </c>
      <c r="D345" s="45">
        <f t="shared" si="194"/>
        <v>0.77322118314096133</v>
      </c>
      <c r="E345" s="45">
        <f t="shared" si="194"/>
        <v>0.77294993526843747</v>
      </c>
      <c r="F345" s="45">
        <f t="shared" si="194"/>
        <v>0.7755632619968631</v>
      </c>
      <c r="G345" s="45">
        <f t="shared" si="194"/>
        <v>0.77696985403308794</v>
      </c>
      <c r="H345" s="45">
        <f t="shared" si="194"/>
        <v>0.7769024490717229</v>
      </c>
      <c r="I345" s="45">
        <f t="shared" si="194"/>
        <v>0.77907146006013039</v>
      </c>
      <c r="J345" s="45">
        <f t="shared" si="194"/>
        <v>0.78092552012562411</v>
      </c>
      <c r="K345" s="45">
        <f t="shared" si="194"/>
        <v>0.782455848125864</v>
      </c>
      <c r="L345" s="45">
        <f t="shared" si="194"/>
        <v>0.78365388430392313</v>
      </c>
      <c r="M345" s="45">
        <f t="shared" si="194"/>
        <v>0.78673977883690183</v>
      </c>
      <c r="N345" s="45">
        <f t="shared" si="194"/>
        <v>0.79174983923617315</v>
      </c>
      <c r="O345" s="45">
        <f t="shared" si="194"/>
        <v>0.796403825462624</v>
      </c>
      <c r="P345" s="45">
        <f t="shared" si="194"/>
        <v>0.80127437426254033</v>
      </c>
      <c r="Q345" s="45">
        <f t="shared" si="194"/>
        <v>0.81087500780236565</v>
      </c>
      <c r="R345" s="45">
        <f t="shared" ref="R345:V345" si="195">IF(R326=0,"",R326/R307)</f>
        <v>0.8200885877734323</v>
      </c>
      <c r="S345" s="45">
        <f t="shared" si="195"/>
        <v>0.8326122270388967</v>
      </c>
      <c r="T345" s="45">
        <f t="shared" si="195"/>
        <v>0.84619250133191859</v>
      </c>
      <c r="U345" s="45">
        <f t="shared" si="195"/>
        <v>0.85976469346537998</v>
      </c>
      <c r="V345" s="45">
        <f t="shared" si="195"/>
        <v>0.87118471095973382</v>
      </c>
      <c r="W345" s="45">
        <f t="shared" ref="W345" si="196">IF(W326=0,"",W326/W307)</f>
        <v>0.88010268373353739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6039.0111747757092</v>
      </c>
      <c r="D347" s="117">
        <f t="shared" si="197"/>
        <v>5932.627839012187</v>
      </c>
      <c r="E347" s="117">
        <f t="shared" si="197"/>
        <v>6064.125749461602</v>
      </c>
      <c r="F347" s="117">
        <f t="shared" si="197"/>
        <v>5902.1513483229619</v>
      </c>
      <c r="G347" s="117">
        <f t="shared" si="197"/>
        <v>4991.4391928367595</v>
      </c>
      <c r="H347" s="117">
        <f t="shared" si="197"/>
        <v>5140.1031677577339</v>
      </c>
      <c r="I347" s="117">
        <f t="shared" si="197"/>
        <v>4203.4736991107093</v>
      </c>
      <c r="J347" s="117">
        <f t="shared" si="197"/>
        <v>5535.7335963380146</v>
      </c>
      <c r="K347" s="117">
        <f t="shared" si="197"/>
        <v>4992.6680958390862</v>
      </c>
      <c r="L347" s="117">
        <f t="shared" si="197"/>
        <v>5540.6698320019204</v>
      </c>
      <c r="M347" s="117">
        <f t="shared" si="197"/>
        <v>4334.8656897515939</v>
      </c>
      <c r="N347" s="117">
        <f t="shared" si="197"/>
        <v>4817.7458081216291</v>
      </c>
      <c r="O347" s="117">
        <f t="shared" si="197"/>
        <v>4342.1511305395243</v>
      </c>
      <c r="P347" s="117">
        <f t="shared" si="197"/>
        <v>3980.5305837211231</v>
      </c>
      <c r="Q347" s="117">
        <f t="shared" si="197"/>
        <v>5071.6446981284053</v>
      </c>
      <c r="R347" s="117">
        <f t="shared" ref="R347:V347" si="198">R348+R351+R353+R362</f>
        <v>4712.7343924400357</v>
      </c>
      <c r="S347" s="117">
        <f t="shared" si="198"/>
        <v>3971.7037285033116</v>
      </c>
      <c r="T347" s="117">
        <f t="shared" si="198"/>
        <v>3735.6628649316417</v>
      </c>
      <c r="U347" s="117">
        <f t="shared" si="198"/>
        <v>3121.6954748691555</v>
      </c>
      <c r="V347" s="117">
        <f t="shared" si="198"/>
        <v>3078.3031821928485</v>
      </c>
      <c r="W347" s="117">
        <f t="shared" ref="W347" si="199">W348+W351+W353+W362</f>
        <v>3137.3557158935432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5270.6519605727335</v>
      </c>
      <c r="D348" s="122">
        <f t="shared" si="200"/>
        <v>5039.3560257518366</v>
      </c>
      <c r="E348" s="122">
        <f t="shared" si="200"/>
        <v>5171.3451703217861</v>
      </c>
      <c r="F348" s="122">
        <f t="shared" si="200"/>
        <v>5094.8146220933022</v>
      </c>
      <c r="G348" s="122">
        <f t="shared" si="200"/>
        <v>4200.0075207306054</v>
      </c>
      <c r="H348" s="122">
        <f t="shared" si="200"/>
        <v>4328.2878498154496</v>
      </c>
      <c r="I348" s="122">
        <f t="shared" si="200"/>
        <v>3414.0936287543745</v>
      </c>
      <c r="J348" s="122">
        <f t="shared" si="200"/>
        <v>4612.9387605725751</v>
      </c>
      <c r="K348" s="122">
        <f t="shared" si="200"/>
        <v>4139.6919640462029</v>
      </c>
      <c r="L348" s="122">
        <f t="shared" si="200"/>
        <v>4659.019137203828</v>
      </c>
      <c r="M348" s="122">
        <f t="shared" si="200"/>
        <v>3603.7440416229847</v>
      </c>
      <c r="N348" s="122">
        <f t="shared" si="200"/>
        <v>4033.6882531511874</v>
      </c>
      <c r="O348" s="122">
        <f t="shared" si="200"/>
        <v>3635.9892628431085</v>
      </c>
      <c r="P348" s="122">
        <f t="shared" si="200"/>
        <v>3224.9896177220039</v>
      </c>
      <c r="Q348" s="122">
        <f t="shared" si="200"/>
        <v>4169.4136874175929</v>
      </c>
      <c r="R348" s="122">
        <f t="shared" ref="R348:V348" si="201">SUM(R349:R350)</f>
        <v>3819.5355139086646</v>
      </c>
      <c r="S348" s="122">
        <f t="shared" si="201"/>
        <v>3155.1296580167323</v>
      </c>
      <c r="T348" s="122">
        <f t="shared" si="201"/>
        <v>2949.0994894815544</v>
      </c>
      <c r="U348" s="122">
        <f t="shared" si="201"/>
        <v>2438.2064174584461</v>
      </c>
      <c r="V348" s="122">
        <f t="shared" si="201"/>
        <v>2416.2952522692667</v>
      </c>
      <c r="W348" s="122">
        <f t="shared" ref="W348" si="202">SUM(W349:W350)</f>
        <v>2434.1992530585421</v>
      </c>
      <c r="DA348" s="130" t="s">
        <v>3812</v>
      </c>
    </row>
    <row r="349" spans="1:105" ht="12" customHeight="1" x14ac:dyDescent="0.25">
      <c r="A349" s="97" t="s">
        <v>218</v>
      </c>
      <c r="B349" s="98"/>
      <c r="C349" s="98">
        <v>5270.6519605727335</v>
      </c>
      <c r="D349" s="98">
        <v>5039.3560257518366</v>
      </c>
      <c r="E349" s="98">
        <v>5171.3451703217861</v>
      </c>
      <c r="F349" s="98">
        <v>5094.8146220933022</v>
      </c>
      <c r="G349" s="98">
        <v>4200.0075207306054</v>
      </c>
      <c r="H349" s="98">
        <v>4328.2878498154496</v>
      </c>
      <c r="I349" s="98">
        <v>3414.0936287543745</v>
      </c>
      <c r="J349" s="98">
        <v>4612.9387605725751</v>
      </c>
      <c r="K349" s="98">
        <v>4139.6919640462029</v>
      </c>
      <c r="L349" s="98">
        <v>4659.019137203828</v>
      </c>
      <c r="M349" s="98">
        <v>3603.7440416229847</v>
      </c>
      <c r="N349" s="98">
        <v>4033.6882531511874</v>
      </c>
      <c r="O349" s="98">
        <v>3635.9892628431085</v>
      </c>
      <c r="P349" s="98">
        <v>3224.9896177220039</v>
      </c>
      <c r="Q349" s="98">
        <v>4169.4136874175929</v>
      </c>
      <c r="R349" s="98">
        <v>3819.5355139086646</v>
      </c>
      <c r="S349" s="98">
        <v>3155.1296580167323</v>
      </c>
      <c r="T349" s="98">
        <v>2949.0994894815544</v>
      </c>
      <c r="U349" s="98">
        <v>2438.2064174584461</v>
      </c>
      <c r="V349" s="98">
        <v>2416.2952522692667</v>
      </c>
      <c r="W349" s="98">
        <v>2434.1992530585421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591.83072743916341</v>
      </c>
      <c r="D353" s="122">
        <v>685.29442090075327</v>
      </c>
      <c r="E353" s="122">
        <v>678.31082377449775</v>
      </c>
      <c r="F353" s="122">
        <v>601.99924494284835</v>
      </c>
      <c r="G353" s="122">
        <v>607.27454183076668</v>
      </c>
      <c r="H353" s="122">
        <v>625.79067935943897</v>
      </c>
      <c r="I353" s="122">
        <v>621.9827831314268</v>
      </c>
      <c r="J353" s="122">
        <v>703.47869968825842</v>
      </c>
      <c r="K353" s="122">
        <v>641.79275422823036</v>
      </c>
      <c r="L353" s="122">
        <v>669.32715565837964</v>
      </c>
      <c r="M353" s="122">
        <v>538.16983536131306</v>
      </c>
      <c r="N353" s="122">
        <v>603.43560719319362</v>
      </c>
      <c r="O353" s="122">
        <v>544.54959521277692</v>
      </c>
      <c r="P353" s="122">
        <v>582.04437183742334</v>
      </c>
      <c r="Q353" s="122">
        <v>712.42819655118785</v>
      </c>
      <c r="R353" s="122">
        <v>689.79494502818068</v>
      </c>
      <c r="S353" s="122">
        <v>626.32724673020664</v>
      </c>
      <c r="T353" s="122">
        <v>595.71320437738211</v>
      </c>
      <c r="U353" s="122">
        <v>510.37637801963587</v>
      </c>
      <c r="V353" s="122">
        <v>477.38835820649609</v>
      </c>
      <c r="W353" s="122">
        <v>535.57123790812113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590.67772817574871</v>
      </c>
      <c r="D354" s="98">
        <v>684.55652174685792</v>
      </c>
      <c r="E354" s="98">
        <v>676.67054611555534</v>
      </c>
      <c r="F354" s="98">
        <v>601.31819433667124</v>
      </c>
      <c r="G354" s="98">
        <v>606.08590352378951</v>
      </c>
      <c r="H354" s="98">
        <v>624.45049647122255</v>
      </c>
      <c r="I354" s="98">
        <v>620.71282609847071</v>
      </c>
      <c r="J354" s="98">
        <v>701.51389310726347</v>
      </c>
      <c r="K354" s="98">
        <v>639.55933791006998</v>
      </c>
      <c r="L354" s="98">
        <v>667.69100455014745</v>
      </c>
      <c r="M354" s="98">
        <v>537.94573926051885</v>
      </c>
      <c r="N354" s="98">
        <v>601.79535105894877</v>
      </c>
      <c r="O354" s="98">
        <v>542.97314035246188</v>
      </c>
      <c r="P354" s="98">
        <v>578.02789244335281</v>
      </c>
      <c r="Q354" s="98">
        <v>708.98270732634035</v>
      </c>
      <c r="R354" s="98">
        <v>686.51146147526651</v>
      </c>
      <c r="S354" s="98">
        <v>625.49413958381342</v>
      </c>
      <c r="T354" s="98">
        <v>592.47186783201062</v>
      </c>
      <c r="U354" s="98">
        <v>508.71208790408281</v>
      </c>
      <c r="V354" s="98">
        <v>475.72641620510052</v>
      </c>
      <c r="W354" s="98">
        <v>532.57339630368074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1.1529992634146591</v>
      </c>
      <c r="D355" s="98">
        <v>0.73789915389508864</v>
      </c>
      <c r="E355" s="98">
        <v>1.6402776589425714</v>
      </c>
      <c r="F355" s="98">
        <v>0.6810506061771181</v>
      </c>
      <c r="G355" s="98">
        <v>1.1886383069773387</v>
      </c>
      <c r="H355" s="98">
        <v>1.340182888216414</v>
      </c>
      <c r="I355" s="98">
        <v>1.26995703295622</v>
      </c>
      <c r="J355" s="98">
        <v>1.9648065809949564</v>
      </c>
      <c r="K355" s="98">
        <v>2.2334163181601299</v>
      </c>
      <c r="L355" s="98">
        <v>1.6361511082322553</v>
      </c>
      <c r="M355" s="98">
        <v>0.22409610079421843</v>
      </c>
      <c r="N355" s="98">
        <v>1.6402561342448052</v>
      </c>
      <c r="O355" s="98">
        <v>1.5764548603149411</v>
      </c>
      <c r="P355" s="98">
        <v>4.0164793940704762</v>
      </c>
      <c r="Q355" s="98">
        <v>3.4454892248474223</v>
      </c>
      <c r="R355" s="98">
        <v>3.2834835529141104</v>
      </c>
      <c r="S355" s="98">
        <v>0.83310714639325623</v>
      </c>
      <c r="T355" s="98">
        <v>3.2413365453715763</v>
      </c>
      <c r="U355" s="98">
        <v>1.6642901155530623</v>
      </c>
      <c r="V355" s="98">
        <v>1.6619420013956057</v>
      </c>
      <c r="W355" s="98">
        <v>2.9978416044401515</v>
      </c>
      <c r="DA355" s="63" t="s">
        <v>3819</v>
      </c>
    </row>
    <row r="356" spans="1:105" ht="12" customHeight="1" x14ac:dyDescent="0.25">
      <c r="A356" s="100" t="s">
        <v>218</v>
      </c>
      <c r="B356" s="101"/>
      <c r="C356" s="101">
        <v>1.1529992634146591</v>
      </c>
      <c r="D356" s="101">
        <v>0.73789915389508864</v>
      </c>
      <c r="E356" s="101">
        <v>1.6402776589425714</v>
      </c>
      <c r="F356" s="101">
        <v>0.6810506061771181</v>
      </c>
      <c r="G356" s="101">
        <v>1.1886383069773387</v>
      </c>
      <c r="H356" s="101">
        <v>1.340182888216414</v>
      </c>
      <c r="I356" s="101">
        <v>1.26995703295622</v>
      </c>
      <c r="J356" s="101">
        <v>1.9648065809949564</v>
      </c>
      <c r="K356" s="101">
        <v>2.2334163181601299</v>
      </c>
      <c r="L356" s="101">
        <v>1.6361511082322553</v>
      </c>
      <c r="M356" s="101">
        <v>0.22409610079421843</v>
      </c>
      <c r="N356" s="101">
        <v>1.6402561342448052</v>
      </c>
      <c r="O356" s="101">
        <v>1.5764548603149411</v>
      </c>
      <c r="P356" s="101">
        <v>4.0164793940704762</v>
      </c>
      <c r="Q356" s="101">
        <v>3.4454892248474223</v>
      </c>
      <c r="R356" s="101">
        <v>3.2834835529141104</v>
      </c>
      <c r="S356" s="101">
        <v>0.83310714639325623</v>
      </c>
      <c r="T356" s="101">
        <v>3.2413365453715763</v>
      </c>
      <c r="U356" s="101">
        <v>1.6642901155530623</v>
      </c>
      <c r="V356" s="101">
        <v>1.6619420013956057</v>
      </c>
      <c r="W356" s="101">
        <v>2.9978416044401515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176.52848676381188</v>
      </c>
      <c r="D362" s="122">
        <v>207.97739235959799</v>
      </c>
      <c r="E362" s="122">
        <v>214.46975536531886</v>
      </c>
      <c r="F362" s="122">
        <v>205.3374812868114</v>
      </c>
      <c r="G362" s="122">
        <v>184.15713027538757</v>
      </c>
      <c r="H362" s="122">
        <v>186.02463858284472</v>
      </c>
      <c r="I362" s="122">
        <v>167.3972872249079</v>
      </c>
      <c r="J362" s="122">
        <v>219.31613607718063</v>
      </c>
      <c r="K362" s="122">
        <v>211.18337756465303</v>
      </c>
      <c r="L362" s="122">
        <v>212.32353913971326</v>
      </c>
      <c r="M362" s="122">
        <v>192.95181276729619</v>
      </c>
      <c r="N362" s="122">
        <v>180.62194777724829</v>
      </c>
      <c r="O362" s="122">
        <v>161.61227248363844</v>
      </c>
      <c r="P362" s="122">
        <v>173.49659416169592</v>
      </c>
      <c r="Q362" s="122">
        <v>189.80281415962384</v>
      </c>
      <c r="R362" s="122">
        <v>203.40393350319033</v>
      </c>
      <c r="S362" s="122">
        <v>190.24682375637263</v>
      </c>
      <c r="T362" s="122">
        <v>190.85017107270505</v>
      </c>
      <c r="U362" s="122">
        <v>173.11267939107339</v>
      </c>
      <c r="V362" s="122">
        <v>184.61957171708599</v>
      </c>
      <c r="W362" s="122">
        <v>167.58522492688004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176.52848676381188</v>
      </c>
      <c r="D363" s="98">
        <v>207.97739235959799</v>
      </c>
      <c r="E363" s="98">
        <v>214.46975536531886</v>
      </c>
      <c r="F363" s="98">
        <v>205.3374812868114</v>
      </c>
      <c r="G363" s="98">
        <v>184.15713027538757</v>
      </c>
      <c r="H363" s="98">
        <v>186.02463858284472</v>
      </c>
      <c r="I363" s="98">
        <v>167.3972872249079</v>
      </c>
      <c r="J363" s="98">
        <v>219.31613607718063</v>
      </c>
      <c r="K363" s="98">
        <v>211.18337756465303</v>
      </c>
      <c r="L363" s="98">
        <v>212.32353913971326</v>
      </c>
      <c r="M363" s="98">
        <v>192.95181276729619</v>
      </c>
      <c r="N363" s="98">
        <v>180.62194777724829</v>
      </c>
      <c r="O363" s="98">
        <v>161.61227248363844</v>
      </c>
      <c r="P363" s="98">
        <v>173.49659416169592</v>
      </c>
      <c r="Q363" s="98">
        <v>189.80281415962384</v>
      </c>
      <c r="R363" s="98">
        <v>203.40393350319033</v>
      </c>
      <c r="S363" s="98">
        <v>190.24682375637263</v>
      </c>
      <c r="T363" s="98">
        <v>190.85017107270505</v>
      </c>
      <c r="U363" s="98">
        <v>173.11267939107339</v>
      </c>
      <c r="V363" s="98">
        <v>184.61957171708599</v>
      </c>
      <c r="W363" s="98">
        <v>167.58522492688004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15152.877459171106</v>
      </c>
      <c r="D366" s="117">
        <f t="shared" si="204"/>
        <v>14343.277615685885</v>
      </c>
      <c r="E366" s="117">
        <f t="shared" si="204"/>
        <v>14346.262070304319</v>
      </c>
      <c r="F366" s="117">
        <f t="shared" si="204"/>
        <v>14266.636915048864</v>
      </c>
      <c r="G366" s="117">
        <f t="shared" si="204"/>
        <v>14181.53211343544</v>
      </c>
      <c r="H366" s="117">
        <f t="shared" si="204"/>
        <v>13167.202921787049</v>
      </c>
      <c r="I366" s="117">
        <f t="shared" si="204"/>
        <v>12010.045788703495</v>
      </c>
      <c r="J366" s="117">
        <f t="shared" si="204"/>
        <v>11903.586142610218</v>
      </c>
      <c r="K366" s="117">
        <f t="shared" si="204"/>
        <v>12498.792724165776</v>
      </c>
      <c r="L366" s="117">
        <f t="shared" si="204"/>
        <v>13619.929934215994</v>
      </c>
      <c r="M366" s="117">
        <f t="shared" si="204"/>
        <v>12103.988090249077</v>
      </c>
      <c r="N366" s="117">
        <f t="shared" si="204"/>
        <v>12663.44592775043</v>
      </c>
      <c r="O366" s="117">
        <f t="shared" si="204"/>
        <v>12717.300366244452</v>
      </c>
      <c r="P366" s="117">
        <f t="shared" si="204"/>
        <v>9877.6094081990541</v>
      </c>
      <c r="Q366" s="117">
        <f t="shared" si="204"/>
        <v>10463.439505023645</v>
      </c>
      <c r="R366" s="117">
        <f t="shared" ref="R366:V366" si="205">R367+R370+R372+R381</f>
        <v>9671.5439809599357</v>
      </c>
      <c r="S366" s="117">
        <f t="shared" si="205"/>
        <v>9104.6394392555303</v>
      </c>
      <c r="T366" s="117">
        <f t="shared" si="205"/>
        <v>8777.0025178976557</v>
      </c>
      <c r="U366" s="117">
        <f t="shared" si="205"/>
        <v>8498.3610190851996</v>
      </c>
      <c r="V366" s="117">
        <f t="shared" si="205"/>
        <v>8336.5987646024769</v>
      </c>
      <c r="W366" s="117">
        <f t="shared" ref="W366" si="206">W367+W370+W372+W381</f>
        <v>8486.5228546368526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12602.911675806394</v>
      </c>
      <c r="D367" s="122">
        <f t="shared" si="207"/>
        <v>11697.080072333203</v>
      </c>
      <c r="E367" s="122">
        <f t="shared" si="207"/>
        <v>11604.012876507746</v>
      </c>
      <c r="F367" s="122">
        <f t="shared" si="207"/>
        <v>11651.450241763172</v>
      </c>
      <c r="G367" s="122">
        <f t="shared" si="207"/>
        <v>11495.1449422964</v>
      </c>
      <c r="H367" s="122">
        <f t="shared" si="207"/>
        <v>10586.715049325792</v>
      </c>
      <c r="I367" s="122">
        <f t="shared" si="207"/>
        <v>9425.8304997012547</v>
      </c>
      <c r="J367" s="122">
        <f t="shared" si="207"/>
        <v>9391.6854908614914</v>
      </c>
      <c r="K367" s="122">
        <f t="shared" si="207"/>
        <v>9982.2024273053976</v>
      </c>
      <c r="L367" s="122">
        <f t="shared" si="207"/>
        <v>11006.534833593209</v>
      </c>
      <c r="M367" s="122">
        <f t="shared" si="207"/>
        <v>9652.637885514041</v>
      </c>
      <c r="N367" s="122">
        <f t="shared" si="207"/>
        <v>10161.115663993876</v>
      </c>
      <c r="O367" s="122">
        <f t="shared" si="207"/>
        <v>10343.313060809085</v>
      </c>
      <c r="P367" s="122">
        <f t="shared" si="207"/>
        <v>7674.0132439990639</v>
      </c>
      <c r="Q367" s="122">
        <f t="shared" si="207"/>
        <v>8185.994661699734</v>
      </c>
      <c r="R367" s="122">
        <f t="shared" ref="R367:V367" si="208">SUM(R368:R369)</f>
        <v>7422.3114026010762</v>
      </c>
      <c r="S367" s="122">
        <f t="shared" si="208"/>
        <v>6829.3356331606055</v>
      </c>
      <c r="T367" s="122">
        <f t="shared" si="208"/>
        <v>6496.9951767181665</v>
      </c>
      <c r="U367" s="122">
        <f t="shared" si="208"/>
        <v>6302.5060425495931</v>
      </c>
      <c r="V367" s="122">
        <f t="shared" si="208"/>
        <v>6172.0133921790621</v>
      </c>
      <c r="W367" s="122">
        <f t="shared" ref="W367" si="209">SUM(W368:W369)</f>
        <v>6223.7991962607111</v>
      </c>
      <c r="DA367" s="130" t="s">
        <v>3980</v>
      </c>
    </row>
    <row r="368" spans="1:105" ht="12" customHeight="1" x14ac:dyDescent="0.25">
      <c r="A368" s="97" t="s">
        <v>218</v>
      </c>
      <c r="B368" s="98"/>
      <c r="C368" s="98">
        <v>12419.850702644333</v>
      </c>
      <c r="D368" s="98">
        <v>11530.513451118826</v>
      </c>
      <c r="E368" s="98">
        <v>11443.169971368961</v>
      </c>
      <c r="F368" s="98">
        <v>11486.978513297596</v>
      </c>
      <c r="G368" s="98">
        <v>11333.164069210665</v>
      </c>
      <c r="H368" s="98">
        <v>10440.828922249939</v>
      </c>
      <c r="I368" s="98">
        <v>9294.5640671778947</v>
      </c>
      <c r="J368" s="98">
        <v>9261.7749282431105</v>
      </c>
      <c r="K368" s="98">
        <v>9845.3742041484038</v>
      </c>
      <c r="L368" s="98">
        <v>10854.318612680392</v>
      </c>
      <c r="M368" s="98">
        <v>9522.9741836231788</v>
      </c>
      <c r="N368" s="98">
        <v>10022.671214611079</v>
      </c>
      <c r="O368" s="98">
        <v>10197.355155868114</v>
      </c>
      <c r="P368" s="98">
        <v>7561.7450532582707</v>
      </c>
      <c r="Q368" s="98">
        <v>8065.4558237167475</v>
      </c>
      <c r="R368" s="98">
        <v>7314.0125749464933</v>
      </c>
      <c r="S368" s="98">
        <v>6730.8613906199807</v>
      </c>
      <c r="T368" s="98">
        <v>6403.1952829526299</v>
      </c>
      <c r="U368" s="98">
        <v>6212.0654067074256</v>
      </c>
      <c r="V368" s="98">
        <v>6084.384687494402</v>
      </c>
      <c r="W368" s="98">
        <v>6135.9491242015483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183.06097316206035</v>
      </c>
      <c r="D369" s="98">
        <v>166.56662121437785</v>
      </c>
      <c r="E369" s="98">
        <v>160.84290513878423</v>
      </c>
      <c r="F369" s="98">
        <v>164.47172846557538</v>
      </c>
      <c r="G369" s="98">
        <v>161.98087308573534</v>
      </c>
      <c r="H369" s="98">
        <v>145.88612707585276</v>
      </c>
      <c r="I369" s="98">
        <v>131.26643252335955</v>
      </c>
      <c r="J369" s="98">
        <v>129.91056261838162</v>
      </c>
      <c r="K369" s="98">
        <v>136.828223156994</v>
      </c>
      <c r="L369" s="98">
        <v>152.21622091281654</v>
      </c>
      <c r="M369" s="98">
        <v>129.66370189086305</v>
      </c>
      <c r="N369" s="98">
        <v>138.44444938279759</v>
      </c>
      <c r="O369" s="98">
        <v>145.95790494097176</v>
      </c>
      <c r="P369" s="98">
        <v>112.26819074079341</v>
      </c>
      <c r="Q369" s="98">
        <v>120.53883798298615</v>
      </c>
      <c r="R369" s="98">
        <v>108.29882765458278</v>
      </c>
      <c r="S369" s="98">
        <v>98.474242540625028</v>
      </c>
      <c r="T369" s="98">
        <v>93.799893765536552</v>
      </c>
      <c r="U369" s="98">
        <v>90.440635842167495</v>
      </c>
      <c r="V369" s="98">
        <v>87.628704684660249</v>
      </c>
      <c r="W369" s="98">
        <v>87.850072059163168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25.698303912387981</v>
      </c>
      <c r="D370" s="122">
        <f t="shared" si="210"/>
        <v>36.737315126234947</v>
      </c>
      <c r="E370" s="122">
        <f t="shared" si="210"/>
        <v>120.28003482990445</v>
      </c>
      <c r="F370" s="122">
        <f t="shared" si="210"/>
        <v>44.214717958841149</v>
      </c>
      <c r="G370" s="122">
        <f t="shared" si="210"/>
        <v>49.729959259957468</v>
      </c>
      <c r="H370" s="122">
        <f t="shared" si="210"/>
        <v>49.597690311283557</v>
      </c>
      <c r="I370" s="122">
        <f t="shared" si="210"/>
        <v>47.30593263901627</v>
      </c>
      <c r="J370" s="122">
        <f t="shared" si="210"/>
        <v>64.565757227239288</v>
      </c>
      <c r="K370" s="122">
        <f t="shared" si="210"/>
        <v>61.869084125472547</v>
      </c>
      <c r="L370" s="122">
        <f t="shared" si="210"/>
        <v>41.41522681042882</v>
      </c>
      <c r="M370" s="122">
        <f t="shared" si="210"/>
        <v>40.781990265793716</v>
      </c>
      <c r="N370" s="122">
        <f t="shared" si="210"/>
        <v>68.819322624855019</v>
      </c>
      <c r="O370" s="122">
        <f t="shared" si="210"/>
        <v>44.359013557557347</v>
      </c>
      <c r="P370" s="122">
        <f t="shared" si="210"/>
        <v>18.723573435880702</v>
      </c>
      <c r="Q370" s="122">
        <f t="shared" si="210"/>
        <v>23.183909997490531</v>
      </c>
      <c r="R370" s="122">
        <f t="shared" si="210"/>
        <v>29.63637692846736</v>
      </c>
      <c r="S370" s="122">
        <f t="shared" si="210"/>
        <v>36.180028598863771</v>
      </c>
      <c r="T370" s="122">
        <f t="shared" si="210"/>
        <v>46.181417648703736</v>
      </c>
      <c r="U370" s="122">
        <f t="shared" si="210"/>
        <v>40.628650411356006</v>
      </c>
      <c r="V370" s="122">
        <f t="shared" si="210"/>
        <v>32.873430593264182</v>
      </c>
      <c r="W370" s="122">
        <f t="shared" si="210"/>
        <v>34.617766357136659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25.698303912387981</v>
      </c>
      <c r="D371" s="98">
        <f>RES_hhdet_in_fech!D67</f>
        <v>36.737315126234947</v>
      </c>
      <c r="E371" s="98">
        <f>RES_hhdet_in_fech!E67</f>
        <v>120.28003482990445</v>
      </c>
      <c r="F371" s="98">
        <f>RES_hhdet_in_fech!F67</f>
        <v>44.214717958841149</v>
      </c>
      <c r="G371" s="98">
        <f>RES_hhdet_in_fech!G67</f>
        <v>49.729959259957468</v>
      </c>
      <c r="H371" s="98">
        <f>RES_hhdet_in_fech!H67</f>
        <v>49.597690311283557</v>
      </c>
      <c r="I371" s="98">
        <f>RES_hhdet_in_fech!I67</f>
        <v>47.30593263901627</v>
      </c>
      <c r="J371" s="98">
        <f>RES_hhdet_in_fech!J67</f>
        <v>64.565757227239288</v>
      </c>
      <c r="K371" s="98">
        <f>RES_hhdet_in_fech!K67</f>
        <v>61.869084125472547</v>
      </c>
      <c r="L371" s="98">
        <f>RES_hhdet_in_fech!L67</f>
        <v>41.41522681042882</v>
      </c>
      <c r="M371" s="98">
        <f>RES_hhdet_in_fech!M67</f>
        <v>40.781990265793716</v>
      </c>
      <c r="N371" s="98">
        <f>RES_hhdet_in_fech!N67</f>
        <v>68.819322624855019</v>
      </c>
      <c r="O371" s="98">
        <f>RES_hhdet_in_fech!O67</f>
        <v>44.359013557557347</v>
      </c>
      <c r="P371" s="98">
        <f>RES_hhdet_in_fech!P67</f>
        <v>18.723573435880702</v>
      </c>
      <c r="Q371" s="98">
        <f>RES_hhdet_in_fech!Q67</f>
        <v>23.183909997490531</v>
      </c>
      <c r="R371" s="98">
        <f>RES_hhdet_in_fech!R67</f>
        <v>29.63637692846736</v>
      </c>
      <c r="S371" s="98">
        <f>RES_hhdet_in_fech!S67</f>
        <v>36.180028598863771</v>
      </c>
      <c r="T371" s="98">
        <f>RES_hhdet_in_fech!T67</f>
        <v>46.181417648703736</v>
      </c>
      <c r="U371" s="98">
        <f>RES_hhdet_in_fech!U67</f>
        <v>40.628650411356006</v>
      </c>
      <c r="V371" s="98">
        <f>RES_hhdet_in_fech!V67</f>
        <v>32.873430593264182</v>
      </c>
      <c r="W371" s="98">
        <f>RES_hhdet_in_fech!W67</f>
        <v>34.617766357136659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1771.6004253852877</v>
      </c>
      <c r="D372" s="122">
        <v>1831.010309065065</v>
      </c>
      <c r="E372" s="122">
        <v>1830.2264068835423</v>
      </c>
      <c r="F372" s="122">
        <v>1782.0507798257404</v>
      </c>
      <c r="G372" s="122">
        <v>1836.5501293745597</v>
      </c>
      <c r="H372" s="122">
        <v>1737.7379245250158</v>
      </c>
      <c r="I372" s="122">
        <v>1774.2160702766591</v>
      </c>
      <c r="J372" s="122">
        <v>1693.2379555735499</v>
      </c>
      <c r="K372" s="122">
        <v>1721.3129573124627</v>
      </c>
      <c r="L372" s="122">
        <v>1798.3812185077113</v>
      </c>
      <c r="M372" s="122">
        <v>1685.8935674783224</v>
      </c>
      <c r="N372" s="122">
        <v>1727.7167033786197</v>
      </c>
      <c r="O372" s="122">
        <v>1651.5150316837698</v>
      </c>
      <c r="P372" s="122">
        <v>1523.6155417758614</v>
      </c>
      <c r="Q372" s="122">
        <v>1580.3224934050163</v>
      </c>
      <c r="R372" s="122">
        <v>1553.5890054106887</v>
      </c>
      <c r="S372" s="122">
        <v>1543.7051893813868</v>
      </c>
      <c r="T372" s="122">
        <v>1548.1471566858279</v>
      </c>
      <c r="U372" s="122">
        <v>1473.4630464956754</v>
      </c>
      <c r="V372" s="122">
        <v>1434.7669889780673</v>
      </c>
      <c r="W372" s="122">
        <v>1531.4882535157419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1815.3901360083869</v>
      </c>
      <c r="D373" s="98">
        <v>1846.364869416017</v>
      </c>
      <c r="E373" s="98">
        <v>1845.9101962705743</v>
      </c>
      <c r="F373" s="98">
        <v>1773.5760853519746</v>
      </c>
      <c r="G373" s="98">
        <v>1831.1434161360817</v>
      </c>
      <c r="H373" s="98">
        <v>1747.5345880647033</v>
      </c>
      <c r="I373" s="98">
        <v>1787.7399532412605</v>
      </c>
      <c r="J373" s="98">
        <v>1715.7803400906871</v>
      </c>
      <c r="K373" s="98">
        <v>1715.9921466843264</v>
      </c>
      <c r="L373" s="98">
        <v>1827.0775753196517</v>
      </c>
      <c r="M373" s="98">
        <v>1688.1050576494881</v>
      </c>
      <c r="N373" s="98">
        <v>1736.5806876359677</v>
      </c>
      <c r="O373" s="98">
        <v>1652.1566871722646</v>
      </c>
      <c r="P373" s="98">
        <v>1518.9907107743579</v>
      </c>
      <c r="Q373" s="98">
        <v>1581.0739872201548</v>
      </c>
      <c r="R373" s="98">
        <v>1543.8942603006126</v>
      </c>
      <c r="S373" s="98">
        <v>1526.5996118902669</v>
      </c>
      <c r="T373" s="98">
        <v>1545.5865234499061</v>
      </c>
      <c r="U373" s="98">
        <v>1459.3530574438696</v>
      </c>
      <c r="V373" s="98">
        <v>1401.3364038888762</v>
      </c>
      <c r="W373" s="98">
        <v>1524.7291123017351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1503.0108463260794</v>
      </c>
      <c r="D374" s="98">
        <v>1702.7775797262736</v>
      </c>
      <c r="E374" s="98">
        <v>1687.3538912772349</v>
      </c>
      <c r="F374" s="98">
        <v>1465.889473907863</v>
      </c>
      <c r="G374" s="98">
        <v>1764.2647207608024</v>
      </c>
      <c r="H374" s="98">
        <v>1606.457797149101</v>
      </c>
      <c r="I374" s="98">
        <v>1541.2241987050711</v>
      </c>
      <c r="J374" s="98">
        <v>1406.2105944856087</v>
      </c>
      <c r="K374" s="98">
        <v>1441.1513825974914</v>
      </c>
      <c r="L374" s="98">
        <v>1372.8775294238071</v>
      </c>
      <c r="M374" s="98">
        <v>1169.9545862319837</v>
      </c>
      <c r="N374" s="98">
        <v>1531.1926891659352</v>
      </c>
      <c r="O374" s="98">
        <v>1432.8473554491586</v>
      </c>
      <c r="P374" s="98">
        <v>1575.3000319099042</v>
      </c>
      <c r="Q374" s="98">
        <v>1377.2333351971636</v>
      </c>
      <c r="R374" s="98">
        <v>1454.7378111672172</v>
      </c>
      <c r="S374" s="98">
        <v>1257.5418975825071</v>
      </c>
      <c r="T374" s="98">
        <v>1647.9233071546664</v>
      </c>
      <c r="U374" s="98">
        <v>1434.6901415997272</v>
      </c>
      <c r="V374" s="98">
        <v>1214.0522337482312</v>
      </c>
      <c r="W374" s="98">
        <v>1456.2187574770896</v>
      </c>
      <c r="DA374" s="63" t="s">
        <v>3987</v>
      </c>
    </row>
    <row r="375" spans="1:105" ht="12" customHeight="1" x14ac:dyDescent="0.25">
      <c r="A375" s="100" t="s">
        <v>218</v>
      </c>
      <c r="B375" s="101"/>
      <c r="C375" s="101">
        <v>805.55378836140733</v>
      </c>
      <c r="D375" s="101">
        <v>845.62933987413862</v>
      </c>
      <c r="E375" s="101">
        <v>845.59045060410995</v>
      </c>
      <c r="F375" s="101">
        <v>784.13676085200018</v>
      </c>
      <c r="G375" s="101">
        <v>896.29231745298239</v>
      </c>
      <c r="H375" s="101">
        <v>797.33621106989358</v>
      </c>
      <c r="I375" s="101">
        <v>763.24635115508045</v>
      </c>
      <c r="J375" s="101">
        <v>670.13697598031172</v>
      </c>
      <c r="K375" s="101">
        <v>676.16397948215399</v>
      </c>
      <c r="L375" s="101">
        <v>576.95171486532217</v>
      </c>
      <c r="M375" s="101">
        <v>413.12446669780502</v>
      </c>
      <c r="N375" s="101">
        <v>712.53299959734022</v>
      </c>
      <c r="O375" s="101">
        <v>651.62210845357163</v>
      </c>
      <c r="P375" s="101">
        <v>721.72883192943277</v>
      </c>
      <c r="Q375" s="101">
        <v>580.80225248939189</v>
      </c>
      <c r="R375" s="101">
        <v>631.89502835696555</v>
      </c>
      <c r="S375" s="101">
        <v>521.16778010054816</v>
      </c>
      <c r="T375" s="101">
        <v>715.5699153230006</v>
      </c>
      <c r="U375" s="101">
        <v>591.56821490398374</v>
      </c>
      <c r="V375" s="101">
        <v>466.39634833671983</v>
      </c>
      <c r="W375" s="101">
        <v>631.2762249982826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697.45705796467189</v>
      </c>
      <c r="D376" s="104">
        <v>857.14823985213513</v>
      </c>
      <c r="E376" s="104">
        <v>841.76344067312516</v>
      </c>
      <c r="F376" s="104">
        <v>681.75271305586307</v>
      </c>
      <c r="G376" s="104">
        <v>867.97240330781983</v>
      </c>
      <c r="H376" s="104">
        <v>809.1215860792073</v>
      </c>
      <c r="I376" s="104">
        <v>777.97784754999111</v>
      </c>
      <c r="J376" s="104">
        <v>736.07361850529696</v>
      </c>
      <c r="K376" s="104">
        <v>764.98740311533754</v>
      </c>
      <c r="L376" s="104">
        <v>795.92581455848494</v>
      </c>
      <c r="M376" s="104">
        <v>756.83011953417861</v>
      </c>
      <c r="N376" s="104">
        <v>818.6596895685949</v>
      </c>
      <c r="O376" s="104">
        <v>781.2252469955871</v>
      </c>
      <c r="P376" s="104">
        <v>853.57119998047131</v>
      </c>
      <c r="Q376" s="104">
        <v>796.43108270777191</v>
      </c>
      <c r="R376" s="104">
        <v>822.84278281025149</v>
      </c>
      <c r="S376" s="104">
        <v>736.37411748195825</v>
      </c>
      <c r="T376" s="104">
        <v>932.35339183166604</v>
      </c>
      <c r="U376" s="104">
        <v>843.12192669574347</v>
      </c>
      <c r="V376" s="104">
        <v>747.65588541151112</v>
      </c>
      <c r="W376" s="104">
        <v>824.94253247880738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1632.6858073474789</v>
      </c>
      <c r="D377" s="101">
        <v>1751.4954527384407</v>
      </c>
      <c r="E377" s="101">
        <v>1778.8528985202015</v>
      </c>
      <c r="F377" s="101">
        <v>1823.845162647247</v>
      </c>
      <c r="G377" s="101">
        <v>1892.8347113889897</v>
      </c>
      <c r="H377" s="101">
        <v>1685.4957241444251</v>
      </c>
      <c r="I377" s="101">
        <v>1641.4933143070332</v>
      </c>
      <c r="J377" s="101">
        <v>1648.7597783177066</v>
      </c>
      <c r="K377" s="101">
        <v>1734.7295387695156</v>
      </c>
      <c r="L377" s="101">
        <v>1693.7545559776659</v>
      </c>
      <c r="M377" s="101">
        <v>1678.6250233368455</v>
      </c>
      <c r="N377" s="101">
        <v>1681.8060837941694</v>
      </c>
      <c r="O377" s="101">
        <v>1683.3554394802102</v>
      </c>
      <c r="P377" s="101">
        <v>1610.2249903606169</v>
      </c>
      <c r="Q377" s="101">
        <v>1650.8846688691578</v>
      </c>
      <c r="R377" s="101">
        <v>1630.8665336796271</v>
      </c>
      <c r="S377" s="101">
        <v>1676.2088412383357</v>
      </c>
      <c r="T377" s="101">
        <v>1583.6501347936291</v>
      </c>
      <c r="U377" s="101">
        <v>1644.9123263922659</v>
      </c>
      <c r="V377" s="101">
        <v>1695.3318810702278</v>
      </c>
      <c r="W377" s="101">
        <v>1633.7305344223068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1605.780628963435</v>
      </c>
      <c r="D378" s="104">
        <v>1630.0184019078545</v>
      </c>
      <c r="E378" s="104">
        <v>1660.636655386792</v>
      </c>
      <c r="F378" s="104">
        <v>1682.7840968883741</v>
      </c>
      <c r="G378" s="104">
        <v>1866.7960870363916</v>
      </c>
      <c r="H378" s="104">
        <v>1656.9329226664499</v>
      </c>
      <c r="I378" s="104">
        <v>1332.6454409375497</v>
      </c>
      <c r="J378" s="104">
        <v>1517.8448466154005</v>
      </c>
      <c r="K378" s="104">
        <v>1821.2263863698563</v>
      </c>
      <c r="L378" s="104">
        <v>1564.9972711829275</v>
      </c>
      <c r="M378" s="104">
        <v>1678.9101918988781</v>
      </c>
      <c r="N378" s="104">
        <v>1670.1684815800159</v>
      </c>
      <c r="O378" s="104">
        <v>1594.3908726914951</v>
      </c>
      <c r="P378" s="104">
        <v>1429.5684790740445</v>
      </c>
      <c r="Q378" s="104">
        <v>1426.5679461388922</v>
      </c>
      <c r="R378" s="104">
        <v>1606.2472727871566</v>
      </c>
      <c r="S378" s="104">
        <v>1673.808117280845</v>
      </c>
      <c r="T378" s="104">
        <v>1521.4063356043584</v>
      </c>
      <c r="U378" s="104">
        <v>1529.0729293111424</v>
      </c>
      <c r="V378" s="104">
        <v>1618.3642366156041</v>
      </c>
      <c r="W378" s="104">
        <v>1491.403443394473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726.78372532566357</v>
      </c>
      <c r="D379" s="98">
        <v>681.77238938106234</v>
      </c>
      <c r="E379" s="98">
        <v>710.48191177178717</v>
      </c>
      <c r="F379" s="98">
        <v>704.59730944957244</v>
      </c>
      <c r="G379" s="98">
        <v>876.07345429678367</v>
      </c>
      <c r="H379" s="98">
        <v>710.05138533018658</v>
      </c>
      <c r="I379" s="98">
        <v>504.7260700952566</v>
      </c>
      <c r="J379" s="98">
        <v>645.68395517144972</v>
      </c>
      <c r="K379" s="98">
        <v>865.86302266697794</v>
      </c>
      <c r="L379" s="98">
        <v>709.01362692813598</v>
      </c>
      <c r="M379" s="98">
        <v>728.38498310320574</v>
      </c>
      <c r="N379" s="98">
        <v>730.17567053823143</v>
      </c>
      <c r="O379" s="98">
        <v>575.34284846632295</v>
      </c>
      <c r="P379" s="98">
        <v>465.64914577860077</v>
      </c>
      <c r="Q379" s="98">
        <v>456.13902756720239</v>
      </c>
      <c r="R379" s="98">
        <v>652.73091008068491</v>
      </c>
      <c r="S379" s="98">
        <v>734.12634496482269</v>
      </c>
      <c r="T379" s="98">
        <v>576.00817283221068</v>
      </c>
      <c r="U379" s="98">
        <v>573.15833623188689</v>
      </c>
      <c r="V379" s="98">
        <v>636.04825446647294</v>
      </c>
      <c r="W379" s="98">
        <v>473.53206538702477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878.99690363777165</v>
      </c>
      <c r="D380" s="98">
        <v>948.24601252679179</v>
      </c>
      <c r="E380" s="98">
        <v>950.15474361500515</v>
      </c>
      <c r="F380" s="98">
        <v>978.18678743880139</v>
      </c>
      <c r="G380" s="98">
        <v>990.72263273960812</v>
      </c>
      <c r="H380" s="98">
        <v>946.88153733626325</v>
      </c>
      <c r="I380" s="98">
        <v>827.91937084229323</v>
      </c>
      <c r="J380" s="98">
        <v>872.16089144395141</v>
      </c>
      <c r="K380" s="98">
        <v>955.36336370287881</v>
      </c>
      <c r="L380" s="98">
        <v>855.98364425479167</v>
      </c>
      <c r="M380" s="98">
        <v>950.52520879567294</v>
      </c>
      <c r="N380" s="98">
        <v>939.99281104178453</v>
      </c>
      <c r="O380" s="98">
        <v>1019.0480242251722</v>
      </c>
      <c r="P380" s="98">
        <v>963.91933329544338</v>
      </c>
      <c r="Q380" s="98">
        <v>970.42891857168979</v>
      </c>
      <c r="R380" s="98">
        <v>953.51636270647055</v>
      </c>
      <c r="S380" s="98">
        <v>939.68177231602272</v>
      </c>
      <c r="T380" s="98">
        <v>945.39816277214754</v>
      </c>
      <c r="U380" s="98">
        <v>955.91459307925561</v>
      </c>
      <c r="V380" s="98">
        <v>982.31598214913106</v>
      </c>
      <c r="W380" s="98">
        <v>1017.8713780074485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752.66705406703636</v>
      </c>
      <c r="D381" s="122">
        <v>778.4499191613827</v>
      </c>
      <c r="E381" s="122">
        <v>791.74275208312588</v>
      </c>
      <c r="F381" s="122">
        <v>788.92117550111084</v>
      </c>
      <c r="G381" s="122">
        <v>800.10708250452274</v>
      </c>
      <c r="H381" s="122">
        <v>793.15225762495743</v>
      </c>
      <c r="I381" s="122">
        <v>762.69328608656565</v>
      </c>
      <c r="J381" s="122">
        <v>754.09693894793702</v>
      </c>
      <c r="K381" s="122">
        <v>733.408255422445</v>
      </c>
      <c r="L381" s="122">
        <v>773.59865530464685</v>
      </c>
      <c r="M381" s="122">
        <v>724.67464699091863</v>
      </c>
      <c r="N381" s="122">
        <v>705.79423775307987</v>
      </c>
      <c r="O381" s="122">
        <v>678.11326019403896</v>
      </c>
      <c r="P381" s="122">
        <v>661.25704898824779</v>
      </c>
      <c r="Q381" s="122">
        <v>673.93843992140535</v>
      </c>
      <c r="R381" s="122">
        <v>666.00719601970457</v>
      </c>
      <c r="S381" s="122">
        <v>695.41858811467364</v>
      </c>
      <c r="T381" s="122">
        <v>685.67876684495639</v>
      </c>
      <c r="U381" s="122">
        <v>681.76327962857488</v>
      </c>
      <c r="V381" s="122">
        <v>696.9449528520845</v>
      </c>
      <c r="W381" s="122">
        <v>696.61763850326201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817.59260417602263</v>
      </c>
      <c r="D382" s="98">
        <v>844.73273372889082</v>
      </c>
      <c r="E382" s="98">
        <v>866.44423245252938</v>
      </c>
      <c r="F382" s="98">
        <v>828.13876102751851</v>
      </c>
      <c r="G382" s="98">
        <v>876.4836987983108</v>
      </c>
      <c r="H382" s="98">
        <v>841.92353529359514</v>
      </c>
      <c r="I382" s="98">
        <v>800.08242874538496</v>
      </c>
      <c r="J382" s="98">
        <v>788.50531292308096</v>
      </c>
      <c r="K382" s="98">
        <v>767.39088632018274</v>
      </c>
      <c r="L382" s="98">
        <v>821.60775293982499</v>
      </c>
      <c r="M382" s="98">
        <v>788.1632508263184</v>
      </c>
      <c r="N382" s="98">
        <v>726.94195926285272</v>
      </c>
      <c r="O382" s="98">
        <v>703.80515134468396</v>
      </c>
      <c r="P382" s="98">
        <v>698.51867824449585</v>
      </c>
      <c r="Q382" s="98">
        <v>726.28770929862708</v>
      </c>
      <c r="R382" s="98">
        <v>737.5267047347204</v>
      </c>
      <c r="S382" s="98">
        <v>775.19813241155953</v>
      </c>
      <c r="T382" s="98">
        <v>776.03323962339005</v>
      </c>
      <c r="U382" s="98">
        <v>776.14643756422527</v>
      </c>
      <c r="V382" s="98">
        <v>789.61322399856215</v>
      </c>
      <c r="W382" s="98">
        <v>794.11196320850172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685.37591460639931</v>
      </c>
      <c r="D383" s="33">
        <v>692.91378199971359</v>
      </c>
      <c r="E383" s="33">
        <v>701.25683098302363</v>
      </c>
      <c r="F383" s="33">
        <v>739.19701831703196</v>
      </c>
      <c r="G383" s="33">
        <v>700.10951686212297</v>
      </c>
      <c r="H383" s="33">
        <v>737.50383130293767</v>
      </c>
      <c r="I383" s="33">
        <v>713.30351337266882</v>
      </c>
      <c r="J383" s="33">
        <v>710.91685127861899</v>
      </c>
      <c r="K383" s="33">
        <v>669.56620715068254</v>
      </c>
      <c r="L383" s="33">
        <v>701.24763882419677</v>
      </c>
      <c r="M383" s="33">
        <v>608.82996857634987</v>
      </c>
      <c r="N383" s="33">
        <v>671.86789010001314</v>
      </c>
      <c r="O383" s="33">
        <v>631.90004235938977</v>
      </c>
      <c r="P383" s="33">
        <v>609.79965090694589</v>
      </c>
      <c r="Q383" s="33">
        <v>621.00719665120425</v>
      </c>
      <c r="R383" s="33">
        <v>586.63939604919801</v>
      </c>
      <c r="S383" s="33">
        <v>608.45390825006598</v>
      </c>
      <c r="T383" s="33">
        <v>582.87913289777225</v>
      </c>
      <c r="U383" s="33">
        <v>558.39241042004892</v>
      </c>
      <c r="V383" s="33">
        <v>565.35872602185725</v>
      </c>
      <c r="W383" s="33">
        <v>586.45909320276132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9691.6773243797234</v>
      </c>
      <c r="D385" s="117">
        <f t="shared" si="211"/>
        <v>9245.1270829402456</v>
      </c>
      <c r="E385" s="117">
        <f t="shared" si="211"/>
        <v>9469.1924805542076</v>
      </c>
      <c r="F385" s="117">
        <f t="shared" si="211"/>
        <v>9381.8828596175081</v>
      </c>
      <c r="G385" s="117">
        <f t="shared" si="211"/>
        <v>9447.7199235704156</v>
      </c>
      <c r="H385" s="117">
        <f t="shared" si="211"/>
        <v>8905.0632926490071</v>
      </c>
      <c r="I385" s="117">
        <f t="shared" si="211"/>
        <v>8214.6958788876163</v>
      </c>
      <c r="J385" s="117">
        <f t="shared" si="211"/>
        <v>8279.2021226209781</v>
      </c>
      <c r="K385" s="117">
        <f t="shared" si="211"/>
        <v>8756.8072192154723</v>
      </c>
      <c r="L385" s="117">
        <f t="shared" si="211"/>
        <v>9656.761033033139</v>
      </c>
      <c r="M385" s="117">
        <f t="shared" si="211"/>
        <v>8603.976570070754</v>
      </c>
      <c r="N385" s="117">
        <f t="shared" si="211"/>
        <v>9329.3612667972102</v>
      </c>
      <c r="O385" s="117">
        <f t="shared" si="211"/>
        <v>9497.5201297129515</v>
      </c>
      <c r="P385" s="117">
        <f t="shared" si="211"/>
        <v>7556.1533795110799</v>
      </c>
      <c r="Q385" s="117">
        <f t="shared" si="211"/>
        <v>8276.6967422020844</v>
      </c>
      <c r="R385" s="117">
        <f t="shared" ref="R385:V385" si="212">R386+R389+R391+R400</f>
        <v>7727.2665133361397</v>
      </c>
      <c r="S385" s="117">
        <f t="shared" si="212"/>
        <v>7356.6070889008406</v>
      </c>
      <c r="T385" s="117">
        <f t="shared" si="212"/>
        <v>7186.2045280993452</v>
      </c>
      <c r="U385" s="117">
        <f t="shared" si="212"/>
        <v>6978.7041792199334</v>
      </c>
      <c r="V385" s="117">
        <f t="shared" si="212"/>
        <v>6869.0369248576753</v>
      </c>
      <c r="W385" s="117">
        <f t="shared" ref="W385" si="213">W386+W389+W391+W400</f>
        <v>7053.6885297595354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7989.0684069040899</v>
      </c>
      <c r="D386" s="122">
        <f t="shared" si="214"/>
        <v>7473.1065172969311</v>
      </c>
      <c r="E386" s="122">
        <f t="shared" si="214"/>
        <v>7466.9559733472061</v>
      </c>
      <c r="F386" s="122">
        <f t="shared" si="214"/>
        <v>7577.6540256445214</v>
      </c>
      <c r="G386" s="122">
        <f t="shared" si="214"/>
        <v>7582.9656158778944</v>
      </c>
      <c r="H386" s="122">
        <f t="shared" si="214"/>
        <v>7078.8688399837101</v>
      </c>
      <c r="I386" s="122">
        <f t="shared" si="214"/>
        <v>6385.8281777940474</v>
      </c>
      <c r="J386" s="122">
        <f t="shared" si="214"/>
        <v>6422.328775531123</v>
      </c>
      <c r="K386" s="122">
        <f t="shared" si="214"/>
        <v>6908.3185427965627</v>
      </c>
      <c r="L386" s="122">
        <f t="shared" si="214"/>
        <v>7759.505596843258</v>
      </c>
      <c r="M386" s="122">
        <f t="shared" si="214"/>
        <v>6820.7694593800688</v>
      </c>
      <c r="N386" s="122">
        <f t="shared" si="214"/>
        <v>7386.5578772510498</v>
      </c>
      <c r="O386" s="122">
        <f t="shared" si="214"/>
        <v>7674.7851029888971</v>
      </c>
      <c r="P386" s="122">
        <f t="shared" si="214"/>
        <v>5866.3250974887887</v>
      </c>
      <c r="Q386" s="122">
        <f t="shared" si="214"/>
        <v>6450.1326812454554</v>
      </c>
      <c r="R386" s="122">
        <f t="shared" ref="R386:V386" si="215">SUM(R387:R388)</f>
        <v>5882.3412301946837</v>
      </c>
      <c r="S386" s="122">
        <f t="shared" si="215"/>
        <v>5446.7712659220688</v>
      </c>
      <c r="T386" s="122">
        <f t="shared" si="215"/>
        <v>5217.3182190350963</v>
      </c>
      <c r="U386" s="122">
        <f t="shared" si="215"/>
        <v>5089.4600258772562</v>
      </c>
      <c r="V386" s="122">
        <f t="shared" si="215"/>
        <v>5016.0403424330007</v>
      </c>
      <c r="W386" s="122">
        <f t="shared" ref="W386" si="216">SUM(W387:W388)</f>
        <v>5080.9435523347101</v>
      </c>
      <c r="DA386" s="130" t="s">
        <v>4148</v>
      </c>
    </row>
    <row r="387" spans="1:105" ht="12" customHeight="1" x14ac:dyDescent="0.25">
      <c r="A387" s="97" t="s">
        <v>218</v>
      </c>
      <c r="B387" s="98"/>
      <c r="C387" s="98">
        <v>7806.0074337420292</v>
      </c>
      <c r="D387" s="98">
        <v>7306.5398960825532</v>
      </c>
      <c r="E387" s="98">
        <v>7306.1130682084222</v>
      </c>
      <c r="F387" s="98">
        <v>7413.1822971789461</v>
      </c>
      <c r="G387" s="98">
        <v>7420.9847427921586</v>
      </c>
      <c r="H387" s="98">
        <v>6932.9827129078576</v>
      </c>
      <c r="I387" s="98">
        <v>6254.5617452706874</v>
      </c>
      <c r="J387" s="98">
        <v>6292.4182129127412</v>
      </c>
      <c r="K387" s="98">
        <v>6771.490319639569</v>
      </c>
      <c r="L387" s="98">
        <v>7607.2893759304416</v>
      </c>
      <c r="M387" s="98">
        <v>6691.1057574892056</v>
      </c>
      <c r="N387" s="98">
        <v>7248.1134278682521</v>
      </c>
      <c r="O387" s="98">
        <v>7528.8271980479249</v>
      </c>
      <c r="P387" s="98">
        <v>5754.0569067479955</v>
      </c>
      <c r="Q387" s="98">
        <v>6329.5938432624689</v>
      </c>
      <c r="R387" s="98">
        <v>5774.0424025401007</v>
      </c>
      <c r="S387" s="98">
        <v>5348.297023381444</v>
      </c>
      <c r="T387" s="98">
        <v>5123.5183252695597</v>
      </c>
      <c r="U387" s="98">
        <v>4999.0193900350887</v>
      </c>
      <c r="V387" s="98">
        <v>4928.4116377483406</v>
      </c>
      <c r="W387" s="98">
        <v>4993.0934802755473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183.06097316206035</v>
      </c>
      <c r="D388" s="98">
        <v>166.56662121437785</v>
      </c>
      <c r="E388" s="98">
        <v>160.84290513878423</v>
      </c>
      <c r="F388" s="98">
        <v>164.47172846557538</v>
      </c>
      <c r="G388" s="98">
        <v>161.98087308573534</v>
      </c>
      <c r="H388" s="98">
        <v>145.88612707585276</v>
      </c>
      <c r="I388" s="98">
        <v>131.26643252335955</v>
      </c>
      <c r="J388" s="98">
        <v>129.91056261838162</v>
      </c>
      <c r="K388" s="98">
        <v>136.828223156994</v>
      </c>
      <c r="L388" s="98">
        <v>152.21622091281654</v>
      </c>
      <c r="M388" s="98">
        <v>129.66370189086305</v>
      </c>
      <c r="N388" s="98">
        <v>138.44444938279759</v>
      </c>
      <c r="O388" s="98">
        <v>145.95790494097176</v>
      </c>
      <c r="P388" s="98">
        <v>112.26819074079341</v>
      </c>
      <c r="Q388" s="98">
        <v>120.53883798298615</v>
      </c>
      <c r="R388" s="98">
        <v>108.29882765458278</v>
      </c>
      <c r="S388" s="98">
        <v>98.474242540625028</v>
      </c>
      <c r="T388" s="98">
        <v>93.799893765536552</v>
      </c>
      <c r="U388" s="98">
        <v>90.440635842167495</v>
      </c>
      <c r="V388" s="98">
        <v>87.628704684660249</v>
      </c>
      <c r="W388" s="98">
        <v>87.850072059163168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58.210197576578771</v>
      </c>
      <c r="D389" s="122">
        <f t="shared" si="217"/>
        <v>86.101646343931776</v>
      </c>
      <c r="E389" s="122">
        <f t="shared" si="217"/>
        <v>293.87187901506041</v>
      </c>
      <c r="F389" s="122">
        <f t="shared" si="217"/>
        <v>111.15243815939797</v>
      </c>
      <c r="G389" s="122">
        <f t="shared" si="217"/>
        <v>128.84780957585568</v>
      </c>
      <c r="H389" s="122">
        <f t="shared" si="217"/>
        <v>135.02021061108803</v>
      </c>
      <c r="I389" s="122">
        <f t="shared" si="217"/>
        <v>130.59179175349433</v>
      </c>
      <c r="J389" s="122">
        <f t="shared" si="217"/>
        <v>184.42378874955986</v>
      </c>
      <c r="K389" s="122">
        <f t="shared" si="217"/>
        <v>181.82332464070888</v>
      </c>
      <c r="L389" s="122">
        <f t="shared" si="217"/>
        <v>125.40055626400822</v>
      </c>
      <c r="M389" s="122">
        <f t="shared" si="217"/>
        <v>129.77879762572266</v>
      </c>
      <c r="N389" s="122">
        <f t="shared" si="217"/>
        <v>224.16236304033001</v>
      </c>
      <c r="O389" s="122">
        <f t="shared" si="217"/>
        <v>153.50403962260759</v>
      </c>
      <c r="P389" s="122">
        <f t="shared" si="217"/>
        <v>68.229926890496017</v>
      </c>
      <c r="Q389" s="122">
        <f t="shared" si="217"/>
        <v>85.559066787852615</v>
      </c>
      <c r="R389" s="122">
        <f t="shared" si="217"/>
        <v>112.65557158227179</v>
      </c>
      <c r="S389" s="122">
        <f t="shared" si="217"/>
        <v>137.81621797372716</v>
      </c>
      <c r="T389" s="122">
        <f t="shared" si="217"/>
        <v>177.83414980086934</v>
      </c>
      <c r="U389" s="122">
        <f t="shared" si="217"/>
        <v>159.41048303947161</v>
      </c>
      <c r="V389" s="122">
        <f t="shared" si="217"/>
        <v>132.03769010516481</v>
      </c>
      <c r="W389" s="122">
        <f t="shared" si="217"/>
        <v>140.66553369599603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58.210197576578771</v>
      </c>
      <c r="D390" s="98">
        <f>RES_hhdet_in_tesh!D67</f>
        <v>86.101646343931776</v>
      </c>
      <c r="E390" s="98">
        <f>RES_hhdet_in_tesh!E67</f>
        <v>293.87187901506041</v>
      </c>
      <c r="F390" s="98">
        <f>RES_hhdet_in_tesh!F67</f>
        <v>111.15243815939797</v>
      </c>
      <c r="G390" s="98">
        <f>RES_hhdet_in_tesh!G67</f>
        <v>128.84780957585568</v>
      </c>
      <c r="H390" s="98">
        <f>RES_hhdet_in_tesh!H67</f>
        <v>135.02021061108803</v>
      </c>
      <c r="I390" s="98">
        <f>RES_hhdet_in_tesh!I67</f>
        <v>130.59179175349433</v>
      </c>
      <c r="J390" s="98">
        <f>RES_hhdet_in_tesh!J67</f>
        <v>184.42378874955986</v>
      </c>
      <c r="K390" s="98">
        <f>RES_hhdet_in_tesh!K67</f>
        <v>181.82332464070888</v>
      </c>
      <c r="L390" s="98">
        <f>RES_hhdet_in_tesh!L67</f>
        <v>125.40055626400822</v>
      </c>
      <c r="M390" s="98">
        <f>RES_hhdet_in_tesh!M67</f>
        <v>129.77879762572266</v>
      </c>
      <c r="N390" s="98">
        <f>RES_hhdet_in_tesh!N67</f>
        <v>224.16236304033001</v>
      </c>
      <c r="O390" s="98">
        <f>RES_hhdet_in_tesh!O67</f>
        <v>153.50403962260759</v>
      </c>
      <c r="P390" s="98">
        <f>RES_hhdet_in_tesh!P67</f>
        <v>68.229926890496017</v>
      </c>
      <c r="Q390" s="98">
        <f>RES_hhdet_in_tesh!Q67</f>
        <v>85.559066787852615</v>
      </c>
      <c r="R390" s="98">
        <f>RES_hhdet_in_tesh!R67</f>
        <v>112.65557158227179</v>
      </c>
      <c r="S390" s="98">
        <f>RES_hhdet_in_tesh!S67</f>
        <v>137.81621797372716</v>
      </c>
      <c r="T390" s="98">
        <f>RES_hhdet_in_tesh!T67</f>
        <v>177.83414980086934</v>
      </c>
      <c r="U390" s="98">
        <f>RES_hhdet_in_tesh!U67</f>
        <v>159.41048303947161</v>
      </c>
      <c r="V390" s="98">
        <f>RES_hhdet_in_tesh!V67</f>
        <v>132.03769010516481</v>
      </c>
      <c r="W390" s="98">
        <f>RES_hhdet_in_tesh!W67</f>
        <v>140.66553369599603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1132.8327933212195</v>
      </c>
      <c r="D391" s="122">
        <v>1164.9399396008303</v>
      </c>
      <c r="E391" s="122">
        <v>1176.8746136699117</v>
      </c>
      <c r="F391" s="122">
        <v>1159.6162744679405</v>
      </c>
      <c r="G391" s="122">
        <v>1198.8083963547763</v>
      </c>
      <c r="H391" s="122">
        <v>1152.864582896394</v>
      </c>
      <c r="I391" s="122">
        <v>1183.3109891149577</v>
      </c>
      <c r="J391" s="122">
        <v>1159.1158265265501</v>
      </c>
      <c r="K391" s="122">
        <v>1178.439920826361</v>
      </c>
      <c r="L391" s="122">
        <v>1251.1124344095676</v>
      </c>
      <c r="M391" s="122">
        <v>1171.857604327336</v>
      </c>
      <c r="N391" s="122">
        <v>1240.6876654169473</v>
      </c>
      <c r="O391" s="122">
        <v>1212.6983423122815</v>
      </c>
      <c r="P391" s="122">
        <v>1168.6606794863765</v>
      </c>
      <c r="Q391" s="122">
        <v>1269.0698633710297</v>
      </c>
      <c r="R391" s="122">
        <v>1268.6190279932759</v>
      </c>
      <c r="S391" s="122">
        <v>1282.7286579442957</v>
      </c>
      <c r="T391" s="122">
        <v>1306.7145079240852</v>
      </c>
      <c r="U391" s="122">
        <v>1250.83213618436</v>
      </c>
      <c r="V391" s="122">
        <v>1230.402123965272</v>
      </c>
      <c r="W391" s="122">
        <v>1328.1086735490921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1128.2878122901288</v>
      </c>
      <c r="D392" s="98">
        <v>1169.9466399539383</v>
      </c>
      <c r="E392" s="98">
        <v>1172.4870642821818</v>
      </c>
      <c r="F392" s="98">
        <v>1137.9097375987262</v>
      </c>
      <c r="G392" s="98">
        <v>1176.7689252572345</v>
      </c>
      <c r="H392" s="98">
        <v>1141.9228641965326</v>
      </c>
      <c r="I392" s="98">
        <v>1187.8649708108271</v>
      </c>
      <c r="J392" s="98">
        <v>1140.5538878879756</v>
      </c>
      <c r="K392" s="98">
        <v>1143.7475028602489</v>
      </c>
      <c r="L392" s="98">
        <v>1244.5197340519626</v>
      </c>
      <c r="M392" s="98">
        <v>1160.470679116404</v>
      </c>
      <c r="N392" s="98">
        <v>1232.9412412201718</v>
      </c>
      <c r="O392" s="98">
        <v>1208.8762558840483</v>
      </c>
      <c r="P392" s="98">
        <v>1162.1858989089028</v>
      </c>
      <c r="Q392" s="98">
        <v>1276.6393129330363</v>
      </c>
      <c r="R392" s="98">
        <v>1259.5635002231479</v>
      </c>
      <c r="S392" s="98">
        <v>1267.5075757451355</v>
      </c>
      <c r="T392" s="98">
        <v>1305.1295153747005</v>
      </c>
      <c r="U392" s="98">
        <v>1243.5667487484363</v>
      </c>
      <c r="V392" s="98">
        <v>1201.5229351764103</v>
      </c>
      <c r="W392" s="98">
        <v>1331.96215375621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1231.968160637271</v>
      </c>
      <c r="D393" s="98">
        <v>1434.4475408608332</v>
      </c>
      <c r="E393" s="98">
        <v>1420.7743452846596</v>
      </c>
      <c r="F393" s="98">
        <v>1212.1851230333864</v>
      </c>
      <c r="G393" s="98">
        <v>1490.2924093392919</v>
      </c>
      <c r="H393" s="98">
        <v>1368.8968352220359</v>
      </c>
      <c r="I393" s="98">
        <v>1315.4696279249931</v>
      </c>
      <c r="J393" s="98">
        <v>1206.0574175080385</v>
      </c>
      <c r="K393" s="98">
        <v>1242.2605816167263</v>
      </c>
      <c r="L393" s="98">
        <v>1195.4649748691211</v>
      </c>
      <c r="M393" s="98">
        <v>1039.0481336585563</v>
      </c>
      <c r="N393" s="98">
        <v>1353.7769042779641</v>
      </c>
      <c r="O393" s="98">
        <v>1282.9270544383835</v>
      </c>
      <c r="P393" s="98">
        <v>1442.413887809013</v>
      </c>
      <c r="Q393" s="98">
        <v>1279.7570656767891</v>
      </c>
      <c r="R393" s="98">
        <v>1361.1878239484008</v>
      </c>
      <c r="S393" s="98">
        <v>1176.3000871929453</v>
      </c>
      <c r="T393" s="98">
        <v>1565.4049337305159</v>
      </c>
      <c r="U393" s="98">
        <v>1366.7039596555492</v>
      </c>
      <c r="V393" s="98">
        <v>1155.673881353039</v>
      </c>
      <c r="W393" s="98">
        <v>1390.8223189386608</v>
      </c>
      <c r="DA393" s="63" t="s">
        <v>4155</v>
      </c>
    </row>
    <row r="394" spans="1:105" ht="12" customHeight="1" x14ac:dyDescent="0.25">
      <c r="A394" s="100" t="s">
        <v>218</v>
      </c>
      <c r="B394" s="101"/>
      <c r="C394" s="101">
        <v>534.51110267259935</v>
      </c>
      <c r="D394" s="101">
        <v>577.29930100869785</v>
      </c>
      <c r="E394" s="101">
        <v>579.0109046115349</v>
      </c>
      <c r="F394" s="101">
        <v>530.43240997752332</v>
      </c>
      <c r="G394" s="101">
        <v>622.32000603147173</v>
      </c>
      <c r="H394" s="101">
        <v>559.77524914282822</v>
      </c>
      <c r="I394" s="101">
        <v>537.49178037500167</v>
      </c>
      <c r="J394" s="101">
        <v>469.98379900274114</v>
      </c>
      <c r="K394" s="101">
        <v>477.27317850138866</v>
      </c>
      <c r="L394" s="101">
        <v>399.53916031063596</v>
      </c>
      <c r="M394" s="101">
        <v>282.21801412437753</v>
      </c>
      <c r="N394" s="101">
        <v>535.11721470936914</v>
      </c>
      <c r="O394" s="101">
        <v>501.70180744279645</v>
      </c>
      <c r="P394" s="101">
        <v>588.84268782854213</v>
      </c>
      <c r="Q394" s="101">
        <v>483.32598296901728</v>
      </c>
      <c r="R394" s="101">
        <v>538.34504113814944</v>
      </c>
      <c r="S394" s="101">
        <v>439.92596971098698</v>
      </c>
      <c r="T394" s="101">
        <v>633.05154189885036</v>
      </c>
      <c r="U394" s="101">
        <v>523.58203295980525</v>
      </c>
      <c r="V394" s="101">
        <v>408.01799594152789</v>
      </c>
      <c r="W394" s="101">
        <v>565.87978645985334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697.45705796467189</v>
      </c>
      <c r="D395" s="104">
        <v>857.14823985213513</v>
      </c>
      <c r="E395" s="104">
        <v>841.76344067312516</v>
      </c>
      <c r="F395" s="104">
        <v>681.75271305586307</v>
      </c>
      <c r="G395" s="104">
        <v>867.97240330781983</v>
      </c>
      <c r="H395" s="104">
        <v>809.1215860792073</v>
      </c>
      <c r="I395" s="104">
        <v>777.97784754999111</v>
      </c>
      <c r="J395" s="104">
        <v>736.07361850529696</v>
      </c>
      <c r="K395" s="104">
        <v>764.98740311533754</v>
      </c>
      <c r="L395" s="104">
        <v>795.92581455848494</v>
      </c>
      <c r="M395" s="104">
        <v>756.83011953417861</v>
      </c>
      <c r="N395" s="104">
        <v>818.6596895685949</v>
      </c>
      <c r="O395" s="104">
        <v>781.2252469955871</v>
      </c>
      <c r="P395" s="104">
        <v>853.57119998047131</v>
      </c>
      <c r="Q395" s="104">
        <v>796.43108270777191</v>
      </c>
      <c r="R395" s="104">
        <v>822.84278281025149</v>
      </c>
      <c r="S395" s="104">
        <v>736.37411748195825</v>
      </c>
      <c r="T395" s="104">
        <v>932.35339183166604</v>
      </c>
      <c r="U395" s="104">
        <v>843.12192669574347</v>
      </c>
      <c r="V395" s="104">
        <v>747.65588541151112</v>
      </c>
      <c r="W395" s="104">
        <v>824.94253247880738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1109.0054951384113</v>
      </c>
      <c r="D396" s="101">
        <v>1118.3390195127392</v>
      </c>
      <c r="E396" s="101">
        <v>1151.4636276154004</v>
      </c>
      <c r="F396" s="101">
        <v>1207.6836134479481</v>
      </c>
      <c r="G396" s="101">
        <v>1285.1145161310933</v>
      </c>
      <c r="H396" s="101">
        <v>1134.9193257922218</v>
      </c>
      <c r="I396" s="101">
        <v>1044.3215886723185</v>
      </c>
      <c r="J396" s="101">
        <v>1169.4773189632906</v>
      </c>
      <c r="K396" s="101">
        <v>1232.677777010442</v>
      </c>
      <c r="L396" s="101">
        <v>1235.7261283876876</v>
      </c>
      <c r="M396" s="101">
        <v>1148.107898134275</v>
      </c>
      <c r="N396" s="101">
        <v>1209.7906274626814</v>
      </c>
      <c r="O396" s="101">
        <v>1208.2513468121381</v>
      </c>
      <c r="P396" s="101">
        <v>1151.2530315419676</v>
      </c>
      <c r="Q396" s="101">
        <v>1182.8022419179881</v>
      </c>
      <c r="R396" s="101">
        <v>1204.0698219391468</v>
      </c>
      <c r="S396" s="101">
        <v>1269.0685760213169</v>
      </c>
      <c r="T396" s="101">
        <v>1203.0144723238025</v>
      </c>
      <c r="U396" s="101">
        <v>1222.0223139609609</v>
      </c>
      <c r="V396" s="101">
        <v>1332.8667602733158</v>
      </c>
      <c r="W396" s="101">
        <v>1253.7522021513719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1420.7512817099766</v>
      </c>
      <c r="D397" s="104">
        <v>1422.0820899377638</v>
      </c>
      <c r="E397" s="104">
        <v>1474.8700987780092</v>
      </c>
      <c r="F397" s="104">
        <v>1486.508403676268</v>
      </c>
      <c r="G397" s="104">
        <v>1635.5629498739265</v>
      </c>
      <c r="H397" s="104">
        <v>1475.2242331939549</v>
      </c>
      <c r="I397" s="104">
        <v>1166.9780561428179</v>
      </c>
      <c r="J397" s="104">
        <v>1360.0836420484713</v>
      </c>
      <c r="K397" s="104">
        <v>1618.2825902506322</v>
      </c>
      <c r="L397" s="104">
        <v>1391.0638560370826</v>
      </c>
      <c r="M397" s="104">
        <v>1504.7260677917723</v>
      </c>
      <c r="N397" s="104">
        <v>1500.5945136228472</v>
      </c>
      <c r="O397" s="104">
        <v>1426.1653843405679</v>
      </c>
      <c r="P397" s="104">
        <v>1297.3668304981204</v>
      </c>
      <c r="Q397" s="104">
        <v>1303.9603801955323</v>
      </c>
      <c r="R397" s="104">
        <v>1482.9690385098447</v>
      </c>
      <c r="S397" s="104">
        <v>1543.6527100043522</v>
      </c>
      <c r="T397" s="104">
        <v>1414.4913975974641</v>
      </c>
      <c r="U397" s="104">
        <v>1422.0935640564348</v>
      </c>
      <c r="V397" s="104">
        <v>1513.664898185169</v>
      </c>
      <c r="W397" s="104">
        <v>1387.1325414717439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541.75437807220533</v>
      </c>
      <c r="D398" s="98">
        <v>473.8360774109716</v>
      </c>
      <c r="E398" s="98">
        <v>524.7153551630031</v>
      </c>
      <c r="F398" s="98">
        <v>508.32161623746612</v>
      </c>
      <c r="G398" s="98">
        <v>644.84031713431807</v>
      </c>
      <c r="H398" s="98">
        <v>528.34269585769164</v>
      </c>
      <c r="I398" s="98">
        <v>339.05868530052447</v>
      </c>
      <c r="J398" s="98">
        <v>487.92275060452022</v>
      </c>
      <c r="K398" s="98">
        <v>662.9192265477534</v>
      </c>
      <c r="L398" s="98">
        <v>535.08021178229035</v>
      </c>
      <c r="M398" s="98">
        <v>554.20085899609967</v>
      </c>
      <c r="N398" s="98">
        <v>560.60170258106234</v>
      </c>
      <c r="O398" s="98">
        <v>407.11736011539602</v>
      </c>
      <c r="P398" s="98">
        <v>333.44749720267691</v>
      </c>
      <c r="Q398" s="98">
        <v>333.53146162384246</v>
      </c>
      <c r="R398" s="98">
        <v>529.45267580337429</v>
      </c>
      <c r="S398" s="98">
        <v>603.97093768832917</v>
      </c>
      <c r="T398" s="98">
        <v>469.09323482531653</v>
      </c>
      <c r="U398" s="98">
        <v>466.17897097717906</v>
      </c>
      <c r="V398" s="98">
        <v>531.34891603603808</v>
      </c>
      <c r="W398" s="98">
        <v>369.26116346429581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878.99690363777165</v>
      </c>
      <c r="D399" s="98">
        <v>948.24601252679179</v>
      </c>
      <c r="E399" s="98">
        <v>950.15474361500515</v>
      </c>
      <c r="F399" s="98">
        <v>978.18678743880139</v>
      </c>
      <c r="G399" s="98">
        <v>990.72263273960812</v>
      </c>
      <c r="H399" s="98">
        <v>946.88153733626325</v>
      </c>
      <c r="I399" s="98">
        <v>827.91937084229323</v>
      </c>
      <c r="J399" s="98">
        <v>872.16089144395141</v>
      </c>
      <c r="K399" s="98">
        <v>955.36336370287881</v>
      </c>
      <c r="L399" s="98">
        <v>855.98364425479167</v>
      </c>
      <c r="M399" s="98">
        <v>950.52520879567294</v>
      </c>
      <c r="N399" s="98">
        <v>939.99281104178453</v>
      </c>
      <c r="O399" s="98">
        <v>1019.0480242251722</v>
      </c>
      <c r="P399" s="98">
        <v>963.91933329544338</v>
      </c>
      <c r="Q399" s="98">
        <v>970.42891857168979</v>
      </c>
      <c r="R399" s="98">
        <v>953.51636270647055</v>
      </c>
      <c r="S399" s="98">
        <v>939.68177231602272</v>
      </c>
      <c r="T399" s="98">
        <v>945.39816277214754</v>
      </c>
      <c r="U399" s="98">
        <v>955.91459307925561</v>
      </c>
      <c r="V399" s="98">
        <v>982.31598214913106</v>
      </c>
      <c r="W399" s="98">
        <v>1017.8713780074485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511.56592657783568</v>
      </c>
      <c r="D400" s="122">
        <v>520.97897969855251</v>
      </c>
      <c r="E400" s="122">
        <v>531.4900145220297</v>
      </c>
      <c r="F400" s="122">
        <v>533.46012134564819</v>
      </c>
      <c r="G400" s="122">
        <v>537.09810176188932</v>
      </c>
      <c r="H400" s="122">
        <v>538.30965915781337</v>
      </c>
      <c r="I400" s="122">
        <v>514.96492022511654</v>
      </c>
      <c r="J400" s="122">
        <v>513.33373181374486</v>
      </c>
      <c r="K400" s="122">
        <v>488.22543095183977</v>
      </c>
      <c r="L400" s="122">
        <v>520.74244551630602</v>
      </c>
      <c r="M400" s="122">
        <v>481.57070873762603</v>
      </c>
      <c r="N400" s="122">
        <v>477.95336108888273</v>
      </c>
      <c r="O400" s="122">
        <v>456.53264478916532</v>
      </c>
      <c r="P400" s="122">
        <v>452.93767564541838</v>
      </c>
      <c r="Q400" s="122">
        <v>471.93513079774635</v>
      </c>
      <c r="R400" s="122">
        <v>463.6506835659082</v>
      </c>
      <c r="S400" s="122">
        <v>489.2909470607479</v>
      </c>
      <c r="T400" s="122">
        <v>484.33765133929427</v>
      </c>
      <c r="U400" s="122">
        <v>479.00153411884526</v>
      </c>
      <c r="V400" s="122">
        <v>490.55676835423748</v>
      </c>
      <c r="W400" s="122">
        <v>503.9707701797368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494.84128283644969</v>
      </c>
      <c r="D401" s="98">
        <v>509.51291842656428</v>
      </c>
      <c r="E401" s="98">
        <v>522.78333120393336</v>
      </c>
      <c r="F401" s="98">
        <v>502.04298683634926</v>
      </c>
      <c r="G401" s="98">
        <v>531.85404165734269</v>
      </c>
      <c r="H401" s="98">
        <v>507.93400150075342</v>
      </c>
      <c r="I401" s="98">
        <v>484.11666179251364</v>
      </c>
      <c r="J401" s="98">
        <v>479.9937106857422</v>
      </c>
      <c r="K401" s="98">
        <v>469.23294161527809</v>
      </c>
      <c r="L401" s="98">
        <v>501.63662558848358</v>
      </c>
      <c r="M401" s="98">
        <v>482.98465087104807</v>
      </c>
      <c r="N401" s="98">
        <v>444.29417506483111</v>
      </c>
      <c r="O401" s="98">
        <v>430.56181037452757</v>
      </c>
      <c r="P401" s="98">
        <v>427.10147697623711</v>
      </c>
      <c r="Q401" s="98">
        <v>440.65874991312944</v>
      </c>
      <c r="R401" s="98">
        <v>447.93020188461264</v>
      </c>
      <c r="S401" s="98">
        <v>473.40633635507976</v>
      </c>
      <c r="T401" s="98">
        <v>476.52363150592106</v>
      </c>
      <c r="U401" s="98">
        <v>478.1718177843959</v>
      </c>
      <c r="V401" s="98">
        <v>489.16581711209636</v>
      </c>
      <c r="W401" s="98">
        <v>493.19682209871212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528.89993965191707</v>
      </c>
      <c r="D402" s="33">
        <v>535.77561433249662</v>
      </c>
      <c r="E402" s="33">
        <v>542.03642211487761</v>
      </c>
      <c r="F402" s="33">
        <v>573.29405078431239</v>
      </c>
      <c r="G402" s="33">
        <v>543.96398912353948</v>
      </c>
      <c r="H402" s="33">
        <v>572.96853273903116</v>
      </c>
      <c r="I402" s="33">
        <v>555.71440962926579</v>
      </c>
      <c r="J402" s="33">
        <v>555.17311185082644</v>
      </c>
      <c r="K402" s="33">
        <v>523.90599449250522</v>
      </c>
      <c r="L402" s="33">
        <v>549.53543602353625</v>
      </c>
      <c r="M402" s="33">
        <v>478.9907548270354</v>
      </c>
      <c r="N402" s="33">
        <v>531.95129397463222</v>
      </c>
      <c r="O402" s="33">
        <v>503.24761104501215</v>
      </c>
      <c r="P402" s="33">
        <v>488.61683370597854</v>
      </c>
      <c r="Q402" s="33">
        <v>503.55921542987062</v>
      </c>
      <c r="R402" s="33">
        <v>481.09627383824602</v>
      </c>
      <c r="S402" s="33">
        <v>506.60616359860796</v>
      </c>
      <c r="T402" s="33">
        <v>493.22795144094567</v>
      </c>
      <c r="U402" s="33">
        <v>480.08607957818799</v>
      </c>
      <c r="V402" s="33">
        <v>492.53187831791496</v>
      </c>
      <c r="W402" s="33">
        <v>516.14422182768703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2873.6314348600536</v>
      </c>
      <c r="D404" s="117">
        <f t="shared" si="218"/>
        <v>2741.1744121039651</v>
      </c>
      <c r="E404" s="117">
        <f t="shared" si="218"/>
        <v>2709.6376691976361</v>
      </c>
      <c r="F404" s="117">
        <f t="shared" si="218"/>
        <v>2687.1296747313222</v>
      </c>
      <c r="G404" s="117">
        <f t="shared" si="218"/>
        <v>2719.5301270492123</v>
      </c>
      <c r="H404" s="117">
        <f t="shared" si="218"/>
        <v>2503.0535997024317</v>
      </c>
      <c r="I404" s="117">
        <f t="shared" si="218"/>
        <v>2308.5392592037119</v>
      </c>
      <c r="J404" s="117">
        <f t="shared" si="218"/>
        <v>2234.1731108757785</v>
      </c>
      <c r="K404" s="117">
        <f t="shared" si="218"/>
        <v>2389.173637350289</v>
      </c>
      <c r="L404" s="117">
        <f t="shared" si="218"/>
        <v>2602.5180460937222</v>
      </c>
      <c r="M404" s="117">
        <f t="shared" si="218"/>
        <v>2309.8242719440605</v>
      </c>
      <c r="N404" s="117">
        <f t="shared" si="218"/>
        <v>2411.8841414113672</v>
      </c>
      <c r="O404" s="117">
        <f t="shared" si="218"/>
        <v>2454.0884020605963</v>
      </c>
      <c r="P404" s="117">
        <f t="shared" si="218"/>
        <v>1876.6589286276912</v>
      </c>
      <c r="Q404" s="117">
        <f t="shared" si="218"/>
        <v>1970.0121922964504</v>
      </c>
      <c r="R404" s="117">
        <f t="shared" ref="R404:V404" si="219">R405+R408+R410+R419</f>
        <v>1814.9530802371687</v>
      </c>
      <c r="S404" s="117">
        <f t="shared" si="219"/>
        <v>1704.1097029527709</v>
      </c>
      <c r="T404" s="117">
        <f t="shared" si="219"/>
        <v>1632.1961682448209</v>
      </c>
      <c r="U404" s="117">
        <f t="shared" si="219"/>
        <v>1600.95978484384</v>
      </c>
      <c r="V404" s="117">
        <f t="shared" si="219"/>
        <v>1559.876105027824</v>
      </c>
      <c r="W404" s="117">
        <f t="shared" ref="W404" si="220">W405+W408+W410+W419</f>
        <v>1592.4774331857325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2508.0117783804408</v>
      </c>
      <c r="D405" s="122">
        <f t="shared" si="221"/>
        <v>2328.4376108063648</v>
      </c>
      <c r="E405" s="122">
        <f t="shared" si="221"/>
        <v>2310.7158810437368</v>
      </c>
      <c r="F405" s="122">
        <f t="shared" si="221"/>
        <v>2319.5656550169556</v>
      </c>
      <c r="G405" s="122">
        <f t="shared" si="221"/>
        <v>2288.3273831827883</v>
      </c>
      <c r="H405" s="122">
        <f t="shared" si="221"/>
        <v>2107.7274384270668</v>
      </c>
      <c r="I405" s="122">
        <f t="shared" si="221"/>
        <v>1875.0133201128792</v>
      </c>
      <c r="J405" s="122">
        <f t="shared" si="221"/>
        <v>1861.7412781217577</v>
      </c>
      <c r="K405" s="122">
        <f t="shared" si="221"/>
        <v>1980.993472306475</v>
      </c>
      <c r="L405" s="122">
        <f t="shared" si="221"/>
        <v>2188.3963039335208</v>
      </c>
      <c r="M405" s="122">
        <f t="shared" si="221"/>
        <v>1920.2476046475983</v>
      </c>
      <c r="N405" s="122">
        <f t="shared" si="221"/>
        <v>2019.3653041578348</v>
      </c>
      <c r="O405" s="122">
        <f t="shared" si="221"/>
        <v>2054.9812320446381</v>
      </c>
      <c r="P405" s="122">
        <f t="shared" si="221"/>
        <v>1520.451968283036</v>
      </c>
      <c r="Q405" s="122">
        <f t="shared" si="221"/>
        <v>1619.5526871138088</v>
      </c>
      <c r="R405" s="122">
        <f t="shared" ref="R405:V405" si="222">SUM(R406:R407)</f>
        <v>1470.9672068861439</v>
      </c>
      <c r="S405" s="122">
        <f t="shared" si="222"/>
        <v>1353.7482732445683</v>
      </c>
      <c r="T405" s="122">
        <f t="shared" si="222"/>
        <v>1288.5287191441009</v>
      </c>
      <c r="U405" s="122">
        <f t="shared" si="222"/>
        <v>1250.4328025983241</v>
      </c>
      <c r="V405" s="122">
        <f t="shared" si="222"/>
        <v>1224.4152065691105</v>
      </c>
      <c r="W405" s="122">
        <f t="shared" ref="W405" si="223">SUM(W406:W407)</f>
        <v>1235.5651476610658</v>
      </c>
      <c r="DA405" s="130" t="s">
        <v>4315</v>
      </c>
    </row>
    <row r="406" spans="1:105" ht="12" customHeight="1" x14ac:dyDescent="0.25">
      <c r="A406" s="97" t="s">
        <v>218</v>
      </c>
      <c r="B406" s="98"/>
      <c r="C406" s="98">
        <v>2508.0117783804408</v>
      </c>
      <c r="D406" s="98">
        <v>2328.4376108063648</v>
      </c>
      <c r="E406" s="98">
        <v>2310.7158810437368</v>
      </c>
      <c r="F406" s="98">
        <v>2319.5656550169556</v>
      </c>
      <c r="G406" s="98">
        <v>2288.3273831827883</v>
      </c>
      <c r="H406" s="98">
        <v>2107.7274384270668</v>
      </c>
      <c r="I406" s="98">
        <v>1875.0133201128792</v>
      </c>
      <c r="J406" s="98">
        <v>1861.7412781217577</v>
      </c>
      <c r="K406" s="98">
        <v>1980.993472306475</v>
      </c>
      <c r="L406" s="98">
        <v>2188.3963039335208</v>
      </c>
      <c r="M406" s="98">
        <v>1920.2476046475983</v>
      </c>
      <c r="N406" s="98">
        <v>2019.3653041578348</v>
      </c>
      <c r="O406" s="98">
        <v>2054.9812320446381</v>
      </c>
      <c r="P406" s="98">
        <v>1520.451968283036</v>
      </c>
      <c r="Q406" s="98">
        <v>1619.5526871138088</v>
      </c>
      <c r="R406" s="98">
        <v>1470.9672068861439</v>
      </c>
      <c r="S406" s="98">
        <v>1353.7482732445683</v>
      </c>
      <c r="T406" s="98">
        <v>1288.5287191441009</v>
      </c>
      <c r="U406" s="98">
        <v>1250.4328025983241</v>
      </c>
      <c r="V406" s="98">
        <v>1224.4152065691105</v>
      </c>
      <c r="W406" s="98">
        <v>1235.5651476610658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281.61951241105913</v>
      </c>
      <c r="D410" s="122">
        <v>316.64071677948556</v>
      </c>
      <c r="E410" s="122">
        <v>303.09011314401613</v>
      </c>
      <c r="F410" s="122">
        <v>274.07803354812592</v>
      </c>
      <c r="G410" s="122">
        <v>330.86677971933534</v>
      </c>
      <c r="H410" s="122">
        <v>304.73855514347179</v>
      </c>
      <c r="I410" s="122">
        <v>341.59168730173366</v>
      </c>
      <c r="J410" s="122">
        <v>283.91778028427285</v>
      </c>
      <c r="K410" s="122">
        <v>307.12122248270947</v>
      </c>
      <c r="L410" s="122">
        <v>314.39086864198316</v>
      </c>
      <c r="M410" s="122">
        <v>286.76269049916829</v>
      </c>
      <c r="N410" s="122">
        <v>302.09496916560011</v>
      </c>
      <c r="O410" s="122">
        <v>307.76746496900955</v>
      </c>
      <c r="P410" s="122">
        <v>274.41034412178334</v>
      </c>
      <c r="Q410" s="122">
        <v>276.73315401205934</v>
      </c>
      <c r="R410" s="122">
        <v>265.65160604409232</v>
      </c>
      <c r="S410" s="122">
        <v>268.73362449390197</v>
      </c>
      <c r="T410" s="122">
        <v>260.28066362337529</v>
      </c>
      <c r="U410" s="122">
        <v>261.7462410800793</v>
      </c>
      <c r="V410" s="122">
        <v>241.90817106400442</v>
      </c>
      <c r="W410" s="122">
        <v>271.84839319028941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366.55341051232455</v>
      </c>
      <c r="D411" s="98">
        <v>372.82248892346138</v>
      </c>
      <c r="E411" s="98">
        <v>372.71897083640704</v>
      </c>
      <c r="F411" s="98">
        <v>358.10825603439787</v>
      </c>
      <c r="G411" s="98">
        <v>369.71223477900594</v>
      </c>
      <c r="H411" s="98">
        <v>352.73431519562206</v>
      </c>
      <c r="I411" s="98">
        <v>360.51693709145491</v>
      </c>
      <c r="J411" s="98">
        <v>345.5216032216178</v>
      </c>
      <c r="K411" s="98">
        <v>345.71298263436955</v>
      </c>
      <c r="L411" s="98">
        <v>368.35096290023466</v>
      </c>
      <c r="M411" s="98">
        <v>340.27837278695148</v>
      </c>
      <c r="N411" s="98">
        <v>349.76612395285781</v>
      </c>
      <c r="O411" s="98">
        <v>332.86342321445613</v>
      </c>
      <c r="P411" s="98">
        <v>305.34647093212965</v>
      </c>
      <c r="Q411" s="98">
        <v>317.14783087347968</v>
      </c>
      <c r="R411" s="98">
        <v>310.17999694355427</v>
      </c>
      <c r="S411" s="98">
        <v>306.64047799291677</v>
      </c>
      <c r="T411" s="98">
        <v>310.63022805378989</v>
      </c>
      <c r="U411" s="98">
        <v>293.4962657016095</v>
      </c>
      <c r="V411" s="98">
        <v>281.9386823077154</v>
      </c>
      <c r="W411" s="98">
        <v>306.60494133206566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162.66919630567989</v>
      </c>
      <c r="D412" s="98">
        <v>170.77045912869443</v>
      </c>
      <c r="E412" s="98">
        <v>170.75553393114421</v>
      </c>
      <c r="F412" s="98">
        <v>158.34703700932764</v>
      </c>
      <c r="G412" s="98">
        <v>180.94661394083406</v>
      </c>
      <c r="H412" s="98">
        <v>160.88630110641225</v>
      </c>
      <c r="I412" s="98">
        <v>153.74782481310169</v>
      </c>
      <c r="J412" s="98">
        <v>134.92697301160257</v>
      </c>
      <c r="K412" s="98">
        <v>136.10093346496831</v>
      </c>
      <c r="L412" s="98">
        <v>116.34438656277148</v>
      </c>
      <c r="M412" s="98">
        <v>83.431161874243642</v>
      </c>
      <c r="N412" s="98">
        <v>143.05391019054642</v>
      </c>
      <c r="O412" s="98">
        <v>130.94566494849582</v>
      </c>
      <c r="P412" s="98">
        <v>144.00628855438944</v>
      </c>
      <c r="Q412" s="98">
        <v>116.2092895155797</v>
      </c>
      <c r="R412" s="98">
        <v>126.44345166798023</v>
      </c>
      <c r="S412" s="98">
        <v>104.70116204514972</v>
      </c>
      <c r="T412" s="98">
        <v>143.02327782604141</v>
      </c>
      <c r="U412" s="98">
        <v>118.48854588872719</v>
      </c>
      <c r="V412" s="98">
        <v>93.736153491009915</v>
      </c>
      <c r="W412" s="98">
        <v>126.65687627023327</v>
      </c>
      <c r="DA412" s="63" t="s">
        <v>4322</v>
      </c>
    </row>
    <row r="413" spans="1:105" ht="12" customHeight="1" x14ac:dyDescent="0.25">
      <c r="A413" s="100" t="s">
        <v>218</v>
      </c>
      <c r="B413" s="101"/>
      <c r="C413" s="101">
        <v>162.66919630567989</v>
      </c>
      <c r="D413" s="101">
        <v>170.77045912869443</v>
      </c>
      <c r="E413" s="101">
        <v>170.75553393114421</v>
      </c>
      <c r="F413" s="101">
        <v>158.34703700932764</v>
      </c>
      <c r="G413" s="101">
        <v>180.94661394083406</v>
      </c>
      <c r="H413" s="101">
        <v>160.88630110641225</v>
      </c>
      <c r="I413" s="101">
        <v>153.74782481310169</v>
      </c>
      <c r="J413" s="101">
        <v>134.92697301160257</v>
      </c>
      <c r="K413" s="101">
        <v>136.10093346496831</v>
      </c>
      <c r="L413" s="101">
        <v>116.34438656277148</v>
      </c>
      <c r="M413" s="101">
        <v>83.431161874243642</v>
      </c>
      <c r="N413" s="101">
        <v>143.05391019054642</v>
      </c>
      <c r="O413" s="101">
        <v>130.94566494849582</v>
      </c>
      <c r="P413" s="101">
        <v>144.00628855438944</v>
      </c>
      <c r="Q413" s="101">
        <v>116.2092895155797</v>
      </c>
      <c r="R413" s="101">
        <v>126.44345166798023</v>
      </c>
      <c r="S413" s="101">
        <v>104.70116204514972</v>
      </c>
      <c r="T413" s="101">
        <v>143.02327782604141</v>
      </c>
      <c r="U413" s="101">
        <v>118.48854588872719</v>
      </c>
      <c r="V413" s="101">
        <v>93.736153491009915</v>
      </c>
      <c r="W413" s="101">
        <v>126.65687627023327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84.000144068553936</v>
      </c>
      <c r="D419" s="122">
        <v>96.096084518114921</v>
      </c>
      <c r="E419" s="122">
        <v>95.831675009883384</v>
      </c>
      <c r="F419" s="122">
        <v>93.485986166240551</v>
      </c>
      <c r="G419" s="122">
        <v>100.33596414708883</v>
      </c>
      <c r="H419" s="122">
        <v>90.58760613189304</v>
      </c>
      <c r="I419" s="122">
        <v>91.934251789099136</v>
      </c>
      <c r="J419" s="122">
        <v>88.514052469748066</v>
      </c>
      <c r="K419" s="122">
        <v>101.05894256110457</v>
      </c>
      <c r="L419" s="122">
        <v>99.730873518218132</v>
      </c>
      <c r="M419" s="122">
        <v>102.81397679729409</v>
      </c>
      <c r="N419" s="122">
        <v>90.423868087931936</v>
      </c>
      <c r="O419" s="122">
        <v>91.339705046948453</v>
      </c>
      <c r="P419" s="122">
        <v>81.796616222872075</v>
      </c>
      <c r="Q419" s="122">
        <v>73.726351170582234</v>
      </c>
      <c r="R419" s="122">
        <v>78.334267306932432</v>
      </c>
      <c r="S419" s="122">
        <v>81.62780521430075</v>
      </c>
      <c r="T419" s="122">
        <v>83.386785477344702</v>
      </c>
      <c r="U419" s="122">
        <v>88.780741165436709</v>
      </c>
      <c r="V419" s="122">
        <v>93.552727394709095</v>
      </c>
      <c r="W419" s="122">
        <v>85.063892334377286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165.0473013406521</v>
      </c>
      <c r="D420" s="98">
        <v>170.56190869648489</v>
      </c>
      <c r="E420" s="98">
        <v>174.94639144845766</v>
      </c>
      <c r="F420" s="98">
        <v>167.21865184868813</v>
      </c>
      <c r="G420" s="98">
        <v>176.97104406027603</v>
      </c>
      <c r="H420" s="98">
        <v>169.98020685755964</v>
      </c>
      <c r="I420" s="98">
        <v>161.53049948366132</v>
      </c>
      <c r="J420" s="98">
        <v>159.04713342962529</v>
      </c>
      <c r="K420" s="98">
        <v>154.85183982766466</v>
      </c>
      <c r="L420" s="98">
        <v>165.90809502652303</v>
      </c>
      <c r="M420" s="98">
        <v>159.16111272930178</v>
      </c>
      <c r="N420" s="98">
        <v>146.78887382668364</v>
      </c>
      <c r="O420" s="98">
        <v>142.11932762580997</v>
      </c>
      <c r="P420" s="98">
        <v>141.02765591315446</v>
      </c>
      <c r="Q420" s="98">
        <v>146.64208825097819</v>
      </c>
      <c r="R420" s="98">
        <v>148.92244431857245</v>
      </c>
      <c r="S420" s="98">
        <v>156.51141442312559</v>
      </c>
      <c r="T420" s="98">
        <v>156.67857406838934</v>
      </c>
      <c r="U420" s="98">
        <v>156.70120544374456</v>
      </c>
      <c r="V420" s="98">
        <v>159.43629072456025</v>
      </c>
      <c r="W420" s="98">
        <v>160.34853518542656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159.69497812928054</v>
      </c>
      <c r="D423" s="118">
        <f t="shared" si="225"/>
        <v>152.95956032900929</v>
      </c>
      <c r="E423" s="118">
        <f t="shared" si="225"/>
        <v>150.7833828165827</v>
      </c>
      <c r="F423" s="118">
        <f t="shared" si="225"/>
        <v>148.62586659751807</v>
      </c>
      <c r="G423" s="118">
        <f t="shared" si="225"/>
        <v>147.68073578410895</v>
      </c>
      <c r="H423" s="118">
        <f t="shared" si="225"/>
        <v>139.06290455423294</v>
      </c>
      <c r="I423" s="118">
        <f t="shared" si="225"/>
        <v>125.49713250913582</v>
      </c>
      <c r="J423" s="118">
        <f t="shared" si="225"/>
        <v>126.60440162320182</v>
      </c>
      <c r="K423" s="118">
        <f t="shared" si="225"/>
        <v>126.13971198488868</v>
      </c>
      <c r="L423" s="118">
        <f t="shared" si="225"/>
        <v>133.05190818535186</v>
      </c>
      <c r="M423" s="118">
        <f t="shared" si="225"/>
        <v>114.92741063040427</v>
      </c>
      <c r="N423" s="118">
        <f t="shared" si="225"/>
        <v>120.49121234431236</v>
      </c>
      <c r="O423" s="118">
        <f t="shared" si="225"/>
        <v>118.60345526911219</v>
      </c>
      <c r="P423" s="118">
        <f t="shared" si="225"/>
        <v>91.055822371811573</v>
      </c>
      <c r="Q423" s="118">
        <f t="shared" si="225"/>
        <v>96.628290835721501</v>
      </c>
      <c r="R423" s="118">
        <f t="shared" ref="R423:V423" si="226">R424+R427+R429+R438</f>
        <v>94.701543389423236</v>
      </c>
      <c r="S423" s="118">
        <f t="shared" si="226"/>
        <v>90.565406450707044</v>
      </c>
      <c r="T423" s="118">
        <f t="shared" si="226"/>
        <v>85.482424661767979</v>
      </c>
      <c r="U423" s="118">
        <f t="shared" si="226"/>
        <v>80.590805267882672</v>
      </c>
      <c r="V423" s="118">
        <f t="shared" si="226"/>
        <v>75.600715502662368</v>
      </c>
      <c r="W423" s="118">
        <f t="shared" ref="W423" si="227">W424+W427+W429+W438</f>
        <v>77.180543691639059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132.82109024217311</v>
      </c>
      <c r="D424" s="123">
        <f t="shared" si="228"/>
        <v>124.7399843283132</v>
      </c>
      <c r="E424" s="123">
        <f t="shared" si="228"/>
        <v>121.96154700036841</v>
      </c>
      <c r="F424" s="123">
        <f t="shared" si="228"/>
        <v>121.38157714473394</v>
      </c>
      <c r="G424" s="123">
        <f t="shared" si="228"/>
        <v>119.70578703657912</v>
      </c>
      <c r="H424" s="123">
        <f t="shared" si="228"/>
        <v>111.8095736195615</v>
      </c>
      <c r="I424" s="123">
        <f t="shared" si="228"/>
        <v>98.493770968158799</v>
      </c>
      <c r="J424" s="123">
        <f t="shared" si="228"/>
        <v>99.888277999481545</v>
      </c>
      <c r="K424" s="123">
        <f t="shared" si="228"/>
        <v>100.7419009934178</v>
      </c>
      <c r="L424" s="123">
        <f t="shared" si="228"/>
        <v>107.52187927480834</v>
      </c>
      <c r="M424" s="123">
        <f t="shared" si="228"/>
        <v>91.651831583406747</v>
      </c>
      <c r="N424" s="123">
        <f t="shared" si="228"/>
        <v>96.681831478621646</v>
      </c>
      <c r="O424" s="123">
        <f t="shared" si="228"/>
        <v>96.463292728248021</v>
      </c>
      <c r="P424" s="123">
        <f t="shared" si="228"/>
        <v>70.742176365517082</v>
      </c>
      <c r="Q424" s="123">
        <f t="shared" si="228"/>
        <v>75.596430081199955</v>
      </c>
      <c r="R424" s="123">
        <f t="shared" ref="R424:V424" si="229">SUM(R425:R426)</f>
        <v>72.677573170015279</v>
      </c>
      <c r="S424" s="123">
        <f t="shared" si="229"/>
        <v>67.932570150857146</v>
      </c>
      <c r="T424" s="123">
        <f t="shared" si="229"/>
        <v>63.276602643006861</v>
      </c>
      <c r="U424" s="123">
        <f t="shared" si="229"/>
        <v>59.76729348566122</v>
      </c>
      <c r="V424" s="123">
        <f t="shared" si="229"/>
        <v>55.971103050081979</v>
      </c>
      <c r="W424" s="123">
        <f t="shared" ref="W424" si="230">SUM(W425:W426)</f>
        <v>56.602240284138482</v>
      </c>
      <c r="DA424" s="130" t="s">
        <v>4483</v>
      </c>
    </row>
    <row r="425" spans="1:105" ht="12" customHeight="1" x14ac:dyDescent="0.25">
      <c r="A425" s="97" t="s">
        <v>218</v>
      </c>
      <c r="B425" s="99"/>
      <c r="C425" s="99">
        <v>130.89182511188946</v>
      </c>
      <c r="D425" s="99">
        <v>122.96368480814097</v>
      </c>
      <c r="E425" s="99">
        <v>120.27104133275807</v>
      </c>
      <c r="F425" s="99">
        <v>119.66815629302621</v>
      </c>
      <c r="G425" s="99">
        <v>118.01898378225438</v>
      </c>
      <c r="H425" s="99">
        <v>110.2688250880896</v>
      </c>
      <c r="I425" s="99">
        <v>97.122122502681634</v>
      </c>
      <c r="J425" s="99">
        <v>98.506572616936452</v>
      </c>
      <c r="K425" s="99">
        <v>99.361009811259308</v>
      </c>
      <c r="L425" s="99">
        <v>106.03489228243517</v>
      </c>
      <c r="M425" s="99">
        <v>90.420674265673227</v>
      </c>
      <c r="N425" s="99">
        <v>95.364548675532561</v>
      </c>
      <c r="O425" s="99">
        <v>95.102067361912503</v>
      </c>
      <c r="P425" s="99">
        <v>69.707242505345121</v>
      </c>
      <c r="Q425" s="99">
        <v>74.483272033310655</v>
      </c>
      <c r="R425" s="99">
        <v>71.617135855523927</v>
      </c>
      <c r="S425" s="99">
        <v>66.953030009798425</v>
      </c>
      <c r="T425" s="99">
        <v>62.363051309764799</v>
      </c>
      <c r="U425" s="99">
        <v>58.909635914384708</v>
      </c>
      <c r="V425" s="99">
        <v>55.176439307734086</v>
      </c>
      <c r="W425" s="99">
        <v>55.8032892365759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1.9292651302836576</v>
      </c>
      <c r="D426" s="99">
        <v>1.7762995201722256</v>
      </c>
      <c r="E426" s="99">
        <v>1.6905056676103332</v>
      </c>
      <c r="F426" s="99">
        <v>1.7134208517077198</v>
      </c>
      <c r="G426" s="99">
        <v>1.6868032543247438</v>
      </c>
      <c r="H426" s="99">
        <v>1.540748531471908</v>
      </c>
      <c r="I426" s="99">
        <v>1.371648465477161</v>
      </c>
      <c r="J426" s="99">
        <v>1.3817053825450909</v>
      </c>
      <c r="K426" s="99">
        <v>1.3808911821584968</v>
      </c>
      <c r="L426" s="99">
        <v>1.4869869923731811</v>
      </c>
      <c r="M426" s="99">
        <v>1.2311573177335218</v>
      </c>
      <c r="N426" s="99">
        <v>1.3172828030890789</v>
      </c>
      <c r="O426" s="99">
        <v>1.3612253663355143</v>
      </c>
      <c r="P426" s="99">
        <v>1.0349338601719631</v>
      </c>
      <c r="Q426" s="99">
        <v>1.1131580478892995</v>
      </c>
      <c r="R426" s="99">
        <v>1.0604373144913506</v>
      </c>
      <c r="S426" s="99">
        <v>0.97954014105872711</v>
      </c>
      <c r="T426" s="99">
        <v>0.91355133324205984</v>
      </c>
      <c r="U426" s="99">
        <v>0.85765757127651376</v>
      </c>
      <c r="V426" s="99">
        <v>0.79466374234789183</v>
      </c>
      <c r="W426" s="99">
        <v>0.79895104756257918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0.27083239419748434</v>
      </c>
      <c r="D427" s="123">
        <f t="shared" si="231"/>
        <v>0.39177402264262368</v>
      </c>
      <c r="E427" s="123">
        <f t="shared" si="231"/>
        <v>1.2641781146944204</v>
      </c>
      <c r="F427" s="123">
        <f t="shared" si="231"/>
        <v>0.4606166689548154</v>
      </c>
      <c r="G427" s="123">
        <f t="shared" si="231"/>
        <v>0.5178676686890904</v>
      </c>
      <c r="H427" s="123">
        <f t="shared" si="231"/>
        <v>0.52381655502977131</v>
      </c>
      <c r="I427" s="123">
        <f t="shared" si="231"/>
        <v>0.49431609182130859</v>
      </c>
      <c r="J427" s="123">
        <f t="shared" si="231"/>
        <v>0.68670978318396791</v>
      </c>
      <c r="K427" s="123">
        <f t="shared" si="231"/>
        <v>0.62439218127579899</v>
      </c>
      <c r="L427" s="123">
        <f t="shared" si="231"/>
        <v>0.40458174026384169</v>
      </c>
      <c r="M427" s="123">
        <f t="shared" si="231"/>
        <v>0.38722514485765458</v>
      </c>
      <c r="N427" s="123">
        <f t="shared" si="231"/>
        <v>0.65480783533113585</v>
      </c>
      <c r="O427" s="123">
        <f t="shared" si="231"/>
        <v>0.41369882984130224</v>
      </c>
      <c r="P427" s="123">
        <f t="shared" si="231"/>
        <v>0.17260151788629682</v>
      </c>
      <c r="Q427" s="123">
        <f t="shared" si="231"/>
        <v>0.21409992353576893</v>
      </c>
      <c r="R427" s="123">
        <f t="shared" si="231"/>
        <v>0.29019261465613344</v>
      </c>
      <c r="S427" s="123">
        <f t="shared" si="231"/>
        <v>0.35988893545049916</v>
      </c>
      <c r="T427" s="123">
        <f t="shared" si="231"/>
        <v>0.44977764867664038</v>
      </c>
      <c r="U427" s="123">
        <f t="shared" si="231"/>
        <v>0.38528554461798242</v>
      </c>
      <c r="V427" s="123">
        <f t="shared" si="231"/>
        <v>0.29811376846278986</v>
      </c>
      <c r="W427" s="123">
        <f t="shared" si="231"/>
        <v>0.31483071154095993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0.27083239419748434</v>
      </c>
      <c r="D428" s="99">
        <f>RES_hhdet_in_fecs!D67</f>
        <v>0.39177402264262368</v>
      </c>
      <c r="E428" s="99">
        <f>RES_hhdet_in_fecs!E67</f>
        <v>1.2641781146944204</v>
      </c>
      <c r="F428" s="99">
        <f>RES_hhdet_in_fecs!F67</f>
        <v>0.4606166689548154</v>
      </c>
      <c r="G428" s="99">
        <f>RES_hhdet_in_fecs!G67</f>
        <v>0.5178676686890904</v>
      </c>
      <c r="H428" s="99">
        <f>RES_hhdet_in_fecs!H67</f>
        <v>0.52381655502977131</v>
      </c>
      <c r="I428" s="99">
        <f>RES_hhdet_in_fecs!I67</f>
        <v>0.49431609182130859</v>
      </c>
      <c r="J428" s="99">
        <f>RES_hhdet_in_fecs!J67</f>
        <v>0.68670978318396791</v>
      </c>
      <c r="K428" s="99">
        <f>RES_hhdet_in_fecs!K67</f>
        <v>0.62439218127579899</v>
      </c>
      <c r="L428" s="99">
        <f>RES_hhdet_in_fecs!L67</f>
        <v>0.40458174026384169</v>
      </c>
      <c r="M428" s="99">
        <f>RES_hhdet_in_fecs!M67</f>
        <v>0.38722514485765458</v>
      </c>
      <c r="N428" s="99">
        <f>RES_hhdet_in_fecs!N67</f>
        <v>0.65480783533113585</v>
      </c>
      <c r="O428" s="99">
        <f>RES_hhdet_in_fecs!O67</f>
        <v>0.41369882984130224</v>
      </c>
      <c r="P428" s="99">
        <f>RES_hhdet_in_fecs!P67</f>
        <v>0.17260151788629682</v>
      </c>
      <c r="Q428" s="99">
        <f>RES_hhdet_in_fecs!Q67</f>
        <v>0.21409992353576893</v>
      </c>
      <c r="R428" s="99">
        <f>RES_hhdet_in_fecs!R67</f>
        <v>0.29019261465613344</v>
      </c>
      <c r="S428" s="99">
        <f>RES_hhdet_in_fecs!S67</f>
        <v>0.35988893545049916</v>
      </c>
      <c r="T428" s="99">
        <f>RES_hhdet_in_fecs!T67</f>
        <v>0.44977764867664038</v>
      </c>
      <c r="U428" s="99">
        <f>RES_hhdet_in_fecs!U67</f>
        <v>0.38528554461798242</v>
      </c>
      <c r="V428" s="99">
        <f>RES_hhdet_in_fecs!V67</f>
        <v>0.29811376846278986</v>
      </c>
      <c r="W428" s="99">
        <f>RES_hhdet_in_fecs!W67</f>
        <v>0.31483071154095993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18.670756887464709</v>
      </c>
      <c r="D429" s="123">
        <v>19.526257480102672</v>
      </c>
      <c r="E429" s="123">
        <v>19.236211327922987</v>
      </c>
      <c r="F429" s="123">
        <v>18.564910780970582</v>
      </c>
      <c r="G429" s="123">
        <v>19.125089746366786</v>
      </c>
      <c r="H429" s="123">
        <v>18.352787951542851</v>
      </c>
      <c r="I429" s="123">
        <v>18.539398865637843</v>
      </c>
      <c r="J429" s="123">
        <v>18.008974405092641</v>
      </c>
      <c r="K429" s="123">
        <v>17.371751453358304</v>
      </c>
      <c r="L429" s="123">
        <v>17.568229346469305</v>
      </c>
      <c r="M429" s="123">
        <v>16.007565511802419</v>
      </c>
      <c r="N429" s="123">
        <v>16.439023103610261</v>
      </c>
      <c r="O429" s="123">
        <v>15.402277491729668</v>
      </c>
      <c r="P429" s="123">
        <v>14.045307968921716</v>
      </c>
      <c r="Q429" s="123">
        <v>14.594040653043123</v>
      </c>
      <c r="R429" s="123">
        <v>15.212387690618588</v>
      </c>
      <c r="S429" s="123">
        <v>15.355499671255812</v>
      </c>
      <c r="T429" s="123">
        <v>15.077969092166295</v>
      </c>
      <c r="U429" s="123">
        <v>13.972997050004899</v>
      </c>
      <c r="V429" s="123">
        <v>13.011230839956903</v>
      </c>
      <c r="W429" s="123">
        <v>13.928094943987714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19.132253187364562</v>
      </c>
      <c r="D430" s="99">
        <v>19.690001560309163</v>
      </c>
      <c r="E430" s="99">
        <v>19.401052511471043</v>
      </c>
      <c r="F430" s="99">
        <v>18.476623764358838</v>
      </c>
      <c r="G430" s="99">
        <v>19.068786422942679</v>
      </c>
      <c r="H430" s="99">
        <v>18.456253546693304</v>
      </c>
      <c r="I430" s="99">
        <v>18.680714607667984</v>
      </c>
      <c r="J430" s="99">
        <v>18.248731153081064</v>
      </c>
      <c r="K430" s="99">
        <v>17.318053025440413</v>
      </c>
      <c r="L430" s="99">
        <v>17.84856155450839</v>
      </c>
      <c r="M430" s="99">
        <v>16.028563618964423</v>
      </c>
      <c r="N430" s="99">
        <v>16.523362880908024</v>
      </c>
      <c r="O430" s="99">
        <v>15.408261667288647</v>
      </c>
      <c r="P430" s="99">
        <v>14.002674395071043</v>
      </c>
      <c r="Q430" s="99">
        <v>14.600980585452115</v>
      </c>
      <c r="R430" s="99">
        <v>15.11745896708709</v>
      </c>
      <c r="S430" s="99">
        <v>15.185347564915617</v>
      </c>
      <c r="T430" s="99">
        <v>15.053030152336921</v>
      </c>
      <c r="U430" s="99">
        <v>13.839190616334653</v>
      </c>
      <c r="V430" s="99">
        <v>12.708064497929408</v>
      </c>
      <c r="W430" s="99">
        <v>13.866624044454275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15.840112538285153</v>
      </c>
      <c r="D431" s="99">
        <v>18.158758194025971</v>
      </c>
      <c r="E431" s="99">
        <v>17.734579675785113</v>
      </c>
      <c r="F431" s="99">
        <v>15.271229981743023</v>
      </c>
      <c r="G431" s="99">
        <v>18.372338756900625</v>
      </c>
      <c r="H431" s="99">
        <v>16.96629790262465</v>
      </c>
      <c r="I431" s="99">
        <v>16.104786017810586</v>
      </c>
      <c r="J431" s="99">
        <v>14.95620300791291</v>
      </c>
      <c r="K431" s="99">
        <v>14.544318346522935</v>
      </c>
      <c r="L431" s="99">
        <v>13.411520901861657</v>
      </c>
      <c r="M431" s="99">
        <v>11.108723021557516</v>
      </c>
      <c r="N431" s="99">
        <v>14.56912000911632</v>
      </c>
      <c r="O431" s="99">
        <v>13.362949866353214</v>
      </c>
      <c r="P431" s="99">
        <v>14.521756627553289</v>
      </c>
      <c r="Q431" s="99">
        <v>12.71854280785862</v>
      </c>
      <c r="R431" s="99">
        <v>14.244459438503533</v>
      </c>
      <c r="S431" s="99">
        <v>12.508984440647517</v>
      </c>
      <c r="T431" s="99">
        <v>16.049725366372844</v>
      </c>
      <c r="U431" s="99">
        <v>13.605309725222851</v>
      </c>
      <c r="V431" s="99">
        <v>11.009671944233048</v>
      </c>
      <c r="W431" s="99">
        <v>13.24355773986238</v>
      </c>
      <c r="DA431" s="63" t="s">
        <v>4490</v>
      </c>
    </row>
    <row r="432" spans="1:105" ht="12" customHeight="1" x14ac:dyDescent="0.25">
      <c r="A432" s="100" t="s">
        <v>218</v>
      </c>
      <c r="B432" s="102"/>
      <c r="C432" s="102">
        <v>8.4896677189502636</v>
      </c>
      <c r="D432" s="102">
        <v>9.0179591788005222</v>
      </c>
      <c r="E432" s="102">
        <v>8.8874013310689222</v>
      </c>
      <c r="F432" s="102">
        <v>8.1689192979787943</v>
      </c>
      <c r="G432" s="102">
        <v>9.3336254404909607</v>
      </c>
      <c r="H432" s="102">
        <v>8.4209144551254305</v>
      </c>
      <c r="I432" s="102">
        <v>7.9754257521747309</v>
      </c>
      <c r="J432" s="102">
        <v>7.1274563676123499</v>
      </c>
      <c r="K432" s="102">
        <v>6.8239494412551576</v>
      </c>
      <c r="L432" s="102">
        <v>5.6361910057109963</v>
      </c>
      <c r="M432" s="102">
        <v>3.9226183032924959</v>
      </c>
      <c r="N432" s="102">
        <v>6.7796684604365263</v>
      </c>
      <c r="O432" s="102">
        <v>6.0771257552015099</v>
      </c>
      <c r="P432" s="102">
        <v>6.6531900184503767</v>
      </c>
      <c r="Q432" s="102">
        <v>5.363621488387464</v>
      </c>
      <c r="R432" s="102">
        <v>6.1873713817892932</v>
      </c>
      <c r="S432" s="102">
        <v>5.1841450887459084</v>
      </c>
      <c r="T432" s="102">
        <v>6.9691960611944479</v>
      </c>
      <c r="U432" s="102">
        <v>5.6099003917261054</v>
      </c>
      <c r="V432" s="102">
        <v>4.2295303681640375</v>
      </c>
      <c r="W432" s="102">
        <v>5.7411313325282736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7.3504448193348866</v>
      </c>
      <c r="D433" s="105">
        <v>9.1407990152254488</v>
      </c>
      <c r="E433" s="105">
        <v>8.8471783447161911</v>
      </c>
      <c r="F433" s="105">
        <v>7.1023106837642311</v>
      </c>
      <c r="G433" s="105">
        <v>9.0387133164096625</v>
      </c>
      <c r="H433" s="105">
        <v>8.5453834474992192</v>
      </c>
      <c r="I433" s="105">
        <v>8.1293602656358601</v>
      </c>
      <c r="J433" s="105">
        <v>7.8287466403005599</v>
      </c>
      <c r="K433" s="105">
        <v>7.7203689052677786</v>
      </c>
      <c r="L433" s="105">
        <v>7.7753298961506605</v>
      </c>
      <c r="M433" s="105">
        <v>7.1861047182650193</v>
      </c>
      <c r="N433" s="105">
        <v>7.7894515486797928</v>
      </c>
      <c r="O433" s="105">
        <v>7.2858241111517055</v>
      </c>
      <c r="P433" s="105">
        <v>7.8685666091029116</v>
      </c>
      <c r="Q433" s="105">
        <v>7.354921319471158</v>
      </c>
      <c r="R433" s="105">
        <v>8.0570880567142389</v>
      </c>
      <c r="S433" s="105">
        <v>7.3248393519016028</v>
      </c>
      <c r="T433" s="105">
        <v>9.0805293051783966</v>
      </c>
      <c r="U433" s="105">
        <v>7.9954093334967444</v>
      </c>
      <c r="V433" s="105">
        <v>6.780141576069008</v>
      </c>
      <c r="W433" s="105">
        <v>7.5024264073341094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17.206746705295732</v>
      </c>
      <c r="D434" s="102">
        <v>18.6782952646852</v>
      </c>
      <c r="E434" s="102">
        <v>18.696260827909839</v>
      </c>
      <c r="F434" s="102">
        <v>19.000313069733011</v>
      </c>
      <c r="G434" s="102">
        <v>19.711214603589877</v>
      </c>
      <c r="H434" s="102">
        <v>17.801041907346306</v>
      </c>
      <c r="I434" s="102">
        <v>17.152532771541466</v>
      </c>
      <c r="J434" s="102">
        <v>17.535912510189434</v>
      </c>
      <c r="K434" s="102">
        <v>17.507153628445369</v>
      </c>
      <c r="L434" s="102">
        <v>16.546140601231667</v>
      </c>
      <c r="M434" s="102">
        <v>15.938550658928786</v>
      </c>
      <c r="N434" s="102">
        <v>16.002188908181147</v>
      </c>
      <c r="O434" s="102">
        <v>15.699225922063127</v>
      </c>
      <c r="P434" s="102">
        <v>14.843709104272129</v>
      </c>
      <c r="Q434" s="102">
        <v>15.245671735678686</v>
      </c>
      <c r="R434" s="102">
        <v>15.96907154697033</v>
      </c>
      <c r="S434" s="102">
        <v>16.673536169756492</v>
      </c>
      <c r="T434" s="102">
        <v>15.423745528390386</v>
      </c>
      <c r="U434" s="102">
        <v>15.598867673579818</v>
      </c>
      <c r="V434" s="102">
        <v>15.374171990571423</v>
      </c>
      <c r="W434" s="102">
        <v>14.857935700185104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16.923195156411278</v>
      </c>
      <c r="D435" s="105">
        <v>17.382839875549401</v>
      </c>
      <c r="E435" s="105">
        <v>17.453773763602012</v>
      </c>
      <c r="F435" s="105">
        <v>17.53077800926847</v>
      </c>
      <c r="G435" s="105">
        <v>19.440058908109371</v>
      </c>
      <c r="H435" s="105">
        <v>17.499381322381758</v>
      </c>
      <c r="I435" s="105">
        <v>13.925274260514671</v>
      </c>
      <c r="J435" s="105">
        <v>16.143524838680687</v>
      </c>
      <c r="K435" s="105">
        <v>18.380092934240285</v>
      </c>
      <c r="L435" s="105">
        <v>15.288321910720843</v>
      </c>
      <c r="M435" s="105">
        <v>15.941258335455171</v>
      </c>
      <c r="N435" s="105">
        <v>15.891458479231204</v>
      </c>
      <c r="O435" s="105">
        <v>14.869528996317143</v>
      </c>
      <c r="P435" s="105">
        <v>13.178343880540272</v>
      </c>
      <c r="Q435" s="105">
        <v>13.174140523318796</v>
      </c>
      <c r="R435" s="105">
        <v>15.728005383365662</v>
      </c>
      <c r="S435" s="105">
        <v>16.649655757749329</v>
      </c>
      <c r="T435" s="105">
        <v>14.817530494953946</v>
      </c>
      <c r="U435" s="105">
        <v>14.500351115910833</v>
      </c>
      <c r="V435" s="105">
        <v>14.676188417698638</v>
      </c>
      <c r="W435" s="105">
        <v>13.563544292097902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7.6595162491961322</v>
      </c>
      <c r="D436" s="99">
        <v>7.2705561252011393</v>
      </c>
      <c r="E436" s="99">
        <v>7.4673713307309235</v>
      </c>
      <c r="F436" s="99">
        <v>7.3402993531544318</v>
      </c>
      <c r="G436" s="99">
        <v>9.1230743826968048</v>
      </c>
      <c r="H436" s="99">
        <v>7.4990724008202205</v>
      </c>
      <c r="I436" s="99">
        <v>5.2740577025225175</v>
      </c>
      <c r="J436" s="99">
        <v>6.8673784356096821</v>
      </c>
      <c r="K436" s="99">
        <v>8.738420958562422</v>
      </c>
      <c r="L436" s="99">
        <v>6.9262923119167947</v>
      </c>
      <c r="M436" s="99">
        <v>6.9160180451234714</v>
      </c>
      <c r="N436" s="99">
        <v>6.9475364185569415</v>
      </c>
      <c r="O436" s="99">
        <v>5.3657339079292656</v>
      </c>
      <c r="P436" s="99">
        <v>4.2925432818195128</v>
      </c>
      <c r="Q436" s="99">
        <v>4.2123753471432925</v>
      </c>
      <c r="R436" s="99">
        <v>6.391391563158499</v>
      </c>
      <c r="S436" s="99">
        <v>7.3024803740440722</v>
      </c>
      <c r="T436" s="99">
        <v>5.6099534138547948</v>
      </c>
      <c r="U436" s="99">
        <v>5.435317675866381</v>
      </c>
      <c r="V436" s="99">
        <v>5.7680241654496536</v>
      </c>
      <c r="W436" s="99">
        <v>4.3065296456518247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9.2636789072151497</v>
      </c>
      <c r="D437" s="99">
        <v>10.112283750348258</v>
      </c>
      <c r="E437" s="99">
        <v>9.9864024328710936</v>
      </c>
      <c r="F437" s="99">
        <v>10.190478656114037</v>
      </c>
      <c r="G437" s="99">
        <v>10.31698452541257</v>
      </c>
      <c r="H437" s="99">
        <v>10.000308921561537</v>
      </c>
      <c r="I437" s="99">
        <v>8.6512165579921554</v>
      </c>
      <c r="J437" s="99">
        <v>9.2761464030710137</v>
      </c>
      <c r="K437" s="99">
        <v>9.6416719756778662</v>
      </c>
      <c r="L437" s="99">
        <v>8.3620295988040478</v>
      </c>
      <c r="M437" s="99">
        <v>9.0252402903317037</v>
      </c>
      <c r="N437" s="99">
        <v>8.9439220606742644</v>
      </c>
      <c r="O437" s="99">
        <v>9.5037950883878768</v>
      </c>
      <c r="P437" s="99">
        <v>8.8858005987207562</v>
      </c>
      <c r="Q437" s="99">
        <v>8.9617651761755024</v>
      </c>
      <c r="R437" s="99">
        <v>9.3366138202071536</v>
      </c>
      <c r="S437" s="99">
        <v>9.3471753837052596</v>
      </c>
      <c r="T437" s="99">
        <v>9.2075770810991475</v>
      </c>
      <c r="U437" s="99">
        <v>9.0650334400444539</v>
      </c>
      <c r="V437" s="99">
        <v>8.9081642522489837</v>
      </c>
      <c r="W437" s="99">
        <v>9.2570146464460805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7.9322986054452285</v>
      </c>
      <c r="D438" s="123">
        <v>8.3015444979507915</v>
      </c>
      <c r="E438" s="123">
        <v>8.3214463735969062</v>
      </c>
      <c r="F438" s="123">
        <v>8.2187620028587265</v>
      </c>
      <c r="G438" s="123">
        <v>8.3319913324739225</v>
      </c>
      <c r="H438" s="123">
        <v>8.3767264280988414</v>
      </c>
      <c r="I438" s="123">
        <v>7.9696465835178669</v>
      </c>
      <c r="J438" s="123">
        <v>8.020439435443663</v>
      </c>
      <c r="K438" s="123">
        <v>7.4016673568367803</v>
      </c>
      <c r="L438" s="123">
        <v>7.5572178238103715</v>
      </c>
      <c r="M438" s="123">
        <v>6.8807883903374467</v>
      </c>
      <c r="N438" s="123">
        <v>6.7155499267493237</v>
      </c>
      <c r="O438" s="123">
        <v>6.3241862192932006</v>
      </c>
      <c r="P438" s="123">
        <v>6.0957365194864783</v>
      </c>
      <c r="Q438" s="123">
        <v>6.2237201779426563</v>
      </c>
      <c r="R438" s="123">
        <v>6.5213899141332385</v>
      </c>
      <c r="S438" s="123">
        <v>6.9174476931435827</v>
      </c>
      <c r="T438" s="123">
        <v>6.6780752779181807</v>
      </c>
      <c r="U438" s="123">
        <v>6.465229187598565</v>
      </c>
      <c r="V438" s="123">
        <v>6.3202678441607025</v>
      </c>
      <c r="W438" s="123">
        <v>6.3353777519719081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8.6165438474874119</v>
      </c>
      <c r="D439" s="99">
        <v>9.0083975928478512</v>
      </c>
      <c r="E439" s="99">
        <v>9.1065806375819687</v>
      </c>
      <c r="F439" s="99">
        <v>8.6273199320632106</v>
      </c>
      <c r="G439" s="99">
        <v>9.1273465028987903</v>
      </c>
      <c r="H439" s="99">
        <v>8.891814983482119</v>
      </c>
      <c r="I439" s="99">
        <v>8.3603386985363031</v>
      </c>
      <c r="J439" s="99">
        <v>8.3864007134787553</v>
      </c>
      <c r="K439" s="99">
        <v>7.7446252223305869</v>
      </c>
      <c r="L439" s="99">
        <v>8.0262145133285845</v>
      </c>
      <c r="M439" s="99">
        <v>7.4836129130433253</v>
      </c>
      <c r="N439" s="99">
        <v>6.9167680325927368</v>
      </c>
      <c r="O439" s="99">
        <v>6.5637926589549132</v>
      </c>
      <c r="P439" s="99">
        <v>6.4392293783987675</v>
      </c>
      <c r="Q439" s="99">
        <v>6.7071578108540031</v>
      </c>
      <c r="R439" s="99">
        <v>7.2216925618903201</v>
      </c>
      <c r="S439" s="99">
        <v>7.7110284718120079</v>
      </c>
      <c r="T439" s="99">
        <v>7.558070401126403</v>
      </c>
      <c r="U439" s="99">
        <v>7.3602740891599021</v>
      </c>
      <c r="V439" s="99">
        <v>7.1606330579473232</v>
      </c>
      <c r="W439" s="99">
        <v>7.2220382979325288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7.2231226041599497</v>
      </c>
      <c r="D440" s="110">
        <v>7.3893701481925129</v>
      </c>
      <c r="E440" s="110">
        <v>7.370413051196544</v>
      </c>
      <c r="F440" s="110">
        <v>7.7007495240719823</v>
      </c>
      <c r="G440" s="110">
        <v>7.2906571555623492</v>
      </c>
      <c r="H440" s="110">
        <v>7.7890061777024862</v>
      </c>
      <c r="I440" s="110">
        <v>7.453555724255529</v>
      </c>
      <c r="J440" s="110">
        <v>7.561183787950811</v>
      </c>
      <c r="K440" s="110">
        <v>6.7573637221380958</v>
      </c>
      <c r="L440" s="110">
        <v>6.8504270511434591</v>
      </c>
      <c r="M440" s="110">
        <v>5.7808427504186692</v>
      </c>
      <c r="N440" s="110">
        <v>6.392744682232534</v>
      </c>
      <c r="O440" s="110">
        <v>5.8931948015830473</v>
      </c>
      <c r="P440" s="110">
        <v>5.6213812877927287</v>
      </c>
      <c r="Q440" s="110">
        <v>5.7349081036191318</v>
      </c>
      <c r="R440" s="110">
        <v>5.7442385960575519</v>
      </c>
      <c r="S440" s="110">
        <v>6.0523951414921999</v>
      </c>
      <c r="T440" s="110">
        <v>5.6768721967719351</v>
      </c>
      <c r="U440" s="110">
        <v>5.2952909284701013</v>
      </c>
      <c r="V440" s="110">
        <v>5.1269738906480953</v>
      </c>
      <c r="W440" s="110">
        <v>5.3335426583531671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102.13982146447894</v>
      </c>
      <c r="D442" s="118">
        <f t="shared" si="232"/>
        <v>98.591870817995968</v>
      </c>
      <c r="E442" s="118">
        <f t="shared" si="232"/>
        <v>99.523964344325179</v>
      </c>
      <c r="F442" s="118">
        <f t="shared" si="232"/>
        <v>97.737853611190559</v>
      </c>
      <c r="G442" s="118">
        <f t="shared" si="232"/>
        <v>98.384731539212339</v>
      </c>
      <c r="H442" s="118">
        <f t="shared" si="232"/>
        <v>94.049129042129309</v>
      </c>
      <c r="I442" s="118">
        <f t="shared" si="232"/>
        <v>85.838205396742353</v>
      </c>
      <c r="J442" s="118">
        <f t="shared" si="232"/>
        <v>88.056104949741254</v>
      </c>
      <c r="K442" s="118">
        <f t="shared" si="232"/>
        <v>88.375026685848013</v>
      </c>
      <c r="L442" s="118">
        <f t="shared" si="232"/>
        <v>94.336056686107241</v>
      </c>
      <c r="M442" s="118">
        <f t="shared" si="232"/>
        <v>81.694788606037903</v>
      </c>
      <c r="N442" s="118">
        <f t="shared" si="232"/>
        <v>88.767785312773469</v>
      </c>
      <c r="O442" s="118">
        <f t="shared" si="232"/>
        <v>88.57530068738572</v>
      </c>
      <c r="P442" s="118">
        <f t="shared" si="232"/>
        <v>69.655696181690857</v>
      </c>
      <c r="Q442" s="118">
        <f t="shared" si="232"/>
        <v>76.43405015918465</v>
      </c>
      <c r="R442" s="118">
        <f t="shared" ref="R442:V442" si="233">R443+R446+R448+R457</f>
        <v>75.663623764207642</v>
      </c>
      <c r="S442" s="118">
        <f t="shared" si="233"/>
        <v>73.177429545626879</v>
      </c>
      <c r="T442" s="118">
        <f t="shared" si="233"/>
        <v>69.989063569785714</v>
      </c>
      <c r="U442" s="118">
        <f t="shared" si="233"/>
        <v>66.179747867455717</v>
      </c>
      <c r="V442" s="118">
        <f t="shared" si="233"/>
        <v>62.29208349794083</v>
      </c>
      <c r="W442" s="118">
        <f t="shared" ref="W442" si="234">W443+W446+W448+W457</f>
        <v>64.14965529266992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84.196160627016937</v>
      </c>
      <c r="D443" s="123">
        <f t="shared" si="235"/>
        <v>79.694691674064131</v>
      </c>
      <c r="E443" s="123">
        <f t="shared" si="235"/>
        <v>78.479876882654636</v>
      </c>
      <c r="F443" s="123">
        <f t="shared" si="235"/>
        <v>78.941898013091134</v>
      </c>
      <c r="G443" s="123">
        <f t="shared" si="235"/>
        <v>78.965934894827342</v>
      </c>
      <c r="H443" s="123">
        <f t="shared" si="235"/>
        <v>74.762124324653826</v>
      </c>
      <c r="I443" s="123">
        <f t="shared" si="235"/>
        <v>66.727732692158682</v>
      </c>
      <c r="J443" s="123">
        <f t="shared" si="235"/>
        <v>68.306733946589702</v>
      </c>
      <c r="K443" s="123">
        <f t="shared" si="235"/>
        <v>69.719798585297852</v>
      </c>
      <c r="L443" s="123">
        <f t="shared" si="235"/>
        <v>75.801933726639405</v>
      </c>
      <c r="M443" s="123">
        <f t="shared" si="235"/>
        <v>64.763230649986767</v>
      </c>
      <c r="N443" s="123">
        <f t="shared" si="235"/>
        <v>70.282237454107744</v>
      </c>
      <c r="O443" s="123">
        <f t="shared" si="235"/>
        <v>71.576199778884373</v>
      </c>
      <c r="P443" s="123">
        <f t="shared" si="235"/>
        <v>54.078171547140698</v>
      </c>
      <c r="Q443" s="123">
        <f t="shared" si="235"/>
        <v>59.566005647869375</v>
      </c>
      <c r="R443" s="123">
        <f t="shared" ref="R443:V443" si="236">SUM(R444:R445)</f>
        <v>57.598537972774039</v>
      </c>
      <c r="S443" s="123">
        <f t="shared" si="236"/>
        <v>54.179965811210607</v>
      </c>
      <c r="T443" s="123">
        <f t="shared" si="236"/>
        <v>50.813362612770945</v>
      </c>
      <c r="U443" s="123">
        <f t="shared" si="236"/>
        <v>48.263857106449315</v>
      </c>
      <c r="V443" s="123">
        <f t="shared" si="236"/>
        <v>45.488124064255238</v>
      </c>
      <c r="W443" s="123">
        <f t="shared" ref="W443" si="237">SUM(W444:W445)</f>
        <v>46.208558269710977</v>
      </c>
      <c r="DA443" s="130" t="s">
        <v>4651</v>
      </c>
    </row>
    <row r="444" spans="1:105" ht="12" customHeight="1" x14ac:dyDescent="0.25">
      <c r="A444" s="97" t="s">
        <v>218</v>
      </c>
      <c r="B444" s="99"/>
      <c r="C444" s="99">
        <v>82.266895496733284</v>
      </c>
      <c r="D444" s="99">
        <v>77.918392153891901</v>
      </c>
      <c r="E444" s="99">
        <v>76.789371215044298</v>
      </c>
      <c r="F444" s="99">
        <v>77.22847716138341</v>
      </c>
      <c r="G444" s="99">
        <v>77.279131640502598</v>
      </c>
      <c r="H444" s="99">
        <v>73.22137579318192</v>
      </c>
      <c r="I444" s="99">
        <v>65.356084226681517</v>
      </c>
      <c r="J444" s="99">
        <v>66.925028564044609</v>
      </c>
      <c r="K444" s="99">
        <v>68.338907403139359</v>
      </c>
      <c r="L444" s="99">
        <v>74.314946734266229</v>
      </c>
      <c r="M444" s="99">
        <v>63.53207333225324</v>
      </c>
      <c r="N444" s="99">
        <v>68.964954651018658</v>
      </c>
      <c r="O444" s="99">
        <v>70.214974412548855</v>
      </c>
      <c r="P444" s="99">
        <v>53.043237686968737</v>
      </c>
      <c r="Q444" s="99">
        <v>58.452847599980075</v>
      </c>
      <c r="R444" s="99">
        <v>56.538100658282687</v>
      </c>
      <c r="S444" s="99">
        <v>53.20042567015188</v>
      </c>
      <c r="T444" s="99">
        <v>49.899811279528883</v>
      </c>
      <c r="U444" s="99">
        <v>47.406199535172803</v>
      </c>
      <c r="V444" s="99">
        <v>44.693460321907345</v>
      </c>
      <c r="W444" s="99">
        <v>45.409607222148395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1.9292651302836576</v>
      </c>
      <c r="D445" s="99">
        <v>1.7762995201722256</v>
      </c>
      <c r="E445" s="99">
        <v>1.6905056676103332</v>
      </c>
      <c r="F445" s="99">
        <v>1.7134208517077198</v>
      </c>
      <c r="G445" s="99">
        <v>1.6868032543247438</v>
      </c>
      <c r="H445" s="99">
        <v>1.540748531471908</v>
      </c>
      <c r="I445" s="99">
        <v>1.371648465477161</v>
      </c>
      <c r="J445" s="99">
        <v>1.3817053825450909</v>
      </c>
      <c r="K445" s="99">
        <v>1.3808911821584968</v>
      </c>
      <c r="L445" s="99">
        <v>1.4869869923731811</v>
      </c>
      <c r="M445" s="99">
        <v>1.2311573177335218</v>
      </c>
      <c r="N445" s="99">
        <v>1.3172828030890789</v>
      </c>
      <c r="O445" s="99">
        <v>1.3612253663355143</v>
      </c>
      <c r="P445" s="99">
        <v>1.0349338601719631</v>
      </c>
      <c r="Q445" s="99">
        <v>1.1131580478892995</v>
      </c>
      <c r="R445" s="99">
        <v>1.0604373144913506</v>
      </c>
      <c r="S445" s="99">
        <v>0.97954014105872711</v>
      </c>
      <c r="T445" s="99">
        <v>0.91355133324205984</v>
      </c>
      <c r="U445" s="99">
        <v>0.85765757127651376</v>
      </c>
      <c r="V445" s="99">
        <v>0.79466374234789183</v>
      </c>
      <c r="W445" s="99">
        <v>0.79895104756257918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0.61347267236472136</v>
      </c>
      <c r="D446" s="123">
        <f t="shared" si="238"/>
        <v>0.91820505195889068</v>
      </c>
      <c r="E446" s="123">
        <f t="shared" si="238"/>
        <v>3.0886788360207609</v>
      </c>
      <c r="F446" s="123">
        <f t="shared" si="238"/>
        <v>1.1579552731479168</v>
      </c>
      <c r="G446" s="123">
        <f t="shared" si="238"/>
        <v>1.3417689407695144</v>
      </c>
      <c r="H446" s="123">
        <f t="shared" si="238"/>
        <v>1.4259902253070049</v>
      </c>
      <c r="I446" s="123">
        <f t="shared" si="238"/>
        <v>1.3645989101647678</v>
      </c>
      <c r="J446" s="123">
        <f t="shared" si="238"/>
        <v>1.961498252710747</v>
      </c>
      <c r="K446" s="123">
        <f t="shared" si="238"/>
        <v>1.8349885711737588</v>
      </c>
      <c r="L446" s="123">
        <f t="shared" si="238"/>
        <v>1.2250271021229961</v>
      </c>
      <c r="M446" s="123">
        <f t="shared" si="238"/>
        <v>1.2322501521516813</v>
      </c>
      <c r="N446" s="123">
        <f t="shared" si="238"/>
        <v>2.1328787629208361</v>
      </c>
      <c r="O446" s="123">
        <f t="shared" si="238"/>
        <v>1.4316017529421941</v>
      </c>
      <c r="P446" s="123">
        <f t="shared" si="238"/>
        <v>0.62897122640076519</v>
      </c>
      <c r="Q446" s="123">
        <f t="shared" si="238"/>
        <v>0.79012511949251818</v>
      </c>
      <c r="R446" s="123">
        <f t="shared" si="238"/>
        <v>1.1030975531168379</v>
      </c>
      <c r="S446" s="123">
        <f t="shared" si="238"/>
        <v>1.3708815027287251</v>
      </c>
      <c r="T446" s="123">
        <f t="shared" si="238"/>
        <v>1.7319915633661707</v>
      </c>
      <c r="U446" s="123">
        <f t="shared" si="238"/>
        <v>1.5117055120913279</v>
      </c>
      <c r="V446" s="123">
        <f t="shared" si="238"/>
        <v>1.1973880628217151</v>
      </c>
      <c r="W446" s="123">
        <f t="shared" si="238"/>
        <v>1.2792804020317596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0.61347267236472136</v>
      </c>
      <c r="D447" s="99">
        <f>RES_hhdet_in_tess!D67</f>
        <v>0.91820505195889068</v>
      </c>
      <c r="E447" s="99">
        <f>RES_hhdet_in_tess!E67</f>
        <v>3.0886788360207609</v>
      </c>
      <c r="F447" s="99">
        <f>RES_hhdet_in_tess!F67</f>
        <v>1.1579552731479168</v>
      </c>
      <c r="G447" s="99">
        <f>RES_hhdet_in_tess!G67</f>
        <v>1.3417689407695144</v>
      </c>
      <c r="H447" s="99">
        <f>RES_hhdet_in_tess!H67</f>
        <v>1.4259902253070049</v>
      </c>
      <c r="I447" s="99">
        <f>RES_hhdet_in_tess!I67</f>
        <v>1.3645989101647678</v>
      </c>
      <c r="J447" s="99">
        <f>RES_hhdet_in_tess!J67</f>
        <v>1.961498252710747</v>
      </c>
      <c r="K447" s="99">
        <f>RES_hhdet_in_tess!K67</f>
        <v>1.8349885711737588</v>
      </c>
      <c r="L447" s="99">
        <f>RES_hhdet_in_tess!L67</f>
        <v>1.2250271021229961</v>
      </c>
      <c r="M447" s="99">
        <f>RES_hhdet_in_tess!M67</f>
        <v>1.2322501521516813</v>
      </c>
      <c r="N447" s="99">
        <f>RES_hhdet_in_tess!N67</f>
        <v>2.1328787629208361</v>
      </c>
      <c r="O447" s="99">
        <f>RES_hhdet_in_tess!O67</f>
        <v>1.4316017529421941</v>
      </c>
      <c r="P447" s="99">
        <f>RES_hhdet_in_tess!P67</f>
        <v>0.62897122640076519</v>
      </c>
      <c r="Q447" s="99">
        <f>RES_hhdet_in_tess!Q67</f>
        <v>0.79012511949251818</v>
      </c>
      <c r="R447" s="99">
        <f>RES_hhdet_in_tess!R67</f>
        <v>1.1030975531168379</v>
      </c>
      <c r="S447" s="99">
        <f>RES_hhdet_in_tess!S67</f>
        <v>1.3708815027287251</v>
      </c>
      <c r="T447" s="99">
        <f>RES_hhdet_in_tess!T67</f>
        <v>1.7319915633661707</v>
      </c>
      <c r="U447" s="99">
        <f>RES_hhdet_in_tess!U67</f>
        <v>1.5117055120913279</v>
      </c>
      <c r="V447" s="99">
        <f>RES_hhdet_in_tess!V67</f>
        <v>1.1973880628217151</v>
      </c>
      <c r="W447" s="99">
        <f>RES_hhdet_in_tess!W67</f>
        <v>1.2792804020317596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11.93883528993179</v>
      </c>
      <c r="D448" s="123">
        <v>12.423150812906075</v>
      </c>
      <c r="E448" s="123">
        <v>12.369294142996511</v>
      </c>
      <c r="F448" s="123">
        <v>12.080560733383795</v>
      </c>
      <c r="G448" s="123">
        <v>12.483905449828956</v>
      </c>
      <c r="H448" s="123">
        <v>12.175759605709651</v>
      </c>
      <c r="I448" s="123">
        <v>12.364826796926598</v>
      </c>
      <c r="J448" s="123">
        <v>12.328147490282094</v>
      </c>
      <c r="K448" s="123">
        <v>11.892994426343973</v>
      </c>
      <c r="L448" s="123">
        <v>12.222008303759747</v>
      </c>
      <c r="M448" s="123">
        <v>11.126792185245627</v>
      </c>
      <c r="N448" s="123">
        <v>11.804998560394116</v>
      </c>
      <c r="O448" s="123">
        <v>11.309807070306361</v>
      </c>
      <c r="P448" s="123">
        <v>10.773189629861466</v>
      </c>
      <c r="Q448" s="123">
        <v>11.719669406010302</v>
      </c>
      <c r="R448" s="123">
        <v>12.42202694426757</v>
      </c>
      <c r="S448" s="123">
        <v>12.759521455821011</v>
      </c>
      <c r="T448" s="123">
        <v>12.726568580820627</v>
      </c>
      <c r="U448" s="123">
        <v>11.861765919764917</v>
      </c>
      <c r="V448" s="123">
        <v>11.157941452422243</v>
      </c>
      <c r="W448" s="123">
        <v>12.078462670974186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11.890936093999288</v>
      </c>
      <c r="D449" s="99">
        <v>12.476543259544142</v>
      </c>
      <c r="E449" s="99">
        <v>12.32317972408274</v>
      </c>
      <c r="F449" s="99">
        <v>11.854428052484423</v>
      </c>
      <c r="G449" s="99">
        <v>12.254395317782363</v>
      </c>
      <c r="H449" s="99">
        <v>12.06020072868343</v>
      </c>
      <c r="I449" s="99">
        <v>12.412412930600482</v>
      </c>
      <c r="J449" s="99">
        <v>12.130726048865281</v>
      </c>
      <c r="K449" s="99">
        <v>11.542873282095874</v>
      </c>
      <c r="L449" s="99">
        <v>12.157604788696871</v>
      </c>
      <c r="M449" s="99">
        <v>11.018673289244006</v>
      </c>
      <c r="N449" s="99">
        <v>11.731292236844583</v>
      </c>
      <c r="O449" s="99">
        <v>11.274161717623738</v>
      </c>
      <c r="P449" s="99">
        <v>10.713502468140989</v>
      </c>
      <c r="Q449" s="99">
        <v>11.789572134782494</v>
      </c>
      <c r="R449" s="99">
        <v>12.333357290515782</v>
      </c>
      <c r="S449" s="99">
        <v>12.608114746617018</v>
      </c>
      <c r="T449" s="99">
        <v>12.711131761027543</v>
      </c>
      <c r="U449" s="99">
        <v>11.792867525977066</v>
      </c>
      <c r="V449" s="99">
        <v>10.896049594936583</v>
      </c>
      <c r="W449" s="99">
        <v>12.113508083869979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12.983615092185998</v>
      </c>
      <c r="D450" s="99">
        <v>15.297233383055415</v>
      </c>
      <c r="E450" s="99">
        <v>14.932751189905748</v>
      </c>
      <c r="F450" s="99">
        <v>12.628208418020082</v>
      </c>
      <c r="G450" s="99">
        <v>15.519301989676448</v>
      </c>
      <c r="H450" s="99">
        <v>14.457343072163846</v>
      </c>
      <c r="I450" s="99">
        <v>13.745798235234533</v>
      </c>
      <c r="J450" s="99">
        <v>12.827409810582255</v>
      </c>
      <c r="K450" s="99">
        <v>12.537082215336351</v>
      </c>
      <c r="L450" s="99">
        <v>11.678393122676969</v>
      </c>
      <c r="M450" s="99">
        <v>9.8657657816048587</v>
      </c>
      <c r="N450" s="99">
        <v>12.881029489984861</v>
      </c>
      <c r="O450" s="99">
        <v>11.964770598522158</v>
      </c>
      <c r="P450" s="99">
        <v>13.296758084597959</v>
      </c>
      <c r="Q450" s="99">
        <v>11.818364112672038</v>
      </c>
      <c r="R450" s="99">
        <v>13.328439391329701</v>
      </c>
      <c r="S450" s="99">
        <v>11.700858250938289</v>
      </c>
      <c r="T450" s="99">
        <v>15.24604886917945</v>
      </c>
      <c r="U450" s="99">
        <v>12.960589980125473</v>
      </c>
      <c r="V450" s="99">
        <v>10.480265967579504</v>
      </c>
      <c r="W450" s="99">
        <v>12.648810896149465</v>
      </c>
      <c r="DA450" s="63" t="s">
        <v>4658</v>
      </c>
    </row>
    <row r="451" spans="1:105" ht="12" customHeight="1" x14ac:dyDescent="0.25">
      <c r="A451" s="100" t="s">
        <v>218</v>
      </c>
      <c r="B451" s="102"/>
      <c r="C451" s="102">
        <v>5.633170272851113</v>
      </c>
      <c r="D451" s="102">
        <v>6.1564343678299638</v>
      </c>
      <c r="E451" s="102">
        <v>6.085572845189561</v>
      </c>
      <c r="F451" s="102">
        <v>5.5258977342558504</v>
      </c>
      <c r="G451" s="102">
        <v>6.4805886732667828</v>
      </c>
      <c r="H451" s="102">
        <v>5.9119596246646235</v>
      </c>
      <c r="I451" s="102">
        <v>5.6164379695986693</v>
      </c>
      <c r="J451" s="102">
        <v>4.9986631702816906</v>
      </c>
      <c r="K451" s="102">
        <v>4.8167133100685726</v>
      </c>
      <c r="L451" s="102">
        <v>3.903063226526307</v>
      </c>
      <c r="M451" s="102">
        <v>2.6796610633398377</v>
      </c>
      <c r="N451" s="102">
        <v>5.0915779413050686</v>
      </c>
      <c r="O451" s="102">
        <v>4.6789464873704523</v>
      </c>
      <c r="P451" s="102">
        <v>5.4281914754950513</v>
      </c>
      <c r="Q451" s="102">
        <v>4.4634427932008807</v>
      </c>
      <c r="R451" s="102">
        <v>5.2713513346154617</v>
      </c>
      <c r="S451" s="102">
        <v>4.3760188990366853</v>
      </c>
      <c r="T451" s="102">
        <v>6.1655195640010572</v>
      </c>
      <c r="U451" s="102">
        <v>4.965180646628724</v>
      </c>
      <c r="V451" s="102">
        <v>3.7001243915104967</v>
      </c>
      <c r="W451" s="102">
        <v>5.1463844888153538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7.3504448193348866</v>
      </c>
      <c r="D452" s="105">
        <v>9.1407990152254488</v>
      </c>
      <c r="E452" s="105">
        <v>8.8471783447161911</v>
      </c>
      <c r="F452" s="105">
        <v>7.1023106837642311</v>
      </c>
      <c r="G452" s="105">
        <v>9.0387133164096625</v>
      </c>
      <c r="H452" s="105">
        <v>8.5453834474992192</v>
      </c>
      <c r="I452" s="105">
        <v>8.1293602656358601</v>
      </c>
      <c r="J452" s="105">
        <v>7.8287466403005599</v>
      </c>
      <c r="K452" s="105">
        <v>7.7203689052677786</v>
      </c>
      <c r="L452" s="105">
        <v>7.7753298961506605</v>
      </c>
      <c r="M452" s="105">
        <v>7.1861047182650193</v>
      </c>
      <c r="N452" s="105">
        <v>7.7894515486797928</v>
      </c>
      <c r="O452" s="105">
        <v>7.2858241111517055</v>
      </c>
      <c r="P452" s="105">
        <v>7.8685666091029116</v>
      </c>
      <c r="Q452" s="105">
        <v>7.354921319471158</v>
      </c>
      <c r="R452" s="105">
        <v>8.0570880567142389</v>
      </c>
      <c r="S452" s="105">
        <v>7.3248393519016028</v>
      </c>
      <c r="T452" s="105">
        <v>9.0805293051783966</v>
      </c>
      <c r="U452" s="105">
        <v>7.9954093334967444</v>
      </c>
      <c r="V452" s="105">
        <v>6.780141576069008</v>
      </c>
      <c r="W452" s="105">
        <v>7.5024264073341094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11.687721277267455</v>
      </c>
      <c r="D453" s="102">
        <v>11.926189348546881</v>
      </c>
      <c r="E453" s="102">
        <v>12.102217296133713</v>
      </c>
      <c r="F453" s="102">
        <v>12.581312939631124</v>
      </c>
      <c r="G453" s="102">
        <v>13.382662450785343</v>
      </c>
      <c r="H453" s="102">
        <v>11.986234192400385</v>
      </c>
      <c r="I453" s="102">
        <v>10.912478361992095</v>
      </c>
      <c r="J453" s="102">
        <v>12.438350460560192</v>
      </c>
      <c r="K453" s="102">
        <v>12.440371097733204</v>
      </c>
      <c r="L453" s="102">
        <v>12.071700821561032</v>
      </c>
      <c r="M453" s="102">
        <v>10.901288639170573</v>
      </c>
      <c r="N453" s="102">
        <v>11.511016844659096</v>
      </c>
      <c r="O453" s="102">
        <v>11.268333721663661</v>
      </c>
      <c r="P453" s="102">
        <v>10.612718848558714</v>
      </c>
      <c r="Q453" s="102">
        <v>10.923000890703435</v>
      </c>
      <c r="R453" s="102">
        <v>11.78997590361447</v>
      </c>
      <c r="S453" s="102">
        <v>12.623642283476137</v>
      </c>
      <c r="T453" s="102">
        <v>11.716596159991569</v>
      </c>
      <c r="U453" s="102">
        <v>11.588559501798667</v>
      </c>
      <c r="V453" s="102">
        <v>12.087145320491281</v>
      </c>
      <c r="W453" s="102">
        <v>11.40222895455495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14.973185487123528</v>
      </c>
      <c r="D454" s="105">
        <v>15.165365759270864</v>
      </c>
      <c r="E454" s="105">
        <v>15.501313277212311</v>
      </c>
      <c r="F454" s="105">
        <v>15.486032273508787</v>
      </c>
      <c r="G454" s="105">
        <v>17.032090603932385</v>
      </c>
      <c r="H454" s="105">
        <v>15.580299624401908</v>
      </c>
      <c r="I454" s="105">
        <v>12.194158317427926</v>
      </c>
      <c r="J454" s="105">
        <v>14.465605036676227</v>
      </c>
      <c r="K454" s="105">
        <v>16.331953361359457</v>
      </c>
      <c r="L454" s="105">
        <v>13.589181541120858</v>
      </c>
      <c r="M454" s="105">
        <v>14.287379447993153</v>
      </c>
      <c r="N454" s="105">
        <v>14.27798193439753</v>
      </c>
      <c r="O454" s="105">
        <v>13.300632799156249</v>
      </c>
      <c r="P454" s="105">
        <v>11.959655295830908</v>
      </c>
      <c r="Q454" s="105">
        <v>12.041878083712124</v>
      </c>
      <c r="R454" s="105">
        <v>14.520893150265362</v>
      </c>
      <c r="S454" s="105">
        <v>15.354977649912394</v>
      </c>
      <c r="T454" s="105">
        <v>13.776246968515915</v>
      </c>
      <c r="U454" s="105">
        <v>13.48585512385284</v>
      </c>
      <c r="V454" s="105">
        <v>13.726719081162358</v>
      </c>
      <c r="W454" s="105">
        <v>12.615254275154541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5.7095065799083811</v>
      </c>
      <c r="D455" s="99">
        <v>5.0530820089226012</v>
      </c>
      <c r="E455" s="99">
        <v>5.5149108443412098</v>
      </c>
      <c r="F455" s="99">
        <v>5.2955536173947451</v>
      </c>
      <c r="G455" s="99">
        <v>6.7151060785198116</v>
      </c>
      <c r="H455" s="99">
        <v>5.5799907028403721</v>
      </c>
      <c r="I455" s="99">
        <v>3.5429417594357679</v>
      </c>
      <c r="J455" s="99">
        <v>5.1894586336052164</v>
      </c>
      <c r="K455" s="99">
        <v>6.6902813856815895</v>
      </c>
      <c r="L455" s="99">
        <v>5.2271519423168042</v>
      </c>
      <c r="M455" s="99">
        <v>5.2621391576614522</v>
      </c>
      <c r="N455" s="99">
        <v>5.3340598737232625</v>
      </c>
      <c r="O455" s="99">
        <v>3.7968377107683757</v>
      </c>
      <c r="P455" s="99">
        <v>3.0738546971101512</v>
      </c>
      <c r="Q455" s="99">
        <v>3.080112907536622</v>
      </c>
      <c r="R455" s="99">
        <v>5.1842793300582093</v>
      </c>
      <c r="S455" s="99">
        <v>6.00780226620713</v>
      </c>
      <c r="T455" s="99">
        <v>4.5686698874167666</v>
      </c>
      <c r="U455" s="99">
        <v>4.4208216838083843</v>
      </c>
      <c r="V455" s="99">
        <v>4.8185548289133759</v>
      </c>
      <c r="W455" s="99">
        <v>3.3582396287084642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9.2636789072151497</v>
      </c>
      <c r="D456" s="99">
        <v>10.112283750348258</v>
      </c>
      <c r="E456" s="99">
        <v>9.9864024328710936</v>
      </c>
      <c r="F456" s="99">
        <v>10.190478656114037</v>
      </c>
      <c r="G456" s="99">
        <v>10.31698452541257</v>
      </c>
      <c r="H456" s="99">
        <v>10.000308921561537</v>
      </c>
      <c r="I456" s="99">
        <v>8.6512165579921554</v>
      </c>
      <c r="J456" s="99">
        <v>9.2761464030710137</v>
      </c>
      <c r="K456" s="99">
        <v>9.6416719756778662</v>
      </c>
      <c r="L456" s="99">
        <v>8.3620295988040478</v>
      </c>
      <c r="M456" s="99">
        <v>9.0252402903317037</v>
      </c>
      <c r="N456" s="99">
        <v>8.9439220606742644</v>
      </c>
      <c r="O456" s="99">
        <v>9.5037950883878768</v>
      </c>
      <c r="P456" s="99">
        <v>8.8858005987207562</v>
      </c>
      <c r="Q456" s="99">
        <v>8.9617651761755024</v>
      </c>
      <c r="R456" s="99">
        <v>9.3366138202071536</v>
      </c>
      <c r="S456" s="99">
        <v>9.3471753837052596</v>
      </c>
      <c r="T456" s="99">
        <v>9.2075770810991475</v>
      </c>
      <c r="U456" s="99">
        <v>9.0650334400444539</v>
      </c>
      <c r="V456" s="99">
        <v>8.9081642522489837</v>
      </c>
      <c r="W456" s="99">
        <v>9.2570146464460805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5.3913528751654978</v>
      </c>
      <c r="D457" s="123">
        <v>5.5558232790668729</v>
      </c>
      <c r="E457" s="123">
        <v>5.5861144826532749</v>
      </c>
      <c r="F457" s="123">
        <v>5.5574395915677197</v>
      </c>
      <c r="G457" s="123">
        <v>5.5931222537865262</v>
      </c>
      <c r="H457" s="123">
        <v>5.6852548864588206</v>
      </c>
      <c r="I457" s="123">
        <v>5.3810469974923016</v>
      </c>
      <c r="J457" s="123">
        <v>5.4597252601587209</v>
      </c>
      <c r="K457" s="123">
        <v>4.9272451030324325</v>
      </c>
      <c r="L457" s="123">
        <v>5.0870875535850875</v>
      </c>
      <c r="M457" s="123">
        <v>4.5725156186538394</v>
      </c>
      <c r="N457" s="123">
        <v>4.5476705353507736</v>
      </c>
      <c r="O457" s="123">
        <v>4.2576920852527778</v>
      </c>
      <c r="P457" s="123">
        <v>4.1753637782879318</v>
      </c>
      <c r="Q457" s="123">
        <v>4.3582499858124661</v>
      </c>
      <c r="R457" s="123">
        <v>4.5399612940491973</v>
      </c>
      <c r="S457" s="123">
        <v>4.8670607758665287</v>
      </c>
      <c r="T457" s="123">
        <v>4.7171408128279682</v>
      </c>
      <c r="U457" s="123">
        <v>4.5424193291501664</v>
      </c>
      <c r="V457" s="123">
        <v>4.4486299184416351</v>
      </c>
      <c r="W457" s="123">
        <v>4.5833539499529934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5.215093176392303</v>
      </c>
      <c r="D458" s="99">
        <v>5.4335469250938599</v>
      </c>
      <c r="E458" s="99">
        <v>5.4946047111614575</v>
      </c>
      <c r="F458" s="99">
        <v>5.2301445976417211</v>
      </c>
      <c r="G458" s="99">
        <v>5.5385127342691085</v>
      </c>
      <c r="H458" s="99">
        <v>5.3644481664115169</v>
      </c>
      <c r="I458" s="99">
        <v>5.0587028495762469</v>
      </c>
      <c r="J458" s="99">
        <v>5.1051267908868292</v>
      </c>
      <c r="K458" s="99">
        <v>4.7355700198735624</v>
      </c>
      <c r="L458" s="99">
        <v>4.9004444642945675</v>
      </c>
      <c r="M458" s="99">
        <v>4.5859410043171263</v>
      </c>
      <c r="N458" s="99">
        <v>4.2274073026019945</v>
      </c>
      <c r="O458" s="99">
        <v>4.0154841787717865</v>
      </c>
      <c r="P458" s="99">
        <v>3.9371951871274988</v>
      </c>
      <c r="Q458" s="99">
        <v>4.0694173101940363</v>
      </c>
      <c r="R458" s="99">
        <v>4.3860299382103873</v>
      </c>
      <c r="S458" s="99">
        <v>4.7090538350680342</v>
      </c>
      <c r="T458" s="99">
        <v>4.6410372273100418</v>
      </c>
      <c r="U458" s="99">
        <v>4.5345510463851699</v>
      </c>
      <c r="V458" s="99">
        <v>4.4360160321188715</v>
      </c>
      <c r="W458" s="99">
        <v>4.4853704548464384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5.5740346691822973</v>
      </c>
      <c r="D459" s="110">
        <v>5.7136175286519153</v>
      </c>
      <c r="E459" s="110">
        <v>5.6969602908240145</v>
      </c>
      <c r="F459" s="110">
        <v>5.972418420710059</v>
      </c>
      <c r="G459" s="110">
        <v>5.664620825962567</v>
      </c>
      <c r="H459" s="110">
        <v>6.0512979752918419</v>
      </c>
      <c r="I459" s="110">
        <v>5.8068525407352976</v>
      </c>
      <c r="J459" s="110">
        <v>5.9047213823709228</v>
      </c>
      <c r="K459" s="110">
        <v>5.287338762300509</v>
      </c>
      <c r="L459" s="110">
        <v>5.3683637677692406</v>
      </c>
      <c r="M459" s="110">
        <v>4.5480189469552919</v>
      </c>
      <c r="N459" s="110">
        <v>5.0614545744355093</v>
      </c>
      <c r="O459" s="110">
        <v>4.6933628841771879</v>
      </c>
      <c r="P459" s="110">
        <v>4.5042687738672713</v>
      </c>
      <c r="Q459" s="110">
        <v>4.6502936532680152</v>
      </c>
      <c r="R459" s="110">
        <v>4.7107845180744805</v>
      </c>
      <c r="S459" s="110">
        <v>5.0392981976772191</v>
      </c>
      <c r="T459" s="110">
        <v>4.8037266839280663</v>
      </c>
      <c r="U459" s="110">
        <v>4.5527041819261038</v>
      </c>
      <c r="V459" s="110">
        <v>4.4665412670223619</v>
      </c>
      <c r="W459" s="110">
        <v>4.694065207423928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30.284974611461845</v>
      </c>
      <c r="D461" s="118">
        <f t="shared" si="239"/>
        <v>29.232428186568491</v>
      </c>
      <c r="E461" s="118">
        <f t="shared" si="239"/>
        <v>28.479079217057226</v>
      </c>
      <c r="F461" s="118">
        <f t="shared" si="239"/>
        <v>27.993771688797601</v>
      </c>
      <c r="G461" s="118">
        <f t="shared" si="239"/>
        <v>28.320086076537958</v>
      </c>
      <c r="H461" s="118">
        <f t="shared" si="239"/>
        <v>26.435523618580866</v>
      </c>
      <c r="I461" s="118">
        <f t="shared" si="239"/>
        <v>24.122727124598722</v>
      </c>
      <c r="J461" s="118">
        <f t="shared" si="239"/>
        <v>23.762263441985777</v>
      </c>
      <c r="K461" s="118">
        <f t="shared" si="239"/>
        <v>24.111902737179687</v>
      </c>
      <c r="L461" s="118">
        <f t="shared" si="239"/>
        <v>25.423771913075967</v>
      </c>
      <c r="M461" s="118">
        <f t="shared" si="239"/>
        <v>21.931789804027062</v>
      </c>
      <c r="N461" s="118">
        <f t="shared" si="239"/>
        <v>22.948796551169181</v>
      </c>
      <c r="O461" s="118">
        <f t="shared" si="239"/>
        <v>22.887197411237597</v>
      </c>
      <c r="P461" s="118">
        <f t="shared" si="239"/>
        <v>17.299805549686468</v>
      </c>
      <c r="Q461" s="118">
        <f t="shared" si="239"/>
        <v>18.192766439347665</v>
      </c>
      <c r="R461" s="118">
        <f t="shared" ref="R461:V461" si="240">R462+R465+R467+R476</f>
        <v>17.771604845743354</v>
      </c>
      <c r="S461" s="118">
        <f t="shared" si="240"/>
        <v>16.951070815510615</v>
      </c>
      <c r="T461" s="118">
        <f t="shared" si="240"/>
        <v>15.89655303171023</v>
      </c>
      <c r="U461" s="118">
        <f t="shared" si="240"/>
        <v>15.182061337746019</v>
      </c>
      <c r="V461" s="118">
        <f t="shared" si="240"/>
        <v>14.145786904886849</v>
      </c>
      <c r="W461" s="118">
        <f t="shared" ref="W461" si="241">W462+W465+W467+W476</f>
        <v>14.482760043801242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26.431737943873774</v>
      </c>
      <c r="D462" s="123">
        <f t="shared" si="242"/>
        <v>24.830920989284582</v>
      </c>
      <c r="E462" s="123">
        <f t="shared" si="242"/>
        <v>24.28629531262872</v>
      </c>
      <c r="F462" s="123">
        <f t="shared" si="242"/>
        <v>24.164591673534847</v>
      </c>
      <c r="G462" s="123">
        <f t="shared" si="242"/>
        <v>23.829715221192217</v>
      </c>
      <c r="H462" s="123">
        <f t="shared" si="242"/>
        <v>22.260361698484463</v>
      </c>
      <c r="I462" s="123">
        <f t="shared" si="242"/>
        <v>19.592664277094539</v>
      </c>
      <c r="J462" s="123">
        <f t="shared" si="242"/>
        <v>19.801145442220051</v>
      </c>
      <c r="K462" s="123">
        <f t="shared" si="242"/>
        <v>19.99248659892962</v>
      </c>
      <c r="L462" s="123">
        <f t="shared" si="242"/>
        <v>21.37825271572418</v>
      </c>
      <c r="M462" s="123">
        <f t="shared" si="242"/>
        <v>18.232757941093066</v>
      </c>
      <c r="N462" s="123">
        <f t="shared" si="242"/>
        <v>19.214025554515228</v>
      </c>
      <c r="O462" s="123">
        <f t="shared" si="242"/>
        <v>19.165063937673324</v>
      </c>
      <c r="P462" s="123">
        <f t="shared" si="242"/>
        <v>14.01614486131961</v>
      </c>
      <c r="Q462" s="123">
        <f t="shared" si="242"/>
        <v>14.956325594377653</v>
      </c>
      <c r="R462" s="123">
        <f t="shared" ref="R462:V462" si="243">SUM(R463:R464)</f>
        <v>14.403373964031806</v>
      </c>
      <c r="S462" s="123">
        <f t="shared" si="243"/>
        <v>13.465965721797122</v>
      </c>
      <c r="T462" s="123">
        <f t="shared" si="243"/>
        <v>12.549450559476799</v>
      </c>
      <c r="U462" s="123">
        <f t="shared" si="243"/>
        <v>11.85797899953443</v>
      </c>
      <c r="V462" s="123">
        <f t="shared" si="243"/>
        <v>11.103648898398058</v>
      </c>
      <c r="W462" s="123">
        <f t="shared" ref="W462" si="244">SUM(W463:W464)</f>
        <v>11.236827084112294</v>
      </c>
      <c r="DA462" s="130" t="s">
        <v>4819</v>
      </c>
    </row>
    <row r="463" spans="1:105" ht="12" customHeight="1" x14ac:dyDescent="0.25">
      <c r="A463" s="97" t="s">
        <v>218</v>
      </c>
      <c r="B463" s="99"/>
      <c r="C463" s="99">
        <v>26.431737943873774</v>
      </c>
      <c r="D463" s="99">
        <v>24.830920989284582</v>
      </c>
      <c r="E463" s="99">
        <v>24.28629531262872</v>
      </c>
      <c r="F463" s="99">
        <v>24.164591673534847</v>
      </c>
      <c r="G463" s="99">
        <v>23.829715221192217</v>
      </c>
      <c r="H463" s="99">
        <v>22.260361698484463</v>
      </c>
      <c r="I463" s="99">
        <v>19.592664277094539</v>
      </c>
      <c r="J463" s="99">
        <v>19.801145442220051</v>
      </c>
      <c r="K463" s="99">
        <v>19.99248659892962</v>
      </c>
      <c r="L463" s="99">
        <v>21.37825271572418</v>
      </c>
      <c r="M463" s="99">
        <v>18.232757941093066</v>
      </c>
      <c r="N463" s="99">
        <v>19.214025554515228</v>
      </c>
      <c r="O463" s="99">
        <v>19.165063937673324</v>
      </c>
      <c r="P463" s="99">
        <v>14.01614486131961</v>
      </c>
      <c r="Q463" s="99">
        <v>14.956325594377653</v>
      </c>
      <c r="R463" s="99">
        <v>14.403373964031806</v>
      </c>
      <c r="S463" s="99">
        <v>13.465965721797122</v>
      </c>
      <c r="T463" s="99">
        <v>12.549450559476799</v>
      </c>
      <c r="U463" s="99">
        <v>11.85797899953443</v>
      </c>
      <c r="V463" s="99">
        <v>11.103648898398058</v>
      </c>
      <c r="W463" s="99">
        <v>11.236827084112294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2.9679657871213903</v>
      </c>
      <c r="D467" s="123">
        <v>3.3767194722554645</v>
      </c>
      <c r="E467" s="123">
        <v>3.1855651551711914</v>
      </c>
      <c r="F467" s="123">
        <v>2.8552689392736483</v>
      </c>
      <c r="G467" s="123">
        <v>3.4455127333652582</v>
      </c>
      <c r="H467" s="123">
        <v>3.2184381800474275</v>
      </c>
      <c r="I467" s="123">
        <v>3.5694099755761806</v>
      </c>
      <c r="J467" s="123">
        <v>3.0196984549393933</v>
      </c>
      <c r="K467" s="123">
        <v>3.0995139613375402</v>
      </c>
      <c r="L467" s="123">
        <v>3.0712569881714331</v>
      </c>
      <c r="M467" s="123">
        <v>2.7228127819315504</v>
      </c>
      <c r="N467" s="123">
        <v>2.8743984287969377</v>
      </c>
      <c r="O467" s="123">
        <v>2.8702856513185804</v>
      </c>
      <c r="P467" s="123">
        <v>2.5296261998981504</v>
      </c>
      <c r="Q467" s="123">
        <v>2.5555890753633554</v>
      </c>
      <c r="R467" s="123">
        <v>2.6011996787463909</v>
      </c>
      <c r="S467" s="123">
        <v>2.6731393474327398</v>
      </c>
      <c r="T467" s="123">
        <v>2.5349681937233317</v>
      </c>
      <c r="U467" s="123">
        <v>2.4821657137314261</v>
      </c>
      <c r="V467" s="123">
        <v>2.1937520726117428</v>
      </c>
      <c r="W467" s="123">
        <v>2.4723207781925929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3.8630774275515685</v>
      </c>
      <c r="D468" s="99">
        <v>3.9758530452018026</v>
      </c>
      <c r="E468" s="99">
        <v>3.9173846809168573</v>
      </c>
      <c r="F468" s="99">
        <v>3.7306724917556342</v>
      </c>
      <c r="G468" s="99">
        <v>3.8500335805624224</v>
      </c>
      <c r="H468" s="99">
        <v>3.7253362539045733</v>
      </c>
      <c r="I468" s="99">
        <v>3.7671664722968758</v>
      </c>
      <c r="J468" s="99">
        <v>3.6749056376526523</v>
      </c>
      <c r="K468" s="99">
        <v>3.4889878583730809</v>
      </c>
      <c r="L468" s="99">
        <v>3.5983884449115653</v>
      </c>
      <c r="M468" s="99">
        <v>3.2309443785256566</v>
      </c>
      <c r="N468" s="99">
        <v>3.3279839115274208</v>
      </c>
      <c r="O468" s="99">
        <v>3.1043343311075531</v>
      </c>
      <c r="P468" s="99">
        <v>2.8148080036427396</v>
      </c>
      <c r="Q468" s="99">
        <v>2.9288125405462986</v>
      </c>
      <c r="R468" s="99">
        <v>3.0372114831830235</v>
      </c>
      <c r="S468" s="99">
        <v>3.0502053056522116</v>
      </c>
      <c r="T468" s="99">
        <v>3.0253409422099851</v>
      </c>
      <c r="U468" s="99">
        <v>2.7832543643286276</v>
      </c>
      <c r="V468" s="99">
        <v>2.5567700584133215</v>
      </c>
      <c r="W468" s="99">
        <v>2.788413638410514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1.7143578053962707</v>
      </c>
      <c r="D469" s="99">
        <v>1.82113008235594</v>
      </c>
      <c r="E469" s="99">
        <v>1.7946902764368322</v>
      </c>
      <c r="F469" s="99">
        <v>1.6496155147703904</v>
      </c>
      <c r="G469" s="99">
        <v>1.8843048036473444</v>
      </c>
      <c r="H469" s="99">
        <v>1.6991700111057522</v>
      </c>
      <c r="I469" s="99">
        <v>1.6065643281485058</v>
      </c>
      <c r="J469" s="99">
        <v>1.4350590213999179</v>
      </c>
      <c r="K469" s="99">
        <v>1.3735512642715217</v>
      </c>
      <c r="L469" s="99">
        <v>1.1365581697995735</v>
      </c>
      <c r="M469" s="99">
        <v>0.79217918330714543</v>
      </c>
      <c r="N469" s="99">
        <v>1.3611412855391172</v>
      </c>
      <c r="O469" s="99">
        <v>1.2212189590666578</v>
      </c>
      <c r="P469" s="99">
        <v>1.3275085589179112</v>
      </c>
      <c r="Q469" s="99">
        <v>1.0731753186638815</v>
      </c>
      <c r="R469" s="99">
        <v>1.2381053167950509</v>
      </c>
      <c r="S469" s="99">
        <v>1.0414803748950741</v>
      </c>
      <c r="T469" s="99">
        <v>1.3929558008799763</v>
      </c>
      <c r="U469" s="99">
        <v>1.1236387000679453</v>
      </c>
      <c r="V469" s="99">
        <v>0.85004933936335925</v>
      </c>
      <c r="W469" s="99">
        <v>1.1518788955455614</v>
      </c>
      <c r="DA469" s="63" t="s">
        <v>4826</v>
      </c>
    </row>
    <row r="470" spans="1:105" ht="12" customHeight="1" x14ac:dyDescent="0.25">
      <c r="A470" s="100" t="s">
        <v>218</v>
      </c>
      <c r="B470" s="102"/>
      <c r="C470" s="102">
        <v>1.7143578053962707</v>
      </c>
      <c r="D470" s="102">
        <v>1.82113008235594</v>
      </c>
      <c r="E470" s="102">
        <v>1.7946902764368322</v>
      </c>
      <c r="F470" s="102">
        <v>1.6496155147703904</v>
      </c>
      <c r="G470" s="102">
        <v>1.8843048036473444</v>
      </c>
      <c r="H470" s="102">
        <v>1.6991700111057522</v>
      </c>
      <c r="I470" s="102">
        <v>1.6065643281485058</v>
      </c>
      <c r="J470" s="102">
        <v>1.4350590213999179</v>
      </c>
      <c r="K470" s="102">
        <v>1.3735512642715217</v>
      </c>
      <c r="L470" s="102">
        <v>1.1365581697995735</v>
      </c>
      <c r="M470" s="102">
        <v>0.79217918330714543</v>
      </c>
      <c r="N470" s="102">
        <v>1.3611412855391172</v>
      </c>
      <c r="O470" s="102">
        <v>1.2212189590666578</v>
      </c>
      <c r="P470" s="102">
        <v>1.3275085589179112</v>
      </c>
      <c r="Q470" s="102">
        <v>1.0731753186638815</v>
      </c>
      <c r="R470" s="102">
        <v>1.2381053167950509</v>
      </c>
      <c r="S470" s="102">
        <v>1.0414803748950741</v>
      </c>
      <c r="T470" s="102">
        <v>1.3929558008799763</v>
      </c>
      <c r="U470" s="102">
        <v>1.1236387000679453</v>
      </c>
      <c r="V470" s="102">
        <v>0.85004933936335925</v>
      </c>
      <c r="W470" s="102">
        <v>1.1518788955455614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0.88527088046668145</v>
      </c>
      <c r="D476" s="123">
        <v>1.0247877250284461</v>
      </c>
      <c r="E476" s="123">
        <v>1.0072187492573161</v>
      </c>
      <c r="F476" s="123">
        <v>0.97391107598910243</v>
      </c>
      <c r="G476" s="123">
        <v>1.0448581219804822</v>
      </c>
      <c r="H476" s="123">
        <v>0.95672374004897454</v>
      </c>
      <c r="I476" s="123">
        <v>0.96065287192800297</v>
      </c>
      <c r="J476" s="123">
        <v>0.94141954482633172</v>
      </c>
      <c r="K476" s="123">
        <v>1.0199021769125278</v>
      </c>
      <c r="L476" s="123">
        <v>0.97426220918035322</v>
      </c>
      <c r="M476" s="123">
        <v>0.97621908100244348</v>
      </c>
      <c r="N476" s="123">
        <v>0.86037256785701499</v>
      </c>
      <c r="O476" s="123">
        <v>0.85184782224569</v>
      </c>
      <c r="P476" s="123">
        <v>0.75403448846870891</v>
      </c>
      <c r="Q476" s="123">
        <v>0.68085176960665739</v>
      </c>
      <c r="R476" s="123">
        <v>0.7670312029651587</v>
      </c>
      <c r="S476" s="123">
        <v>0.8119657462807528</v>
      </c>
      <c r="T476" s="123">
        <v>0.81213427851009812</v>
      </c>
      <c r="U476" s="123">
        <v>0.84191662448016247</v>
      </c>
      <c r="V476" s="123">
        <v>0.84838593387704953</v>
      </c>
      <c r="W476" s="123">
        <v>0.7736121814963548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1.7394204664368749</v>
      </c>
      <c r="D477" s="99">
        <v>1.8189060591394954</v>
      </c>
      <c r="E477" s="99">
        <v>1.8387374066416287</v>
      </c>
      <c r="F477" s="99">
        <v>1.7420375376669364</v>
      </c>
      <c r="G477" s="99">
        <v>1.8429048279306357</v>
      </c>
      <c r="H477" s="99">
        <v>1.7952135637880378</v>
      </c>
      <c r="I477" s="99">
        <v>1.6878881941511976</v>
      </c>
      <c r="J477" s="99">
        <v>1.6915967101429998</v>
      </c>
      <c r="K477" s="99">
        <v>1.5627882554149204</v>
      </c>
      <c r="L477" s="99">
        <v>1.6207417169761118</v>
      </c>
      <c r="M477" s="99">
        <v>1.5112353401742413</v>
      </c>
      <c r="N477" s="99">
        <v>1.3966790293055202</v>
      </c>
      <c r="O477" s="99">
        <v>1.3254262171619806</v>
      </c>
      <c r="P477" s="99">
        <v>1.3000503113316033</v>
      </c>
      <c r="Q477" s="99">
        <v>1.3542176399519441</v>
      </c>
      <c r="R477" s="99">
        <v>1.4582144640047909</v>
      </c>
      <c r="S477" s="99">
        <v>1.5568458208559708</v>
      </c>
      <c r="T477" s="99">
        <v>1.5259497051075701</v>
      </c>
      <c r="U477" s="99">
        <v>1.4860131623966593</v>
      </c>
      <c r="V477" s="99">
        <v>1.4458531586103036</v>
      </c>
      <c r="W477" s="99">
        <v>1.4582871380599978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25292638</v>
      </c>
      <c r="C5" s="120">
        <v>25301622</v>
      </c>
      <c r="D5" s="120">
        <v>26311532</v>
      </c>
      <c r="E5" s="120">
        <v>27311475</v>
      </c>
      <c r="F5" s="120">
        <v>28249797</v>
      </c>
      <c r="G5" s="120">
        <v>30193203</v>
      </c>
      <c r="H5" s="120">
        <v>32641025</v>
      </c>
      <c r="I5" s="120">
        <v>35700694</v>
      </c>
      <c r="J5" s="120">
        <v>37333839</v>
      </c>
      <c r="K5" s="120">
        <v>38722983</v>
      </c>
      <c r="L5" s="120">
        <v>40166704</v>
      </c>
      <c r="M5" s="120">
        <v>41542557</v>
      </c>
      <c r="N5" s="120">
        <v>42848785</v>
      </c>
      <c r="O5" s="120">
        <v>43844796</v>
      </c>
      <c r="P5" s="120">
        <v>44494038</v>
      </c>
      <c r="Q5" s="120">
        <v>44345502</v>
      </c>
      <c r="R5" s="120">
        <v>43797355</v>
      </c>
      <c r="S5" s="120">
        <v>43856005</v>
      </c>
      <c r="T5" s="120">
        <v>44405108</v>
      </c>
      <c r="U5" s="120">
        <v>44760541</v>
      </c>
      <c r="V5" s="120">
        <v>44668029</v>
      </c>
      <c r="W5" s="120">
        <v>44982431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25292638</v>
      </c>
      <c r="C7" s="52">
        <v>25301622</v>
      </c>
      <c r="D7" s="52">
        <v>26311532</v>
      </c>
      <c r="E7" s="52">
        <v>27311475</v>
      </c>
      <c r="F7" s="52">
        <v>28249797</v>
      </c>
      <c r="G7" s="52">
        <v>30193203</v>
      </c>
      <c r="H7" s="52">
        <v>32641025</v>
      </c>
      <c r="I7" s="52">
        <v>35700694</v>
      </c>
      <c r="J7" s="52">
        <v>37333839</v>
      </c>
      <c r="K7" s="52">
        <v>38722983</v>
      </c>
      <c r="L7" s="52">
        <v>40166704</v>
      </c>
      <c r="M7" s="52">
        <v>41542557</v>
      </c>
      <c r="N7" s="52">
        <v>42848785</v>
      </c>
      <c r="O7" s="52">
        <v>43844796</v>
      </c>
      <c r="P7" s="52">
        <v>44494038</v>
      </c>
      <c r="Q7" s="52">
        <v>44345502</v>
      </c>
      <c r="R7" s="52">
        <v>43797355</v>
      </c>
      <c r="S7" s="52">
        <v>43856005</v>
      </c>
      <c r="T7" s="52">
        <v>44405108</v>
      </c>
      <c r="U7" s="52">
        <v>44760541</v>
      </c>
      <c r="V7" s="52">
        <v>44668029</v>
      </c>
      <c r="W7" s="52">
        <v>44982431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999855</v>
      </c>
      <c r="C9" s="52">
        <v>1135738</v>
      </c>
      <c r="D9" s="52">
        <v>1434449</v>
      </c>
      <c r="E9" s="52">
        <v>1815328</v>
      </c>
      <c r="F9" s="52">
        <v>2139029</v>
      </c>
      <c r="G9" s="52">
        <v>2588600</v>
      </c>
      <c r="H9" s="52">
        <v>3321521</v>
      </c>
      <c r="I9" s="52">
        <v>4227281</v>
      </c>
      <c r="J9" s="52">
        <v>4927209</v>
      </c>
      <c r="K9" s="52">
        <v>5274430</v>
      </c>
      <c r="L9" s="52">
        <v>5702773</v>
      </c>
      <c r="M9" s="52">
        <v>6013307</v>
      </c>
      <c r="N9" s="52">
        <v>6370761</v>
      </c>
      <c r="O9" s="52">
        <v>6622786</v>
      </c>
      <c r="P9" s="52">
        <v>6680902</v>
      </c>
      <c r="Q9" s="52">
        <v>6726234</v>
      </c>
      <c r="R9" s="52">
        <v>6825475</v>
      </c>
      <c r="S9" s="52">
        <v>7003817</v>
      </c>
      <c r="T9" s="52">
        <v>7341781</v>
      </c>
      <c r="U9" s="52">
        <v>7676118</v>
      </c>
      <c r="V9" s="52">
        <v>8021364</v>
      </c>
      <c r="W9" s="52">
        <v>8263496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6573505</v>
      </c>
      <c r="C11" s="52">
        <v>6715131</v>
      </c>
      <c r="D11" s="52">
        <v>7193633</v>
      </c>
      <c r="E11" s="52">
        <v>7724944</v>
      </c>
      <c r="F11" s="52">
        <v>8407575</v>
      </c>
      <c r="G11" s="52">
        <v>9084741</v>
      </c>
      <c r="H11" s="52">
        <v>9943804</v>
      </c>
      <c r="I11" s="52">
        <v>10941670</v>
      </c>
      <c r="J11" s="52">
        <v>11818737</v>
      </c>
      <c r="K11" s="52">
        <v>12427037</v>
      </c>
      <c r="L11" s="52">
        <v>13006344</v>
      </c>
      <c r="M11" s="52">
        <v>13621560</v>
      </c>
      <c r="N11" s="52">
        <v>14210629</v>
      </c>
      <c r="O11" s="52">
        <v>14915437</v>
      </c>
      <c r="P11" s="52">
        <v>15326306</v>
      </c>
      <c r="Q11" s="52">
        <v>15376291</v>
      </c>
      <c r="R11" s="52">
        <v>15488827</v>
      </c>
      <c r="S11" s="52">
        <v>15637177</v>
      </c>
      <c r="T11" s="52">
        <v>16360370</v>
      </c>
      <c r="U11" s="52">
        <v>16636255</v>
      </c>
      <c r="V11" s="52">
        <v>16838364</v>
      </c>
      <c r="W11" s="52">
        <v>17006340</v>
      </c>
      <c r="DA11" s="63" t="s">
        <v>1094</v>
      </c>
    </row>
    <row r="12" spans="1:105" ht="12" customHeight="1" x14ac:dyDescent="0.25">
      <c r="A12" s="97" t="s">
        <v>131</v>
      </c>
      <c r="B12" s="52">
        <v>9843</v>
      </c>
      <c r="C12" s="52">
        <v>10399</v>
      </c>
      <c r="D12" s="52">
        <v>10863</v>
      </c>
      <c r="E12" s="52">
        <v>13445</v>
      </c>
      <c r="F12" s="52">
        <v>14358</v>
      </c>
      <c r="G12" s="52">
        <v>16401</v>
      </c>
      <c r="H12" s="52">
        <v>21044</v>
      </c>
      <c r="I12" s="52">
        <v>25617</v>
      </c>
      <c r="J12" s="52">
        <v>31988</v>
      </c>
      <c r="K12" s="52">
        <v>39040</v>
      </c>
      <c r="L12" s="52">
        <v>46732</v>
      </c>
      <c r="M12" s="52">
        <v>56231</v>
      </c>
      <c r="N12" s="52">
        <v>64755</v>
      </c>
      <c r="O12" s="52">
        <v>79679</v>
      </c>
      <c r="P12" s="52">
        <v>110009</v>
      </c>
      <c r="Q12" s="52">
        <v>116305</v>
      </c>
      <c r="R12" s="52">
        <v>113379</v>
      </c>
      <c r="S12" s="52">
        <v>111701</v>
      </c>
      <c r="T12" s="52">
        <v>143722</v>
      </c>
      <c r="U12" s="52">
        <v>141245</v>
      </c>
      <c r="V12" s="52">
        <v>144725</v>
      </c>
      <c r="W12" s="52">
        <v>155351</v>
      </c>
      <c r="DA12" s="63" t="s">
        <v>1095</v>
      </c>
    </row>
    <row r="13" spans="1:105" ht="12" customHeight="1" x14ac:dyDescent="0.25">
      <c r="A13" s="97" t="s">
        <v>124</v>
      </c>
      <c r="B13" s="52">
        <v>7627707</v>
      </c>
      <c r="C13" s="52">
        <v>7298333</v>
      </c>
      <c r="D13" s="52">
        <v>7081427</v>
      </c>
      <c r="E13" s="52">
        <v>6920551</v>
      </c>
      <c r="F13" s="52">
        <v>6669667</v>
      </c>
      <c r="G13" s="52">
        <v>6551145</v>
      </c>
      <c r="H13" s="52">
        <v>6344252</v>
      </c>
      <c r="I13" s="52">
        <v>6132011</v>
      </c>
      <c r="J13" s="52">
        <v>5860557</v>
      </c>
      <c r="K13" s="52">
        <v>5722642</v>
      </c>
      <c r="L13" s="52">
        <v>5507818</v>
      </c>
      <c r="M13" s="52">
        <v>5484019</v>
      </c>
      <c r="N13" s="52">
        <v>5354236</v>
      </c>
      <c r="O13" s="52">
        <v>5299591</v>
      </c>
      <c r="P13" s="52">
        <v>5242291</v>
      </c>
      <c r="Q13" s="52">
        <v>5142942</v>
      </c>
      <c r="R13" s="52">
        <v>4968924</v>
      </c>
      <c r="S13" s="52">
        <v>4934706</v>
      </c>
      <c r="T13" s="52">
        <v>4844838</v>
      </c>
      <c r="U13" s="52">
        <v>4778655</v>
      </c>
      <c r="V13" s="52">
        <v>4637950</v>
      </c>
      <c r="W13" s="52">
        <v>4658722</v>
      </c>
      <c r="DA13" s="63" t="s">
        <v>1096</v>
      </c>
    </row>
    <row r="14" spans="1:105" ht="12" customHeight="1" x14ac:dyDescent="0.25">
      <c r="A14" s="97" t="s">
        <v>123</v>
      </c>
      <c r="B14" s="52">
        <v>44419</v>
      </c>
      <c r="C14" s="52">
        <v>41169</v>
      </c>
      <c r="D14" s="52">
        <v>37737</v>
      </c>
      <c r="E14" s="52">
        <v>40740</v>
      </c>
      <c r="F14" s="52">
        <v>38949</v>
      </c>
      <c r="G14" s="52">
        <v>34363</v>
      </c>
      <c r="H14" s="52">
        <v>33990</v>
      </c>
      <c r="I14" s="52">
        <v>32728</v>
      </c>
      <c r="J14" s="52">
        <v>35946</v>
      </c>
      <c r="K14" s="52">
        <v>37610</v>
      </c>
      <c r="L14" s="52">
        <v>43247</v>
      </c>
      <c r="M14" s="52">
        <v>47041</v>
      </c>
      <c r="N14" s="52">
        <v>53886</v>
      </c>
      <c r="O14" s="52">
        <v>59777</v>
      </c>
      <c r="P14" s="52">
        <v>62894</v>
      </c>
      <c r="Q14" s="52">
        <v>64584</v>
      </c>
      <c r="R14" s="52">
        <v>62812</v>
      </c>
      <c r="S14" s="52">
        <v>66875</v>
      </c>
      <c r="T14" s="52">
        <v>67319</v>
      </c>
      <c r="U14" s="52">
        <v>67392</v>
      </c>
      <c r="V14" s="52">
        <v>71696</v>
      </c>
      <c r="W14" s="52">
        <v>68787</v>
      </c>
      <c r="DA14" s="63" t="s">
        <v>1097</v>
      </c>
    </row>
    <row r="15" spans="1:105" ht="12" customHeight="1" x14ac:dyDescent="0.25">
      <c r="A15" s="97" t="s">
        <v>122</v>
      </c>
      <c r="B15" s="52">
        <v>9699172</v>
      </c>
      <c r="C15" s="52">
        <v>9832842</v>
      </c>
      <c r="D15" s="52">
        <v>10491511</v>
      </c>
      <c r="E15" s="52">
        <v>10914526</v>
      </c>
      <c r="F15" s="52">
        <v>11332286</v>
      </c>
      <c r="G15" s="52">
        <v>12401384</v>
      </c>
      <c r="H15" s="52">
        <v>13760618</v>
      </c>
      <c r="I15" s="52">
        <v>15268257</v>
      </c>
      <c r="J15" s="52">
        <v>15785620</v>
      </c>
      <c r="K15" s="52">
        <v>16092543</v>
      </c>
      <c r="L15" s="52">
        <v>16354598</v>
      </c>
      <c r="M15" s="52">
        <v>16686286</v>
      </c>
      <c r="N15" s="52">
        <v>17155086</v>
      </c>
      <c r="O15" s="52">
        <v>17303869</v>
      </c>
      <c r="P15" s="52">
        <v>17333422</v>
      </c>
      <c r="Q15" s="52">
        <v>17326568</v>
      </c>
      <c r="R15" s="52">
        <v>16885506</v>
      </c>
      <c r="S15" s="52">
        <v>16583704</v>
      </c>
      <c r="T15" s="52">
        <v>16160474</v>
      </c>
      <c r="U15" s="52">
        <v>15898790</v>
      </c>
      <c r="V15" s="52">
        <v>15600310</v>
      </c>
      <c r="W15" s="52">
        <v>15127815</v>
      </c>
      <c r="DA15" s="63" t="s">
        <v>1098</v>
      </c>
    </row>
    <row r="16" spans="1:105" ht="12" customHeight="1" x14ac:dyDescent="0.25">
      <c r="A16" s="97" t="s">
        <v>121</v>
      </c>
      <c r="B16" s="52">
        <v>1337992</v>
      </c>
      <c r="C16" s="52">
        <v>1403748</v>
      </c>
      <c r="D16" s="52">
        <v>1496361</v>
      </c>
      <c r="E16" s="52">
        <v>1697269</v>
      </c>
      <c r="F16" s="52">
        <v>1786962</v>
      </c>
      <c r="G16" s="52">
        <v>2105169</v>
      </c>
      <c r="H16" s="52">
        <v>2537317</v>
      </c>
      <c r="I16" s="52">
        <v>3300411</v>
      </c>
      <c r="J16" s="52">
        <v>3800991</v>
      </c>
      <c r="K16" s="52">
        <v>4404111</v>
      </c>
      <c r="L16" s="52">
        <v>5207965</v>
      </c>
      <c r="M16" s="52">
        <v>5647420</v>
      </c>
      <c r="N16" s="52">
        <v>6010193</v>
      </c>
      <c r="O16" s="52">
        <v>6186443</v>
      </c>
      <c r="P16" s="52">
        <v>6419116</v>
      </c>
      <c r="Q16" s="52">
        <v>6318812</v>
      </c>
      <c r="R16" s="52">
        <v>6277907</v>
      </c>
      <c r="S16" s="52">
        <v>6521842</v>
      </c>
      <c r="T16" s="52">
        <v>6828385</v>
      </c>
      <c r="U16" s="52">
        <v>7238204</v>
      </c>
      <c r="V16" s="52">
        <v>7374984</v>
      </c>
      <c r="W16" s="52">
        <v>7965416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208</v>
      </c>
      <c r="B18" s="52">
        <v>3794570</v>
      </c>
      <c r="C18" s="52">
        <v>3792094</v>
      </c>
      <c r="D18" s="52">
        <v>3814595</v>
      </c>
      <c r="E18" s="52">
        <v>3824257</v>
      </c>
      <c r="F18" s="52">
        <v>3897161</v>
      </c>
      <c r="G18" s="52">
        <v>4005668</v>
      </c>
      <c r="H18" s="52">
        <v>4217756</v>
      </c>
      <c r="I18" s="52">
        <v>4484234</v>
      </c>
      <c r="J18" s="52">
        <v>4757810</v>
      </c>
      <c r="K18" s="52">
        <v>4854623</v>
      </c>
      <c r="L18" s="52">
        <v>4957314</v>
      </c>
      <c r="M18" s="52">
        <v>5084635</v>
      </c>
      <c r="N18" s="52">
        <v>5350808</v>
      </c>
      <c r="O18" s="52">
        <v>5554608</v>
      </c>
      <c r="P18" s="52">
        <v>5701692</v>
      </c>
      <c r="Q18" s="52">
        <v>5665141</v>
      </c>
      <c r="R18" s="52">
        <v>5597447</v>
      </c>
      <c r="S18" s="52">
        <v>5579505</v>
      </c>
      <c r="T18" s="52">
        <v>5674857</v>
      </c>
      <c r="U18" s="52">
        <v>5652167</v>
      </c>
      <c r="V18" s="52">
        <v>5600999</v>
      </c>
      <c r="W18" s="52">
        <v>5560261</v>
      </c>
      <c r="DA18" s="63" t="s">
        <v>1100</v>
      </c>
    </row>
    <row r="19" spans="1:105" ht="12" customHeight="1" x14ac:dyDescent="0.25">
      <c r="A19" s="97" t="s">
        <v>50</v>
      </c>
      <c r="B19" s="52">
        <v>7893975</v>
      </c>
      <c r="C19" s="52">
        <v>7745738</v>
      </c>
      <c r="D19" s="52">
        <v>8037751</v>
      </c>
      <c r="E19" s="52">
        <v>8380756</v>
      </c>
      <c r="F19" s="52">
        <v>8670892</v>
      </c>
      <c r="G19" s="52">
        <v>9065320</v>
      </c>
      <c r="H19" s="52">
        <v>9250279</v>
      </c>
      <c r="I19" s="52">
        <v>9814983</v>
      </c>
      <c r="J19" s="52">
        <v>10150188</v>
      </c>
      <c r="K19" s="52">
        <v>10516407</v>
      </c>
      <c r="L19" s="52">
        <v>10671883</v>
      </c>
      <c r="M19" s="52">
        <v>10865251</v>
      </c>
      <c r="N19" s="52">
        <v>10985608</v>
      </c>
      <c r="O19" s="52">
        <v>11170785</v>
      </c>
      <c r="P19" s="52">
        <v>11393022</v>
      </c>
      <c r="Q19" s="52">
        <v>11246040</v>
      </c>
      <c r="R19" s="52">
        <v>10978824</v>
      </c>
      <c r="S19" s="52">
        <v>10825676</v>
      </c>
      <c r="T19" s="52">
        <v>10932853</v>
      </c>
      <c r="U19" s="52">
        <v>10757547</v>
      </c>
      <c r="V19" s="52">
        <v>10445643</v>
      </c>
      <c r="W19" s="52">
        <v>10225308</v>
      </c>
      <c r="DA19" s="63" t="s">
        <v>1101</v>
      </c>
    </row>
    <row r="20" spans="1:105" ht="12" customHeight="1" x14ac:dyDescent="0.25">
      <c r="A20" s="109" t="s">
        <v>120</v>
      </c>
      <c r="B20" s="36">
        <v>13604093</v>
      </c>
      <c r="C20" s="36">
        <v>13763790</v>
      </c>
      <c r="D20" s="36">
        <v>14459186</v>
      </c>
      <c r="E20" s="36">
        <v>15106462</v>
      </c>
      <c r="F20" s="36">
        <v>15681744</v>
      </c>
      <c r="G20" s="36">
        <v>17122215</v>
      </c>
      <c r="H20" s="36">
        <v>19172990</v>
      </c>
      <c r="I20" s="36">
        <v>21401477</v>
      </c>
      <c r="J20" s="36">
        <v>22425841</v>
      </c>
      <c r="K20" s="36">
        <v>23351953</v>
      </c>
      <c r="L20" s="36">
        <v>24537507</v>
      </c>
      <c r="M20" s="36">
        <v>25592671</v>
      </c>
      <c r="N20" s="36">
        <v>26512369</v>
      </c>
      <c r="O20" s="36">
        <v>27119403</v>
      </c>
      <c r="P20" s="36">
        <v>27399324</v>
      </c>
      <c r="Q20" s="36">
        <v>27434321</v>
      </c>
      <c r="R20" s="36">
        <v>27221084</v>
      </c>
      <c r="S20" s="36">
        <v>27450824</v>
      </c>
      <c r="T20" s="36">
        <v>27797398</v>
      </c>
      <c r="U20" s="36">
        <v>28350827</v>
      </c>
      <c r="V20" s="36">
        <v>28621387</v>
      </c>
      <c r="W20" s="36">
        <v>29196862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210</v>
      </c>
      <c r="B24" s="52"/>
      <c r="C24" s="52">
        <v>1975988</v>
      </c>
      <c r="D24" s="52">
        <v>1976468</v>
      </c>
      <c r="E24" s="52">
        <v>1980114</v>
      </c>
      <c r="F24" s="52">
        <v>1991020</v>
      </c>
      <c r="G24" s="52">
        <v>2013577</v>
      </c>
      <c r="H24" s="52">
        <v>2052316</v>
      </c>
      <c r="I24" s="52">
        <v>2112921</v>
      </c>
      <c r="J24" s="52">
        <v>2202014</v>
      </c>
      <c r="K24" s="52">
        <v>2326720</v>
      </c>
      <c r="L24" s="52">
        <v>2492877</v>
      </c>
      <c r="M24" s="52">
        <v>2706050</v>
      </c>
      <c r="N24" s="52">
        <v>2972040</v>
      </c>
      <c r="O24" s="52">
        <v>2901548</v>
      </c>
      <c r="P24" s="52">
        <v>1716136</v>
      </c>
      <c r="Q24" s="52">
        <v>2174285</v>
      </c>
      <c r="R24" s="52">
        <v>3004991</v>
      </c>
      <c r="S24" s="52">
        <v>3390465</v>
      </c>
      <c r="T24" s="52">
        <v>3570456</v>
      </c>
      <c r="U24" s="52">
        <v>3553621</v>
      </c>
      <c r="V24" s="52">
        <v>3808682</v>
      </c>
      <c r="W24" s="52">
        <v>4016570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156227</v>
      </c>
      <c r="D26" s="52">
        <v>156796</v>
      </c>
      <c r="E26" s="52">
        <v>161103</v>
      </c>
      <c r="F26" s="52">
        <v>187466</v>
      </c>
      <c r="G26" s="52">
        <v>301054</v>
      </c>
      <c r="H26" s="52">
        <v>291691</v>
      </c>
      <c r="I26" s="52">
        <v>337941</v>
      </c>
      <c r="J26" s="52">
        <v>390555</v>
      </c>
      <c r="K26" s="52">
        <v>595126</v>
      </c>
      <c r="L26" s="52">
        <v>562844</v>
      </c>
      <c r="M26" s="52">
        <v>637287</v>
      </c>
      <c r="N26" s="52">
        <v>721873</v>
      </c>
      <c r="O26" s="52">
        <v>980026</v>
      </c>
      <c r="P26" s="52">
        <v>1055899</v>
      </c>
      <c r="Q26" s="52">
        <v>1058294</v>
      </c>
      <c r="R26" s="52">
        <v>1051263</v>
      </c>
      <c r="S26" s="52">
        <v>1001020</v>
      </c>
      <c r="T26" s="52">
        <v>1108682</v>
      </c>
      <c r="U26" s="52">
        <v>1153341</v>
      </c>
      <c r="V26" s="52">
        <v>1292718</v>
      </c>
      <c r="W26" s="52">
        <v>1320573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513557</v>
      </c>
      <c r="D28" s="52">
        <v>513708</v>
      </c>
      <c r="E28" s="52">
        <v>514918</v>
      </c>
      <c r="F28" s="52">
        <v>518544</v>
      </c>
      <c r="G28" s="52">
        <v>526142</v>
      </c>
      <c r="H28" s="52">
        <v>539457</v>
      </c>
      <c r="I28" s="52">
        <v>588685</v>
      </c>
      <c r="J28" s="52">
        <v>935944</v>
      </c>
      <c r="K28" s="52">
        <v>933918</v>
      </c>
      <c r="L28" s="52">
        <v>1025150</v>
      </c>
      <c r="M28" s="52">
        <v>1147002</v>
      </c>
      <c r="N28" s="52">
        <v>1323883</v>
      </c>
      <c r="O28" s="52">
        <v>1350286</v>
      </c>
      <c r="P28" s="52">
        <v>667854</v>
      </c>
      <c r="Q28" s="52">
        <v>892671</v>
      </c>
      <c r="R28" s="52">
        <v>1204509</v>
      </c>
      <c r="S28" s="52">
        <v>1544668</v>
      </c>
      <c r="T28" s="52">
        <v>1600785</v>
      </c>
      <c r="U28" s="52">
        <v>1654226</v>
      </c>
      <c r="V28" s="52">
        <v>1673165</v>
      </c>
      <c r="W28" s="52">
        <v>1760974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768</v>
      </c>
      <c r="D29" s="52">
        <v>769</v>
      </c>
      <c r="E29" s="52">
        <v>770</v>
      </c>
      <c r="F29" s="52">
        <v>777</v>
      </c>
      <c r="G29" s="52">
        <v>789</v>
      </c>
      <c r="H29" s="52">
        <v>818</v>
      </c>
      <c r="I29" s="52">
        <v>924</v>
      </c>
      <c r="J29" s="52">
        <v>1958</v>
      </c>
      <c r="K29" s="52">
        <v>1980</v>
      </c>
      <c r="L29" s="52">
        <v>2351</v>
      </c>
      <c r="M29" s="52">
        <v>2865</v>
      </c>
      <c r="N29" s="52">
        <v>3616</v>
      </c>
      <c r="O29" s="52">
        <v>4065</v>
      </c>
      <c r="P29" s="52">
        <v>2356</v>
      </c>
      <c r="Q29" s="52">
        <v>3879</v>
      </c>
      <c r="R29" s="52">
        <v>6006</v>
      </c>
      <c r="S29" s="52">
        <v>7919</v>
      </c>
      <c r="T29" s="52">
        <v>9683</v>
      </c>
      <c r="U29" s="52">
        <v>10765</v>
      </c>
      <c r="V29" s="52">
        <v>12811</v>
      </c>
      <c r="W29" s="52">
        <v>14617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1212137</v>
      </c>
      <c r="D30" s="52">
        <v>1173396</v>
      </c>
      <c r="E30" s="52">
        <v>1205682</v>
      </c>
      <c r="F30" s="52">
        <v>1239710</v>
      </c>
      <c r="G30" s="52">
        <v>1307286</v>
      </c>
      <c r="H30" s="52">
        <v>1420720</v>
      </c>
      <c r="I30" s="52">
        <v>878804</v>
      </c>
      <c r="J30" s="52">
        <v>870459</v>
      </c>
      <c r="K30" s="52">
        <v>935700</v>
      </c>
      <c r="L30" s="52">
        <v>998733</v>
      </c>
      <c r="M30" s="52">
        <v>1036258</v>
      </c>
      <c r="N30" s="52">
        <v>1025947</v>
      </c>
      <c r="O30" s="52">
        <v>982020</v>
      </c>
      <c r="P30" s="52">
        <v>749369</v>
      </c>
      <c r="Q30" s="52">
        <v>724337</v>
      </c>
      <c r="R30" s="52">
        <v>804123</v>
      </c>
      <c r="S30" s="52">
        <v>830710</v>
      </c>
      <c r="T30" s="52">
        <v>844313</v>
      </c>
      <c r="U30" s="52">
        <v>869503</v>
      </c>
      <c r="V30" s="52">
        <v>818074</v>
      </c>
      <c r="W30" s="52">
        <v>765298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6940</v>
      </c>
      <c r="D31" s="52">
        <v>6946</v>
      </c>
      <c r="E31" s="52">
        <v>6997</v>
      </c>
      <c r="F31" s="52">
        <v>7144</v>
      </c>
      <c r="G31" s="52">
        <v>7479</v>
      </c>
      <c r="H31" s="52">
        <v>8081</v>
      </c>
      <c r="I31" s="52">
        <v>4822</v>
      </c>
      <c r="J31" s="52">
        <v>4210</v>
      </c>
      <c r="K31" s="52">
        <v>5222</v>
      </c>
      <c r="L31" s="52">
        <v>5879</v>
      </c>
      <c r="M31" s="52">
        <v>6781</v>
      </c>
      <c r="N31" s="52">
        <v>5563</v>
      </c>
      <c r="O31" s="52">
        <v>5743</v>
      </c>
      <c r="P31" s="52">
        <v>6063</v>
      </c>
      <c r="Q31" s="52">
        <v>7157</v>
      </c>
      <c r="R31" s="52">
        <v>9394</v>
      </c>
      <c r="S31" s="52">
        <v>9800</v>
      </c>
      <c r="T31" s="52">
        <v>10901</v>
      </c>
      <c r="U31" s="52">
        <v>10706</v>
      </c>
      <c r="V31" s="52">
        <v>10971</v>
      </c>
      <c r="W31" s="52">
        <v>10206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1520390</v>
      </c>
      <c r="D32" s="52">
        <v>1520028</v>
      </c>
      <c r="E32" s="52">
        <v>1540078</v>
      </c>
      <c r="F32" s="52">
        <v>1608165</v>
      </c>
      <c r="G32" s="52">
        <v>1745624</v>
      </c>
      <c r="H32" s="52">
        <v>1975487</v>
      </c>
      <c r="I32" s="52">
        <v>1423028</v>
      </c>
      <c r="J32" s="52">
        <v>1542339</v>
      </c>
      <c r="K32" s="52">
        <v>2077785</v>
      </c>
      <c r="L32" s="52">
        <v>2330108</v>
      </c>
      <c r="M32" s="52">
        <v>2437050</v>
      </c>
      <c r="N32" s="52">
        <v>2668030</v>
      </c>
      <c r="O32" s="52">
        <v>2836946</v>
      </c>
      <c r="P32" s="52">
        <v>2574007</v>
      </c>
      <c r="Q32" s="52">
        <v>2573367</v>
      </c>
      <c r="R32" s="52">
        <v>2502734</v>
      </c>
      <c r="S32" s="52">
        <v>2664767</v>
      </c>
      <c r="T32" s="52">
        <v>2815785</v>
      </c>
      <c r="U32" s="52">
        <v>2865865</v>
      </c>
      <c r="V32" s="52">
        <v>2841335</v>
      </c>
      <c r="W32" s="52">
        <v>2605289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209061</v>
      </c>
      <c r="D33" s="52">
        <v>209599</v>
      </c>
      <c r="E33" s="52">
        <v>213405</v>
      </c>
      <c r="F33" s="52">
        <v>224199</v>
      </c>
      <c r="G33" s="52">
        <v>246402</v>
      </c>
      <c r="H33" s="52">
        <v>284406</v>
      </c>
      <c r="I33" s="52">
        <v>219573</v>
      </c>
      <c r="J33" s="52">
        <v>262634</v>
      </c>
      <c r="K33" s="52">
        <v>364220</v>
      </c>
      <c r="L33" s="52">
        <v>438524</v>
      </c>
      <c r="M33" s="52">
        <v>537777</v>
      </c>
      <c r="N33" s="52">
        <v>634545</v>
      </c>
      <c r="O33" s="52">
        <v>785177</v>
      </c>
      <c r="P33" s="52">
        <v>853378</v>
      </c>
      <c r="Q33" s="52">
        <v>947288</v>
      </c>
      <c r="R33" s="52">
        <v>964898</v>
      </c>
      <c r="S33" s="52">
        <v>1039593</v>
      </c>
      <c r="T33" s="52">
        <v>1061818</v>
      </c>
      <c r="U33" s="52">
        <v>982472</v>
      </c>
      <c r="V33" s="52">
        <v>1012953</v>
      </c>
      <c r="W33" s="52">
        <v>1030181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208</v>
      </c>
      <c r="B35" s="52"/>
      <c r="C35" s="52">
        <v>592904</v>
      </c>
      <c r="D35" s="52">
        <v>594051</v>
      </c>
      <c r="E35" s="52">
        <v>602173</v>
      </c>
      <c r="F35" s="52">
        <v>624433</v>
      </c>
      <c r="G35" s="52">
        <v>668176</v>
      </c>
      <c r="H35" s="52">
        <v>741540</v>
      </c>
      <c r="I35" s="52">
        <v>498128</v>
      </c>
      <c r="J35" s="52">
        <v>564625</v>
      </c>
      <c r="K35" s="52">
        <v>637517</v>
      </c>
      <c r="L35" s="52">
        <v>691806</v>
      </c>
      <c r="M35" s="52">
        <v>756241</v>
      </c>
      <c r="N35" s="52">
        <v>852526</v>
      </c>
      <c r="O35" s="52">
        <v>884618</v>
      </c>
      <c r="P35" s="52">
        <v>640433</v>
      </c>
      <c r="Q35" s="52">
        <v>745186</v>
      </c>
      <c r="R35" s="52">
        <v>847245</v>
      </c>
      <c r="S35" s="52">
        <v>895450</v>
      </c>
      <c r="T35" s="52">
        <v>962120</v>
      </c>
      <c r="U35" s="52">
        <v>997546</v>
      </c>
      <c r="V35" s="52">
        <v>1017064</v>
      </c>
      <c r="W35" s="52">
        <v>939917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1233433</v>
      </c>
      <c r="D36" s="52">
        <v>1236029</v>
      </c>
      <c r="E36" s="52">
        <v>1251124</v>
      </c>
      <c r="F36" s="52">
        <v>1297383</v>
      </c>
      <c r="G36" s="52">
        <v>1393440</v>
      </c>
      <c r="H36" s="52">
        <v>1557483</v>
      </c>
      <c r="I36" s="52">
        <v>1070313</v>
      </c>
      <c r="J36" s="52">
        <v>1088761</v>
      </c>
      <c r="K36" s="52">
        <v>1416487</v>
      </c>
      <c r="L36" s="52">
        <v>1609023</v>
      </c>
      <c r="M36" s="52">
        <v>1680462</v>
      </c>
      <c r="N36" s="52">
        <v>1727678</v>
      </c>
      <c r="O36" s="52">
        <v>1726509</v>
      </c>
      <c r="P36" s="52">
        <v>1480248</v>
      </c>
      <c r="Q36" s="52">
        <v>1640532</v>
      </c>
      <c r="R36" s="52">
        <v>1711216</v>
      </c>
      <c r="S36" s="52">
        <v>1834467</v>
      </c>
      <c r="T36" s="52">
        <v>1825401</v>
      </c>
      <c r="U36" s="52">
        <v>1825509</v>
      </c>
      <c r="V36" s="52">
        <v>1781757</v>
      </c>
      <c r="W36" s="52">
        <v>1736903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2125641</v>
      </c>
      <c r="D37" s="36">
        <v>2130101</v>
      </c>
      <c r="E37" s="36">
        <v>2165061</v>
      </c>
      <c r="F37" s="36">
        <v>2252275</v>
      </c>
      <c r="G37" s="36">
        <v>2439232</v>
      </c>
      <c r="H37" s="36">
        <v>2752698</v>
      </c>
      <c r="I37" s="36">
        <v>1979090</v>
      </c>
      <c r="J37" s="36">
        <v>2164412</v>
      </c>
      <c r="K37" s="36">
        <v>2804970</v>
      </c>
      <c r="L37" s="36">
        <v>3159096</v>
      </c>
      <c r="M37" s="36">
        <v>3451243</v>
      </c>
      <c r="N37" s="36">
        <v>3850485</v>
      </c>
      <c r="O37" s="36">
        <v>4197429</v>
      </c>
      <c r="P37" s="36">
        <v>3686232</v>
      </c>
      <c r="Q37" s="36">
        <v>3895321</v>
      </c>
      <c r="R37" s="36">
        <v>3959045</v>
      </c>
      <c r="S37" s="36">
        <v>4301015</v>
      </c>
      <c r="T37" s="36">
        <v>4526666</v>
      </c>
      <c r="U37" s="36">
        <v>4561756</v>
      </c>
      <c r="V37" s="36">
        <v>4542414</v>
      </c>
      <c r="W37" s="36">
        <v>4420293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210</v>
      </c>
      <c r="B41" s="52"/>
      <c r="C41" s="52">
        <v>1984972</v>
      </c>
      <c r="D41" s="52">
        <v>2986378</v>
      </c>
      <c r="E41" s="52">
        <v>2980057</v>
      </c>
      <c r="F41" s="52">
        <v>2929342</v>
      </c>
      <c r="G41" s="52">
        <v>3956983</v>
      </c>
      <c r="H41" s="52">
        <v>4500138</v>
      </c>
      <c r="I41" s="52">
        <v>5172590</v>
      </c>
      <c r="J41" s="52">
        <v>3835159</v>
      </c>
      <c r="K41" s="52">
        <v>3715864</v>
      </c>
      <c r="L41" s="52">
        <v>3936598</v>
      </c>
      <c r="M41" s="52">
        <v>4081903</v>
      </c>
      <c r="N41" s="52">
        <v>4278268</v>
      </c>
      <c r="O41" s="52">
        <v>3897559</v>
      </c>
      <c r="P41" s="52">
        <v>2365378</v>
      </c>
      <c r="Q41" s="52">
        <v>2025749</v>
      </c>
      <c r="R41" s="52">
        <v>2456844</v>
      </c>
      <c r="S41" s="52">
        <v>3449115</v>
      </c>
      <c r="T41" s="52">
        <v>4119559</v>
      </c>
      <c r="U41" s="52">
        <v>3909054</v>
      </c>
      <c r="V41" s="52">
        <v>3716170</v>
      </c>
      <c r="W41" s="52">
        <v>4330972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292110</v>
      </c>
      <c r="D43" s="52">
        <v>455507</v>
      </c>
      <c r="E43" s="52">
        <v>541982</v>
      </c>
      <c r="F43" s="52">
        <v>511167</v>
      </c>
      <c r="G43" s="52">
        <v>750625</v>
      </c>
      <c r="H43" s="52">
        <v>1024612</v>
      </c>
      <c r="I43" s="52">
        <v>1243701</v>
      </c>
      <c r="J43" s="52">
        <v>1090483</v>
      </c>
      <c r="K43" s="52">
        <v>942347</v>
      </c>
      <c r="L43" s="52">
        <v>991187</v>
      </c>
      <c r="M43" s="52">
        <v>947821</v>
      </c>
      <c r="N43" s="52">
        <v>1079327</v>
      </c>
      <c r="O43" s="52">
        <v>1232051</v>
      </c>
      <c r="P43" s="52">
        <v>1114015</v>
      </c>
      <c r="Q43" s="52">
        <v>1103626</v>
      </c>
      <c r="R43" s="52">
        <v>1150504</v>
      </c>
      <c r="S43" s="52">
        <v>1179362</v>
      </c>
      <c r="T43" s="52">
        <v>1446646</v>
      </c>
      <c r="U43" s="52">
        <v>1487678</v>
      </c>
      <c r="V43" s="52">
        <v>1637964</v>
      </c>
      <c r="W43" s="52">
        <v>1562705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655183</v>
      </c>
      <c r="D45" s="52">
        <v>992210</v>
      </c>
      <c r="E45" s="52">
        <v>1046229</v>
      </c>
      <c r="F45" s="52">
        <v>1201175</v>
      </c>
      <c r="G45" s="52">
        <v>1203308</v>
      </c>
      <c r="H45" s="52">
        <v>1398520</v>
      </c>
      <c r="I45" s="52">
        <v>1586551</v>
      </c>
      <c r="J45" s="52">
        <v>1813011</v>
      </c>
      <c r="K45" s="52">
        <v>1542218</v>
      </c>
      <c r="L45" s="52">
        <v>1604457</v>
      </c>
      <c r="M45" s="52">
        <v>1762218</v>
      </c>
      <c r="N45" s="52">
        <v>1912952</v>
      </c>
      <c r="O45" s="52">
        <v>2055094</v>
      </c>
      <c r="P45" s="52">
        <v>1078723</v>
      </c>
      <c r="Q45" s="52">
        <v>942656</v>
      </c>
      <c r="R45" s="52">
        <v>1317045</v>
      </c>
      <c r="S45" s="52">
        <v>1693018</v>
      </c>
      <c r="T45" s="52">
        <v>2323978</v>
      </c>
      <c r="U45" s="52">
        <v>1930111</v>
      </c>
      <c r="V45" s="52">
        <v>1875274</v>
      </c>
      <c r="W45" s="52">
        <v>1928950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1324</v>
      </c>
      <c r="D46" s="52">
        <v>1233</v>
      </c>
      <c r="E46" s="52">
        <v>3352</v>
      </c>
      <c r="F46" s="52">
        <v>1690</v>
      </c>
      <c r="G46" s="52">
        <v>2832</v>
      </c>
      <c r="H46" s="52">
        <v>5461</v>
      </c>
      <c r="I46" s="52">
        <v>5497</v>
      </c>
      <c r="J46" s="52">
        <v>8329</v>
      </c>
      <c r="K46" s="52">
        <v>9032</v>
      </c>
      <c r="L46" s="52">
        <v>10043</v>
      </c>
      <c r="M46" s="52">
        <v>12364</v>
      </c>
      <c r="N46" s="52">
        <v>12140</v>
      </c>
      <c r="O46" s="52">
        <v>18989</v>
      </c>
      <c r="P46" s="52">
        <v>32686</v>
      </c>
      <c r="Q46" s="52">
        <v>10175</v>
      </c>
      <c r="R46" s="52">
        <v>3080</v>
      </c>
      <c r="S46" s="52">
        <v>6241</v>
      </c>
      <c r="T46" s="52">
        <v>41704</v>
      </c>
      <c r="U46" s="52">
        <v>8288</v>
      </c>
      <c r="V46" s="52">
        <v>16291</v>
      </c>
      <c r="W46" s="52">
        <v>25243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882763</v>
      </c>
      <c r="D47" s="52">
        <v>956490</v>
      </c>
      <c r="E47" s="52">
        <v>1044806</v>
      </c>
      <c r="F47" s="52">
        <v>988826</v>
      </c>
      <c r="G47" s="52">
        <v>1188764</v>
      </c>
      <c r="H47" s="52">
        <v>1213827</v>
      </c>
      <c r="I47" s="52">
        <v>666563</v>
      </c>
      <c r="J47" s="52">
        <v>599005</v>
      </c>
      <c r="K47" s="52">
        <v>797785</v>
      </c>
      <c r="L47" s="52">
        <v>783909</v>
      </c>
      <c r="M47" s="52">
        <v>1012459</v>
      </c>
      <c r="N47" s="52">
        <v>896164</v>
      </c>
      <c r="O47" s="52">
        <v>927375</v>
      </c>
      <c r="P47" s="52">
        <v>692069</v>
      </c>
      <c r="Q47" s="52">
        <v>624988</v>
      </c>
      <c r="R47" s="52">
        <v>630105</v>
      </c>
      <c r="S47" s="52">
        <v>796492</v>
      </c>
      <c r="T47" s="52">
        <v>754445</v>
      </c>
      <c r="U47" s="52">
        <v>803320</v>
      </c>
      <c r="V47" s="52">
        <v>677369</v>
      </c>
      <c r="W47" s="52">
        <v>786070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3690</v>
      </c>
      <c r="D48" s="52">
        <v>3514</v>
      </c>
      <c r="E48" s="52">
        <v>10000</v>
      </c>
      <c r="F48" s="52">
        <v>5353</v>
      </c>
      <c r="G48" s="52">
        <v>2893</v>
      </c>
      <c r="H48" s="52">
        <v>7708</v>
      </c>
      <c r="I48" s="52">
        <v>3560</v>
      </c>
      <c r="J48" s="52">
        <v>7428</v>
      </c>
      <c r="K48" s="52">
        <v>6886</v>
      </c>
      <c r="L48" s="52">
        <v>11516</v>
      </c>
      <c r="M48" s="52">
        <v>10575</v>
      </c>
      <c r="N48" s="52">
        <v>12408</v>
      </c>
      <c r="O48" s="52">
        <v>11634</v>
      </c>
      <c r="P48" s="52">
        <v>9180</v>
      </c>
      <c r="Q48" s="52">
        <v>8847</v>
      </c>
      <c r="R48" s="52">
        <v>7622</v>
      </c>
      <c r="S48" s="52">
        <v>13863</v>
      </c>
      <c r="T48" s="52">
        <v>11345</v>
      </c>
      <c r="U48" s="52">
        <v>10779</v>
      </c>
      <c r="V48" s="52">
        <v>15275</v>
      </c>
      <c r="W48" s="52">
        <v>7297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1654060</v>
      </c>
      <c r="D49" s="52">
        <v>2178697</v>
      </c>
      <c r="E49" s="52">
        <v>1963093</v>
      </c>
      <c r="F49" s="52">
        <v>2025925</v>
      </c>
      <c r="G49" s="52">
        <v>2814722</v>
      </c>
      <c r="H49" s="52">
        <v>3334721</v>
      </c>
      <c r="I49" s="52">
        <v>2930667</v>
      </c>
      <c r="J49" s="52">
        <v>2059702</v>
      </c>
      <c r="K49" s="52">
        <v>2384708</v>
      </c>
      <c r="L49" s="52">
        <v>2592163</v>
      </c>
      <c r="M49" s="52">
        <v>2768738</v>
      </c>
      <c r="N49" s="52">
        <v>3136830</v>
      </c>
      <c r="O49" s="52">
        <v>2985729</v>
      </c>
      <c r="P49" s="52">
        <v>2603560</v>
      </c>
      <c r="Q49" s="52">
        <v>2566513</v>
      </c>
      <c r="R49" s="52">
        <v>2061672</v>
      </c>
      <c r="S49" s="52">
        <v>2362965</v>
      </c>
      <c r="T49" s="52">
        <v>2392555</v>
      </c>
      <c r="U49" s="52">
        <v>2604181</v>
      </c>
      <c r="V49" s="52">
        <v>2542855</v>
      </c>
      <c r="W49" s="52">
        <v>2132794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274817</v>
      </c>
      <c r="D50" s="52">
        <v>302212</v>
      </c>
      <c r="E50" s="52">
        <v>414313</v>
      </c>
      <c r="F50" s="52">
        <v>313892</v>
      </c>
      <c r="G50" s="52">
        <v>564609</v>
      </c>
      <c r="H50" s="52">
        <v>716554</v>
      </c>
      <c r="I50" s="52">
        <v>982667</v>
      </c>
      <c r="J50" s="52">
        <v>763214</v>
      </c>
      <c r="K50" s="52">
        <v>967340</v>
      </c>
      <c r="L50" s="52">
        <v>1242378</v>
      </c>
      <c r="M50" s="52">
        <v>977232</v>
      </c>
      <c r="N50" s="52">
        <v>997318</v>
      </c>
      <c r="O50" s="52">
        <v>961427</v>
      </c>
      <c r="P50" s="52">
        <v>1086051</v>
      </c>
      <c r="Q50" s="52">
        <v>846984</v>
      </c>
      <c r="R50" s="52">
        <v>923993</v>
      </c>
      <c r="S50" s="52">
        <v>1283528</v>
      </c>
      <c r="T50" s="52">
        <v>1368361</v>
      </c>
      <c r="U50" s="52">
        <v>1392291</v>
      </c>
      <c r="V50" s="52">
        <v>1149733</v>
      </c>
      <c r="W50" s="52">
        <v>1620613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208</v>
      </c>
      <c r="B52" s="52"/>
      <c r="C52" s="52">
        <v>590428</v>
      </c>
      <c r="D52" s="52">
        <v>616552</v>
      </c>
      <c r="E52" s="52">
        <v>611835</v>
      </c>
      <c r="F52" s="52">
        <v>697337</v>
      </c>
      <c r="G52" s="52">
        <v>776683</v>
      </c>
      <c r="H52" s="52">
        <v>953628</v>
      </c>
      <c r="I52" s="52">
        <v>764606</v>
      </c>
      <c r="J52" s="52">
        <v>838201</v>
      </c>
      <c r="K52" s="52">
        <v>734330</v>
      </c>
      <c r="L52" s="52">
        <v>794497</v>
      </c>
      <c r="M52" s="52">
        <v>883562</v>
      </c>
      <c r="N52" s="52">
        <v>1118699</v>
      </c>
      <c r="O52" s="52">
        <v>1088418</v>
      </c>
      <c r="P52" s="52">
        <v>787517</v>
      </c>
      <c r="Q52" s="52">
        <v>708635</v>
      </c>
      <c r="R52" s="52">
        <v>779551</v>
      </c>
      <c r="S52" s="52">
        <v>877508</v>
      </c>
      <c r="T52" s="52">
        <v>1057472</v>
      </c>
      <c r="U52" s="52">
        <v>974856</v>
      </c>
      <c r="V52" s="52">
        <v>965896</v>
      </c>
      <c r="W52" s="52">
        <v>899179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1085196</v>
      </c>
      <c r="D53" s="52">
        <v>1528042</v>
      </c>
      <c r="E53" s="52">
        <v>1594129</v>
      </c>
      <c r="F53" s="52">
        <v>1587519</v>
      </c>
      <c r="G53" s="52">
        <v>1787868</v>
      </c>
      <c r="H53" s="52">
        <v>1742442</v>
      </c>
      <c r="I53" s="52">
        <v>1635017</v>
      </c>
      <c r="J53" s="52">
        <v>1423966</v>
      </c>
      <c r="K53" s="52">
        <v>1782706</v>
      </c>
      <c r="L53" s="52">
        <v>1764499</v>
      </c>
      <c r="M53" s="52">
        <v>1873830</v>
      </c>
      <c r="N53" s="52">
        <v>1848035</v>
      </c>
      <c r="O53" s="52">
        <v>1911686</v>
      </c>
      <c r="P53" s="52">
        <v>1702485</v>
      </c>
      <c r="Q53" s="52">
        <v>1493550</v>
      </c>
      <c r="R53" s="52">
        <v>1444000</v>
      </c>
      <c r="S53" s="52">
        <v>1681319</v>
      </c>
      <c r="T53" s="52">
        <v>1932578</v>
      </c>
      <c r="U53" s="52">
        <v>1650203</v>
      </c>
      <c r="V53" s="52">
        <v>1469853</v>
      </c>
      <c r="W53" s="52">
        <v>1516568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2285338</v>
      </c>
      <c r="D54" s="36">
        <v>2825497</v>
      </c>
      <c r="E54" s="36">
        <v>2812337</v>
      </c>
      <c r="F54" s="36">
        <v>2827557</v>
      </c>
      <c r="G54" s="36">
        <v>3879703</v>
      </c>
      <c r="H54" s="36">
        <v>4803473</v>
      </c>
      <c r="I54" s="36">
        <v>4207577</v>
      </c>
      <c r="J54" s="36">
        <v>3188776</v>
      </c>
      <c r="K54" s="36">
        <v>3731082</v>
      </c>
      <c r="L54" s="36">
        <v>4344650</v>
      </c>
      <c r="M54" s="36">
        <v>4506407</v>
      </c>
      <c r="N54" s="36">
        <v>4770183</v>
      </c>
      <c r="O54" s="36">
        <v>4804463</v>
      </c>
      <c r="P54" s="36">
        <v>3966153</v>
      </c>
      <c r="Q54" s="36">
        <v>3930318</v>
      </c>
      <c r="R54" s="36">
        <v>3745808</v>
      </c>
      <c r="S54" s="36">
        <v>4530755</v>
      </c>
      <c r="T54" s="36">
        <v>4873240</v>
      </c>
      <c r="U54" s="36">
        <v>5115185</v>
      </c>
      <c r="V54" s="36">
        <v>4812974</v>
      </c>
      <c r="W54" s="36">
        <v>4995768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210</v>
      </c>
      <c r="B58" s="52"/>
      <c r="C58" s="52">
        <v>688735</v>
      </c>
      <c r="D58" s="52">
        <v>990645</v>
      </c>
      <c r="E58" s="52">
        <v>1020773</v>
      </c>
      <c r="F58" s="52">
        <v>1040820</v>
      </c>
      <c r="G58" s="52">
        <v>1427395</v>
      </c>
      <c r="H58" s="52">
        <v>1676006</v>
      </c>
      <c r="I58" s="52">
        <v>1837102</v>
      </c>
      <c r="J58" s="52">
        <v>1434855</v>
      </c>
      <c r="K58" s="52">
        <v>1267718</v>
      </c>
      <c r="L58" s="52">
        <v>1253550</v>
      </c>
      <c r="M58" s="52">
        <v>1227891</v>
      </c>
      <c r="N58" s="52">
        <v>1266552</v>
      </c>
      <c r="O58" s="52">
        <v>1176476</v>
      </c>
      <c r="P58" s="52">
        <v>1414609</v>
      </c>
      <c r="Q58" s="52">
        <v>1017304</v>
      </c>
      <c r="R58" s="52">
        <v>951538</v>
      </c>
      <c r="S58" s="52">
        <v>1089993</v>
      </c>
      <c r="T58" s="52">
        <v>1333894</v>
      </c>
      <c r="U58" s="52">
        <v>1234704</v>
      </c>
      <c r="V58" s="52">
        <v>1169089</v>
      </c>
      <c r="W58" s="52">
        <v>1328862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66089</v>
      </c>
      <c r="D60" s="52">
        <v>217078</v>
      </c>
      <c r="E60" s="52">
        <v>219449</v>
      </c>
      <c r="F60" s="52">
        <v>145830</v>
      </c>
      <c r="G60" s="52">
        <v>297806</v>
      </c>
      <c r="H60" s="52">
        <v>335210</v>
      </c>
      <c r="I60" s="52">
        <v>459387</v>
      </c>
      <c r="J60" s="52">
        <v>221452</v>
      </c>
      <c r="K60" s="52">
        <v>182333</v>
      </c>
      <c r="L60" s="52">
        <v>164733</v>
      </c>
      <c r="M60" s="52">
        <v>136167</v>
      </c>
      <c r="N60" s="52">
        <v>216549</v>
      </c>
      <c r="O60" s="52">
        <v>136313</v>
      </c>
      <c r="P60" s="52">
        <v>197231</v>
      </c>
      <c r="Q60" s="52">
        <v>130476</v>
      </c>
      <c r="R60" s="52">
        <v>192706</v>
      </c>
      <c r="S60" s="52">
        <v>196394</v>
      </c>
      <c r="T60" s="52">
        <v>302179</v>
      </c>
      <c r="U60" s="52">
        <v>227169</v>
      </c>
      <c r="V60" s="52">
        <v>203981</v>
      </c>
      <c r="W60" s="52">
        <v>165845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86923</v>
      </c>
      <c r="D62" s="52">
        <v>172295</v>
      </c>
      <c r="E62" s="52">
        <v>201884</v>
      </c>
      <c r="F62" s="52">
        <v>257763</v>
      </c>
      <c r="G62" s="52">
        <v>250041</v>
      </c>
      <c r="H62" s="52">
        <v>283301</v>
      </c>
      <c r="I62" s="52">
        <v>394194</v>
      </c>
      <c r="J62" s="52">
        <v>383275</v>
      </c>
      <c r="K62" s="52">
        <v>273593</v>
      </c>
      <c r="L62" s="52">
        <v>240338</v>
      </c>
      <c r="M62" s="52">
        <v>240080</v>
      </c>
      <c r="N62" s="52">
        <v>261767</v>
      </c>
      <c r="O62" s="52">
        <v>271855</v>
      </c>
      <c r="P62" s="52">
        <v>184339</v>
      </c>
      <c r="Q62" s="52">
        <v>143002</v>
      </c>
      <c r="R62" s="52">
        <v>266081</v>
      </c>
      <c r="S62" s="52">
        <v>338878</v>
      </c>
      <c r="T62" s="52">
        <v>520187</v>
      </c>
      <c r="U62" s="52">
        <v>388928</v>
      </c>
      <c r="V62" s="52">
        <v>385688</v>
      </c>
      <c r="W62" s="52">
        <v>392464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76</v>
      </c>
      <c r="D63" s="52">
        <v>112</v>
      </c>
      <c r="E63" s="52">
        <v>299</v>
      </c>
      <c r="F63" s="52">
        <v>169</v>
      </c>
      <c r="G63" s="52">
        <v>429</v>
      </c>
      <c r="H63" s="52">
        <v>830</v>
      </c>
      <c r="I63" s="52">
        <v>1295</v>
      </c>
      <c r="J63" s="52">
        <v>1705</v>
      </c>
      <c r="K63" s="52">
        <v>1385</v>
      </c>
      <c r="L63" s="52">
        <v>1037</v>
      </c>
      <c r="M63" s="52">
        <v>1795</v>
      </c>
      <c r="N63" s="52">
        <v>1567</v>
      </c>
      <c r="O63" s="52">
        <v>2285</v>
      </c>
      <c r="P63" s="52">
        <v>2099</v>
      </c>
      <c r="Q63" s="52">
        <v>1438</v>
      </c>
      <c r="R63" s="52">
        <v>857</v>
      </c>
      <c r="S63" s="52">
        <v>1058</v>
      </c>
      <c r="T63" s="52">
        <v>10667</v>
      </c>
      <c r="U63" s="52">
        <v>1318</v>
      </c>
      <c r="V63" s="52">
        <v>3066</v>
      </c>
      <c r="W63" s="52">
        <v>4646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188096</v>
      </c>
      <c r="D64" s="52">
        <v>196396</v>
      </c>
      <c r="E64" s="52">
        <v>222645</v>
      </c>
      <c r="F64" s="52">
        <v>221039</v>
      </c>
      <c r="G64" s="52">
        <v>312438</v>
      </c>
      <c r="H64" s="52">
        <v>301422</v>
      </c>
      <c r="I64" s="52">
        <v>213318</v>
      </c>
      <c r="J64" s="52">
        <v>191738</v>
      </c>
      <c r="K64" s="52">
        <v>195686</v>
      </c>
      <c r="L64" s="52">
        <v>174981</v>
      </c>
      <c r="M64" s="52">
        <v>240947</v>
      </c>
      <c r="N64" s="52">
        <v>197469</v>
      </c>
      <c r="O64" s="52">
        <v>185578</v>
      </c>
      <c r="P64" s="52">
        <v>156311</v>
      </c>
      <c r="Q64" s="52">
        <v>107190</v>
      </c>
      <c r="R64" s="52">
        <v>119922</v>
      </c>
      <c r="S64" s="52">
        <v>140647</v>
      </c>
      <c r="T64" s="52">
        <v>132176</v>
      </c>
      <c r="U64" s="52">
        <v>144920</v>
      </c>
      <c r="V64" s="52">
        <v>129436</v>
      </c>
      <c r="W64" s="52">
        <v>161470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835</v>
      </c>
      <c r="D65" s="52">
        <v>605</v>
      </c>
      <c r="E65" s="52">
        <v>1597</v>
      </c>
      <c r="F65" s="52">
        <v>984</v>
      </c>
      <c r="G65" s="52">
        <v>552</v>
      </c>
      <c r="H65" s="52">
        <v>1516</v>
      </c>
      <c r="I65" s="52">
        <v>1147</v>
      </c>
      <c r="J65" s="52">
        <v>2176</v>
      </c>
      <c r="K65" s="52">
        <v>1661</v>
      </c>
      <c r="L65" s="52">
        <v>1683</v>
      </c>
      <c r="M65" s="52">
        <v>2859</v>
      </c>
      <c r="N65" s="52">
        <v>2751</v>
      </c>
      <c r="O65" s="52">
        <v>2103</v>
      </c>
      <c r="P65" s="52">
        <v>1883</v>
      </c>
      <c r="Q65" s="52">
        <v>1314</v>
      </c>
      <c r="R65" s="52">
        <v>1442</v>
      </c>
      <c r="S65" s="52">
        <v>3106</v>
      </c>
      <c r="T65" s="52">
        <v>2476</v>
      </c>
      <c r="U65" s="52">
        <v>2236</v>
      </c>
      <c r="V65" s="52">
        <v>2882</v>
      </c>
      <c r="W65" s="52">
        <v>1412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353636</v>
      </c>
      <c r="D66" s="52">
        <v>542894</v>
      </c>
      <c r="E66" s="52">
        <v>484962</v>
      </c>
      <c r="F66" s="52">
        <v>483806</v>
      </c>
      <c r="G66" s="52">
        <v>719411</v>
      </c>
      <c r="H66" s="52">
        <v>893819</v>
      </c>
      <c r="I66" s="52">
        <v>914750</v>
      </c>
      <c r="J66" s="52">
        <v>610120</v>
      </c>
      <c r="K66" s="52">
        <v>557722</v>
      </c>
      <c r="L66" s="52">
        <v>577550</v>
      </c>
      <c r="M66" s="52">
        <v>541073</v>
      </c>
      <c r="N66" s="52">
        <v>608953</v>
      </c>
      <c r="O66" s="52">
        <v>535403</v>
      </c>
      <c r="P66" s="52">
        <v>770047</v>
      </c>
      <c r="Q66" s="52">
        <v>598358</v>
      </c>
      <c r="R66" s="52">
        <v>377319</v>
      </c>
      <c r="S66" s="52">
        <v>368305</v>
      </c>
      <c r="T66" s="52">
        <v>399465</v>
      </c>
      <c r="U66" s="52">
        <v>438020</v>
      </c>
      <c r="V66" s="52">
        <v>431207</v>
      </c>
      <c r="W66" s="52">
        <v>418889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59169</v>
      </c>
      <c r="D67" s="52">
        <v>78343</v>
      </c>
      <c r="E67" s="52">
        <v>109386</v>
      </c>
      <c r="F67" s="52">
        <v>77059</v>
      </c>
      <c r="G67" s="52">
        <v>144524</v>
      </c>
      <c r="H67" s="52">
        <v>195118</v>
      </c>
      <c r="I67" s="52">
        <v>312398</v>
      </c>
      <c r="J67" s="52">
        <v>245841</v>
      </c>
      <c r="K67" s="52">
        <v>237671</v>
      </c>
      <c r="L67" s="52">
        <v>257961</v>
      </c>
      <c r="M67" s="52">
        <v>201137</v>
      </c>
      <c r="N67" s="52">
        <v>194045</v>
      </c>
      <c r="O67" s="52">
        <v>179252</v>
      </c>
      <c r="P67" s="52">
        <v>299930</v>
      </c>
      <c r="Q67" s="52">
        <v>166002</v>
      </c>
      <c r="R67" s="52">
        <v>185917</v>
      </c>
      <c r="S67" s="52">
        <v>237999</v>
      </c>
      <c r="T67" s="52">
        <v>268923</v>
      </c>
      <c r="U67" s="52">
        <v>259282</v>
      </c>
      <c r="V67" s="52">
        <v>216810</v>
      </c>
      <c r="W67" s="52">
        <v>349981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208</v>
      </c>
      <c r="B69" s="52"/>
      <c r="C69" s="52">
        <v>26523</v>
      </c>
      <c r="D69" s="52">
        <v>41296</v>
      </c>
      <c r="E69" s="52">
        <v>51043</v>
      </c>
      <c r="F69" s="52">
        <v>65358</v>
      </c>
      <c r="G69" s="52">
        <v>74391</v>
      </c>
      <c r="H69" s="52">
        <v>94025</v>
      </c>
      <c r="I69" s="52">
        <v>95260</v>
      </c>
      <c r="J69" s="52">
        <v>133651</v>
      </c>
      <c r="K69" s="52">
        <v>83077</v>
      </c>
      <c r="L69" s="52">
        <v>76337</v>
      </c>
      <c r="M69" s="52">
        <v>97418</v>
      </c>
      <c r="N69" s="52">
        <v>122741</v>
      </c>
      <c r="O69" s="52">
        <v>103412</v>
      </c>
      <c r="P69" s="52">
        <v>108430</v>
      </c>
      <c r="Q69" s="52">
        <v>87949</v>
      </c>
      <c r="R69" s="52">
        <v>89417</v>
      </c>
      <c r="S69" s="52">
        <v>101742</v>
      </c>
      <c r="T69" s="52">
        <v>145643</v>
      </c>
      <c r="U69" s="52">
        <v>103620</v>
      </c>
      <c r="V69" s="52">
        <v>96364</v>
      </c>
      <c r="W69" s="52">
        <v>97482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213448</v>
      </c>
      <c r="D70" s="52">
        <v>327585</v>
      </c>
      <c r="E70" s="52">
        <v>357367</v>
      </c>
      <c r="F70" s="52">
        <v>372186</v>
      </c>
      <c r="G70" s="52">
        <v>463341</v>
      </c>
      <c r="H70" s="52">
        <v>425323</v>
      </c>
      <c r="I70" s="52">
        <v>489863</v>
      </c>
      <c r="J70" s="52">
        <v>378594</v>
      </c>
      <c r="K70" s="52">
        <v>374349</v>
      </c>
      <c r="L70" s="52">
        <v>334674</v>
      </c>
      <c r="M70" s="52">
        <v>323763</v>
      </c>
      <c r="N70" s="52">
        <v>308248</v>
      </c>
      <c r="O70" s="52">
        <v>304798</v>
      </c>
      <c r="P70" s="52">
        <v>449370</v>
      </c>
      <c r="Q70" s="52">
        <v>275903</v>
      </c>
      <c r="R70" s="52">
        <v>269229</v>
      </c>
      <c r="S70" s="52">
        <v>275104</v>
      </c>
      <c r="T70" s="52">
        <v>374964</v>
      </c>
      <c r="U70" s="52">
        <v>286597</v>
      </c>
      <c r="V70" s="52">
        <v>269018</v>
      </c>
      <c r="W70" s="52">
        <v>290705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448764</v>
      </c>
      <c r="D71" s="36">
        <v>621764</v>
      </c>
      <c r="E71" s="36">
        <v>612363</v>
      </c>
      <c r="F71" s="36">
        <v>603276</v>
      </c>
      <c r="G71" s="36">
        <v>889663</v>
      </c>
      <c r="H71" s="36">
        <v>1156658</v>
      </c>
      <c r="I71" s="36">
        <v>1251979</v>
      </c>
      <c r="J71" s="36">
        <v>922610</v>
      </c>
      <c r="K71" s="36">
        <v>810292</v>
      </c>
      <c r="L71" s="36">
        <v>842539</v>
      </c>
      <c r="M71" s="36">
        <v>806710</v>
      </c>
      <c r="N71" s="36">
        <v>835563</v>
      </c>
      <c r="O71" s="36">
        <v>768266</v>
      </c>
      <c r="P71" s="36">
        <v>856809</v>
      </c>
      <c r="Q71" s="36">
        <v>653452</v>
      </c>
      <c r="R71" s="36">
        <v>592892</v>
      </c>
      <c r="S71" s="36">
        <v>713147</v>
      </c>
      <c r="T71" s="36">
        <v>813287</v>
      </c>
      <c r="U71" s="36">
        <v>844487</v>
      </c>
      <c r="V71" s="36">
        <v>803707</v>
      </c>
      <c r="W71" s="36">
        <v>940675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210</v>
      </c>
      <c r="B75" s="52"/>
      <c r="C75" s="52">
        <v>1296237</v>
      </c>
      <c r="D75" s="52">
        <v>1995733</v>
      </c>
      <c r="E75" s="52">
        <v>1959284</v>
      </c>
      <c r="F75" s="52">
        <v>1888522</v>
      </c>
      <c r="G75" s="52">
        <v>2529588</v>
      </c>
      <c r="H75" s="52">
        <v>2824132</v>
      </c>
      <c r="I75" s="52">
        <v>3335488</v>
      </c>
      <c r="J75" s="52">
        <v>2400304</v>
      </c>
      <c r="K75" s="52">
        <v>2448146</v>
      </c>
      <c r="L75" s="52">
        <v>2683048</v>
      </c>
      <c r="M75" s="52">
        <v>2854012</v>
      </c>
      <c r="N75" s="52">
        <v>3011716</v>
      </c>
      <c r="O75" s="52">
        <v>2721083</v>
      </c>
      <c r="P75" s="52">
        <v>950769</v>
      </c>
      <c r="Q75" s="52">
        <v>1008445</v>
      </c>
      <c r="R75" s="52">
        <v>1505306</v>
      </c>
      <c r="S75" s="52">
        <v>2359122</v>
      </c>
      <c r="T75" s="52">
        <v>2785665</v>
      </c>
      <c r="U75" s="52">
        <v>2674350</v>
      </c>
      <c r="V75" s="52">
        <v>2547081</v>
      </c>
      <c r="W75" s="52">
        <v>3002110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226021</v>
      </c>
      <c r="D77" s="52">
        <v>238429</v>
      </c>
      <c r="E77" s="52">
        <v>322533</v>
      </c>
      <c r="F77" s="52">
        <v>365337</v>
      </c>
      <c r="G77" s="52">
        <v>452819</v>
      </c>
      <c r="H77" s="52">
        <v>689402</v>
      </c>
      <c r="I77" s="52">
        <v>784314</v>
      </c>
      <c r="J77" s="52">
        <v>869031</v>
      </c>
      <c r="K77" s="52">
        <v>760014</v>
      </c>
      <c r="L77" s="52">
        <v>826454</v>
      </c>
      <c r="M77" s="52">
        <v>811654</v>
      </c>
      <c r="N77" s="52">
        <v>862778</v>
      </c>
      <c r="O77" s="52">
        <v>1095738</v>
      </c>
      <c r="P77" s="52">
        <v>916784</v>
      </c>
      <c r="Q77" s="52">
        <v>973150</v>
      </c>
      <c r="R77" s="52">
        <v>957798</v>
      </c>
      <c r="S77" s="52">
        <v>982968</v>
      </c>
      <c r="T77" s="52">
        <v>1144467</v>
      </c>
      <c r="U77" s="52">
        <v>1260509</v>
      </c>
      <c r="V77" s="52">
        <v>1433983</v>
      </c>
      <c r="W77" s="52">
        <v>1396860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568260</v>
      </c>
      <c r="D79" s="52">
        <f t="shared" si="0"/>
        <v>819915</v>
      </c>
      <c r="E79" s="52">
        <f t="shared" si="0"/>
        <v>844345</v>
      </c>
      <c r="F79" s="52">
        <f t="shared" si="0"/>
        <v>943412</v>
      </c>
      <c r="G79" s="52">
        <f t="shared" si="0"/>
        <v>953267</v>
      </c>
      <c r="H79" s="52">
        <f t="shared" si="0"/>
        <v>1115219</v>
      </c>
      <c r="I79" s="52">
        <f t="shared" si="0"/>
        <v>1192357</v>
      </c>
      <c r="J79" s="52">
        <f t="shared" si="0"/>
        <v>1429736</v>
      </c>
      <c r="K79" s="52">
        <f t="shared" si="0"/>
        <v>1268625</v>
      </c>
      <c r="L79" s="52">
        <f t="shared" si="0"/>
        <v>1364119</v>
      </c>
      <c r="M79" s="52">
        <f t="shared" si="0"/>
        <v>1522138</v>
      </c>
      <c r="N79" s="52">
        <f t="shared" si="0"/>
        <v>1651185</v>
      </c>
      <c r="O79" s="52">
        <f t="shared" si="0"/>
        <v>1783239</v>
      </c>
      <c r="P79" s="52">
        <f t="shared" si="0"/>
        <v>894384</v>
      </c>
      <c r="Q79" s="52">
        <f t="shared" si="0"/>
        <v>799654</v>
      </c>
      <c r="R79" s="52">
        <f t="shared" ref="R79:V79" si="1">R45-R62</f>
        <v>1050964</v>
      </c>
      <c r="S79" s="52">
        <f t="shared" si="1"/>
        <v>1354140</v>
      </c>
      <c r="T79" s="52">
        <f t="shared" si="1"/>
        <v>1803791</v>
      </c>
      <c r="U79" s="52">
        <f t="shared" si="1"/>
        <v>1541183</v>
      </c>
      <c r="V79" s="52">
        <f t="shared" si="1"/>
        <v>1489586</v>
      </c>
      <c r="W79" s="52">
        <f t="shared" ref="W79" si="2">W45-W62</f>
        <v>1536486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1248</v>
      </c>
      <c r="D80" s="52">
        <f t="shared" si="3"/>
        <v>1121</v>
      </c>
      <c r="E80" s="52">
        <f t="shared" si="3"/>
        <v>3053</v>
      </c>
      <c r="F80" s="52">
        <f t="shared" si="3"/>
        <v>1521</v>
      </c>
      <c r="G80" s="52">
        <f t="shared" si="3"/>
        <v>2403</v>
      </c>
      <c r="H80" s="52">
        <f t="shared" si="3"/>
        <v>4631</v>
      </c>
      <c r="I80" s="52">
        <f t="shared" si="3"/>
        <v>4202</v>
      </c>
      <c r="J80" s="52">
        <f t="shared" si="3"/>
        <v>6624</v>
      </c>
      <c r="K80" s="52">
        <f t="shared" si="3"/>
        <v>7647</v>
      </c>
      <c r="L80" s="52">
        <f t="shared" si="3"/>
        <v>9006</v>
      </c>
      <c r="M80" s="52">
        <f t="shared" si="3"/>
        <v>10569</v>
      </c>
      <c r="N80" s="52">
        <f t="shared" si="3"/>
        <v>10573</v>
      </c>
      <c r="O80" s="52">
        <f t="shared" si="3"/>
        <v>16704</v>
      </c>
      <c r="P80" s="52">
        <f t="shared" si="3"/>
        <v>30587</v>
      </c>
      <c r="Q80" s="52">
        <f t="shared" si="3"/>
        <v>8737</v>
      </c>
      <c r="R80" s="52">
        <f t="shared" ref="R80:V80" si="4">R46-R63</f>
        <v>2223</v>
      </c>
      <c r="S80" s="52">
        <f t="shared" si="4"/>
        <v>5183</v>
      </c>
      <c r="T80" s="52">
        <f t="shared" si="4"/>
        <v>31037</v>
      </c>
      <c r="U80" s="52">
        <f t="shared" si="4"/>
        <v>6970</v>
      </c>
      <c r="V80" s="52">
        <f t="shared" si="4"/>
        <v>13225</v>
      </c>
      <c r="W80" s="52">
        <f t="shared" ref="W80" si="5">W46-W63</f>
        <v>20597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694667</v>
      </c>
      <c r="D81" s="52">
        <f t="shared" si="6"/>
        <v>760094</v>
      </c>
      <c r="E81" s="52">
        <f t="shared" si="6"/>
        <v>822161</v>
      </c>
      <c r="F81" s="52">
        <f t="shared" si="6"/>
        <v>767787</v>
      </c>
      <c r="G81" s="52">
        <f t="shared" si="6"/>
        <v>876326</v>
      </c>
      <c r="H81" s="52">
        <f t="shared" si="6"/>
        <v>912405</v>
      </c>
      <c r="I81" s="52">
        <f t="shared" si="6"/>
        <v>453245</v>
      </c>
      <c r="J81" s="52">
        <f t="shared" si="6"/>
        <v>407267</v>
      </c>
      <c r="K81" s="52">
        <f t="shared" si="6"/>
        <v>602099</v>
      </c>
      <c r="L81" s="52">
        <f t="shared" si="6"/>
        <v>608928</v>
      </c>
      <c r="M81" s="52">
        <f t="shared" si="6"/>
        <v>771512</v>
      </c>
      <c r="N81" s="52">
        <f t="shared" si="6"/>
        <v>698695</v>
      </c>
      <c r="O81" s="52">
        <f t="shared" si="6"/>
        <v>741797</v>
      </c>
      <c r="P81" s="52">
        <f t="shared" si="6"/>
        <v>535758</v>
      </c>
      <c r="Q81" s="52">
        <f t="shared" si="6"/>
        <v>517798</v>
      </c>
      <c r="R81" s="52">
        <f t="shared" ref="R81:V81" si="7">R47-R64</f>
        <v>510183</v>
      </c>
      <c r="S81" s="52">
        <f t="shared" si="7"/>
        <v>655845</v>
      </c>
      <c r="T81" s="52">
        <f t="shared" si="7"/>
        <v>622269</v>
      </c>
      <c r="U81" s="52">
        <f t="shared" si="7"/>
        <v>658400</v>
      </c>
      <c r="V81" s="52">
        <f t="shared" si="7"/>
        <v>547933</v>
      </c>
      <c r="W81" s="52">
        <f t="shared" ref="W81" si="8">W47-W64</f>
        <v>624600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2855</v>
      </c>
      <c r="D82" s="52">
        <f t="shared" si="9"/>
        <v>2909</v>
      </c>
      <c r="E82" s="52">
        <f t="shared" si="9"/>
        <v>8403</v>
      </c>
      <c r="F82" s="52">
        <f t="shared" si="9"/>
        <v>4369</v>
      </c>
      <c r="G82" s="52">
        <f t="shared" si="9"/>
        <v>2341</v>
      </c>
      <c r="H82" s="52">
        <f t="shared" si="9"/>
        <v>6192</v>
      </c>
      <c r="I82" s="52">
        <f t="shared" si="9"/>
        <v>2413</v>
      </c>
      <c r="J82" s="52">
        <f t="shared" si="9"/>
        <v>5252</v>
      </c>
      <c r="K82" s="52">
        <f t="shared" si="9"/>
        <v>5225</v>
      </c>
      <c r="L82" s="52">
        <f t="shared" si="9"/>
        <v>9833</v>
      </c>
      <c r="M82" s="52">
        <f t="shared" si="9"/>
        <v>7716</v>
      </c>
      <c r="N82" s="52">
        <f t="shared" si="9"/>
        <v>9657</v>
      </c>
      <c r="O82" s="52">
        <f t="shared" si="9"/>
        <v>9531</v>
      </c>
      <c r="P82" s="52">
        <f t="shared" si="9"/>
        <v>7297</v>
      </c>
      <c r="Q82" s="52">
        <f t="shared" si="9"/>
        <v>7533</v>
      </c>
      <c r="R82" s="52">
        <f t="shared" ref="R82:V82" si="10">R48-R65</f>
        <v>6180</v>
      </c>
      <c r="S82" s="52">
        <f t="shared" si="10"/>
        <v>10757</v>
      </c>
      <c r="T82" s="52">
        <f t="shared" si="10"/>
        <v>8869</v>
      </c>
      <c r="U82" s="52">
        <f t="shared" si="10"/>
        <v>8543</v>
      </c>
      <c r="V82" s="52">
        <f t="shared" si="10"/>
        <v>12393</v>
      </c>
      <c r="W82" s="52">
        <f t="shared" ref="W82" si="11">W48-W65</f>
        <v>5885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1300424</v>
      </c>
      <c r="D83" s="52">
        <f t="shared" si="12"/>
        <v>1635803</v>
      </c>
      <c r="E83" s="52">
        <f t="shared" si="12"/>
        <v>1478131</v>
      </c>
      <c r="F83" s="52">
        <f t="shared" si="12"/>
        <v>1542119</v>
      </c>
      <c r="G83" s="52">
        <f t="shared" si="12"/>
        <v>2095311</v>
      </c>
      <c r="H83" s="52">
        <f t="shared" si="12"/>
        <v>2440902</v>
      </c>
      <c r="I83" s="52">
        <f t="shared" si="12"/>
        <v>2015917</v>
      </c>
      <c r="J83" s="52">
        <f t="shared" si="12"/>
        <v>1449582</v>
      </c>
      <c r="K83" s="52">
        <f t="shared" si="12"/>
        <v>1826986</v>
      </c>
      <c r="L83" s="52">
        <f t="shared" si="12"/>
        <v>2014613</v>
      </c>
      <c r="M83" s="52">
        <f t="shared" si="12"/>
        <v>2227665</v>
      </c>
      <c r="N83" s="52">
        <f t="shared" si="12"/>
        <v>2527877</v>
      </c>
      <c r="O83" s="52">
        <f t="shared" si="12"/>
        <v>2450326</v>
      </c>
      <c r="P83" s="52">
        <f t="shared" si="12"/>
        <v>1833513</v>
      </c>
      <c r="Q83" s="52">
        <f t="shared" si="12"/>
        <v>1968155</v>
      </c>
      <c r="R83" s="52">
        <f t="shared" ref="R83:V83" si="13">R49-R66</f>
        <v>1684353</v>
      </c>
      <c r="S83" s="52">
        <f t="shared" si="13"/>
        <v>1994660</v>
      </c>
      <c r="T83" s="52">
        <f t="shared" si="13"/>
        <v>1993090</v>
      </c>
      <c r="U83" s="52">
        <f t="shared" si="13"/>
        <v>2166161</v>
      </c>
      <c r="V83" s="52">
        <f t="shared" si="13"/>
        <v>2111648</v>
      </c>
      <c r="W83" s="52">
        <f t="shared" ref="W83" si="14">W49-W66</f>
        <v>1713905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215648</v>
      </c>
      <c r="D84" s="52">
        <f t="shared" si="15"/>
        <v>223869</v>
      </c>
      <c r="E84" s="52">
        <f t="shared" si="15"/>
        <v>304927</v>
      </c>
      <c r="F84" s="52">
        <f t="shared" si="15"/>
        <v>236833</v>
      </c>
      <c r="G84" s="52">
        <f t="shared" si="15"/>
        <v>420085</v>
      </c>
      <c r="H84" s="52">
        <f t="shared" si="15"/>
        <v>521436</v>
      </c>
      <c r="I84" s="52">
        <f t="shared" si="15"/>
        <v>670269</v>
      </c>
      <c r="J84" s="52">
        <f t="shared" si="15"/>
        <v>517373</v>
      </c>
      <c r="K84" s="52">
        <f t="shared" si="15"/>
        <v>729669</v>
      </c>
      <c r="L84" s="52">
        <f t="shared" si="15"/>
        <v>984417</v>
      </c>
      <c r="M84" s="52">
        <f t="shared" si="15"/>
        <v>776095</v>
      </c>
      <c r="N84" s="52">
        <f t="shared" si="15"/>
        <v>803273</v>
      </c>
      <c r="O84" s="52">
        <f t="shared" si="15"/>
        <v>782175</v>
      </c>
      <c r="P84" s="52">
        <f t="shared" si="15"/>
        <v>786121</v>
      </c>
      <c r="Q84" s="52">
        <f t="shared" si="15"/>
        <v>680982</v>
      </c>
      <c r="R84" s="52">
        <f t="shared" ref="R84:V84" si="16">R50-R67</f>
        <v>738076</v>
      </c>
      <c r="S84" s="52">
        <f t="shared" si="16"/>
        <v>1045529</v>
      </c>
      <c r="T84" s="52">
        <f t="shared" si="16"/>
        <v>1099438</v>
      </c>
      <c r="U84" s="52">
        <f t="shared" si="16"/>
        <v>1133009</v>
      </c>
      <c r="V84" s="52">
        <f t="shared" si="16"/>
        <v>932923</v>
      </c>
      <c r="W84" s="52">
        <f t="shared" ref="W84" si="17">W50-W67</f>
        <v>1270632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208</v>
      </c>
      <c r="B86" s="52"/>
      <c r="C86" s="52">
        <v>563905</v>
      </c>
      <c r="D86" s="52">
        <v>575256</v>
      </c>
      <c r="E86" s="52">
        <v>560792</v>
      </c>
      <c r="F86" s="52">
        <v>631979</v>
      </c>
      <c r="G86" s="52">
        <v>702292</v>
      </c>
      <c r="H86" s="52">
        <v>859603</v>
      </c>
      <c r="I86" s="52">
        <v>669346</v>
      </c>
      <c r="J86" s="52">
        <v>704550</v>
      </c>
      <c r="K86" s="52">
        <v>651253</v>
      </c>
      <c r="L86" s="52">
        <v>718160</v>
      </c>
      <c r="M86" s="52">
        <v>786144</v>
      </c>
      <c r="N86" s="52">
        <v>995958</v>
      </c>
      <c r="O86" s="52">
        <v>985006</v>
      </c>
      <c r="P86" s="52">
        <v>679087</v>
      </c>
      <c r="Q86" s="52">
        <v>620686</v>
      </c>
      <c r="R86" s="52">
        <v>690134</v>
      </c>
      <c r="S86" s="52">
        <v>775766</v>
      </c>
      <c r="T86" s="52">
        <v>911829</v>
      </c>
      <c r="U86" s="52">
        <v>871236</v>
      </c>
      <c r="V86" s="52">
        <v>869532</v>
      </c>
      <c r="W86" s="52">
        <v>801697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871748</v>
      </c>
      <c r="D87" s="52">
        <v>1200457</v>
      </c>
      <c r="E87" s="52">
        <v>1236762</v>
      </c>
      <c r="F87" s="52">
        <v>1215333</v>
      </c>
      <c r="G87" s="52">
        <v>1324527</v>
      </c>
      <c r="H87" s="52">
        <v>1317119</v>
      </c>
      <c r="I87" s="52">
        <v>1145154</v>
      </c>
      <c r="J87" s="52">
        <v>1045372</v>
      </c>
      <c r="K87" s="52">
        <v>1408357</v>
      </c>
      <c r="L87" s="52">
        <v>1429825</v>
      </c>
      <c r="M87" s="52">
        <v>1550067</v>
      </c>
      <c r="N87" s="52">
        <v>1539787</v>
      </c>
      <c r="O87" s="52">
        <v>1606888</v>
      </c>
      <c r="P87" s="52">
        <v>1253115</v>
      </c>
      <c r="Q87" s="52">
        <v>1217647</v>
      </c>
      <c r="R87" s="52">
        <v>1174771</v>
      </c>
      <c r="S87" s="52">
        <v>1406215</v>
      </c>
      <c r="T87" s="52">
        <v>1557614</v>
      </c>
      <c r="U87" s="52">
        <v>1363606</v>
      </c>
      <c r="V87" s="52">
        <v>1200835</v>
      </c>
      <c r="W87" s="52">
        <v>1225863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1836574</v>
      </c>
      <c r="D88" s="36">
        <v>2203733</v>
      </c>
      <c r="E88" s="36">
        <v>2199974</v>
      </c>
      <c r="F88" s="36">
        <v>2224281</v>
      </c>
      <c r="G88" s="36">
        <v>2990040</v>
      </c>
      <c r="H88" s="36">
        <v>3646815</v>
      </c>
      <c r="I88" s="36">
        <v>2955598</v>
      </c>
      <c r="J88" s="36">
        <v>2266166</v>
      </c>
      <c r="K88" s="36">
        <v>2920790</v>
      </c>
      <c r="L88" s="36">
        <v>3502111</v>
      </c>
      <c r="M88" s="36">
        <v>3699697</v>
      </c>
      <c r="N88" s="36">
        <v>3934620</v>
      </c>
      <c r="O88" s="36">
        <v>4036197</v>
      </c>
      <c r="P88" s="36">
        <v>3109344</v>
      </c>
      <c r="Q88" s="36">
        <v>3276866</v>
      </c>
      <c r="R88" s="36">
        <v>3152916</v>
      </c>
      <c r="S88" s="36">
        <v>3817608</v>
      </c>
      <c r="T88" s="36">
        <v>4059953</v>
      </c>
      <c r="U88" s="36">
        <v>4270698</v>
      </c>
      <c r="V88" s="36">
        <v>4009267</v>
      </c>
      <c r="W88" s="36">
        <v>4055093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210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792133</v>
      </c>
      <c r="I94" s="52">
        <f>RES_hhdet_numvin!I83</f>
        <v>1707360</v>
      </c>
      <c r="J94" s="52">
        <f>RES_hhdet_numvin!J83</f>
        <v>1778064</v>
      </c>
      <c r="K94" s="52">
        <f>RES_hhdet_numvin!K83</f>
        <v>2148238</v>
      </c>
      <c r="L94" s="52">
        <f>RES_hhdet_numvin!L83</f>
        <v>2657394</v>
      </c>
      <c r="M94" s="52">
        <f>RES_hhdet_numvin!M83</f>
        <v>3085336</v>
      </c>
      <c r="N94" s="52">
        <f>RES_hhdet_numvin!N83</f>
        <v>3516735</v>
      </c>
      <c r="O94" s="52">
        <f>RES_hhdet_numvin!O83</f>
        <v>3402376</v>
      </c>
      <c r="P94" s="52">
        <f>RES_hhdet_numvin!P83</f>
        <v>2159407</v>
      </c>
      <c r="Q94" s="52">
        <f>RES_hhdet_numvin!Q83</f>
        <v>1918606</v>
      </c>
      <c r="R94" s="52">
        <f>RES_hhdet_numvin!R83</f>
        <v>2381682</v>
      </c>
      <c r="S94" s="52">
        <f>RES_hhdet_numvin!S83</f>
        <v>3395044</v>
      </c>
      <c r="T94" s="52">
        <f>RES_hhdet_numvin!T83</f>
        <v>4092354</v>
      </c>
      <c r="U94" s="52">
        <f>RES_hhdet_numvin!U83</f>
        <v>3901434</v>
      </c>
      <c r="V94" s="52">
        <f>RES_hhdet_numvin!V83</f>
        <v>3715296</v>
      </c>
      <c r="W94" s="52">
        <f>RES_hhdet_numvin!W83</f>
        <v>4330972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338826</v>
      </c>
      <c r="Q97" s="138">
        <f>RES_hhdet_numvin!Q86</f>
        <v>605111</v>
      </c>
      <c r="R97" s="138">
        <f>RES_hhdet_numvin!R86</f>
        <v>807686</v>
      </c>
      <c r="S97" s="138">
        <f>RES_hhdet_numvin!S86</f>
        <v>917305</v>
      </c>
      <c r="T97" s="138">
        <f>RES_hhdet_numvin!T86</f>
        <v>1187589</v>
      </c>
      <c r="U97" s="138">
        <f>RES_hhdet_numvin!U86</f>
        <v>1295046</v>
      </c>
      <c r="V97" s="138">
        <f>RES_hhdet_numvin!V86</f>
        <v>1549228</v>
      </c>
      <c r="W97" s="138">
        <f>RES_hhdet_numvin!W86</f>
        <v>1562705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92406</v>
      </c>
      <c r="I99" s="138">
        <f>RES_hhdet_numvin!I88</f>
        <v>315772</v>
      </c>
      <c r="J99" s="138">
        <f>RES_hhdet_numvin!J88</f>
        <v>476432</v>
      </c>
      <c r="K99" s="138">
        <f>RES_hhdet_numvin!K88</f>
        <v>507306</v>
      </c>
      <c r="L99" s="138">
        <f>RES_hhdet_numvin!L88</f>
        <v>601285</v>
      </c>
      <c r="M99" s="138">
        <f>RES_hhdet_numvin!M88</f>
        <v>780360</v>
      </c>
      <c r="N99" s="138">
        <f>RES_hhdet_numvin!N88</f>
        <v>1000593</v>
      </c>
      <c r="O99" s="138">
        <f>RES_hhdet_numvin!O88</f>
        <v>1225002</v>
      </c>
      <c r="P99" s="138">
        <f>RES_hhdet_numvin!P88</f>
        <v>686172</v>
      </c>
      <c r="Q99" s="138">
        <f>RES_hhdet_numvin!Q88</f>
        <v>706572</v>
      </c>
      <c r="R99" s="138">
        <f>RES_hhdet_numvin!R88</f>
        <v>1146476</v>
      </c>
      <c r="S99" s="138">
        <f>RES_hhdet_numvin!S88</f>
        <v>1579624</v>
      </c>
      <c r="T99" s="138">
        <f>RES_hhdet_numvin!T88</f>
        <v>2227023</v>
      </c>
      <c r="U99" s="138">
        <f>RES_hhdet_numvin!U88</f>
        <v>1877610</v>
      </c>
      <c r="V99" s="138">
        <f>RES_hhdet_numvin!V88</f>
        <v>1854757</v>
      </c>
      <c r="W99" s="138">
        <f>RES_hhdet_numvin!W88</f>
        <v>1928950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246</v>
      </c>
      <c r="I100" s="138">
        <f>RES_hhdet_numvin!I89</f>
        <v>994</v>
      </c>
      <c r="J100" s="138">
        <f>RES_hhdet_numvin!J89</f>
        <v>1959</v>
      </c>
      <c r="K100" s="138">
        <f>RES_hhdet_numvin!K89</f>
        <v>2589</v>
      </c>
      <c r="L100" s="138">
        <f>RES_hhdet_numvin!L89</f>
        <v>3032</v>
      </c>
      <c r="M100" s="138">
        <f>RES_hhdet_numvin!M89</f>
        <v>5274</v>
      </c>
      <c r="N100" s="138">
        <f>RES_hhdet_numvin!N89</f>
        <v>6134</v>
      </c>
      <c r="O100" s="138">
        <f>RES_hhdet_numvin!O89</f>
        <v>11394</v>
      </c>
      <c r="P100" s="138">
        <f>RES_hhdet_numvin!P89</f>
        <v>16991</v>
      </c>
      <c r="Q100" s="138">
        <f>RES_hhdet_numvin!Q89</f>
        <v>7833</v>
      </c>
      <c r="R100" s="138">
        <f>RES_hhdet_numvin!R89</f>
        <v>2904</v>
      </c>
      <c r="S100" s="138">
        <f>RES_hhdet_numvin!S89</f>
        <v>5972</v>
      </c>
      <c r="T100" s="138">
        <f>RES_hhdet_numvin!T89</f>
        <v>40497</v>
      </c>
      <c r="U100" s="138">
        <f>RES_hhdet_numvin!U89</f>
        <v>8100</v>
      </c>
      <c r="V100" s="138">
        <f>RES_hhdet_numvin!V89</f>
        <v>16189</v>
      </c>
      <c r="W100" s="138">
        <f>RES_hhdet_numvin!W89</f>
        <v>25243</v>
      </c>
      <c r="DA100" s="63" t="s">
        <v>1526</v>
      </c>
    </row>
    <row r="101" spans="1:105" ht="12" hidden="1" customHeight="1" x14ac:dyDescent="0.25">
      <c r="A101" s="108" t="s">
        <v>208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217456</v>
      </c>
      <c r="Q103" s="138">
        <f>RES_hhdet_numvin!Q92</f>
        <v>348998</v>
      </c>
      <c r="R103" s="138">
        <f>RES_hhdet_numvin!R92</f>
        <v>466692</v>
      </c>
      <c r="S103" s="138">
        <f>RES_hhdet_numvin!S92</f>
        <v>685770</v>
      </c>
      <c r="T103" s="138">
        <f>RES_hhdet_numvin!T92</f>
        <v>700291</v>
      </c>
      <c r="U103" s="138">
        <f>RES_hhdet_numvin!U92</f>
        <v>779873</v>
      </c>
      <c r="V103" s="138">
        <f>RES_hhdet_numvin!V92</f>
        <v>673572</v>
      </c>
      <c r="W103" s="138">
        <f>RES_hhdet_numvin!W92</f>
        <v>786070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2704</v>
      </c>
      <c r="Q104" s="138">
        <f>RES_hhdet_numvin!Q93</f>
        <v>4954</v>
      </c>
      <c r="R104" s="138">
        <f>RES_hhdet_numvin!R93</f>
        <v>5632</v>
      </c>
      <c r="S104" s="138">
        <f>RES_hhdet_numvin!S93</f>
        <v>11965</v>
      </c>
      <c r="T104" s="138">
        <f>RES_hhdet_numvin!T93</f>
        <v>10597</v>
      </c>
      <c r="U104" s="138">
        <f>RES_hhdet_numvin!U93</f>
        <v>10462</v>
      </c>
      <c r="V104" s="138">
        <f>RES_hhdet_numvin!V93</f>
        <v>15176</v>
      </c>
      <c r="W104" s="138">
        <f>RES_hhdet_numvin!W93</f>
        <v>7297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808433</v>
      </c>
      <c r="Q107" s="138">
        <f>RES_hhdet_numvin!Q96</f>
        <v>1407706</v>
      </c>
      <c r="R107" s="138">
        <f>RES_hhdet_numvin!R96</f>
        <v>1510525</v>
      </c>
      <c r="S107" s="138">
        <f>RES_hhdet_numvin!S96</f>
        <v>2014576</v>
      </c>
      <c r="T107" s="138">
        <f>RES_hhdet_numvin!T96</f>
        <v>2209638</v>
      </c>
      <c r="U107" s="138">
        <f>RES_hhdet_numvin!U96</f>
        <v>2519549</v>
      </c>
      <c r="V107" s="138">
        <f>RES_hhdet_numvin!V96</f>
        <v>2524594</v>
      </c>
      <c r="W107" s="138">
        <f>RES_hhdet_numvin!W96</f>
        <v>2132794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340478</v>
      </c>
      <c r="Q108" s="138">
        <f>RES_hhdet_numvin!Q97</f>
        <v>474654</v>
      </c>
      <c r="R108" s="138">
        <f>RES_hhdet_numvin!R97</f>
        <v>680432</v>
      </c>
      <c r="S108" s="138">
        <f>RES_hhdet_numvin!S97</f>
        <v>1089202</v>
      </c>
      <c r="T108" s="138">
        <f>RES_hhdet_numvin!T97</f>
        <v>1267905</v>
      </c>
      <c r="U108" s="138">
        <f>RES_hhdet_numvin!U97</f>
        <v>1349466</v>
      </c>
      <c r="V108" s="138">
        <f>RES_hhdet_numvin!V97</f>
        <v>1142666</v>
      </c>
      <c r="W108" s="138">
        <f>RES_hhdet_numvin!W97</f>
        <v>1620613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208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242177</v>
      </c>
      <c r="Q112" s="138">
        <f>RES_hhdet_numvin!Q101</f>
        <v>370509</v>
      </c>
      <c r="R112" s="138">
        <f>RES_hhdet_numvin!R101</f>
        <v>531662</v>
      </c>
      <c r="S112" s="138">
        <f>RES_hhdet_numvin!S101</f>
        <v>694876</v>
      </c>
      <c r="T112" s="138">
        <f>RES_hhdet_numvin!T101</f>
        <v>938167</v>
      </c>
      <c r="U112" s="138">
        <f>RES_hhdet_numvin!U101</f>
        <v>923710</v>
      </c>
      <c r="V112" s="138">
        <f>RES_hhdet_numvin!V101</f>
        <v>959981</v>
      </c>
      <c r="W112" s="138">
        <f>RES_hhdet_numvin!W101</f>
        <v>899179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553264</v>
      </c>
      <c r="Q113" s="138">
        <f>RES_hhdet_numvin!Q102</f>
        <v>838004</v>
      </c>
      <c r="R113" s="138">
        <f>RES_hhdet_numvin!R102</f>
        <v>1060392</v>
      </c>
      <c r="S113" s="138">
        <f>RES_hhdet_numvin!S102</f>
        <v>1429049</v>
      </c>
      <c r="T113" s="138">
        <f>RES_hhdet_numvin!T102</f>
        <v>1778137</v>
      </c>
      <c r="U113" s="138">
        <f>RES_hhdet_numvin!U102</f>
        <v>1588684</v>
      </c>
      <c r="V113" s="138">
        <f>RES_hhdet_numvin!V102</f>
        <v>1461210</v>
      </c>
      <c r="W113" s="138">
        <f>RES_hhdet_numvin!W102</f>
        <v>1516568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1283760</v>
      </c>
      <c r="Q114" s="39">
        <f>RES_hhdet_numvin!Q103</f>
        <v>2198371</v>
      </c>
      <c r="R114" s="39">
        <f>RES_hhdet_numvin!R103</f>
        <v>2729367</v>
      </c>
      <c r="S114" s="39">
        <f>RES_hhdet_numvin!S103</f>
        <v>3828750</v>
      </c>
      <c r="T114" s="39">
        <f>RES_hhdet_numvin!T103</f>
        <v>4455111</v>
      </c>
      <c r="U114" s="39">
        <f>RES_hhdet_numvin!U103</f>
        <v>4921548</v>
      </c>
      <c r="V114" s="39">
        <f>RES_hhdet_numvin!V103</f>
        <v>4784187</v>
      </c>
      <c r="W114" s="39">
        <f>RES_hhdet_numvin!W103</f>
        <v>4995768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33636.204010521687</v>
      </c>
      <c r="C118" s="117">
        <f t="shared" si="18"/>
        <v>34036.051504153686</v>
      </c>
      <c r="D118" s="117">
        <f t="shared" si="18"/>
        <v>34458.912992833633</v>
      </c>
      <c r="E118" s="117">
        <f t="shared" si="18"/>
        <v>37900.462284440509</v>
      </c>
      <c r="F118" s="117">
        <f t="shared" si="18"/>
        <v>37078.380330847081</v>
      </c>
      <c r="G118" s="117">
        <f t="shared" si="18"/>
        <v>39751.076462112862</v>
      </c>
      <c r="H118" s="117">
        <f t="shared" si="18"/>
        <v>41262.684252671977</v>
      </c>
      <c r="I118" s="117">
        <f t="shared" si="18"/>
        <v>44194.142856971928</v>
      </c>
      <c r="J118" s="117">
        <f t="shared" si="18"/>
        <v>47496.961161503881</v>
      </c>
      <c r="K118" s="117">
        <f t="shared" si="18"/>
        <v>47860.427565614576</v>
      </c>
      <c r="L118" s="117">
        <f t="shared" si="18"/>
        <v>51409.845798780596</v>
      </c>
      <c r="M118" s="117">
        <f t="shared" si="18"/>
        <v>47089.910664836061</v>
      </c>
      <c r="N118" s="117">
        <f t="shared" si="18"/>
        <v>52329.832207590705</v>
      </c>
      <c r="O118" s="117">
        <f t="shared" si="18"/>
        <v>52751.084370494151</v>
      </c>
      <c r="P118" s="117">
        <f t="shared" si="18"/>
        <v>46901.707863757409</v>
      </c>
      <c r="Q118" s="117">
        <f t="shared" si="18"/>
        <v>48678.793742469607</v>
      </c>
      <c r="R118" s="117">
        <f t="shared" ref="R118:V118" si="19">R119+R122+R124+R137</f>
        <v>48000.687562003877</v>
      </c>
      <c r="S118" s="117">
        <f t="shared" si="19"/>
        <v>48571.100548898052</v>
      </c>
      <c r="T118" s="117">
        <f t="shared" si="19"/>
        <v>50464.886183487572</v>
      </c>
      <c r="U118" s="117">
        <f t="shared" si="19"/>
        <v>50005.239202485449</v>
      </c>
      <c r="V118" s="117">
        <f t="shared" si="19"/>
        <v>48296.468759774318</v>
      </c>
      <c r="W118" s="117">
        <f t="shared" ref="W118" si="20">W119+W122+W124+W137</f>
        <v>52409.702001996789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28055.766174629662</v>
      </c>
      <c r="C119" s="122">
        <f t="shared" si="21"/>
        <v>28351.399747992949</v>
      </c>
      <c r="D119" s="122">
        <f t="shared" si="21"/>
        <v>28461.724141197985</v>
      </c>
      <c r="E119" s="122">
        <f t="shared" si="21"/>
        <v>31521.290764842281</v>
      </c>
      <c r="F119" s="122">
        <f t="shared" si="21"/>
        <v>30613.258414684009</v>
      </c>
      <c r="G119" s="122">
        <f t="shared" si="21"/>
        <v>32771.041490008181</v>
      </c>
      <c r="H119" s="122">
        <f t="shared" si="21"/>
        <v>33800.363605306971</v>
      </c>
      <c r="I119" s="122">
        <f t="shared" si="21"/>
        <v>36016.897860519894</v>
      </c>
      <c r="J119" s="122">
        <f t="shared" si="21"/>
        <v>39251.086134374797</v>
      </c>
      <c r="K119" s="122">
        <f t="shared" si="21"/>
        <v>39482.989679430102</v>
      </c>
      <c r="L119" s="122">
        <f t="shared" si="21"/>
        <v>42649.518109703436</v>
      </c>
      <c r="M119" s="122">
        <f t="shared" si="21"/>
        <v>38031.700487303118</v>
      </c>
      <c r="N119" s="122">
        <f t="shared" si="21"/>
        <v>43263.437150547172</v>
      </c>
      <c r="O119" s="122">
        <f t="shared" si="21"/>
        <v>43645.170156531763</v>
      </c>
      <c r="P119" s="122">
        <f t="shared" si="21"/>
        <v>37764.759527931856</v>
      </c>
      <c r="Q119" s="122">
        <f t="shared" si="21"/>
        <v>39544.481127478415</v>
      </c>
      <c r="R119" s="122">
        <f t="shared" ref="R119:V119" si="22">SUM(R120:R121)</f>
        <v>39161.536214091488</v>
      </c>
      <c r="S119" s="122">
        <f t="shared" si="22"/>
        <v>39406.371401069642</v>
      </c>
      <c r="T119" s="122">
        <f t="shared" si="22"/>
        <v>40889.644733531743</v>
      </c>
      <c r="U119" s="122">
        <f t="shared" si="22"/>
        <v>40604.059248398655</v>
      </c>
      <c r="V119" s="122">
        <f t="shared" si="22"/>
        <v>38963.367329815504</v>
      </c>
      <c r="W119" s="122">
        <f t="shared" ref="W119" si="23">SUM(W120:W121)</f>
        <v>42892.096588163455</v>
      </c>
      <c r="DA119" s="130" t="s">
        <v>1646</v>
      </c>
    </row>
    <row r="120" spans="1:105" ht="12" customHeight="1" x14ac:dyDescent="0.25">
      <c r="A120" s="97" t="s">
        <v>205</v>
      </c>
      <c r="B120" s="98">
        <v>27940.888801391251</v>
      </c>
      <c r="C120" s="98">
        <v>28232.572197977159</v>
      </c>
      <c r="D120" s="98">
        <v>28341.551247312589</v>
      </c>
      <c r="E120" s="98">
        <v>31390.375104569979</v>
      </c>
      <c r="F120" s="98">
        <v>30485.280649327658</v>
      </c>
      <c r="G120" s="98">
        <v>32631.893607027963</v>
      </c>
      <c r="H120" s="98">
        <v>33653.680720604636</v>
      </c>
      <c r="I120" s="98">
        <v>35857.428405395389</v>
      </c>
      <c r="J120" s="98">
        <v>39076.464648904548</v>
      </c>
      <c r="K120" s="98">
        <v>39307.039596689203</v>
      </c>
      <c r="L120" s="98">
        <v>42453.978203660823</v>
      </c>
      <c r="M120" s="98">
        <v>37856.699465835598</v>
      </c>
      <c r="N120" s="98">
        <v>43060.922975542126</v>
      </c>
      <c r="O120" s="98">
        <v>43433.056516366392</v>
      </c>
      <c r="P120" s="98">
        <v>37583.516921902316</v>
      </c>
      <c r="Q120" s="98">
        <v>39356.64959209739</v>
      </c>
      <c r="R120" s="98">
        <v>38974.192357236127</v>
      </c>
      <c r="S120" s="98">
        <v>39217.103740703446</v>
      </c>
      <c r="T120" s="98">
        <v>40691.907780949601</v>
      </c>
      <c r="U120" s="98">
        <v>40405.542951433352</v>
      </c>
      <c r="V120" s="98">
        <v>38771.482873924848</v>
      </c>
      <c r="W120" s="98">
        <v>42677.514017627436</v>
      </c>
      <c r="DA120" s="63" t="s">
        <v>1647</v>
      </c>
    </row>
    <row r="121" spans="1:105" ht="12" customHeight="1" x14ac:dyDescent="0.25">
      <c r="A121" s="97" t="s">
        <v>53</v>
      </c>
      <c r="B121" s="98">
        <v>114.87737323841017</v>
      </c>
      <c r="C121" s="98">
        <v>118.82755001579173</v>
      </c>
      <c r="D121" s="98">
        <v>120.17289388539443</v>
      </c>
      <c r="E121" s="98">
        <v>130.91566027230135</v>
      </c>
      <c r="F121" s="98">
        <v>127.97776535635234</v>
      </c>
      <c r="G121" s="98">
        <v>139.14788298021915</v>
      </c>
      <c r="H121" s="98">
        <v>146.6828847023383</v>
      </c>
      <c r="I121" s="98">
        <v>159.4694551245054</v>
      </c>
      <c r="J121" s="98">
        <v>174.62148547025129</v>
      </c>
      <c r="K121" s="98">
        <v>175.95008274089716</v>
      </c>
      <c r="L121" s="98">
        <v>195.53990604261011</v>
      </c>
      <c r="M121" s="98">
        <v>175.00102146751959</v>
      </c>
      <c r="N121" s="98">
        <v>202.51417500504334</v>
      </c>
      <c r="O121" s="98">
        <v>212.11364016536959</v>
      </c>
      <c r="P121" s="98">
        <v>181.24260602954107</v>
      </c>
      <c r="Q121" s="98">
        <v>187.83153538102445</v>
      </c>
      <c r="R121" s="98">
        <v>187.34385685535807</v>
      </c>
      <c r="S121" s="98">
        <v>189.2676603662</v>
      </c>
      <c r="T121" s="98">
        <v>197.73695258214266</v>
      </c>
      <c r="U121" s="98">
        <v>198.51629696530367</v>
      </c>
      <c r="V121" s="98">
        <v>191.88445589065921</v>
      </c>
      <c r="W121" s="98">
        <v>214.58257053602006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47.501848716226135</v>
      </c>
      <c r="C122" s="122">
        <f t="shared" si="24"/>
        <v>57.284863939192128</v>
      </c>
      <c r="D122" s="122">
        <f t="shared" si="24"/>
        <v>51.375324309250061</v>
      </c>
      <c r="E122" s="122">
        <f t="shared" si="24"/>
        <v>124.36019626539023</v>
      </c>
      <c r="F122" s="122">
        <f t="shared" si="24"/>
        <v>64.536934303061116</v>
      </c>
      <c r="G122" s="122">
        <f t="shared" si="24"/>
        <v>80.395611339988548</v>
      </c>
      <c r="H122" s="122">
        <f t="shared" si="24"/>
        <v>121.67196873222832</v>
      </c>
      <c r="I122" s="122">
        <f t="shared" si="24"/>
        <v>132.41108714138656</v>
      </c>
      <c r="J122" s="122">
        <f t="shared" si="24"/>
        <v>156.27810384225472</v>
      </c>
      <c r="K122" s="122">
        <f t="shared" si="24"/>
        <v>167.75216836248981</v>
      </c>
      <c r="L122" s="122">
        <f t="shared" si="24"/>
        <v>182.68749556648294</v>
      </c>
      <c r="M122" s="122">
        <f t="shared" si="24"/>
        <v>195.07253332946465</v>
      </c>
      <c r="N122" s="122">
        <f t="shared" si="24"/>
        <v>268.7914055576743</v>
      </c>
      <c r="O122" s="122">
        <f t="shared" si="24"/>
        <v>201.21929227054133</v>
      </c>
      <c r="P122" s="122">
        <f t="shared" si="24"/>
        <v>161.93578941529853</v>
      </c>
      <c r="Q122" s="122">
        <f t="shared" si="24"/>
        <v>235.18263671915057</v>
      </c>
      <c r="R122" s="122">
        <f t="shared" si="24"/>
        <v>215.29894384565495</v>
      </c>
      <c r="S122" s="122">
        <f t="shared" si="24"/>
        <v>246.15378649557482</v>
      </c>
      <c r="T122" s="122">
        <f t="shared" si="24"/>
        <v>210.17542305627364</v>
      </c>
      <c r="U122" s="122">
        <f t="shared" si="24"/>
        <v>238.00237742724923</v>
      </c>
      <c r="V122" s="122">
        <f t="shared" si="24"/>
        <v>218.65446819278927</v>
      </c>
      <c r="W122" s="122">
        <f t="shared" si="24"/>
        <v>236.87071811450767</v>
      </c>
      <c r="DA122" s="130" t="s">
        <v>1649</v>
      </c>
    </row>
    <row r="123" spans="1:105" ht="12" customHeight="1" x14ac:dyDescent="0.25">
      <c r="A123" s="97" t="s">
        <v>53</v>
      </c>
      <c r="B123" s="98">
        <v>47.501848716226135</v>
      </c>
      <c r="C123" s="98">
        <v>57.284863939192128</v>
      </c>
      <c r="D123" s="98">
        <v>51.375324309250061</v>
      </c>
      <c r="E123" s="98">
        <v>124.36019626539023</v>
      </c>
      <c r="F123" s="98">
        <v>64.536934303061116</v>
      </c>
      <c r="G123" s="98">
        <v>80.395611339988548</v>
      </c>
      <c r="H123" s="98">
        <v>121.67196873222832</v>
      </c>
      <c r="I123" s="98">
        <v>132.41108714138656</v>
      </c>
      <c r="J123" s="98">
        <v>156.27810384225472</v>
      </c>
      <c r="K123" s="98">
        <v>167.75216836248981</v>
      </c>
      <c r="L123" s="98">
        <v>182.68749556648294</v>
      </c>
      <c r="M123" s="98">
        <v>195.07253332946465</v>
      </c>
      <c r="N123" s="98">
        <v>268.7914055576743</v>
      </c>
      <c r="O123" s="98">
        <v>201.21929227054133</v>
      </c>
      <c r="P123" s="98">
        <v>161.93578941529853</v>
      </c>
      <c r="Q123" s="98">
        <v>235.18263671915057</v>
      </c>
      <c r="R123" s="98">
        <v>215.29894384565495</v>
      </c>
      <c r="S123" s="98">
        <v>246.15378649557482</v>
      </c>
      <c r="T123" s="98">
        <v>210.17542305627364</v>
      </c>
      <c r="U123" s="98">
        <v>238.00237742724923</v>
      </c>
      <c r="V123" s="98">
        <v>218.65446819278927</v>
      </c>
      <c r="W123" s="98">
        <v>236.87071811450767</v>
      </c>
      <c r="DA123" s="63" t="s">
        <v>1650</v>
      </c>
    </row>
    <row r="124" spans="1:105" ht="12" customHeight="1" x14ac:dyDescent="0.25">
      <c r="A124" s="121" t="s">
        <v>55</v>
      </c>
      <c r="B124" s="122">
        <v>3559.7286877241959</v>
      </c>
      <c r="C124" s="122">
        <v>3603.673221417454</v>
      </c>
      <c r="D124" s="122">
        <v>3812.9617070137178</v>
      </c>
      <c r="E124" s="122">
        <v>4020.239044419483</v>
      </c>
      <c r="F124" s="122">
        <v>4157.2334730843822</v>
      </c>
      <c r="G124" s="122">
        <v>4443.0774080635338</v>
      </c>
      <c r="H124" s="122">
        <v>4800.051432409412</v>
      </c>
      <c r="I124" s="122">
        <v>5308.9904806965314</v>
      </c>
      <c r="J124" s="122">
        <v>5423.5758401698367</v>
      </c>
      <c r="K124" s="122">
        <v>5502.7131325919563</v>
      </c>
      <c r="L124" s="122">
        <v>5823.351561263331</v>
      </c>
      <c r="M124" s="122">
        <v>6155.2257980524764</v>
      </c>
      <c r="N124" s="122">
        <v>6103.6632157239483</v>
      </c>
      <c r="O124" s="122">
        <v>6181.5945628860345</v>
      </c>
      <c r="P124" s="122">
        <v>6311.8173647157364</v>
      </c>
      <c r="Q124" s="122">
        <v>6215.2615283901723</v>
      </c>
      <c r="R124" s="122">
        <v>5982.8984463294591</v>
      </c>
      <c r="S124" s="122">
        <v>6139.7128648831076</v>
      </c>
      <c r="T124" s="122">
        <v>6479.946558502822</v>
      </c>
      <c r="U124" s="122">
        <v>6284.1116399828179</v>
      </c>
      <c r="V124" s="122">
        <v>6190.670947542867</v>
      </c>
      <c r="W124" s="122">
        <v>6333.574432888945</v>
      </c>
      <c r="DA124" s="130" t="s">
        <v>1651</v>
      </c>
    </row>
    <row r="125" spans="1:105" ht="12" customHeight="1" x14ac:dyDescent="0.25">
      <c r="A125" s="97" t="s">
        <v>132</v>
      </c>
      <c r="B125" s="98">
        <v>1102.9609064628949</v>
      </c>
      <c r="C125" s="98">
        <v>1182.0351587044006</v>
      </c>
      <c r="D125" s="98">
        <v>1259.8282967730192</v>
      </c>
      <c r="E125" s="98">
        <v>1378.646829849077</v>
      </c>
      <c r="F125" s="98">
        <v>1431.2147805834645</v>
      </c>
      <c r="G125" s="98">
        <v>1547.3312464381538</v>
      </c>
      <c r="H125" s="98">
        <v>1676.3444902967665</v>
      </c>
      <c r="I125" s="98">
        <v>1884.4952103628825</v>
      </c>
      <c r="J125" s="98">
        <v>1947.3427576179888</v>
      </c>
      <c r="K125" s="98">
        <v>1962.298347815386</v>
      </c>
      <c r="L125" s="98">
        <v>2071.0990203347674</v>
      </c>
      <c r="M125" s="98">
        <v>2193.7988374717911</v>
      </c>
      <c r="N125" s="98">
        <v>2170.027053280995</v>
      </c>
      <c r="O125" s="98">
        <v>2241.3386149580533</v>
      </c>
      <c r="P125" s="98">
        <v>2493.6846984817757</v>
      </c>
      <c r="Q125" s="98">
        <v>2417.8289434431617</v>
      </c>
      <c r="R125" s="98">
        <v>2242.4730943673894</v>
      </c>
      <c r="S125" s="98">
        <v>2316.3532536171406</v>
      </c>
      <c r="T125" s="98">
        <v>2683.7569215803778</v>
      </c>
      <c r="U125" s="98">
        <v>2541.2976668056726</v>
      </c>
      <c r="V125" s="98">
        <v>2471.822702134838</v>
      </c>
      <c r="W125" s="98">
        <v>2639.1130738610509</v>
      </c>
      <c r="DA125" s="63" t="s">
        <v>1652</v>
      </c>
    </row>
    <row r="126" spans="1:105" ht="12" customHeight="1" x14ac:dyDescent="0.25">
      <c r="A126" s="97" t="s">
        <v>131</v>
      </c>
      <c r="B126" s="98">
        <v>1.2083598994717604</v>
      </c>
      <c r="C126" s="98">
        <v>1.3273160413960814</v>
      </c>
      <c r="D126" s="98">
        <v>1.4138364391362299</v>
      </c>
      <c r="E126" s="98">
        <v>1.8023627920002276</v>
      </c>
      <c r="F126" s="98">
        <v>1.9180160498674135</v>
      </c>
      <c r="G126" s="98">
        <v>2.1814081744584617</v>
      </c>
      <c r="H126" s="98">
        <v>2.9501596802599876</v>
      </c>
      <c r="I126" s="98">
        <v>3.8747242999496616</v>
      </c>
      <c r="J126" s="98">
        <v>4.7428231845616793</v>
      </c>
      <c r="K126" s="98">
        <v>5.49671495376049</v>
      </c>
      <c r="L126" s="98">
        <v>6.7308193638906948</v>
      </c>
      <c r="M126" s="98">
        <v>8.0569645449129208</v>
      </c>
      <c r="N126" s="98">
        <v>8.2951541283971721</v>
      </c>
      <c r="O126" s="98">
        <v>10.147469096123592</v>
      </c>
      <c r="P126" s="98">
        <v>16.273806834246727</v>
      </c>
      <c r="Q126" s="98">
        <v>16.318855069587851</v>
      </c>
      <c r="R126" s="98">
        <v>13.789398538459015</v>
      </c>
      <c r="S126" s="98">
        <v>14.121225593497408</v>
      </c>
      <c r="T126" s="98">
        <v>21.544189636268339</v>
      </c>
      <c r="U126" s="98">
        <v>18.913813319144477</v>
      </c>
      <c r="V126" s="98">
        <v>18.794178062564107</v>
      </c>
      <c r="W126" s="98">
        <v>21.388649547416584</v>
      </c>
      <c r="DA126" s="63" t="s">
        <v>1653</v>
      </c>
    </row>
    <row r="127" spans="1:105" ht="12" customHeight="1" x14ac:dyDescent="0.25">
      <c r="A127" s="100" t="s">
        <v>205</v>
      </c>
      <c r="B127" s="101">
        <v>0.55257308280904982</v>
      </c>
      <c r="C127" s="101">
        <v>0.61344842197686467</v>
      </c>
      <c r="D127" s="101">
        <v>0.66485455091417212</v>
      </c>
      <c r="E127" s="101">
        <v>0.83615094168123705</v>
      </c>
      <c r="F127" s="101">
        <v>0.91240205257756457</v>
      </c>
      <c r="G127" s="101">
        <v>1.0435164279597677</v>
      </c>
      <c r="H127" s="101">
        <v>1.3558928203217067</v>
      </c>
      <c r="I127" s="101">
        <v>1.923696127468153</v>
      </c>
      <c r="J127" s="101">
        <v>2.2177504827677237</v>
      </c>
      <c r="K127" s="101">
        <v>2.567560190068368</v>
      </c>
      <c r="L127" s="101">
        <v>3.0260946504576025</v>
      </c>
      <c r="M127" s="101">
        <v>3.6344908391998803</v>
      </c>
      <c r="N127" s="101">
        <v>3.523276387773262</v>
      </c>
      <c r="O127" s="101">
        <v>4.3801263831663615</v>
      </c>
      <c r="P127" s="101">
        <v>7.086623264662971</v>
      </c>
      <c r="Q127" s="101">
        <v>6.9111503989518548</v>
      </c>
      <c r="R127" s="101">
        <v>5.7679097187761856</v>
      </c>
      <c r="S127" s="101">
        <v>6.0782449132853094</v>
      </c>
      <c r="T127" s="101">
        <v>9.9091915583589181</v>
      </c>
      <c r="U127" s="101">
        <v>8.3322010979438978</v>
      </c>
      <c r="V127" s="101">
        <v>7.9518319877315413</v>
      </c>
      <c r="W127" s="101">
        <v>9.366667077624923</v>
      </c>
      <c r="DA127" s="131" t="s">
        <v>1654</v>
      </c>
    </row>
    <row r="128" spans="1:105" ht="12" customHeight="1" x14ac:dyDescent="0.25">
      <c r="A128" s="103" t="s">
        <v>52</v>
      </c>
      <c r="B128" s="104">
        <v>0.65578681666271055</v>
      </c>
      <c r="C128" s="104">
        <v>0.7138676194192165</v>
      </c>
      <c r="D128" s="104">
        <v>0.74898188822205825</v>
      </c>
      <c r="E128" s="104">
        <v>0.96621185031899015</v>
      </c>
      <c r="F128" s="104">
        <v>1.005613997289849</v>
      </c>
      <c r="G128" s="104">
        <v>1.1378917464986935</v>
      </c>
      <c r="H128" s="104">
        <v>1.594266859938281</v>
      </c>
      <c r="I128" s="104">
        <v>1.9510281724815095</v>
      </c>
      <c r="J128" s="104">
        <v>2.525072701793956</v>
      </c>
      <c r="K128" s="104">
        <v>2.9291547636921229</v>
      </c>
      <c r="L128" s="104">
        <v>3.7047247134330923</v>
      </c>
      <c r="M128" s="104">
        <v>4.4224737057130428</v>
      </c>
      <c r="N128" s="104">
        <v>4.7718777406239088</v>
      </c>
      <c r="O128" s="104">
        <v>5.7673427129572277</v>
      </c>
      <c r="P128" s="104">
        <v>9.1871835695837589</v>
      </c>
      <c r="Q128" s="104">
        <v>9.4077046706359919</v>
      </c>
      <c r="R128" s="104">
        <v>8.0214888196828245</v>
      </c>
      <c r="S128" s="104">
        <v>8.0429806802121018</v>
      </c>
      <c r="T128" s="104">
        <v>11.634998077909417</v>
      </c>
      <c r="U128" s="104">
        <v>10.581612221200572</v>
      </c>
      <c r="V128" s="104">
        <v>10.842346074832562</v>
      </c>
      <c r="W128" s="104">
        <v>12.021982469791659</v>
      </c>
      <c r="DA128" s="132" t="s">
        <v>1655</v>
      </c>
    </row>
    <row r="129" spans="1:105" ht="12" customHeight="1" x14ac:dyDescent="0.25">
      <c r="A129" s="106" t="s">
        <v>124</v>
      </c>
      <c r="B129" s="101">
        <v>970.60969978829166</v>
      </c>
      <c r="C129" s="101">
        <v>941.39982362448166</v>
      </c>
      <c r="D129" s="101">
        <v>928.33490794227544</v>
      </c>
      <c r="E129" s="101">
        <v>909.30683968672497</v>
      </c>
      <c r="F129" s="101">
        <v>896.95849436248886</v>
      </c>
      <c r="G129" s="101">
        <v>921.26073655940615</v>
      </c>
      <c r="H129" s="101">
        <v>847.67337128072245</v>
      </c>
      <c r="I129" s="101">
        <v>837.12418014529749</v>
      </c>
      <c r="J129" s="101">
        <v>770.53900199130373</v>
      </c>
      <c r="K129" s="101">
        <v>771.37390794598957</v>
      </c>
      <c r="L129" s="101">
        <v>771.95828432269013</v>
      </c>
      <c r="M129" s="101">
        <v>775.06923861065934</v>
      </c>
      <c r="N129" s="101">
        <v>719.2667135630885</v>
      </c>
      <c r="O129" s="101">
        <v>701.55469134371663</v>
      </c>
      <c r="P129" s="101">
        <v>664.51071179512462</v>
      </c>
      <c r="Q129" s="101">
        <v>632.65926389519541</v>
      </c>
      <c r="R129" s="101">
        <v>622.60857471087127</v>
      </c>
      <c r="S129" s="101">
        <v>628.22735978117498</v>
      </c>
      <c r="T129" s="101">
        <v>619.8698138374624</v>
      </c>
      <c r="U129" s="101">
        <v>580.60880697761411</v>
      </c>
      <c r="V129" s="101">
        <v>561.5834469584247</v>
      </c>
      <c r="W129" s="101">
        <v>552.42427998272035</v>
      </c>
      <c r="DA129" s="131" t="s">
        <v>1656</v>
      </c>
    </row>
    <row r="130" spans="1:105" ht="12" customHeight="1" x14ac:dyDescent="0.25">
      <c r="A130" s="107" t="s">
        <v>123</v>
      </c>
      <c r="B130" s="104">
        <v>3.7203449265776438</v>
      </c>
      <c r="C130" s="104">
        <v>3.4362359281022377</v>
      </c>
      <c r="D130" s="104">
        <v>3.126618126113498</v>
      </c>
      <c r="E130" s="104">
        <v>3.3652506678223792</v>
      </c>
      <c r="F130" s="104">
        <v>3.2901193407098388</v>
      </c>
      <c r="G130" s="104">
        <v>2.9086822153014031</v>
      </c>
      <c r="H130" s="104">
        <v>2.9375896541663233</v>
      </c>
      <c r="I130" s="104">
        <v>2.8251405641251996</v>
      </c>
      <c r="J130" s="104">
        <v>3.1431381341501243</v>
      </c>
      <c r="K130" s="104">
        <v>3.2692763605685942</v>
      </c>
      <c r="L130" s="104">
        <v>3.9045382889726596</v>
      </c>
      <c r="M130" s="104">
        <v>3.9661113764225209</v>
      </c>
      <c r="N130" s="104">
        <v>4.3295904578959483</v>
      </c>
      <c r="O130" s="104">
        <v>4.7882025437478735</v>
      </c>
      <c r="P130" s="104">
        <v>4.860642386642275</v>
      </c>
      <c r="Q130" s="104">
        <v>4.7474271814605729</v>
      </c>
      <c r="R130" s="104">
        <v>4.8559812582760493</v>
      </c>
      <c r="S130" s="104">
        <v>5.3045260539088774</v>
      </c>
      <c r="T130" s="104">
        <v>5.5581936201727995</v>
      </c>
      <c r="U130" s="104">
        <v>5.4893325136144435</v>
      </c>
      <c r="V130" s="104">
        <v>6.4706446630183851</v>
      </c>
      <c r="W130" s="104">
        <v>5.8372237215643796</v>
      </c>
      <c r="DA130" s="132" t="s">
        <v>1657</v>
      </c>
    </row>
    <row r="131" spans="1:105" ht="12" customHeight="1" x14ac:dyDescent="0.25">
      <c r="A131" s="108" t="s">
        <v>50</v>
      </c>
      <c r="B131" s="98">
        <v>1.0385197122277501</v>
      </c>
      <c r="C131" s="98">
        <v>1.0492731583162398</v>
      </c>
      <c r="D131" s="98">
        <v>0.93143644255094216</v>
      </c>
      <c r="E131" s="98">
        <v>0.8862937896710098</v>
      </c>
      <c r="F131" s="98">
        <v>0.91049114479378723</v>
      </c>
      <c r="G131" s="98">
        <v>0.88040775054104814</v>
      </c>
      <c r="H131" s="98">
        <v>0.86986684314723917</v>
      </c>
      <c r="I131" s="98">
        <v>0.82783014948456068</v>
      </c>
      <c r="J131" s="98">
        <v>0.903148858833276</v>
      </c>
      <c r="K131" s="98">
        <v>0.93509221630494266</v>
      </c>
      <c r="L131" s="98">
        <v>1.0223846443998577</v>
      </c>
      <c r="M131" s="98">
        <v>0.92473327952016471</v>
      </c>
      <c r="N131" s="98">
        <v>0.92254819931955434</v>
      </c>
      <c r="O131" s="98">
        <v>0.88971903839163746</v>
      </c>
      <c r="P131" s="98">
        <v>0.97471230546703591</v>
      </c>
      <c r="Q131" s="98">
        <v>0.80058481026606287</v>
      </c>
      <c r="R131" s="98">
        <v>0.88330389054162872</v>
      </c>
      <c r="S131" s="98">
        <v>0.98075387196471164</v>
      </c>
      <c r="T131" s="98">
        <v>0.99647597784202169</v>
      </c>
      <c r="U131" s="98">
        <v>1.0201800501382301</v>
      </c>
      <c r="V131" s="98">
        <v>1.3565565304536957</v>
      </c>
      <c r="W131" s="98">
        <v>1.0172323117902276</v>
      </c>
      <c r="DA131" s="63" t="s">
        <v>1658</v>
      </c>
    </row>
    <row r="132" spans="1:105" ht="12" customHeight="1" x14ac:dyDescent="0.25">
      <c r="A132" s="108" t="s">
        <v>52</v>
      </c>
      <c r="B132" s="98">
        <v>2.6818252143498942</v>
      </c>
      <c r="C132" s="98">
        <v>2.3869627697859976</v>
      </c>
      <c r="D132" s="98">
        <v>2.1951816835625557</v>
      </c>
      <c r="E132" s="98">
        <v>2.4789568781513691</v>
      </c>
      <c r="F132" s="98">
        <v>2.3796281959160512</v>
      </c>
      <c r="G132" s="98">
        <v>2.0282744647603552</v>
      </c>
      <c r="H132" s="98">
        <v>2.0677228110190842</v>
      </c>
      <c r="I132" s="98">
        <v>1.9973104146406393</v>
      </c>
      <c r="J132" s="98">
        <v>2.2399892753168484</v>
      </c>
      <c r="K132" s="98">
        <v>2.3341841442636517</v>
      </c>
      <c r="L132" s="98">
        <v>2.8821536445728024</v>
      </c>
      <c r="M132" s="98">
        <v>3.0413780969023563</v>
      </c>
      <c r="N132" s="98">
        <v>3.4070422585763942</v>
      </c>
      <c r="O132" s="98">
        <v>3.8984835053562361</v>
      </c>
      <c r="P132" s="98">
        <v>3.8859300811752382</v>
      </c>
      <c r="Q132" s="98">
        <v>3.94684237119451</v>
      </c>
      <c r="R132" s="98">
        <v>3.9726773677344211</v>
      </c>
      <c r="S132" s="98">
        <v>4.3237721819441646</v>
      </c>
      <c r="T132" s="98">
        <v>4.5617176423307777</v>
      </c>
      <c r="U132" s="98">
        <v>4.4691524634762132</v>
      </c>
      <c r="V132" s="98">
        <v>5.1140881325646896</v>
      </c>
      <c r="W132" s="98">
        <v>4.8199914097741523</v>
      </c>
      <c r="DA132" s="63" t="s">
        <v>1659</v>
      </c>
    </row>
    <row r="133" spans="1:105" ht="12" customHeight="1" x14ac:dyDescent="0.25">
      <c r="A133" s="106" t="s">
        <v>122</v>
      </c>
      <c r="B133" s="101">
        <v>1329.9631085718424</v>
      </c>
      <c r="C133" s="101">
        <v>1316.9297601917117</v>
      </c>
      <c r="D133" s="101">
        <v>1440.4292632148558</v>
      </c>
      <c r="E133" s="101">
        <v>1514.3973443391087</v>
      </c>
      <c r="F133" s="101">
        <v>1593.6034627694662</v>
      </c>
      <c r="G133" s="101">
        <v>1699.4863908509685</v>
      </c>
      <c r="H133" s="101">
        <v>1942.7285174345263</v>
      </c>
      <c r="I133" s="101">
        <v>2142.4856985299771</v>
      </c>
      <c r="J133" s="101">
        <v>2220.6970456880485</v>
      </c>
      <c r="K133" s="101">
        <v>2208.7255253777066</v>
      </c>
      <c r="L133" s="101">
        <v>2325.1848908463589</v>
      </c>
      <c r="M133" s="101">
        <v>2450.7935150275903</v>
      </c>
      <c r="N133" s="101">
        <v>2464.1894828021832</v>
      </c>
      <c r="O133" s="101">
        <v>2483.6251071789798</v>
      </c>
      <c r="P133" s="101">
        <v>2401.9264215845101</v>
      </c>
      <c r="Q133" s="101">
        <v>2435.0040878406917</v>
      </c>
      <c r="R133" s="101">
        <v>2382.9446825378136</v>
      </c>
      <c r="S133" s="101">
        <v>2400.0848793638829</v>
      </c>
      <c r="T133" s="101">
        <v>2328.2466332413355</v>
      </c>
      <c r="U133" s="101">
        <v>2261.2893858459897</v>
      </c>
      <c r="V133" s="101">
        <v>2241.0366805724457</v>
      </c>
      <c r="W133" s="101">
        <v>2122.8210452538437</v>
      </c>
      <c r="DA133" s="131" t="s">
        <v>1660</v>
      </c>
    </row>
    <row r="134" spans="1:105" ht="12" customHeight="1" x14ac:dyDescent="0.25">
      <c r="A134" s="107" t="s">
        <v>121</v>
      </c>
      <c r="B134" s="104">
        <v>151.26626807511727</v>
      </c>
      <c r="C134" s="104">
        <v>158.54492692736164</v>
      </c>
      <c r="D134" s="104">
        <v>179.82878451831718</v>
      </c>
      <c r="E134" s="104">
        <v>212.72041708474964</v>
      </c>
      <c r="F134" s="104">
        <v>230.2485999783847</v>
      </c>
      <c r="G134" s="104">
        <v>269.9089438252463</v>
      </c>
      <c r="H134" s="104">
        <v>327.41730406297069</v>
      </c>
      <c r="I134" s="104">
        <v>438.18552679429911</v>
      </c>
      <c r="J134" s="104">
        <v>477.11107355378437</v>
      </c>
      <c r="K134" s="104">
        <v>551.54936013854569</v>
      </c>
      <c r="L134" s="104">
        <v>644.47400810665272</v>
      </c>
      <c r="M134" s="104">
        <v>723.54113102109898</v>
      </c>
      <c r="N134" s="104">
        <v>737.5552214913871</v>
      </c>
      <c r="O134" s="104">
        <v>740.14047776541452</v>
      </c>
      <c r="P134" s="104">
        <v>730.56108363343731</v>
      </c>
      <c r="Q134" s="104">
        <v>708.70295096007317</v>
      </c>
      <c r="R134" s="104">
        <v>716.22671491664983</v>
      </c>
      <c r="S134" s="104">
        <v>775.62162047350307</v>
      </c>
      <c r="T134" s="104">
        <v>820.97080658720472</v>
      </c>
      <c r="U134" s="104">
        <v>876.51263452078035</v>
      </c>
      <c r="V134" s="104">
        <v>890.96329515157515</v>
      </c>
      <c r="W134" s="104">
        <v>991.99016052235027</v>
      </c>
      <c r="DA134" s="132" t="s">
        <v>1661</v>
      </c>
    </row>
    <row r="135" spans="1:105" ht="12" customHeight="1" x14ac:dyDescent="0.25">
      <c r="A135" s="108" t="s">
        <v>53</v>
      </c>
      <c r="B135" s="98">
        <v>60.999211952252686</v>
      </c>
      <c r="C135" s="98">
        <v>62.915311103125632</v>
      </c>
      <c r="D135" s="98">
        <v>74.103088915448751</v>
      </c>
      <c r="E135" s="98">
        <v>89.926771375697612</v>
      </c>
      <c r="F135" s="98">
        <v>101.60580194827573</v>
      </c>
      <c r="G135" s="98">
        <v>119.31682282035406</v>
      </c>
      <c r="H135" s="98">
        <v>139.50828746158794</v>
      </c>
      <c r="I135" s="98">
        <v>196.07675217777071</v>
      </c>
      <c r="J135" s="98">
        <v>196.38178236950878</v>
      </c>
      <c r="K135" s="98">
        <v>223.34483332795506</v>
      </c>
      <c r="L135" s="98">
        <v>260.67709005126278</v>
      </c>
      <c r="M135" s="98">
        <v>289.047526688056</v>
      </c>
      <c r="N135" s="98">
        <v>280.4007365309858</v>
      </c>
      <c r="O135" s="98">
        <v>272.7922518546311</v>
      </c>
      <c r="P135" s="98">
        <v>252.02780699039562</v>
      </c>
      <c r="Q135" s="98">
        <v>223.56300729351779</v>
      </c>
      <c r="R135" s="98">
        <v>224.88061849440007</v>
      </c>
      <c r="S135" s="98">
        <v>260.06489794000305</v>
      </c>
      <c r="T135" s="98">
        <v>272.45971124007849</v>
      </c>
      <c r="U135" s="98">
        <v>292.7266586827198</v>
      </c>
      <c r="V135" s="98">
        <v>285.53160688185557</v>
      </c>
      <c r="W135" s="98">
        <v>341.91901232553812</v>
      </c>
      <c r="DA135" s="63" t="s">
        <v>1662</v>
      </c>
    </row>
    <row r="136" spans="1:105" ht="12" customHeight="1" x14ac:dyDescent="0.25">
      <c r="A136" s="108" t="s">
        <v>52</v>
      </c>
      <c r="B136" s="98">
        <v>90.26705612286456</v>
      </c>
      <c r="C136" s="98">
        <v>95.629615824235998</v>
      </c>
      <c r="D136" s="98">
        <v>105.72569560286834</v>
      </c>
      <c r="E136" s="98">
        <v>122.79364570905203</v>
      </c>
      <c r="F136" s="98">
        <v>128.64279803010891</v>
      </c>
      <c r="G136" s="98">
        <v>150.59212100489214</v>
      </c>
      <c r="H136" s="98">
        <v>187.90901660138283</v>
      </c>
      <c r="I136" s="98">
        <v>242.10877461652848</v>
      </c>
      <c r="J136" s="98">
        <v>280.72929118427561</v>
      </c>
      <c r="K136" s="98">
        <v>328.20452681059066</v>
      </c>
      <c r="L136" s="98">
        <v>383.79691805538999</v>
      </c>
      <c r="M136" s="98">
        <v>434.49360433304304</v>
      </c>
      <c r="N136" s="98">
        <v>457.15448496040136</v>
      </c>
      <c r="O136" s="98">
        <v>467.34822591078336</v>
      </c>
      <c r="P136" s="98">
        <v>478.53327664304169</v>
      </c>
      <c r="Q136" s="98">
        <v>485.13994366655555</v>
      </c>
      <c r="R136" s="98">
        <v>491.34609642224979</v>
      </c>
      <c r="S136" s="98">
        <v>515.55672253349985</v>
      </c>
      <c r="T136" s="98">
        <v>548.51109534712634</v>
      </c>
      <c r="U136" s="98">
        <v>583.78597583806072</v>
      </c>
      <c r="V136" s="98">
        <v>605.4316882697193</v>
      </c>
      <c r="W136" s="98">
        <v>650.07114819681192</v>
      </c>
      <c r="DA136" s="63" t="s">
        <v>1663</v>
      </c>
    </row>
    <row r="137" spans="1:105" ht="12" customHeight="1" x14ac:dyDescent="0.25">
      <c r="A137" s="121" t="s">
        <v>54</v>
      </c>
      <c r="B137" s="122">
        <v>1973.2072994516029</v>
      </c>
      <c r="C137" s="122">
        <v>2023.6936708040853</v>
      </c>
      <c r="D137" s="122">
        <v>2132.8518203126787</v>
      </c>
      <c r="E137" s="122">
        <v>2234.5722789133533</v>
      </c>
      <c r="F137" s="122">
        <v>2243.3515087756314</v>
      </c>
      <c r="G137" s="122">
        <v>2456.5619527011609</v>
      </c>
      <c r="H137" s="122">
        <v>2540.5972462233703</v>
      </c>
      <c r="I137" s="122">
        <v>2735.8434286141146</v>
      </c>
      <c r="J137" s="122">
        <v>2666.0210831169866</v>
      </c>
      <c r="K137" s="122">
        <v>2706.9725852300348</v>
      </c>
      <c r="L137" s="122">
        <v>2754.2886322473455</v>
      </c>
      <c r="M137" s="122">
        <v>2707.9118461510116</v>
      </c>
      <c r="N137" s="122">
        <v>2693.9404357619069</v>
      </c>
      <c r="O137" s="122">
        <v>2723.1003588058111</v>
      </c>
      <c r="P137" s="122">
        <v>2663.1951816945129</v>
      </c>
      <c r="Q137" s="122">
        <v>2683.8684498818716</v>
      </c>
      <c r="R137" s="122">
        <v>2640.9539577372725</v>
      </c>
      <c r="S137" s="122">
        <v>2778.8624964497253</v>
      </c>
      <c r="T137" s="122">
        <v>2885.1194683967365</v>
      </c>
      <c r="U137" s="122">
        <v>2879.0659366767295</v>
      </c>
      <c r="V137" s="122">
        <v>2923.7760142231555</v>
      </c>
      <c r="W137" s="122">
        <v>2947.1602628298856</v>
      </c>
      <c r="DA137" s="130" t="s">
        <v>1664</v>
      </c>
    </row>
    <row r="138" spans="1:105" ht="12" customHeight="1" x14ac:dyDescent="0.25">
      <c r="A138" s="97" t="s">
        <v>208</v>
      </c>
      <c r="B138" s="98">
        <v>439.17648088591602</v>
      </c>
      <c r="C138" s="98">
        <v>450.23173143989084</v>
      </c>
      <c r="D138" s="98">
        <v>459.51411383122246</v>
      </c>
      <c r="E138" s="98">
        <v>464.38288626435894</v>
      </c>
      <c r="F138" s="98">
        <v>444.99818695289861</v>
      </c>
      <c r="G138" s="98">
        <v>470.3957745599152</v>
      </c>
      <c r="H138" s="98">
        <v>466.06739154912128</v>
      </c>
      <c r="I138" s="98">
        <v>490.51218940403351</v>
      </c>
      <c r="J138" s="98">
        <v>525.09900464559234</v>
      </c>
      <c r="K138" s="98">
        <v>540.99956839218135</v>
      </c>
      <c r="L138" s="98">
        <v>462.8438868569466</v>
      </c>
      <c r="M138" s="98">
        <v>456.67735202709247</v>
      </c>
      <c r="N138" s="98">
        <v>472.63056409261367</v>
      </c>
      <c r="O138" s="98">
        <v>479.60427797596202</v>
      </c>
      <c r="P138" s="98">
        <v>489.20934878460099</v>
      </c>
      <c r="Q138" s="98">
        <v>488.12252386272758</v>
      </c>
      <c r="R138" s="98">
        <v>481.57893446446855</v>
      </c>
      <c r="S138" s="98">
        <v>487.43578398194524</v>
      </c>
      <c r="T138" s="98">
        <v>546.08595113951742</v>
      </c>
      <c r="U138" s="98">
        <v>536.64970860800599</v>
      </c>
      <c r="V138" s="98">
        <v>540.08962548653369</v>
      </c>
      <c r="W138" s="98">
        <v>547.22532999795408</v>
      </c>
      <c r="DA138" s="63" t="s">
        <v>1665</v>
      </c>
    </row>
    <row r="139" spans="1:105" ht="12" customHeight="1" x14ac:dyDescent="0.25">
      <c r="A139" s="97" t="s">
        <v>50</v>
      </c>
      <c r="B139" s="98">
        <v>667.89989858458182</v>
      </c>
      <c r="C139" s="98">
        <v>659.02439133212692</v>
      </c>
      <c r="D139" s="98">
        <v>694.36695825711058</v>
      </c>
      <c r="E139" s="98">
        <v>772.05503926575648</v>
      </c>
      <c r="F139" s="98">
        <v>751.35611677373129</v>
      </c>
      <c r="G139" s="98">
        <v>855.38922858247611</v>
      </c>
      <c r="H139" s="98">
        <v>766.05844867233247</v>
      </c>
      <c r="I139" s="98">
        <v>848.96840174376064</v>
      </c>
      <c r="J139" s="98">
        <v>739.8546075201258</v>
      </c>
      <c r="K139" s="98">
        <v>794.45842743800665</v>
      </c>
      <c r="L139" s="98">
        <v>770.66273183087162</v>
      </c>
      <c r="M139" s="98">
        <v>777.45276831824663</v>
      </c>
      <c r="N139" s="98">
        <v>726.71687999557525</v>
      </c>
      <c r="O139" s="98">
        <v>735.09634309121816</v>
      </c>
      <c r="P139" s="98">
        <v>744.88733358278398</v>
      </c>
      <c r="Q139" s="98">
        <v>745.93440962939746</v>
      </c>
      <c r="R139" s="98">
        <v>722.04528582464752</v>
      </c>
      <c r="S139" s="98">
        <v>771.68028467267175</v>
      </c>
      <c r="T139" s="98">
        <v>801.91695435820634</v>
      </c>
      <c r="U139" s="98">
        <v>801.53150585756714</v>
      </c>
      <c r="V139" s="98">
        <v>792.08922803181304</v>
      </c>
      <c r="W139" s="98">
        <v>759.66127636424426</v>
      </c>
      <c r="DA139" s="63" t="s">
        <v>1666</v>
      </c>
    </row>
    <row r="140" spans="1:105" ht="12" customHeight="1" x14ac:dyDescent="0.25">
      <c r="A140" s="109" t="s">
        <v>120</v>
      </c>
      <c r="B140" s="33">
        <v>866.13091998110485</v>
      </c>
      <c r="C140" s="33">
        <v>914.43754803206787</v>
      </c>
      <c r="D140" s="33">
        <v>978.9707482243449</v>
      </c>
      <c r="E140" s="33">
        <v>998.13435338323825</v>
      </c>
      <c r="F140" s="33">
        <v>1046.997205049001</v>
      </c>
      <c r="G140" s="33">
        <v>1130.7769495587695</v>
      </c>
      <c r="H140" s="33">
        <v>1308.4714060019171</v>
      </c>
      <c r="I140" s="33">
        <v>1396.3628374663197</v>
      </c>
      <c r="J140" s="33">
        <v>1401.067470951268</v>
      </c>
      <c r="K140" s="33">
        <v>1371.5145893998465</v>
      </c>
      <c r="L140" s="33">
        <v>1520.7820135595271</v>
      </c>
      <c r="M140" s="33">
        <v>1473.7817258056727</v>
      </c>
      <c r="N140" s="33">
        <v>1494.5929916737177</v>
      </c>
      <c r="O140" s="33">
        <v>1508.3997377386306</v>
      </c>
      <c r="P140" s="33">
        <v>1429.0984993271277</v>
      </c>
      <c r="Q140" s="33">
        <v>1449.8115163897462</v>
      </c>
      <c r="R140" s="33">
        <v>1437.3297374481567</v>
      </c>
      <c r="S140" s="33">
        <v>1519.746427795108</v>
      </c>
      <c r="T140" s="33">
        <v>1537.1165628990125</v>
      </c>
      <c r="U140" s="33">
        <v>1540.884722211156</v>
      </c>
      <c r="V140" s="33">
        <v>1591.5971607048079</v>
      </c>
      <c r="W140" s="33">
        <v>1640.2736564676879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16267.740729360687</v>
      </c>
      <c r="C142" s="117">
        <f t="shared" si="25"/>
        <v>16768.706796397433</v>
      </c>
      <c r="D142" s="117">
        <f t="shared" si="25"/>
        <v>17396.803840636963</v>
      </c>
      <c r="E142" s="117">
        <f t="shared" si="25"/>
        <v>19691.342015593989</v>
      </c>
      <c r="F142" s="117">
        <f t="shared" si="25"/>
        <v>19595.411990566696</v>
      </c>
      <c r="G142" s="117">
        <f t="shared" si="25"/>
        <v>21598.803141049022</v>
      </c>
      <c r="H142" s="117">
        <f t="shared" si="25"/>
        <v>23274.189242208384</v>
      </c>
      <c r="I142" s="117">
        <f t="shared" si="25"/>
        <v>25711.627677224751</v>
      </c>
      <c r="J142" s="117">
        <f t="shared" si="25"/>
        <v>28327.532895140117</v>
      </c>
      <c r="K142" s="117">
        <f t="shared" si="25"/>
        <v>29071.844886096318</v>
      </c>
      <c r="L142" s="117">
        <f t="shared" si="25"/>
        <v>32074.782986411148</v>
      </c>
      <c r="M142" s="117">
        <f t="shared" si="25"/>
        <v>30114.710860342388</v>
      </c>
      <c r="N142" s="117">
        <f t="shared" si="25"/>
        <v>34401.279595133659</v>
      </c>
      <c r="O142" s="117">
        <f t="shared" si="25"/>
        <v>35331.708318163255</v>
      </c>
      <c r="P142" s="117">
        <f t="shared" si="25"/>
        <v>31556.934599040185</v>
      </c>
      <c r="Q142" s="117">
        <f t="shared" si="25"/>
        <v>33139.175794283517</v>
      </c>
      <c r="R142" s="117">
        <f t="shared" ref="R142:V142" si="26">R143+R146+R148+R161</f>
        <v>32976.730386408817</v>
      </c>
      <c r="S142" s="117">
        <f t="shared" si="26"/>
        <v>33936.470061665481</v>
      </c>
      <c r="T142" s="117">
        <f t="shared" si="26"/>
        <v>35785.360447094048</v>
      </c>
      <c r="U142" s="117">
        <f t="shared" si="26"/>
        <v>36139.544324178161</v>
      </c>
      <c r="V142" s="117">
        <f t="shared" si="26"/>
        <v>35356.481242550813</v>
      </c>
      <c r="W142" s="117">
        <f t="shared" ref="W142" si="27">W143+W146+W148+W161</f>
        <v>39089.14002464724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12811.070556922577</v>
      </c>
      <c r="C143" s="122">
        <f t="shared" si="28"/>
        <v>13217.171987572669</v>
      </c>
      <c r="D143" s="122">
        <f t="shared" si="28"/>
        <v>13610.570483902698</v>
      </c>
      <c r="E143" s="122">
        <f t="shared" si="28"/>
        <v>15515.316639862702</v>
      </c>
      <c r="F143" s="122">
        <f t="shared" si="28"/>
        <v>15394.015425678821</v>
      </c>
      <c r="G143" s="122">
        <f t="shared" si="28"/>
        <v>16999.3269451819</v>
      </c>
      <c r="H143" s="122">
        <f t="shared" si="28"/>
        <v>18175.853641135465</v>
      </c>
      <c r="I143" s="122">
        <f t="shared" si="28"/>
        <v>20050.898390677408</v>
      </c>
      <c r="J143" s="122">
        <f t="shared" si="28"/>
        <v>22498.535217607361</v>
      </c>
      <c r="K143" s="122">
        <f t="shared" si="28"/>
        <v>23084.633335637911</v>
      </c>
      <c r="L143" s="122">
        <f t="shared" si="28"/>
        <v>25691.210051714352</v>
      </c>
      <c r="M143" s="122">
        <f t="shared" si="28"/>
        <v>23422.037307226903</v>
      </c>
      <c r="N143" s="122">
        <f t="shared" si="28"/>
        <v>27458.370049169698</v>
      </c>
      <c r="O143" s="122">
        <f t="shared" si="28"/>
        <v>28416.624032496875</v>
      </c>
      <c r="P143" s="122">
        <f t="shared" si="28"/>
        <v>24649.20010680984</v>
      </c>
      <c r="Q143" s="122">
        <f t="shared" si="28"/>
        <v>25992.850586050787</v>
      </c>
      <c r="R143" s="122">
        <f t="shared" ref="R143:V143" si="29">SUM(R144:R145)</f>
        <v>26025.260441980907</v>
      </c>
      <c r="S143" s="122">
        <f t="shared" si="29"/>
        <v>26553.593696469899</v>
      </c>
      <c r="T143" s="122">
        <f t="shared" si="29"/>
        <v>28059.344736554609</v>
      </c>
      <c r="U143" s="122">
        <f t="shared" si="29"/>
        <v>28341.21592950487</v>
      </c>
      <c r="V143" s="122">
        <f t="shared" si="29"/>
        <v>27543.703523817388</v>
      </c>
      <c r="W143" s="122">
        <f t="shared" ref="W143" si="30">SUM(W144:W145)</f>
        <v>30944.109253974228</v>
      </c>
      <c r="DA143" s="130" t="s">
        <v>1814</v>
      </c>
    </row>
    <row r="144" spans="1:105" ht="12" customHeight="1" x14ac:dyDescent="0.25">
      <c r="A144" s="97" t="s">
        <v>205</v>
      </c>
      <c r="B144" s="98">
        <v>12696.193183684167</v>
      </c>
      <c r="C144" s="98">
        <v>13098.344437556876</v>
      </c>
      <c r="D144" s="98">
        <v>13490.397590017305</v>
      </c>
      <c r="E144" s="98">
        <v>15384.4009795904</v>
      </c>
      <c r="F144" s="98">
        <v>15266.037660322469</v>
      </c>
      <c r="G144" s="98">
        <v>16860.179062201682</v>
      </c>
      <c r="H144" s="98">
        <v>18029.170756433126</v>
      </c>
      <c r="I144" s="98">
        <v>19891.428935552904</v>
      </c>
      <c r="J144" s="98">
        <v>22323.913732137109</v>
      </c>
      <c r="K144" s="98">
        <v>22908.683252897015</v>
      </c>
      <c r="L144" s="98">
        <v>25495.670145671742</v>
      </c>
      <c r="M144" s="98">
        <v>23247.036285759383</v>
      </c>
      <c r="N144" s="98">
        <v>27255.855874164656</v>
      </c>
      <c r="O144" s="98">
        <v>28204.510392331504</v>
      </c>
      <c r="P144" s="98">
        <v>24467.9575007803</v>
      </c>
      <c r="Q144" s="98">
        <v>25805.019050669762</v>
      </c>
      <c r="R144" s="98">
        <v>25837.916585125549</v>
      </c>
      <c r="S144" s="98">
        <v>26364.326036103699</v>
      </c>
      <c r="T144" s="98">
        <v>27861.607783972468</v>
      </c>
      <c r="U144" s="98">
        <v>28142.699632539567</v>
      </c>
      <c r="V144" s="98">
        <v>27351.819067926728</v>
      </c>
      <c r="W144" s="98">
        <v>30729.526683438209</v>
      </c>
      <c r="DA144" s="63" t="s">
        <v>1815</v>
      </c>
    </row>
    <row r="145" spans="1:105" ht="12" customHeight="1" x14ac:dyDescent="0.25">
      <c r="A145" s="97" t="s">
        <v>53</v>
      </c>
      <c r="B145" s="98">
        <v>114.87737323841017</v>
      </c>
      <c r="C145" s="98">
        <v>118.82755001579173</v>
      </c>
      <c r="D145" s="98">
        <v>120.17289388539443</v>
      </c>
      <c r="E145" s="98">
        <v>130.91566027230135</v>
      </c>
      <c r="F145" s="98">
        <v>127.97776535635234</v>
      </c>
      <c r="G145" s="98">
        <v>139.14788298021915</v>
      </c>
      <c r="H145" s="98">
        <v>146.6828847023383</v>
      </c>
      <c r="I145" s="98">
        <v>159.4694551245054</v>
      </c>
      <c r="J145" s="98">
        <v>174.62148547025129</v>
      </c>
      <c r="K145" s="98">
        <v>175.95008274089716</v>
      </c>
      <c r="L145" s="98">
        <v>195.53990604261011</v>
      </c>
      <c r="M145" s="98">
        <v>175.00102146751959</v>
      </c>
      <c r="N145" s="98">
        <v>202.51417500504334</v>
      </c>
      <c r="O145" s="98">
        <v>212.11364016536959</v>
      </c>
      <c r="P145" s="98">
        <v>181.24260602954107</v>
      </c>
      <c r="Q145" s="98">
        <v>187.83153538102445</v>
      </c>
      <c r="R145" s="98">
        <v>187.34385685535807</v>
      </c>
      <c r="S145" s="98">
        <v>189.2676603662</v>
      </c>
      <c r="T145" s="98">
        <v>197.73695258214266</v>
      </c>
      <c r="U145" s="98">
        <v>198.51629696530367</v>
      </c>
      <c r="V145" s="98">
        <v>191.88445589065921</v>
      </c>
      <c r="W145" s="98">
        <v>214.58257053602006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83.397188064496049</v>
      </c>
      <c r="C146" s="122">
        <f t="shared" si="31"/>
        <v>106.08091290745489</v>
      </c>
      <c r="D146" s="122">
        <f t="shared" si="31"/>
        <v>101.41519519448376</v>
      </c>
      <c r="E146" s="122">
        <f t="shared" si="31"/>
        <v>264.4050231234516</v>
      </c>
      <c r="F146" s="122">
        <f t="shared" si="31"/>
        <v>143.41424138847478</v>
      </c>
      <c r="G146" s="122">
        <f t="shared" si="31"/>
        <v>188.30805716092704</v>
      </c>
      <c r="H146" s="122">
        <f t="shared" si="31"/>
        <v>302.6334732421771</v>
      </c>
      <c r="I146" s="122">
        <f t="shared" si="31"/>
        <v>338.83257969146052</v>
      </c>
      <c r="J146" s="122">
        <f t="shared" si="31"/>
        <v>410.56510521895302</v>
      </c>
      <c r="K146" s="122">
        <f t="shared" si="31"/>
        <v>449.39939674304242</v>
      </c>
      <c r="L146" s="122">
        <f t="shared" si="31"/>
        <v>498.7436539670793</v>
      </c>
      <c r="M146" s="122">
        <f t="shared" si="31"/>
        <v>546.42519390153882</v>
      </c>
      <c r="N146" s="122">
        <f t="shared" si="31"/>
        <v>770.47795961368831</v>
      </c>
      <c r="O146" s="122">
        <f t="shared" si="31"/>
        <v>599.8902709869069</v>
      </c>
      <c r="P146" s="122">
        <f t="shared" si="31"/>
        <v>500.34056485740905</v>
      </c>
      <c r="Q146" s="122">
        <f t="shared" si="31"/>
        <v>747.59509184801493</v>
      </c>
      <c r="R146" s="122">
        <f t="shared" si="31"/>
        <v>706.34959341370029</v>
      </c>
      <c r="S146" s="122">
        <f t="shared" si="31"/>
        <v>837.63868843562977</v>
      </c>
      <c r="T146" s="122">
        <f t="shared" si="31"/>
        <v>740.5929390357602</v>
      </c>
      <c r="U146" s="122">
        <f t="shared" si="31"/>
        <v>864.38013576715787</v>
      </c>
      <c r="V146" s="122">
        <f t="shared" si="31"/>
        <v>815.29326498306204</v>
      </c>
      <c r="W146" s="122">
        <f t="shared" si="31"/>
        <v>903.60472422209284</v>
      </c>
      <c r="DA146" s="130" t="s">
        <v>1817</v>
      </c>
    </row>
    <row r="147" spans="1:105" ht="12" customHeight="1" x14ac:dyDescent="0.25">
      <c r="A147" s="97" t="s">
        <v>53</v>
      </c>
      <c r="B147" s="98">
        <v>83.397188064496049</v>
      </c>
      <c r="C147" s="98">
        <v>106.08091290745489</v>
      </c>
      <c r="D147" s="98">
        <v>101.41519519448376</v>
      </c>
      <c r="E147" s="98">
        <v>264.4050231234516</v>
      </c>
      <c r="F147" s="98">
        <v>143.41424138847478</v>
      </c>
      <c r="G147" s="98">
        <v>188.30805716092704</v>
      </c>
      <c r="H147" s="98">
        <v>302.6334732421771</v>
      </c>
      <c r="I147" s="98">
        <v>338.83257969146052</v>
      </c>
      <c r="J147" s="98">
        <v>410.56510521895302</v>
      </c>
      <c r="K147" s="98">
        <v>449.39939674304242</v>
      </c>
      <c r="L147" s="98">
        <v>498.7436539670793</v>
      </c>
      <c r="M147" s="98">
        <v>546.42519390153882</v>
      </c>
      <c r="N147" s="98">
        <v>770.47795961368831</v>
      </c>
      <c r="O147" s="98">
        <v>599.8902709869069</v>
      </c>
      <c r="P147" s="98">
        <v>500.34056485740905</v>
      </c>
      <c r="Q147" s="98">
        <v>747.59509184801493</v>
      </c>
      <c r="R147" s="98">
        <v>706.34959341370029</v>
      </c>
      <c r="S147" s="98">
        <v>837.63868843562977</v>
      </c>
      <c r="T147" s="98">
        <v>740.5929390357602</v>
      </c>
      <c r="U147" s="98">
        <v>864.38013576715787</v>
      </c>
      <c r="V147" s="98">
        <v>815.29326498306204</v>
      </c>
      <c r="W147" s="98">
        <v>903.60472422209284</v>
      </c>
      <c r="DA147" s="63" t="s">
        <v>1818</v>
      </c>
    </row>
    <row r="148" spans="1:105" ht="12" customHeight="1" x14ac:dyDescent="0.25">
      <c r="A148" s="121" t="s">
        <v>55</v>
      </c>
      <c r="B148" s="122">
        <v>2091.616404750016</v>
      </c>
      <c r="C148" s="122">
        <v>2123.5121133240423</v>
      </c>
      <c r="D148" s="122">
        <v>2282.9073772634065</v>
      </c>
      <c r="E148" s="122">
        <v>2442.0650148318468</v>
      </c>
      <c r="F148" s="122">
        <v>2568.5656165965988</v>
      </c>
      <c r="G148" s="122">
        <v>2777.348647705961</v>
      </c>
      <c r="H148" s="122">
        <v>3072.5587861064087</v>
      </c>
      <c r="I148" s="122">
        <v>3463.5843204929542</v>
      </c>
      <c r="J148" s="122">
        <v>3597.5908036410942</v>
      </c>
      <c r="K148" s="122">
        <v>3696.2612003142676</v>
      </c>
      <c r="L148" s="122">
        <v>3982.6151807465922</v>
      </c>
      <c r="M148" s="122">
        <v>4275.8054574457256</v>
      </c>
      <c r="N148" s="122">
        <v>4302.4198799402866</v>
      </c>
      <c r="O148" s="122">
        <v>4419.2424827948544</v>
      </c>
      <c r="P148" s="122">
        <v>4558.1897452353405</v>
      </c>
      <c r="Q148" s="122">
        <v>4528.1681783582435</v>
      </c>
      <c r="R148" s="122">
        <v>4395.7485127763521</v>
      </c>
      <c r="S148" s="122">
        <v>4584.3770685667187</v>
      </c>
      <c r="T148" s="122">
        <v>4942.8232866002627</v>
      </c>
      <c r="U148" s="122">
        <v>4874.5257117399988</v>
      </c>
      <c r="V148" s="122">
        <v>4879.6027179266775</v>
      </c>
      <c r="W148" s="122">
        <v>5077.6785818742601</v>
      </c>
      <c r="DA148" s="130" t="s">
        <v>1819</v>
      </c>
    </row>
    <row r="149" spans="1:105" ht="12" customHeight="1" x14ac:dyDescent="0.25">
      <c r="A149" s="97" t="s">
        <v>132</v>
      </c>
      <c r="B149" s="98">
        <v>534.21412630291502</v>
      </c>
      <c r="C149" s="98">
        <v>580.66616363043295</v>
      </c>
      <c r="D149" s="98">
        <v>640.39826842808077</v>
      </c>
      <c r="E149" s="98">
        <v>724.34804730009648</v>
      </c>
      <c r="F149" s="98">
        <v>776.69508698547145</v>
      </c>
      <c r="G149" s="98">
        <v>863.84630641284605</v>
      </c>
      <c r="H149" s="98">
        <v>973.89206326187127</v>
      </c>
      <c r="I149" s="98">
        <v>1135.1031774568889</v>
      </c>
      <c r="J149" s="98">
        <v>1216.5825172362465</v>
      </c>
      <c r="K149" s="98">
        <v>1258.4609991947982</v>
      </c>
      <c r="L149" s="98">
        <v>1374.1558918019525</v>
      </c>
      <c r="M149" s="98">
        <v>1501.2044440802799</v>
      </c>
      <c r="N149" s="98">
        <v>1523.1912580135738</v>
      </c>
      <c r="O149" s="98">
        <v>1616.7422991658202</v>
      </c>
      <c r="P149" s="98">
        <v>1822.8156867587061</v>
      </c>
      <c r="Q149" s="98">
        <v>1780.1475660933331</v>
      </c>
      <c r="R149" s="98">
        <v>1656.4711979565948</v>
      </c>
      <c r="S149" s="98">
        <v>1736.2699682398777</v>
      </c>
      <c r="T149" s="98">
        <v>2054.285053668847</v>
      </c>
      <c r="U149" s="98">
        <v>1966.6376005213376</v>
      </c>
      <c r="V149" s="98">
        <v>1942.5803508555096</v>
      </c>
      <c r="W149" s="98">
        <v>2108.5400441107276</v>
      </c>
      <c r="DA149" s="63" t="s">
        <v>1820</v>
      </c>
    </row>
    <row r="150" spans="1:105" ht="12" customHeight="1" x14ac:dyDescent="0.25">
      <c r="A150" s="97" t="s">
        <v>131</v>
      </c>
      <c r="B150" s="98">
        <v>0.93682333474572232</v>
      </c>
      <c r="C150" s="98">
        <v>1.0379947020123417</v>
      </c>
      <c r="D150" s="98">
        <v>1.1152531602349816</v>
      </c>
      <c r="E150" s="98">
        <v>1.4648597106222536</v>
      </c>
      <c r="F150" s="98">
        <v>1.5656908162607548</v>
      </c>
      <c r="G150" s="98">
        <v>1.8034239458422656</v>
      </c>
      <c r="H150" s="98">
        <v>2.5055395038928578</v>
      </c>
      <c r="I150" s="98">
        <v>3.298522055546147</v>
      </c>
      <c r="J150" s="98">
        <v>4.11820089102038</v>
      </c>
      <c r="K150" s="98">
        <v>4.8042025497871288</v>
      </c>
      <c r="L150" s="98">
        <v>5.9638733381017763</v>
      </c>
      <c r="M150" s="98">
        <v>7.17652871892943</v>
      </c>
      <c r="N150" s="98">
        <v>7.4653525005851344</v>
      </c>
      <c r="O150" s="98">
        <v>9.1828634447250774</v>
      </c>
      <c r="P150" s="98">
        <v>14.839220675177501</v>
      </c>
      <c r="Q150" s="98">
        <v>14.934889075864003</v>
      </c>
      <c r="R150" s="98">
        <v>12.625520235467963</v>
      </c>
      <c r="S150" s="98">
        <v>12.918420461482636</v>
      </c>
      <c r="T150" s="98">
        <v>19.706201808509746</v>
      </c>
      <c r="U150" s="98">
        <v>17.385959012300248</v>
      </c>
      <c r="V150" s="98">
        <v>17.396258359433769</v>
      </c>
      <c r="W150" s="98">
        <v>19.875438878742766</v>
      </c>
      <c r="DA150" s="63" t="s">
        <v>1821</v>
      </c>
    </row>
    <row r="151" spans="1:105" ht="12" customHeight="1" x14ac:dyDescent="0.25">
      <c r="A151" s="100" t="s">
        <v>205</v>
      </c>
      <c r="B151" s="101">
        <v>0.28103651808301172</v>
      </c>
      <c r="C151" s="101">
        <v>0.32412708259312517</v>
      </c>
      <c r="D151" s="101">
        <v>0.36627127201292342</v>
      </c>
      <c r="E151" s="101">
        <v>0.49864786030326347</v>
      </c>
      <c r="F151" s="101">
        <v>0.56007681897090644</v>
      </c>
      <c r="G151" s="101">
        <v>0.66553219934357155</v>
      </c>
      <c r="H151" s="101">
        <v>0.91127264395457697</v>
      </c>
      <c r="I151" s="101">
        <v>1.3474938830646375</v>
      </c>
      <c r="J151" s="101">
        <v>1.5931281892264249</v>
      </c>
      <c r="K151" s="101">
        <v>1.8750477860950052</v>
      </c>
      <c r="L151" s="101">
        <v>2.2591486246686832</v>
      </c>
      <c r="M151" s="101">
        <v>2.7540550132163886</v>
      </c>
      <c r="N151" s="101">
        <v>2.6934747599612257</v>
      </c>
      <c r="O151" s="101">
        <v>3.4155207317678506</v>
      </c>
      <c r="P151" s="101">
        <v>5.6520371055937391</v>
      </c>
      <c r="Q151" s="101">
        <v>5.5271844052280139</v>
      </c>
      <c r="R151" s="101">
        <v>4.6040314157851343</v>
      </c>
      <c r="S151" s="101">
        <v>4.8754397812705346</v>
      </c>
      <c r="T151" s="101">
        <v>8.0712037306003239</v>
      </c>
      <c r="U151" s="101">
        <v>6.804346791099678</v>
      </c>
      <c r="V151" s="101">
        <v>6.5539122846012052</v>
      </c>
      <c r="W151" s="101">
        <v>7.8534564089511125</v>
      </c>
      <c r="DA151" s="131" t="s">
        <v>1822</v>
      </c>
    </row>
    <row r="152" spans="1:105" ht="12" customHeight="1" x14ac:dyDescent="0.25">
      <c r="A152" s="103" t="s">
        <v>52</v>
      </c>
      <c r="B152" s="104">
        <v>0.65578681666271055</v>
      </c>
      <c r="C152" s="104">
        <v>0.7138676194192165</v>
      </c>
      <c r="D152" s="104">
        <v>0.74898188822205825</v>
      </c>
      <c r="E152" s="104">
        <v>0.96621185031899015</v>
      </c>
      <c r="F152" s="104">
        <v>1.005613997289849</v>
      </c>
      <c r="G152" s="104">
        <v>1.1378917464986935</v>
      </c>
      <c r="H152" s="104">
        <v>1.594266859938281</v>
      </c>
      <c r="I152" s="104">
        <v>1.9510281724815095</v>
      </c>
      <c r="J152" s="104">
        <v>2.525072701793956</v>
      </c>
      <c r="K152" s="104">
        <v>2.9291547636921229</v>
      </c>
      <c r="L152" s="104">
        <v>3.7047247134330923</v>
      </c>
      <c r="M152" s="104">
        <v>4.4224737057130428</v>
      </c>
      <c r="N152" s="104">
        <v>4.7718777406239088</v>
      </c>
      <c r="O152" s="104">
        <v>5.7673427129572277</v>
      </c>
      <c r="P152" s="104">
        <v>9.1871835695837589</v>
      </c>
      <c r="Q152" s="104">
        <v>9.4077046706359919</v>
      </c>
      <c r="R152" s="104">
        <v>8.0214888196828245</v>
      </c>
      <c r="S152" s="104">
        <v>8.0429806802121018</v>
      </c>
      <c r="T152" s="104">
        <v>11.634998077909417</v>
      </c>
      <c r="U152" s="104">
        <v>10.581612221200572</v>
      </c>
      <c r="V152" s="104">
        <v>10.842346074832562</v>
      </c>
      <c r="W152" s="104">
        <v>12.021982469791659</v>
      </c>
      <c r="DA152" s="132" t="s">
        <v>1823</v>
      </c>
    </row>
    <row r="153" spans="1:105" ht="12" customHeight="1" x14ac:dyDescent="0.25">
      <c r="A153" s="106" t="s">
        <v>124</v>
      </c>
      <c r="B153" s="101">
        <v>543.39318652226905</v>
      </c>
      <c r="C153" s="101">
        <v>528.44925591350227</v>
      </c>
      <c r="D153" s="101">
        <v>523.33654458544368</v>
      </c>
      <c r="E153" s="101">
        <v>514.60545048654603</v>
      </c>
      <c r="F153" s="101">
        <v>515.75838066058975</v>
      </c>
      <c r="G153" s="101">
        <v>529.36802727385191</v>
      </c>
      <c r="H153" s="101">
        <v>496.0006884133258</v>
      </c>
      <c r="I153" s="101">
        <v>489.64039187990807</v>
      </c>
      <c r="J153" s="101">
        <v>455.34051026710682</v>
      </c>
      <c r="K153" s="101">
        <v>456.00289113629702</v>
      </c>
      <c r="L153" s="101">
        <v>459.71856650947348</v>
      </c>
      <c r="M153" s="101">
        <v>465.86249940765475</v>
      </c>
      <c r="N153" s="101">
        <v>436.56396238363641</v>
      </c>
      <c r="O153" s="101">
        <v>431.72284700458687</v>
      </c>
      <c r="P153" s="101">
        <v>416.09732162308359</v>
      </c>
      <c r="Q153" s="101">
        <v>404.2969433007994</v>
      </c>
      <c r="R153" s="101">
        <v>408.75637621066181</v>
      </c>
      <c r="S153" s="101">
        <v>426.76853100295051</v>
      </c>
      <c r="T153" s="101">
        <v>438.3073957333317</v>
      </c>
      <c r="U153" s="101">
        <v>426.19456474833629</v>
      </c>
      <c r="V153" s="101">
        <v>424.52887617217516</v>
      </c>
      <c r="W153" s="101">
        <v>427.84956112550719</v>
      </c>
      <c r="DA153" s="131" t="s">
        <v>1824</v>
      </c>
    </row>
    <row r="154" spans="1:105" ht="12" customHeight="1" x14ac:dyDescent="0.25">
      <c r="A154" s="107" t="s">
        <v>123</v>
      </c>
      <c r="B154" s="104">
        <v>3.2726363795179432</v>
      </c>
      <c r="C154" s="104">
        <v>2.9843456712678464</v>
      </c>
      <c r="D154" s="104">
        <v>2.7305165815309298</v>
      </c>
      <c r="E154" s="104">
        <v>2.9935524604843797</v>
      </c>
      <c r="F154" s="104">
        <v>2.9188889262570838</v>
      </c>
      <c r="G154" s="104">
        <v>2.5520204937243731</v>
      </c>
      <c r="H154" s="104">
        <v>2.5951092749605364</v>
      </c>
      <c r="I154" s="104">
        <v>2.4998310670260695</v>
      </c>
      <c r="J154" s="104">
        <v>2.7923937640966123</v>
      </c>
      <c r="K154" s="104">
        <v>2.9086163456735736</v>
      </c>
      <c r="L154" s="104">
        <v>3.515088019975448</v>
      </c>
      <c r="M154" s="104">
        <v>3.6241601916576363</v>
      </c>
      <c r="N154" s="104">
        <v>3.9914805898605632</v>
      </c>
      <c r="O154" s="104">
        <v>4.464942986572729</v>
      </c>
      <c r="P154" s="104">
        <v>4.5082856938533942</v>
      </c>
      <c r="Q154" s="104">
        <v>4.4643914235491629</v>
      </c>
      <c r="R154" s="104">
        <v>4.5594187866803075</v>
      </c>
      <c r="S154" s="104">
        <v>4.9915836026945106</v>
      </c>
      <c r="T154" s="104">
        <v>5.2897419009292745</v>
      </c>
      <c r="U154" s="104">
        <v>5.2362854430003063</v>
      </c>
      <c r="V154" s="104">
        <v>6.1572759328360966</v>
      </c>
      <c r="W154" s="104">
        <v>5.6184206078324088</v>
      </c>
      <c r="DA154" s="132" t="s">
        <v>1825</v>
      </c>
    </row>
    <row r="155" spans="1:105" ht="12" customHeight="1" x14ac:dyDescent="0.25">
      <c r="A155" s="108" t="s">
        <v>50</v>
      </c>
      <c r="B155" s="98">
        <v>0.59081116516804921</v>
      </c>
      <c r="C155" s="98">
        <v>0.59738290148184869</v>
      </c>
      <c r="D155" s="98">
        <v>0.53533489796837375</v>
      </c>
      <c r="E155" s="98">
        <v>0.51459558233301061</v>
      </c>
      <c r="F155" s="98">
        <v>0.53926073034103228</v>
      </c>
      <c r="G155" s="98">
        <v>0.52374602896401778</v>
      </c>
      <c r="H155" s="98">
        <v>0.52738646394145172</v>
      </c>
      <c r="I155" s="98">
        <v>0.50252065238543053</v>
      </c>
      <c r="J155" s="98">
        <v>0.552404488779764</v>
      </c>
      <c r="K155" s="98">
        <v>0.57443220140992146</v>
      </c>
      <c r="L155" s="98">
        <v>0.63293437540264608</v>
      </c>
      <c r="M155" s="98">
        <v>0.5827820947552802</v>
      </c>
      <c r="N155" s="98">
        <v>0.58443833128416933</v>
      </c>
      <c r="O155" s="98">
        <v>0.56645948121649314</v>
      </c>
      <c r="P155" s="98">
        <v>0.62235561267815642</v>
      </c>
      <c r="Q155" s="98">
        <v>0.51754905235465376</v>
      </c>
      <c r="R155" s="98">
        <v>0.58674141894588649</v>
      </c>
      <c r="S155" s="98">
        <v>0.66781142075034639</v>
      </c>
      <c r="T155" s="98">
        <v>0.72802425859849695</v>
      </c>
      <c r="U155" s="98">
        <v>0.76713297952409198</v>
      </c>
      <c r="V155" s="98">
        <v>1.0431878002714063</v>
      </c>
      <c r="W155" s="98">
        <v>0.7984291980582563</v>
      </c>
      <c r="DA155" s="63" t="s">
        <v>1826</v>
      </c>
    </row>
    <row r="156" spans="1:105" ht="12" customHeight="1" x14ac:dyDescent="0.25">
      <c r="A156" s="108" t="s">
        <v>52</v>
      </c>
      <c r="B156" s="98">
        <v>2.6818252143498942</v>
      </c>
      <c r="C156" s="98">
        <v>2.3869627697859976</v>
      </c>
      <c r="D156" s="98">
        <v>2.1951816835625557</v>
      </c>
      <c r="E156" s="98">
        <v>2.4789568781513691</v>
      </c>
      <c r="F156" s="98">
        <v>2.3796281959160512</v>
      </c>
      <c r="G156" s="98">
        <v>2.0282744647603552</v>
      </c>
      <c r="H156" s="98">
        <v>2.0677228110190842</v>
      </c>
      <c r="I156" s="98">
        <v>1.9973104146406393</v>
      </c>
      <c r="J156" s="98">
        <v>2.2399892753168484</v>
      </c>
      <c r="K156" s="98">
        <v>2.3341841442636517</v>
      </c>
      <c r="L156" s="98">
        <v>2.8821536445728024</v>
      </c>
      <c r="M156" s="98">
        <v>3.0413780969023563</v>
      </c>
      <c r="N156" s="98">
        <v>3.4070422585763942</v>
      </c>
      <c r="O156" s="98">
        <v>3.8984835053562361</v>
      </c>
      <c r="P156" s="98">
        <v>3.8859300811752382</v>
      </c>
      <c r="Q156" s="98">
        <v>3.94684237119451</v>
      </c>
      <c r="R156" s="98">
        <v>3.9726773677344211</v>
      </c>
      <c r="S156" s="98">
        <v>4.3237721819441646</v>
      </c>
      <c r="T156" s="98">
        <v>4.5617176423307777</v>
      </c>
      <c r="U156" s="98">
        <v>4.4691524634762132</v>
      </c>
      <c r="V156" s="98">
        <v>5.1140881325646896</v>
      </c>
      <c r="W156" s="98">
        <v>4.8199914097741523</v>
      </c>
      <c r="DA156" s="63" t="s">
        <v>1827</v>
      </c>
    </row>
    <row r="157" spans="1:105" ht="12" customHeight="1" x14ac:dyDescent="0.25">
      <c r="A157" s="106" t="s">
        <v>122</v>
      </c>
      <c r="B157" s="101">
        <v>878.31915330196966</v>
      </c>
      <c r="C157" s="101">
        <v>871.81784491988549</v>
      </c>
      <c r="D157" s="101">
        <v>957.83193764506348</v>
      </c>
      <c r="E157" s="101">
        <v>1011.5405440702275</v>
      </c>
      <c r="F157" s="101">
        <v>1069.6888288685864</v>
      </c>
      <c r="G157" s="101">
        <v>1142.6375098293399</v>
      </c>
      <c r="H157" s="101">
        <v>1307.5678590348666</v>
      </c>
      <c r="I157" s="101">
        <v>1446.2474316244059</v>
      </c>
      <c r="J157" s="101">
        <v>1494.6230126512382</v>
      </c>
      <c r="K157" s="101">
        <v>1483.0271156085487</v>
      </c>
      <c r="L157" s="101">
        <v>1566.8610487141164</v>
      </c>
      <c r="M157" s="101">
        <v>1653.4857921013493</v>
      </c>
      <c r="N157" s="101">
        <v>1669.431069444172</v>
      </c>
      <c r="O157" s="101">
        <v>1691.2441083367842</v>
      </c>
      <c r="P157" s="101">
        <v>1640.7787286328239</v>
      </c>
      <c r="Q157" s="101">
        <v>1678.1275347758976</v>
      </c>
      <c r="R157" s="101">
        <v>1659.2919219091352</v>
      </c>
      <c r="S157" s="101">
        <v>1695.2273177916375</v>
      </c>
      <c r="T157" s="101">
        <v>1670.5561463518575</v>
      </c>
      <c r="U157" s="101">
        <v>1649.5792085051448</v>
      </c>
      <c r="V157" s="101">
        <v>1660.947769357319</v>
      </c>
      <c r="W157" s="101">
        <v>1593.4579400728842</v>
      </c>
      <c r="DA157" s="131" t="s">
        <v>1828</v>
      </c>
    </row>
    <row r="158" spans="1:105" ht="12" customHeight="1" x14ac:dyDescent="0.25">
      <c r="A158" s="107" t="s">
        <v>121</v>
      </c>
      <c r="B158" s="104">
        <v>131.48047890859931</v>
      </c>
      <c r="C158" s="104">
        <v>138.55650848694165</v>
      </c>
      <c r="D158" s="104">
        <v>157.494856863053</v>
      </c>
      <c r="E158" s="104">
        <v>187.11256080386957</v>
      </c>
      <c r="F158" s="104">
        <v>201.93874033943328</v>
      </c>
      <c r="G158" s="104">
        <v>237.14135975035612</v>
      </c>
      <c r="H158" s="104">
        <v>289.99752661749187</v>
      </c>
      <c r="I158" s="104">
        <v>386.7949664091808</v>
      </c>
      <c r="J158" s="104">
        <v>424.13416883138484</v>
      </c>
      <c r="K158" s="104">
        <v>491.05737547916311</v>
      </c>
      <c r="L158" s="104">
        <v>572.40071236297172</v>
      </c>
      <c r="M158" s="104">
        <v>644.45203294585474</v>
      </c>
      <c r="N158" s="104">
        <v>661.77675700845907</v>
      </c>
      <c r="O158" s="104">
        <v>665.88542185636425</v>
      </c>
      <c r="P158" s="104">
        <v>659.15050185169457</v>
      </c>
      <c r="Q158" s="104">
        <v>646.19685368880016</v>
      </c>
      <c r="R158" s="104">
        <v>654.04407767781311</v>
      </c>
      <c r="S158" s="104">
        <v>708.20124746807608</v>
      </c>
      <c r="T158" s="104">
        <v>754.67874713678748</v>
      </c>
      <c r="U158" s="104">
        <v>809.49209350987906</v>
      </c>
      <c r="V158" s="104">
        <v>827.99218724940397</v>
      </c>
      <c r="W158" s="104">
        <v>922.3371770785667</v>
      </c>
      <c r="DA158" s="132" t="s">
        <v>1829</v>
      </c>
    </row>
    <row r="159" spans="1:105" ht="12" customHeight="1" x14ac:dyDescent="0.25">
      <c r="A159" s="108" t="s">
        <v>53</v>
      </c>
      <c r="B159" s="98">
        <v>41.213422785734693</v>
      </c>
      <c r="C159" s="98">
        <v>42.92689266270564</v>
      </c>
      <c r="D159" s="98">
        <v>51.769161260184681</v>
      </c>
      <c r="E159" s="98">
        <v>64.318915094817527</v>
      </c>
      <c r="F159" s="98">
        <v>73.295942309324332</v>
      </c>
      <c r="G159" s="98">
        <v>86.549238745463896</v>
      </c>
      <c r="H159" s="98">
        <v>102.08851001610893</v>
      </c>
      <c r="I159" s="98">
        <v>144.68619179265227</v>
      </c>
      <c r="J159" s="98">
        <v>143.40487764710934</v>
      </c>
      <c r="K159" s="98">
        <v>162.85284866857253</v>
      </c>
      <c r="L159" s="98">
        <v>188.60379430758161</v>
      </c>
      <c r="M159" s="98">
        <v>209.95842861281176</v>
      </c>
      <c r="N159" s="98">
        <v>204.62227204805777</v>
      </c>
      <c r="O159" s="98">
        <v>198.53719594558086</v>
      </c>
      <c r="P159" s="98">
        <v>180.61722520865294</v>
      </c>
      <c r="Q159" s="98">
        <v>161.05691002224452</v>
      </c>
      <c r="R159" s="98">
        <v>162.69798125556341</v>
      </c>
      <c r="S159" s="98">
        <v>192.644524934576</v>
      </c>
      <c r="T159" s="98">
        <v>206.16765178966114</v>
      </c>
      <c r="U159" s="98">
        <v>225.70611767181845</v>
      </c>
      <c r="V159" s="98">
        <v>222.56049897968438</v>
      </c>
      <c r="W159" s="98">
        <v>272.26602888175483</v>
      </c>
      <c r="DA159" s="63" t="s">
        <v>1830</v>
      </c>
    </row>
    <row r="160" spans="1:105" ht="12" customHeight="1" x14ac:dyDescent="0.25">
      <c r="A160" s="108" t="s">
        <v>52</v>
      </c>
      <c r="B160" s="98">
        <v>90.26705612286456</v>
      </c>
      <c r="C160" s="98">
        <v>95.629615824235998</v>
      </c>
      <c r="D160" s="98">
        <v>105.72569560286834</v>
      </c>
      <c r="E160" s="98">
        <v>122.79364570905203</v>
      </c>
      <c r="F160" s="98">
        <v>128.64279803010891</v>
      </c>
      <c r="G160" s="98">
        <v>150.59212100489214</v>
      </c>
      <c r="H160" s="98">
        <v>187.90901660138283</v>
      </c>
      <c r="I160" s="98">
        <v>242.10877461652848</v>
      </c>
      <c r="J160" s="98">
        <v>280.72929118427561</v>
      </c>
      <c r="K160" s="98">
        <v>328.20452681059066</v>
      </c>
      <c r="L160" s="98">
        <v>383.79691805538999</v>
      </c>
      <c r="M160" s="98">
        <v>434.49360433304304</v>
      </c>
      <c r="N160" s="98">
        <v>457.15448496040136</v>
      </c>
      <c r="O160" s="98">
        <v>467.34822591078336</v>
      </c>
      <c r="P160" s="98">
        <v>478.53327664304169</v>
      </c>
      <c r="Q160" s="98">
        <v>485.13994366655555</v>
      </c>
      <c r="R160" s="98">
        <v>491.34609642224979</v>
      </c>
      <c r="S160" s="98">
        <v>515.55672253349985</v>
      </c>
      <c r="T160" s="98">
        <v>548.51109534712634</v>
      </c>
      <c r="U160" s="98">
        <v>583.78597583806072</v>
      </c>
      <c r="V160" s="98">
        <v>605.4316882697193</v>
      </c>
      <c r="W160" s="98">
        <v>650.07114819681192</v>
      </c>
      <c r="DA160" s="63" t="s">
        <v>1831</v>
      </c>
    </row>
    <row r="161" spans="1:105" ht="12" customHeight="1" x14ac:dyDescent="0.25">
      <c r="A161" s="121" t="s">
        <v>54</v>
      </c>
      <c r="B161" s="122">
        <v>1281.6565796235975</v>
      </c>
      <c r="C161" s="122">
        <v>1321.941782593266</v>
      </c>
      <c r="D161" s="122">
        <v>1401.910784276374</v>
      </c>
      <c r="E161" s="122">
        <v>1469.5553377759893</v>
      </c>
      <c r="F161" s="122">
        <v>1489.4167069028013</v>
      </c>
      <c r="G161" s="122">
        <v>1633.8194910002339</v>
      </c>
      <c r="H161" s="122">
        <v>1723.1433417243327</v>
      </c>
      <c r="I161" s="122">
        <v>1858.3123863629269</v>
      </c>
      <c r="J161" s="122">
        <v>1820.8417686727098</v>
      </c>
      <c r="K161" s="122">
        <v>1841.5509534010955</v>
      </c>
      <c r="L161" s="122">
        <v>1902.2140999831242</v>
      </c>
      <c r="M161" s="122">
        <v>1870.4429017682223</v>
      </c>
      <c r="N161" s="122">
        <v>1870.0117064099891</v>
      </c>
      <c r="O161" s="122">
        <v>1895.951531884615</v>
      </c>
      <c r="P161" s="122">
        <v>1849.2041821375967</v>
      </c>
      <c r="Q161" s="122">
        <v>1870.5619380264698</v>
      </c>
      <c r="R161" s="122">
        <v>1849.3718382378559</v>
      </c>
      <c r="S161" s="122">
        <v>1960.8606081932348</v>
      </c>
      <c r="T161" s="122">
        <v>2042.5994849034148</v>
      </c>
      <c r="U161" s="122">
        <v>2059.4225471661357</v>
      </c>
      <c r="V161" s="122">
        <v>2117.881735823687</v>
      </c>
      <c r="W161" s="122">
        <v>2163.7474645766629</v>
      </c>
      <c r="DA161" s="130" t="s">
        <v>1832</v>
      </c>
    </row>
    <row r="162" spans="1:105" ht="12" customHeight="1" x14ac:dyDescent="0.25">
      <c r="A162" s="97" t="s">
        <v>208</v>
      </c>
      <c r="B162" s="98">
        <v>247.06447226132664</v>
      </c>
      <c r="C162" s="98">
        <v>253.79271462789404</v>
      </c>
      <c r="D162" s="98">
        <v>259.59994756828257</v>
      </c>
      <c r="E162" s="98">
        <v>263.05865455035462</v>
      </c>
      <c r="F162" s="98">
        <v>252.83167025435847</v>
      </c>
      <c r="G162" s="98">
        <v>267.92026398020232</v>
      </c>
      <c r="H162" s="98">
        <v>266.32118502586872</v>
      </c>
      <c r="I162" s="98">
        <v>280.92855910948794</v>
      </c>
      <c r="J162" s="98">
        <v>300.5798401591876</v>
      </c>
      <c r="K162" s="98">
        <v>309.96767320120199</v>
      </c>
      <c r="L162" s="98">
        <v>265.99550087012267</v>
      </c>
      <c r="M162" s="98">
        <v>262.43098945001617</v>
      </c>
      <c r="N162" s="98">
        <v>271.6581714665582</v>
      </c>
      <c r="O162" s="98">
        <v>275.80943962921452</v>
      </c>
      <c r="P162" s="98">
        <v>281.4522015267475</v>
      </c>
      <c r="Q162" s="98">
        <v>280.86532708793993</v>
      </c>
      <c r="R162" s="98">
        <v>277.14627494064882</v>
      </c>
      <c r="S162" s="98">
        <v>280.77804114536161</v>
      </c>
      <c r="T162" s="98">
        <v>315.09604309053969</v>
      </c>
      <c r="U162" s="98">
        <v>310.17669068681715</v>
      </c>
      <c r="V162" s="98">
        <v>312.84662585579088</v>
      </c>
      <c r="W162" s="98">
        <v>317.83434462798425</v>
      </c>
      <c r="DA162" s="63" t="s">
        <v>1833</v>
      </c>
    </row>
    <row r="163" spans="1:105" ht="12" customHeight="1" x14ac:dyDescent="0.25">
      <c r="A163" s="97" t="s">
        <v>50</v>
      </c>
      <c r="B163" s="98">
        <v>389.96025160402775</v>
      </c>
      <c r="C163" s="98">
        <v>385.42026692207821</v>
      </c>
      <c r="D163" s="98">
        <v>407.80519442968568</v>
      </c>
      <c r="E163" s="98">
        <v>453.612800608653</v>
      </c>
      <c r="F163" s="98">
        <v>443.41778695373353</v>
      </c>
      <c r="G163" s="98">
        <v>505.25915275534112</v>
      </c>
      <c r="H163" s="98">
        <v>455.5753420767744</v>
      </c>
      <c r="I163" s="98">
        <v>505.38871820217094</v>
      </c>
      <c r="J163" s="98">
        <v>442.86661096998762</v>
      </c>
      <c r="K163" s="98">
        <v>475.25495580306517</v>
      </c>
      <c r="L163" s="98">
        <v>462.29298627912982</v>
      </c>
      <c r="M163" s="98">
        <v>467.11579657487135</v>
      </c>
      <c r="N163" s="98">
        <v>437.21269273872178</v>
      </c>
      <c r="O163" s="98">
        <v>442.6175294398858</v>
      </c>
      <c r="P163" s="98">
        <v>449.11222348749919</v>
      </c>
      <c r="Q163" s="98">
        <v>449.27790840416935</v>
      </c>
      <c r="R163" s="98">
        <v>434.8895775349535</v>
      </c>
      <c r="S163" s="98">
        <v>465.09482862873585</v>
      </c>
      <c r="T163" s="98">
        <v>484.02124234568595</v>
      </c>
      <c r="U163" s="98">
        <v>484.69406594314745</v>
      </c>
      <c r="V163" s="98">
        <v>480.51880392701469</v>
      </c>
      <c r="W163" s="98">
        <v>461.95148990484807</v>
      </c>
      <c r="DA163" s="63" t="s">
        <v>1834</v>
      </c>
    </row>
    <row r="164" spans="1:105" ht="12" customHeight="1" x14ac:dyDescent="0.25">
      <c r="A164" s="109" t="s">
        <v>120</v>
      </c>
      <c r="B164" s="33">
        <v>644.63185575824275</v>
      </c>
      <c r="C164" s="33">
        <v>682.72880104329363</v>
      </c>
      <c r="D164" s="33">
        <v>734.50564227840573</v>
      </c>
      <c r="E164" s="33">
        <v>752.88388261698185</v>
      </c>
      <c r="F164" s="33">
        <v>793.16724969470897</v>
      </c>
      <c r="G164" s="33">
        <v>860.64007426469038</v>
      </c>
      <c r="H164" s="33">
        <v>1001.2468146216901</v>
      </c>
      <c r="I164" s="33">
        <v>1071.9951090512682</v>
      </c>
      <c r="J164" s="33">
        <v>1077.3953175435349</v>
      </c>
      <c r="K164" s="33">
        <v>1056.3283243968285</v>
      </c>
      <c r="L164" s="33">
        <v>1173.925612833872</v>
      </c>
      <c r="M164" s="33">
        <v>1140.8961157433348</v>
      </c>
      <c r="N164" s="33">
        <v>1161.1408422047089</v>
      </c>
      <c r="O164" s="33">
        <v>1177.5245628155149</v>
      </c>
      <c r="P164" s="33">
        <v>1118.6397571233499</v>
      </c>
      <c r="Q164" s="33">
        <v>1140.4187025343606</v>
      </c>
      <c r="R164" s="33">
        <v>1137.3359857622534</v>
      </c>
      <c r="S164" s="33">
        <v>1214.9877384191373</v>
      </c>
      <c r="T164" s="33">
        <v>1243.4821994671888</v>
      </c>
      <c r="U164" s="33">
        <v>1264.5517905361717</v>
      </c>
      <c r="V164" s="33">
        <v>1324.5163060408815</v>
      </c>
      <c r="W164" s="33">
        <v>1383.9616300438302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0.48363783036492469</v>
      </c>
      <c r="C166" s="119">
        <f t="shared" si="32"/>
        <v>0.49267485666928834</v>
      </c>
      <c r="D166" s="119">
        <f t="shared" si="32"/>
        <v>0.50485643131734736</v>
      </c>
      <c r="E166" s="119">
        <f t="shared" si="32"/>
        <v>0.51955413809498541</v>
      </c>
      <c r="F166" s="119">
        <f t="shared" si="32"/>
        <v>0.5284861910288039</v>
      </c>
      <c r="G166" s="119">
        <f t="shared" si="32"/>
        <v>0.54335140236101664</v>
      </c>
      <c r="H166" s="119">
        <f t="shared" si="32"/>
        <v>0.56404932601303703</v>
      </c>
      <c r="I166" s="119">
        <f t="shared" si="32"/>
        <v>0.58178812881238096</v>
      </c>
      <c r="J166" s="119">
        <f t="shared" si="32"/>
        <v>0.59640726906334129</v>
      </c>
      <c r="K166" s="119">
        <f t="shared" si="32"/>
        <v>0.60742969431771321</v>
      </c>
      <c r="L166" s="119">
        <f t="shared" si="32"/>
        <v>0.62390350502027647</v>
      </c>
      <c r="M166" s="119">
        <f t="shared" si="32"/>
        <v>0.6395151410391241</v>
      </c>
      <c r="N166" s="119">
        <f t="shared" si="32"/>
        <v>0.65739327155999516</v>
      </c>
      <c r="O166" s="119">
        <f t="shared" si="32"/>
        <v>0.6697816497953496</v>
      </c>
      <c r="P166" s="119">
        <f t="shared" si="32"/>
        <v>0.67283124722682719</v>
      </c>
      <c r="Q166" s="119">
        <f t="shared" si="32"/>
        <v>0.68077232910912056</v>
      </c>
      <c r="R166" s="119">
        <f t="shared" ref="R166:V166" si="33">IF(R142=0,"",R142/R118)</f>
        <v>0.6870053755753357</v>
      </c>
      <c r="S166" s="119">
        <f t="shared" si="33"/>
        <v>0.69869674926349612</v>
      </c>
      <c r="T166" s="119">
        <f t="shared" si="33"/>
        <v>0.70911406233990959</v>
      </c>
      <c r="U166" s="119">
        <f t="shared" si="33"/>
        <v>0.72271515746257819</v>
      </c>
      <c r="V166" s="119">
        <f t="shared" si="33"/>
        <v>0.7320717673669529</v>
      </c>
      <c r="W166" s="119">
        <f t="shared" ref="W166" si="34">IF(W142=0,"",W142/W118)</f>
        <v>0.74583786076780134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0.45662878986022504</v>
      </c>
      <c r="C167" s="124">
        <f t="shared" si="35"/>
        <v>0.46619116181409481</v>
      </c>
      <c r="D167" s="124">
        <f t="shared" si="35"/>
        <v>0.47820611345893732</v>
      </c>
      <c r="E167" s="124">
        <f t="shared" si="35"/>
        <v>0.49221704642780462</v>
      </c>
      <c r="F167" s="124">
        <f t="shared" si="35"/>
        <v>0.50285452195754832</v>
      </c>
      <c r="G167" s="124">
        <f t="shared" si="35"/>
        <v>0.5187301401563621</v>
      </c>
      <c r="H167" s="124">
        <f t="shared" si="35"/>
        <v>0.53774136436454456</v>
      </c>
      <c r="I167" s="124">
        <f t="shared" si="35"/>
        <v>0.55670808930650029</v>
      </c>
      <c r="J167" s="124">
        <f t="shared" si="35"/>
        <v>0.57319522676606627</v>
      </c>
      <c r="K167" s="124">
        <f t="shared" si="35"/>
        <v>0.58467288123484151</v>
      </c>
      <c r="L167" s="124">
        <f t="shared" si="35"/>
        <v>0.6023798436744634</v>
      </c>
      <c r="M167" s="124">
        <f t="shared" si="35"/>
        <v>0.61585564166520368</v>
      </c>
      <c r="N167" s="124">
        <f t="shared" si="35"/>
        <v>0.63467842265099406</v>
      </c>
      <c r="O167" s="124">
        <f t="shared" si="35"/>
        <v>0.65108290174105676</v>
      </c>
      <c r="P167" s="124">
        <f t="shared" si="35"/>
        <v>0.65270374854574709</v>
      </c>
      <c r="Q167" s="124">
        <f t="shared" si="35"/>
        <v>0.65730665430299551</v>
      </c>
      <c r="R167" s="124">
        <f t="shared" ref="R167:V167" si="36">IF(R143=0,"",R143/R119)</f>
        <v>0.66456178582228964</v>
      </c>
      <c r="S167" s="124">
        <f t="shared" si="36"/>
        <v>0.67384011144322542</v>
      </c>
      <c r="T167" s="124">
        <f t="shared" si="36"/>
        <v>0.68622128950766881</v>
      </c>
      <c r="U167" s="124">
        <f t="shared" si="36"/>
        <v>0.69798971960229794</v>
      </c>
      <c r="V167" s="124">
        <f t="shared" si="36"/>
        <v>0.70691281096591529</v>
      </c>
      <c r="W167" s="124">
        <f t="shared" ref="W167" si="37">IF(W143=0,"",W143/W119)</f>
        <v>0.72144081813229888</v>
      </c>
      <c r="DA167" s="130" t="s">
        <v>1982</v>
      </c>
    </row>
    <row r="168" spans="1:105" ht="12" customHeight="1" x14ac:dyDescent="0.25">
      <c r="A168" s="97" t="s">
        <v>205</v>
      </c>
      <c r="B168" s="111">
        <f t="shared" ref="B168:Q168" si="38">IF(B144=0,"",B144/B120)</f>
        <v>0.45439475007151492</v>
      </c>
      <c r="C168" s="111">
        <f t="shared" si="38"/>
        <v>0.46394442368575123</v>
      </c>
      <c r="D168" s="111">
        <f t="shared" si="38"/>
        <v>0.47599362054314143</v>
      </c>
      <c r="E168" s="111">
        <f t="shared" si="38"/>
        <v>0.49009930363497495</v>
      </c>
      <c r="F168" s="111">
        <f t="shared" si="38"/>
        <v>0.50076749615421878</v>
      </c>
      <c r="G168" s="111">
        <f t="shared" si="38"/>
        <v>0.5166779245250569</v>
      </c>
      <c r="H168" s="111">
        <f t="shared" si="38"/>
        <v>0.53572656453576784</v>
      </c>
      <c r="I168" s="111">
        <f t="shared" si="38"/>
        <v>0.55473662836791393</v>
      </c>
      <c r="J168" s="111">
        <f t="shared" si="38"/>
        <v>0.57128795894699569</v>
      </c>
      <c r="K168" s="111">
        <f t="shared" si="38"/>
        <v>0.58281375264970592</v>
      </c>
      <c r="L168" s="111">
        <f t="shared" si="38"/>
        <v>0.60054843443324801</v>
      </c>
      <c r="M168" s="111">
        <f t="shared" si="38"/>
        <v>0.6140798488452236</v>
      </c>
      <c r="N168" s="111">
        <f t="shared" si="38"/>
        <v>0.63296032668982782</v>
      </c>
      <c r="O168" s="111">
        <f t="shared" si="38"/>
        <v>0.64937889834447904</v>
      </c>
      <c r="P168" s="111">
        <f t="shared" si="38"/>
        <v>0.65102894845163517</v>
      </c>
      <c r="Q168" s="111">
        <f t="shared" si="38"/>
        <v>0.65567113354718276</v>
      </c>
      <c r="R168" s="111">
        <f t="shared" ref="R168:V168" si="39">IF(R144=0,"",R144/R120)</f>
        <v>0.66294937809861665</v>
      </c>
      <c r="S168" s="111">
        <f t="shared" si="39"/>
        <v>0.672266014604749</v>
      </c>
      <c r="T168" s="111">
        <f t="shared" si="39"/>
        <v>0.68469652329783881</v>
      </c>
      <c r="U168" s="111">
        <f t="shared" si="39"/>
        <v>0.69650591421000141</v>
      </c>
      <c r="V168" s="111">
        <f t="shared" si="39"/>
        <v>0.7054622893034036</v>
      </c>
      <c r="W168" s="111">
        <f t="shared" ref="W168" si="40">IF(W144=0,"",W144/W120)</f>
        <v>0.72004022236969445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1.7556619440794194</v>
      </c>
      <c r="C170" s="124">
        <f t="shared" si="44"/>
        <v>1.851813997848712</v>
      </c>
      <c r="D170" s="124">
        <f t="shared" si="44"/>
        <v>1.97400593685837</v>
      </c>
      <c r="E170" s="124">
        <f t="shared" si="44"/>
        <v>2.1261225943966786</v>
      </c>
      <c r="F170" s="124">
        <f t="shared" si="44"/>
        <v>2.2222041213642272</v>
      </c>
      <c r="G170" s="124">
        <f t="shared" si="44"/>
        <v>2.3422678678887432</v>
      </c>
      <c r="H170" s="124">
        <f t="shared" si="44"/>
        <v>2.4872900175405475</v>
      </c>
      <c r="I170" s="124">
        <f t="shared" si="44"/>
        <v>2.5589441715682026</v>
      </c>
      <c r="J170" s="124">
        <f t="shared" si="44"/>
        <v>2.6271441431959821</v>
      </c>
      <c r="K170" s="124">
        <f t="shared" si="44"/>
        <v>2.6789483625150581</v>
      </c>
      <c r="L170" s="124">
        <f t="shared" si="44"/>
        <v>2.7300371731549542</v>
      </c>
      <c r="M170" s="124">
        <f t="shared" si="44"/>
        <v>2.8011385538253233</v>
      </c>
      <c r="N170" s="124">
        <f t="shared" si="44"/>
        <v>2.8664531070669508</v>
      </c>
      <c r="O170" s="124">
        <f t="shared" si="44"/>
        <v>2.9812761202854667</v>
      </c>
      <c r="P170" s="124">
        <f t="shared" si="44"/>
        <v>3.0897466623282503</v>
      </c>
      <c r="Q170" s="124">
        <f t="shared" si="44"/>
        <v>3.1787852295438586</v>
      </c>
      <c r="R170" s="124">
        <f t="shared" ref="R170:V170" si="45">IF(R146=0,"",R146/R122)</f>
        <v>3.2807852226162022</v>
      </c>
      <c r="S170" s="124">
        <f t="shared" si="45"/>
        <v>3.402907996504406</v>
      </c>
      <c r="T170" s="124">
        <f t="shared" si="45"/>
        <v>3.5236895364186771</v>
      </c>
      <c r="U170" s="124">
        <f t="shared" si="45"/>
        <v>3.6318130310751835</v>
      </c>
      <c r="V170" s="124">
        <f t="shared" si="45"/>
        <v>3.7286833044006764</v>
      </c>
      <c r="W170" s="124">
        <f t="shared" ref="W170" si="46">IF(W146=0,"",W146/W122)</f>
        <v>3.8147590863691039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1.7556619440794194</v>
      </c>
      <c r="C171" s="111">
        <f t="shared" si="47"/>
        <v>1.851813997848712</v>
      </c>
      <c r="D171" s="111">
        <f t="shared" si="47"/>
        <v>1.97400593685837</v>
      </c>
      <c r="E171" s="111">
        <f t="shared" si="47"/>
        <v>2.1261225943966786</v>
      </c>
      <c r="F171" s="111">
        <f t="shared" si="47"/>
        <v>2.2222041213642272</v>
      </c>
      <c r="G171" s="111">
        <f t="shared" si="47"/>
        <v>2.3422678678887432</v>
      </c>
      <c r="H171" s="111">
        <f t="shared" si="47"/>
        <v>2.4872900175405475</v>
      </c>
      <c r="I171" s="111">
        <f t="shared" si="47"/>
        <v>2.5589441715682026</v>
      </c>
      <c r="J171" s="111">
        <f t="shared" si="47"/>
        <v>2.6271441431959821</v>
      </c>
      <c r="K171" s="111">
        <f t="shared" si="47"/>
        <v>2.6789483625150581</v>
      </c>
      <c r="L171" s="111">
        <f t="shared" si="47"/>
        <v>2.7300371731549542</v>
      </c>
      <c r="M171" s="111">
        <f t="shared" si="47"/>
        <v>2.8011385538253233</v>
      </c>
      <c r="N171" s="111">
        <f t="shared" si="47"/>
        <v>2.8664531070669508</v>
      </c>
      <c r="O171" s="111">
        <f t="shared" si="47"/>
        <v>2.9812761202854667</v>
      </c>
      <c r="P171" s="111">
        <f t="shared" si="47"/>
        <v>3.0897466623282503</v>
      </c>
      <c r="Q171" s="111">
        <f t="shared" si="47"/>
        <v>3.1787852295438586</v>
      </c>
      <c r="R171" s="111">
        <f t="shared" ref="R171:V171" si="48">IF(R147=0,"",R147/R123)</f>
        <v>3.2807852226162022</v>
      </c>
      <c r="S171" s="111">
        <f t="shared" si="48"/>
        <v>3.402907996504406</v>
      </c>
      <c r="T171" s="111">
        <f t="shared" si="48"/>
        <v>3.5236895364186771</v>
      </c>
      <c r="U171" s="111">
        <f t="shared" si="48"/>
        <v>3.6318130310751835</v>
      </c>
      <c r="V171" s="111">
        <f t="shared" si="48"/>
        <v>3.7286833044006764</v>
      </c>
      <c r="W171" s="111">
        <f t="shared" ref="W171" si="49">IF(W147=0,"",W147/W123)</f>
        <v>3.8147590863691039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0.58757747801482796</v>
      </c>
      <c r="C172" s="124">
        <f t="shared" si="50"/>
        <v>0.58926322750451521</v>
      </c>
      <c r="D172" s="124">
        <f t="shared" si="50"/>
        <v>0.59872287022031545</v>
      </c>
      <c r="E172" s="124">
        <f t="shared" si="50"/>
        <v>0.60744273856592967</v>
      </c>
      <c r="F172" s="124">
        <f t="shared" si="50"/>
        <v>0.61785454996129896</v>
      </c>
      <c r="G172" s="124">
        <f t="shared" si="50"/>
        <v>0.62509571466512837</v>
      </c>
      <c r="H172" s="124">
        <f t="shared" si="50"/>
        <v>0.6401095549436896</v>
      </c>
      <c r="I172" s="124">
        <f t="shared" si="50"/>
        <v>0.65239979862207953</v>
      </c>
      <c r="J172" s="124">
        <f t="shared" si="50"/>
        <v>0.66332451313678642</v>
      </c>
      <c r="K172" s="124">
        <f t="shared" si="50"/>
        <v>0.6717161355226251</v>
      </c>
      <c r="L172" s="124">
        <f t="shared" si="50"/>
        <v>0.68390430130283852</v>
      </c>
      <c r="M172" s="124">
        <f t="shared" si="50"/>
        <v>0.69466264889885887</v>
      </c>
      <c r="N172" s="124">
        <f t="shared" si="50"/>
        <v>0.70489142796355642</v>
      </c>
      <c r="O172" s="124">
        <f t="shared" si="50"/>
        <v>0.71490332111519439</v>
      </c>
      <c r="P172" s="124">
        <f t="shared" si="50"/>
        <v>0.72216755996719595</v>
      </c>
      <c r="Q172" s="124">
        <f t="shared" si="50"/>
        <v>0.72855633792309515</v>
      </c>
      <c r="R172" s="124">
        <f t="shared" ref="R172:V172" si="51">IF(R148=0,"",R148/R124)</f>
        <v>0.73471889122122203</v>
      </c>
      <c r="S172" s="124">
        <f t="shared" si="51"/>
        <v>0.74667613444720915</v>
      </c>
      <c r="T172" s="124">
        <f t="shared" si="51"/>
        <v>0.76278766220909877</v>
      </c>
      <c r="U172" s="124">
        <f t="shared" si="51"/>
        <v>0.77569050185641308</v>
      </c>
      <c r="V172" s="124">
        <f t="shared" si="51"/>
        <v>0.78821871801527998</v>
      </c>
      <c r="W172" s="124">
        <f t="shared" ref="W172" si="52">IF(W148=0,"",W148/W124)</f>
        <v>0.80170820374462215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0.48434547695447872</v>
      </c>
      <c r="C173" s="111">
        <f t="shared" si="53"/>
        <v>0.49124271757439664</v>
      </c>
      <c r="D173" s="111">
        <f t="shared" si="53"/>
        <v>0.5083218642321542</v>
      </c>
      <c r="E173" s="111">
        <f t="shared" si="53"/>
        <v>0.52540507954411519</v>
      </c>
      <c r="F173" s="111">
        <f t="shared" si="53"/>
        <v>0.54268241044075549</v>
      </c>
      <c r="G173" s="111">
        <f t="shared" si="53"/>
        <v>0.55828143353361381</v>
      </c>
      <c r="H173" s="111">
        <f t="shared" si="53"/>
        <v>0.58096177062595367</v>
      </c>
      <c r="I173" s="111">
        <f t="shared" si="53"/>
        <v>0.60233805382732231</v>
      </c>
      <c r="J173" s="111">
        <f t="shared" si="53"/>
        <v>0.62473979605130414</v>
      </c>
      <c r="K173" s="111">
        <f t="shared" si="53"/>
        <v>0.64131990968439367</v>
      </c>
      <c r="L173" s="111">
        <f t="shared" si="53"/>
        <v>0.6634911601570056</v>
      </c>
      <c r="M173" s="111">
        <f t="shared" si="53"/>
        <v>0.68429448427018014</v>
      </c>
      <c r="N173" s="111">
        <f t="shared" si="53"/>
        <v>0.70192270447069727</v>
      </c>
      <c r="O173" s="111">
        <f t="shared" si="53"/>
        <v>0.72132889175073511</v>
      </c>
      <c r="P173" s="111">
        <f t="shared" si="53"/>
        <v>0.73097280015732813</v>
      </c>
      <c r="Q173" s="111">
        <f t="shared" si="53"/>
        <v>0.73625868815941764</v>
      </c>
      <c r="R173" s="111">
        <f t="shared" ref="R173:V173" si="54">IF(R149=0,"",R149/R125)</f>
        <v>0.73868052290896802</v>
      </c>
      <c r="S173" s="111">
        <f t="shared" si="54"/>
        <v>0.74957045758395269</v>
      </c>
      <c r="T173" s="111">
        <f t="shared" si="54"/>
        <v>0.76545123634339618</v>
      </c>
      <c r="U173" s="111">
        <f t="shared" si="54"/>
        <v>0.77387140680506594</v>
      </c>
      <c r="V173" s="111">
        <f t="shared" si="54"/>
        <v>0.78588984120008365</v>
      </c>
      <c r="W173" s="111">
        <f t="shared" ref="W173" si="55">IF(W149=0,"",W149/W125)</f>
        <v>0.79895782601914467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0.77528502489635631</v>
      </c>
      <c r="C174" s="111">
        <f t="shared" si="56"/>
        <v>0.78202528232881952</v>
      </c>
      <c r="D174" s="111">
        <f t="shared" si="56"/>
        <v>0.78881342237602459</v>
      </c>
      <c r="E174" s="111">
        <f t="shared" si="56"/>
        <v>0.81274409187984864</v>
      </c>
      <c r="F174" s="111">
        <f t="shared" si="56"/>
        <v>0.81630746331293014</v>
      </c>
      <c r="G174" s="111">
        <f t="shared" si="56"/>
        <v>0.82672466664335698</v>
      </c>
      <c r="H174" s="111">
        <f t="shared" si="56"/>
        <v>0.84928945394306699</v>
      </c>
      <c r="I174" s="111">
        <f t="shared" si="56"/>
        <v>0.85129206627397969</v>
      </c>
      <c r="J174" s="111">
        <f t="shared" si="56"/>
        <v>0.8683015855251569</v>
      </c>
      <c r="K174" s="111">
        <f t="shared" si="56"/>
        <v>0.87401340440628272</v>
      </c>
      <c r="L174" s="111">
        <f t="shared" si="56"/>
        <v>0.88605458201665488</v>
      </c>
      <c r="M174" s="111">
        <f t="shared" si="56"/>
        <v>0.89072363157668499</v>
      </c>
      <c r="N174" s="111">
        <f t="shared" si="56"/>
        <v>0.89996549612365362</v>
      </c>
      <c r="O174" s="111">
        <f t="shared" si="56"/>
        <v>0.90494125754302612</v>
      </c>
      <c r="P174" s="111">
        <f t="shared" si="56"/>
        <v>0.91184692225483022</v>
      </c>
      <c r="Q174" s="111">
        <f t="shared" si="56"/>
        <v>0.91519221245471838</v>
      </c>
      <c r="R174" s="111">
        <f t="shared" ref="R174:V174" si="57">IF(R150=0,"",R150/R126)</f>
        <v>0.91559615165629138</v>
      </c>
      <c r="S174" s="111">
        <f t="shared" si="57"/>
        <v>0.91482289380259996</v>
      </c>
      <c r="T174" s="111">
        <f t="shared" si="57"/>
        <v>0.91468753948097214</v>
      </c>
      <c r="U174" s="111">
        <f t="shared" si="57"/>
        <v>0.91922018679872752</v>
      </c>
      <c r="V174" s="111">
        <f t="shared" si="57"/>
        <v>0.92561953502426175</v>
      </c>
      <c r="W174" s="111">
        <f t="shared" ref="W174" si="58">IF(W150=0,"",W150/W126)</f>
        <v>0.92925169654497475</v>
      </c>
      <c r="DA174" s="63" t="s">
        <v>1989</v>
      </c>
    </row>
    <row r="175" spans="1:105" ht="12" customHeight="1" x14ac:dyDescent="0.25">
      <c r="A175" s="100" t="s">
        <v>205</v>
      </c>
      <c r="B175" s="112">
        <f t="shared" ref="B175:Q175" si="59">IF(B151=0,"",B151/B127)</f>
        <v>0.50859610579353576</v>
      </c>
      <c r="C175" s="112">
        <f t="shared" si="59"/>
        <v>0.52836892390824208</v>
      </c>
      <c r="D175" s="112">
        <f t="shared" si="59"/>
        <v>0.55090436172739132</v>
      </c>
      <c r="E175" s="112">
        <f t="shared" si="59"/>
        <v>0.59636105808915219</v>
      </c>
      <c r="F175" s="112">
        <f t="shared" si="59"/>
        <v>0.61384870561028637</v>
      </c>
      <c r="G175" s="112">
        <f t="shared" si="59"/>
        <v>0.63777836314928704</v>
      </c>
      <c r="H175" s="112">
        <f t="shared" si="59"/>
        <v>0.67208309557857482</v>
      </c>
      <c r="I175" s="112">
        <f t="shared" si="59"/>
        <v>0.70047127705045786</v>
      </c>
      <c r="J175" s="112">
        <f t="shared" si="59"/>
        <v>0.718353214937968</v>
      </c>
      <c r="K175" s="112">
        <f t="shared" si="59"/>
        <v>0.73028386767637066</v>
      </c>
      <c r="L175" s="112">
        <f t="shared" si="59"/>
        <v>0.74655583701820338</v>
      </c>
      <c r="M175" s="112">
        <f t="shared" si="59"/>
        <v>0.75775538722301017</v>
      </c>
      <c r="N175" s="112">
        <f t="shared" si="59"/>
        <v>0.76448012120432096</v>
      </c>
      <c r="O175" s="112">
        <f t="shared" si="59"/>
        <v>0.77977675367869081</v>
      </c>
      <c r="P175" s="112">
        <f t="shared" si="59"/>
        <v>0.79756421281448509</v>
      </c>
      <c r="Q175" s="112">
        <f t="shared" si="59"/>
        <v>0.79974882417061377</v>
      </c>
      <c r="R175" s="112">
        <f t="shared" ref="R175:V175" si="60">IF(R151=0,"",R151/R127)</f>
        <v>0.79821488897402526</v>
      </c>
      <c r="S175" s="112">
        <f t="shared" si="60"/>
        <v>0.80211308540960802</v>
      </c>
      <c r="T175" s="112">
        <f t="shared" si="60"/>
        <v>0.81451687386059701</v>
      </c>
      <c r="U175" s="112">
        <f t="shared" si="60"/>
        <v>0.81663256936738582</v>
      </c>
      <c r="V175" s="112">
        <f t="shared" si="60"/>
        <v>0.82420155439814224</v>
      </c>
      <c r="W175" s="112">
        <f t="shared" ref="W175" si="61">IF(W151=0,"",W151/W127)</f>
        <v>0.83844726666024405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0.55984726573492249</v>
      </c>
      <c r="C177" s="112">
        <f t="shared" si="65"/>
        <v>0.56134412037482739</v>
      </c>
      <c r="D177" s="112">
        <f t="shared" si="65"/>
        <v>0.5637367938101765</v>
      </c>
      <c r="E177" s="112">
        <f t="shared" si="65"/>
        <v>0.56593157339918199</v>
      </c>
      <c r="F177" s="112">
        <f t="shared" si="65"/>
        <v>0.57500807886006344</v>
      </c>
      <c r="G177" s="112">
        <f t="shared" si="65"/>
        <v>0.57461260017534288</v>
      </c>
      <c r="H177" s="112">
        <f t="shared" si="65"/>
        <v>0.58513185056637362</v>
      </c>
      <c r="I177" s="112">
        <f t="shared" si="65"/>
        <v>0.58490771559713217</v>
      </c>
      <c r="J177" s="112">
        <f t="shared" si="65"/>
        <v>0.59093765414907029</v>
      </c>
      <c r="K177" s="112">
        <f t="shared" si="65"/>
        <v>0.5911567482889577</v>
      </c>
      <c r="L177" s="112">
        <f t="shared" si="65"/>
        <v>0.59552255069433802</v>
      </c>
      <c r="M177" s="112">
        <f t="shared" si="65"/>
        <v>0.60105920374640431</v>
      </c>
      <c r="N177" s="112">
        <f t="shared" si="65"/>
        <v>0.60695699404883474</v>
      </c>
      <c r="O177" s="112">
        <f t="shared" si="65"/>
        <v>0.61538017253892252</v>
      </c>
      <c r="P177" s="112">
        <f t="shared" si="65"/>
        <v>0.62617097698700541</v>
      </c>
      <c r="Q177" s="112">
        <f t="shared" si="65"/>
        <v>0.63904374182652313</v>
      </c>
      <c r="R177" s="112">
        <f t="shared" ref="R177:V177" si="66">IF(R153=0,"",R153/R129)</f>
        <v>0.65652224015784111</v>
      </c>
      <c r="S177" s="112">
        <f t="shared" si="66"/>
        <v>0.67932178431643464</v>
      </c>
      <c r="T177" s="112">
        <f t="shared" si="66"/>
        <v>0.7070958868280387</v>
      </c>
      <c r="U177" s="112">
        <f t="shared" si="66"/>
        <v>0.73404770927763174</v>
      </c>
      <c r="V177" s="112">
        <f t="shared" si="66"/>
        <v>0.75594976752155585</v>
      </c>
      <c r="W177" s="112">
        <f t="shared" ref="W177" si="67">IF(W153=0,"",W153/W129)</f>
        <v>0.7744944902474058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0.87965939828284978</v>
      </c>
      <c r="C178" s="113">
        <f t="shared" si="68"/>
        <v>0.86849265699751854</v>
      </c>
      <c r="D178" s="113">
        <f t="shared" si="68"/>
        <v>0.87331310425333675</v>
      </c>
      <c r="E178" s="113">
        <f t="shared" si="68"/>
        <v>0.88954813652008813</v>
      </c>
      <c r="F178" s="113">
        <f t="shared" si="68"/>
        <v>0.88716810060371165</v>
      </c>
      <c r="G178" s="113">
        <f t="shared" si="68"/>
        <v>0.8773803065523017</v>
      </c>
      <c r="H178" s="113">
        <f t="shared" si="68"/>
        <v>0.88341449299426356</v>
      </c>
      <c r="I178" s="113">
        <f t="shared" si="68"/>
        <v>0.88485192516434608</v>
      </c>
      <c r="J178" s="113">
        <f t="shared" si="68"/>
        <v>0.88840949551574511</v>
      </c>
      <c r="K178" s="113">
        <f t="shared" si="68"/>
        <v>0.88968200448117074</v>
      </c>
      <c r="L178" s="113">
        <f t="shared" si="68"/>
        <v>0.90025702396180585</v>
      </c>
      <c r="M178" s="113">
        <f t="shared" si="68"/>
        <v>0.91378174934831791</v>
      </c>
      <c r="N178" s="113">
        <f t="shared" si="68"/>
        <v>0.92190719391974629</v>
      </c>
      <c r="O178" s="113">
        <f t="shared" si="68"/>
        <v>0.93248832850706453</v>
      </c>
      <c r="P178" s="113">
        <f t="shared" si="68"/>
        <v>0.92750820472676487</v>
      </c>
      <c r="Q178" s="113">
        <f t="shared" si="68"/>
        <v>0.94038123238272975</v>
      </c>
      <c r="R178" s="113">
        <f t="shared" ref="R178:V178" si="69">IF(R154=0,"",R154/R130)</f>
        <v>0.93892841511891956</v>
      </c>
      <c r="S178" s="113">
        <f t="shared" si="69"/>
        <v>0.94100463490347808</v>
      </c>
      <c r="T178" s="113">
        <f t="shared" si="69"/>
        <v>0.95170162509826728</v>
      </c>
      <c r="U178" s="113">
        <f t="shared" si="69"/>
        <v>0.95390203271772311</v>
      </c>
      <c r="V178" s="113">
        <f t="shared" si="69"/>
        <v>0.95157070948845612</v>
      </c>
      <c r="W178" s="113">
        <f t="shared" ref="W178" si="70">IF(W154=0,"",W154/W130)</f>
        <v>0.96251589382746294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0.56889740099462149</v>
      </c>
      <c r="C179" s="111">
        <f t="shared" si="71"/>
        <v>0.56933020419626879</v>
      </c>
      <c r="D179" s="111">
        <f t="shared" si="71"/>
        <v>0.57474119919792077</v>
      </c>
      <c r="E179" s="111">
        <f t="shared" si="71"/>
        <v>0.5806151282229195</v>
      </c>
      <c r="F179" s="111">
        <f t="shared" si="71"/>
        <v>0.59227454701184035</v>
      </c>
      <c r="G179" s="111">
        <f t="shared" si="71"/>
        <v>0.59489029786727055</v>
      </c>
      <c r="H179" s="111">
        <f t="shared" si="71"/>
        <v>0.60628413198660447</v>
      </c>
      <c r="I179" s="111">
        <f t="shared" si="71"/>
        <v>0.6070335233602201</v>
      </c>
      <c r="J179" s="111">
        <f t="shared" si="71"/>
        <v>0.61164279108250474</v>
      </c>
      <c r="K179" s="111">
        <f t="shared" si="71"/>
        <v>0.61430540367431907</v>
      </c>
      <c r="L179" s="111">
        <f t="shared" si="71"/>
        <v>0.61907656660295418</v>
      </c>
      <c r="M179" s="111">
        <f t="shared" si="71"/>
        <v>0.63021641770876924</v>
      </c>
      <c r="N179" s="111">
        <f t="shared" si="71"/>
        <v>0.6335043867791782</v>
      </c>
      <c r="O179" s="111">
        <f t="shared" si="71"/>
        <v>0.63667231651071898</v>
      </c>
      <c r="P179" s="111">
        <f t="shared" si="71"/>
        <v>0.63850185248246472</v>
      </c>
      <c r="Q179" s="111">
        <f t="shared" si="71"/>
        <v>0.6464637421520073</v>
      </c>
      <c r="R179" s="111">
        <f t="shared" ref="R179:V179" si="72">IF(R155=0,"",R155/R131)</f>
        <v>0.66425770929878436</v>
      </c>
      <c r="S179" s="111">
        <f t="shared" si="72"/>
        <v>0.6809164254560035</v>
      </c>
      <c r="T179" s="111">
        <f t="shared" si="72"/>
        <v>0.73059890532947269</v>
      </c>
      <c r="U179" s="111">
        <f t="shared" si="72"/>
        <v>0.7519584208886938</v>
      </c>
      <c r="V179" s="111">
        <f t="shared" si="72"/>
        <v>0.76899692482591619</v>
      </c>
      <c r="W179" s="111">
        <f t="shared" ref="W179" si="73">IF(W155=0,"",W155/W131)</f>
        <v>0.78490349628503286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0.66040865918840208</v>
      </c>
      <c r="C181" s="112">
        <f t="shared" si="77"/>
        <v>0.66200785438470977</v>
      </c>
      <c r="D181" s="112">
        <f t="shared" si="77"/>
        <v>0.66496284274821227</v>
      </c>
      <c r="E181" s="112">
        <f t="shared" si="77"/>
        <v>0.66794923264453376</v>
      </c>
      <c r="F181" s="112">
        <f t="shared" si="77"/>
        <v>0.67123902141227321</v>
      </c>
      <c r="G181" s="112">
        <f t="shared" si="77"/>
        <v>0.67234284192013882</v>
      </c>
      <c r="H181" s="112">
        <f t="shared" si="77"/>
        <v>0.67305742789094269</v>
      </c>
      <c r="I181" s="112">
        <f t="shared" si="77"/>
        <v>0.67503247868432403</v>
      </c>
      <c r="J181" s="112">
        <f t="shared" si="77"/>
        <v>0.67304228442747915</v>
      </c>
      <c r="K181" s="112">
        <f t="shared" si="77"/>
        <v>0.6714402032162603</v>
      </c>
      <c r="L181" s="112">
        <f t="shared" si="77"/>
        <v>0.67386514288925414</v>
      </c>
      <c r="M181" s="112">
        <f t="shared" si="77"/>
        <v>0.67467364425547482</v>
      </c>
      <c r="N181" s="112">
        <f t="shared" si="77"/>
        <v>0.67747674482635889</v>
      </c>
      <c r="O181" s="112">
        <f t="shared" si="77"/>
        <v>0.68095788830939152</v>
      </c>
      <c r="P181" s="112">
        <f t="shared" si="77"/>
        <v>0.68310948823754147</v>
      </c>
      <c r="Q181" s="112">
        <f t="shared" si="77"/>
        <v>0.68916826183401791</v>
      </c>
      <c r="R181" s="112">
        <f t="shared" ref="R181:V181" si="78">IF(R157=0,"",R157/R133)</f>
        <v>0.6963199498789896</v>
      </c>
      <c r="S181" s="112">
        <f t="shared" si="78"/>
        <v>0.70631973575907014</v>
      </c>
      <c r="T181" s="112">
        <f t="shared" si="78"/>
        <v>0.7175168311211706</v>
      </c>
      <c r="U181" s="112">
        <f t="shared" si="78"/>
        <v>0.72948611479375391</v>
      </c>
      <c r="V181" s="112">
        <f t="shared" si="78"/>
        <v>0.74115153212621665</v>
      </c>
      <c r="W181" s="112">
        <f t="shared" ref="W181" si="79">IF(W157=0,"",W157/W133)</f>
        <v>0.75063225119022736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0.86919893365325485</v>
      </c>
      <c r="C182" s="113">
        <f t="shared" si="80"/>
        <v>0.87392584027883902</v>
      </c>
      <c r="D182" s="113">
        <f t="shared" si="80"/>
        <v>0.87580448972567426</v>
      </c>
      <c r="E182" s="113">
        <f t="shared" si="80"/>
        <v>0.87961730880455313</v>
      </c>
      <c r="F182" s="113">
        <f t="shared" si="80"/>
        <v>0.87704655037377388</v>
      </c>
      <c r="G182" s="113">
        <f t="shared" si="80"/>
        <v>0.87859763514874223</v>
      </c>
      <c r="H182" s="113">
        <f t="shared" si="80"/>
        <v>0.88571227915833661</v>
      </c>
      <c r="I182" s="113">
        <f t="shared" si="80"/>
        <v>0.88271963074389037</v>
      </c>
      <c r="J182" s="113">
        <f t="shared" si="80"/>
        <v>0.88896316254452334</v>
      </c>
      <c r="K182" s="113">
        <f t="shared" si="80"/>
        <v>0.89032353397312003</v>
      </c>
      <c r="L182" s="113">
        <f t="shared" si="80"/>
        <v>0.88816725758200987</v>
      </c>
      <c r="M182" s="113">
        <f t="shared" si="80"/>
        <v>0.89069163495428438</v>
      </c>
      <c r="N182" s="113">
        <f t="shared" si="80"/>
        <v>0.89725723271309943</v>
      </c>
      <c r="O182" s="113">
        <f t="shared" si="80"/>
        <v>0.89967437514938187</v>
      </c>
      <c r="P182" s="113">
        <f t="shared" si="80"/>
        <v>0.90225241477881213</v>
      </c>
      <c r="Q182" s="113">
        <f t="shared" si="80"/>
        <v>0.91180212078050948</v>
      </c>
      <c r="R182" s="113">
        <f t="shared" ref="R182:V182" si="81">IF(R158=0,"",R158/R134)</f>
        <v>0.91318023197993503</v>
      </c>
      <c r="S182" s="113">
        <f t="shared" si="81"/>
        <v>0.91307569151531898</v>
      </c>
      <c r="T182" s="113">
        <f t="shared" si="81"/>
        <v>0.91925162390853465</v>
      </c>
      <c r="U182" s="113">
        <f t="shared" si="81"/>
        <v>0.92353727901761085</v>
      </c>
      <c r="V182" s="113">
        <f t="shared" si="81"/>
        <v>0.92932244431970878</v>
      </c>
      <c r="W182" s="113">
        <f t="shared" ref="W182" si="82">IF(W158=0,"",W158/W134)</f>
        <v>0.92978460249332862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0.67563861018392535</v>
      </c>
      <c r="C183" s="111">
        <f t="shared" si="83"/>
        <v>0.68229643802195283</v>
      </c>
      <c r="D183" s="111">
        <f t="shared" si="83"/>
        <v>0.69861003121277487</v>
      </c>
      <c r="E183" s="111">
        <f t="shared" si="83"/>
        <v>0.7152365653839039</v>
      </c>
      <c r="F183" s="111">
        <f t="shared" si="83"/>
        <v>0.72137556029169436</v>
      </c>
      <c r="G183" s="111">
        <f t="shared" si="83"/>
        <v>0.72537331031496088</v>
      </c>
      <c r="H183" s="111">
        <f t="shared" si="83"/>
        <v>0.73177380264393155</v>
      </c>
      <c r="I183" s="111">
        <f t="shared" si="83"/>
        <v>0.73790589748994928</v>
      </c>
      <c r="J183" s="111">
        <f t="shared" si="83"/>
        <v>0.73023513646128868</v>
      </c>
      <c r="K183" s="111">
        <f t="shared" si="83"/>
        <v>0.72915431372187911</v>
      </c>
      <c r="L183" s="111">
        <f t="shared" si="83"/>
        <v>0.72351503644026494</v>
      </c>
      <c r="M183" s="111">
        <f t="shared" si="83"/>
        <v>0.72638029814177152</v>
      </c>
      <c r="N183" s="111">
        <f t="shared" si="83"/>
        <v>0.72974941000358573</v>
      </c>
      <c r="O183" s="111">
        <f t="shared" si="83"/>
        <v>0.72779631604558848</v>
      </c>
      <c r="P183" s="111">
        <f t="shared" si="83"/>
        <v>0.71665594112611541</v>
      </c>
      <c r="Q183" s="111">
        <f t="shared" si="83"/>
        <v>0.72040948085293699</v>
      </c>
      <c r="R183" s="111">
        <f t="shared" ref="R183:V183" si="84">IF(R159=0,"",R159/R135)</f>
        <v>0.72348600935395813</v>
      </c>
      <c r="S183" s="111">
        <f t="shared" si="84"/>
        <v>0.74075558239704875</v>
      </c>
      <c r="T183" s="111">
        <f t="shared" si="84"/>
        <v>0.75669041434164941</v>
      </c>
      <c r="U183" s="111">
        <f t="shared" si="84"/>
        <v>0.77104736100054527</v>
      </c>
      <c r="V183" s="111">
        <f t="shared" si="84"/>
        <v>0.77946011445161401</v>
      </c>
      <c r="W183" s="111">
        <f t="shared" ref="W183" si="85">IF(W159=0,"",W159/W135)</f>
        <v>0.79628806549819087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0.64952961606203141</v>
      </c>
      <c r="C185" s="124">
        <f t="shared" si="89"/>
        <v>0.6532321574480251</v>
      </c>
      <c r="D185" s="124">
        <f t="shared" si="89"/>
        <v>0.65729403745959813</v>
      </c>
      <c r="E185" s="124">
        <f t="shared" si="89"/>
        <v>0.65764502300664762</v>
      </c>
      <c r="F185" s="124">
        <f t="shared" si="89"/>
        <v>0.66392480227750394</v>
      </c>
      <c r="G185" s="124">
        <f t="shared" si="89"/>
        <v>0.66508377254794482</v>
      </c>
      <c r="H185" s="124">
        <f t="shared" si="89"/>
        <v>0.6782434107908315</v>
      </c>
      <c r="I185" s="124">
        <f t="shared" si="89"/>
        <v>0.67924661438110323</v>
      </c>
      <c r="J185" s="124">
        <f t="shared" si="89"/>
        <v>0.68298100874126144</v>
      </c>
      <c r="K185" s="124">
        <f t="shared" si="89"/>
        <v>0.68029907781448884</v>
      </c>
      <c r="L185" s="124">
        <f t="shared" si="89"/>
        <v>0.69063716769256089</v>
      </c>
      <c r="M185" s="124">
        <f t="shared" si="89"/>
        <v>0.69073256739389211</v>
      </c>
      <c r="N185" s="124">
        <f t="shared" si="89"/>
        <v>0.69415480817084496</v>
      </c>
      <c r="O185" s="124">
        <f t="shared" si="89"/>
        <v>0.69624739527266855</v>
      </c>
      <c r="P185" s="124">
        <f t="shared" si="89"/>
        <v>0.69435548503846511</v>
      </c>
      <c r="Q185" s="124">
        <f t="shared" si="89"/>
        <v>0.69696483749373073</v>
      </c>
      <c r="R185" s="124">
        <f t="shared" ref="R185:V185" si="90">IF(R161=0,"",R161/R137)</f>
        <v>0.70026659602288877</v>
      </c>
      <c r="S185" s="124">
        <f t="shared" si="90"/>
        <v>0.70563426966912912</v>
      </c>
      <c r="T185" s="124">
        <f t="shared" si="90"/>
        <v>0.70797743638619204</v>
      </c>
      <c r="U185" s="124">
        <f t="shared" si="90"/>
        <v>0.71530926781875026</v>
      </c>
      <c r="V185" s="124">
        <f t="shared" si="90"/>
        <v>0.72436524737904939</v>
      </c>
      <c r="W185" s="124">
        <f t="shared" ref="W185" si="91">IF(W161=0,"",W161/W137)</f>
        <v>0.73418045562918122</v>
      </c>
      <c r="DA185" s="130" t="s">
        <v>2000</v>
      </c>
    </row>
    <row r="186" spans="1:105" ht="12" customHeight="1" x14ac:dyDescent="0.25">
      <c r="A186" s="97" t="s">
        <v>208</v>
      </c>
      <c r="B186" s="111">
        <f t="shared" ref="B186:Q186" si="92">IF(B162=0,"",B162/B138)</f>
        <v>0.5625630766086176</v>
      </c>
      <c r="C186" s="111">
        <f t="shared" si="92"/>
        <v>0.56369353136491929</v>
      </c>
      <c r="D186" s="111">
        <f t="shared" si="92"/>
        <v>0.56494444839540336</v>
      </c>
      <c r="E186" s="111">
        <f t="shared" si="92"/>
        <v>0.56646931299833347</v>
      </c>
      <c r="F186" s="111">
        <f t="shared" si="92"/>
        <v>0.56816337159845498</v>
      </c>
      <c r="G186" s="111">
        <f t="shared" si="92"/>
        <v>0.56956350050307858</v>
      </c>
      <c r="H186" s="111">
        <f t="shared" si="92"/>
        <v>0.5714220515206323</v>
      </c>
      <c r="I186" s="111">
        <f t="shared" si="92"/>
        <v>0.57272492952889265</v>
      </c>
      <c r="J186" s="111">
        <f t="shared" si="92"/>
        <v>0.57242508079416266</v>
      </c>
      <c r="K186" s="111">
        <f t="shared" si="92"/>
        <v>0.57295364231510859</v>
      </c>
      <c r="L186" s="111">
        <f t="shared" si="92"/>
        <v>0.57469809675229688</v>
      </c>
      <c r="M186" s="111">
        <f t="shared" si="92"/>
        <v>0.57465295418119922</v>
      </c>
      <c r="N186" s="111">
        <f t="shared" si="92"/>
        <v>0.57477910254937681</v>
      </c>
      <c r="O186" s="111">
        <f t="shared" si="92"/>
        <v>0.57507710480230168</v>
      </c>
      <c r="P186" s="111">
        <f t="shared" si="92"/>
        <v>0.57532057027526462</v>
      </c>
      <c r="Q186" s="111">
        <f t="shared" si="92"/>
        <v>0.5753992355553057</v>
      </c>
      <c r="R186" s="111">
        <f t="shared" ref="R186:V186" si="93">IF(R162=0,"",R162/R138)</f>
        <v>0.57549501256495883</v>
      </c>
      <c r="S186" s="111">
        <f t="shared" si="93"/>
        <v>0.57603083395239962</v>
      </c>
      <c r="T186" s="111">
        <f t="shared" si="93"/>
        <v>0.57700814758744268</v>
      </c>
      <c r="U186" s="111">
        <f t="shared" si="93"/>
        <v>0.57798725259978612</v>
      </c>
      <c r="V186" s="111">
        <f t="shared" si="93"/>
        <v>0.57924946359405904</v>
      </c>
      <c r="W186" s="111">
        <f t="shared" ref="W186" si="94">IF(W162=0,"",W162/W138)</f>
        <v>0.58081073226119218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0.58386032462414539</v>
      </c>
      <c r="C187" s="111">
        <f t="shared" si="95"/>
        <v>0.58483460095157369</v>
      </c>
      <c r="D187" s="111">
        <f t="shared" si="95"/>
        <v>0.58730501153639769</v>
      </c>
      <c r="E187" s="111">
        <f t="shared" si="95"/>
        <v>0.58753945967382071</v>
      </c>
      <c r="F187" s="111">
        <f t="shared" si="95"/>
        <v>0.59015662088137033</v>
      </c>
      <c r="G187" s="111">
        <f t="shared" si="95"/>
        <v>0.59067747859373976</v>
      </c>
      <c r="H187" s="111">
        <f t="shared" si="95"/>
        <v>0.59470049950671378</v>
      </c>
      <c r="I187" s="111">
        <f t="shared" si="95"/>
        <v>0.59529744235959159</v>
      </c>
      <c r="J187" s="111">
        <f t="shared" si="95"/>
        <v>0.59858600117988803</v>
      </c>
      <c r="K187" s="111">
        <f t="shared" si="95"/>
        <v>0.59821249216989436</v>
      </c>
      <c r="L187" s="111">
        <f t="shared" si="95"/>
        <v>0.599864204125786</v>
      </c>
      <c r="M187" s="111">
        <f t="shared" si="95"/>
        <v>0.60082852053548763</v>
      </c>
      <c r="N187" s="111">
        <f t="shared" si="95"/>
        <v>0.60162727022576357</v>
      </c>
      <c r="O187" s="111">
        <f t="shared" si="95"/>
        <v>0.60212179478215877</v>
      </c>
      <c r="P187" s="111">
        <f t="shared" si="95"/>
        <v>0.60292637992291298</v>
      </c>
      <c r="Q187" s="111">
        <f t="shared" si="95"/>
        <v>0.60230216303787898</v>
      </c>
      <c r="R187" s="111">
        <f t="shared" ref="R187:V187" si="96">IF(R163=0,"",R163/R139)</f>
        <v>0.60230235703051005</v>
      </c>
      <c r="S187" s="111">
        <f t="shared" si="96"/>
        <v>0.60270404449430492</v>
      </c>
      <c r="T187" s="111">
        <f t="shared" si="96"/>
        <v>0.6035802581740648</v>
      </c>
      <c r="U187" s="111">
        <f t="shared" si="96"/>
        <v>0.6047099364167452</v>
      </c>
      <c r="V187" s="111">
        <f t="shared" si="96"/>
        <v>0.60664731563262142</v>
      </c>
      <c r="W187" s="111">
        <f t="shared" ref="W187" si="97">IF(W163=0,"",W163/W139)</f>
        <v>0.60810193210816033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0.74426606981344778</v>
      </c>
      <c r="C188" s="45">
        <f t="shared" si="98"/>
        <v>0.74661063788617676</v>
      </c>
      <c r="D188" s="45">
        <f t="shared" si="98"/>
        <v>0.75028354382462448</v>
      </c>
      <c r="E188" s="45">
        <f t="shared" si="98"/>
        <v>0.75429112329921844</v>
      </c>
      <c r="F188" s="45">
        <f t="shared" si="98"/>
        <v>0.75756386537592291</v>
      </c>
      <c r="G188" s="45">
        <f t="shared" si="98"/>
        <v>0.7611050743477864</v>
      </c>
      <c r="H188" s="45">
        <f t="shared" si="98"/>
        <v>0.76520343511444155</v>
      </c>
      <c r="I188" s="45">
        <f t="shared" si="98"/>
        <v>0.76770526992567911</v>
      </c>
      <c r="J188" s="45">
        <f t="shared" si="98"/>
        <v>0.76898175132995361</v>
      </c>
      <c r="K188" s="45">
        <f t="shared" si="98"/>
        <v>0.77019109571343414</v>
      </c>
      <c r="L188" s="45">
        <f t="shared" si="98"/>
        <v>0.77192234151046646</v>
      </c>
      <c r="M188" s="45">
        <f t="shared" si="98"/>
        <v>0.77412828220518259</v>
      </c>
      <c r="N188" s="45">
        <f t="shared" si="98"/>
        <v>0.77689434426184956</v>
      </c>
      <c r="O188" s="45">
        <f t="shared" si="98"/>
        <v>0.78064490025756783</v>
      </c>
      <c r="P188" s="45">
        <f t="shared" si="98"/>
        <v>0.78275903141039394</v>
      </c>
      <c r="Q188" s="45">
        <f t="shared" si="98"/>
        <v>0.78659790575686606</v>
      </c>
      <c r="R188" s="45">
        <f t="shared" ref="R188:V188" si="99">IF(R164=0,"",R164/R140)</f>
        <v>0.79128397341968726</v>
      </c>
      <c r="S188" s="45">
        <f t="shared" si="99"/>
        <v>0.7994674086399246</v>
      </c>
      <c r="T188" s="45">
        <f t="shared" si="99"/>
        <v>0.80897065940267587</v>
      </c>
      <c r="U188" s="45">
        <f t="shared" si="99"/>
        <v>0.82066605782264557</v>
      </c>
      <c r="V188" s="45">
        <f t="shared" si="99"/>
        <v>0.83219318225872252</v>
      </c>
      <c r="W188" s="45">
        <f t="shared" ref="W188" si="100">IF(W164=0,"",W164/W140)</f>
        <v>0.84373825342301534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4331.4742983639817</v>
      </c>
      <c r="C190" s="117">
        <f t="shared" si="101"/>
        <v>4230.8860452249664</v>
      </c>
      <c r="D190" s="117">
        <f t="shared" si="101"/>
        <v>4289.4294121572966</v>
      </c>
      <c r="E190" s="117">
        <f t="shared" si="101"/>
        <v>4444.2823259208499</v>
      </c>
      <c r="F190" s="117">
        <f t="shared" si="101"/>
        <v>4357.0396403432242</v>
      </c>
      <c r="G190" s="117">
        <f t="shared" si="101"/>
        <v>4696.0055882576053</v>
      </c>
      <c r="H190" s="117">
        <f t="shared" si="101"/>
        <v>4265.5690499776319</v>
      </c>
      <c r="I190" s="117">
        <f t="shared" si="101"/>
        <v>4456.6257784885956</v>
      </c>
      <c r="J190" s="117">
        <f t="shared" si="101"/>
        <v>3992.6507760730537</v>
      </c>
      <c r="K190" s="117">
        <f t="shared" si="101"/>
        <v>4139.1971173683505</v>
      </c>
      <c r="L190" s="117">
        <f t="shared" si="101"/>
        <v>4078.1064261808324</v>
      </c>
      <c r="M190" s="117">
        <f t="shared" si="101"/>
        <v>4104.0055823118273</v>
      </c>
      <c r="N190" s="117">
        <f t="shared" si="101"/>
        <v>3822.5390862510776</v>
      </c>
      <c r="O190" s="117">
        <f t="shared" si="101"/>
        <v>3797.79694041118</v>
      </c>
      <c r="P190" s="117">
        <f t="shared" si="101"/>
        <v>3726.0226056391862</v>
      </c>
      <c r="Q190" s="117">
        <f t="shared" si="101"/>
        <v>3644.181412782521</v>
      </c>
      <c r="R190" s="117">
        <f t="shared" ref="R190:V190" si="102">R191+R194+R196+R209</f>
        <v>3554.7353450120081</v>
      </c>
      <c r="S190" s="117">
        <f t="shared" si="102"/>
        <v>3700.9661535957307</v>
      </c>
      <c r="T190" s="117">
        <f t="shared" si="102"/>
        <v>3758.8095075112687</v>
      </c>
      <c r="U190" s="117">
        <f t="shared" si="102"/>
        <v>3654.1313178673336</v>
      </c>
      <c r="V190" s="117">
        <f t="shared" si="102"/>
        <v>3579.8121599009555</v>
      </c>
      <c r="W190" s="117">
        <f t="shared" ref="W190" si="103">W191+W194+W196+W209</f>
        <v>3469.0479147561359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205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2566.9690589704132</v>
      </c>
      <c r="C196" s="122">
        <v>2489.8287492768477</v>
      </c>
      <c r="D196" s="122">
        <v>2455.0016206530167</v>
      </c>
      <c r="E196" s="122">
        <v>2404.6126616917941</v>
      </c>
      <c r="F196" s="122">
        <v>2372.0538550373135</v>
      </c>
      <c r="G196" s="122">
        <v>2436.1777626310354</v>
      </c>
      <c r="H196" s="122">
        <v>2241.7416033368982</v>
      </c>
      <c r="I196" s="122">
        <v>2213.7609477990845</v>
      </c>
      <c r="J196" s="122">
        <v>2038.0504922201721</v>
      </c>
      <c r="K196" s="122">
        <v>2040.3405961059616</v>
      </c>
      <c r="L196" s="122">
        <v>2042.1150583086217</v>
      </c>
      <c r="M196" s="122">
        <v>2050.0758153126862</v>
      </c>
      <c r="N196" s="122">
        <v>1902.6469811236627</v>
      </c>
      <c r="O196" s="122">
        <v>1855.7673764117085</v>
      </c>
      <c r="P196" s="122">
        <v>1758.1265097569692</v>
      </c>
      <c r="Q196" s="122">
        <v>1673.5190772673768</v>
      </c>
      <c r="R196" s="122">
        <v>1647.1849881142177</v>
      </c>
      <c r="S196" s="122">
        <v>1662.2865425833113</v>
      </c>
      <c r="T196" s="122">
        <v>1640.2485217673902</v>
      </c>
      <c r="U196" s="122">
        <v>1536.5886372621978</v>
      </c>
      <c r="V196" s="122">
        <v>1487.2147573691668</v>
      </c>
      <c r="W196" s="122">
        <v>1462.1209708387084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205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2564.2254240674542</v>
      </c>
      <c r="C201" s="101">
        <v>2487.0567051586677</v>
      </c>
      <c r="D201" s="101">
        <v>2452.5408859133854</v>
      </c>
      <c r="E201" s="101">
        <v>2402.2711880086408</v>
      </c>
      <c r="F201" s="101">
        <v>2369.6484550682239</v>
      </c>
      <c r="G201" s="101">
        <v>2433.8518391027874</v>
      </c>
      <c r="H201" s="101">
        <v>2239.4435275240994</v>
      </c>
      <c r="I201" s="101">
        <v>2211.5739274998009</v>
      </c>
      <c r="J201" s="101">
        <v>2035.6644896219673</v>
      </c>
      <c r="K201" s="101">
        <v>2037.8702032843985</v>
      </c>
      <c r="L201" s="101">
        <v>2039.4140501702134</v>
      </c>
      <c r="M201" s="101">
        <v>2047.6327894637341</v>
      </c>
      <c r="N201" s="101">
        <v>1900.2097279742875</v>
      </c>
      <c r="O201" s="101">
        <v>1853.4168536639772</v>
      </c>
      <c r="P201" s="101">
        <v>1755.5514457787549</v>
      </c>
      <c r="Q201" s="101">
        <v>1671.4040356342114</v>
      </c>
      <c r="R201" s="101">
        <v>1644.8514133582692</v>
      </c>
      <c r="S201" s="101">
        <v>1659.6955175669807</v>
      </c>
      <c r="T201" s="101">
        <v>1637.615960978628</v>
      </c>
      <c r="U201" s="101">
        <v>1533.8934533769948</v>
      </c>
      <c r="V201" s="101">
        <v>1483.6309102828118</v>
      </c>
      <c r="W201" s="101">
        <v>1459.4335744973732</v>
      </c>
      <c r="DA201" s="131" t="s">
        <v>2160</v>
      </c>
    </row>
    <row r="202" spans="1:105" ht="12" customHeight="1" x14ac:dyDescent="0.25">
      <c r="A202" s="107" t="s">
        <v>123</v>
      </c>
      <c r="B202" s="104">
        <v>2.7436349029588962</v>
      </c>
      <c r="C202" s="104">
        <v>2.7720441181794517</v>
      </c>
      <c r="D202" s="104">
        <v>2.4607347396312118</v>
      </c>
      <c r="E202" s="104">
        <v>2.341473683153183</v>
      </c>
      <c r="F202" s="104">
        <v>2.4053999690892791</v>
      </c>
      <c r="G202" s="104">
        <v>2.3259235282480799</v>
      </c>
      <c r="H202" s="104">
        <v>2.2980758127988712</v>
      </c>
      <c r="I202" s="104">
        <v>2.1870202992828967</v>
      </c>
      <c r="J202" s="104">
        <v>2.3860025982049544</v>
      </c>
      <c r="K202" s="104">
        <v>2.4703928215633124</v>
      </c>
      <c r="L202" s="104">
        <v>2.7010081384083677</v>
      </c>
      <c r="M202" s="104">
        <v>2.443025848952562</v>
      </c>
      <c r="N202" s="104">
        <v>2.4372531493749108</v>
      </c>
      <c r="O202" s="104">
        <v>2.3505227477309458</v>
      </c>
      <c r="P202" s="104">
        <v>2.5750639782140436</v>
      </c>
      <c r="Q202" s="104">
        <v>2.1150416331654518</v>
      </c>
      <c r="R202" s="104">
        <v>2.3335747559483253</v>
      </c>
      <c r="S202" s="104">
        <v>2.5910250163305109</v>
      </c>
      <c r="T202" s="104">
        <v>2.6325607887622846</v>
      </c>
      <c r="U202" s="104">
        <v>2.6951838852027272</v>
      </c>
      <c r="V202" s="104">
        <v>3.5838470863549303</v>
      </c>
      <c r="W202" s="104">
        <v>2.6873963413350981</v>
      </c>
      <c r="DA202" s="132" t="s">
        <v>2161</v>
      </c>
    </row>
    <row r="203" spans="1:105" ht="12" customHeight="1" x14ac:dyDescent="0.25">
      <c r="A203" s="108" t="s">
        <v>50</v>
      </c>
      <c r="B203" s="98">
        <v>2.7436349029588962</v>
      </c>
      <c r="C203" s="98">
        <v>2.7720441181794517</v>
      </c>
      <c r="D203" s="98">
        <v>2.4607347396312118</v>
      </c>
      <c r="E203" s="98">
        <v>2.341473683153183</v>
      </c>
      <c r="F203" s="98">
        <v>2.4053999690892791</v>
      </c>
      <c r="G203" s="98">
        <v>2.3259235282480799</v>
      </c>
      <c r="H203" s="98">
        <v>2.2980758127988712</v>
      </c>
      <c r="I203" s="98">
        <v>2.1870202992828967</v>
      </c>
      <c r="J203" s="98">
        <v>2.3860025982049544</v>
      </c>
      <c r="K203" s="98">
        <v>2.4703928215633124</v>
      </c>
      <c r="L203" s="98">
        <v>2.7010081384083677</v>
      </c>
      <c r="M203" s="98">
        <v>2.443025848952562</v>
      </c>
      <c r="N203" s="98">
        <v>2.4372531493749108</v>
      </c>
      <c r="O203" s="98">
        <v>2.3505227477309458</v>
      </c>
      <c r="P203" s="98">
        <v>2.5750639782140436</v>
      </c>
      <c r="Q203" s="98">
        <v>2.1150416331654518</v>
      </c>
      <c r="R203" s="98">
        <v>2.3335747559483253</v>
      </c>
      <c r="S203" s="98">
        <v>2.5910250163305109</v>
      </c>
      <c r="T203" s="98">
        <v>2.6325607887622846</v>
      </c>
      <c r="U203" s="98">
        <v>2.6951838852027272</v>
      </c>
      <c r="V203" s="98">
        <v>3.5838470863549303</v>
      </c>
      <c r="W203" s="98">
        <v>2.6873963413350981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1764.5052393935684</v>
      </c>
      <c r="C209" s="122">
        <v>1741.0572959481192</v>
      </c>
      <c r="D209" s="122">
        <v>1834.4277915042799</v>
      </c>
      <c r="E209" s="122">
        <v>2039.6696642290556</v>
      </c>
      <c r="F209" s="122">
        <v>1984.9857853059111</v>
      </c>
      <c r="G209" s="122">
        <v>2259.8278256265698</v>
      </c>
      <c r="H209" s="122">
        <v>2023.8274466407343</v>
      </c>
      <c r="I209" s="122">
        <v>2242.8648306895111</v>
      </c>
      <c r="J209" s="122">
        <v>1954.6002838528814</v>
      </c>
      <c r="K209" s="122">
        <v>2098.8565212623894</v>
      </c>
      <c r="L209" s="122">
        <v>2035.9913678722107</v>
      </c>
      <c r="M209" s="122">
        <v>2053.9297669991411</v>
      </c>
      <c r="N209" s="122">
        <v>1919.8921051274147</v>
      </c>
      <c r="O209" s="122">
        <v>1942.0295639994713</v>
      </c>
      <c r="P209" s="122">
        <v>1967.896095882217</v>
      </c>
      <c r="Q209" s="122">
        <v>1970.6623355151439</v>
      </c>
      <c r="R209" s="122">
        <v>1907.5503568977904</v>
      </c>
      <c r="S209" s="122">
        <v>2038.6796110124194</v>
      </c>
      <c r="T209" s="122">
        <v>2118.5609857438785</v>
      </c>
      <c r="U209" s="122">
        <v>2117.542680605136</v>
      </c>
      <c r="V209" s="122">
        <v>2092.5974025317887</v>
      </c>
      <c r="W209" s="122">
        <v>2006.9269439174275</v>
      </c>
      <c r="DA209" s="130" t="s">
        <v>2168</v>
      </c>
    </row>
    <row r="210" spans="1:105" ht="12" customHeight="1" x14ac:dyDescent="0.25">
      <c r="A210" s="97" t="s">
        <v>208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1764.5052393935684</v>
      </c>
      <c r="C211" s="98">
        <v>1741.0572959481192</v>
      </c>
      <c r="D211" s="98">
        <v>1834.4277915042799</v>
      </c>
      <c r="E211" s="98">
        <v>2039.6696642290556</v>
      </c>
      <c r="F211" s="98">
        <v>1984.9857853059111</v>
      </c>
      <c r="G211" s="98">
        <v>2259.8278256265698</v>
      </c>
      <c r="H211" s="98">
        <v>2023.8274466407343</v>
      </c>
      <c r="I211" s="98">
        <v>2242.8648306895111</v>
      </c>
      <c r="J211" s="98">
        <v>1954.6002838528814</v>
      </c>
      <c r="K211" s="98">
        <v>2098.8565212623894</v>
      </c>
      <c r="L211" s="98">
        <v>2035.9913678722107</v>
      </c>
      <c r="M211" s="98">
        <v>2053.9297669991411</v>
      </c>
      <c r="N211" s="98">
        <v>1919.8921051274147</v>
      </c>
      <c r="O211" s="98">
        <v>1942.0295639994713</v>
      </c>
      <c r="P211" s="98">
        <v>1967.896095882217</v>
      </c>
      <c r="Q211" s="98">
        <v>1970.6623355151439</v>
      </c>
      <c r="R211" s="98">
        <v>1907.5503568977904</v>
      </c>
      <c r="S211" s="98">
        <v>2038.6796110124194</v>
      </c>
      <c r="T211" s="98">
        <v>2118.5609857438785</v>
      </c>
      <c r="U211" s="98">
        <v>2117.542680605136</v>
      </c>
      <c r="V211" s="98">
        <v>2092.5974025317887</v>
      </c>
      <c r="W211" s="98">
        <v>2006.9269439174275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15466.518464478368</v>
      </c>
      <c r="C214" s="117">
        <f t="shared" si="108"/>
        <v>15644.818304269475</v>
      </c>
      <c r="D214" s="117">
        <f t="shared" si="108"/>
        <v>15231.236178366775</v>
      </c>
      <c r="E214" s="117">
        <f t="shared" si="108"/>
        <v>16139.090853498139</v>
      </c>
      <c r="F214" s="117">
        <f t="shared" si="108"/>
        <v>15264.589803875462</v>
      </c>
      <c r="G214" s="117">
        <f t="shared" si="108"/>
        <v>15311.559335204436</v>
      </c>
      <c r="H214" s="117">
        <f t="shared" si="108"/>
        <v>14701.897929325905</v>
      </c>
      <c r="I214" s="117">
        <f t="shared" si="108"/>
        <v>14396.85966403296</v>
      </c>
      <c r="J214" s="117">
        <f t="shared" si="108"/>
        <v>14795.951155955059</v>
      </c>
      <c r="K214" s="117">
        <f t="shared" si="108"/>
        <v>14374.325774129991</v>
      </c>
      <c r="L214" s="117">
        <f t="shared" si="108"/>
        <v>14885.376371429886</v>
      </c>
      <c r="M214" s="117">
        <f t="shared" si="108"/>
        <v>13183.003179896787</v>
      </c>
      <c r="N214" s="117">
        <f t="shared" si="108"/>
        <v>14203.342021816485</v>
      </c>
      <c r="O214" s="117">
        <f t="shared" si="108"/>
        <v>13992.427088242057</v>
      </c>
      <c r="P214" s="117">
        <f t="shared" si="108"/>
        <v>12259.32477640035</v>
      </c>
      <c r="Q214" s="117">
        <f t="shared" si="108"/>
        <v>12766.444074190918</v>
      </c>
      <c r="R214" s="117">
        <f t="shared" ref="R214:V214" si="109">R215+R218+R220+R233</f>
        <v>12746.157761036144</v>
      </c>
      <c r="S214" s="117">
        <f t="shared" si="109"/>
        <v>12880.377484991719</v>
      </c>
      <c r="T214" s="117">
        <f t="shared" si="109"/>
        <v>13217.097148237102</v>
      </c>
      <c r="U214" s="117">
        <f t="shared" si="109"/>
        <v>12992.714541249756</v>
      </c>
      <c r="V214" s="117">
        <f t="shared" si="109"/>
        <v>12574.719419031793</v>
      </c>
      <c r="W214" s="117">
        <f t="shared" ref="W214" si="110">W215+W218+W220+W233</f>
        <v>13550.28665043076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12900.534954516921</v>
      </c>
      <c r="C215" s="122">
        <f t="shared" si="111"/>
        <v>13031.843534345662</v>
      </c>
      <c r="D215" s="122">
        <f t="shared" si="111"/>
        <v>12580.409675960052</v>
      </c>
      <c r="E215" s="122">
        <f t="shared" si="111"/>
        <v>13422.658849260823</v>
      </c>
      <c r="F215" s="122">
        <f t="shared" si="111"/>
        <v>12603.000133515121</v>
      </c>
      <c r="G215" s="122">
        <f t="shared" si="111"/>
        <v>12622.947374241652</v>
      </c>
      <c r="H215" s="122">
        <f t="shared" si="111"/>
        <v>12043.072444254434</v>
      </c>
      <c r="I215" s="122">
        <f t="shared" si="111"/>
        <v>11733.007826622261</v>
      </c>
      <c r="J215" s="122">
        <f t="shared" si="111"/>
        <v>12227.248629394338</v>
      </c>
      <c r="K215" s="122">
        <f t="shared" si="111"/>
        <v>11858.259214476633</v>
      </c>
      <c r="L215" s="122">
        <f t="shared" si="111"/>
        <v>12348.882188985457</v>
      </c>
      <c r="M215" s="122">
        <f t="shared" si="111"/>
        <v>10647.122098606862</v>
      </c>
      <c r="N215" s="122">
        <f t="shared" si="111"/>
        <v>11742.5447200163</v>
      </c>
      <c r="O215" s="122">
        <f t="shared" si="111"/>
        <v>11577.048480747051</v>
      </c>
      <c r="P215" s="122">
        <f t="shared" si="111"/>
        <v>9871.0787568853048</v>
      </c>
      <c r="Q215" s="122">
        <f t="shared" si="111"/>
        <v>10370.889825817598</v>
      </c>
      <c r="R215" s="122">
        <f t="shared" ref="R215:V215" si="112">SUM(R216:R217)</f>
        <v>10398.999349843934</v>
      </c>
      <c r="S215" s="122">
        <f t="shared" si="112"/>
        <v>10450.019316498161</v>
      </c>
      <c r="T215" s="122">
        <f t="shared" si="112"/>
        <v>10709.27624477288</v>
      </c>
      <c r="U215" s="122">
        <f t="shared" si="112"/>
        <v>10550.033545369266</v>
      </c>
      <c r="V215" s="122">
        <f t="shared" si="112"/>
        <v>10144.70466215902</v>
      </c>
      <c r="W215" s="122">
        <f t="shared" ref="W215" si="113">SUM(W216:W217)</f>
        <v>11089.553681977326</v>
      </c>
      <c r="DA215" s="130" t="s">
        <v>2318</v>
      </c>
    </row>
    <row r="216" spans="1:105" ht="12" customHeight="1" x14ac:dyDescent="0.25">
      <c r="A216" s="97" t="s">
        <v>205</v>
      </c>
      <c r="B216" s="98">
        <v>12847.712316927173</v>
      </c>
      <c r="C216" s="98">
        <v>12977.223936966346</v>
      </c>
      <c r="D216" s="98">
        <v>12527.291873625809</v>
      </c>
      <c r="E216" s="98">
        <v>13366.911251265223</v>
      </c>
      <c r="F216" s="98">
        <v>12550.313687269352</v>
      </c>
      <c r="G216" s="98">
        <v>12569.349553597716</v>
      </c>
      <c r="H216" s="98">
        <v>11990.809319885999</v>
      </c>
      <c r="I216" s="98">
        <v>11681.058422974869</v>
      </c>
      <c r="J216" s="98">
        <v>12172.851655217131</v>
      </c>
      <c r="K216" s="98">
        <v>11805.414642500435</v>
      </c>
      <c r="L216" s="98">
        <v>12292.264919436142</v>
      </c>
      <c r="M216" s="98">
        <v>10598.129883715823</v>
      </c>
      <c r="N216" s="98">
        <v>11687.578404044711</v>
      </c>
      <c r="O216" s="98">
        <v>11520.784525610317</v>
      </c>
      <c r="P216" s="98">
        <v>9823.7049602403804</v>
      </c>
      <c r="Q216" s="98">
        <v>10321.629344867775</v>
      </c>
      <c r="R216" s="98">
        <v>10349.25184670755</v>
      </c>
      <c r="S216" s="98">
        <v>10399.828176423754</v>
      </c>
      <c r="T216" s="98">
        <v>10657.487591122261</v>
      </c>
      <c r="U216" s="98">
        <v>10498.453638555662</v>
      </c>
      <c r="V216" s="98">
        <v>10094.744628730898</v>
      </c>
      <c r="W216" s="98">
        <v>11034.074348382974</v>
      </c>
      <c r="DA216" s="63" t="s">
        <v>2319</v>
      </c>
    </row>
    <row r="217" spans="1:105" ht="12" customHeight="1" x14ac:dyDescent="0.25">
      <c r="A217" s="97" t="s">
        <v>53</v>
      </c>
      <c r="B217" s="98">
        <v>52.822637589748844</v>
      </c>
      <c r="C217" s="98">
        <v>54.619597379316545</v>
      </c>
      <c r="D217" s="98">
        <v>53.117802334244054</v>
      </c>
      <c r="E217" s="98">
        <v>55.747597995599456</v>
      </c>
      <c r="F217" s="98">
        <v>52.686446245768693</v>
      </c>
      <c r="G217" s="98">
        <v>53.597820643935947</v>
      </c>
      <c r="H217" s="98">
        <v>52.263124368434951</v>
      </c>
      <c r="I217" s="98">
        <v>51.949403647391215</v>
      </c>
      <c r="J217" s="98">
        <v>54.396974177207504</v>
      </c>
      <c r="K217" s="98">
        <v>52.844571976199099</v>
      </c>
      <c r="L217" s="98">
        <v>56.617269549315168</v>
      </c>
      <c r="M217" s="98">
        <v>48.992214891039396</v>
      </c>
      <c r="N217" s="98">
        <v>54.96631597158833</v>
      </c>
      <c r="O217" s="98">
        <v>56.263955136733856</v>
      </c>
      <c r="P217" s="98">
        <v>47.373796644924937</v>
      </c>
      <c r="Q217" s="98">
        <v>49.26048094982248</v>
      </c>
      <c r="R217" s="98">
        <v>49.747503136383791</v>
      </c>
      <c r="S217" s="98">
        <v>50.191140074407279</v>
      </c>
      <c r="T217" s="98">
        <v>51.788653650618734</v>
      </c>
      <c r="U217" s="98">
        <v>51.579906813603557</v>
      </c>
      <c r="V217" s="98">
        <v>49.960033428122976</v>
      </c>
      <c r="W217" s="98">
        <v>55.479333594351822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21.842185879136451</v>
      </c>
      <c r="C218" s="122">
        <f t="shared" si="114"/>
        <v>26.331235507858135</v>
      </c>
      <c r="D218" s="122">
        <f t="shared" si="114"/>
        <v>22.708484694717825</v>
      </c>
      <c r="E218" s="122">
        <f t="shared" si="114"/>
        <v>52.956095654536718</v>
      </c>
      <c r="F218" s="122">
        <f t="shared" si="114"/>
        <v>26.568847413119492</v>
      </c>
      <c r="G218" s="122">
        <f t="shared" si="114"/>
        <v>30.967266370648613</v>
      </c>
      <c r="H218" s="122">
        <f t="shared" si="114"/>
        <v>43.351732868554691</v>
      </c>
      <c r="I218" s="122">
        <f t="shared" si="114"/>
        <v>43.134762126874222</v>
      </c>
      <c r="J218" s="122">
        <f t="shared" si="114"/>
        <v>48.682760636681977</v>
      </c>
      <c r="K218" s="122">
        <f t="shared" si="114"/>
        <v>50.382423225394504</v>
      </c>
      <c r="L218" s="122">
        <f t="shared" si="114"/>
        <v>52.895940215512745</v>
      </c>
      <c r="M218" s="122">
        <f t="shared" si="114"/>
        <v>54.611312505912274</v>
      </c>
      <c r="N218" s="122">
        <f t="shared" si="114"/>
        <v>72.955255245528022</v>
      </c>
      <c r="O218" s="122">
        <f t="shared" si="114"/>
        <v>53.37418764832195</v>
      </c>
      <c r="P218" s="122">
        <f t="shared" si="114"/>
        <v>42.327316547442194</v>
      </c>
      <c r="Q218" s="122">
        <f t="shared" si="114"/>
        <v>61.678725951590785</v>
      </c>
      <c r="R218" s="122">
        <f t="shared" si="114"/>
        <v>57.170729075419445</v>
      </c>
      <c r="S218" s="122">
        <f t="shared" si="114"/>
        <v>65.276546209430947</v>
      </c>
      <c r="T218" s="122">
        <f t="shared" si="114"/>
        <v>55.046373722240752</v>
      </c>
      <c r="U218" s="122">
        <f t="shared" si="114"/>
        <v>61.83945921205261</v>
      </c>
      <c r="V218" s="122">
        <f t="shared" si="114"/>
        <v>56.930012852864834</v>
      </c>
      <c r="W218" s="122">
        <f t="shared" si="114"/>
        <v>61.241831320137507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21.842185879136451</v>
      </c>
      <c r="C219" s="98">
        <f>RES_hhdet_fech!C86</f>
        <v>26.331235507858135</v>
      </c>
      <c r="D219" s="98">
        <f>RES_hhdet_fech!D86</f>
        <v>22.708484694717825</v>
      </c>
      <c r="E219" s="98">
        <f>RES_hhdet_fech!E86</f>
        <v>52.956095654536718</v>
      </c>
      <c r="F219" s="98">
        <f>RES_hhdet_fech!F86</f>
        <v>26.568847413119492</v>
      </c>
      <c r="G219" s="98">
        <f>RES_hhdet_fech!G86</f>
        <v>30.967266370648613</v>
      </c>
      <c r="H219" s="98">
        <f>RES_hhdet_fech!H86</f>
        <v>43.351732868554691</v>
      </c>
      <c r="I219" s="98">
        <f>RES_hhdet_fech!I86</f>
        <v>43.134762126874222</v>
      </c>
      <c r="J219" s="98">
        <f>RES_hhdet_fech!J86</f>
        <v>48.682760636681977</v>
      </c>
      <c r="K219" s="98">
        <f>RES_hhdet_fech!K86</f>
        <v>50.382423225394504</v>
      </c>
      <c r="L219" s="98">
        <f>RES_hhdet_fech!L86</f>
        <v>52.895940215512745</v>
      </c>
      <c r="M219" s="98">
        <f>RES_hhdet_fech!M86</f>
        <v>54.611312505912274</v>
      </c>
      <c r="N219" s="98">
        <f>RES_hhdet_fech!N86</f>
        <v>72.955255245528022</v>
      </c>
      <c r="O219" s="98">
        <f>RES_hhdet_fech!O86</f>
        <v>53.37418764832195</v>
      </c>
      <c r="P219" s="98">
        <f>RES_hhdet_fech!P86</f>
        <v>42.327316547442194</v>
      </c>
      <c r="Q219" s="98">
        <f>RES_hhdet_fech!Q86</f>
        <v>61.678725951590785</v>
      </c>
      <c r="R219" s="98">
        <f>RES_hhdet_fech!R86</f>
        <v>57.170729075419445</v>
      </c>
      <c r="S219" s="98">
        <f>RES_hhdet_fech!S86</f>
        <v>65.276546209430947</v>
      </c>
      <c r="T219" s="98">
        <f>RES_hhdet_fech!T86</f>
        <v>55.046373722240752</v>
      </c>
      <c r="U219" s="98">
        <f>RES_hhdet_fech!U86</f>
        <v>61.83945921205261</v>
      </c>
      <c r="V219" s="98">
        <f>RES_hhdet_fech!V86</f>
        <v>56.930012852864834</v>
      </c>
      <c r="W219" s="98">
        <f>RES_hhdet_fech!W86</f>
        <v>61.241831320137507</v>
      </c>
      <c r="DA219" s="63" t="s">
        <v>2322</v>
      </c>
    </row>
    <row r="220" spans="1:105" ht="12" customHeight="1" x14ac:dyDescent="0.25">
      <c r="A220" s="121" t="s">
        <v>55</v>
      </c>
      <c r="B220" s="122">
        <v>1636.8258873681896</v>
      </c>
      <c r="C220" s="122">
        <v>1656.4439847012568</v>
      </c>
      <c r="D220" s="122">
        <v>1685.3729631771173</v>
      </c>
      <c r="E220" s="122">
        <v>1711.9317095322967</v>
      </c>
      <c r="F220" s="122">
        <v>1711.4680608845213</v>
      </c>
      <c r="G220" s="122">
        <v>1711.4113483017652</v>
      </c>
      <c r="H220" s="122">
        <v>1710.2587360207424</v>
      </c>
      <c r="I220" s="122">
        <v>1729.4778440581761</v>
      </c>
      <c r="J220" s="122">
        <v>1689.517839865737</v>
      </c>
      <c r="K220" s="122">
        <v>1652.6762344740964</v>
      </c>
      <c r="L220" s="122">
        <v>1686.1124242978096</v>
      </c>
      <c r="M220" s="122">
        <v>1723.1793418818754</v>
      </c>
      <c r="N220" s="122">
        <v>1656.6538164120525</v>
      </c>
      <c r="O220" s="122">
        <v>1639.6916242092809</v>
      </c>
      <c r="P220" s="122">
        <v>1649.803867017959</v>
      </c>
      <c r="Q220" s="122">
        <v>1630.0072908223635</v>
      </c>
      <c r="R220" s="122">
        <v>1588.7057319057649</v>
      </c>
      <c r="S220" s="122">
        <v>1628.1660999124417</v>
      </c>
      <c r="T220" s="122">
        <v>1697.1421052593282</v>
      </c>
      <c r="U220" s="122">
        <v>1632.7822841328073</v>
      </c>
      <c r="V220" s="122">
        <v>1611.8352372325082</v>
      </c>
      <c r="W220" s="122">
        <v>1637.5164484662562</v>
      </c>
      <c r="DA220" s="130" t="s">
        <v>2323</v>
      </c>
    </row>
    <row r="221" spans="1:105" ht="12" customHeight="1" x14ac:dyDescent="0.25">
      <c r="A221" s="97" t="s">
        <v>132</v>
      </c>
      <c r="B221" s="98">
        <v>1951.3844352690789</v>
      </c>
      <c r="C221" s="98">
        <v>2047.1780663299317</v>
      </c>
      <c r="D221" s="98">
        <v>2036.7737819638858</v>
      </c>
      <c r="E221" s="98">
        <v>2075.5700793617102</v>
      </c>
      <c r="F221" s="98">
        <v>1979.7656159101396</v>
      </c>
      <c r="G221" s="98">
        <v>1980.8448469885634</v>
      </c>
      <c r="H221" s="98">
        <v>1960.6064663132333</v>
      </c>
      <c r="I221" s="98">
        <v>2003.0470025617956</v>
      </c>
      <c r="J221" s="98">
        <v>1916.2450497965401</v>
      </c>
      <c r="K221" s="98">
        <v>1836.4417668582573</v>
      </c>
      <c r="L221" s="98">
        <v>1851.9333032013722</v>
      </c>
      <c r="M221" s="98">
        <v>1873.0512863282129</v>
      </c>
      <c r="N221" s="98">
        <v>1775.9533817720505</v>
      </c>
      <c r="O221" s="98">
        <v>1747.6369007466665</v>
      </c>
      <c r="P221" s="98">
        <v>1892.2728701451642</v>
      </c>
      <c r="Q221" s="98">
        <v>1828.7472975273408</v>
      </c>
      <c r="R221" s="98">
        <v>1683.7919416036307</v>
      </c>
      <c r="S221" s="98">
        <v>1722.7654543762819</v>
      </c>
      <c r="T221" s="98">
        <v>1907.786498592623</v>
      </c>
      <c r="U221" s="98">
        <v>1776.5591994682679</v>
      </c>
      <c r="V221" s="98">
        <v>1707.2500645447601</v>
      </c>
      <c r="W221" s="98">
        <v>1804.7907456280434</v>
      </c>
      <c r="DA221" s="63" t="s">
        <v>2324</v>
      </c>
    </row>
    <row r="222" spans="1:105" ht="12" customHeight="1" x14ac:dyDescent="0.25">
      <c r="A222" s="97" t="s">
        <v>131</v>
      </c>
      <c r="B222" s="98">
        <v>1427.7380504781645</v>
      </c>
      <c r="C222" s="98">
        <v>1484.4394231595754</v>
      </c>
      <c r="D222" s="98">
        <v>1513.6626886821646</v>
      </c>
      <c r="E222" s="98">
        <v>1559.0538691679174</v>
      </c>
      <c r="F222" s="98">
        <v>1553.595672096254</v>
      </c>
      <c r="G222" s="98">
        <v>1546.8433064417968</v>
      </c>
      <c r="H222" s="98">
        <v>1630.4104296437779</v>
      </c>
      <c r="I222" s="98">
        <v>1759.1069839721497</v>
      </c>
      <c r="J222" s="98">
        <v>1724.3664385535931</v>
      </c>
      <c r="K222" s="98">
        <v>1637.4691319732199</v>
      </c>
      <c r="L222" s="98">
        <v>1675.071240307472</v>
      </c>
      <c r="M222" s="98">
        <v>1666.3850484134598</v>
      </c>
      <c r="N222" s="98">
        <v>1489.8099376613252</v>
      </c>
      <c r="O222" s="98">
        <v>1481.1313594286746</v>
      </c>
      <c r="P222" s="98">
        <v>1720.4444498385535</v>
      </c>
      <c r="Q222" s="98">
        <v>1631.8153515266474</v>
      </c>
      <c r="R222" s="98">
        <v>1414.4656859054883</v>
      </c>
      <c r="S222" s="98">
        <v>1470.2630563054479</v>
      </c>
      <c r="T222" s="98">
        <v>1743.3581878195459</v>
      </c>
      <c r="U222" s="98">
        <v>1557.3482169397166</v>
      </c>
      <c r="V222" s="98">
        <v>1510.2870331153606</v>
      </c>
      <c r="W222" s="98">
        <v>1601.2127005069481</v>
      </c>
      <c r="DA222" s="63" t="s">
        <v>2325</v>
      </c>
    </row>
    <row r="223" spans="1:105" ht="12" customHeight="1" x14ac:dyDescent="0.25">
      <c r="A223" s="100" t="s">
        <v>205</v>
      </c>
      <c r="B223" s="101">
        <v>652.8929140576297</v>
      </c>
      <c r="C223" s="101">
        <v>686.06646288979096</v>
      </c>
      <c r="D223" s="101">
        <v>711.79770110759659</v>
      </c>
      <c r="E223" s="101">
        <v>723.27522883992458</v>
      </c>
      <c r="F223" s="101">
        <v>739.04693351978528</v>
      </c>
      <c r="G223" s="101">
        <v>739.96073758747025</v>
      </c>
      <c r="H223" s="101">
        <v>749.33631915707326</v>
      </c>
      <c r="I223" s="101">
        <v>873.34918071806305</v>
      </c>
      <c r="J223" s="101">
        <v>806.31605960324578</v>
      </c>
      <c r="K223" s="101">
        <v>764.87512834260042</v>
      </c>
      <c r="L223" s="101">
        <v>753.09168845377724</v>
      </c>
      <c r="M223" s="101">
        <v>751.70508189245447</v>
      </c>
      <c r="N223" s="101">
        <v>632.78054806274474</v>
      </c>
      <c r="O223" s="101">
        <v>639.32616920675184</v>
      </c>
      <c r="P223" s="101">
        <v>749.18805341408756</v>
      </c>
      <c r="Q223" s="101">
        <v>691.08532857409455</v>
      </c>
      <c r="R223" s="101">
        <v>591.65092326945057</v>
      </c>
      <c r="S223" s="101">
        <v>632.85009392492577</v>
      </c>
      <c r="T223" s="101">
        <v>801.85286750611749</v>
      </c>
      <c r="U223" s="101">
        <v>686.06675471052085</v>
      </c>
      <c r="V223" s="101">
        <v>639.00366914712606</v>
      </c>
      <c r="W223" s="101">
        <v>701.21427034765054</v>
      </c>
      <c r="DA223" s="131" t="s">
        <v>2326</v>
      </c>
    </row>
    <row r="224" spans="1:105" ht="12" customHeight="1" x14ac:dyDescent="0.25">
      <c r="A224" s="103" t="s">
        <v>52</v>
      </c>
      <c r="B224" s="104">
        <v>774.8451364205348</v>
      </c>
      <c r="C224" s="104">
        <v>798.37296026978447</v>
      </c>
      <c r="D224" s="104">
        <v>801.86498757456843</v>
      </c>
      <c r="E224" s="104">
        <v>835.77864032799221</v>
      </c>
      <c r="F224" s="104">
        <v>814.54873857646919</v>
      </c>
      <c r="G224" s="104">
        <v>806.88256885432634</v>
      </c>
      <c r="H224" s="104">
        <v>881.0741104867044</v>
      </c>
      <c r="I224" s="104">
        <v>885.75780325408732</v>
      </c>
      <c r="J224" s="104">
        <v>918.05037895034729</v>
      </c>
      <c r="K224" s="104">
        <v>872.5940036306198</v>
      </c>
      <c r="L224" s="104">
        <v>921.97955185369483</v>
      </c>
      <c r="M224" s="104">
        <v>914.67996652100589</v>
      </c>
      <c r="N224" s="104">
        <v>857.02938959858011</v>
      </c>
      <c r="O224" s="104">
        <v>841.80519022192254</v>
      </c>
      <c r="P224" s="104">
        <v>971.2563964244664</v>
      </c>
      <c r="Q224" s="104">
        <v>940.73002295255208</v>
      </c>
      <c r="R224" s="104">
        <v>822.81476263603713</v>
      </c>
      <c r="S224" s="104">
        <v>837.41296238052246</v>
      </c>
      <c r="T224" s="104">
        <v>941.50532031342811</v>
      </c>
      <c r="U224" s="104">
        <v>871.28146222919509</v>
      </c>
      <c r="V224" s="104">
        <v>871.2833639682342</v>
      </c>
      <c r="W224" s="104">
        <v>899.99843015929741</v>
      </c>
      <c r="DA224" s="132" t="s">
        <v>2327</v>
      </c>
    </row>
    <row r="225" spans="1:105" ht="12" customHeight="1" x14ac:dyDescent="0.25">
      <c r="A225" s="106" t="s">
        <v>124</v>
      </c>
      <c r="B225" s="101">
        <v>1479.8930803894057</v>
      </c>
      <c r="C225" s="101">
        <v>1500.1343387253942</v>
      </c>
      <c r="D225" s="101">
        <v>1524.6270249440772</v>
      </c>
      <c r="E225" s="101">
        <v>1528.0919894321437</v>
      </c>
      <c r="F225" s="101">
        <v>1564.0401971246458</v>
      </c>
      <c r="G225" s="101">
        <v>1635.4793499740724</v>
      </c>
      <c r="H225" s="101">
        <v>1553.9170430170179</v>
      </c>
      <c r="I225" s="101">
        <v>1587.6935339955864</v>
      </c>
      <c r="J225" s="101">
        <v>1529.0984445947477</v>
      </c>
      <c r="K225" s="101">
        <v>1567.6462985823434</v>
      </c>
      <c r="L225" s="101">
        <v>1630.0238763649938</v>
      </c>
      <c r="M225" s="101">
        <v>1643.6951157612632</v>
      </c>
      <c r="N225" s="101">
        <v>1562.3278239395347</v>
      </c>
      <c r="O225" s="101">
        <v>1539.5680648426312</v>
      </c>
      <c r="P225" s="101">
        <v>1474.2141514420507</v>
      </c>
      <c r="Q225" s="101">
        <v>1430.6650238523248</v>
      </c>
      <c r="R225" s="101">
        <v>1457.2446114867992</v>
      </c>
      <c r="S225" s="101">
        <v>1480.5915882840973</v>
      </c>
      <c r="T225" s="101">
        <v>1487.9931867545804</v>
      </c>
      <c r="U225" s="101">
        <v>1413.0504137983705</v>
      </c>
      <c r="V225" s="101">
        <v>1408.2117073548613</v>
      </c>
      <c r="W225" s="101">
        <v>1379.0679882163042</v>
      </c>
      <c r="DA225" s="131" t="s">
        <v>2328</v>
      </c>
    </row>
    <row r="226" spans="1:105" ht="12" customHeight="1" x14ac:dyDescent="0.25">
      <c r="A226" s="107" t="s">
        <v>123</v>
      </c>
      <c r="B226" s="104">
        <v>974.07891884324272</v>
      </c>
      <c r="C226" s="104">
        <v>970.71640904148819</v>
      </c>
      <c r="D226" s="104">
        <v>963.57868422768047</v>
      </c>
      <c r="E226" s="104">
        <v>960.67415971463606</v>
      </c>
      <c r="F226" s="104">
        <v>982.41515654972989</v>
      </c>
      <c r="G226" s="104">
        <v>984.43017675858675</v>
      </c>
      <c r="H226" s="104">
        <v>1005.1240858474357</v>
      </c>
      <c r="I226" s="104">
        <v>1003.9227805174795</v>
      </c>
      <c r="J226" s="104">
        <v>1016.9336365705766</v>
      </c>
      <c r="K226" s="104">
        <v>1010.9461332999932</v>
      </c>
      <c r="L226" s="104">
        <v>1050.0099498404984</v>
      </c>
      <c r="M226" s="104">
        <v>980.5462321760574</v>
      </c>
      <c r="N226" s="104">
        <v>934.43820334279553</v>
      </c>
      <c r="O226" s="104">
        <v>931.57561576840203</v>
      </c>
      <c r="P226" s="104">
        <v>898.80228569735834</v>
      </c>
      <c r="Q226" s="104">
        <v>854.89561068355101</v>
      </c>
      <c r="R226" s="104">
        <v>899.11262232933916</v>
      </c>
      <c r="S226" s="104">
        <v>922.49178328164851</v>
      </c>
      <c r="T226" s="104">
        <v>960.23101654227867</v>
      </c>
      <c r="U226" s="104">
        <v>947.30735299940613</v>
      </c>
      <c r="V226" s="104">
        <v>1049.6205845640454</v>
      </c>
      <c r="W226" s="104">
        <v>986.91485137880318</v>
      </c>
      <c r="DA226" s="132" t="s">
        <v>2329</v>
      </c>
    </row>
    <row r="227" spans="1:105" ht="12" customHeight="1" x14ac:dyDescent="0.25">
      <c r="A227" s="108" t="s">
        <v>50</v>
      </c>
      <c r="B227" s="98">
        <v>271.91031435216314</v>
      </c>
      <c r="C227" s="98">
        <v>296.41348663358031</v>
      </c>
      <c r="D227" s="98">
        <v>287.05529922536124</v>
      </c>
      <c r="E227" s="98">
        <v>253.00924825414441</v>
      </c>
      <c r="F227" s="98">
        <v>271.86864910400124</v>
      </c>
      <c r="G227" s="98">
        <v>297.96997173682126</v>
      </c>
      <c r="H227" s="98">
        <v>297.63316816129424</v>
      </c>
      <c r="I227" s="98">
        <v>294.17210457423124</v>
      </c>
      <c r="J227" s="98">
        <v>292.20556468678024</v>
      </c>
      <c r="K227" s="98">
        <v>289.15507778852657</v>
      </c>
      <c r="L227" s="98">
        <v>274.94007478831702</v>
      </c>
      <c r="M227" s="98">
        <v>228.62286177631248</v>
      </c>
      <c r="N227" s="98">
        <v>199.10989047408265</v>
      </c>
      <c r="O227" s="98">
        <v>173.10056403791998</v>
      </c>
      <c r="P227" s="98">
        <v>180.23824391168677</v>
      </c>
      <c r="Q227" s="98">
        <v>144.16575844472797</v>
      </c>
      <c r="R227" s="98">
        <v>163.54875257911135</v>
      </c>
      <c r="S227" s="98">
        <v>170.55951448148929</v>
      </c>
      <c r="T227" s="98">
        <v>172.15073935000092</v>
      </c>
      <c r="U227" s="98">
        <v>176.05493208552372</v>
      </c>
      <c r="V227" s="98">
        <v>220.05066460020757</v>
      </c>
      <c r="W227" s="98">
        <v>171.98615706631116</v>
      </c>
      <c r="DA227" s="63" t="s">
        <v>2330</v>
      </c>
    </row>
    <row r="228" spans="1:105" ht="12" customHeight="1" x14ac:dyDescent="0.25">
      <c r="A228" s="108" t="s">
        <v>52</v>
      </c>
      <c r="B228" s="98">
        <v>702.16860449107969</v>
      </c>
      <c r="C228" s="98">
        <v>674.30292240790766</v>
      </c>
      <c r="D228" s="98">
        <v>676.52338500231929</v>
      </c>
      <c r="E228" s="98">
        <v>707.66491146049145</v>
      </c>
      <c r="F228" s="98">
        <v>710.54650744572837</v>
      </c>
      <c r="G228" s="98">
        <v>686.46020502176566</v>
      </c>
      <c r="H228" s="98">
        <v>707.49091768614153</v>
      </c>
      <c r="I228" s="98">
        <v>709.75067594324844</v>
      </c>
      <c r="J228" s="98">
        <v>724.72807188379647</v>
      </c>
      <c r="K228" s="98">
        <v>721.79105551146688</v>
      </c>
      <c r="L228" s="98">
        <v>775.06987505218149</v>
      </c>
      <c r="M228" s="98">
        <v>751.92337039974495</v>
      </c>
      <c r="N228" s="98">
        <v>735.32831286871294</v>
      </c>
      <c r="O228" s="98">
        <v>758.47505173048205</v>
      </c>
      <c r="P228" s="98">
        <v>718.56404178567141</v>
      </c>
      <c r="Q228" s="98">
        <v>710.72985223882313</v>
      </c>
      <c r="R228" s="98">
        <v>735.56386975022804</v>
      </c>
      <c r="S228" s="98">
        <v>751.93226880015902</v>
      </c>
      <c r="T228" s="98">
        <v>788.08027719227766</v>
      </c>
      <c r="U228" s="98">
        <v>771.25242091388236</v>
      </c>
      <c r="V228" s="98">
        <v>829.56991996383829</v>
      </c>
      <c r="W228" s="98">
        <v>814.92869431249198</v>
      </c>
      <c r="DA228" s="63" t="s">
        <v>2331</v>
      </c>
    </row>
    <row r="229" spans="1:105" ht="12" customHeight="1" x14ac:dyDescent="0.25">
      <c r="A229" s="106" t="s">
        <v>122</v>
      </c>
      <c r="B229" s="101">
        <v>1594.7207609773832</v>
      </c>
      <c r="C229" s="101">
        <v>1557.6262804822456</v>
      </c>
      <c r="D229" s="101">
        <v>1596.7378131890416</v>
      </c>
      <c r="E229" s="101">
        <v>1613.6698116495245</v>
      </c>
      <c r="F229" s="101">
        <v>1635.4695135658324</v>
      </c>
      <c r="G229" s="101">
        <v>1593.7758822399794</v>
      </c>
      <c r="H229" s="101">
        <v>1641.9271763639933</v>
      </c>
      <c r="I229" s="101">
        <v>1631.955021054704</v>
      </c>
      <c r="J229" s="101">
        <v>1636.0907358312188</v>
      </c>
      <c r="K229" s="101">
        <v>1596.2348436877085</v>
      </c>
      <c r="L229" s="101">
        <v>1653.4738598003544</v>
      </c>
      <c r="M229" s="101">
        <v>1708.152945464969</v>
      </c>
      <c r="N229" s="101">
        <v>1670.5555241745444</v>
      </c>
      <c r="O229" s="101">
        <v>1669.2544306993732</v>
      </c>
      <c r="P229" s="101">
        <v>1611.5920031848216</v>
      </c>
      <c r="Q229" s="101">
        <v>1634.4320203278137</v>
      </c>
      <c r="R229" s="101">
        <v>1641.2683551156106</v>
      </c>
      <c r="S229" s="101">
        <v>1683.1575833120248</v>
      </c>
      <c r="T229" s="101">
        <v>1675.5392412745277</v>
      </c>
      <c r="U229" s="101">
        <v>1654.1381801626956</v>
      </c>
      <c r="V229" s="101">
        <v>1670.6883770295299</v>
      </c>
      <c r="W229" s="101">
        <v>1631.9877494735495</v>
      </c>
      <c r="DA229" s="131" t="s">
        <v>2332</v>
      </c>
    </row>
    <row r="230" spans="1:105" ht="12" customHeight="1" x14ac:dyDescent="0.25">
      <c r="A230" s="107" t="s">
        <v>121</v>
      </c>
      <c r="B230" s="104">
        <v>1314.8260211672518</v>
      </c>
      <c r="C230" s="104">
        <v>1313.5388261747948</v>
      </c>
      <c r="D230" s="104">
        <v>1397.6632403197013</v>
      </c>
      <c r="E230" s="104">
        <v>1457.5995029047479</v>
      </c>
      <c r="F230" s="104">
        <v>1498.5160388125846</v>
      </c>
      <c r="G230" s="104">
        <v>1491.1111728738235</v>
      </c>
      <c r="H230" s="104">
        <v>1500.7439930652531</v>
      </c>
      <c r="I230" s="104">
        <v>1544.0797151075119</v>
      </c>
      <c r="J230" s="104">
        <v>1459.8302877935023</v>
      </c>
      <c r="K230" s="104">
        <v>1456.4844206722505</v>
      </c>
      <c r="L230" s="104">
        <v>1439.1864604083114</v>
      </c>
      <c r="M230" s="104">
        <v>1490.0225862031477</v>
      </c>
      <c r="N230" s="104">
        <v>1427.2032904675161</v>
      </c>
      <c r="O230" s="104">
        <v>1391.4027424825169</v>
      </c>
      <c r="P230" s="104">
        <v>1323.6130025780615</v>
      </c>
      <c r="Q230" s="104">
        <v>1304.393186514435</v>
      </c>
      <c r="R230" s="104">
        <v>1326.8302149873577</v>
      </c>
      <c r="S230" s="104">
        <v>1383.1183653493661</v>
      </c>
      <c r="T230" s="104">
        <v>1398.2648138043171</v>
      </c>
      <c r="U230" s="104">
        <v>1408.3385794979911</v>
      </c>
      <c r="V230" s="104">
        <v>1405.0068613861156</v>
      </c>
      <c r="W230" s="104">
        <v>1448.3669863413204</v>
      </c>
      <c r="DA230" s="132" t="s">
        <v>2333</v>
      </c>
    </row>
    <row r="231" spans="1:105" ht="12" customHeight="1" x14ac:dyDescent="0.25">
      <c r="A231" s="108" t="s">
        <v>53</v>
      </c>
      <c r="B231" s="98">
        <v>530.21306181554053</v>
      </c>
      <c r="C231" s="98">
        <v>521.25101380685931</v>
      </c>
      <c r="D231" s="98">
        <v>575.94318756414327</v>
      </c>
      <c r="E231" s="98">
        <v>616.19481125229015</v>
      </c>
      <c r="F231" s="98">
        <v>661.27622000828603</v>
      </c>
      <c r="G231" s="98">
        <v>659.16543963962886</v>
      </c>
      <c r="H231" s="98">
        <v>639.44764614680309</v>
      </c>
      <c r="I231" s="98">
        <v>690.93595549992824</v>
      </c>
      <c r="J231" s="98">
        <v>600.87491103172488</v>
      </c>
      <c r="K231" s="98">
        <v>589.78995116247449</v>
      </c>
      <c r="L231" s="98">
        <v>582.12268271698952</v>
      </c>
      <c r="M231" s="98">
        <v>595.24928823818504</v>
      </c>
      <c r="N231" s="98">
        <v>542.58832717274879</v>
      </c>
      <c r="O231" s="98">
        <v>512.82681972004912</v>
      </c>
      <c r="P231" s="98">
        <v>456.61791986595995</v>
      </c>
      <c r="Q231" s="98">
        <v>411.47572911230975</v>
      </c>
      <c r="R231" s="98">
        <v>416.59769618917147</v>
      </c>
      <c r="S231" s="98">
        <v>463.75774866092053</v>
      </c>
      <c r="T231" s="98">
        <v>464.04917732701256</v>
      </c>
      <c r="U231" s="98">
        <v>470.33919470631542</v>
      </c>
      <c r="V231" s="98">
        <v>450.26980235292444</v>
      </c>
      <c r="W231" s="98">
        <v>499.22290478563934</v>
      </c>
      <c r="DA231" s="63" t="s">
        <v>2334</v>
      </c>
    </row>
    <row r="232" spans="1:105" ht="12" customHeight="1" x14ac:dyDescent="0.25">
      <c r="A232" s="108" t="s">
        <v>52</v>
      </c>
      <c r="B232" s="98">
        <v>784.6129593517112</v>
      </c>
      <c r="C232" s="98">
        <v>792.28781236793543</v>
      </c>
      <c r="D232" s="98">
        <v>821.72005275555739</v>
      </c>
      <c r="E232" s="98">
        <v>841.40469165245759</v>
      </c>
      <c r="F232" s="98">
        <v>837.23981880429835</v>
      </c>
      <c r="G232" s="98">
        <v>831.94573323419434</v>
      </c>
      <c r="H232" s="98">
        <v>861.29634691845058</v>
      </c>
      <c r="I232" s="98">
        <v>853.14375960758412</v>
      </c>
      <c r="J232" s="98">
        <v>858.95537676177753</v>
      </c>
      <c r="K232" s="98">
        <v>866.69446950977613</v>
      </c>
      <c r="L232" s="98">
        <v>857.06377769132212</v>
      </c>
      <c r="M232" s="98">
        <v>894.77329796496281</v>
      </c>
      <c r="N232" s="98">
        <v>884.61496329476745</v>
      </c>
      <c r="O232" s="98">
        <v>878.57592276246805</v>
      </c>
      <c r="P232" s="98">
        <v>866.99508271210163</v>
      </c>
      <c r="Q232" s="98">
        <v>892.91745740212571</v>
      </c>
      <c r="R232" s="98">
        <v>910.23251879818622</v>
      </c>
      <c r="S232" s="98">
        <v>919.36061668844525</v>
      </c>
      <c r="T232" s="98">
        <v>934.21563647730466</v>
      </c>
      <c r="U232" s="98">
        <v>937.99938479167577</v>
      </c>
      <c r="V232" s="98">
        <v>954.73705903319035</v>
      </c>
      <c r="W232" s="98">
        <v>949.1440815556806</v>
      </c>
      <c r="DA232" s="63" t="s">
        <v>2335</v>
      </c>
    </row>
    <row r="233" spans="1:105" ht="12" customHeight="1" x14ac:dyDescent="0.25">
      <c r="A233" s="121" t="s">
        <v>54</v>
      </c>
      <c r="B233" s="122">
        <v>907.31543671411987</v>
      </c>
      <c r="C233" s="122">
        <v>930.19954971469861</v>
      </c>
      <c r="D233" s="122">
        <v>942.74505453488814</v>
      </c>
      <c r="E233" s="122">
        <v>951.54419905048326</v>
      </c>
      <c r="F233" s="122">
        <v>923.55276206270059</v>
      </c>
      <c r="G233" s="122">
        <v>946.23334629037208</v>
      </c>
      <c r="H233" s="122">
        <v>905.21501618217553</v>
      </c>
      <c r="I233" s="122">
        <v>891.23923122564929</v>
      </c>
      <c r="J233" s="122">
        <v>830.50192605830205</v>
      </c>
      <c r="K233" s="122">
        <v>813.00790195386821</v>
      </c>
      <c r="L233" s="122">
        <v>797.485817931106</v>
      </c>
      <c r="M233" s="122">
        <v>758.09042690213482</v>
      </c>
      <c r="N233" s="122">
        <v>731.18823014260443</v>
      </c>
      <c r="O233" s="122">
        <v>722.31279563740202</v>
      </c>
      <c r="P233" s="122">
        <v>696.11483594964318</v>
      </c>
      <c r="Q233" s="122">
        <v>703.86823159936637</v>
      </c>
      <c r="R233" s="122">
        <v>701.28195021102249</v>
      </c>
      <c r="S233" s="122">
        <v>736.91552237168673</v>
      </c>
      <c r="T233" s="122">
        <v>755.63242448265282</v>
      </c>
      <c r="U233" s="122">
        <v>748.05925253562873</v>
      </c>
      <c r="V233" s="122">
        <v>761.24950678740038</v>
      </c>
      <c r="W233" s="122">
        <v>761.97468866703912</v>
      </c>
      <c r="DA233" s="130" t="s">
        <v>2336</v>
      </c>
    </row>
    <row r="234" spans="1:105" ht="12" customHeight="1" x14ac:dyDescent="0.25">
      <c r="A234" s="97" t="s">
        <v>208</v>
      </c>
      <c r="B234" s="98">
        <v>1346.0345896117883</v>
      </c>
      <c r="C234" s="98">
        <v>1380.8188923180519</v>
      </c>
      <c r="D234" s="98">
        <v>1400.9741909317022</v>
      </c>
      <c r="E234" s="98">
        <v>1412.2411143535842</v>
      </c>
      <c r="F234" s="98">
        <v>1327.9741109649335</v>
      </c>
      <c r="G234" s="98">
        <v>1365.7404603007074</v>
      </c>
      <c r="H234" s="98">
        <v>1285.1297618250746</v>
      </c>
      <c r="I234" s="98">
        <v>1272.1585811019027</v>
      </c>
      <c r="J234" s="98">
        <v>1283.5530262932398</v>
      </c>
      <c r="K234" s="98">
        <v>1296.0481133964613</v>
      </c>
      <c r="L234" s="98">
        <v>1085.8449563909587</v>
      </c>
      <c r="M234" s="98">
        <v>1044.5504159246605</v>
      </c>
      <c r="N234" s="98">
        <v>1027.2641926970839</v>
      </c>
      <c r="O234" s="98">
        <v>1004.1748675802934</v>
      </c>
      <c r="P234" s="98">
        <v>997.86251631356276</v>
      </c>
      <c r="Q234" s="98">
        <v>1002.0694899780116</v>
      </c>
      <c r="R234" s="98">
        <v>1000.5924143313496</v>
      </c>
      <c r="S234" s="98">
        <v>1016.018117684279</v>
      </c>
      <c r="T234" s="98">
        <v>1119.1435505339759</v>
      </c>
      <c r="U234" s="98">
        <v>1104.220047127254</v>
      </c>
      <c r="V234" s="98">
        <v>1121.4503599105064</v>
      </c>
      <c r="W234" s="98">
        <v>1144.5920592353859</v>
      </c>
      <c r="DA234" s="63" t="s">
        <v>2337</v>
      </c>
    </row>
    <row r="235" spans="1:105" ht="12" customHeight="1" x14ac:dyDescent="0.25">
      <c r="A235" s="97" t="s">
        <v>50</v>
      </c>
      <c r="B235" s="98">
        <v>984.00055998893924</v>
      </c>
      <c r="C235" s="98">
        <v>989.5059284464096</v>
      </c>
      <c r="D235" s="98">
        <v>1004.6949357513309</v>
      </c>
      <c r="E235" s="98">
        <v>1071.3830717253607</v>
      </c>
      <c r="F235" s="98">
        <v>1007.7707850678446</v>
      </c>
      <c r="G235" s="98">
        <v>1097.3883689063591</v>
      </c>
      <c r="H235" s="98">
        <v>963.13416687855852</v>
      </c>
      <c r="I235" s="98">
        <v>1005.9622632336641</v>
      </c>
      <c r="J235" s="98">
        <v>847.71918367020021</v>
      </c>
      <c r="K235" s="98">
        <v>878.58443583478822</v>
      </c>
      <c r="L235" s="98">
        <v>839.85249568356744</v>
      </c>
      <c r="M235" s="98">
        <v>832.17366037298245</v>
      </c>
      <c r="N235" s="98">
        <v>769.34452006193374</v>
      </c>
      <c r="O235" s="98">
        <v>765.31510275695643</v>
      </c>
      <c r="P235" s="98">
        <v>760.38119557460504</v>
      </c>
      <c r="Q235" s="98">
        <v>771.40194984100106</v>
      </c>
      <c r="R235" s="98">
        <v>764.87123521978776</v>
      </c>
      <c r="S235" s="98">
        <v>829.0144385203447</v>
      </c>
      <c r="T235" s="98">
        <v>853.05218859029196</v>
      </c>
      <c r="U235" s="98">
        <v>866.53689852561229</v>
      </c>
      <c r="V235" s="98">
        <v>881.89857934164365</v>
      </c>
      <c r="W235" s="98">
        <v>864.01902457277197</v>
      </c>
      <c r="DA235" s="63" t="s">
        <v>2338</v>
      </c>
    </row>
    <row r="236" spans="1:105" ht="12" customHeight="1" x14ac:dyDescent="0.25">
      <c r="A236" s="109" t="s">
        <v>120</v>
      </c>
      <c r="B236" s="33">
        <v>740.44646705813091</v>
      </c>
      <c r="C236" s="33">
        <v>772.67298350330464</v>
      </c>
      <c r="D236" s="33">
        <v>787.41844816500259</v>
      </c>
      <c r="E236" s="33">
        <v>768.43290837040877</v>
      </c>
      <c r="F236" s="33">
        <v>776.4810785535002</v>
      </c>
      <c r="G236" s="33">
        <v>768.06277244903708</v>
      </c>
      <c r="H236" s="33">
        <v>793.69584252650714</v>
      </c>
      <c r="I236" s="33">
        <v>758.81210440444352</v>
      </c>
      <c r="J236" s="33">
        <v>726.59102002744271</v>
      </c>
      <c r="K236" s="33">
        <v>683.05698776972588</v>
      </c>
      <c r="L236" s="33">
        <v>720.80243594825265</v>
      </c>
      <c r="M236" s="33">
        <v>669.72616774231869</v>
      </c>
      <c r="N236" s="33">
        <v>655.62290918496706</v>
      </c>
      <c r="O236" s="33">
        <v>646.86855200685181</v>
      </c>
      <c r="P236" s="33">
        <v>606.59947475983324</v>
      </c>
      <c r="Q236" s="33">
        <v>614.6063514971903</v>
      </c>
      <c r="R236" s="33">
        <v>614.08814015349503</v>
      </c>
      <c r="S236" s="33">
        <v>643.86595299496685</v>
      </c>
      <c r="T236" s="33">
        <v>643.10571897828402</v>
      </c>
      <c r="U236" s="33">
        <v>632.09758640605958</v>
      </c>
      <c r="V236" s="33">
        <v>646.72878987300362</v>
      </c>
      <c r="W236" s="33">
        <v>653.37098982483838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7480.1934334593634</v>
      </c>
      <c r="C238" s="117">
        <f t="shared" si="115"/>
        <v>7707.8086156730242</v>
      </c>
      <c r="D238" s="117">
        <f t="shared" si="115"/>
        <v>7689.587541561923</v>
      </c>
      <c r="E238" s="117">
        <f t="shared" si="115"/>
        <v>8385.1314380258882</v>
      </c>
      <c r="F238" s="117">
        <f t="shared" si="115"/>
        <v>8067.1249230672593</v>
      </c>
      <c r="G238" s="117">
        <f t="shared" si="115"/>
        <v>8319.5572371172457</v>
      </c>
      <c r="H238" s="117">
        <f t="shared" si="115"/>
        <v>8292.5956181487418</v>
      </c>
      <c r="I238" s="117">
        <f t="shared" si="115"/>
        <v>8375.9220447121807</v>
      </c>
      <c r="J238" s="117">
        <f t="shared" si="115"/>
        <v>8824.4128221177452</v>
      </c>
      <c r="K238" s="117">
        <f t="shared" si="115"/>
        <v>8731.3923110030082</v>
      </c>
      <c r="L238" s="117">
        <f t="shared" si="115"/>
        <v>9287.0384916811108</v>
      </c>
      <c r="M238" s="117">
        <f t="shared" si="115"/>
        <v>8430.730137910914</v>
      </c>
      <c r="N238" s="117">
        <f t="shared" si="115"/>
        <v>9337.1814788074953</v>
      </c>
      <c r="O238" s="117">
        <f t="shared" si="115"/>
        <v>9371.8708998039019</v>
      </c>
      <c r="P238" s="117">
        <f t="shared" si="115"/>
        <v>8248.4567794641916</v>
      </c>
      <c r="Q238" s="117">
        <f t="shared" si="115"/>
        <v>8691.04186682828</v>
      </c>
      <c r="R238" s="117">
        <f t="shared" ref="R238:V238" si="116">R239+R242+R244+R257</f>
        <v>8756.6788997631156</v>
      </c>
      <c r="S238" s="117">
        <f t="shared" si="116"/>
        <v>8999.4778780504421</v>
      </c>
      <c r="T238" s="117">
        <f t="shared" si="116"/>
        <v>9372.4294511276457</v>
      </c>
      <c r="U238" s="117">
        <f t="shared" si="116"/>
        <v>9390.0317355456482</v>
      </c>
      <c r="V238" s="117">
        <f t="shared" si="116"/>
        <v>9205.5970692341489</v>
      </c>
      <c r="W238" s="117">
        <f t="shared" ref="W238" si="117">W239+W242+W244+W257</f>
        <v>10106.316808147772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5890.7556648305945</v>
      </c>
      <c r="C239" s="122">
        <f t="shared" si="118"/>
        <v>6075.3302778561047</v>
      </c>
      <c r="D239" s="122">
        <f t="shared" si="118"/>
        <v>6016.0288168620655</v>
      </c>
      <c r="E239" s="122">
        <f t="shared" si="118"/>
        <v>6606.8614939911968</v>
      </c>
      <c r="F239" s="122">
        <f t="shared" si="118"/>
        <v>6337.4756073696635</v>
      </c>
      <c r="G239" s="122">
        <f t="shared" si="118"/>
        <v>6547.9032606267538</v>
      </c>
      <c r="H239" s="122">
        <f t="shared" si="118"/>
        <v>6476.0582073144287</v>
      </c>
      <c r="I239" s="122">
        <f t="shared" si="118"/>
        <v>6531.8603689770935</v>
      </c>
      <c r="J239" s="122">
        <f t="shared" si="118"/>
        <v>7008.6005508507596</v>
      </c>
      <c r="K239" s="122">
        <f t="shared" si="118"/>
        <v>6933.2025813576638</v>
      </c>
      <c r="L239" s="122">
        <f t="shared" si="118"/>
        <v>7438.717722555426</v>
      </c>
      <c r="M239" s="122">
        <f t="shared" si="118"/>
        <v>6557.0902119253005</v>
      </c>
      <c r="N239" s="122">
        <f t="shared" si="118"/>
        <v>7452.739760808704</v>
      </c>
      <c r="O239" s="122">
        <f t="shared" si="118"/>
        <v>7537.6183184416823</v>
      </c>
      <c r="P239" s="122">
        <f t="shared" si="118"/>
        <v>6442.8901068093319</v>
      </c>
      <c r="Q239" s="122">
        <f t="shared" si="118"/>
        <v>6816.8548935531417</v>
      </c>
      <c r="R239" s="122">
        <f t="shared" ref="R239:V239" si="119">SUM(R240:R241)</f>
        <v>6910.7775786971142</v>
      </c>
      <c r="S239" s="122">
        <f t="shared" si="119"/>
        <v>7041.6421808129799</v>
      </c>
      <c r="T239" s="122">
        <f t="shared" si="119"/>
        <v>7348.9333543818902</v>
      </c>
      <c r="U239" s="122">
        <f t="shared" si="119"/>
        <v>7363.8149561271321</v>
      </c>
      <c r="V239" s="122">
        <f t="shared" si="119"/>
        <v>7171.4216891458591</v>
      </c>
      <c r="W239" s="122">
        <f t="shared" ref="W239" si="120">SUM(W240:W241)</f>
        <v>8000.4566810477681</v>
      </c>
      <c r="DA239" s="130" t="s">
        <v>2486</v>
      </c>
    </row>
    <row r="240" spans="1:105" ht="12" customHeight="1" x14ac:dyDescent="0.25">
      <c r="A240" s="97" t="s">
        <v>205</v>
      </c>
      <c r="B240" s="98">
        <v>5837.9330272408461</v>
      </c>
      <c r="C240" s="98">
        <v>6020.7106804767882</v>
      </c>
      <c r="D240" s="98">
        <v>5962.9110145278219</v>
      </c>
      <c r="E240" s="98">
        <v>6551.113895995597</v>
      </c>
      <c r="F240" s="98">
        <v>6284.7891611238947</v>
      </c>
      <c r="G240" s="98">
        <v>6494.3054399828179</v>
      </c>
      <c r="H240" s="98">
        <v>6423.7950829459942</v>
      </c>
      <c r="I240" s="98">
        <v>6479.9109653297019</v>
      </c>
      <c r="J240" s="98">
        <v>6954.2035766735526</v>
      </c>
      <c r="K240" s="98">
        <v>6880.3580093814644</v>
      </c>
      <c r="L240" s="98">
        <v>7382.1004530061109</v>
      </c>
      <c r="M240" s="98">
        <v>6508.0979970342614</v>
      </c>
      <c r="N240" s="98">
        <v>7397.7734448371157</v>
      </c>
      <c r="O240" s="98">
        <v>7481.3543633049485</v>
      </c>
      <c r="P240" s="98">
        <v>6395.5163101644066</v>
      </c>
      <c r="Q240" s="98">
        <v>6767.5944126033191</v>
      </c>
      <c r="R240" s="98">
        <v>6861.0300755607304</v>
      </c>
      <c r="S240" s="98">
        <v>6991.4510407385724</v>
      </c>
      <c r="T240" s="98">
        <v>7297.1447007312718</v>
      </c>
      <c r="U240" s="98">
        <v>7312.2350493135282</v>
      </c>
      <c r="V240" s="98">
        <v>7121.461655717736</v>
      </c>
      <c r="W240" s="98">
        <v>7944.9773474534168</v>
      </c>
      <c r="DA240" s="63" t="s">
        <v>2487</v>
      </c>
    </row>
    <row r="241" spans="1:105" ht="12" customHeight="1" x14ac:dyDescent="0.25">
      <c r="A241" s="97" t="s">
        <v>53</v>
      </c>
      <c r="B241" s="98">
        <v>52.822637589748844</v>
      </c>
      <c r="C241" s="98">
        <v>54.619597379316545</v>
      </c>
      <c r="D241" s="98">
        <v>53.117802334244054</v>
      </c>
      <c r="E241" s="98">
        <v>55.747597995599456</v>
      </c>
      <c r="F241" s="98">
        <v>52.686446245768693</v>
      </c>
      <c r="G241" s="98">
        <v>53.597820643935947</v>
      </c>
      <c r="H241" s="98">
        <v>52.263124368434951</v>
      </c>
      <c r="I241" s="98">
        <v>51.949403647391215</v>
      </c>
      <c r="J241" s="98">
        <v>54.396974177207504</v>
      </c>
      <c r="K241" s="98">
        <v>52.844571976199099</v>
      </c>
      <c r="L241" s="98">
        <v>56.617269549315168</v>
      </c>
      <c r="M241" s="98">
        <v>48.992214891039396</v>
      </c>
      <c r="N241" s="98">
        <v>54.96631597158833</v>
      </c>
      <c r="O241" s="98">
        <v>56.263955136733856</v>
      </c>
      <c r="P241" s="98">
        <v>47.373796644924937</v>
      </c>
      <c r="Q241" s="98">
        <v>49.26048094982248</v>
      </c>
      <c r="R241" s="98">
        <v>49.747503136383791</v>
      </c>
      <c r="S241" s="98">
        <v>50.191140074407279</v>
      </c>
      <c r="T241" s="98">
        <v>51.788653650618734</v>
      </c>
      <c r="U241" s="98">
        <v>51.579906813603557</v>
      </c>
      <c r="V241" s="98">
        <v>49.960033428122976</v>
      </c>
      <c r="W241" s="98">
        <v>55.479333594351822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38.347494523508736</v>
      </c>
      <c r="C242" s="122">
        <f t="shared" si="121"/>
        <v>48.760550494102723</v>
      </c>
      <c r="D242" s="122">
        <f t="shared" si="121"/>
        <v>44.826683604430414</v>
      </c>
      <c r="E242" s="122">
        <f t="shared" si="121"/>
        <v>112.59115148214231</v>
      </c>
      <c r="F242" s="122">
        <f t="shared" si="121"/>
        <v>59.04140222133141</v>
      </c>
      <c r="G242" s="122">
        <f t="shared" si="121"/>
        <v>72.533632976321897</v>
      </c>
      <c r="H242" s="122">
        <f t="shared" si="121"/>
        <v>107.82833240704051</v>
      </c>
      <c r="I242" s="122">
        <f t="shared" si="121"/>
        <v>110.37944813654563</v>
      </c>
      <c r="J242" s="122">
        <f t="shared" si="121"/>
        <v>127.89662948127096</v>
      </c>
      <c r="K242" s="122">
        <f t="shared" si="121"/>
        <v>134.97191019921124</v>
      </c>
      <c r="L242" s="122">
        <f t="shared" si="121"/>
        <v>144.40788309733188</v>
      </c>
      <c r="M242" s="122">
        <f t="shared" si="121"/>
        <v>152.97385293531394</v>
      </c>
      <c r="N242" s="122">
        <f t="shared" si="121"/>
        <v>209.12281807540623</v>
      </c>
      <c r="O242" s="122">
        <f t="shared" si="121"/>
        <v>159.12319107557778</v>
      </c>
      <c r="P242" s="122">
        <f t="shared" si="121"/>
        <v>130.78068502777086</v>
      </c>
      <c r="Q242" s="122">
        <f t="shared" si="121"/>
        <v>196.06342303200026</v>
      </c>
      <c r="R242" s="122">
        <f t="shared" si="121"/>
        <v>187.56488311683054</v>
      </c>
      <c r="S242" s="122">
        <f t="shared" si="121"/>
        <v>222.13008108026196</v>
      </c>
      <c r="T242" s="122">
        <f t="shared" si="121"/>
        <v>193.96633110285177</v>
      </c>
      <c r="U242" s="122">
        <f t="shared" si="121"/>
        <v>224.58935380097498</v>
      </c>
      <c r="V242" s="122">
        <f t="shared" si="121"/>
        <v>212.27398844379303</v>
      </c>
      <c r="W242" s="122">
        <f t="shared" si="121"/>
        <v>233.62283249437851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38.347494523508736</v>
      </c>
      <c r="C243" s="98">
        <f>RES_hhdet_tesh!C86</f>
        <v>48.760550494102723</v>
      </c>
      <c r="D243" s="98">
        <f>RES_hhdet_tesh!D86</f>
        <v>44.826683604430414</v>
      </c>
      <c r="E243" s="98">
        <f>RES_hhdet_tesh!E86</f>
        <v>112.59115148214231</v>
      </c>
      <c r="F243" s="98">
        <f>RES_hhdet_tesh!F86</f>
        <v>59.04140222133141</v>
      </c>
      <c r="G243" s="98">
        <f>RES_hhdet_tesh!G86</f>
        <v>72.533632976321897</v>
      </c>
      <c r="H243" s="98">
        <f>RES_hhdet_tesh!H86</f>
        <v>107.82833240704051</v>
      </c>
      <c r="I243" s="98">
        <f>RES_hhdet_tesh!I86</f>
        <v>110.37944813654563</v>
      </c>
      <c r="J243" s="98">
        <f>RES_hhdet_tesh!J86</f>
        <v>127.89662948127096</v>
      </c>
      <c r="K243" s="98">
        <f>RES_hhdet_tesh!K86</f>
        <v>134.97191019921124</v>
      </c>
      <c r="L243" s="98">
        <f>RES_hhdet_tesh!L86</f>
        <v>144.40788309733188</v>
      </c>
      <c r="M243" s="98">
        <f>RES_hhdet_tesh!M86</f>
        <v>152.97385293531394</v>
      </c>
      <c r="N243" s="98">
        <f>RES_hhdet_tesh!N86</f>
        <v>209.12281807540623</v>
      </c>
      <c r="O243" s="98">
        <f>RES_hhdet_tesh!O86</f>
        <v>159.12319107557778</v>
      </c>
      <c r="P243" s="98">
        <f>RES_hhdet_tesh!P86</f>
        <v>130.78068502777086</v>
      </c>
      <c r="Q243" s="98">
        <f>RES_hhdet_tesh!Q86</f>
        <v>196.06342303200026</v>
      </c>
      <c r="R243" s="98">
        <f>RES_hhdet_tesh!R86</f>
        <v>187.56488311683054</v>
      </c>
      <c r="S243" s="98">
        <f>RES_hhdet_tesh!S86</f>
        <v>222.13008108026196</v>
      </c>
      <c r="T243" s="98">
        <f>RES_hhdet_tesh!T86</f>
        <v>193.96633110285177</v>
      </c>
      <c r="U243" s="98">
        <f>RES_hhdet_tesh!U86</f>
        <v>224.58935380097498</v>
      </c>
      <c r="V243" s="98">
        <f>RES_hhdet_tesh!V86</f>
        <v>212.27398844379303</v>
      </c>
      <c r="W243" s="98">
        <f>RES_hhdet_tesh!W86</f>
        <v>233.62283249437851</v>
      </c>
      <c r="DA243" s="63" t="s">
        <v>2490</v>
      </c>
    </row>
    <row r="244" spans="1:105" ht="12" customHeight="1" x14ac:dyDescent="0.25">
      <c r="A244" s="121" t="s">
        <v>55</v>
      </c>
      <c r="B244" s="122">
        <v>961.76202684918383</v>
      </c>
      <c r="C244" s="122">
        <v>976.08152860550251</v>
      </c>
      <c r="D244" s="122">
        <v>1009.0713379051215</v>
      </c>
      <c r="E244" s="122">
        <v>1039.9004858761521</v>
      </c>
      <c r="F244" s="122">
        <v>1057.438328530943</v>
      </c>
      <c r="G244" s="122">
        <v>1069.7958998527029</v>
      </c>
      <c r="H244" s="122">
        <v>1094.7529583527948</v>
      </c>
      <c r="I244" s="122">
        <v>1128.3109971849021</v>
      </c>
      <c r="J244" s="122">
        <v>1120.6985985648548</v>
      </c>
      <c r="K244" s="122">
        <v>1110.1292934910239</v>
      </c>
      <c r="L244" s="122">
        <v>1153.1395394574288</v>
      </c>
      <c r="M244" s="122">
        <v>1197.0283261594559</v>
      </c>
      <c r="N244" s="122">
        <v>1167.7610742919674</v>
      </c>
      <c r="O244" s="122">
        <v>1172.2209877519822</v>
      </c>
      <c r="P244" s="122">
        <v>1191.4348330688038</v>
      </c>
      <c r="Q244" s="122">
        <v>1187.5521425894869</v>
      </c>
      <c r="R244" s="122">
        <v>1167.2521138226036</v>
      </c>
      <c r="S244" s="122">
        <v>1215.7127697206104</v>
      </c>
      <c r="T244" s="122">
        <v>1294.5590589073909</v>
      </c>
      <c r="U244" s="122">
        <v>1266.5337094012377</v>
      </c>
      <c r="V244" s="122">
        <v>1270.4787043432621</v>
      </c>
      <c r="W244" s="122">
        <v>1312.8103705021556</v>
      </c>
      <c r="DA244" s="130" t="s">
        <v>2491</v>
      </c>
    </row>
    <row r="245" spans="1:105" ht="12" customHeight="1" x14ac:dyDescent="0.25">
      <c r="A245" s="97" t="s">
        <v>132</v>
      </c>
      <c r="B245" s="98">
        <v>945.14422502194816</v>
      </c>
      <c r="C245" s="98">
        <v>1005.6613166626139</v>
      </c>
      <c r="D245" s="98">
        <v>1035.3366458670575</v>
      </c>
      <c r="E245" s="98">
        <v>1090.5150626464247</v>
      </c>
      <c r="F245" s="98">
        <v>1074.3839765498415</v>
      </c>
      <c r="G245" s="98">
        <v>1105.8689007844473</v>
      </c>
      <c r="H245" s="98">
        <v>1139.0374041700302</v>
      </c>
      <c r="I245" s="98">
        <v>1206.5114332477235</v>
      </c>
      <c r="J245" s="98">
        <v>1197.1545415942114</v>
      </c>
      <c r="K245" s="98">
        <v>1177.7466680621858</v>
      </c>
      <c r="L245" s="98">
        <v>1228.7413758744738</v>
      </c>
      <c r="M245" s="98">
        <v>1281.7186639895619</v>
      </c>
      <c r="N245" s="98">
        <v>1246.5820007473185</v>
      </c>
      <c r="O245" s="98">
        <v>1260.6209887982825</v>
      </c>
      <c r="P245" s="98">
        <v>1383.1999985517548</v>
      </c>
      <c r="Q245" s="98">
        <v>1346.4310862525601</v>
      </c>
      <c r="R245" s="98">
        <v>1243.7843118936767</v>
      </c>
      <c r="S245" s="98">
        <v>1291.3340899466559</v>
      </c>
      <c r="T245" s="98">
        <v>1460.317534026962</v>
      </c>
      <c r="U245" s="98">
        <v>1374.8283669649907</v>
      </c>
      <c r="V245" s="98">
        <v>1341.7104821139142</v>
      </c>
      <c r="W245" s="98">
        <v>1441.9516905464529</v>
      </c>
      <c r="DA245" s="63" t="s">
        <v>2492</v>
      </c>
    </row>
    <row r="246" spans="1:105" ht="12" customHeight="1" x14ac:dyDescent="0.25">
      <c r="A246" s="97" t="s">
        <v>131</v>
      </c>
      <c r="B246" s="98">
        <v>1106.9039300104389</v>
      </c>
      <c r="C246" s="98">
        <v>1160.8691589963971</v>
      </c>
      <c r="D246" s="98">
        <v>1193.9974457822732</v>
      </c>
      <c r="E246" s="98">
        <v>1267.1118210886434</v>
      </c>
      <c r="F246" s="98">
        <v>1268.2117421028402</v>
      </c>
      <c r="G246" s="98">
        <v>1278.8135168676026</v>
      </c>
      <c r="H246" s="98">
        <v>1384.690383495245</v>
      </c>
      <c r="I246" s="98">
        <v>1497.51381918264</v>
      </c>
      <c r="J246" s="98">
        <v>1497.2701126224529</v>
      </c>
      <c r="K246" s="98">
        <v>1431.1699706461143</v>
      </c>
      <c r="L246" s="98">
        <v>1484.2045476787566</v>
      </c>
      <c r="M246" s="98">
        <v>1484.2885419279273</v>
      </c>
      <c r="N246" s="98">
        <v>1340.7775396773238</v>
      </c>
      <c r="O246" s="98">
        <v>1340.3368749877966</v>
      </c>
      <c r="P246" s="98">
        <v>1568.7819764956896</v>
      </c>
      <c r="Q246" s="98">
        <v>1493.4247018812464</v>
      </c>
      <c r="R246" s="98">
        <v>1295.0793386649416</v>
      </c>
      <c r="S246" s="98">
        <v>1345.0303038204052</v>
      </c>
      <c r="T246" s="98">
        <v>1594.628011250667</v>
      </c>
      <c r="U246" s="98">
        <v>1431.5459188859916</v>
      </c>
      <c r="V246" s="98">
        <v>1397.9511813454119</v>
      </c>
      <c r="W246" s="98">
        <v>1487.9296184754419</v>
      </c>
      <c r="DA246" s="63" t="s">
        <v>2493</v>
      </c>
    </row>
    <row r="247" spans="1:105" ht="12" customHeight="1" x14ac:dyDescent="0.25">
      <c r="A247" s="100" t="s">
        <v>205</v>
      </c>
      <c r="B247" s="101">
        <v>332.05879358990416</v>
      </c>
      <c r="C247" s="101">
        <v>362.49619872661276</v>
      </c>
      <c r="D247" s="101">
        <v>392.13245820770493</v>
      </c>
      <c r="E247" s="101">
        <v>431.33318076065109</v>
      </c>
      <c r="F247" s="101">
        <v>453.66300352637148</v>
      </c>
      <c r="G247" s="101">
        <v>471.93094801327584</v>
      </c>
      <c r="H247" s="101">
        <v>503.6162730085407</v>
      </c>
      <c r="I247" s="101">
        <v>611.75601592855264</v>
      </c>
      <c r="J247" s="101">
        <v>579.21973367210592</v>
      </c>
      <c r="K247" s="101">
        <v>558.5759670154946</v>
      </c>
      <c r="L247" s="101">
        <v>562.2249958250618</v>
      </c>
      <c r="M247" s="101">
        <v>569.60857540692143</v>
      </c>
      <c r="N247" s="101">
        <v>483.74815007874378</v>
      </c>
      <c r="O247" s="101">
        <v>498.53168476587433</v>
      </c>
      <c r="P247" s="101">
        <v>597.52558007122309</v>
      </c>
      <c r="Q247" s="101">
        <v>552.69467892869443</v>
      </c>
      <c r="R247" s="101">
        <v>472.264576028904</v>
      </c>
      <c r="S247" s="101">
        <v>507.61734143988247</v>
      </c>
      <c r="T247" s="101">
        <v>653.12269093723819</v>
      </c>
      <c r="U247" s="101">
        <v>560.26445665679671</v>
      </c>
      <c r="V247" s="101">
        <v>526.66781737717747</v>
      </c>
      <c r="W247" s="101">
        <v>587.93118831614504</v>
      </c>
      <c r="DA247" s="131" t="s">
        <v>2494</v>
      </c>
    </row>
    <row r="248" spans="1:105" ht="12" customHeight="1" x14ac:dyDescent="0.25">
      <c r="A248" s="103" t="s">
        <v>52</v>
      </c>
      <c r="B248" s="104">
        <v>774.8451364205348</v>
      </c>
      <c r="C248" s="104">
        <v>798.37296026978447</v>
      </c>
      <c r="D248" s="104">
        <v>801.86498757456843</v>
      </c>
      <c r="E248" s="104">
        <v>835.77864032799221</v>
      </c>
      <c r="F248" s="104">
        <v>814.54873857646919</v>
      </c>
      <c r="G248" s="104">
        <v>806.88256885432634</v>
      </c>
      <c r="H248" s="104">
        <v>881.0741104867044</v>
      </c>
      <c r="I248" s="104">
        <v>885.75780325408732</v>
      </c>
      <c r="J248" s="104">
        <v>918.05037895034729</v>
      </c>
      <c r="K248" s="104">
        <v>872.5940036306198</v>
      </c>
      <c r="L248" s="104">
        <v>921.97955185369483</v>
      </c>
      <c r="M248" s="104">
        <v>914.67996652100589</v>
      </c>
      <c r="N248" s="104">
        <v>857.02938959858011</v>
      </c>
      <c r="O248" s="104">
        <v>841.80519022192254</v>
      </c>
      <c r="P248" s="104">
        <v>971.2563964244664</v>
      </c>
      <c r="Q248" s="104">
        <v>940.73002295255208</v>
      </c>
      <c r="R248" s="104">
        <v>822.81476263603713</v>
      </c>
      <c r="S248" s="104">
        <v>837.41296238052246</v>
      </c>
      <c r="T248" s="104">
        <v>941.50532031342811</v>
      </c>
      <c r="U248" s="104">
        <v>871.28146222919509</v>
      </c>
      <c r="V248" s="104">
        <v>871.2833639682342</v>
      </c>
      <c r="W248" s="104">
        <v>899.99843015929741</v>
      </c>
      <c r="DA248" s="132" t="s">
        <v>2495</v>
      </c>
    </row>
    <row r="249" spans="1:105" ht="12" customHeight="1" x14ac:dyDescent="0.25">
      <c r="A249" s="106" t="s">
        <v>124</v>
      </c>
      <c r="B249" s="101">
        <v>828.51409463604057</v>
      </c>
      <c r="C249" s="101">
        <v>842.09159081587973</v>
      </c>
      <c r="D249" s="101">
        <v>859.48835079832224</v>
      </c>
      <c r="E249" s="101">
        <v>864.7955038780193</v>
      </c>
      <c r="F249" s="101">
        <v>899.33574900855751</v>
      </c>
      <c r="G249" s="101">
        <v>939.76704182168123</v>
      </c>
      <c r="H249" s="101">
        <v>909.246355007175</v>
      </c>
      <c r="I249" s="101">
        <v>928.65419803769623</v>
      </c>
      <c r="J249" s="101">
        <v>903.60184781181249</v>
      </c>
      <c r="K249" s="101">
        <v>926.72468833715868</v>
      </c>
      <c r="L249" s="101">
        <v>970.7159765455533</v>
      </c>
      <c r="M249" s="101">
        <v>987.95807748131892</v>
      </c>
      <c r="N249" s="101">
        <v>948.26579973719709</v>
      </c>
      <c r="O249" s="101">
        <v>947.41966137827342</v>
      </c>
      <c r="P249" s="101">
        <v>923.11011549653813</v>
      </c>
      <c r="Q249" s="101">
        <v>914.2575301429215</v>
      </c>
      <c r="R249" s="101">
        <v>956.71349679125638</v>
      </c>
      <c r="S249" s="101">
        <v>1005.7981195970568</v>
      </c>
      <c r="T249" s="101">
        <v>1052.1538619823093</v>
      </c>
      <c r="U249" s="101">
        <v>1037.2464193425035</v>
      </c>
      <c r="V249" s="101">
        <v>1064.5373127960409</v>
      </c>
      <c r="W249" s="101">
        <v>1068.0805585501021</v>
      </c>
      <c r="DA249" s="131" t="s">
        <v>2496</v>
      </c>
    </row>
    <row r="250" spans="1:105" ht="12" customHeight="1" x14ac:dyDescent="0.25">
      <c r="A250" s="107" t="s">
        <v>123</v>
      </c>
      <c r="B250" s="104">
        <v>856.85767562965566</v>
      </c>
      <c r="C250" s="104">
        <v>843.06007327953205</v>
      </c>
      <c r="D250" s="104">
        <v>841.50589191522147</v>
      </c>
      <c r="E250" s="104">
        <v>854.56590857715605</v>
      </c>
      <c r="F250" s="104">
        <v>871.567388440522</v>
      </c>
      <c r="G250" s="104">
        <v>863.71965026378552</v>
      </c>
      <c r="H250" s="104">
        <v>887.94118469523517</v>
      </c>
      <c r="I250" s="104">
        <v>888.32300505723492</v>
      </c>
      <c r="J250" s="104">
        <v>903.45349903865804</v>
      </c>
      <c r="K250" s="104">
        <v>899.42058229682709</v>
      </c>
      <c r="L250" s="104">
        <v>945.27883257369194</v>
      </c>
      <c r="M250" s="104">
        <v>896.0052513547397</v>
      </c>
      <c r="N250" s="104">
        <v>861.46530193516583</v>
      </c>
      <c r="O250" s="104">
        <v>868.68338882581668</v>
      </c>
      <c r="P250" s="104">
        <v>833.6464944114698</v>
      </c>
      <c r="Q250" s="104">
        <v>803.92778793318416</v>
      </c>
      <c r="R250" s="104">
        <v>844.2023894971021</v>
      </c>
      <c r="S250" s="104">
        <v>868.06904372840609</v>
      </c>
      <c r="T250" s="104">
        <v>913.85341891304779</v>
      </c>
      <c r="U250" s="104">
        <v>903.63840963457926</v>
      </c>
      <c r="V250" s="104">
        <v>998.78820434729698</v>
      </c>
      <c r="W250" s="104">
        <v>949.92123030646655</v>
      </c>
      <c r="DA250" s="132" t="s">
        <v>2497</v>
      </c>
    </row>
    <row r="251" spans="1:105" ht="12" customHeight="1" x14ac:dyDescent="0.25">
      <c r="A251" s="108" t="s">
        <v>50</v>
      </c>
      <c r="B251" s="98">
        <v>154.68907113857611</v>
      </c>
      <c r="C251" s="98">
        <v>168.75715087162428</v>
      </c>
      <c r="D251" s="98">
        <v>164.98250691290212</v>
      </c>
      <c r="E251" s="98">
        <v>146.90099711666454</v>
      </c>
      <c r="F251" s="98">
        <v>161.02088099479332</v>
      </c>
      <c r="G251" s="98">
        <v>177.25944524201984</v>
      </c>
      <c r="H251" s="98">
        <v>180.45026700909338</v>
      </c>
      <c r="I251" s="98">
        <v>178.57232911398671</v>
      </c>
      <c r="J251" s="98">
        <v>178.72542715486162</v>
      </c>
      <c r="K251" s="98">
        <v>177.62952678535993</v>
      </c>
      <c r="L251" s="98">
        <v>170.20895752151071</v>
      </c>
      <c r="M251" s="98">
        <v>144.08188095499477</v>
      </c>
      <c r="N251" s="98">
        <v>126.13698906645305</v>
      </c>
      <c r="O251" s="98">
        <v>110.20833709533457</v>
      </c>
      <c r="P251" s="98">
        <v>115.08245262579831</v>
      </c>
      <c r="Q251" s="98">
        <v>93.197935694361192</v>
      </c>
      <c r="R251" s="98">
        <v>108.63851974687418</v>
      </c>
      <c r="S251" s="98">
        <v>116.13677492824716</v>
      </c>
      <c r="T251" s="98">
        <v>125.77314172077008</v>
      </c>
      <c r="U251" s="98">
        <v>132.38598872069667</v>
      </c>
      <c r="V251" s="98">
        <v>169.21828438345869</v>
      </c>
      <c r="W251" s="98">
        <v>134.99253599397446</v>
      </c>
      <c r="DA251" s="63" t="s">
        <v>2498</v>
      </c>
    </row>
    <row r="252" spans="1:105" ht="12" customHeight="1" x14ac:dyDescent="0.25">
      <c r="A252" s="108" t="s">
        <v>52</v>
      </c>
      <c r="B252" s="98">
        <v>702.16860449107969</v>
      </c>
      <c r="C252" s="98">
        <v>674.30292240790766</v>
      </c>
      <c r="D252" s="98">
        <v>676.52338500231929</v>
      </c>
      <c r="E252" s="98">
        <v>707.66491146049145</v>
      </c>
      <c r="F252" s="98">
        <v>710.54650744572837</v>
      </c>
      <c r="G252" s="98">
        <v>686.46020502176566</v>
      </c>
      <c r="H252" s="98">
        <v>707.49091768614153</v>
      </c>
      <c r="I252" s="98">
        <v>709.75067594324844</v>
      </c>
      <c r="J252" s="98">
        <v>724.72807188379647</v>
      </c>
      <c r="K252" s="98">
        <v>721.79105551146688</v>
      </c>
      <c r="L252" s="98">
        <v>775.06987505218149</v>
      </c>
      <c r="M252" s="98">
        <v>751.92337039974495</v>
      </c>
      <c r="N252" s="98">
        <v>735.32831286871294</v>
      </c>
      <c r="O252" s="98">
        <v>758.47505173048205</v>
      </c>
      <c r="P252" s="98">
        <v>718.56404178567141</v>
      </c>
      <c r="Q252" s="98">
        <v>710.72985223882313</v>
      </c>
      <c r="R252" s="98">
        <v>735.56386975022804</v>
      </c>
      <c r="S252" s="98">
        <v>751.93226880015902</v>
      </c>
      <c r="T252" s="98">
        <v>788.08027719227766</v>
      </c>
      <c r="U252" s="98">
        <v>771.25242091388236</v>
      </c>
      <c r="V252" s="98">
        <v>829.56991996383829</v>
      </c>
      <c r="W252" s="98">
        <v>814.92869431249198</v>
      </c>
      <c r="DA252" s="63" t="s">
        <v>2499</v>
      </c>
    </row>
    <row r="253" spans="1:105" ht="12" customHeight="1" x14ac:dyDescent="0.25">
      <c r="A253" s="106" t="s">
        <v>122</v>
      </c>
      <c r="B253" s="101">
        <v>1053.167399536982</v>
      </c>
      <c r="C253" s="101">
        <v>1031.1608318752878</v>
      </c>
      <c r="D253" s="101">
        <v>1061.771315381749</v>
      </c>
      <c r="E253" s="101">
        <v>1077.8495124329493</v>
      </c>
      <c r="F253" s="101">
        <v>1097.7909558355357</v>
      </c>
      <c r="G253" s="101">
        <v>1071.5638060490041</v>
      </c>
      <c r="H253" s="101">
        <v>1105.1112821077875</v>
      </c>
      <c r="I253" s="101">
        <v>1101.6226429638853</v>
      </c>
      <c r="J253" s="101">
        <v>1101.1582463744787</v>
      </c>
      <c r="K253" s="101">
        <v>1071.7762478265504</v>
      </c>
      <c r="L253" s="101">
        <v>1114.2183987980122</v>
      </c>
      <c r="M253" s="101">
        <v>1152.445772662574</v>
      </c>
      <c r="N253" s="101">
        <v>1131.7625185694621</v>
      </c>
      <c r="O253" s="101">
        <v>1136.6919721801407</v>
      </c>
      <c r="P253" s="101">
        <v>1100.8937885432977</v>
      </c>
      <c r="Q253" s="101">
        <v>1126.3986745351813</v>
      </c>
      <c r="R253" s="101">
        <v>1142.8478987720737</v>
      </c>
      <c r="S253" s="101">
        <v>1188.8474194858245</v>
      </c>
      <c r="T253" s="101">
        <v>1202.2276068184699</v>
      </c>
      <c r="U253" s="101">
        <v>1206.6708343788951</v>
      </c>
      <c r="V253" s="101">
        <v>1238.2332503408982</v>
      </c>
      <c r="W253" s="101">
        <v>1225.0226383022029</v>
      </c>
      <c r="DA253" s="131" t="s">
        <v>2500</v>
      </c>
    </row>
    <row r="254" spans="1:105" ht="12" customHeight="1" x14ac:dyDescent="0.25">
      <c r="A254" s="107" t="s">
        <v>121</v>
      </c>
      <c r="B254" s="104">
        <v>1142.8453755381272</v>
      </c>
      <c r="C254" s="104">
        <v>1147.9355224036874</v>
      </c>
      <c r="D254" s="104">
        <v>1224.0797409965285</v>
      </c>
      <c r="E254" s="104">
        <v>1282.1297520599287</v>
      </c>
      <c r="F254" s="104">
        <v>1314.2683225203496</v>
      </c>
      <c r="G254" s="104">
        <v>1310.086750230809</v>
      </c>
      <c r="H254" s="104">
        <v>1329.2273825310083</v>
      </c>
      <c r="I254" s="104">
        <v>1362.9894759588344</v>
      </c>
      <c r="J254" s="104">
        <v>1297.7353494151935</v>
      </c>
      <c r="K254" s="104">
        <v>1296.7423565897104</v>
      </c>
      <c r="L254" s="104">
        <v>1278.2382916900096</v>
      </c>
      <c r="M254" s="104">
        <v>1327.150653424093</v>
      </c>
      <c r="N254" s="104">
        <v>1280.5684749239135</v>
      </c>
      <c r="O254" s="104">
        <v>1251.8093929240949</v>
      </c>
      <c r="P254" s="104">
        <v>1194.2330278086902</v>
      </c>
      <c r="Q254" s="104">
        <v>1189.3484737955089</v>
      </c>
      <c r="R254" s="104">
        <v>1211.6351235201423</v>
      </c>
      <c r="S254" s="104">
        <v>1262.89175788891</v>
      </c>
      <c r="T254" s="104">
        <v>1285.3572007437831</v>
      </c>
      <c r="U254" s="104">
        <v>1300.6531796451018</v>
      </c>
      <c r="V254" s="104">
        <v>1305.704410709307</v>
      </c>
      <c r="W254" s="104">
        <v>1346.6693226598247</v>
      </c>
      <c r="DA254" s="132" t="s">
        <v>2501</v>
      </c>
    </row>
    <row r="255" spans="1:105" ht="12" customHeight="1" x14ac:dyDescent="0.25">
      <c r="A255" s="108" t="s">
        <v>53</v>
      </c>
      <c r="B255" s="98">
        <v>358.23241618641555</v>
      </c>
      <c r="C255" s="98">
        <v>355.64771003575186</v>
      </c>
      <c r="D255" s="98">
        <v>402.35968824097108</v>
      </c>
      <c r="E255" s="98">
        <v>440.72506040747095</v>
      </c>
      <c r="F255" s="98">
        <v>477.02850371605103</v>
      </c>
      <c r="G255" s="98">
        <v>478.1410169966141</v>
      </c>
      <c r="H255" s="98">
        <v>467.93103561255714</v>
      </c>
      <c r="I255" s="98">
        <v>509.84571635125013</v>
      </c>
      <c r="J255" s="98">
        <v>438.77997265341639</v>
      </c>
      <c r="K255" s="98">
        <v>430.0478870799347</v>
      </c>
      <c r="L255" s="98">
        <v>421.17451399868747</v>
      </c>
      <c r="M255" s="98">
        <v>432.37735545913011</v>
      </c>
      <c r="N255" s="98">
        <v>395.95351162914602</v>
      </c>
      <c r="O255" s="98">
        <v>373.23347016162688</v>
      </c>
      <c r="P255" s="98">
        <v>327.23794509658865</v>
      </c>
      <c r="Q255" s="98">
        <v>296.43101639338278</v>
      </c>
      <c r="R255" s="98">
        <v>301.40260472195632</v>
      </c>
      <c r="S255" s="98">
        <v>343.53114120046439</v>
      </c>
      <c r="T255" s="98">
        <v>351.14156426647867</v>
      </c>
      <c r="U255" s="98">
        <v>362.65379485342618</v>
      </c>
      <c r="V255" s="98">
        <v>350.96735167611604</v>
      </c>
      <c r="W255" s="98">
        <v>397.5252411041443</v>
      </c>
      <c r="DA255" s="63" t="s">
        <v>2502</v>
      </c>
    </row>
    <row r="256" spans="1:105" ht="12" customHeight="1" x14ac:dyDescent="0.25">
      <c r="A256" s="108" t="s">
        <v>52</v>
      </c>
      <c r="B256" s="98">
        <v>784.6129593517112</v>
      </c>
      <c r="C256" s="98">
        <v>792.28781236793543</v>
      </c>
      <c r="D256" s="98">
        <v>821.72005275555739</v>
      </c>
      <c r="E256" s="98">
        <v>841.40469165245759</v>
      </c>
      <c r="F256" s="98">
        <v>837.23981880429835</v>
      </c>
      <c r="G256" s="98">
        <v>831.94573323419434</v>
      </c>
      <c r="H256" s="98">
        <v>861.29634691845058</v>
      </c>
      <c r="I256" s="98">
        <v>853.14375960758412</v>
      </c>
      <c r="J256" s="98">
        <v>858.95537676177753</v>
      </c>
      <c r="K256" s="98">
        <v>866.69446950977613</v>
      </c>
      <c r="L256" s="98">
        <v>857.06377769132212</v>
      </c>
      <c r="M256" s="98">
        <v>894.77329796496281</v>
      </c>
      <c r="N256" s="98">
        <v>884.61496329476745</v>
      </c>
      <c r="O256" s="98">
        <v>878.57592276246805</v>
      </c>
      <c r="P256" s="98">
        <v>866.99508271210163</v>
      </c>
      <c r="Q256" s="98">
        <v>892.91745740212571</v>
      </c>
      <c r="R256" s="98">
        <v>910.23251879818622</v>
      </c>
      <c r="S256" s="98">
        <v>919.36061668844525</v>
      </c>
      <c r="T256" s="98">
        <v>934.21563647730466</v>
      </c>
      <c r="U256" s="98">
        <v>937.99938479167577</v>
      </c>
      <c r="V256" s="98">
        <v>954.73705903319035</v>
      </c>
      <c r="W256" s="98">
        <v>949.1440815556806</v>
      </c>
      <c r="DA256" s="63" t="s">
        <v>2503</v>
      </c>
    </row>
    <row r="257" spans="1:105" ht="12" customHeight="1" x14ac:dyDescent="0.25">
      <c r="A257" s="121" t="s">
        <v>54</v>
      </c>
      <c r="B257" s="122">
        <v>589.32824725607657</v>
      </c>
      <c r="C257" s="122">
        <v>607.63625871731392</v>
      </c>
      <c r="D257" s="122">
        <v>619.66070319030564</v>
      </c>
      <c r="E257" s="122">
        <v>625.77830667639728</v>
      </c>
      <c r="F257" s="122">
        <v>613.16958494532116</v>
      </c>
      <c r="G257" s="122">
        <v>629.32444366146649</v>
      </c>
      <c r="H257" s="122">
        <v>613.95612007447653</v>
      </c>
      <c r="I257" s="122">
        <v>605.37123041363964</v>
      </c>
      <c r="J257" s="122">
        <v>567.21704322085952</v>
      </c>
      <c r="K257" s="122">
        <v>553.08852595510893</v>
      </c>
      <c r="L257" s="122">
        <v>550.77334657092445</v>
      </c>
      <c r="M257" s="122">
        <v>523.63774689084323</v>
      </c>
      <c r="N257" s="122">
        <v>507.55782563141923</v>
      </c>
      <c r="O257" s="122">
        <v>502.90840253466041</v>
      </c>
      <c r="P257" s="122">
        <v>483.351154558286</v>
      </c>
      <c r="Q257" s="122">
        <v>490.5714076536521</v>
      </c>
      <c r="R257" s="122">
        <v>491.08432412656572</v>
      </c>
      <c r="S257" s="122">
        <v>519.99284643658996</v>
      </c>
      <c r="T257" s="122">
        <v>534.97070673551138</v>
      </c>
      <c r="U257" s="122">
        <v>535.09371621630214</v>
      </c>
      <c r="V257" s="122">
        <v>551.42268730123465</v>
      </c>
      <c r="W257" s="122">
        <v>559.42692410347024</v>
      </c>
      <c r="DA257" s="130" t="s">
        <v>2504</v>
      </c>
    </row>
    <row r="258" spans="1:105" ht="12" customHeight="1" x14ac:dyDescent="0.25">
      <c r="A258" s="97" t="s">
        <v>208</v>
      </c>
      <c r="B258" s="98">
        <v>757.22935995362559</v>
      </c>
      <c r="C258" s="98">
        <v>778.35867758615882</v>
      </c>
      <c r="D258" s="98">
        <v>791.4725915121071</v>
      </c>
      <c r="E258" s="98">
        <v>799.99125383587568</v>
      </c>
      <c r="F258" s="98">
        <v>754.50624828129742</v>
      </c>
      <c r="G258" s="98">
        <v>777.87591734755665</v>
      </c>
      <c r="H258" s="98">
        <v>734.35148497230591</v>
      </c>
      <c r="I258" s="98">
        <v>728.59693371116327</v>
      </c>
      <c r="J258" s="98">
        <v>734.7379447794998</v>
      </c>
      <c r="K258" s="98">
        <v>742.57548718612736</v>
      </c>
      <c r="L258" s="98">
        <v>624.03302980596482</v>
      </c>
      <c r="M258" s="98">
        <v>600.25398230230644</v>
      </c>
      <c r="N258" s="98">
        <v>590.4499907595399</v>
      </c>
      <c r="O258" s="98">
        <v>577.47797556330977</v>
      </c>
      <c r="P258" s="98">
        <v>574.09083194182949</v>
      </c>
      <c r="Q258" s="98">
        <v>576.59001850664288</v>
      </c>
      <c r="R258" s="98">
        <v>575.83594405802251</v>
      </c>
      <c r="S258" s="98">
        <v>585.25776364042247</v>
      </c>
      <c r="T258" s="98">
        <v>645.75494697804311</v>
      </c>
      <c r="U258" s="98">
        <v>638.22511130468786</v>
      </c>
      <c r="V258" s="98">
        <v>649.59951942552539</v>
      </c>
      <c r="W258" s="98">
        <v>664.79135206485034</v>
      </c>
      <c r="DA258" s="63" t="s">
        <v>2505</v>
      </c>
    </row>
    <row r="259" spans="1:105" ht="12" customHeight="1" x14ac:dyDescent="0.25">
      <c r="A259" s="97" t="s">
        <v>50</v>
      </c>
      <c r="B259" s="98">
        <v>574.51888638548292</v>
      </c>
      <c r="C259" s="98">
        <v>578.69730480217243</v>
      </c>
      <c r="D259" s="98">
        <v>590.06237083199574</v>
      </c>
      <c r="E259" s="98">
        <v>629.47983106519678</v>
      </c>
      <c r="F259" s="98">
        <v>594.74260113860498</v>
      </c>
      <c r="G259" s="98">
        <v>648.20259478370508</v>
      </c>
      <c r="H259" s="98">
        <v>572.77637013466142</v>
      </c>
      <c r="I259" s="98">
        <v>598.84676241326633</v>
      </c>
      <c r="J259" s="98">
        <v>507.43283627662419</v>
      </c>
      <c r="K259" s="98">
        <v>525.58018494240935</v>
      </c>
      <c r="L259" s="98">
        <v>503.79744890627831</v>
      </c>
      <c r="M259" s="98">
        <v>499.99366919050038</v>
      </c>
      <c r="N259" s="98">
        <v>462.85864346801145</v>
      </c>
      <c r="O259" s="98">
        <v>460.81290324591083</v>
      </c>
      <c r="P259" s="98">
        <v>458.45388160925307</v>
      </c>
      <c r="Q259" s="98">
        <v>464.61706296087243</v>
      </c>
      <c r="R259" s="98">
        <v>460.6837477977158</v>
      </c>
      <c r="S259" s="98">
        <v>499.65035504038713</v>
      </c>
      <c r="T259" s="98">
        <v>514.88546022527953</v>
      </c>
      <c r="U259" s="98">
        <v>524.00347281018662</v>
      </c>
      <c r="V259" s="98">
        <v>535.00140581783057</v>
      </c>
      <c r="W259" s="98">
        <v>525.41163822091073</v>
      </c>
      <c r="DA259" s="63" t="s">
        <v>2506</v>
      </c>
    </row>
    <row r="260" spans="1:105" ht="12" customHeight="1" x14ac:dyDescent="0.25">
      <c r="A260" s="109" t="s">
        <v>120</v>
      </c>
      <c r="B260" s="33">
        <v>551.08918194460762</v>
      </c>
      <c r="C260" s="33">
        <v>576.88586909081766</v>
      </c>
      <c r="D260" s="33">
        <v>590.78710376212462</v>
      </c>
      <c r="E260" s="33">
        <v>579.62212163480092</v>
      </c>
      <c r="F260" s="33">
        <v>588.23400726025534</v>
      </c>
      <c r="G260" s="33">
        <v>584.57647352859135</v>
      </c>
      <c r="H260" s="33">
        <v>607.33878513733418</v>
      </c>
      <c r="I260" s="33">
        <v>582.54405143468591</v>
      </c>
      <c r="J260" s="33">
        <v>558.7352350813203</v>
      </c>
      <c r="K260" s="33">
        <v>526.08440984508297</v>
      </c>
      <c r="L260" s="33">
        <v>556.40350412362318</v>
      </c>
      <c r="M260" s="33">
        <v>518.45396778222107</v>
      </c>
      <c r="N260" s="33">
        <v>509.34973011430111</v>
      </c>
      <c r="O260" s="33">
        <v>504.9746362611462</v>
      </c>
      <c r="P260" s="33">
        <v>474.82121731706076</v>
      </c>
      <c r="Q260" s="33">
        <v>483.44806895255812</v>
      </c>
      <c r="R260" s="33">
        <v>485.9181035705634</v>
      </c>
      <c r="S260" s="33">
        <v>514.74984495236151</v>
      </c>
      <c r="T260" s="33">
        <v>520.25365754749441</v>
      </c>
      <c r="U260" s="33">
        <v>518.74103439506996</v>
      </c>
      <c r="V260" s="33">
        <v>538.20328970274761</v>
      </c>
      <c r="W260" s="33">
        <v>551.27409779207585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171.25435070726832</v>
      </c>
      <c r="C262" s="117">
        <f t="shared" si="122"/>
        <v>167.21797698285775</v>
      </c>
      <c r="D262" s="117">
        <f t="shared" si="122"/>
        <v>163.02469244882042</v>
      </c>
      <c r="E262" s="117">
        <f t="shared" si="122"/>
        <v>162.72582589995045</v>
      </c>
      <c r="F262" s="117">
        <f t="shared" si="122"/>
        <v>154.23259998446093</v>
      </c>
      <c r="G262" s="117">
        <f t="shared" si="122"/>
        <v>155.53187875620898</v>
      </c>
      <c r="H262" s="117">
        <f t="shared" si="122"/>
        <v>130.68122247930734</v>
      </c>
      <c r="I262" s="117">
        <f t="shared" si="122"/>
        <v>124.8330292539578</v>
      </c>
      <c r="J262" s="117">
        <f t="shared" si="122"/>
        <v>106.94455440473328</v>
      </c>
      <c r="K262" s="117">
        <f t="shared" si="122"/>
        <v>106.89251696772304</v>
      </c>
      <c r="L262" s="117">
        <f t="shared" si="122"/>
        <v>101.52952620112501</v>
      </c>
      <c r="M262" s="117">
        <f t="shared" si="122"/>
        <v>98.790394204955348</v>
      </c>
      <c r="N262" s="117">
        <f t="shared" si="122"/>
        <v>89.209976111366458</v>
      </c>
      <c r="O262" s="117">
        <f t="shared" si="122"/>
        <v>86.619103904855208</v>
      </c>
      <c r="P262" s="117">
        <f t="shared" si="122"/>
        <v>83.742064625359163</v>
      </c>
      <c r="Q262" s="117">
        <f t="shared" si="122"/>
        <v>82.17702469085863</v>
      </c>
      <c r="R262" s="117">
        <f t="shared" ref="R262:V262" si="123">R263+R266+R268+R281</f>
        <v>81.163242506585334</v>
      </c>
      <c r="S262" s="117">
        <f t="shared" si="123"/>
        <v>84.389039849747618</v>
      </c>
      <c r="T262" s="117">
        <f t="shared" si="123"/>
        <v>84.648133442469486</v>
      </c>
      <c r="U262" s="117">
        <f t="shared" si="123"/>
        <v>81.637335837101119</v>
      </c>
      <c r="V262" s="117">
        <f t="shared" si="123"/>
        <v>80.142604006569343</v>
      </c>
      <c r="W262" s="117">
        <f t="shared" ref="W262" si="124">W263+W266+W268+W281</f>
        <v>77.120063047640443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205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101.49076023506971</v>
      </c>
      <c r="C268" s="122">
        <v>98.405894660699929</v>
      </c>
      <c r="D268" s="122">
        <v>93.305156866313084</v>
      </c>
      <c r="E268" s="122">
        <v>88.044042355522507</v>
      </c>
      <c r="F268" s="122">
        <v>83.967111517201815</v>
      </c>
      <c r="G268" s="122">
        <v>80.68629759588724</v>
      </c>
      <c r="H268" s="122">
        <v>68.678652197254777</v>
      </c>
      <c r="I268" s="122">
        <v>62.008905143386976</v>
      </c>
      <c r="J268" s="122">
        <v>54.589898783786261</v>
      </c>
      <c r="K268" s="122">
        <v>52.690687494451588</v>
      </c>
      <c r="L268" s="122">
        <v>50.840991541367735</v>
      </c>
      <c r="M268" s="122">
        <v>49.348811516649931</v>
      </c>
      <c r="N268" s="122">
        <v>44.403755698642627</v>
      </c>
      <c r="O268" s="122">
        <v>42.325829875265214</v>
      </c>
      <c r="P268" s="122">
        <v>39.513754848615207</v>
      </c>
      <c r="Q268" s="122">
        <v>37.738192190661792</v>
      </c>
      <c r="R268" s="122">
        <v>37.609234350207167</v>
      </c>
      <c r="S268" s="122">
        <v>37.903282403021237</v>
      </c>
      <c r="T268" s="122">
        <v>36.938284707412272</v>
      </c>
      <c r="U268" s="122">
        <v>34.329089929055989</v>
      </c>
      <c r="V268" s="122">
        <v>33.294837284384471</v>
      </c>
      <c r="W268" s="122">
        <v>32.504267518105202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205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336.17251214125741</v>
      </c>
      <c r="C273" s="101">
        <v>340.7705163848604</v>
      </c>
      <c r="D273" s="101">
        <v>346.33427498629658</v>
      </c>
      <c r="E273" s="101">
        <v>347.1213763194059</v>
      </c>
      <c r="F273" s="101">
        <v>355.28737117883458</v>
      </c>
      <c r="G273" s="101">
        <v>371.51548914011022</v>
      </c>
      <c r="H273" s="101">
        <v>352.98779549174583</v>
      </c>
      <c r="I273" s="101">
        <v>360.6604631824373</v>
      </c>
      <c r="J273" s="101">
        <v>347.35000267414296</v>
      </c>
      <c r="K273" s="101">
        <v>356.10653318596525</v>
      </c>
      <c r="L273" s="101">
        <v>370.27622375507207</v>
      </c>
      <c r="M273" s="101">
        <v>373.3817824963287</v>
      </c>
      <c r="N273" s="101">
        <v>354.89838848610475</v>
      </c>
      <c r="O273" s="101">
        <v>349.72828160965196</v>
      </c>
      <c r="P273" s="101">
        <v>334.88248664157618</v>
      </c>
      <c r="Q273" s="101">
        <v>324.98986681829416</v>
      </c>
      <c r="R273" s="101">
        <v>331.02768594534132</v>
      </c>
      <c r="S273" s="101">
        <v>336.33118519461556</v>
      </c>
      <c r="T273" s="101">
        <v>338.01253230317047</v>
      </c>
      <c r="U273" s="101">
        <v>320.98853199843779</v>
      </c>
      <c r="V273" s="101">
        <v>319.88937144273046</v>
      </c>
      <c r="W273" s="101">
        <v>313.2690842032157</v>
      </c>
      <c r="DA273" s="131" t="s">
        <v>2664</v>
      </c>
    </row>
    <row r="274" spans="1:105" ht="12" customHeight="1" x14ac:dyDescent="0.25">
      <c r="A274" s="107" t="s">
        <v>123</v>
      </c>
      <c r="B274" s="104">
        <v>61.767147008237373</v>
      </c>
      <c r="C274" s="104">
        <v>67.333287623684129</v>
      </c>
      <c r="D274" s="104">
        <v>65.207481772033063</v>
      </c>
      <c r="E274" s="104">
        <v>57.473580833411468</v>
      </c>
      <c r="F274" s="104">
        <v>61.757682330464938</v>
      </c>
      <c r="G274" s="104">
        <v>67.68685877973634</v>
      </c>
      <c r="H274" s="104">
        <v>67.610350479519596</v>
      </c>
      <c r="I274" s="104">
        <v>66.824135275082398</v>
      </c>
      <c r="J274" s="104">
        <v>66.377416074248998</v>
      </c>
      <c r="K274" s="104">
        <v>65.684467470441703</v>
      </c>
      <c r="L274" s="104">
        <v>62.45538738891409</v>
      </c>
      <c r="M274" s="104">
        <v>51.93396928110716</v>
      </c>
      <c r="N274" s="104">
        <v>45.229802720092614</v>
      </c>
      <c r="O274" s="104">
        <v>39.321524126853902</v>
      </c>
      <c r="P274" s="104">
        <v>40.942919486978788</v>
      </c>
      <c r="Q274" s="104">
        <v>32.748693688304407</v>
      </c>
      <c r="R274" s="104">
        <v>37.151734635870937</v>
      </c>
      <c r="S274" s="104">
        <v>38.744299309615116</v>
      </c>
      <c r="T274" s="104">
        <v>39.105761950746214</v>
      </c>
      <c r="U274" s="104">
        <v>39.992638372547589</v>
      </c>
      <c r="V274" s="104">
        <v>49.986708970583166</v>
      </c>
      <c r="W274" s="104">
        <v>39.068375439183249</v>
      </c>
      <c r="DA274" s="132" t="s">
        <v>2665</v>
      </c>
    </row>
    <row r="275" spans="1:105" ht="12" customHeight="1" x14ac:dyDescent="0.25">
      <c r="A275" s="108" t="s">
        <v>50</v>
      </c>
      <c r="B275" s="98">
        <v>61.767147008237373</v>
      </c>
      <c r="C275" s="98">
        <v>67.333287623684129</v>
      </c>
      <c r="D275" s="98">
        <v>65.207481772033063</v>
      </c>
      <c r="E275" s="98">
        <v>57.473580833411468</v>
      </c>
      <c r="F275" s="98">
        <v>61.757682330464938</v>
      </c>
      <c r="G275" s="98">
        <v>67.68685877973634</v>
      </c>
      <c r="H275" s="98">
        <v>67.610350479519596</v>
      </c>
      <c r="I275" s="98">
        <v>66.824135275082398</v>
      </c>
      <c r="J275" s="98">
        <v>66.377416074248998</v>
      </c>
      <c r="K275" s="98">
        <v>65.684467470441703</v>
      </c>
      <c r="L275" s="98">
        <v>62.45538738891409</v>
      </c>
      <c r="M275" s="98">
        <v>51.93396928110716</v>
      </c>
      <c r="N275" s="98">
        <v>45.229802720092614</v>
      </c>
      <c r="O275" s="98">
        <v>39.321524126853902</v>
      </c>
      <c r="P275" s="98">
        <v>40.942919486978788</v>
      </c>
      <c r="Q275" s="98">
        <v>32.748693688304407</v>
      </c>
      <c r="R275" s="98">
        <v>37.151734635870937</v>
      </c>
      <c r="S275" s="98">
        <v>38.744299309615116</v>
      </c>
      <c r="T275" s="98">
        <v>39.105761950746214</v>
      </c>
      <c r="U275" s="98">
        <v>39.992638372547589</v>
      </c>
      <c r="V275" s="98">
        <v>49.986708970583166</v>
      </c>
      <c r="W275" s="98">
        <v>39.068375439183249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69.763590472198615</v>
      </c>
      <c r="C281" s="122">
        <v>68.812082322157806</v>
      </c>
      <c r="D281" s="122">
        <v>69.719535582507319</v>
      </c>
      <c r="E281" s="122">
        <v>74.681783544427958</v>
      </c>
      <c r="F281" s="122">
        <v>70.265488467259118</v>
      </c>
      <c r="G281" s="122">
        <v>74.845581160321743</v>
      </c>
      <c r="H281" s="122">
        <v>62.002570282052545</v>
      </c>
      <c r="I281" s="122">
        <v>62.824124110570828</v>
      </c>
      <c r="J281" s="122">
        <v>52.354655620947028</v>
      </c>
      <c r="K281" s="122">
        <v>54.201829473271452</v>
      </c>
      <c r="L281" s="122">
        <v>50.688534659757266</v>
      </c>
      <c r="M281" s="122">
        <v>49.441582688305417</v>
      </c>
      <c r="N281" s="122">
        <v>44.806220412723832</v>
      </c>
      <c r="O281" s="122">
        <v>44.293274029589995</v>
      </c>
      <c r="P281" s="122">
        <v>44.228309776743956</v>
      </c>
      <c r="Q281" s="122">
        <v>44.438832500196838</v>
      </c>
      <c r="R281" s="122">
        <v>43.554008156378174</v>
      </c>
      <c r="S281" s="122">
        <v>46.485757446726382</v>
      </c>
      <c r="T281" s="122">
        <v>47.709848735057207</v>
      </c>
      <c r="U281" s="122">
        <v>47.308245908045123</v>
      </c>
      <c r="V281" s="122">
        <v>46.847766722184865</v>
      </c>
      <c r="W281" s="122">
        <v>44.615795529535241</v>
      </c>
      <c r="DA281" s="130" t="s">
        <v>2672</v>
      </c>
    </row>
    <row r="282" spans="1:105" ht="12" customHeight="1" x14ac:dyDescent="0.25">
      <c r="A282" s="97" t="s">
        <v>208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223.52556720708751</v>
      </c>
      <c r="C283" s="98">
        <v>224.7761667058864</v>
      </c>
      <c r="D283" s="98">
        <v>228.2265016052724</v>
      </c>
      <c r="E283" s="98">
        <v>243.37537857313299</v>
      </c>
      <c r="F283" s="98">
        <v>228.92521153601163</v>
      </c>
      <c r="G283" s="98">
        <v>249.28274188076867</v>
      </c>
      <c r="H283" s="98">
        <v>218.78555734813341</v>
      </c>
      <c r="I283" s="98">
        <v>228.51438771615921</v>
      </c>
      <c r="J283" s="98">
        <v>192.56788976252275</v>
      </c>
      <c r="K283" s="98">
        <v>199.57924044423058</v>
      </c>
      <c r="L283" s="98">
        <v>190.78089291947921</v>
      </c>
      <c r="M283" s="98">
        <v>189.0365686903267</v>
      </c>
      <c r="N283" s="98">
        <v>174.76430117726892</v>
      </c>
      <c r="O283" s="98">
        <v>173.84897874227022</v>
      </c>
      <c r="P283" s="98">
        <v>172.72819238672733</v>
      </c>
      <c r="Q283" s="98">
        <v>175.2316669258818</v>
      </c>
      <c r="R283" s="98">
        <v>173.74814979252699</v>
      </c>
      <c r="S283" s="98">
        <v>188.31891985428157</v>
      </c>
      <c r="T283" s="98">
        <v>193.77933516017077</v>
      </c>
      <c r="U283" s="98">
        <v>196.84252186907813</v>
      </c>
      <c r="V283" s="98">
        <v>200.33208128324782</v>
      </c>
      <c r="W283" s="98">
        <v>196.27056162195089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179.61041051275419</v>
      </c>
      <c r="C286" s="118">
        <f t="shared" si="129"/>
        <v>181.11425254419757</v>
      </c>
      <c r="D286" s="118">
        <f t="shared" si="129"/>
        <v>175.77410883845135</v>
      </c>
      <c r="E286" s="118">
        <f t="shared" si="129"/>
        <v>185.64187162426782</v>
      </c>
      <c r="F286" s="118">
        <f t="shared" si="129"/>
        <v>174.96130092190239</v>
      </c>
      <c r="G286" s="118">
        <f t="shared" si="129"/>
        <v>174.92013623458743</v>
      </c>
      <c r="H286" s="118">
        <f t="shared" si="129"/>
        <v>167.43028061985444</v>
      </c>
      <c r="I286" s="118">
        <f t="shared" si="129"/>
        <v>163.40599287123422</v>
      </c>
      <c r="J286" s="118">
        <f t="shared" si="129"/>
        <v>167.43811670174</v>
      </c>
      <c r="K286" s="118">
        <f t="shared" si="129"/>
        <v>161.96307796088598</v>
      </c>
      <c r="L286" s="118">
        <f t="shared" si="129"/>
        <v>166.84255066505403</v>
      </c>
      <c r="M286" s="118">
        <f t="shared" si="129"/>
        <v>146.86849916986179</v>
      </c>
      <c r="N286" s="118">
        <f t="shared" si="129"/>
        <v>157.27824268093167</v>
      </c>
      <c r="O286" s="118">
        <f t="shared" si="129"/>
        <v>153.95428252055939</v>
      </c>
      <c r="P286" s="118">
        <f t="shared" si="129"/>
        <v>133.92749666381906</v>
      </c>
      <c r="Q286" s="118">
        <f t="shared" si="129"/>
        <v>138.51532815346008</v>
      </c>
      <c r="R286" s="118">
        <f t="shared" ref="R286:V286" si="130">R287+R290+R292+R305</f>
        <v>137.67624542903451</v>
      </c>
      <c r="S286" s="118">
        <f t="shared" si="130"/>
        <v>138.58816519612705</v>
      </c>
      <c r="T286" s="118">
        <f t="shared" si="130"/>
        <v>141.5689595603038</v>
      </c>
      <c r="U286" s="118">
        <f t="shared" si="130"/>
        <v>138.44386716843556</v>
      </c>
      <c r="V286" s="118">
        <f t="shared" si="130"/>
        <v>133.12534685838199</v>
      </c>
      <c r="W286" s="118">
        <f t="shared" ref="W286" si="131">W287+W290+W292+W305</f>
        <v>142.51645757008134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149.81202035457991</v>
      </c>
      <c r="C287" s="123">
        <f t="shared" si="132"/>
        <v>150.86481383755253</v>
      </c>
      <c r="D287" s="123">
        <f t="shared" si="132"/>
        <v>145.18258884037766</v>
      </c>
      <c r="E287" s="123">
        <f t="shared" si="132"/>
        <v>154.39577938869598</v>
      </c>
      <c r="F287" s="123">
        <f t="shared" si="132"/>
        <v>144.45440900867757</v>
      </c>
      <c r="G287" s="123">
        <f t="shared" si="132"/>
        <v>144.20527825064241</v>
      </c>
      <c r="H287" s="123">
        <f t="shared" si="132"/>
        <v>137.1506596331817</v>
      </c>
      <c r="I287" s="123">
        <f t="shared" si="132"/>
        <v>133.17097186582558</v>
      </c>
      <c r="J287" s="123">
        <f t="shared" si="132"/>
        <v>138.36944048884087</v>
      </c>
      <c r="K287" s="123">
        <f t="shared" si="132"/>
        <v>133.61323458323511</v>
      </c>
      <c r="L287" s="123">
        <f t="shared" si="132"/>
        <v>138.41228806461652</v>
      </c>
      <c r="M287" s="123">
        <f t="shared" si="132"/>
        <v>118.61689038240087</v>
      </c>
      <c r="N287" s="123">
        <f t="shared" si="132"/>
        <v>130.02903086679459</v>
      </c>
      <c r="O287" s="123">
        <f t="shared" si="132"/>
        <v>127.37862997741509</v>
      </c>
      <c r="P287" s="123">
        <f t="shared" si="132"/>
        <v>107.83700500585215</v>
      </c>
      <c r="Q287" s="123">
        <f t="shared" si="132"/>
        <v>112.52367527858738</v>
      </c>
      <c r="R287" s="123">
        <f t="shared" ref="R287:V287" si="133">SUM(R288:R289)</f>
        <v>112.32366753548644</v>
      </c>
      <c r="S287" s="123">
        <f t="shared" si="133"/>
        <v>112.43839747903917</v>
      </c>
      <c r="T287" s="123">
        <f t="shared" si="133"/>
        <v>114.70756994614295</v>
      </c>
      <c r="U287" s="123">
        <f t="shared" si="133"/>
        <v>112.41588031050128</v>
      </c>
      <c r="V287" s="123">
        <f t="shared" si="133"/>
        <v>107.399400489347</v>
      </c>
      <c r="W287" s="123">
        <f t="shared" ref="W287" si="134">SUM(W288:W289)</f>
        <v>116.63545927557325</v>
      </c>
      <c r="DA287" s="130" t="s">
        <v>2822</v>
      </c>
    </row>
    <row r="288" spans="1:105" ht="12" customHeight="1" x14ac:dyDescent="0.25">
      <c r="A288" s="97" t="s">
        <v>205</v>
      </c>
      <c r="B288" s="99">
        <v>149.1985988115448</v>
      </c>
      <c r="C288" s="99">
        <v>150.23250303909984</v>
      </c>
      <c r="D288" s="99">
        <v>144.569589720712</v>
      </c>
      <c r="E288" s="99">
        <v>153.75453580661298</v>
      </c>
      <c r="F288" s="99">
        <v>143.85052188858143</v>
      </c>
      <c r="G288" s="99">
        <v>143.59297365881952</v>
      </c>
      <c r="H288" s="99">
        <v>136.55546916041811</v>
      </c>
      <c r="I288" s="99">
        <v>132.58134023224943</v>
      </c>
      <c r="J288" s="99">
        <v>137.75385810319349</v>
      </c>
      <c r="K288" s="99">
        <v>133.01780703656058</v>
      </c>
      <c r="L288" s="99">
        <v>137.77769412304653</v>
      </c>
      <c r="M288" s="99">
        <v>118.07108052603773</v>
      </c>
      <c r="N288" s="99">
        <v>129.42037090709093</v>
      </c>
      <c r="O288" s="99">
        <v>126.75957534234584</v>
      </c>
      <c r="P288" s="99">
        <v>107.31946802010157</v>
      </c>
      <c r="Q288" s="99">
        <v>111.98920133704901</v>
      </c>
      <c r="R288" s="99">
        <v>111.78632525715506</v>
      </c>
      <c r="S288" s="99">
        <v>111.89835911291838</v>
      </c>
      <c r="T288" s="99">
        <v>114.15285920049901</v>
      </c>
      <c r="U288" s="99">
        <v>111.86627062387332</v>
      </c>
      <c r="V288" s="99">
        <v>106.87048635953278</v>
      </c>
      <c r="W288" s="99">
        <v>116.05194998929815</v>
      </c>
      <c r="DA288" s="63" t="s">
        <v>2823</v>
      </c>
    </row>
    <row r="289" spans="1:105" ht="12" customHeight="1" x14ac:dyDescent="0.25">
      <c r="A289" s="97" t="s">
        <v>53</v>
      </c>
      <c r="B289" s="99">
        <v>0.61342154303510288</v>
      </c>
      <c r="C289" s="99">
        <v>0.63231079845269234</v>
      </c>
      <c r="D289" s="99">
        <v>0.61299911966567144</v>
      </c>
      <c r="E289" s="99">
        <v>0.64124358208301457</v>
      </c>
      <c r="F289" s="99">
        <v>0.60388712009616075</v>
      </c>
      <c r="G289" s="99">
        <v>0.61230459182288621</v>
      </c>
      <c r="H289" s="99">
        <v>0.59519047276358228</v>
      </c>
      <c r="I289" s="99">
        <v>0.58963163357615989</v>
      </c>
      <c r="J289" s="99">
        <v>0.615582385647372</v>
      </c>
      <c r="K289" s="99">
        <v>0.5954275466745369</v>
      </c>
      <c r="L289" s="99">
        <v>0.63459394157000015</v>
      </c>
      <c r="M289" s="99">
        <v>0.54580985636314217</v>
      </c>
      <c r="N289" s="99">
        <v>0.60865995970366826</v>
      </c>
      <c r="O289" s="99">
        <v>0.61905463506925207</v>
      </c>
      <c r="P289" s="99">
        <v>0.51753698575057883</v>
      </c>
      <c r="Q289" s="99">
        <v>0.53447394153836547</v>
      </c>
      <c r="R289" s="99">
        <v>0.53734227833138615</v>
      </c>
      <c r="S289" s="99">
        <v>0.54003836612078771</v>
      </c>
      <c r="T289" s="99">
        <v>0.55471074564394207</v>
      </c>
      <c r="U289" s="99">
        <v>0.54960968662795984</v>
      </c>
      <c r="V289" s="99">
        <v>0.52891412981422437</v>
      </c>
      <c r="W289" s="99">
        <v>0.58350928627509713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0.25365010110437242</v>
      </c>
      <c r="C290" s="123">
        <f t="shared" si="135"/>
        <v>0.30482693661386334</v>
      </c>
      <c r="D290" s="123">
        <f t="shared" si="135"/>
        <v>0.26206432711974709</v>
      </c>
      <c r="E290" s="123">
        <f t="shared" si="135"/>
        <v>0.60913398409248787</v>
      </c>
      <c r="F290" s="123">
        <f t="shared" si="135"/>
        <v>0.30452964456435738</v>
      </c>
      <c r="G290" s="123">
        <f t="shared" si="135"/>
        <v>0.35377183562958697</v>
      </c>
      <c r="H290" s="123">
        <f t="shared" si="135"/>
        <v>0.49370447505697534</v>
      </c>
      <c r="I290" s="123">
        <f t="shared" si="135"/>
        <v>0.48958445085182689</v>
      </c>
      <c r="J290" s="123">
        <f t="shared" si="135"/>
        <v>0.5509175902873189</v>
      </c>
      <c r="K290" s="123">
        <f t="shared" si="135"/>
        <v>0.56768522356707285</v>
      </c>
      <c r="L290" s="123">
        <f t="shared" si="135"/>
        <v>0.59288346933041636</v>
      </c>
      <c r="M290" s="123">
        <f t="shared" si="135"/>
        <v>0.60841079957188005</v>
      </c>
      <c r="N290" s="123">
        <f t="shared" si="135"/>
        <v>0.80785735651023982</v>
      </c>
      <c r="O290" s="123">
        <f t="shared" si="135"/>
        <v>0.5872594305972888</v>
      </c>
      <c r="P290" s="123">
        <f t="shared" si="135"/>
        <v>0.46240650680929907</v>
      </c>
      <c r="Q290" s="123">
        <f t="shared" si="135"/>
        <v>0.66921132584943221</v>
      </c>
      <c r="R290" s="123">
        <f t="shared" si="135"/>
        <v>0.61752345099676886</v>
      </c>
      <c r="S290" s="123">
        <f t="shared" si="135"/>
        <v>0.70235183557673919</v>
      </c>
      <c r="T290" s="123">
        <f t="shared" si="135"/>
        <v>0.58960434110637394</v>
      </c>
      <c r="U290" s="123">
        <f t="shared" si="135"/>
        <v>0.65893034513615956</v>
      </c>
      <c r="V290" s="123">
        <f t="shared" si="135"/>
        <v>0.60270352404199545</v>
      </c>
      <c r="W290" s="123">
        <f t="shared" si="135"/>
        <v>0.64411691649143044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0.25365010110437242</v>
      </c>
      <c r="C291" s="99">
        <f>RES_hhdet_fecs!C86</f>
        <v>0.30482693661386334</v>
      </c>
      <c r="D291" s="99">
        <f>RES_hhdet_fecs!D86</f>
        <v>0.26206432711974709</v>
      </c>
      <c r="E291" s="99">
        <f>RES_hhdet_fecs!E86</f>
        <v>0.60913398409248787</v>
      </c>
      <c r="F291" s="99">
        <f>RES_hhdet_fecs!F86</f>
        <v>0.30452964456435738</v>
      </c>
      <c r="G291" s="99">
        <f>RES_hhdet_fecs!G86</f>
        <v>0.35377183562958697</v>
      </c>
      <c r="H291" s="99">
        <f>RES_hhdet_fecs!H86</f>
        <v>0.49370447505697534</v>
      </c>
      <c r="I291" s="99">
        <f>RES_hhdet_fecs!I86</f>
        <v>0.48958445085182689</v>
      </c>
      <c r="J291" s="99">
        <f>RES_hhdet_fecs!J86</f>
        <v>0.5509175902873189</v>
      </c>
      <c r="K291" s="99">
        <f>RES_hhdet_fecs!K86</f>
        <v>0.56768522356707285</v>
      </c>
      <c r="L291" s="99">
        <f>RES_hhdet_fecs!L86</f>
        <v>0.59288346933041636</v>
      </c>
      <c r="M291" s="99">
        <f>RES_hhdet_fecs!M86</f>
        <v>0.60841079957188005</v>
      </c>
      <c r="N291" s="99">
        <f>RES_hhdet_fecs!N86</f>
        <v>0.80785735651023982</v>
      </c>
      <c r="O291" s="99">
        <f>RES_hhdet_fecs!O86</f>
        <v>0.5872594305972888</v>
      </c>
      <c r="P291" s="99">
        <f>RES_hhdet_fecs!P86</f>
        <v>0.46240650680929907</v>
      </c>
      <c r="Q291" s="99">
        <f>RES_hhdet_fecs!Q86</f>
        <v>0.66921132584943221</v>
      </c>
      <c r="R291" s="99">
        <f>RES_hhdet_fecs!R86</f>
        <v>0.61752345099676886</v>
      </c>
      <c r="S291" s="99">
        <f>RES_hhdet_fecs!S86</f>
        <v>0.70235183557673919</v>
      </c>
      <c r="T291" s="99">
        <f>RES_hhdet_fecs!T86</f>
        <v>0.58960434110637394</v>
      </c>
      <c r="U291" s="99">
        <f>RES_hhdet_fecs!U86</f>
        <v>0.65893034513615956</v>
      </c>
      <c r="V291" s="99">
        <f>RES_hhdet_fecs!V86</f>
        <v>0.60270352404199545</v>
      </c>
      <c r="W291" s="99">
        <f>RES_hhdet_fecs!W86</f>
        <v>0.64411691649143044</v>
      </c>
      <c r="DA291" s="63" t="s">
        <v>2826</v>
      </c>
    </row>
    <row r="292" spans="1:105" ht="12" customHeight="1" x14ac:dyDescent="0.25">
      <c r="A292" s="121" t="s">
        <v>55</v>
      </c>
      <c r="B292" s="123">
        <v>19.008218963001056</v>
      </c>
      <c r="C292" s="123">
        <v>19.176036968651065</v>
      </c>
      <c r="D292" s="123">
        <v>19.449828444236218</v>
      </c>
      <c r="E292" s="123">
        <v>19.691704417267324</v>
      </c>
      <c r="F292" s="123">
        <v>19.616686872425344</v>
      </c>
      <c r="G292" s="123">
        <v>19.551261869852308</v>
      </c>
      <c r="H292" s="123">
        <v>19.477015925496893</v>
      </c>
      <c r="I292" s="123">
        <v>19.629770022913579</v>
      </c>
      <c r="J292" s="123">
        <v>19.119398425916931</v>
      </c>
      <c r="K292" s="123">
        <v>18.621571127180918</v>
      </c>
      <c r="L292" s="123">
        <v>18.898769541213913</v>
      </c>
      <c r="M292" s="123">
        <v>19.197504566230613</v>
      </c>
      <c r="N292" s="123">
        <v>18.344668499549631</v>
      </c>
      <c r="O292" s="123">
        <v>18.041012182385124</v>
      </c>
      <c r="P292" s="123">
        <v>18.023350056060853</v>
      </c>
      <c r="Q292" s="123">
        <v>17.685503768213636</v>
      </c>
      <c r="R292" s="123">
        <v>17.1602332531142</v>
      </c>
      <c r="S292" s="123">
        <v>17.518473560601894</v>
      </c>
      <c r="T292" s="123">
        <v>18.17817024213921</v>
      </c>
      <c r="U292" s="123">
        <v>17.398111298588862</v>
      </c>
      <c r="V292" s="123">
        <v>17.064088500486132</v>
      </c>
      <c r="W292" s="123">
        <v>17.222738490239436</v>
      </c>
      <c r="DA292" s="130" t="s">
        <v>2827</v>
      </c>
    </row>
    <row r="293" spans="1:105" ht="12" customHeight="1" x14ac:dyDescent="0.25">
      <c r="A293" s="97" t="s">
        <v>132</v>
      </c>
      <c r="B293" s="99">
        <v>22.661141244672418</v>
      </c>
      <c r="C293" s="99">
        <v>23.69942035102045</v>
      </c>
      <c r="D293" s="99">
        <v>23.50512409089394</v>
      </c>
      <c r="E293" s="99">
        <v>23.874499357968585</v>
      </c>
      <c r="F293" s="99">
        <v>22.691888359302514</v>
      </c>
      <c r="G293" s="99">
        <v>22.629285686022108</v>
      </c>
      <c r="H293" s="99">
        <v>22.328062160269472</v>
      </c>
      <c r="I293" s="99">
        <v>22.734811053209313</v>
      </c>
      <c r="J293" s="99">
        <v>21.685152843170091</v>
      </c>
      <c r="K293" s="99">
        <v>20.692153895078494</v>
      </c>
      <c r="L293" s="99">
        <v>20.757370741442337</v>
      </c>
      <c r="M293" s="99">
        <v>20.867189936713459</v>
      </c>
      <c r="N293" s="99">
        <v>19.665711530379905</v>
      </c>
      <c r="O293" s="99">
        <v>19.228700172180787</v>
      </c>
      <c r="P293" s="99">
        <v>20.672212632074057</v>
      </c>
      <c r="Q293" s="99">
        <v>19.841823655410213</v>
      </c>
      <c r="R293" s="99">
        <v>18.187296670083533</v>
      </c>
      <c r="S293" s="99">
        <v>18.536328121088022</v>
      </c>
      <c r="T293" s="99">
        <v>20.434392411572489</v>
      </c>
      <c r="U293" s="99">
        <v>18.930126190888288</v>
      </c>
      <c r="V293" s="99">
        <v>18.074220938284427</v>
      </c>
      <c r="W293" s="99">
        <v>18.982062177555321</v>
      </c>
      <c r="DA293" s="63" t="s">
        <v>2828</v>
      </c>
    </row>
    <row r="294" spans="1:105" ht="12" customHeight="1" x14ac:dyDescent="0.25">
      <c r="A294" s="97" t="s">
        <v>131</v>
      </c>
      <c r="B294" s="99">
        <v>16.580112579312217</v>
      </c>
      <c r="C294" s="99">
        <v>17.18480402545271</v>
      </c>
      <c r="D294" s="99">
        <v>17.468228256024013</v>
      </c>
      <c r="E294" s="99">
        <v>17.933208311585638</v>
      </c>
      <c r="F294" s="99">
        <v>17.807168314970831</v>
      </c>
      <c r="G294" s="99">
        <v>17.671227075759234</v>
      </c>
      <c r="H294" s="99">
        <v>18.567675892803013</v>
      </c>
      <c r="I294" s="99">
        <v>19.966064127221554</v>
      </c>
      <c r="J294" s="99">
        <v>19.513761969868</v>
      </c>
      <c r="K294" s="99">
        <v>18.450224716461509</v>
      </c>
      <c r="L294" s="99">
        <v>18.77501457168249</v>
      </c>
      <c r="M294" s="99">
        <v>18.564773728705003</v>
      </c>
      <c r="N294" s="99">
        <v>16.497151766397778</v>
      </c>
      <c r="O294" s="99">
        <v>16.296423366833537</v>
      </c>
      <c r="P294" s="99">
        <v>18.795066002296949</v>
      </c>
      <c r="Q294" s="99">
        <v>17.705121143288466</v>
      </c>
      <c r="R294" s="99">
        <v>15.278198228408032</v>
      </c>
      <c r="S294" s="99">
        <v>15.819494387213844</v>
      </c>
      <c r="T294" s="99">
        <v>18.673192912368716</v>
      </c>
      <c r="U294" s="99">
        <v>16.594323610858247</v>
      </c>
      <c r="V294" s="99">
        <v>15.989023566991023</v>
      </c>
      <c r="W294" s="99">
        <v>16.84091029064831</v>
      </c>
      <c r="DA294" s="63" t="s">
        <v>2829</v>
      </c>
    </row>
    <row r="295" spans="1:105" ht="12" customHeight="1" x14ac:dyDescent="0.25">
      <c r="A295" s="100" t="s">
        <v>205</v>
      </c>
      <c r="B295" s="102">
        <v>7.5819496536394038</v>
      </c>
      <c r="C295" s="102">
        <v>7.9423367024988929</v>
      </c>
      <c r="D295" s="102">
        <v>8.2144091996387196</v>
      </c>
      <c r="E295" s="102">
        <v>8.3195620125164123</v>
      </c>
      <c r="F295" s="102">
        <v>8.4708868428377802</v>
      </c>
      <c r="G295" s="102">
        <v>8.4533541093656268</v>
      </c>
      <c r="H295" s="102">
        <v>8.5337002608934664</v>
      </c>
      <c r="I295" s="102">
        <v>9.9126124258223758</v>
      </c>
      <c r="J295" s="102">
        <v>9.1246612714044755</v>
      </c>
      <c r="K295" s="102">
        <v>8.618249787064757</v>
      </c>
      <c r="L295" s="102">
        <v>8.4410185574777472</v>
      </c>
      <c r="M295" s="102">
        <v>8.374555910314756</v>
      </c>
      <c r="N295" s="102">
        <v>7.0069855706577737</v>
      </c>
      <c r="O295" s="102">
        <v>7.0343051320633432</v>
      </c>
      <c r="P295" s="102">
        <v>8.1845356375043163</v>
      </c>
      <c r="Q295" s="102">
        <v>7.4982438737976587</v>
      </c>
      <c r="R295" s="102">
        <v>6.3906535010388987</v>
      </c>
      <c r="S295" s="102">
        <v>6.8092362559596609</v>
      </c>
      <c r="T295" s="102">
        <v>8.5886844062751067</v>
      </c>
      <c r="U295" s="102">
        <v>7.3103841661626179</v>
      </c>
      <c r="V295" s="102">
        <v>6.7649688445724223</v>
      </c>
      <c r="W295" s="102">
        <v>7.3750892793370966</v>
      </c>
      <c r="DA295" s="131" t="s">
        <v>2830</v>
      </c>
    </row>
    <row r="296" spans="1:105" ht="12" customHeight="1" x14ac:dyDescent="0.25">
      <c r="A296" s="103" t="s">
        <v>52</v>
      </c>
      <c r="B296" s="105">
        <v>8.9981629256728137</v>
      </c>
      <c r="C296" s="105">
        <v>9.2424673229538161</v>
      </c>
      <c r="D296" s="105">
        <v>9.2538190563852964</v>
      </c>
      <c r="E296" s="105">
        <v>9.6136462990692166</v>
      </c>
      <c r="F296" s="105">
        <v>9.3362814721330576</v>
      </c>
      <c r="G296" s="105">
        <v>9.2178729663936032</v>
      </c>
      <c r="H296" s="105">
        <v>10.033975631909547</v>
      </c>
      <c r="I296" s="105">
        <v>10.053451701399187</v>
      </c>
      <c r="J296" s="105">
        <v>10.389100698463523</v>
      </c>
      <c r="K296" s="105">
        <v>9.8319749293967558</v>
      </c>
      <c r="L296" s="105">
        <v>10.333996014204743</v>
      </c>
      <c r="M296" s="105">
        <v>10.190217818390252</v>
      </c>
      <c r="N296" s="105">
        <v>9.4901661957400005</v>
      </c>
      <c r="O296" s="105">
        <v>9.26211823477019</v>
      </c>
      <c r="P296" s="105">
        <v>10.610530364792638</v>
      </c>
      <c r="Q296" s="105">
        <v>10.206877269490798</v>
      </c>
      <c r="R296" s="105">
        <v>8.8875447273691268</v>
      </c>
      <c r="S296" s="105">
        <v>9.0102581312541847</v>
      </c>
      <c r="T296" s="105">
        <v>10.084508506093604</v>
      </c>
      <c r="U296" s="105">
        <v>9.2839394446956227</v>
      </c>
      <c r="V296" s="105">
        <v>9.2240547224185967</v>
      </c>
      <c r="W296" s="105">
        <v>9.4658210113112116</v>
      </c>
      <c r="DA296" s="132" t="s">
        <v>2831</v>
      </c>
    </row>
    <row r="297" spans="1:105" ht="12" customHeight="1" x14ac:dyDescent="0.25">
      <c r="A297" s="106" t="s">
        <v>124</v>
      </c>
      <c r="B297" s="102">
        <v>17.185781292292283</v>
      </c>
      <c r="C297" s="102">
        <v>17.366498235392612</v>
      </c>
      <c r="D297" s="102">
        <v>17.594760758893354</v>
      </c>
      <c r="E297" s="102">
        <v>17.577065493174729</v>
      </c>
      <c r="F297" s="102">
        <v>17.926882484166185</v>
      </c>
      <c r="G297" s="102">
        <v>18.683810345074793</v>
      </c>
      <c r="H297" s="102">
        <v>17.696542842495635</v>
      </c>
      <c r="I297" s="102">
        <v>18.02050199502407</v>
      </c>
      <c r="J297" s="102">
        <v>17.304015207664296</v>
      </c>
      <c r="K297" s="102">
        <v>17.663494181364747</v>
      </c>
      <c r="L297" s="102">
        <v>18.270101769119737</v>
      </c>
      <c r="M297" s="102">
        <v>18.311990936391403</v>
      </c>
      <c r="N297" s="102">
        <v>17.300165993560196</v>
      </c>
      <c r="O297" s="102">
        <v>16.939384091097796</v>
      </c>
      <c r="P297" s="102">
        <v>16.105113001744197</v>
      </c>
      <c r="Q297" s="102">
        <v>15.522649384976971</v>
      </c>
      <c r="R297" s="102">
        <v>15.740270169454224</v>
      </c>
      <c r="S297" s="102">
        <v>15.930625625235278</v>
      </c>
      <c r="T297" s="102">
        <v>15.937966175104021</v>
      </c>
      <c r="U297" s="102">
        <v>15.056758398648483</v>
      </c>
      <c r="V297" s="102">
        <v>14.908378131118937</v>
      </c>
      <c r="W297" s="102">
        <v>14.504481676233645</v>
      </c>
      <c r="DA297" s="131" t="s">
        <v>2832</v>
      </c>
    </row>
    <row r="298" spans="1:105" ht="12" customHeight="1" x14ac:dyDescent="0.25">
      <c r="A298" s="107" t="s">
        <v>123</v>
      </c>
      <c r="B298" s="105">
        <v>11.311835620089257</v>
      </c>
      <c r="C298" s="105">
        <v>11.237623437784377</v>
      </c>
      <c r="D298" s="105">
        <v>11.120055032460904</v>
      </c>
      <c r="E298" s="105">
        <v>11.050272326327505</v>
      </c>
      <c r="F298" s="105">
        <v>11.260350657552298</v>
      </c>
      <c r="G298" s="105">
        <v>11.246187070975537</v>
      </c>
      <c r="H298" s="105">
        <v>11.446699505070431</v>
      </c>
      <c r="I298" s="105">
        <v>11.394637618531512</v>
      </c>
      <c r="J298" s="105">
        <v>11.508111315270027</v>
      </c>
      <c r="K298" s="105">
        <v>11.390861037573302</v>
      </c>
      <c r="L298" s="105">
        <v>11.769023092443705</v>
      </c>
      <c r="M298" s="105">
        <v>10.924017200114786</v>
      </c>
      <c r="N298" s="105">
        <v>10.347339259305269</v>
      </c>
      <c r="O298" s="105">
        <v>10.249834044859139</v>
      </c>
      <c r="P298" s="105">
        <v>9.819002458511493</v>
      </c>
      <c r="Q298" s="105">
        <v>9.275577863547678</v>
      </c>
      <c r="R298" s="105">
        <v>9.7116678124415632</v>
      </c>
      <c r="S298" s="105">
        <v>9.9256752220557392</v>
      </c>
      <c r="T298" s="105">
        <v>10.285080333812543</v>
      </c>
      <c r="U298" s="105">
        <v>10.094033308432635</v>
      </c>
      <c r="V298" s="105">
        <v>11.112065385594503</v>
      </c>
      <c r="W298" s="105">
        <v>10.379972923845051</v>
      </c>
      <c r="DA298" s="132" t="s">
        <v>2833</v>
      </c>
    </row>
    <row r="299" spans="1:105" ht="12" customHeight="1" x14ac:dyDescent="0.25">
      <c r="A299" s="108" t="s">
        <v>50</v>
      </c>
      <c r="B299" s="99">
        <v>3.1576546005236477</v>
      </c>
      <c r="C299" s="99">
        <v>3.4314688756091094</v>
      </c>
      <c r="D299" s="99">
        <v>3.3127245101981795</v>
      </c>
      <c r="E299" s="99">
        <v>2.9102699037082287</v>
      </c>
      <c r="F299" s="99">
        <v>3.1161330332662986</v>
      </c>
      <c r="G299" s="99">
        <v>3.4040261288204725</v>
      </c>
      <c r="H299" s="99">
        <v>3.3895490981215577</v>
      </c>
      <c r="I299" s="99">
        <v>3.3388868089797858</v>
      </c>
      <c r="J299" s="99">
        <v>3.3067390480828345</v>
      </c>
      <c r="K299" s="99">
        <v>3.2580621270553971</v>
      </c>
      <c r="L299" s="99">
        <v>3.0816623115937447</v>
      </c>
      <c r="M299" s="99">
        <v>2.54702939283283</v>
      </c>
      <c r="N299" s="99">
        <v>2.2048088137323822</v>
      </c>
      <c r="O299" s="99">
        <v>1.9045711635514584</v>
      </c>
      <c r="P299" s="99">
        <v>1.9690200929045634</v>
      </c>
      <c r="Q299" s="99">
        <v>1.5641918159367734</v>
      </c>
      <c r="R299" s="99">
        <v>1.7665541743509519</v>
      </c>
      <c r="S299" s="99">
        <v>1.8351581850977916</v>
      </c>
      <c r="T299" s="99">
        <v>1.843914800956677</v>
      </c>
      <c r="U299" s="99">
        <v>1.8759532932562766</v>
      </c>
      <c r="V299" s="99">
        <v>2.329620254348042</v>
      </c>
      <c r="W299" s="99">
        <v>1.8088811320757621</v>
      </c>
      <c r="DA299" s="63" t="s">
        <v>2834</v>
      </c>
    </row>
    <row r="300" spans="1:105" ht="12" customHeight="1" x14ac:dyDescent="0.25">
      <c r="A300" s="108" t="s">
        <v>52</v>
      </c>
      <c r="B300" s="99">
        <v>8.1541810195656108</v>
      </c>
      <c r="C300" s="99">
        <v>7.8061545621752639</v>
      </c>
      <c r="D300" s="99">
        <v>7.8073305222627249</v>
      </c>
      <c r="E300" s="99">
        <v>8.1400024226192738</v>
      </c>
      <c r="F300" s="99">
        <v>8.1442176242859965</v>
      </c>
      <c r="G300" s="99">
        <v>7.8421609421550666</v>
      </c>
      <c r="H300" s="99">
        <v>8.0571504069488729</v>
      </c>
      <c r="I300" s="99">
        <v>8.0557508095517285</v>
      </c>
      <c r="J300" s="99">
        <v>8.2013722671871943</v>
      </c>
      <c r="K300" s="99">
        <v>8.1327989105179075</v>
      </c>
      <c r="L300" s="99">
        <v>8.6873607808499607</v>
      </c>
      <c r="M300" s="99">
        <v>8.3769878072819566</v>
      </c>
      <c r="N300" s="99">
        <v>8.1425304455728877</v>
      </c>
      <c r="O300" s="99">
        <v>8.345262881307681</v>
      </c>
      <c r="P300" s="99">
        <v>7.8499823656069276</v>
      </c>
      <c r="Q300" s="99">
        <v>7.7113860476109055</v>
      </c>
      <c r="R300" s="99">
        <v>7.9451136380906142</v>
      </c>
      <c r="S300" s="99">
        <v>8.0905170369579462</v>
      </c>
      <c r="T300" s="99">
        <v>8.4411655328558641</v>
      </c>
      <c r="U300" s="99">
        <v>8.2180800151763584</v>
      </c>
      <c r="V300" s="99">
        <v>8.7824451312464653</v>
      </c>
      <c r="W300" s="99">
        <v>8.5710917917692875</v>
      </c>
      <c r="DA300" s="63" t="s">
        <v>2835</v>
      </c>
    </row>
    <row r="301" spans="1:105" ht="12" customHeight="1" x14ac:dyDescent="0.25">
      <c r="A301" s="106" t="s">
        <v>122</v>
      </c>
      <c r="B301" s="102">
        <v>18.51925830562281</v>
      </c>
      <c r="C301" s="102">
        <v>18.03206109819461</v>
      </c>
      <c r="D301" s="102">
        <v>18.426945973078382</v>
      </c>
      <c r="E301" s="102">
        <v>18.561434887347882</v>
      </c>
      <c r="F301" s="102">
        <v>18.74559862977393</v>
      </c>
      <c r="G301" s="102">
        <v>18.207387526353116</v>
      </c>
      <c r="H301" s="102">
        <v>18.698832573692982</v>
      </c>
      <c r="I301" s="102">
        <v>18.522874901868555</v>
      </c>
      <c r="J301" s="102">
        <v>18.514791558397825</v>
      </c>
      <c r="K301" s="102">
        <v>17.98561633390576</v>
      </c>
      <c r="L301" s="102">
        <v>18.532940608513691</v>
      </c>
      <c r="M301" s="102">
        <v>19.030099289939105</v>
      </c>
      <c r="N301" s="102">
        <v>18.498606647612966</v>
      </c>
      <c r="O301" s="102">
        <v>18.366282461356299</v>
      </c>
      <c r="P301" s="102">
        <v>17.605902981334321</v>
      </c>
      <c r="Q301" s="102">
        <v>17.733511878841462</v>
      </c>
      <c r="R301" s="102">
        <v>17.727982746656032</v>
      </c>
      <c r="S301" s="102">
        <v>18.110161870563442</v>
      </c>
      <c r="T301" s="102">
        <v>17.946780933007975</v>
      </c>
      <c r="U301" s="102">
        <v>17.625669044419272</v>
      </c>
      <c r="V301" s="102">
        <v>17.687151678923762</v>
      </c>
      <c r="W301" s="102">
        <v>17.164589860934477</v>
      </c>
      <c r="DA301" s="131" t="s">
        <v>2836</v>
      </c>
    </row>
    <row r="302" spans="1:105" ht="12" customHeight="1" x14ac:dyDescent="0.25">
      <c r="A302" s="107" t="s">
        <v>121</v>
      </c>
      <c r="B302" s="105">
        <v>15.268881743300986</v>
      </c>
      <c r="C302" s="105">
        <v>15.206351270024497</v>
      </c>
      <c r="D302" s="105">
        <v>16.129551642852991</v>
      </c>
      <c r="E302" s="105">
        <v>16.766217022639118</v>
      </c>
      <c r="F302" s="105">
        <v>17.175850708836045</v>
      </c>
      <c r="G302" s="105">
        <v>17.034539970093917</v>
      </c>
      <c r="H302" s="105">
        <v>17.090989823583762</v>
      </c>
      <c r="I302" s="105">
        <v>17.525480195505075</v>
      </c>
      <c r="J302" s="105">
        <v>16.52014334975178</v>
      </c>
      <c r="K302" s="105">
        <v>16.410974920208613</v>
      </c>
      <c r="L302" s="105">
        <v>16.131103033309991</v>
      </c>
      <c r="M302" s="105">
        <v>16.599964209867217</v>
      </c>
      <c r="N302" s="105">
        <v>15.80388792499603</v>
      </c>
      <c r="O302" s="105">
        <v>15.309167563648689</v>
      </c>
      <c r="P302" s="105">
        <v>14.459864570046188</v>
      </c>
      <c r="Q302" s="105">
        <v>14.152605786011327</v>
      </c>
      <c r="R302" s="105">
        <v>14.331613161079259</v>
      </c>
      <c r="S302" s="105">
        <v>14.881849287894406</v>
      </c>
      <c r="T302" s="105">
        <v>14.976881281867691</v>
      </c>
      <c r="U302" s="105">
        <v>15.00655144921306</v>
      </c>
      <c r="V302" s="105">
        <v>14.874449244358154</v>
      </c>
      <c r="W302" s="105">
        <v>15.23334062813036</v>
      </c>
      <c r="DA302" s="132" t="s">
        <v>2837</v>
      </c>
    </row>
    <row r="303" spans="1:105" ht="12" customHeight="1" x14ac:dyDescent="0.25">
      <c r="A303" s="108" t="s">
        <v>53</v>
      </c>
      <c r="B303" s="99">
        <v>6.1572865225377269</v>
      </c>
      <c r="C303" s="99">
        <v>6.0343294448981304</v>
      </c>
      <c r="D303" s="99">
        <v>6.6465977777596059</v>
      </c>
      <c r="E303" s="99">
        <v>7.0878563783066681</v>
      </c>
      <c r="F303" s="99">
        <v>7.5794861970017608</v>
      </c>
      <c r="G303" s="99">
        <v>7.5303439694606444</v>
      </c>
      <c r="H303" s="99">
        <v>7.2822501795843682</v>
      </c>
      <c r="I303" s="99">
        <v>7.8422015949048571</v>
      </c>
      <c r="J303" s="99">
        <v>6.7997901869245112</v>
      </c>
      <c r="K303" s="99">
        <v>6.6454731402145786</v>
      </c>
      <c r="L303" s="99">
        <v>6.5247146434871706</v>
      </c>
      <c r="M303" s="99">
        <v>6.6315215434966754</v>
      </c>
      <c r="N303" s="99">
        <v>6.0082576668109011</v>
      </c>
      <c r="O303" s="99">
        <v>5.6424725024041251</v>
      </c>
      <c r="P303" s="99">
        <v>4.9883412059701238</v>
      </c>
      <c r="Q303" s="99">
        <v>4.464492642896567</v>
      </c>
      <c r="R303" s="99">
        <v>4.4998349887871045</v>
      </c>
      <c r="S303" s="99">
        <v>4.9898642766714643</v>
      </c>
      <c r="T303" s="99">
        <v>4.9704529279156038</v>
      </c>
      <c r="U303" s="99">
        <v>5.0116991941367388</v>
      </c>
      <c r="V303" s="99">
        <v>4.7668915401297678</v>
      </c>
      <c r="W303" s="99">
        <v>5.2506254489925173</v>
      </c>
      <c r="DA303" s="63" t="s">
        <v>2838</v>
      </c>
    </row>
    <row r="304" spans="1:105" ht="12" customHeight="1" x14ac:dyDescent="0.25">
      <c r="A304" s="108" t="s">
        <v>52</v>
      </c>
      <c r="B304" s="99">
        <v>9.1115952207632578</v>
      </c>
      <c r="C304" s="99">
        <v>9.1720218251263645</v>
      </c>
      <c r="D304" s="99">
        <v>9.4829538650933802</v>
      </c>
      <c r="E304" s="99">
        <v>9.6783606443324484</v>
      </c>
      <c r="F304" s="99">
        <v>9.5963645118342811</v>
      </c>
      <c r="G304" s="99">
        <v>9.5041960006332662</v>
      </c>
      <c r="H304" s="99">
        <v>9.8087396439993988</v>
      </c>
      <c r="I304" s="99">
        <v>9.6832786006002216</v>
      </c>
      <c r="J304" s="99">
        <v>9.7203531628272692</v>
      </c>
      <c r="K304" s="99">
        <v>9.765501779994036</v>
      </c>
      <c r="L304" s="99">
        <v>9.6063883898228219</v>
      </c>
      <c r="M304" s="99">
        <v>9.9684426663705423</v>
      </c>
      <c r="N304" s="99">
        <v>9.7956302581851293</v>
      </c>
      <c r="O304" s="99">
        <v>9.6666950612445675</v>
      </c>
      <c r="P304" s="99">
        <v>9.4715233640760665</v>
      </c>
      <c r="Q304" s="99">
        <v>9.6881131431147658</v>
      </c>
      <c r="R304" s="99">
        <v>9.8317781722921538</v>
      </c>
      <c r="S304" s="99">
        <v>9.8919850112229373</v>
      </c>
      <c r="T304" s="99">
        <v>10.006428353952087</v>
      </c>
      <c r="U304" s="99">
        <v>9.9948522550763226</v>
      </c>
      <c r="V304" s="99">
        <v>10.107557704228377</v>
      </c>
      <c r="W304" s="99">
        <v>9.9827151791378395</v>
      </c>
      <c r="DA304" s="63" t="s">
        <v>2839</v>
      </c>
    </row>
    <row r="305" spans="1:105" ht="12" customHeight="1" x14ac:dyDescent="0.25">
      <c r="A305" s="121" t="s">
        <v>54</v>
      </c>
      <c r="B305" s="123">
        <v>10.536521094068865</v>
      </c>
      <c r="C305" s="123">
        <v>10.768574801380122</v>
      </c>
      <c r="D305" s="123">
        <v>10.879627226717723</v>
      </c>
      <c r="E305" s="123">
        <v>10.945253834212014</v>
      </c>
      <c r="F305" s="123">
        <v>10.585675396235143</v>
      </c>
      <c r="G305" s="123">
        <v>10.809824278463109</v>
      </c>
      <c r="H305" s="123">
        <v>10.308900586118877</v>
      </c>
      <c r="I305" s="123">
        <v>10.115666531643239</v>
      </c>
      <c r="J305" s="123">
        <v>9.3983601966948935</v>
      </c>
      <c r="K305" s="123">
        <v>9.1605870269028653</v>
      </c>
      <c r="L305" s="123">
        <v>8.9386095898931863</v>
      </c>
      <c r="M305" s="123">
        <v>8.4456934216584241</v>
      </c>
      <c r="N305" s="123">
        <v>8.0966859580772077</v>
      </c>
      <c r="O305" s="123">
        <v>7.9473809301618967</v>
      </c>
      <c r="P305" s="123">
        <v>7.6047350950967436</v>
      </c>
      <c r="Q305" s="123">
        <v>7.6369377808096317</v>
      </c>
      <c r="R305" s="123">
        <v>7.5748211894370998</v>
      </c>
      <c r="S305" s="123">
        <v>7.9289423209092567</v>
      </c>
      <c r="T305" s="123">
        <v>8.0936150309152577</v>
      </c>
      <c r="U305" s="123">
        <v>7.9709452142092587</v>
      </c>
      <c r="V305" s="123">
        <v>8.0591543445068616</v>
      </c>
      <c r="W305" s="123">
        <v>8.0141428877772007</v>
      </c>
      <c r="DA305" s="130" t="s">
        <v>2840</v>
      </c>
    </row>
    <row r="306" spans="1:105" ht="12" customHeight="1" x14ac:dyDescent="0.25">
      <c r="A306" s="97" t="s">
        <v>208</v>
      </c>
      <c r="B306" s="99">
        <v>15.631302271405765</v>
      </c>
      <c r="C306" s="99">
        <v>15.98522761449024</v>
      </c>
      <c r="D306" s="99">
        <v>16.167761239659008</v>
      </c>
      <c r="E306" s="99">
        <v>16.244476596184199</v>
      </c>
      <c r="F306" s="99">
        <v>15.221115079426681</v>
      </c>
      <c r="G306" s="99">
        <v>15.60229772467509</v>
      </c>
      <c r="H306" s="99">
        <v>14.635500646899448</v>
      </c>
      <c r="I306" s="99">
        <v>14.439144430500372</v>
      </c>
      <c r="J306" s="99">
        <v>14.525304871857459</v>
      </c>
      <c r="K306" s="99">
        <v>14.603254784226232</v>
      </c>
      <c r="L306" s="99">
        <v>12.170679305010362</v>
      </c>
      <c r="M306" s="99">
        <v>11.637071598985301</v>
      </c>
      <c r="N306" s="99">
        <v>11.375231741112461</v>
      </c>
      <c r="O306" s="99">
        <v>11.048620821001874</v>
      </c>
      <c r="P306" s="99">
        <v>10.901190013482555</v>
      </c>
      <c r="Q306" s="99">
        <v>10.872407651671892</v>
      </c>
      <c r="R306" s="99">
        <v>10.807790817639674</v>
      </c>
      <c r="S306" s="99">
        <v>10.931984477936085</v>
      </c>
      <c r="T306" s="99">
        <v>11.987200084161556</v>
      </c>
      <c r="U306" s="99">
        <v>11.766016488999579</v>
      </c>
      <c r="V306" s="99">
        <v>11.87250889444009</v>
      </c>
      <c r="W306" s="99">
        <v>12.038358291105691</v>
      </c>
      <c r="DA306" s="63" t="s">
        <v>2841</v>
      </c>
    </row>
    <row r="307" spans="1:105" ht="12" customHeight="1" x14ac:dyDescent="0.25">
      <c r="A307" s="97" t="s">
        <v>50</v>
      </c>
      <c r="B307" s="99">
        <v>11.427054183544991</v>
      </c>
      <c r="C307" s="99">
        <v>11.4551427273346</v>
      </c>
      <c r="D307" s="99">
        <v>11.594551809066086</v>
      </c>
      <c r="E307" s="99">
        <v>12.323715162588794</v>
      </c>
      <c r="F307" s="99">
        <v>11.550974500591666</v>
      </c>
      <c r="G307" s="99">
        <v>12.536627967734615</v>
      </c>
      <c r="H307" s="99">
        <v>10.968503836051362</v>
      </c>
      <c r="I307" s="99">
        <v>11.417785979073946</v>
      </c>
      <c r="J307" s="99">
        <v>9.5931989846118597</v>
      </c>
      <c r="K307" s="99">
        <v>9.8994722752443973</v>
      </c>
      <c r="L307" s="99">
        <v>9.4134759555829426</v>
      </c>
      <c r="M307" s="99">
        <v>9.2710359604591357</v>
      </c>
      <c r="N307" s="99">
        <v>8.5192030119169608</v>
      </c>
      <c r="O307" s="99">
        <v>8.4205218154113837</v>
      </c>
      <c r="P307" s="99">
        <v>8.3068155784229312</v>
      </c>
      <c r="Q307" s="99">
        <v>8.3696755023945038</v>
      </c>
      <c r="R307" s="99">
        <v>8.2616739786192657</v>
      </c>
      <c r="S307" s="99">
        <v>8.9198930768530893</v>
      </c>
      <c r="T307" s="99">
        <v>9.1370827826195882</v>
      </c>
      <c r="U307" s="99">
        <v>9.233383747110981</v>
      </c>
      <c r="V307" s="99">
        <v>9.3364352997874054</v>
      </c>
      <c r="W307" s="99">
        <v>9.0874041141671373</v>
      </c>
      <c r="DA307" s="63" t="s">
        <v>2842</v>
      </c>
    </row>
    <row r="308" spans="1:105" ht="12" customHeight="1" x14ac:dyDescent="0.25">
      <c r="A308" s="109" t="s">
        <v>120</v>
      </c>
      <c r="B308" s="110">
        <v>8.5986962234887656</v>
      </c>
      <c r="C308" s="110">
        <v>8.9449482344007709</v>
      </c>
      <c r="D308" s="110">
        <v>9.087100638997569</v>
      </c>
      <c r="E308" s="110">
        <v>8.8389937588486998</v>
      </c>
      <c r="F308" s="110">
        <v>8.8999535127023766</v>
      </c>
      <c r="G308" s="110">
        <v>8.7743933751151584</v>
      </c>
      <c r="H308" s="110">
        <v>9.0388818015088717</v>
      </c>
      <c r="I308" s="110">
        <v>8.612603596650219</v>
      </c>
      <c r="J308" s="110">
        <v>8.222454286544874</v>
      </c>
      <c r="K308" s="110">
        <v>7.6963618259564557</v>
      </c>
      <c r="L308" s="110">
        <v>8.079104883771139</v>
      </c>
      <c r="M308" s="110">
        <v>7.4612495930436058</v>
      </c>
      <c r="N308" s="110">
        <v>7.2599264919189865</v>
      </c>
      <c r="O308" s="110">
        <v>7.117291602184781</v>
      </c>
      <c r="P308" s="110">
        <v>6.6268208579123868</v>
      </c>
      <c r="Q308" s="110">
        <v>6.6684505072904932</v>
      </c>
      <c r="R308" s="110">
        <v>6.6330066741586604</v>
      </c>
      <c r="S308" s="110">
        <v>6.9277628828659754</v>
      </c>
      <c r="T308" s="110">
        <v>6.8883361075378202</v>
      </c>
      <c r="U308" s="110">
        <v>6.7353157042016978</v>
      </c>
      <c r="V308" s="110">
        <v>6.8467527271295818</v>
      </c>
      <c r="W308" s="110">
        <v>6.8718929238248609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86.8663892513419</v>
      </c>
      <c r="C310" s="118">
        <f t="shared" si="136"/>
        <v>89.230438412977833</v>
      </c>
      <c r="D310" s="118">
        <f t="shared" si="136"/>
        <v>88.740689306167582</v>
      </c>
      <c r="E310" s="118">
        <f t="shared" si="136"/>
        <v>96.451002606086405</v>
      </c>
      <c r="F310" s="118">
        <f t="shared" si="136"/>
        <v>92.464631501660563</v>
      </c>
      <c r="G310" s="118">
        <f t="shared" si="136"/>
        <v>95.043101324243125</v>
      </c>
      <c r="H310" s="118">
        <f t="shared" si="136"/>
        <v>94.438936937802538</v>
      </c>
      <c r="I310" s="118">
        <f t="shared" si="136"/>
        <v>95.067666829284633</v>
      </c>
      <c r="J310" s="118">
        <f t="shared" si="136"/>
        <v>99.861309919193801</v>
      </c>
      <c r="K310" s="118">
        <f t="shared" si="136"/>
        <v>98.381182936536945</v>
      </c>
      <c r="L310" s="118">
        <f t="shared" si="136"/>
        <v>104.09365214645028</v>
      </c>
      <c r="M310" s="118">
        <f t="shared" si="136"/>
        <v>93.924628960818637</v>
      </c>
      <c r="N310" s="118">
        <f t="shared" si="136"/>
        <v>103.39365850122458</v>
      </c>
      <c r="O310" s="118">
        <f t="shared" si="136"/>
        <v>103.11575333967961</v>
      </c>
      <c r="P310" s="118">
        <f t="shared" si="136"/>
        <v>90.1106046182841</v>
      </c>
      <c r="Q310" s="118">
        <f t="shared" si="136"/>
        <v>94.297402564345148</v>
      </c>
      <c r="R310" s="118">
        <f t="shared" ref="R310:V310" si="137">R311+R314+R316+R329</f>
        <v>94.58432069877594</v>
      </c>
      <c r="S310" s="118">
        <f t="shared" si="137"/>
        <v>96.831100508926369</v>
      </c>
      <c r="T310" s="118">
        <f t="shared" si="137"/>
        <v>100.3885400150414</v>
      </c>
      <c r="U310" s="118">
        <f t="shared" si="137"/>
        <v>100.05548126036418</v>
      </c>
      <c r="V310" s="118">
        <f t="shared" si="137"/>
        <v>97.457307955954349</v>
      </c>
      <c r="W310" s="118">
        <f t="shared" ref="W310" si="138">W311+W314+W316+W329</f>
        <v>106.29416983827457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68.408481561027216</v>
      </c>
      <c r="C311" s="123">
        <f t="shared" si="139"/>
        <v>70.33184283979574</v>
      </c>
      <c r="D311" s="123">
        <f t="shared" si="139"/>
        <v>69.427201551263892</v>
      </c>
      <c r="E311" s="123">
        <f t="shared" si="139"/>
        <v>75.996234511622859</v>
      </c>
      <c r="F311" s="123">
        <f t="shared" si="139"/>
        <v>72.639552786718724</v>
      </c>
      <c r="G311" s="123">
        <f t="shared" si="139"/>
        <v>74.803624198242915</v>
      </c>
      <c r="H311" s="123">
        <f t="shared" si="139"/>
        <v>73.751582834644381</v>
      </c>
      <c r="I311" s="123">
        <f t="shared" si="139"/>
        <v>74.137357298513479</v>
      </c>
      <c r="J311" s="123">
        <f t="shared" si="139"/>
        <v>79.312702818494841</v>
      </c>
      <c r="K311" s="123">
        <f t="shared" si="139"/>
        <v>78.12003483488688</v>
      </c>
      <c r="L311" s="123">
        <f t="shared" si="139"/>
        <v>83.376772446988511</v>
      </c>
      <c r="M311" s="123">
        <f t="shared" si="139"/>
        <v>73.050881138784632</v>
      </c>
      <c r="N311" s="123">
        <f t="shared" si="139"/>
        <v>82.526620209374627</v>
      </c>
      <c r="O311" s="123">
        <f t="shared" si="139"/>
        <v>82.93404802549577</v>
      </c>
      <c r="P311" s="123">
        <f t="shared" si="139"/>
        <v>70.385617399266181</v>
      </c>
      <c r="Q311" s="123">
        <f t="shared" si="139"/>
        <v>73.96256052724496</v>
      </c>
      <c r="R311" s="123">
        <f t="shared" ref="R311:V311" si="140">SUM(R312:R313)</f>
        <v>74.646017087492012</v>
      </c>
      <c r="S311" s="123">
        <f t="shared" si="140"/>
        <v>75.76550228777343</v>
      </c>
      <c r="T311" s="123">
        <f t="shared" si="140"/>
        <v>78.714776564733327</v>
      </c>
      <c r="U311" s="123">
        <f t="shared" si="140"/>
        <v>78.465128776772275</v>
      </c>
      <c r="V311" s="123">
        <f t="shared" si="140"/>
        <v>75.922012095978388</v>
      </c>
      <c r="W311" s="123">
        <f t="shared" ref="W311" si="141">SUM(W312:W313)</f>
        <v>84.145581163005986</v>
      </c>
      <c r="DA311" s="130" t="s">
        <v>2990</v>
      </c>
    </row>
    <row r="312" spans="1:105" ht="12" customHeight="1" x14ac:dyDescent="0.25">
      <c r="A312" s="97" t="s">
        <v>205</v>
      </c>
      <c r="B312" s="99">
        <v>67.795060017992114</v>
      </c>
      <c r="C312" s="99">
        <v>69.699532041343048</v>
      </c>
      <c r="D312" s="99">
        <v>68.814202431598218</v>
      </c>
      <c r="E312" s="99">
        <v>75.354990929539838</v>
      </c>
      <c r="F312" s="99">
        <v>72.035665666622563</v>
      </c>
      <c r="G312" s="99">
        <v>74.191319606420024</v>
      </c>
      <c r="H312" s="99">
        <v>73.156392361880805</v>
      </c>
      <c r="I312" s="99">
        <v>73.547725664937317</v>
      </c>
      <c r="J312" s="99">
        <v>78.69712043284747</v>
      </c>
      <c r="K312" s="99">
        <v>77.524607288212337</v>
      </c>
      <c r="L312" s="99">
        <v>82.742178505418508</v>
      </c>
      <c r="M312" s="99">
        <v>72.505071282421497</v>
      </c>
      <c r="N312" s="99">
        <v>81.917960249670955</v>
      </c>
      <c r="O312" s="99">
        <v>82.314993390426523</v>
      </c>
      <c r="P312" s="99">
        <v>69.8680804135156</v>
      </c>
      <c r="Q312" s="99">
        <v>73.428086585706595</v>
      </c>
      <c r="R312" s="99">
        <v>74.108674809160632</v>
      </c>
      <c r="S312" s="99">
        <v>75.225463921652647</v>
      </c>
      <c r="T312" s="99">
        <v>78.160065819089382</v>
      </c>
      <c r="U312" s="99">
        <v>77.915519090144315</v>
      </c>
      <c r="V312" s="99">
        <v>75.393097966164163</v>
      </c>
      <c r="W312" s="99">
        <v>83.562071876730883</v>
      </c>
      <c r="DA312" s="63" t="s">
        <v>2991</v>
      </c>
    </row>
    <row r="313" spans="1:105" ht="12" customHeight="1" x14ac:dyDescent="0.25">
      <c r="A313" s="97" t="s">
        <v>53</v>
      </c>
      <c r="B313" s="99">
        <v>0.61342154303510288</v>
      </c>
      <c r="C313" s="99">
        <v>0.63231079845269234</v>
      </c>
      <c r="D313" s="99">
        <v>0.61299911966567144</v>
      </c>
      <c r="E313" s="99">
        <v>0.64124358208301457</v>
      </c>
      <c r="F313" s="99">
        <v>0.60388712009616075</v>
      </c>
      <c r="G313" s="99">
        <v>0.61230459182288621</v>
      </c>
      <c r="H313" s="99">
        <v>0.59519047276358228</v>
      </c>
      <c r="I313" s="99">
        <v>0.58963163357615989</v>
      </c>
      <c r="J313" s="99">
        <v>0.615582385647372</v>
      </c>
      <c r="K313" s="99">
        <v>0.5954275466745369</v>
      </c>
      <c r="L313" s="99">
        <v>0.63459394157000015</v>
      </c>
      <c r="M313" s="99">
        <v>0.54580985636314217</v>
      </c>
      <c r="N313" s="99">
        <v>0.60865995970366826</v>
      </c>
      <c r="O313" s="99">
        <v>0.61905463506925207</v>
      </c>
      <c r="P313" s="99">
        <v>0.51753698575057883</v>
      </c>
      <c r="Q313" s="99">
        <v>0.53447394153836547</v>
      </c>
      <c r="R313" s="99">
        <v>0.53734227833138615</v>
      </c>
      <c r="S313" s="99">
        <v>0.54003836612078771</v>
      </c>
      <c r="T313" s="99">
        <v>0.55471074564394207</v>
      </c>
      <c r="U313" s="99">
        <v>0.54960968662795984</v>
      </c>
      <c r="V313" s="99">
        <v>0.52891412981422437</v>
      </c>
      <c r="W313" s="99">
        <v>0.58350928627509713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0.44532382962084366</v>
      </c>
      <c r="C314" s="123">
        <f t="shared" si="142"/>
        <v>0.5644827881428941</v>
      </c>
      <c r="D314" s="123">
        <f t="shared" si="142"/>
        <v>0.51731653757317475</v>
      </c>
      <c r="E314" s="123">
        <f t="shared" si="142"/>
        <v>1.2950935265939059</v>
      </c>
      <c r="F314" s="123">
        <f t="shared" si="142"/>
        <v>0.67672703122849809</v>
      </c>
      <c r="G314" s="123">
        <f t="shared" si="142"/>
        <v>0.8286284031591995</v>
      </c>
      <c r="H314" s="123">
        <f t="shared" si="142"/>
        <v>1.2279862124243108</v>
      </c>
      <c r="I314" s="123">
        <f t="shared" si="142"/>
        <v>1.2528192769977016</v>
      </c>
      <c r="J314" s="123">
        <f t="shared" si="142"/>
        <v>1.4473399207069735</v>
      </c>
      <c r="K314" s="123">
        <f t="shared" si="142"/>
        <v>1.5207994000990046</v>
      </c>
      <c r="L314" s="123">
        <f t="shared" si="142"/>
        <v>1.6185939106211118</v>
      </c>
      <c r="M314" s="123">
        <f t="shared" si="142"/>
        <v>1.7042429472444851</v>
      </c>
      <c r="N314" s="123">
        <f t="shared" si="142"/>
        <v>2.3156852296356698</v>
      </c>
      <c r="O314" s="123">
        <f t="shared" si="142"/>
        <v>1.7507825168521378</v>
      </c>
      <c r="P314" s="123">
        <f t="shared" si="142"/>
        <v>1.4287189610528972</v>
      </c>
      <c r="Q314" s="123">
        <f t="shared" si="142"/>
        <v>2.127279078053637</v>
      </c>
      <c r="R314" s="123">
        <f t="shared" si="142"/>
        <v>2.0259618126491596</v>
      </c>
      <c r="S314" s="123">
        <f t="shared" si="142"/>
        <v>2.3900386776436338</v>
      </c>
      <c r="T314" s="123">
        <f t="shared" si="142"/>
        <v>2.0775826473835584</v>
      </c>
      <c r="U314" s="123">
        <f t="shared" si="142"/>
        <v>2.3931118140363727</v>
      </c>
      <c r="V314" s="123">
        <f t="shared" si="142"/>
        <v>2.2472905675988399</v>
      </c>
      <c r="W314" s="123">
        <f t="shared" si="142"/>
        <v>2.4571508598697336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0.44532382962084366</v>
      </c>
      <c r="C315" s="99">
        <f>RES_hhdet_tess!C86</f>
        <v>0.5644827881428941</v>
      </c>
      <c r="D315" s="99">
        <f>RES_hhdet_tess!D86</f>
        <v>0.51731653757317475</v>
      </c>
      <c r="E315" s="99">
        <f>RES_hhdet_tess!E86</f>
        <v>1.2950935265939059</v>
      </c>
      <c r="F315" s="99">
        <f>RES_hhdet_tess!F86</f>
        <v>0.67672703122849809</v>
      </c>
      <c r="G315" s="99">
        <f>RES_hhdet_tess!G86</f>
        <v>0.8286284031591995</v>
      </c>
      <c r="H315" s="99">
        <f>RES_hhdet_tess!H86</f>
        <v>1.2279862124243108</v>
      </c>
      <c r="I315" s="99">
        <f>RES_hhdet_tess!I86</f>
        <v>1.2528192769977016</v>
      </c>
      <c r="J315" s="99">
        <f>RES_hhdet_tess!J86</f>
        <v>1.4473399207069735</v>
      </c>
      <c r="K315" s="99">
        <f>RES_hhdet_tess!K86</f>
        <v>1.5207994000990046</v>
      </c>
      <c r="L315" s="99">
        <f>RES_hhdet_tess!L86</f>
        <v>1.6185939106211118</v>
      </c>
      <c r="M315" s="99">
        <f>RES_hhdet_tess!M86</f>
        <v>1.7042429472444851</v>
      </c>
      <c r="N315" s="99">
        <f>RES_hhdet_tess!N86</f>
        <v>2.3156852296356698</v>
      </c>
      <c r="O315" s="99">
        <f>RES_hhdet_tess!O86</f>
        <v>1.7507825168521378</v>
      </c>
      <c r="P315" s="99">
        <f>RES_hhdet_tess!P86</f>
        <v>1.4287189610528972</v>
      </c>
      <c r="Q315" s="99">
        <f>RES_hhdet_tess!Q86</f>
        <v>2.127279078053637</v>
      </c>
      <c r="R315" s="99">
        <f>RES_hhdet_tess!R86</f>
        <v>2.0259618126491596</v>
      </c>
      <c r="S315" s="99">
        <f>RES_hhdet_tess!S86</f>
        <v>2.3900386776436338</v>
      </c>
      <c r="T315" s="99">
        <f>RES_hhdet_tess!T86</f>
        <v>2.0775826473835584</v>
      </c>
      <c r="U315" s="99">
        <f>RES_hhdet_tess!U86</f>
        <v>2.3931118140363727</v>
      </c>
      <c r="V315" s="99">
        <f>RES_hhdet_tess!V86</f>
        <v>2.2472905675988399</v>
      </c>
      <c r="W315" s="99">
        <f>RES_hhdet_tess!W86</f>
        <v>2.4571508598697336</v>
      </c>
      <c r="DA315" s="63" t="s">
        <v>2994</v>
      </c>
    </row>
    <row r="316" spans="1:105" ht="12" customHeight="1" x14ac:dyDescent="0.25">
      <c r="A316" s="121" t="s">
        <v>55</v>
      </c>
      <c r="B316" s="123">
        <v>11.16880135983379</v>
      </c>
      <c r="C316" s="123">
        <v>11.299733434893229</v>
      </c>
      <c r="D316" s="123">
        <v>11.645057111425839</v>
      </c>
      <c r="E316" s="123">
        <v>11.961582858255678</v>
      </c>
      <c r="F316" s="123">
        <v>12.120259239294084</v>
      </c>
      <c r="G316" s="123">
        <v>12.221410011140403</v>
      </c>
      <c r="H316" s="123">
        <v>12.467423995700974</v>
      </c>
      <c r="I316" s="123">
        <v>12.806458009946551</v>
      </c>
      <c r="J316" s="123">
        <v>12.682365652339586</v>
      </c>
      <c r="K316" s="123">
        <v>12.50840979490966</v>
      </c>
      <c r="L316" s="123">
        <v>12.924949778567269</v>
      </c>
      <c r="M316" s="123">
        <v>13.335789374225696</v>
      </c>
      <c r="N316" s="123">
        <v>12.930999574165613</v>
      </c>
      <c r="O316" s="123">
        <v>12.897579525466806</v>
      </c>
      <c r="P316" s="123">
        <v>13.015878732420092</v>
      </c>
      <c r="Q316" s="123">
        <v>12.884885859694828</v>
      </c>
      <c r="R316" s="123">
        <v>12.607947548825608</v>
      </c>
      <c r="S316" s="123">
        <v>13.080626119645858</v>
      </c>
      <c r="T316" s="123">
        <v>13.866083982240371</v>
      </c>
      <c r="U316" s="123">
        <v>13.495549684556126</v>
      </c>
      <c r="V316" s="123">
        <v>13.450233961952456</v>
      </c>
      <c r="W316" s="123">
        <v>13.807610738573228</v>
      </c>
      <c r="DA316" s="130" t="s">
        <v>2995</v>
      </c>
    </row>
    <row r="317" spans="1:105" ht="12" customHeight="1" x14ac:dyDescent="0.25">
      <c r="A317" s="97" t="s">
        <v>132</v>
      </c>
      <c r="B317" s="99">
        <v>10.975821264483672</v>
      </c>
      <c r="C317" s="99">
        <v>11.642167658173246</v>
      </c>
      <c r="D317" s="99">
        <v>11.948168496891325</v>
      </c>
      <c r="E317" s="99">
        <v>12.543783234249409</v>
      </c>
      <c r="F317" s="99">
        <v>12.314488672278808</v>
      </c>
      <c r="G317" s="99">
        <v>12.633510052634112</v>
      </c>
      <c r="H317" s="99">
        <v>12.971750527276509</v>
      </c>
      <c r="I317" s="99">
        <v>13.694041843921996</v>
      </c>
      <c r="J317" s="99">
        <v>13.547577964583439</v>
      </c>
      <c r="K317" s="99">
        <v>13.270290267167313</v>
      </c>
      <c r="L317" s="99">
        <v>13.772331995048658</v>
      </c>
      <c r="M317" s="99">
        <v>14.279302975911229</v>
      </c>
      <c r="N317" s="99">
        <v>13.803809422744838</v>
      </c>
      <c r="O317" s="99">
        <v>13.870216985006337</v>
      </c>
      <c r="P317" s="99">
        <v>15.110825153114861</v>
      </c>
      <c r="Q317" s="99">
        <v>14.608715055222824</v>
      </c>
      <c r="R317" s="99">
        <v>13.434601814557841</v>
      </c>
      <c r="S317" s="99">
        <v>13.894283951650241</v>
      </c>
      <c r="T317" s="99">
        <v>15.641530935364273</v>
      </c>
      <c r="U317" s="99">
        <v>14.649483386340149</v>
      </c>
      <c r="V317" s="99">
        <v>14.204346623003575</v>
      </c>
      <c r="W317" s="99">
        <v>15.165867130739832</v>
      </c>
      <c r="DA317" s="63" t="s">
        <v>2996</v>
      </c>
    </row>
    <row r="318" spans="1:105" ht="12" customHeight="1" x14ac:dyDescent="0.25">
      <c r="A318" s="97" t="s">
        <v>131</v>
      </c>
      <c r="B318" s="99">
        <v>12.854312993836462</v>
      </c>
      <c r="C318" s="99">
        <v>13.438951219770091</v>
      </c>
      <c r="D318" s="99">
        <v>13.779172913479876</v>
      </c>
      <c r="E318" s="99">
        <v>14.575109103691823</v>
      </c>
      <c r="F318" s="99">
        <v>14.536124395980227</v>
      </c>
      <c r="G318" s="99">
        <v>14.609239313386118</v>
      </c>
      <c r="H318" s="99">
        <v>15.769331319990517</v>
      </c>
      <c r="I318" s="99">
        <v>16.996951986221223</v>
      </c>
      <c r="J318" s="99">
        <v>16.943830457996892</v>
      </c>
      <c r="K318" s="99">
        <v>16.125743716495464</v>
      </c>
      <c r="L318" s="99">
        <v>16.635687688668732</v>
      </c>
      <c r="M318" s="99">
        <v>16.536082675031558</v>
      </c>
      <c r="N318" s="99">
        <v>14.846867374073382</v>
      </c>
      <c r="O318" s="99">
        <v>14.747305855035895</v>
      </c>
      <c r="P318" s="99">
        <v>17.138223087770868</v>
      </c>
      <c r="Q318" s="99">
        <v>16.203588990904983</v>
      </c>
      <c r="R318" s="99">
        <v>13.988659502172363</v>
      </c>
      <c r="S318" s="99">
        <v>14.472035633804959</v>
      </c>
      <c r="T318" s="99">
        <v>17.080136879268068</v>
      </c>
      <c r="U318" s="99">
        <v>15.253837249371653</v>
      </c>
      <c r="V318" s="99">
        <v>14.799752559570194</v>
      </c>
      <c r="W318" s="99">
        <v>15.649444458946665</v>
      </c>
      <c r="DA318" s="63" t="s">
        <v>2997</v>
      </c>
    </row>
    <row r="319" spans="1:105" ht="12" customHeight="1" x14ac:dyDescent="0.25">
      <c r="A319" s="100" t="s">
        <v>205</v>
      </c>
      <c r="B319" s="102">
        <v>3.8561500681636489</v>
      </c>
      <c r="C319" s="102">
        <v>4.1964838968162761</v>
      </c>
      <c r="D319" s="102">
        <v>4.5253538570945802</v>
      </c>
      <c r="E319" s="102">
        <v>4.9614628046226041</v>
      </c>
      <c r="F319" s="102">
        <v>5.1998429238471751</v>
      </c>
      <c r="G319" s="102">
        <v>5.3913663469925082</v>
      </c>
      <c r="H319" s="102">
        <v>5.735355688080972</v>
      </c>
      <c r="I319" s="102">
        <v>6.9435002848220355</v>
      </c>
      <c r="J319" s="102">
        <v>6.5547297595333731</v>
      </c>
      <c r="K319" s="102">
        <v>6.2937687870987089</v>
      </c>
      <c r="L319" s="102">
        <v>6.3016916744639877</v>
      </c>
      <c r="M319" s="102">
        <v>6.3458648566413061</v>
      </c>
      <c r="N319" s="102">
        <v>5.3567011783333829</v>
      </c>
      <c r="O319" s="102">
        <v>5.4851876202657079</v>
      </c>
      <c r="P319" s="102">
        <v>6.5276927229782293</v>
      </c>
      <c r="Q319" s="102">
        <v>5.9967117214141865</v>
      </c>
      <c r="R319" s="102">
        <v>5.1011147748032304</v>
      </c>
      <c r="S319" s="102">
        <v>5.4617775025507713</v>
      </c>
      <c r="T319" s="102">
        <v>6.9956283731744566</v>
      </c>
      <c r="U319" s="102">
        <v>5.9698978046760338</v>
      </c>
      <c r="V319" s="102">
        <v>5.5756978371515951</v>
      </c>
      <c r="W319" s="102">
        <v>6.1836234476354583</v>
      </c>
      <c r="DA319" s="131" t="s">
        <v>2998</v>
      </c>
    </row>
    <row r="320" spans="1:105" ht="12" customHeight="1" x14ac:dyDescent="0.25">
      <c r="A320" s="103" t="s">
        <v>52</v>
      </c>
      <c r="B320" s="105">
        <v>8.9981629256728137</v>
      </c>
      <c r="C320" s="105">
        <v>9.2424673229538161</v>
      </c>
      <c r="D320" s="105">
        <v>9.2538190563852964</v>
      </c>
      <c r="E320" s="105">
        <v>9.6136462990692166</v>
      </c>
      <c r="F320" s="105">
        <v>9.3362814721330576</v>
      </c>
      <c r="G320" s="105">
        <v>9.2178729663936032</v>
      </c>
      <c r="H320" s="105">
        <v>10.033975631909547</v>
      </c>
      <c r="I320" s="105">
        <v>10.053451701399187</v>
      </c>
      <c r="J320" s="105">
        <v>10.389100698463523</v>
      </c>
      <c r="K320" s="105">
        <v>9.8319749293967558</v>
      </c>
      <c r="L320" s="105">
        <v>10.333996014204743</v>
      </c>
      <c r="M320" s="105">
        <v>10.190217818390252</v>
      </c>
      <c r="N320" s="105">
        <v>9.4901661957400005</v>
      </c>
      <c r="O320" s="105">
        <v>9.26211823477019</v>
      </c>
      <c r="P320" s="105">
        <v>10.610530364792638</v>
      </c>
      <c r="Q320" s="105">
        <v>10.206877269490798</v>
      </c>
      <c r="R320" s="105">
        <v>8.8875447273691268</v>
      </c>
      <c r="S320" s="105">
        <v>9.0102581312541847</v>
      </c>
      <c r="T320" s="105">
        <v>10.084508506093604</v>
      </c>
      <c r="U320" s="105">
        <v>9.2839394446956227</v>
      </c>
      <c r="V320" s="105">
        <v>9.2240547224185967</v>
      </c>
      <c r="W320" s="105">
        <v>9.4658210113112116</v>
      </c>
      <c r="DA320" s="132" t="s">
        <v>2999</v>
      </c>
    </row>
    <row r="321" spans="1:105" ht="12" customHeight="1" x14ac:dyDescent="0.25">
      <c r="A321" s="106" t="s">
        <v>124</v>
      </c>
      <c r="B321" s="102">
        <v>9.6214126660082169</v>
      </c>
      <c r="C321" s="102">
        <v>9.7485816759374568</v>
      </c>
      <c r="D321" s="102">
        <v>9.9188140180756488</v>
      </c>
      <c r="E321" s="102">
        <v>9.9474163302928442</v>
      </c>
      <c r="F321" s="102">
        <v>10.308102257170519</v>
      </c>
      <c r="G321" s="102">
        <v>10.735952843566396</v>
      </c>
      <c r="H321" s="102">
        <v>10.354810862056585</v>
      </c>
      <c r="I321" s="102">
        <v>10.540330655823091</v>
      </c>
      <c r="J321" s="102">
        <v>10.22559415417698</v>
      </c>
      <c r="K321" s="102">
        <v>10.441893783676509</v>
      </c>
      <c r="L321" s="102">
        <v>10.880257606991321</v>
      </c>
      <c r="M321" s="102">
        <v>11.006590691238792</v>
      </c>
      <c r="N321" s="102">
        <v>10.500456747997168</v>
      </c>
      <c r="O321" s="102">
        <v>10.424161104682842</v>
      </c>
      <c r="P321" s="102">
        <v>10.084554342788289</v>
      </c>
      <c r="Q321" s="102">
        <v>9.9196519460368595</v>
      </c>
      <c r="R321" s="102">
        <v>10.333837432339731</v>
      </c>
      <c r="S321" s="102">
        <v>10.822021025011946</v>
      </c>
      <c r="T321" s="102">
        <v>11.269670326820462</v>
      </c>
      <c r="U321" s="102">
        <v>11.052379011674661</v>
      </c>
      <c r="V321" s="102">
        <v>11.269984982342811</v>
      </c>
      <c r="W321" s="102">
        <v>11.233641142137417</v>
      </c>
      <c r="DA321" s="131" t="s">
        <v>3000</v>
      </c>
    </row>
    <row r="322" spans="1:105" ht="12" customHeight="1" x14ac:dyDescent="0.25">
      <c r="A322" s="107" t="s">
        <v>123</v>
      </c>
      <c r="B322" s="105">
        <v>9.9505625150422219</v>
      </c>
      <c r="C322" s="105">
        <v>9.7597934378189404</v>
      </c>
      <c r="D322" s="105">
        <v>9.7112897798663731</v>
      </c>
      <c r="E322" s="105">
        <v>9.8297491559241301</v>
      </c>
      <c r="F322" s="105">
        <v>9.9898239049924289</v>
      </c>
      <c r="G322" s="105">
        <v>9.8671830598770516</v>
      </c>
      <c r="H322" s="105">
        <v>10.112180239729483</v>
      </c>
      <c r="I322" s="105">
        <v>10.082567033307686</v>
      </c>
      <c r="J322" s="105">
        <v>10.223915367938083</v>
      </c>
      <c r="K322" s="105">
        <v>10.134244080674687</v>
      </c>
      <c r="L322" s="105">
        <v>10.595145704141137</v>
      </c>
      <c r="M322" s="105">
        <v>9.9821675470320042</v>
      </c>
      <c r="N322" s="105">
        <v>9.5392865010817456</v>
      </c>
      <c r="O322" s="105">
        <v>9.5578506159655028</v>
      </c>
      <c r="P322" s="105">
        <v>9.1072053425016861</v>
      </c>
      <c r="Q322" s="105">
        <v>8.7225793423849343</v>
      </c>
      <c r="R322" s="105">
        <v>9.1185608672971821</v>
      </c>
      <c r="S322" s="105">
        <v>9.3401063885010611</v>
      </c>
      <c r="T322" s="105">
        <v>9.7883276679556257</v>
      </c>
      <c r="U322" s="105">
        <v>9.6287188912342963</v>
      </c>
      <c r="V322" s="105">
        <v>10.573915942852278</v>
      </c>
      <c r="W322" s="105">
        <v>9.9908889166995838</v>
      </c>
      <c r="DA322" s="132" t="s">
        <v>3001</v>
      </c>
    </row>
    <row r="323" spans="1:105" ht="12" customHeight="1" x14ac:dyDescent="0.25">
      <c r="A323" s="108" t="s">
        <v>50</v>
      </c>
      <c r="B323" s="99">
        <v>1.7963814954766126</v>
      </c>
      <c r="C323" s="99">
        <v>1.9536388756436753</v>
      </c>
      <c r="D323" s="99">
        <v>1.9039592576036466</v>
      </c>
      <c r="E323" s="99">
        <v>1.689746733304857</v>
      </c>
      <c r="F323" s="99">
        <v>1.8456062807064291</v>
      </c>
      <c r="G323" s="99">
        <v>2.0250221177219836</v>
      </c>
      <c r="H323" s="99">
        <v>2.0550298327806069</v>
      </c>
      <c r="I323" s="99">
        <v>2.0268162237559615</v>
      </c>
      <c r="J323" s="99">
        <v>2.0225431007508892</v>
      </c>
      <c r="K323" s="99">
        <v>2.0014451701567761</v>
      </c>
      <c r="L323" s="99">
        <v>1.9077849232911783</v>
      </c>
      <c r="M323" s="99">
        <v>1.605179739750048</v>
      </c>
      <c r="N323" s="99">
        <v>1.3967560555088601</v>
      </c>
      <c r="O323" s="99">
        <v>1.2125877346578224</v>
      </c>
      <c r="P323" s="99">
        <v>1.2572229768947585</v>
      </c>
      <c r="Q323" s="99">
        <v>1.0111932947740303</v>
      </c>
      <c r="R323" s="99">
        <v>1.1734472292065687</v>
      </c>
      <c r="S323" s="99">
        <v>1.2495893515431153</v>
      </c>
      <c r="T323" s="99">
        <v>1.3471621350997611</v>
      </c>
      <c r="U323" s="99">
        <v>1.4106388760579347</v>
      </c>
      <c r="V323" s="99">
        <v>1.7914708116058129</v>
      </c>
      <c r="W323" s="99">
        <v>1.4197971249302941</v>
      </c>
      <c r="DA323" s="63" t="s">
        <v>3002</v>
      </c>
    </row>
    <row r="324" spans="1:105" ht="12" customHeight="1" x14ac:dyDescent="0.25">
      <c r="A324" s="108" t="s">
        <v>52</v>
      </c>
      <c r="B324" s="99">
        <v>8.1541810195656108</v>
      </c>
      <c r="C324" s="99">
        <v>7.8061545621752639</v>
      </c>
      <c r="D324" s="99">
        <v>7.8073305222627249</v>
      </c>
      <c r="E324" s="99">
        <v>8.1400024226192738</v>
      </c>
      <c r="F324" s="99">
        <v>8.1442176242859965</v>
      </c>
      <c r="G324" s="99">
        <v>7.8421609421550666</v>
      </c>
      <c r="H324" s="99">
        <v>8.0571504069488729</v>
      </c>
      <c r="I324" s="99">
        <v>8.0557508095517285</v>
      </c>
      <c r="J324" s="99">
        <v>8.2013722671871943</v>
      </c>
      <c r="K324" s="99">
        <v>8.1327989105179075</v>
      </c>
      <c r="L324" s="99">
        <v>8.6873607808499607</v>
      </c>
      <c r="M324" s="99">
        <v>8.3769878072819566</v>
      </c>
      <c r="N324" s="99">
        <v>8.1425304455728877</v>
      </c>
      <c r="O324" s="99">
        <v>8.345262881307681</v>
      </c>
      <c r="P324" s="99">
        <v>7.8499823656069276</v>
      </c>
      <c r="Q324" s="99">
        <v>7.7113860476109055</v>
      </c>
      <c r="R324" s="99">
        <v>7.9451136380906142</v>
      </c>
      <c r="S324" s="99">
        <v>8.0905170369579462</v>
      </c>
      <c r="T324" s="99">
        <v>8.4411655328558641</v>
      </c>
      <c r="U324" s="99">
        <v>8.2180800151763584</v>
      </c>
      <c r="V324" s="99">
        <v>8.7824451312464653</v>
      </c>
      <c r="W324" s="99">
        <v>8.5710917917692875</v>
      </c>
      <c r="DA324" s="63" t="s">
        <v>3003</v>
      </c>
    </row>
    <row r="325" spans="1:105" ht="12" customHeight="1" x14ac:dyDescent="0.25">
      <c r="A325" s="106" t="s">
        <v>122</v>
      </c>
      <c r="B325" s="102">
        <v>12.23027854678004</v>
      </c>
      <c r="C325" s="102">
        <v>11.937366077749809</v>
      </c>
      <c r="D325" s="102">
        <v>12.253234377425922</v>
      </c>
      <c r="E325" s="102">
        <v>12.398096189785496</v>
      </c>
      <c r="F325" s="102">
        <v>12.582777280036701</v>
      </c>
      <c r="G325" s="102">
        <v>12.241606673409541</v>
      </c>
      <c r="H325" s="102">
        <v>12.585388156613172</v>
      </c>
      <c r="I325" s="102">
        <v>12.503542157367988</v>
      </c>
      <c r="J325" s="102">
        <v>12.461237606162678</v>
      </c>
      <c r="K325" s="102">
        <v>12.076265886207374</v>
      </c>
      <c r="L325" s="102">
        <v>12.488702671314137</v>
      </c>
      <c r="M325" s="102">
        <v>12.839106438486739</v>
      </c>
      <c r="N325" s="102">
        <v>12.532375815448077</v>
      </c>
      <c r="O325" s="102">
        <v>12.506664920978999</v>
      </c>
      <c r="P325" s="102">
        <v>12.026759375539093</v>
      </c>
      <c r="Q325" s="102">
        <v>12.221373557754076</v>
      </c>
      <c r="R325" s="102">
        <v>12.344348057607121</v>
      </c>
      <c r="S325" s="102">
        <v>12.791564746970359</v>
      </c>
      <c r="T325" s="102">
        <v>12.877117383877732</v>
      </c>
      <c r="U325" s="102">
        <v>12.857680831853949</v>
      </c>
      <c r="V325" s="102">
        <v>13.108859565783129</v>
      </c>
      <c r="W325" s="102">
        <v>12.884294728070197</v>
      </c>
      <c r="DA325" s="131" t="s">
        <v>3004</v>
      </c>
    </row>
    <row r="326" spans="1:105" ht="12" customHeight="1" x14ac:dyDescent="0.25">
      <c r="A326" s="107" t="s">
        <v>121</v>
      </c>
      <c r="B326" s="105">
        <v>13.271695729354867</v>
      </c>
      <c r="C326" s="105">
        <v>13.289223311231348</v>
      </c>
      <c r="D326" s="105">
        <v>14.126333746072776</v>
      </c>
      <c r="E326" s="105">
        <v>14.747854696286907</v>
      </c>
      <c r="F326" s="105">
        <v>15.064020613919592</v>
      </c>
      <c r="G326" s="105">
        <v>14.966506533571243</v>
      </c>
      <c r="H326" s="105">
        <v>15.137699549718311</v>
      </c>
      <c r="I326" s="105">
        <v>15.470085406785604</v>
      </c>
      <c r="J326" s="105">
        <v>14.685798877884217</v>
      </c>
      <c r="K326" s="105">
        <v>14.611077186904373</v>
      </c>
      <c r="L326" s="105">
        <v>14.327117542867773</v>
      </c>
      <c r="M326" s="105">
        <v>14.785449262269237</v>
      </c>
      <c r="N326" s="105">
        <v>14.180152745689906</v>
      </c>
      <c r="O326" s="105">
        <v>13.773265761882822</v>
      </c>
      <c r="P326" s="105">
        <v>13.046447725698766</v>
      </c>
      <c r="Q326" s="105">
        <v>12.904375970255641</v>
      </c>
      <c r="R326" s="105">
        <v>13.087345831081047</v>
      </c>
      <c r="S326" s="105">
        <v>13.588254829570941</v>
      </c>
      <c r="T326" s="105">
        <v>13.767522439442208</v>
      </c>
      <c r="U326" s="105">
        <v>13.859109692844013</v>
      </c>
      <c r="V326" s="105">
        <v>13.823159529676362</v>
      </c>
      <c r="W326" s="105">
        <v>14.163725560571658</v>
      </c>
      <c r="DA326" s="132" t="s">
        <v>3005</v>
      </c>
    </row>
    <row r="327" spans="1:105" ht="12" customHeight="1" x14ac:dyDescent="0.25">
      <c r="A327" s="108" t="s">
        <v>53</v>
      </c>
      <c r="B327" s="99">
        <v>4.1601005085916052</v>
      </c>
      <c r="C327" s="99">
        <v>4.1172014861049817</v>
      </c>
      <c r="D327" s="99">
        <v>4.6433798809793974</v>
      </c>
      <c r="E327" s="99">
        <v>5.0694940519544573</v>
      </c>
      <c r="F327" s="99">
        <v>5.4676561020853089</v>
      </c>
      <c r="G327" s="99">
        <v>5.4623105329379706</v>
      </c>
      <c r="H327" s="99">
        <v>5.3289599057189054</v>
      </c>
      <c r="I327" s="99">
        <v>5.7868068061853792</v>
      </c>
      <c r="J327" s="99">
        <v>4.9654457150569531</v>
      </c>
      <c r="K327" s="99">
        <v>4.8455754069103421</v>
      </c>
      <c r="L327" s="99">
        <v>4.7207291530449513</v>
      </c>
      <c r="M327" s="99">
        <v>4.817006595898695</v>
      </c>
      <c r="N327" s="99">
        <v>4.3845224875047766</v>
      </c>
      <c r="O327" s="99">
        <v>4.1065707006382555</v>
      </c>
      <c r="P327" s="99">
        <v>3.5749243616227004</v>
      </c>
      <c r="Q327" s="99">
        <v>3.2162628271408722</v>
      </c>
      <c r="R327" s="99">
        <v>3.2555676587888951</v>
      </c>
      <c r="S327" s="99">
        <v>3.6962698183479996</v>
      </c>
      <c r="T327" s="99">
        <v>3.7610940854901229</v>
      </c>
      <c r="U327" s="99">
        <v>3.8642574377676921</v>
      </c>
      <c r="V327" s="99">
        <v>3.7156018254479788</v>
      </c>
      <c r="W327" s="99">
        <v>4.181010381433822</v>
      </c>
      <c r="DA327" s="63" t="s">
        <v>3006</v>
      </c>
    </row>
    <row r="328" spans="1:105" ht="12" customHeight="1" x14ac:dyDescent="0.25">
      <c r="A328" s="108" t="s">
        <v>52</v>
      </c>
      <c r="B328" s="99">
        <v>9.1115952207632578</v>
      </c>
      <c r="C328" s="99">
        <v>9.1720218251263645</v>
      </c>
      <c r="D328" s="99">
        <v>9.4829538650933802</v>
      </c>
      <c r="E328" s="99">
        <v>9.6783606443324484</v>
      </c>
      <c r="F328" s="99">
        <v>9.5963645118342811</v>
      </c>
      <c r="G328" s="99">
        <v>9.5041960006332662</v>
      </c>
      <c r="H328" s="99">
        <v>9.8087396439993988</v>
      </c>
      <c r="I328" s="99">
        <v>9.6832786006002216</v>
      </c>
      <c r="J328" s="99">
        <v>9.7203531628272692</v>
      </c>
      <c r="K328" s="99">
        <v>9.765501779994036</v>
      </c>
      <c r="L328" s="99">
        <v>9.6063883898228219</v>
      </c>
      <c r="M328" s="99">
        <v>9.9684426663705423</v>
      </c>
      <c r="N328" s="99">
        <v>9.7956302581851293</v>
      </c>
      <c r="O328" s="99">
        <v>9.6666950612445675</v>
      </c>
      <c r="P328" s="99">
        <v>9.4715233640760665</v>
      </c>
      <c r="Q328" s="99">
        <v>9.6881131431147658</v>
      </c>
      <c r="R328" s="99">
        <v>9.8317781722921538</v>
      </c>
      <c r="S328" s="99">
        <v>9.8919850112229373</v>
      </c>
      <c r="T328" s="99">
        <v>10.006428353952087</v>
      </c>
      <c r="U328" s="99">
        <v>9.9948522550763226</v>
      </c>
      <c r="V328" s="99">
        <v>10.107557704228377</v>
      </c>
      <c r="W328" s="99">
        <v>9.9827151791378395</v>
      </c>
      <c r="DA328" s="63" t="s">
        <v>3007</v>
      </c>
    </row>
    <row r="329" spans="1:105" ht="12" customHeight="1" x14ac:dyDescent="0.25">
      <c r="A329" s="121" t="s">
        <v>54</v>
      </c>
      <c r="B329" s="123">
        <v>6.8437825008600441</v>
      </c>
      <c r="C329" s="123">
        <v>7.0343793501459748</v>
      </c>
      <c r="D329" s="123">
        <v>7.1511141059046626</v>
      </c>
      <c r="E329" s="123">
        <v>7.1980917096139594</v>
      </c>
      <c r="F329" s="123">
        <v>7.0280924444192561</v>
      </c>
      <c r="G329" s="123">
        <v>7.1894387117006096</v>
      </c>
      <c r="H329" s="123">
        <v>6.9919438950328701</v>
      </c>
      <c r="I329" s="123">
        <v>6.8710322438269085</v>
      </c>
      <c r="J329" s="123">
        <v>6.4189015276523973</v>
      </c>
      <c r="K329" s="123">
        <v>6.2319389066413899</v>
      </c>
      <c r="L329" s="123">
        <v>6.1733360102733945</v>
      </c>
      <c r="M329" s="123">
        <v>5.8337155005638284</v>
      </c>
      <c r="N329" s="123">
        <v>5.6203534880486581</v>
      </c>
      <c r="O329" s="123">
        <v>5.5333432718648972</v>
      </c>
      <c r="P329" s="123">
        <v>5.2803895255449369</v>
      </c>
      <c r="Q329" s="123">
        <v>5.3226770993517185</v>
      </c>
      <c r="R329" s="123">
        <v>5.3043942498091674</v>
      </c>
      <c r="S329" s="123">
        <v>5.5949334238634529</v>
      </c>
      <c r="T329" s="123">
        <v>5.7300968206841336</v>
      </c>
      <c r="U329" s="123">
        <v>5.701690984999396</v>
      </c>
      <c r="V329" s="123">
        <v>5.8377713304246539</v>
      </c>
      <c r="W329" s="123">
        <v>5.883827076825626</v>
      </c>
      <c r="DA329" s="130" t="s">
        <v>3008</v>
      </c>
    </row>
    <row r="330" spans="1:105" ht="12" customHeight="1" x14ac:dyDescent="0.25">
      <c r="A330" s="97" t="s">
        <v>208</v>
      </c>
      <c r="B330" s="99">
        <v>8.7935934972013001</v>
      </c>
      <c r="C330" s="99">
        <v>9.0107694036840282</v>
      </c>
      <c r="D330" s="99">
        <v>9.1338869553277426</v>
      </c>
      <c r="E330" s="99">
        <v>9.2019974974579704</v>
      </c>
      <c r="F330" s="99">
        <v>8.6480800630151489</v>
      </c>
      <c r="G330" s="99">
        <v>8.8864993079571626</v>
      </c>
      <c r="H330" s="99">
        <v>8.3630478046828269</v>
      </c>
      <c r="I330" s="99">
        <v>8.2696579764158287</v>
      </c>
      <c r="J330" s="99">
        <v>8.3146488148328519</v>
      </c>
      <c r="K330" s="99">
        <v>8.3669880182779544</v>
      </c>
      <c r="L330" s="99">
        <v>6.9944662327720222</v>
      </c>
      <c r="M330" s="99">
        <v>6.6872775723750344</v>
      </c>
      <c r="N330" s="99">
        <v>6.538245491447805</v>
      </c>
      <c r="O330" s="99">
        <v>6.3538088738001868</v>
      </c>
      <c r="P330" s="99">
        <v>6.2716788552358036</v>
      </c>
      <c r="Q330" s="99">
        <v>6.2559750514176633</v>
      </c>
      <c r="R330" s="99">
        <v>6.219829712396991</v>
      </c>
      <c r="S330" s="99">
        <v>6.2971601355802109</v>
      </c>
      <c r="T330" s="99">
        <v>6.9167121153220972</v>
      </c>
      <c r="U330" s="99">
        <v>6.8006075445206475</v>
      </c>
      <c r="V330" s="99">
        <v>6.8771444086201177</v>
      </c>
      <c r="W330" s="99">
        <v>6.9920076942796898</v>
      </c>
      <c r="DA330" s="63" t="s">
        <v>3009</v>
      </c>
    </row>
    <row r="331" spans="1:105" ht="12" customHeight="1" x14ac:dyDescent="0.25">
      <c r="A331" s="97" t="s">
        <v>50</v>
      </c>
      <c r="B331" s="99">
        <v>6.6718035651022767</v>
      </c>
      <c r="C331" s="99">
        <v>6.6993638257840527</v>
      </c>
      <c r="D331" s="99">
        <v>6.8095383839829182</v>
      </c>
      <c r="E331" s="99">
        <v>7.2406689478014918</v>
      </c>
      <c r="F331" s="99">
        <v>6.8168840791560532</v>
      </c>
      <c r="G331" s="99">
        <v>7.405103798049244</v>
      </c>
      <c r="H331" s="99">
        <v>6.5229747101410513</v>
      </c>
      <c r="I331" s="99">
        <v>6.7969787907519237</v>
      </c>
      <c r="J331" s="99">
        <v>5.7423546187217758</v>
      </c>
      <c r="K331" s="99">
        <v>5.9219879809407265</v>
      </c>
      <c r="L331" s="99">
        <v>5.6468072621529846</v>
      </c>
      <c r="M331" s="99">
        <v>5.5703028199539659</v>
      </c>
      <c r="N331" s="99">
        <v>5.1253848525587049</v>
      </c>
      <c r="O331" s="99">
        <v>5.0701797084978235</v>
      </c>
      <c r="P331" s="99">
        <v>5.0083982453857958</v>
      </c>
      <c r="Q331" s="99">
        <v>5.0410736590173562</v>
      </c>
      <c r="R331" s="99">
        <v>4.9760257103400152</v>
      </c>
      <c r="S331" s="99">
        <v>5.3760556338761081</v>
      </c>
      <c r="T331" s="99">
        <v>5.5149627848913347</v>
      </c>
      <c r="U331" s="99">
        <v>5.58351889862689</v>
      </c>
      <c r="V331" s="99">
        <v>5.6639234121936797</v>
      </c>
      <c r="W331" s="99">
        <v>5.5260679996726809</v>
      </c>
      <c r="DA331" s="63" t="s">
        <v>3010</v>
      </c>
    </row>
    <row r="332" spans="1:105" ht="12" customHeight="1" x14ac:dyDescent="0.25">
      <c r="A332" s="109" t="s">
        <v>120</v>
      </c>
      <c r="B332" s="110">
        <v>6.3997178437757203</v>
      </c>
      <c r="C332" s="110">
        <v>6.6783935071447909</v>
      </c>
      <c r="D332" s="110">
        <v>6.817902070518107</v>
      </c>
      <c r="E332" s="110">
        <v>6.667174531196765</v>
      </c>
      <c r="F332" s="110">
        <v>6.7422831847488371</v>
      </c>
      <c r="G332" s="110">
        <v>6.6782353221237472</v>
      </c>
      <c r="H332" s="110">
        <v>6.9165834041080014</v>
      </c>
      <c r="I332" s="110">
        <v>6.6119411689292313</v>
      </c>
      <c r="J332" s="110">
        <v>6.322917297497761</v>
      </c>
      <c r="K332" s="110">
        <v>5.9276693477404496</v>
      </c>
      <c r="L332" s="110">
        <v>6.236441559189263</v>
      </c>
      <c r="M332" s="110">
        <v>5.7759643305669641</v>
      </c>
      <c r="N332" s="110">
        <v>5.6401958313286311</v>
      </c>
      <c r="O332" s="110">
        <v>5.5560773928915639</v>
      </c>
      <c r="P332" s="110">
        <v>5.1872038760696952</v>
      </c>
      <c r="Q332" s="110">
        <v>5.2453892036780116</v>
      </c>
      <c r="R332" s="110">
        <v>5.2485918768475699</v>
      </c>
      <c r="S332" s="110">
        <v>5.5385206396367135</v>
      </c>
      <c r="T332" s="110">
        <v>5.5724618031021329</v>
      </c>
      <c r="U332" s="110">
        <v>5.5274449871581632</v>
      </c>
      <c r="V332" s="110">
        <v>5.6978209401285538</v>
      </c>
      <c r="W332" s="110">
        <v>5.7980789332579663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1.9887516575415045</v>
      </c>
      <c r="C334" s="118">
        <f t="shared" si="143"/>
        <v>1.9358204310329494</v>
      </c>
      <c r="D334" s="118">
        <f t="shared" si="143"/>
        <v>1.8813653532964063</v>
      </c>
      <c r="E334" s="118">
        <f t="shared" si="143"/>
        <v>1.8717737669296182</v>
      </c>
      <c r="F334" s="118">
        <f t="shared" si="143"/>
        <v>1.7677996385463062</v>
      </c>
      <c r="G334" s="118">
        <f t="shared" si="143"/>
        <v>1.7768051460510608</v>
      </c>
      <c r="H334" s="118">
        <f t="shared" si="143"/>
        <v>1.4882428008027446</v>
      </c>
      <c r="I334" s="118">
        <f t="shared" si="143"/>
        <v>1.4168690648091395</v>
      </c>
      <c r="J334" s="118">
        <f t="shared" si="143"/>
        <v>1.2102361377307123</v>
      </c>
      <c r="K334" s="118">
        <f t="shared" si="143"/>
        <v>1.204414129129928</v>
      </c>
      <c r="L334" s="118">
        <f t="shared" si="143"/>
        <v>1.1379923957934113</v>
      </c>
      <c r="M334" s="118">
        <f t="shared" si="143"/>
        <v>1.1005987582106009</v>
      </c>
      <c r="N334" s="118">
        <f t="shared" si="143"/>
        <v>0.98785118677366013</v>
      </c>
      <c r="O334" s="118">
        <f t="shared" si="143"/>
        <v>0.95304280738054326</v>
      </c>
      <c r="P334" s="118">
        <f t="shared" si="143"/>
        <v>0.91484362191987101</v>
      </c>
      <c r="Q334" s="118">
        <f t="shared" si="143"/>
        <v>0.89161691976085078</v>
      </c>
      <c r="R334" s="118">
        <f t="shared" ref="R334:V334" si="144">R335+R338+R340+R353</f>
        <v>0.87667599167111909</v>
      </c>
      <c r="S334" s="118">
        <f t="shared" si="144"/>
        <v>0.90799529820199909</v>
      </c>
      <c r="T334" s="118">
        <f t="shared" si="144"/>
        <v>0.90667020494515538</v>
      </c>
      <c r="U334" s="118">
        <f t="shared" si="144"/>
        <v>0.86988661551317703</v>
      </c>
      <c r="V334" s="118">
        <f t="shared" si="144"/>
        <v>0.84844930538656671</v>
      </c>
      <c r="W334" s="118">
        <f t="shared" ref="W334" si="145">W335+W338+W340+W353</f>
        <v>0.81111776279519887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205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1.1785973133474144</v>
      </c>
      <c r="C340" s="123">
        <v>1.1392085041059177</v>
      </c>
      <c r="D340" s="123">
        <v>1.0767760808214786</v>
      </c>
      <c r="E340" s="123">
        <v>1.0127373937363275</v>
      </c>
      <c r="F340" s="123">
        <v>0.96242318034476437</v>
      </c>
      <c r="G340" s="123">
        <v>0.92176491360268198</v>
      </c>
      <c r="H340" s="123">
        <v>0.78213616128043573</v>
      </c>
      <c r="I340" s="123">
        <v>0.7038081184556676</v>
      </c>
      <c r="J340" s="123">
        <v>0.61776561350818926</v>
      </c>
      <c r="K340" s="123">
        <v>0.59369364939783131</v>
      </c>
      <c r="L340" s="123">
        <v>0.56985060340045735</v>
      </c>
      <c r="M340" s="123">
        <v>0.54978260904307186</v>
      </c>
      <c r="N340" s="123">
        <v>0.49169728180795841</v>
      </c>
      <c r="O340" s="123">
        <v>0.46569781850136371</v>
      </c>
      <c r="P340" s="123">
        <v>0.43166963655699286</v>
      </c>
      <c r="Q340" s="123">
        <v>0.40945764104944365</v>
      </c>
      <c r="R340" s="123">
        <v>0.40623207996260385</v>
      </c>
      <c r="S340" s="123">
        <v>0.40782549806992241</v>
      </c>
      <c r="T340" s="123">
        <v>0.39564773378911894</v>
      </c>
      <c r="U340" s="123">
        <v>0.36579361080108469</v>
      </c>
      <c r="V340" s="123">
        <v>0.35248394929342675</v>
      </c>
      <c r="W340" s="123">
        <v>0.34186679456285529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205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3.9039220783571151</v>
      </c>
      <c r="C345" s="102">
        <v>3.9449737391517838</v>
      </c>
      <c r="D345" s="102">
        <v>3.996825853990214</v>
      </c>
      <c r="E345" s="102">
        <v>3.992806197429573</v>
      </c>
      <c r="F345" s="102">
        <v>4.072270625103191</v>
      </c>
      <c r="G345" s="102">
        <v>4.2442143579871887</v>
      </c>
      <c r="H345" s="102">
        <v>4.0199466721013088</v>
      </c>
      <c r="I345" s="102">
        <v>4.0935372331896662</v>
      </c>
      <c r="J345" s="102">
        <v>3.9307800945730227</v>
      </c>
      <c r="K345" s="102">
        <v>4.012439338238817</v>
      </c>
      <c r="L345" s="102">
        <v>4.1502363178732402</v>
      </c>
      <c r="M345" s="102">
        <v>4.1597518611106725</v>
      </c>
      <c r="N345" s="102">
        <v>3.9299057070971344</v>
      </c>
      <c r="O345" s="102">
        <v>3.847950490133774</v>
      </c>
      <c r="P345" s="102">
        <v>3.6584374694762114</v>
      </c>
      <c r="Q345" s="102">
        <v>3.5261250342913693</v>
      </c>
      <c r="R345" s="102">
        <v>3.5755597716932219</v>
      </c>
      <c r="S345" s="102">
        <v>3.6188009170284459</v>
      </c>
      <c r="T345" s="102">
        <v>3.6204683963366295</v>
      </c>
      <c r="U345" s="102">
        <v>3.4202932378369888</v>
      </c>
      <c r="V345" s="102">
        <v>3.3865871762649795</v>
      </c>
      <c r="W345" s="102">
        <v>3.2948380575732354</v>
      </c>
      <c r="DA345" s="131" t="s">
        <v>3168</v>
      </c>
    </row>
    <row r="346" spans="1:105" ht="12" customHeight="1" x14ac:dyDescent="0.25">
      <c r="A346" s="107" t="s">
        <v>123</v>
      </c>
      <c r="B346" s="105">
        <v>0.71729281905495168</v>
      </c>
      <c r="C346" s="105">
        <v>0.77949246978336562</v>
      </c>
      <c r="D346" s="105">
        <v>0.75251849973661844</v>
      </c>
      <c r="E346" s="105">
        <v>0.6610969113263615</v>
      </c>
      <c r="F346" s="105">
        <v>0.70786077983677265</v>
      </c>
      <c r="G346" s="105">
        <v>0.77325857542285881</v>
      </c>
      <c r="H346" s="105">
        <v>0.76996997312929305</v>
      </c>
      <c r="I346" s="105">
        <v>0.75846152752784846</v>
      </c>
      <c r="J346" s="105">
        <v>0.75115884216249662</v>
      </c>
      <c r="K346" s="105">
        <v>0.74010139278190401</v>
      </c>
      <c r="L346" s="105">
        <v>0.70003041070163508</v>
      </c>
      <c r="M346" s="105">
        <v>0.57858319687590587</v>
      </c>
      <c r="N346" s="105">
        <v>0.50084437012744787</v>
      </c>
      <c r="O346" s="105">
        <v>0.43264238551234929</v>
      </c>
      <c r="P346" s="105">
        <v>0.44728260430420086</v>
      </c>
      <c r="Q346" s="105">
        <v>0.35532181290819742</v>
      </c>
      <c r="R346" s="105">
        <v>0.40129044624556226</v>
      </c>
      <c r="S346" s="105">
        <v>0.41687453332681446</v>
      </c>
      <c r="T346" s="105">
        <v>0.41886368618531883</v>
      </c>
      <c r="U346" s="105">
        <v>0.426141550096096</v>
      </c>
      <c r="V346" s="105">
        <v>0.52919653697770141</v>
      </c>
      <c r="W346" s="105">
        <v>0.41090543796233014</v>
      </c>
      <c r="DA346" s="132" t="s">
        <v>3169</v>
      </c>
    </row>
    <row r="347" spans="1:105" ht="12" customHeight="1" x14ac:dyDescent="0.25">
      <c r="A347" s="108" t="s">
        <v>50</v>
      </c>
      <c r="B347" s="99">
        <v>0.71729281905495168</v>
      </c>
      <c r="C347" s="99">
        <v>0.77949246978336562</v>
      </c>
      <c r="D347" s="99">
        <v>0.75251849973661844</v>
      </c>
      <c r="E347" s="99">
        <v>0.6610969113263615</v>
      </c>
      <c r="F347" s="99">
        <v>0.70786077983677265</v>
      </c>
      <c r="G347" s="99">
        <v>0.77325857542285881</v>
      </c>
      <c r="H347" s="99">
        <v>0.76996997312929305</v>
      </c>
      <c r="I347" s="99">
        <v>0.75846152752784846</v>
      </c>
      <c r="J347" s="99">
        <v>0.75115884216249662</v>
      </c>
      <c r="K347" s="99">
        <v>0.74010139278190401</v>
      </c>
      <c r="L347" s="99">
        <v>0.70003041070163508</v>
      </c>
      <c r="M347" s="99">
        <v>0.57858319687590587</v>
      </c>
      <c r="N347" s="99">
        <v>0.50084437012744787</v>
      </c>
      <c r="O347" s="99">
        <v>0.43264238551234929</v>
      </c>
      <c r="P347" s="99">
        <v>0.44728260430420086</v>
      </c>
      <c r="Q347" s="99">
        <v>0.35532181290819742</v>
      </c>
      <c r="R347" s="99">
        <v>0.40129044624556226</v>
      </c>
      <c r="S347" s="99">
        <v>0.41687453332681446</v>
      </c>
      <c r="T347" s="99">
        <v>0.41886368618531883</v>
      </c>
      <c r="U347" s="99">
        <v>0.426141550096096</v>
      </c>
      <c r="V347" s="99">
        <v>0.52919653697770141</v>
      </c>
      <c r="W347" s="99">
        <v>0.41090543796233014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0.81015434419409027</v>
      </c>
      <c r="C353" s="123">
        <v>0.79661192692703164</v>
      </c>
      <c r="D353" s="123">
        <v>0.80458927247492773</v>
      </c>
      <c r="E353" s="123">
        <v>0.85903637319329074</v>
      </c>
      <c r="F353" s="123">
        <v>0.8053764582015418</v>
      </c>
      <c r="G353" s="123">
        <v>0.85504023244837879</v>
      </c>
      <c r="H353" s="123">
        <v>0.70610663952230879</v>
      </c>
      <c r="I353" s="123">
        <v>0.71306094635347206</v>
      </c>
      <c r="J353" s="123">
        <v>0.59247052422252289</v>
      </c>
      <c r="K353" s="123">
        <v>0.61072047973209675</v>
      </c>
      <c r="L353" s="123">
        <v>0.56814179239295393</v>
      </c>
      <c r="M353" s="123">
        <v>0.55081614916752908</v>
      </c>
      <c r="N353" s="123">
        <v>0.49615390496570172</v>
      </c>
      <c r="O353" s="123">
        <v>0.48734498887917949</v>
      </c>
      <c r="P353" s="123">
        <v>0.48317398536287809</v>
      </c>
      <c r="Q353" s="123">
        <v>0.48215927871140718</v>
      </c>
      <c r="R353" s="123">
        <v>0.47044391170851524</v>
      </c>
      <c r="S353" s="123">
        <v>0.50016980013207668</v>
      </c>
      <c r="T353" s="123">
        <v>0.51102247115603638</v>
      </c>
      <c r="U353" s="123">
        <v>0.5040930047120924</v>
      </c>
      <c r="V353" s="123">
        <v>0.49596535609313991</v>
      </c>
      <c r="W353" s="123">
        <v>0.46925096823234358</v>
      </c>
      <c r="DA353" s="130" t="s">
        <v>3176</v>
      </c>
    </row>
    <row r="354" spans="1:105" ht="12" customHeight="1" x14ac:dyDescent="0.25">
      <c r="A354" s="97" t="s">
        <v>208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2.595769628334081</v>
      </c>
      <c r="C355" s="99">
        <v>2.6021502219413275</v>
      </c>
      <c r="D355" s="99">
        <v>2.6338183889474531</v>
      </c>
      <c r="E355" s="99">
        <v>2.799455136333671</v>
      </c>
      <c r="F355" s="99">
        <v>2.6239193675544037</v>
      </c>
      <c r="G355" s="99">
        <v>2.8478204091505965</v>
      </c>
      <c r="H355" s="99">
        <v>2.491605331397428</v>
      </c>
      <c r="I355" s="99">
        <v>2.5936642630064384</v>
      </c>
      <c r="J355" s="99">
        <v>2.1791910813444311</v>
      </c>
      <c r="K355" s="99">
        <v>2.2487641220445185</v>
      </c>
      <c r="L355" s="99">
        <v>2.1383651980702214</v>
      </c>
      <c r="M355" s="99">
        <v>2.1060085287778971</v>
      </c>
      <c r="N355" s="99">
        <v>1.9352221561870573</v>
      </c>
      <c r="O355" s="99">
        <v>1.9128057355888499</v>
      </c>
      <c r="P355" s="99">
        <v>1.8869762267945536</v>
      </c>
      <c r="Q355" s="99">
        <v>1.9012554871239353</v>
      </c>
      <c r="R355" s="99">
        <v>1.8767218609831524</v>
      </c>
      <c r="S355" s="99">
        <v>2.0262429113379485</v>
      </c>
      <c r="T355" s="99">
        <v>2.0755797248998662</v>
      </c>
      <c r="U355" s="99">
        <v>2.097455451993731</v>
      </c>
      <c r="V355" s="99">
        <v>2.1208646426997078</v>
      </c>
      <c r="W355" s="99">
        <v>2.0642947185742067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808.93351801530866</v>
      </c>
      <c r="D360" s="117">
        <f t="shared" si="150"/>
        <v>1166.3606145610456</v>
      </c>
      <c r="E360" s="117">
        <f t="shared" si="150"/>
        <v>1308.7763622822417</v>
      </c>
      <c r="F360" s="117">
        <f t="shared" si="150"/>
        <v>1224.9056819112393</v>
      </c>
      <c r="G360" s="117">
        <f t="shared" si="150"/>
        <v>1673.243605689401</v>
      </c>
      <c r="H360" s="117">
        <f t="shared" si="150"/>
        <v>1814.2738913019623</v>
      </c>
      <c r="I360" s="117">
        <f t="shared" si="150"/>
        <v>1968.7912527699962</v>
      </c>
      <c r="J360" s="117">
        <f t="shared" si="150"/>
        <v>1498.3705689601923</v>
      </c>
      <c r="K360" s="117">
        <f t="shared" si="150"/>
        <v>1290.7076275033455</v>
      </c>
      <c r="L360" s="117">
        <f t="shared" si="150"/>
        <v>1424.5136973178462</v>
      </c>
      <c r="M360" s="117">
        <f t="shared" si="150"/>
        <v>1214.6170338507418</v>
      </c>
      <c r="N360" s="117">
        <f t="shared" si="150"/>
        <v>1277.9047263652994</v>
      </c>
      <c r="O360" s="117">
        <f t="shared" si="150"/>
        <v>1172.5406260960438</v>
      </c>
      <c r="P360" s="117">
        <f t="shared" si="150"/>
        <v>1258.4518079444031</v>
      </c>
      <c r="Q360" s="117">
        <f t="shared" si="150"/>
        <v>886.65474860455413</v>
      </c>
      <c r="R360" s="117">
        <f t="shared" ref="R360:V360" si="151">R361+R364+R366+R379</f>
        <v>840.55672310982391</v>
      </c>
      <c r="S360" s="117">
        <f t="shared" si="151"/>
        <v>901.17495339997981</v>
      </c>
      <c r="T360" s="117">
        <f t="shared" si="151"/>
        <v>1189.5253917574375</v>
      </c>
      <c r="U360" s="117">
        <f t="shared" si="151"/>
        <v>973.94139326597292</v>
      </c>
      <c r="V360" s="117">
        <f t="shared" si="151"/>
        <v>843.62292825041868</v>
      </c>
      <c r="W360" s="117">
        <f t="shared" ref="W360" si="152">W361+W364+W366+W379</f>
        <v>970.66951954598176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658.92777000621766</v>
      </c>
      <c r="D361" s="122">
        <f t="shared" si="153"/>
        <v>951.36381384991682</v>
      </c>
      <c r="E361" s="122">
        <f t="shared" si="153"/>
        <v>1079.8019355694662</v>
      </c>
      <c r="F361" s="122">
        <f t="shared" si="153"/>
        <v>1002.7242719141266</v>
      </c>
      <c r="G361" s="122">
        <f t="shared" si="153"/>
        <v>1350.58706768562</v>
      </c>
      <c r="H361" s="122">
        <f t="shared" si="153"/>
        <v>1441.7949373786648</v>
      </c>
      <c r="I361" s="122">
        <f t="shared" si="153"/>
        <v>1574.6539086407845</v>
      </c>
      <c r="J361" s="122">
        <f t="shared" si="153"/>
        <v>1213.3671522182772</v>
      </c>
      <c r="K361" s="122">
        <f t="shared" si="153"/>
        <v>1053.1736554187983</v>
      </c>
      <c r="L361" s="122">
        <f t="shared" si="153"/>
        <v>1179.4693928535016</v>
      </c>
      <c r="M361" s="122">
        <f t="shared" si="153"/>
        <v>966.90537701675862</v>
      </c>
      <c r="N361" s="122">
        <f t="shared" si="153"/>
        <v>1026.3582359444792</v>
      </c>
      <c r="O361" s="122">
        <f t="shared" si="153"/>
        <v>949.63174625006457</v>
      </c>
      <c r="P361" s="122">
        <f t="shared" si="153"/>
        <v>1001.0459372905931</v>
      </c>
      <c r="Q361" s="122">
        <f t="shared" si="153"/>
        <v>697.69379667627595</v>
      </c>
      <c r="R361" s="122">
        <f t="shared" ref="R361:V361" si="154">SUM(R362:R363)</f>
        <v>662.21024409910092</v>
      </c>
      <c r="S361" s="122">
        <f t="shared" si="154"/>
        <v>689.8044908688621</v>
      </c>
      <c r="T361" s="122">
        <f t="shared" si="154"/>
        <v>915.18883226776597</v>
      </c>
      <c r="U361" s="122">
        <f t="shared" si="154"/>
        <v>737.71136699648366</v>
      </c>
      <c r="V361" s="122">
        <f t="shared" si="154"/>
        <v>627.44843139283148</v>
      </c>
      <c r="W361" s="122">
        <f t="shared" ref="W361" si="155">SUM(W362:W363)</f>
        <v>717.67779517097586</v>
      </c>
      <c r="DA361" s="130" t="s">
        <v>3326</v>
      </c>
    </row>
    <row r="362" spans="1:105" ht="12" customHeight="1" x14ac:dyDescent="0.25">
      <c r="A362" s="97" t="s">
        <v>205</v>
      </c>
      <c r="B362" s="98"/>
      <c r="C362" s="98">
        <v>655.35273130486053</v>
      </c>
      <c r="D362" s="98">
        <v>946.39282131549396</v>
      </c>
      <c r="E362" s="98">
        <v>1074.4470097629069</v>
      </c>
      <c r="F362" s="98">
        <v>997.92536815906828</v>
      </c>
      <c r="G362" s="98">
        <v>1343.9486146084355</v>
      </c>
      <c r="H362" s="98">
        <v>1434.3296855785454</v>
      </c>
      <c r="I362" s="98">
        <v>1566.5852999887586</v>
      </c>
      <c r="J362" s="98">
        <v>1207.3230871049705</v>
      </c>
      <c r="K362" s="98">
        <v>1048.000847109791</v>
      </c>
      <c r="L362" s="98">
        <v>1173.2792521425793</v>
      </c>
      <c r="M362" s="98">
        <v>961.95261663414078</v>
      </c>
      <c r="N362" s="98">
        <v>1021.0942433441229</v>
      </c>
      <c r="O362" s="98">
        <v>944.73983774940643</v>
      </c>
      <c r="P362" s="98">
        <v>995.98959676969014</v>
      </c>
      <c r="Q362" s="98">
        <v>694.20111250879597</v>
      </c>
      <c r="R362" s="98">
        <v>658.85499972448099</v>
      </c>
      <c r="S362" s="98">
        <v>686.21130955401611</v>
      </c>
      <c r="T362" s="98">
        <v>910.49861495302503</v>
      </c>
      <c r="U362" s="98">
        <v>733.82195562791389</v>
      </c>
      <c r="V362" s="98">
        <v>624.19416603904665</v>
      </c>
      <c r="W362" s="98">
        <v>713.78862882533758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3.5750387013571681</v>
      </c>
      <c r="D363" s="98">
        <v>4.9709925344228854</v>
      </c>
      <c r="E363" s="98">
        <v>5.354925806559387</v>
      </c>
      <c r="F363" s="98">
        <v>4.7989037550583289</v>
      </c>
      <c r="G363" s="98">
        <v>6.6384530771844767</v>
      </c>
      <c r="H363" s="98">
        <v>7.4652518001193195</v>
      </c>
      <c r="I363" s="98">
        <v>8.0686086520258797</v>
      </c>
      <c r="J363" s="98">
        <v>6.0440651133066901</v>
      </c>
      <c r="K363" s="98">
        <v>5.1728083090071673</v>
      </c>
      <c r="L363" s="98">
        <v>6.1901407109222868</v>
      </c>
      <c r="M363" s="98">
        <v>4.9527603826178259</v>
      </c>
      <c r="N363" s="98">
        <v>5.2639926003562598</v>
      </c>
      <c r="O363" s="98">
        <v>4.8919085006581229</v>
      </c>
      <c r="P363" s="98">
        <v>5.0563405209029755</v>
      </c>
      <c r="Q363" s="98">
        <v>3.4926841674799989</v>
      </c>
      <c r="R363" s="98">
        <v>3.355244374619903</v>
      </c>
      <c r="S363" s="98">
        <v>3.5931813148459852</v>
      </c>
      <c r="T363" s="98">
        <v>4.690217314740913</v>
      </c>
      <c r="U363" s="98">
        <v>3.8894113685697689</v>
      </c>
      <c r="V363" s="98">
        <v>3.2542653537848611</v>
      </c>
      <c r="W363" s="98">
        <v>3.8891663456382348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2.1474997906317066</v>
      </c>
      <c r="D364" s="122">
        <f t="shared" si="156"/>
        <v>4.4470391806504193</v>
      </c>
      <c r="E364" s="122">
        <f t="shared" si="156"/>
        <v>10.668901123699783</v>
      </c>
      <c r="F364" s="122">
        <f t="shared" si="156"/>
        <v>3.6746473179578594</v>
      </c>
      <c r="G364" s="122">
        <f t="shared" si="156"/>
        <v>7.1716228146075949</v>
      </c>
      <c r="H364" s="122">
        <f t="shared" si="156"/>
        <v>10.322816065033383</v>
      </c>
      <c r="I364" s="122">
        <f t="shared" si="156"/>
        <v>12.071132317105933</v>
      </c>
      <c r="J364" s="122">
        <f t="shared" si="156"/>
        <v>5.8009030165132396</v>
      </c>
      <c r="K364" s="122">
        <f t="shared" si="156"/>
        <v>5.1872262406000074</v>
      </c>
      <c r="L364" s="122">
        <f t="shared" si="156"/>
        <v>4.9805497612868015</v>
      </c>
      <c r="M364" s="122">
        <f t="shared" si="156"/>
        <v>4.6760591237926157</v>
      </c>
      <c r="N364" s="122">
        <f t="shared" si="156"/>
        <v>8.047785699626921</v>
      </c>
      <c r="O364" s="122">
        <f t="shared" si="156"/>
        <v>3.1714494781634923</v>
      </c>
      <c r="P364" s="122">
        <f t="shared" si="156"/>
        <v>2.6057771315247948</v>
      </c>
      <c r="Q364" s="122">
        <f t="shared" si="156"/>
        <v>3.0013733373331153</v>
      </c>
      <c r="R364" s="122">
        <f t="shared" si="156"/>
        <v>3.605631128703862</v>
      </c>
      <c r="S364" s="122">
        <f t="shared" si="156"/>
        <v>4.3491985157095412</v>
      </c>
      <c r="T364" s="122">
        <f t="shared" si="156"/>
        <v>5.1188978413588684</v>
      </c>
      <c r="U364" s="122">
        <f t="shared" si="156"/>
        <v>4.2569439356697396</v>
      </c>
      <c r="V364" s="122">
        <f t="shared" si="156"/>
        <v>3.1880408084127176</v>
      </c>
      <c r="W364" s="122">
        <f t="shared" si="156"/>
        <v>4.4125995548856372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2.1474997906317066</v>
      </c>
      <c r="D365" s="98">
        <v>4.4470391806504193</v>
      </c>
      <c r="E365" s="98">
        <v>10.668901123699783</v>
      </c>
      <c r="F365" s="98">
        <v>3.6746473179578594</v>
      </c>
      <c r="G365" s="98">
        <v>7.1716228146075949</v>
      </c>
      <c r="H365" s="98">
        <v>10.322816065033383</v>
      </c>
      <c r="I365" s="98">
        <v>12.071132317105933</v>
      </c>
      <c r="J365" s="98">
        <v>5.8009030165132396</v>
      </c>
      <c r="K365" s="98">
        <v>5.1872262406000074</v>
      </c>
      <c r="L365" s="98">
        <v>4.9805497612868015</v>
      </c>
      <c r="M365" s="98">
        <v>4.6760591237926157</v>
      </c>
      <c r="N365" s="98">
        <v>8.047785699626921</v>
      </c>
      <c r="O365" s="98">
        <v>3.1714494781634923</v>
      </c>
      <c r="P365" s="98">
        <v>2.6057771315247948</v>
      </c>
      <c r="Q365" s="98">
        <v>3.0013733373331153</v>
      </c>
      <c r="R365" s="98">
        <v>3.605631128703862</v>
      </c>
      <c r="S365" s="98">
        <v>4.3491985157095412</v>
      </c>
      <c r="T365" s="98">
        <v>5.1188978413588684</v>
      </c>
      <c r="U365" s="98">
        <v>4.2569439356697396</v>
      </c>
      <c r="V365" s="98">
        <v>3.1880408084127176</v>
      </c>
      <c r="W365" s="98">
        <v>4.4125995548856372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93.398391994774713</v>
      </c>
      <c r="D366" s="122">
        <v>139.2772740276996</v>
      </c>
      <c r="E366" s="122">
        <v>143.52026888893275</v>
      </c>
      <c r="F366" s="122">
        <v>144.75448170255208</v>
      </c>
      <c r="G366" s="122">
        <v>207.91310008983638</v>
      </c>
      <c r="H366" s="122">
        <v>239.40579754285804</v>
      </c>
      <c r="I366" s="122">
        <v>254.9476739107736</v>
      </c>
      <c r="J366" s="122">
        <v>185.8671442695385</v>
      </c>
      <c r="K366" s="122">
        <v>155.70633076367105</v>
      </c>
      <c r="L366" s="122">
        <v>161.07921089341295</v>
      </c>
      <c r="M366" s="122">
        <v>160.1885753644124</v>
      </c>
      <c r="N366" s="122">
        <v>161.06734880626118</v>
      </c>
      <c r="O366" s="122">
        <v>147.34315209310236</v>
      </c>
      <c r="P366" s="122">
        <v>173.33724806890737</v>
      </c>
      <c r="Q366" s="122">
        <v>124.37645680294919</v>
      </c>
      <c r="R366" s="122">
        <v>116.89110817044468</v>
      </c>
      <c r="S366" s="122">
        <v>137.04080146931111</v>
      </c>
      <c r="T366" s="122">
        <v>180.92466752457426</v>
      </c>
      <c r="U366" s="122">
        <v>155.43508351726717</v>
      </c>
      <c r="V366" s="122">
        <v>143.18757133641125</v>
      </c>
      <c r="W366" s="122">
        <v>167.96841382907763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11.690225864807548</v>
      </c>
      <c r="D367" s="98">
        <v>23.255405060419285</v>
      </c>
      <c r="E367" s="98">
        <v>28.312820176496579</v>
      </c>
      <c r="F367" s="98">
        <v>33.048878969037546</v>
      </c>
      <c r="G367" s="98">
        <v>35.648682172203742</v>
      </c>
      <c r="H367" s="98">
        <v>41.005830483221551</v>
      </c>
      <c r="I367" s="98">
        <v>60.48486626604889</v>
      </c>
      <c r="J367" s="98">
        <v>55.364403003264044</v>
      </c>
      <c r="K367" s="98">
        <v>36.405931880495892</v>
      </c>
      <c r="L367" s="98">
        <v>32.884303069912235</v>
      </c>
      <c r="M367" s="98">
        <v>34.195334409564751</v>
      </c>
      <c r="N367" s="98">
        <v>35.834859247880054</v>
      </c>
      <c r="O367" s="98">
        <v>37.035287290645918</v>
      </c>
      <c r="P367" s="98">
        <v>23.06200399299486</v>
      </c>
      <c r="Q367" s="98">
        <v>17.925191449762742</v>
      </c>
      <c r="R367" s="98">
        <v>32.012259739778784</v>
      </c>
      <c r="S367" s="98">
        <v>39.563705304523744</v>
      </c>
      <c r="T367" s="98">
        <v>75.031133642622237</v>
      </c>
      <c r="U367" s="98">
        <v>49.961466780675508</v>
      </c>
      <c r="V367" s="98">
        <v>48.588160385782075</v>
      </c>
      <c r="W367" s="98">
        <v>53.124512486702685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1.1704273228871435E-2</v>
      </c>
      <c r="D368" s="98">
        <v>1.5974123521007844E-2</v>
      </c>
      <c r="E368" s="98">
        <v>4.6601354137436497E-2</v>
      </c>
      <c r="F368" s="98">
        <v>2.5163441555783303E-2</v>
      </c>
      <c r="G368" s="98">
        <v>6.4699213337159209E-2</v>
      </c>
      <c r="H368" s="98">
        <v>0.12920205661503997</v>
      </c>
      <c r="I368" s="98">
        <v>0.20754681270829492</v>
      </c>
      <c r="J368" s="98">
        <v>0.24456772359755688</v>
      </c>
      <c r="K368" s="98">
        <v>0.18712978461925783</v>
      </c>
      <c r="L368" s="98">
        <v>0.14575798110549237</v>
      </c>
      <c r="M368" s="98">
        <v>0.20337350060551238</v>
      </c>
      <c r="N368" s="98">
        <v>0.16038975686061965</v>
      </c>
      <c r="O368" s="98">
        <v>0.27872285507116218</v>
      </c>
      <c r="P368" s="98">
        <v>0.22846390967658048</v>
      </c>
      <c r="Q368" s="98">
        <v>0.15141405510840086</v>
      </c>
      <c r="R368" s="98">
        <v>8.4317319979489422E-2</v>
      </c>
      <c r="S368" s="98">
        <v>9.3360039284218016E-2</v>
      </c>
      <c r="T368" s="98">
        <v>1.581493392111637</v>
      </c>
      <c r="U368" s="98">
        <v>0.14457328381001924</v>
      </c>
      <c r="V368" s="98">
        <v>0.38874217161671931</v>
      </c>
      <c r="W368" s="98">
        <v>0.61220209370242396</v>
      </c>
      <c r="DA368" s="63" t="s">
        <v>3333</v>
      </c>
    </row>
    <row r="369" spans="1:105" ht="12" customHeight="1" x14ac:dyDescent="0.25">
      <c r="A369" s="100" t="s">
        <v>205</v>
      </c>
      <c r="B369" s="101"/>
      <c r="C369" s="101">
        <v>5.5719033090000257E-3</v>
      </c>
      <c r="D369" s="101">
        <v>8.1914686059920208E-3</v>
      </c>
      <c r="E369" s="101">
        <v>2.3110389614864689E-2</v>
      </c>
      <c r="F369" s="101">
        <v>1.281532528238917E-2</v>
      </c>
      <c r="G369" s="101">
        <v>3.2149458313011969E-2</v>
      </c>
      <c r="H369" s="101">
        <v>6.1111497875738968E-2</v>
      </c>
      <c r="I369" s="101">
        <v>0.10968713584533421</v>
      </c>
      <c r="J369" s="101">
        <v>0.11300088879275616</v>
      </c>
      <c r="K369" s="101">
        <v>8.8218659198246924E-2</v>
      </c>
      <c r="L369" s="101">
        <v>6.3080060306096725E-2</v>
      </c>
      <c r="M369" s="101">
        <v>8.1492703116398821E-2</v>
      </c>
      <c r="N369" s="101">
        <v>5.5388988458316454E-2</v>
      </c>
      <c r="O369" s="101">
        <v>0.13125881381790691</v>
      </c>
      <c r="P369" s="101">
        <v>9.9193886827988964E-2</v>
      </c>
      <c r="Q369" s="101">
        <v>7.0129796448159323E-2</v>
      </c>
      <c r="R369" s="101">
        <v>4.2746810995094218E-2</v>
      </c>
      <c r="S369" s="101">
        <v>2.6717926787189032E-2</v>
      </c>
      <c r="T369" s="101">
        <v>0.8632848648417123</v>
      </c>
      <c r="U369" s="101">
        <v>5.9153000195940837E-2</v>
      </c>
      <c r="V369" s="101">
        <v>0.16283105132758594</v>
      </c>
      <c r="W369" s="101">
        <v>0.26665206407189318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6.1323699198714086E-3</v>
      </c>
      <c r="D370" s="104">
        <v>7.7826549150158226E-3</v>
      </c>
      <c r="E370" s="104">
        <v>2.3490964522571826E-2</v>
      </c>
      <c r="F370" s="104">
        <v>1.2348116273394135E-2</v>
      </c>
      <c r="G370" s="104">
        <v>3.2549755024147246E-2</v>
      </c>
      <c r="H370" s="104">
        <v>6.8090558739301005E-2</v>
      </c>
      <c r="I370" s="104">
        <v>9.7859676862960696E-2</v>
      </c>
      <c r="J370" s="104">
        <v>0.13156683480480069</v>
      </c>
      <c r="K370" s="104">
        <v>9.8911125421010895E-2</v>
      </c>
      <c r="L370" s="104">
        <v>8.2677920799395649E-2</v>
      </c>
      <c r="M370" s="104">
        <v>0.12188079748911353</v>
      </c>
      <c r="N370" s="104">
        <v>0.10500076840230323</v>
      </c>
      <c r="O370" s="104">
        <v>0.1474640412532553</v>
      </c>
      <c r="P370" s="104">
        <v>0.12927002284859151</v>
      </c>
      <c r="Q370" s="104">
        <v>8.128425866024154E-2</v>
      </c>
      <c r="R370" s="104">
        <v>4.157050898439521E-2</v>
      </c>
      <c r="S370" s="104">
        <v>6.6642112497029005E-2</v>
      </c>
      <c r="T370" s="104">
        <v>0.71820852726992479</v>
      </c>
      <c r="U370" s="104">
        <v>8.5420283614078413E-2</v>
      </c>
      <c r="V370" s="104">
        <v>0.22591112028913332</v>
      </c>
      <c r="W370" s="104">
        <v>0.34555002963053066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25.845766524265859</v>
      </c>
      <c r="D371" s="101">
        <v>27.599358361991015</v>
      </c>
      <c r="E371" s="101">
        <v>31.060759183074087</v>
      </c>
      <c r="F371" s="101">
        <v>31.145474045634462</v>
      </c>
      <c r="G371" s="101">
        <v>49.202918387058652</v>
      </c>
      <c r="H371" s="101">
        <v>41.293811791753825</v>
      </c>
      <c r="I371" s="101">
        <v>27.847047382924149</v>
      </c>
      <c r="J371" s="101">
        <v>23.389498253734246</v>
      </c>
      <c r="K371" s="101">
        <v>23.322364516180986</v>
      </c>
      <c r="L371" s="101">
        <v>22.372804578345374</v>
      </c>
      <c r="M371" s="101">
        <v>29.050186393348312</v>
      </c>
      <c r="N371" s="101">
        <v>22.624330970666296</v>
      </c>
      <c r="O371" s="101">
        <v>20.878126249614738</v>
      </c>
      <c r="P371" s="101">
        <v>17.481831384890675</v>
      </c>
      <c r="Q371" s="101">
        <v>12.06121560684482</v>
      </c>
      <c r="R371" s="101">
        <v>13.747506409039664</v>
      </c>
      <c r="S371" s="101">
        <v>16.248500217510145</v>
      </c>
      <c r="T371" s="101">
        <v>16.83776634778393</v>
      </c>
      <c r="U371" s="101">
        <v>16.040151268281594</v>
      </c>
      <c r="V371" s="101">
        <v>13.928226663664388</v>
      </c>
      <c r="W371" s="101">
        <v>17.125657349392071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7.2926622028516852E-2</v>
      </c>
      <c r="D372" s="104">
        <v>5.3428806773162835E-2</v>
      </c>
      <c r="E372" s="104">
        <v>0.13258055079608336</v>
      </c>
      <c r="F372" s="104">
        <v>9.4393407790642925E-2</v>
      </c>
      <c r="G372" s="104">
        <v>5.1957855698238097E-2</v>
      </c>
      <c r="H372" s="104">
        <v>0.14236290556872133</v>
      </c>
      <c r="I372" s="104">
        <v>8.8640763431382996E-2</v>
      </c>
      <c r="J372" s="104">
        <v>0.1799961594463298</v>
      </c>
      <c r="K372" s="104">
        <v>0.12626675410753094</v>
      </c>
      <c r="L372" s="104">
        <v>0.14463573882390782</v>
      </c>
      <c r="M372" s="104">
        <v>0.22317315343978472</v>
      </c>
      <c r="N372" s="104">
        <v>0.20161500920513029</v>
      </c>
      <c r="O372" s="104">
        <v>0.15986519369112837</v>
      </c>
      <c r="P372" s="104">
        <v>0.1404335763822146</v>
      </c>
      <c r="Q372" s="104">
        <v>9.419914814669321E-2</v>
      </c>
      <c r="R372" s="104">
        <v>0.11511601278556964</v>
      </c>
      <c r="S372" s="104">
        <v>0.22190371801167716</v>
      </c>
      <c r="T372" s="104">
        <v>0.24224654038434909</v>
      </c>
      <c r="U372" s="104">
        <v>0.17314774965056651</v>
      </c>
      <c r="V372" s="104">
        <v>0.24891511103529257</v>
      </c>
      <c r="W372" s="104">
        <v>0.12594843009442791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2.2522083280029036E-2</v>
      </c>
      <c r="D373" s="98">
        <v>1.7215283380813112E-2</v>
      </c>
      <c r="E373" s="98">
        <v>3.5593149893846238E-2</v>
      </c>
      <c r="F373" s="98">
        <v>3.1394452892837321E-2</v>
      </c>
      <c r="G373" s="98">
        <v>1.6805046205427145E-2</v>
      </c>
      <c r="H373" s="98">
        <v>4.6972091958900709E-2</v>
      </c>
      <c r="I373" s="98">
        <v>1.9648504540444475E-2</v>
      </c>
      <c r="J373" s="98">
        <v>4.7139972553417779E-2</v>
      </c>
      <c r="K373" s="98">
        <v>2.8848090012103405E-2</v>
      </c>
      <c r="L373" s="98">
        <v>3.6699051596242961E-2</v>
      </c>
      <c r="M373" s="98">
        <v>4.5554466222572615E-2</v>
      </c>
      <c r="N373" s="98">
        <v>3.582824767977074E-2</v>
      </c>
      <c r="O373" s="98">
        <v>2.1400188635874343E-2</v>
      </c>
      <c r="P373" s="98">
        <v>2.6282840619266924E-2</v>
      </c>
      <c r="Q373" s="98">
        <v>1.889952973040995E-2</v>
      </c>
      <c r="R373" s="98">
        <v>2.7600828372197881E-2</v>
      </c>
      <c r="S373" s="98">
        <v>3.971407454660706E-2</v>
      </c>
      <c r="T373" s="98">
        <v>7.1889408423185461E-2</v>
      </c>
      <c r="U373" s="98">
        <v>3.450713676804272E-2</v>
      </c>
      <c r="V373" s="98">
        <v>5.3119237660380639E-2</v>
      </c>
      <c r="W373" s="98">
        <v>2.1318763532849012E-2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5.0404538748487812E-2</v>
      </c>
      <c r="D374" s="98">
        <v>3.6213523392349727E-2</v>
      </c>
      <c r="E374" s="98">
        <v>9.698740090223712E-2</v>
      </c>
      <c r="F374" s="98">
        <v>6.2998954897805604E-2</v>
      </c>
      <c r="G374" s="98">
        <v>3.5152809492810959E-2</v>
      </c>
      <c r="H374" s="98">
        <v>9.5390813609820602E-2</v>
      </c>
      <c r="I374" s="98">
        <v>6.8992258890938532E-2</v>
      </c>
      <c r="J374" s="98">
        <v>0.13285618689291201</v>
      </c>
      <c r="K374" s="98">
        <v>9.7418664095427557E-2</v>
      </c>
      <c r="L374" s="98">
        <v>0.10793668722766488</v>
      </c>
      <c r="M374" s="98">
        <v>0.17761868721721213</v>
      </c>
      <c r="N374" s="98">
        <v>0.16578676152535954</v>
      </c>
      <c r="O374" s="98">
        <v>0.138465005055254</v>
      </c>
      <c r="P374" s="98">
        <v>0.11415073576294765</v>
      </c>
      <c r="Q374" s="98">
        <v>7.529961841628327E-2</v>
      </c>
      <c r="R374" s="98">
        <v>8.7515184413371763E-2</v>
      </c>
      <c r="S374" s="98">
        <v>0.18218964346507008</v>
      </c>
      <c r="T374" s="98">
        <v>0.17035713196116367</v>
      </c>
      <c r="U374" s="98">
        <v>0.1386406128825238</v>
      </c>
      <c r="V374" s="98">
        <v>0.19579587337491194</v>
      </c>
      <c r="W374" s="98">
        <v>0.10462966656157892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48.413394877844361</v>
      </c>
      <c r="D375" s="101">
        <v>77.188946494729024</v>
      </c>
      <c r="E375" s="101">
        <v>67.844576775392653</v>
      </c>
      <c r="F375" s="101">
        <v>70.19334994849585</v>
      </c>
      <c r="G375" s="101">
        <v>103.6250033541551</v>
      </c>
      <c r="H375" s="101">
        <v>130.42170164470312</v>
      </c>
      <c r="I375" s="101">
        <v>127.57258157112547</v>
      </c>
      <c r="J375" s="101">
        <v>79.65198719570931</v>
      </c>
      <c r="K375" s="101">
        <v>68.934068493556182</v>
      </c>
      <c r="L375" s="101">
        <v>77.848239036495073</v>
      </c>
      <c r="M375" s="101">
        <v>71.641416681592474</v>
      </c>
      <c r="N375" s="101">
        <v>80.41423116133673</v>
      </c>
      <c r="O375" s="101">
        <v>70.628640023313949</v>
      </c>
      <c r="P375" s="101">
        <v>100.56793737017681</v>
      </c>
      <c r="Q375" s="101">
        <v>75.975466800638017</v>
      </c>
      <c r="R375" s="101">
        <v>49.480327401098222</v>
      </c>
      <c r="S375" s="101">
        <v>49.958487581482984</v>
      </c>
      <c r="T375" s="101">
        <v>53.207886110434913</v>
      </c>
      <c r="U375" s="101">
        <v>56.666424630358982</v>
      </c>
      <c r="V375" s="101">
        <v>55.834794250315348</v>
      </c>
      <c r="W375" s="101">
        <v>54.516318085456227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7.3643738325995889</v>
      </c>
      <c r="D376" s="104">
        <v>11.164161180266106</v>
      </c>
      <c r="E376" s="104">
        <v>16.122930849035924</v>
      </c>
      <c r="F376" s="104">
        <v>10.24722189003781</v>
      </c>
      <c r="G376" s="104">
        <v>19.319839107383459</v>
      </c>
      <c r="H376" s="104">
        <v>26.412888660995797</v>
      </c>
      <c r="I376" s="104">
        <v>38.746991114535362</v>
      </c>
      <c r="J376" s="104">
        <v>27.036691933787001</v>
      </c>
      <c r="K376" s="104">
        <v>26.730569334711184</v>
      </c>
      <c r="L376" s="104">
        <v>27.683470488730869</v>
      </c>
      <c r="M376" s="104">
        <v>24.875091225861542</v>
      </c>
      <c r="N376" s="104">
        <v>21.83192266031234</v>
      </c>
      <c r="O376" s="104">
        <v>18.362510480765476</v>
      </c>
      <c r="P376" s="104">
        <v>31.856577834786222</v>
      </c>
      <c r="Q376" s="104">
        <v>18.168969742448517</v>
      </c>
      <c r="R376" s="104">
        <v>21.451581287762941</v>
      </c>
      <c r="S376" s="104">
        <v>30.954844608498316</v>
      </c>
      <c r="T376" s="104">
        <v>34.024141491237138</v>
      </c>
      <c r="U376" s="104">
        <v>32.449319804490536</v>
      </c>
      <c r="V376" s="104">
        <v>24.198732753997401</v>
      </c>
      <c r="W376" s="104">
        <v>42.463775383729782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3.1949618261592372</v>
      </c>
      <c r="D377" s="98">
        <v>5.2348833551455973</v>
      </c>
      <c r="E377" s="98">
        <v>7.6644015563193619</v>
      </c>
      <c r="F377" s="98">
        <v>4.6827657314826405</v>
      </c>
      <c r="G377" s="98">
        <v>8.4082490736462709</v>
      </c>
      <c r="H377" s="98">
        <v>11.390992857949211</v>
      </c>
      <c r="I377" s="98">
        <v>16.0799520997526</v>
      </c>
      <c r="J377" s="98">
        <v>9.7948701814192116</v>
      </c>
      <c r="K377" s="98">
        <v>10.107842400674091</v>
      </c>
      <c r="L377" s="98">
        <v>11.332614018510244</v>
      </c>
      <c r="M377" s="98">
        <v>9.9446753819370155</v>
      </c>
      <c r="N377" s="98">
        <v>7.7118961612160861</v>
      </c>
      <c r="O377" s="98">
        <v>5.6587272957380801</v>
      </c>
      <c r="P377" s="98">
        <v>10.903004892708166</v>
      </c>
      <c r="Q377" s="98">
        <v>6.058569662774973</v>
      </c>
      <c r="R377" s="98">
        <v>7.2422161909606197</v>
      </c>
      <c r="S377" s="98">
        <v>12.607194130385652</v>
      </c>
      <c r="T377" s="98">
        <v>13.932350096193023</v>
      </c>
      <c r="U377" s="98">
        <v>12.568026667584745</v>
      </c>
      <c r="V377" s="98">
        <v>7.8311997952414618</v>
      </c>
      <c r="W377" s="98">
        <v>15.490111292318138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4.1694120064403526</v>
      </c>
      <c r="D378" s="98">
        <v>5.9292778251205078</v>
      </c>
      <c r="E378" s="98">
        <v>8.4585292927165643</v>
      </c>
      <c r="F378" s="98">
        <v>5.5644561585551671</v>
      </c>
      <c r="G378" s="98">
        <v>10.911590033737186</v>
      </c>
      <c r="H378" s="98">
        <v>15.021895803046588</v>
      </c>
      <c r="I378" s="98">
        <v>22.667039014782752</v>
      </c>
      <c r="J378" s="98">
        <v>17.241821752367787</v>
      </c>
      <c r="K378" s="98">
        <v>16.62272693403709</v>
      </c>
      <c r="L378" s="98">
        <v>16.350856470220631</v>
      </c>
      <c r="M378" s="98">
        <v>14.930415843924523</v>
      </c>
      <c r="N378" s="98">
        <v>14.120026499096246</v>
      </c>
      <c r="O378" s="98">
        <v>12.703783185027392</v>
      </c>
      <c r="P378" s="98">
        <v>20.953572942078058</v>
      </c>
      <c r="Q378" s="98">
        <v>12.110400079673546</v>
      </c>
      <c r="R378" s="98">
        <v>14.209365096802317</v>
      </c>
      <c r="S378" s="98">
        <v>18.347650478112669</v>
      </c>
      <c r="T378" s="98">
        <v>20.091791395044108</v>
      </c>
      <c r="U378" s="98">
        <v>19.881293136905793</v>
      </c>
      <c r="V378" s="98">
        <v>16.367532958755941</v>
      </c>
      <c r="W378" s="98">
        <v>26.973664091411642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54.45985622368454</v>
      </c>
      <c r="D379" s="122">
        <v>71.272487502778901</v>
      </c>
      <c r="E379" s="122">
        <v>74.78525670014308</v>
      </c>
      <c r="F379" s="122">
        <v>73.752280976602847</v>
      </c>
      <c r="G379" s="122">
        <v>107.57181509933677</v>
      </c>
      <c r="H379" s="122">
        <v>122.75034031540612</v>
      </c>
      <c r="I379" s="122">
        <v>127.11853790133225</v>
      </c>
      <c r="J379" s="122">
        <v>93.335369455863145</v>
      </c>
      <c r="K379" s="122">
        <v>76.6404150802761</v>
      </c>
      <c r="L379" s="122">
        <v>78.984543809644961</v>
      </c>
      <c r="M379" s="122">
        <v>82.847022345778257</v>
      </c>
      <c r="N379" s="122">
        <v>82.431355914932155</v>
      </c>
      <c r="O379" s="122">
        <v>72.394278274713244</v>
      </c>
      <c r="P379" s="122">
        <v>81.462845453377966</v>
      </c>
      <c r="Q379" s="122">
        <v>61.583121787995907</v>
      </c>
      <c r="R379" s="122">
        <v>57.849739711574394</v>
      </c>
      <c r="S379" s="122">
        <v>69.980462546097073</v>
      </c>
      <c r="T379" s="122">
        <v>88.29299412373841</v>
      </c>
      <c r="U379" s="122">
        <v>76.537998816552346</v>
      </c>
      <c r="V379" s="122">
        <v>69.798884712763297</v>
      </c>
      <c r="W379" s="122">
        <v>80.610710991042595</v>
      </c>
      <c r="DA379" s="130" t="s">
        <v>3344</v>
      </c>
    </row>
    <row r="380" spans="1:105" ht="12" customHeight="1" x14ac:dyDescent="0.25">
      <c r="A380" s="97" t="s">
        <v>208</v>
      </c>
      <c r="B380" s="98"/>
      <c r="C380" s="98">
        <v>2.7129332918368654</v>
      </c>
      <c r="D380" s="98">
        <v>3.9746150227807866</v>
      </c>
      <c r="E380" s="98">
        <v>4.7694304218342145</v>
      </c>
      <c r="F380" s="98">
        <v>5.4078075819388722</v>
      </c>
      <c r="G380" s="98">
        <v>7.4871097421516213</v>
      </c>
      <c r="H380" s="98">
        <v>9.3624442785310826</v>
      </c>
      <c r="I380" s="98">
        <v>10.802960815287532</v>
      </c>
      <c r="J380" s="98">
        <v>13.400795409150232</v>
      </c>
      <c r="K380" s="98">
        <v>8.1942559948773361</v>
      </c>
      <c r="L380" s="98">
        <v>6.360826445588132</v>
      </c>
      <c r="M380" s="98">
        <v>10.786514952223055</v>
      </c>
      <c r="N380" s="98">
        <v>13.33272384597459</v>
      </c>
      <c r="O380" s="98">
        <v>10.104240768617441</v>
      </c>
      <c r="P380" s="98">
        <v>9.3288620170385972</v>
      </c>
      <c r="Q380" s="98">
        <v>8.2861758942837032</v>
      </c>
      <c r="R380" s="98">
        <v>7.7005598492393696</v>
      </c>
      <c r="S380" s="98">
        <v>8.9612308991075391</v>
      </c>
      <c r="T380" s="98">
        <v>14.299785093392064</v>
      </c>
      <c r="U380" s="98">
        <v>9.7592123070861678</v>
      </c>
      <c r="V380" s="98">
        <v>8.8814351812359078</v>
      </c>
      <c r="W380" s="98">
        <v>9.7400001392720714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21.069306792667316</v>
      </c>
      <c r="D381" s="98">
        <v>26.801466742793412</v>
      </c>
      <c r="E381" s="98">
        <v>30.734162686623065</v>
      </c>
      <c r="F381" s="98">
        <v>28.505155162802403</v>
      </c>
      <c r="G381" s="98">
        <v>42.209769967671413</v>
      </c>
      <c r="H381" s="98">
        <v>34.096065436011678</v>
      </c>
      <c r="I381" s="98">
        <v>38.656209805742087</v>
      </c>
      <c r="J381" s="98">
        <v>25.522261255807358</v>
      </c>
      <c r="K381" s="98">
        <v>26.373357313667228</v>
      </c>
      <c r="L381" s="98">
        <v>24.216023983456655</v>
      </c>
      <c r="M381" s="98">
        <v>26.519291091785057</v>
      </c>
      <c r="N381" s="98">
        <v>21.962891038707458</v>
      </c>
      <c r="O381" s="98">
        <v>20.191819841574475</v>
      </c>
      <c r="P381" s="98">
        <v>29.193682226643105</v>
      </c>
      <c r="Q381" s="98">
        <v>18.750436610590469</v>
      </c>
      <c r="R381" s="98">
        <v>18.186186042783916</v>
      </c>
      <c r="S381" s="98">
        <v>20.619600080092496</v>
      </c>
      <c r="T381" s="98">
        <v>28.556357791349761</v>
      </c>
      <c r="U381" s="98">
        <v>21.835049064004359</v>
      </c>
      <c r="V381" s="98">
        <v>19.267732407177846</v>
      </c>
      <c r="W381" s="98">
        <v>20.459067539054189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30.677616139180351</v>
      </c>
      <c r="D382" s="33">
        <v>40.496405737204697</v>
      </c>
      <c r="E382" s="33">
        <v>39.281663591685806</v>
      </c>
      <c r="F382" s="33">
        <v>39.839318231861569</v>
      </c>
      <c r="G382" s="33">
        <v>57.874935389513723</v>
      </c>
      <c r="H382" s="33">
        <v>79.291830600863335</v>
      </c>
      <c r="I382" s="33">
        <v>77.659367280302646</v>
      </c>
      <c r="J382" s="33">
        <v>54.412312790905553</v>
      </c>
      <c r="K382" s="33">
        <v>42.072801771731505</v>
      </c>
      <c r="L382" s="33">
        <v>48.407693380600143</v>
      </c>
      <c r="M382" s="33">
        <v>45.541216301770113</v>
      </c>
      <c r="N382" s="33">
        <v>47.135741030250131</v>
      </c>
      <c r="O382" s="33">
        <v>42.098217664521314</v>
      </c>
      <c r="P382" s="33">
        <v>42.94030120969628</v>
      </c>
      <c r="Q382" s="33">
        <v>34.546509283121722</v>
      </c>
      <c r="R382" s="33">
        <v>31.962993819551098</v>
      </c>
      <c r="S382" s="33">
        <v>40.399631566897057</v>
      </c>
      <c r="T382" s="33">
        <v>45.436851238996574</v>
      </c>
      <c r="U382" s="33">
        <v>44.943737445461821</v>
      </c>
      <c r="V382" s="33">
        <v>41.649717124349543</v>
      </c>
      <c r="W382" s="33">
        <v>50.411643312716343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487.49080599600984</v>
      </c>
      <c r="D384" s="117">
        <f t="shared" si="157"/>
        <v>717.44759145874639</v>
      </c>
      <c r="E384" s="117">
        <f t="shared" si="157"/>
        <v>823.61718293691911</v>
      </c>
      <c r="F384" s="117">
        <f t="shared" si="157"/>
        <v>766.12012739643967</v>
      </c>
      <c r="G384" s="117">
        <f t="shared" si="157"/>
        <v>1061.2511942994413</v>
      </c>
      <c r="H384" s="117">
        <f t="shared" si="157"/>
        <v>1195.125603168759</v>
      </c>
      <c r="I384" s="117">
        <f t="shared" si="157"/>
        <v>1315.1686557152036</v>
      </c>
      <c r="J384" s="117">
        <f t="shared" si="157"/>
        <v>1007.0516907020456</v>
      </c>
      <c r="K384" s="117">
        <f t="shared" si="157"/>
        <v>870.41217128799644</v>
      </c>
      <c r="L384" s="117">
        <f t="shared" si="157"/>
        <v>985.2056038074486</v>
      </c>
      <c r="M384" s="117">
        <f t="shared" si="157"/>
        <v>843.39562441827479</v>
      </c>
      <c r="N384" s="117">
        <f t="shared" si="157"/>
        <v>911.10642620200974</v>
      </c>
      <c r="O384" s="117">
        <f t="shared" si="157"/>
        <v>837.47646379203763</v>
      </c>
      <c r="P384" s="117">
        <f t="shared" si="157"/>
        <v>895.94923565114505</v>
      </c>
      <c r="Q384" s="117">
        <f t="shared" si="157"/>
        <v>641.60946834713309</v>
      </c>
      <c r="R384" s="117">
        <f t="shared" ref="R384:V384" si="158">R385+R388+R390+R403</f>
        <v>628.01666101719491</v>
      </c>
      <c r="S384" s="117">
        <f t="shared" si="158"/>
        <v>694.68046626837008</v>
      </c>
      <c r="T384" s="117">
        <f t="shared" si="158"/>
        <v>923.24887680685322</v>
      </c>
      <c r="U384" s="117">
        <f t="shared" si="158"/>
        <v>772.43760183285849</v>
      </c>
      <c r="V384" s="117">
        <f t="shared" si="158"/>
        <v>672.57107605562965</v>
      </c>
      <c r="W384" s="117">
        <f t="shared" ref="W384" si="159">W385+W388+W390+W403</f>
        <v>791.50882402244986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384.13133841056947</v>
      </c>
      <c r="D385" s="122">
        <f t="shared" si="160"/>
        <v>565.08507448735088</v>
      </c>
      <c r="E385" s="122">
        <f t="shared" si="160"/>
        <v>650.77466838829866</v>
      </c>
      <c r="F385" s="122">
        <f t="shared" si="160"/>
        <v>610.15655164054567</v>
      </c>
      <c r="G385" s="122">
        <f t="shared" si="160"/>
        <v>830.67911411903935</v>
      </c>
      <c r="H385" s="122">
        <f t="shared" si="160"/>
        <v>916.06662524295302</v>
      </c>
      <c r="I385" s="122">
        <f t="shared" si="160"/>
        <v>1013.5326056758191</v>
      </c>
      <c r="J385" s="122">
        <f t="shared" si="160"/>
        <v>793.81189286423785</v>
      </c>
      <c r="K385" s="122">
        <f t="shared" si="160"/>
        <v>693.33490952349655</v>
      </c>
      <c r="L385" s="122">
        <f t="shared" si="160"/>
        <v>799.01872931572723</v>
      </c>
      <c r="M385" s="122">
        <f t="shared" si="160"/>
        <v>657.9603071602902</v>
      </c>
      <c r="N385" s="122">
        <f t="shared" si="160"/>
        <v>712.23820495039001</v>
      </c>
      <c r="O385" s="122">
        <f t="shared" si="160"/>
        <v>667.52542716955884</v>
      </c>
      <c r="P385" s="122">
        <f t="shared" si="160"/>
        <v>700.40107522187282</v>
      </c>
      <c r="Q385" s="122">
        <f t="shared" si="160"/>
        <v>493.75174167473875</v>
      </c>
      <c r="R385" s="122">
        <f t="shared" ref="R385:V385" si="161">SUM(R386:R387)</f>
        <v>481.49528175342192</v>
      </c>
      <c r="S385" s="122">
        <f t="shared" si="161"/>
        <v>516.25268226741548</v>
      </c>
      <c r="T385" s="122">
        <f t="shared" si="161"/>
        <v>691.18571695179196</v>
      </c>
      <c r="U385" s="122">
        <f t="shared" si="161"/>
        <v>569.85844046429702</v>
      </c>
      <c r="V385" s="122">
        <f t="shared" si="161"/>
        <v>488.21463952001341</v>
      </c>
      <c r="W385" s="122">
        <f t="shared" ref="W385" si="162">SUM(W386:W387)</f>
        <v>569.28387738375807</v>
      </c>
      <c r="DA385" s="130" t="s">
        <v>3494</v>
      </c>
    </row>
    <row r="386" spans="1:105" ht="12" customHeight="1" x14ac:dyDescent="0.25">
      <c r="A386" s="97" t="s">
        <v>205</v>
      </c>
      <c r="B386" s="98"/>
      <c r="C386" s="98">
        <v>380.55629970921228</v>
      </c>
      <c r="D386" s="98">
        <v>560.11408195292802</v>
      </c>
      <c r="E386" s="98">
        <v>645.41974258173923</v>
      </c>
      <c r="F386" s="98">
        <v>605.35764788548738</v>
      </c>
      <c r="G386" s="98">
        <v>824.04066104185483</v>
      </c>
      <c r="H386" s="98">
        <v>908.60137344283373</v>
      </c>
      <c r="I386" s="98">
        <v>1005.4639970237932</v>
      </c>
      <c r="J386" s="98">
        <v>787.76782775093113</v>
      </c>
      <c r="K386" s="98">
        <v>688.16210121448933</v>
      </c>
      <c r="L386" s="98">
        <v>792.82858860480496</v>
      </c>
      <c r="M386" s="98">
        <v>653.00754677767236</v>
      </c>
      <c r="N386" s="98">
        <v>706.97421235003378</v>
      </c>
      <c r="O386" s="98">
        <v>662.63351866890071</v>
      </c>
      <c r="P386" s="98">
        <v>695.34473470096987</v>
      </c>
      <c r="Q386" s="98">
        <v>490.25905750725877</v>
      </c>
      <c r="R386" s="98">
        <v>478.14003737880199</v>
      </c>
      <c r="S386" s="98">
        <v>512.65950095256949</v>
      </c>
      <c r="T386" s="98">
        <v>686.49549963705101</v>
      </c>
      <c r="U386" s="98">
        <v>565.96902909572725</v>
      </c>
      <c r="V386" s="98">
        <v>484.96037416622852</v>
      </c>
      <c r="W386" s="98">
        <v>565.39471103811979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3.5750387013571681</v>
      </c>
      <c r="D387" s="98">
        <v>4.9709925344228854</v>
      </c>
      <c r="E387" s="98">
        <v>5.354925806559387</v>
      </c>
      <c r="F387" s="98">
        <v>4.7989037550583289</v>
      </c>
      <c r="G387" s="98">
        <v>6.6384530771844767</v>
      </c>
      <c r="H387" s="98">
        <v>7.4652518001193195</v>
      </c>
      <c r="I387" s="98">
        <v>8.0686086520258797</v>
      </c>
      <c r="J387" s="98">
        <v>6.0440651133066901</v>
      </c>
      <c r="K387" s="98">
        <v>5.1728083090071673</v>
      </c>
      <c r="L387" s="98">
        <v>6.1901407109222868</v>
      </c>
      <c r="M387" s="98">
        <v>4.9527603826178259</v>
      </c>
      <c r="N387" s="98">
        <v>5.2639926003562598</v>
      </c>
      <c r="O387" s="98">
        <v>4.8919085006581229</v>
      </c>
      <c r="P387" s="98">
        <v>5.0563405209029755</v>
      </c>
      <c r="Q387" s="98">
        <v>3.4926841674799989</v>
      </c>
      <c r="R387" s="98">
        <v>3.355244374619903</v>
      </c>
      <c r="S387" s="98">
        <v>3.5931813148459852</v>
      </c>
      <c r="T387" s="98">
        <v>4.690217314740913</v>
      </c>
      <c r="U387" s="98">
        <v>3.8894113685697689</v>
      </c>
      <c r="V387" s="98">
        <v>3.2542653537848611</v>
      </c>
      <c r="W387" s="98">
        <v>3.8891663456382348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4.8316119171507639</v>
      </c>
      <c r="D388" s="122">
        <f t="shared" si="163"/>
        <v>10.417860728280212</v>
      </c>
      <c r="E388" s="122">
        <f t="shared" si="163"/>
        <v>25.899851722543506</v>
      </c>
      <c r="F388" s="122">
        <f t="shared" si="163"/>
        <v>9.1299596722573693</v>
      </c>
      <c r="G388" s="122">
        <f t="shared" si="163"/>
        <v>18.357043271989752</v>
      </c>
      <c r="H388" s="122">
        <f t="shared" si="163"/>
        <v>27.602561788285449</v>
      </c>
      <c r="I388" s="122">
        <f t="shared" si="163"/>
        <v>32.895211888901741</v>
      </c>
      <c r="J388" s="122">
        <f t="shared" si="163"/>
        <v>16.309898275761014</v>
      </c>
      <c r="K388" s="122">
        <f t="shared" si="163"/>
        <v>14.69242044339458</v>
      </c>
      <c r="L388" s="122">
        <f t="shared" si="163"/>
        <v>14.490089380104036</v>
      </c>
      <c r="M388" s="122">
        <f t="shared" si="163"/>
        <v>14.08101983251761</v>
      </c>
      <c r="N388" s="122">
        <f t="shared" si="163"/>
        <v>24.883112021561811</v>
      </c>
      <c r="O388" s="122">
        <f t="shared" si="163"/>
        <v>10.521272298270871</v>
      </c>
      <c r="P388" s="122">
        <f t="shared" si="163"/>
        <v>8.9520751160000795</v>
      </c>
      <c r="Q388" s="122">
        <f t="shared" si="163"/>
        <v>10.579838562543229</v>
      </c>
      <c r="R388" s="122">
        <f t="shared" si="163"/>
        <v>13.225767792885126</v>
      </c>
      <c r="S388" s="122">
        <f t="shared" si="163"/>
        <v>16.307545676529617</v>
      </c>
      <c r="T388" s="122">
        <f t="shared" si="163"/>
        <v>19.511964789905011</v>
      </c>
      <c r="U388" s="122">
        <f t="shared" si="163"/>
        <v>16.539640587942991</v>
      </c>
      <c r="V388" s="122">
        <f t="shared" si="163"/>
        <v>12.58640636723921</v>
      </c>
      <c r="W388" s="122">
        <f t="shared" si="163"/>
        <v>17.449650579996035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4.8316119171507639</v>
      </c>
      <c r="D389" s="98">
        <v>10.417860728280212</v>
      </c>
      <c r="E389" s="98">
        <v>25.899851722543506</v>
      </c>
      <c r="F389" s="98">
        <v>9.1299596722573693</v>
      </c>
      <c r="G389" s="98">
        <v>18.357043271989752</v>
      </c>
      <c r="H389" s="98">
        <v>27.602561788285449</v>
      </c>
      <c r="I389" s="98">
        <v>32.895211888901741</v>
      </c>
      <c r="J389" s="98">
        <v>16.309898275761014</v>
      </c>
      <c r="K389" s="98">
        <v>14.69242044339458</v>
      </c>
      <c r="L389" s="98">
        <v>14.490089380104036</v>
      </c>
      <c r="M389" s="98">
        <v>14.08101983251761</v>
      </c>
      <c r="N389" s="98">
        <v>24.883112021561811</v>
      </c>
      <c r="O389" s="98">
        <v>10.521272298270871</v>
      </c>
      <c r="P389" s="98">
        <v>8.9520751160000795</v>
      </c>
      <c r="Q389" s="98">
        <v>10.579838562543229</v>
      </c>
      <c r="R389" s="98">
        <v>13.225767792885126</v>
      </c>
      <c r="S389" s="98">
        <v>16.307545676529617</v>
      </c>
      <c r="T389" s="98">
        <v>19.511964789905011</v>
      </c>
      <c r="U389" s="98">
        <v>16.539640587942991</v>
      </c>
      <c r="V389" s="98">
        <v>12.58640636723921</v>
      </c>
      <c r="W389" s="98">
        <v>17.449650579996035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61.320888588020601</v>
      </c>
      <c r="D390" s="122">
        <v>92.642636156485835</v>
      </c>
      <c r="E390" s="122">
        <v>95.818283220728489</v>
      </c>
      <c r="F390" s="122">
        <v>96.289531863486658</v>
      </c>
      <c r="G390" s="122">
        <v>138.26137465913772</v>
      </c>
      <c r="H390" s="122">
        <v>164.43311999082445</v>
      </c>
      <c r="I390" s="122">
        <v>179.21250530171665</v>
      </c>
      <c r="J390" s="122">
        <v>131.92253130597385</v>
      </c>
      <c r="K390" s="122">
        <v>109.49954348444844</v>
      </c>
      <c r="L390" s="122">
        <v>115.88330373425821</v>
      </c>
      <c r="M390" s="122">
        <v>114.1455788527899</v>
      </c>
      <c r="N390" s="122">
        <v>116.46321928238532</v>
      </c>
      <c r="O390" s="122">
        <v>108.41914824338689</v>
      </c>
      <c r="P390" s="122">
        <v>129.38687646233583</v>
      </c>
      <c r="Q390" s="122">
        <v>93.536337126688494</v>
      </c>
      <c r="R390" s="122">
        <v>91.861244440813181</v>
      </c>
      <c r="S390" s="122">
        <v>111.00487675294563</v>
      </c>
      <c r="T390" s="122">
        <v>148.66067519826851</v>
      </c>
      <c r="U390" s="122">
        <v>128.60136467856324</v>
      </c>
      <c r="V390" s="122">
        <v>118.68982024244463</v>
      </c>
      <c r="W390" s="122">
        <v>142.31906088821083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6.9969243013330935</v>
      </c>
      <c r="D391" s="98">
        <v>14.120074816772535</v>
      </c>
      <c r="E391" s="98">
        <v>17.49605751668868</v>
      </c>
      <c r="F391" s="98">
        <v>20.758969289053624</v>
      </c>
      <c r="G391" s="98">
        <v>23.244649798211828</v>
      </c>
      <c r="H391" s="98">
        <v>27.869626942429552</v>
      </c>
      <c r="I391" s="98">
        <v>42.339706335868186</v>
      </c>
      <c r="J391" s="98">
        <v>39.680151778612689</v>
      </c>
      <c r="K391" s="98">
        <v>25.963960237662757</v>
      </c>
      <c r="L391" s="98">
        <v>24.294712646087369</v>
      </c>
      <c r="M391" s="98">
        <v>25.822114430037498</v>
      </c>
      <c r="N391" s="98">
        <v>27.417422582073513</v>
      </c>
      <c r="O391" s="98">
        <v>28.820643627364117</v>
      </c>
      <c r="P391" s="98">
        <v>17.19607991889746</v>
      </c>
      <c r="Q391" s="98">
        <v>13.879745839874854</v>
      </c>
      <c r="R391" s="98">
        <v>25.37317594897177</v>
      </c>
      <c r="S391" s="98">
        <v>32.00653520891111</v>
      </c>
      <c r="T391" s="98">
        <v>61.746224242198387</v>
      </c>
      <c r="U391" s="98">
        <v>41.889575971602198</v>
      </c>
      <c r="V391" s="98">
        <v>41.242163569548026</v>
      </c>
      <c r="W391" s="98">
        <v>45.883183848484663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9.7636426858828083E-3</v>
      </c>
      <c r="D392" s="98">
        <v>1.340833525699555E-2</v>
      </c>
      <c r="E392" s="98">
        <v>3.9945233368862222E-2</v>
      </c>
      <c r="F392" s="98">
        <v>2.14585859254647E-2</v>
      </c>
      <c r="G392" s="98">
        <v>5.5760179297699455E-2</v>
      </c>
      <c r="H392" s="98">
        <v>0.11372394317848128</v>
      </c>
      <c r="I392" s="98">
        <v>0.18100789695611438</v>
      </c>
      <c r="J392" s="98">
        <v>0.21837617109613153</v>
      </c>
      <c r="K392" s="98">
        <v>0.16527795689730743</v>
      </c>
      <c r="L392" s="98">
        <v>0.13209623051458946</v>
      </c>
      <c r="M392" s="98">
        <v>0.18545048642194145</v>
      </c>
      <c r="N392" s="98">
        <v>0.14863834122399722</v>
      </c>
      <c r="O392" s="98">
        <v>0.25319882378891539</v>
      </c>
      <c r="P392" s="98">
        <v>0.20697792101139434</v>
      </c>
      <c r="Q392" s="98">
        <v>0.1364052883664503</v>
      </c>
      <c r="R392" s="98">
        <v>7.5599033290930248E-2</v>
      </c>
      <c r="S392" s="98">
        <v>8.8524313008421049E-2</v>
      </c>
      <c r="T392" s="98">
        <v>1.4408552785020565</v>
      </c>
      <c r="U392" s="98">
        <v>0.13590244137458543</v>
      </c>
      <c r="V392" s="98">
        <v>0.37001628213779031</v>
      </c>
      <c r="W392" s="98">
        <v>0.58434234713550981</v>
      </c>
      <c r="DA392" s="63" t="s">
        <v>3501</v>
      </c>
    </row>
    <row r="393" spans="1:105" ht="12" customHeight="1" x14ac:dyDescent="0.25">
      <c r="A393" s="100" t="s">
        <v>205</v>
      </c>
      <c r="B393" s="101"/>
      <c r="C393" s="101">
        <v>3.6312727660113993E-3</v>
      </c>
      <c r="D393" s="101">
        <v>5.6256803419797276E-3</v>
      </c>
      <c r="E393" s="101">
        <v>1.64542688462904E-2</v>
      </c>
      <c r="F393" s="101">
        <v>9.1104696520705655E-3</v>
      </c>
      <c r="G393" s="101">
        <v>2.3210424273552212E-2</v>
      </c>
      <c r="H393" s="101">
        <v>4.5633384439180254E-2</v>
      </c>
      <c r="I393" s="101">
        <v>8.3148220093153702E-2</v>
      </c>
      <c r="J393" s="101">
        <v>8.6809336291330877E-2</v>
      </c>
      <c r="K393" s="101">
        <v>6.6366831476296545E-2</v>
      </c>
      <c r="L393" s="101">
        <v>4.941830971519378E-2</v>
      </c>
      <c r="M393" s="101">
        <v>6.3569688932827911E-2</v>
      </c>
      <c r="N393" s="101">
        <v>4.3637572821693997E-2</v>
      </c>
      <c r="O393" s="101">
        <v>0.10573478253566004</v>
      </c>
      <c r="P393" s="101">
        <v>7.7707898162802824E-2</v>
      </c>
      <c r="Q393" s="101">
        <v>5.5121029706208781E-2</v>
      </c>
      <c r="R393" s="101">
        <v>3.4028524306535045E-2</v>
      </c>
      <c r="S393" s="101">
        <v>2.1882200511392041E-2</v>
      </c>
      <c r="T393" s="101">
        <v>0.72264675123213162</v>
      </c>
      <c r="U393" s="101">
        <v>5.0482157760507011E-2</v>
      </c>
      <c r="V393" s="101">
        <v>0.14410516184865704</v>
      </c>
      <c r="W393" s="101">
        <v>0.23879231750497909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6.1323699198714086E-3</v>
      </c>
      <c r="D394" s="104">
        <v>7.7826549150158226E-3</v>
      </c>
      <c r="E394" s="104">
        <v>2.3490964522571826E-2</v>
      </c>
      <c r="F394" s="104">
        <v>1.2348116273394135E-2</v>
      </c>
      <c r="G394" s="104">
        <v>3.2549755024147246E-2</v>
      </c>
      <c r="H394" s="104">
        <v>6.8090558739301005E-2</v>
      </c>
      <c r="I394" s="104">
        <v>9.7859676862960696E-2</v>
      </c>
      <c r="J394" s="104">
        <v>0.13156683480480069</v>
      </c>
      <c r="K394" s="104">
        <v>9.8911125421010895E-2</v>
      </c>
      <c r="L394" s="104">
        <v>8.2677920799395649E-2</v>
      </c>
      <c r="M394" s="104">
        <v>0.12188079748911353</v>
      </c>
      <c r="N394" s="104">
        <v>0.10500076840230323</v>
      </c>
      <c r="O394" s="104">
        <v>0.1474640412532553</v>
      </c>
      <c r="P394" s="104">
        <v>0.12927002284859151</v>
      </c>
      <c r="Q394" s="104">
        <v>8.128425866024154E-2</v>
      </c>
      <c r="R394" s="104">
        <v>4.157050898439521E-2</v>
      </c>
      <c r="S394" s="104">
        <v>6.6642112497029005E-2</v>
      </c>
      <c r="T394" s="104">
        <v>0.71820852726992479</v>
      </c>
      <c r="U394" s="104">
        <v>8.5420283614078413E-2</v>
      </c>
      <c r="V394" s="104">
        <v>0.22591112028913332</v>
      </c>
      <c r="W394" s="104">
        <v>0.34555002963053066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15.154741502263972</v>
      </c>
      <c r="D395" s="101">
        <v>16.063492270630839</v>
      </c>
      <c r="E395" s="101">
        <v>18.038492220340636</v>
      </c>
      <c r="F395" s="101">
        <v>18.436249099602524</v>
      </c>
      <c r="G395" s="101">
        <v>28.238253461435249</v>
      </c>
      <c r="H395" s="101">
        <v>24.638149779171155</v>
      </c>
      <c r="I395" s="101">
        <v>16.50398814694783</v>
      </c>
      <c r="J395" s="101">
        <v>13.884466238493452</v>
      </c>
      <c r="K395" s="101">
        <v>13.892834861325918</v>
      </c>
      <c r="L395" s="101">
        <v>13.552549650788853</v>
      </c>
      <c r="M395" s="101">
        <v>17.726228652645563</v>
      </c>
      <c r="N395" s="101">
        <v>14.18731770537428</v>
      </c>
      <c r="O395" s="101">
        <v>13.564565250288858</v>
      </c>
      <c r="P395" s="101">
        <v>12.093585585745975</v>
      </c>
      <c r="Q395" s="101">
        <v>8.7988476940450902</v>
      </c>
      <c r="R395" s="101">
        <v>10.26605612209385</v>
      </c>
      <c r="S395" s="101">
        <v>12.497279676774887</v>
      </c>
      <c r="T395" s="101">
        <v>13.411825093222804</v>
      </c>
      <c r="U395" s="101">
        <v>12.877279468865398</v>
      </c>
      <c r="V395" s="101">
        <v>11.234364791613508</v>
      </c>
      <c r="W395" s="101">
        <v>13.924236690914444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6.3922332477788862E-2</v>
      </c>
      <c r="D396" s="104">
        <v>4.6708149941734403E-2</v>
      </c>
      <c r="E396" s="104">
        <v>0.11840890506950105</v>
      </c>
      <c r="F396" s="104">
        <v>8.3055153131335241E-2</v>
      </c>
      <c r="G396" s="104">
        <v>4.5637809473178262E-2</v>
      </c>
      <c r="H396" s="104">
        <v>0.1250238955941507</v>
      </c>
      <c r="I396" s="104">
        <v>8.0486240874780179E-2</v>
      </c>
      <c r="J396" s="104">
        <v>0.16228513253635213</v>
      </c>
      <c r="K396" s="104">
        <v>0.11526723317638954</v>
      </c>
      <c r="L396" s="104">
        <v>0.13088101971848437</v>
      </c>
      <c r="M396" s="104">
        <v>0.20682077809219213</v>
      </c>
      <c r="N396" s="104">
        <v>0.18865393073194425</v>
      </c>
      <c r="O396" s="104">
        <v>0.15223021622962088</v>
      </c>
      <c r="P396" s="104">
        <v>0.13203435587466689</v>
      </c>
      <c r="Q396" s="104">
        <v>8.8881550484499999E-2</v>
      </c>
      <c r="R396" s="104">
        <v>0.10841333779135334</v>
      </c>
      <c r="S396" s="104">
        <v>0.21182183406578761</v>
      </c>
      <c r="T396" s="104">
        <v>0.22930017096231081</v>
      </c>
      <c r="U396" s="104">
        <v>0.1664247962626548</v>
      </c>
      <c r="V396" s="104">
        <v>0.23864978259257269</v>
      </c>
      <c r="W396" s="104">
        <v>0.12136253628764952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1.3517793729301043E-2</v>
      </c>
      <c r="D397" s="98">
        <v>1.0494626549384677E-2</v>
      </c>
      <c r="E397" s="98">
        <v>2.1421504167263926E-2</v>
      </c>
      <c r="F397" s="98">
        <v>2.0056198233529637E-2</v>
      </c>
      <c r="G397" s="98">
        <v>1.0484999980367306E-2</v>
      </c>
      <c r="H397" s="98">
        <v>2.9633081984330081E-2</v>
      </c>
      <c r="I397" s="98">
        <v>1.1493981983841639E-2</v>
      </c>
      <c r="J397" s="98">
        <v>2.9428945643440122E-2</v>
      </c>
      <c r="K397" s="98">
        <v>1.7848569080961968E-2</v>
      </c>
      <c r="L397" s="98">
        <v>2.2944332490819494E-2</v>
      </c>
      <c r="M397" s="98">
        <v>2.9202090874980016E-2</v>
      </c>
      <c r="N397" s="98">
        <v>2.2867169206584711E-2</v>
      </c>
      <c r="O397" s="98">
        <v>1.3765211174366847E-2</v>
      </c>
      <c r="P397" s="98">
        <v>1.7883620111719237E-2</v>
      </c>
      <c r="Q397" s="98">
        <v>1.3581932068216737E-2</v>
      </c>
      <c r="R397" s="98">
        <v>2.089815337798159E-2</v>
      </c>
      <c r="S397" s="98">
        <v>2.9632190600717551E-2</v>
      </c>
      <c r="T397" s="98">
        <v>5.8943039001147182E-2</v>
      </c>
      <c r="U397" s="98">
        <v>2.7784183380131007E-2</v>
      </c>
      <c r="V397" s="98">
        <v>4.285390921766076E-2</v>
      </c>
      <c r="W397" s="98">
        <v>1.6732869726070618E-2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5.0404538748487812E-2</v>
      </c>
      <c r="D398" s="98">
        <v>3.6213523392349727E-2</v>
      </c>
      <c r="E398" s="98">
        <v>9.698740090223712E-2</v>
      </c>
      <c r="F398" s="98">
        <v>6.2998954897805604E-2</v>
      </c>
      <c r="G398" s="98">
        <v>3.5152809492810959E-2</v>
      </c>
      <c r="H398" s="98">
        <v>9.5390813609820602E-2</v>
      </c>
      <c r="I398" s="98">
        <v>6.8992258890938532E-2</v>
      </c>
      <c r="J398" s="98">
        <v>0.13285618689291201</v>
      </c>
      <c r="K398" s="98">
        <v>9.7418664095427557E-2</v>
      </c>
      <c r="L398" s="98">
        <v>0.10793668722766488</v>
      </c>
      <c r="M398" s="98">
        <v>0.17761868721721213</v>
      </c>
      <c r="N398" s="98">
        <v>0.16578676152535954</v>
      </c>
      <c r="O398" s="98">
        <v>0.138465005055254</v>
      </c>
      <c r="P398" s="98">
        <v>0.11415073576294765</v>
      </c>
      <c r="Q398" s="98">
        <v>7.529961841628327E-2</v>
      </c>
      <c r="R398" s="98">
        <v>8.7515184413371763E-2</v>
      </c>
      <c r="S398" s="98">
        <v>0.18218964346507008</v>
      </c>
      <c r="T398" s="98">
        <v>0.17035713196116367</v>
      </c>
      <c r="U398" s="98">
        <v>0.1386406128825238</v>
      </c>
      <c r="V398" s="98">
        <v>0.19579587337491194</v>
      </c>
      <c r="W398" s="98">
        <v>0.10462966656157892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32.605216151446633</v>
      </c>
      <c r="D399" s="101">
        <v>52.530299959939327</v>
      </c>
      <c r="E399" s="101">
        <v>45.905612047962308</v>
      </c>
      <c r="F399" s="101">
        <v>48.00854056372664</v>
      </c>
      <c r="G399" s="101">
        <v>69.594102505885587</v>
      </c>
      <c r="H399" s="101">
        <v>88.186454412251862</v>
      </c>
      <c r="I399" s="101">
        <v>85.597715111160596</v>
      </c>
      <c r="J399" s="101">
        <v>53.696863942275677</v>
      </c>
      <c r="K399" s="101">
        <v>45.525449460240459</v>
      </c>
      <c r="L399" s="101">
        <v>53.413041157830044</v>
      </c>
      <c r="M399" s="101">
        <v>47.99795961823957</v>
      </c>
      <c r="N399" s="101">
        <v>54.768503487630532</v>
      </c>
      <c r="O399" s="101">
        <v>48.913087454333819</v>
      </c>
      <c r="P399" s="101">
        <v>70.9816489529926</v>
      </c>
      <c r="Q399" s="101">
        <v>54.080232787309249</v>
      </c>
      <c r="R399" s="101">
        <v>36.320740962816039</v>
      </c>
      <c r="S399" s="101">
        <v>37.694971478103518</v>
      </c>
      <c r="T399" s="101">
        <v>40.542225825461152</v>
      </c>
      <c r="U399" s="101">
        <v>43.310303242946048</v>
      </c>
      <c r="V399" s="101">
        <v>42.903777413330978</v>
      </c>
      <c r="W399" s="101">
        <v>42.01861998464117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6.4903206578132258</v>
      </c>
      <c r="D400" s="104">
        <v>9.8686526239444134</v>
      </c>
      <c r="E400" s="104">
        <v>14.219767297298512</v>
      </c>
      <c r="F400" s="104">
        <v>8.9812591720470785</v>
      </c>
      <c r="G400" s="104">
        <v>17.082970904834166</v>
      </c>
      <c r="H400" s="104">
        <v>23.500141018199262</v>
      </c>
      <c r="I400" s="104">
        <v>34.509601569909186</v>
      </c>
      <c r="J400" s="104">
        <v>24.280388042959522</v>
      </c>
      <c r="K400" s="104">
        <v>23.836753735145553</v>
      </c>
      <c r="L400" s="104">
        <v>24.360023029318839</v>
      </c>
      <c r="M400" s="104">
        <v>22.207004887353133</v>
      </c>
      <c r="N400" s="104">
        <v>19.752683235351082</v>
      </c>
      <c r="O400" s="104">
        <v>16.715422871381552</v>
      </c>
      <c r="P400" s="104">
        <v>28.77654972781378</v>
      </c>
      <c r="Q400" s="104">
        <v>16.552223966608356</v>
      </c>
      <c r="R400" s="104">
        <v>19.717259035849249</v>
      </c>
      <c r="S400" s="104">
        <v>28.505744242081903</v>
      </c>
      <c r="T400" s="104">
        <v>31.290244587921784</v>
      </c>
      <c r="U400" s="104">
        <v>30.221878757512378</v>
      </c>
      <c r="V400" s="104">
        <v>22.700848403221752</v>
      </c>
      <c r="W400" s="104">
        <v>39.787315480747395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2.3209086513728705</v>
      </c>
      <c r="D401" s="98">
        <v>3.9393747988239043</v>
      </c>
      <c r="E401" s="98">
        <v>5.7612380045819496</v>
      </c>
      <c r="F401" s="98">
        <v>3.4168030134919101</v>
      </c>
      <c r="G401" s="98">
        <v>6.1713808710969831</v>
      </c>
      <c r="H401" s="98">
        <v>8.4782452151526648</v>
      </c>
      <c r="I401" s="98">
        <v>11.842562555126428</v>
      </c>
      <c r="J401" s="98">
        <v>7.0385662905917377</v>
      </c>
      <c r="K401" s="98">
        <v>7.2140268011084654</v>
      </c>
      <c r="L401" s="98">
        <v>8.0091665590982117</v>
      </c>
      <c r="M401" s="98">
        <v>7.2765890434286158</v>
      </c>
      <c r="N401" s="98">
        <v>5.6326567362548277</v>
      </c>
      <c r="O401" s="98">
        <v>4.0116396863541528</v>
      </c>
      <c r="P401" s="98">
        <v>7.8229767857357162</v>
      </c>
      <c r="Q401" s="98">
        <v>4.4418238869348077</v>
      </c>
      <c r="R401" s="98">
        <v>5.5078939390469319</v>
      </c>
      <c r="S401" s="98">
        <v>10.158093763969234</v>
      </c>
      <c r="T401" s="98">
        <v>11.198453192877674</v>
      </c>
      <c r="U401" s="98">
        <v>10.340585620606589</v>
      </c>
      <c r="V401" s="98">
        <v>6.3333154444658097</v>
      </c>
      <c r="W401" s="98">
        <v>12.813651389335748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4.1694120064403526</v>
      </c>
      <c r="D402" s="98">
        <v>5.9292778251205078</v>
      </c>
      <c r="E402" s="98">
        <v>8.4585292927165643</v>
      </c>
      <c r="F402" s="98">
        <v>5.5644561585551671</v>
      </c>
      <c r="G402" s="98">
        <v>10.911590033737186</v>
      </c>
      <c r="H402" s="98">
        <v>15.021895803046588</v>
      </c>
      <c r="I402" s="98">
        <v>22.667039014782752</v>
      </c>
      <c r="J402" s="98">
        <v>17.241821752367787</v>
      </c>
      <c r="K402" s="98">
        <v>16.62272693403709</v>
      </c>
      <c r="L402" s="98">
        <v>16.350856470220631</v>
      </c>
      <c r="M402" s="98">
        <v>14.930415843924523</v>
      </c>
      <c r="N402" s="98">
        <v>14.120026499096246</v>
      </c>
      <c r="O402" s="98">
        <v>12.703783185027392</v>
      </c>
      <c r="P402" s="98">
        <v>20.953572942078058</v>
      </c>
      <c r="Q402" s="98">
        <v>12.110400079673546</v>
      </c>
      <c r="R402" s="98">
        <v>14.209365096802317</v>
      </c>
      <c r="S402" s="98">
        <v>18.347650478112669</v>
      </c>
      <c r="T402" s="98">
        <v>20.091791395044108</v>
      </c>
      <c r="U402" s="98">
        <v>19.881293136905793</v>
      </c>
      <c r="V402" s="98">
        <v>16.367532958755941</v>
      </c>
      <c r="W402" s="98">
        <v>26.973664091411642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37.20696708026901</v>
      </c>
      <c r="D403" s="122">
        <v>49.302020086629454</v>
      </c>
      <c r="E403" s="122">
        <v>51.124379605348388</v>
      </c>
      <c r="F403" s="122">
        <v>50.544084220149998</v>
      </c>
      <c r="G403" s="122">
        <v>73.953662249274558</v>
      </c>
      <c r="H403" s="122">
        <v>87.023296146696197</v>
      </c>
      <c r="I403" s="122">
        <v>89.52833284876607</v>
      </c>
      <c r="J403" s="122">
        <v>65.007368256072766</v>
      </c>
      <c r="K403" s="122">
        <v>52.885297836656889</v>
      </c>
      <c r="L403" s="122">
        <v>55.813481377359111</v>
      </c>
      <c r="M403" s="122">
        <v>57.208718572677043</v>
      </c>
      <c r="N403" s="122">
        <v>57.52188994767252</v>
      </c>
      <c r="O403" s="122">
        <v>51.010616080820988</v>
      </c>
      <c r="P403" s="122">
        <v>57.209208850936349</v>
      </c>
      <c r="Q403" s="122">
        <v>43.741550983162576</v>
      </c>
      <c r="R403" s="122">
        <v>41.434367030074668</v>
      </c>
      <c r="S403" s="122">
        <v>51.115361571479397</v>
      </c>
      <c r="T403" s="122">
        <v>63.890519866887786</v>
      </c>
      <c r="U403" s="122">
        <v>57.438156102055274</v>
      </c>
      <c r="V403" s="122">
        <v>53.080209925932422</v>
      </c>
      <c r="W403" s="122">
        <v>62.456235170484867</v>
      </c>
      <c r="DA403" s="130" t="s">
        <v>3512</v>
      </c>
    </row>
    <row r="404" spans="1:105" ht="12" customHeight="1" x14ac:dyDescent="0.25">
      <c r="A404" s="97" t="s">
        <v>208</v>
      </c>
      <c r="B404" s="98"/>
      <c r="C404" s="98">
        <v>1.5515146052595956</v>
      </c>
      <c r="D404" s="98">
        <v>2.2835554463926244</v>
      </c>
      <c r="E404" s="98">
        <v>2.7389268291926099</v>
      </c>
      <c r="F404" s="98">
        <v>3.1082169858017679</v>
      </c>
      <c r="G404" s="98">
        <v>4.3039323584614433</v>
      </c>
      <c r="H404" s="98">
        <v>5.3810875489214522</v>
      </c>
      <c r="I404" s="98">
        <v>6.2132983951341947</v>
      </c>
      <c r="J404" s="98">
        <v>7.6791262814787391</v>
      </c>
      <c r="K404" s="98">
        <v>4.704259263279619</v>
      </c>
      <c r="L404" s="98">
        <v>3.6609742281253808</v>
      </c>
      <c r="M404" s="98">
        <v>6.1751248691310758</v>
      </c>
      <c r="N404" s="98">
        <v>7.6295198377955931</v>
      </c>
      <c r="O404" s="98">
        <v>5.7926781246584635</v>
      </c>
      <c r="P404" s="98">
        <v>5.3773266548994849</v>
      </c>
      <c r="Q404" s="98">
        <v>4.7673311131139764</v>
      </c>
      <c r="R404" s="98">
        <v>4.443111138573129</v>
      </c>
      <c r="S404" s="98">
        <v>5.1758779964292572</v>
      </c>
      <c r="T404" s="98">
        <v>8.310874270087071</v>
      </c>
      <c r="U404" s="98">
        <v>5.6750476732104502</v>
      </c>
      <c r="V404" s="98">
        <v>5.1693265355701499</v>
      </c>
      <c r="W404" s="98">
        <v>5.6896782507574946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12.403417198672587</v>
      </c>
      <c r="D405" s="98">
        <v>16.005504794040501</v>
      </c>
      <c r="E405" s="98">
        <v>18.278784991055907</v>
      </c>
      <c r="F405" s="98">
        <v>16.926797938093415</v>
      </c>
      <c r="G405" s="98">
        <v>25.09682985632335</v>
      </c>
      <c r="H405" s="98">
        <v>20.470836378795408</v>
      </c>
      <c r="I405" s="98">
        <v>23.201592087565807</v>
      </c>
      <c r="J405" s="98">
        <v>15.352131199538343</v>
      </c>
      <c r="K405" s="98">
        <v>15.75036545883907</v>
      </c>
      <c r="L405" s="98">
        <v>14.567319751711885</v>
      </c>
      <c r="M405" s="98">
        <v>15.749827569574073</v>
      </c>
      <c r="N405" s="98">
        <v>13.145241987889532</v>
      </c>
      <c r="O405" s="98">
        <v>12.138812203913929</v>
      </c>
      <c r="P405" s="98">
        <v>17.734633949216644</v>
      </c>
      <c r="Q405" s="98">
        <v>11.315342001296548</v>
      </c>
      <c r="R405" s="98">
        <v>10.997795832494699</v>
      </c>
      <c r="S405" s="98">
        <v>12.453990369713715</v>
      </c>
      <c r="T405" s="98">
        <v>17.317949155017491</v>
      </c>
      <c r="U405" s="98">
        <v>13.302210239475874</v>
      </c>
      <c r="V405" s="98">
        <v>11.79055174179307</v>
      </c>
      <c r="W405" s="98">
        <v>12.582025173066423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23.252035276336827</v>
      </c>
      <c r="D406" s="33">
        <v>31.012959846196342</v>
      </c>
      <c r="E406" s="33">
        <v>30.106667785099866</v>
      </c>
      <c r="F406" s="33">
        <v>30.509069296254829</v>
      </c>
      <c r="G406" s="33">
        <v>44.55290003448976</v>
      </c>
      <c r="H406" s="33">
        <v>61.171372218979329</v>
      </c>
      <c r="I406" s="33">
        <v>60.113442366066067</v>
      </c>
      <c r="J406" s="33">
        <v>41.97611077505568</v>
      </c>
      <c r="K406" s="33">
        <v>32.430673114538209</v>
      </c>
      <c r="L406" s="33">
        <v>37.585187397521828</v>
      </c>
      <c r="M406" s="33">
        <v>35.283766133971888</v>
      </c>
      <c r="N406" s="33">
        <v>36.747128121987387</v>
      </c>
      <c r="O406" s="33">
        <v>33.079125752248586</v>
      </c>
      <c r="P406" s="33">
        <v>34.097248246820236</v>
      </c>
      <c r="Q406" s="33">
        <v>27.658877868752047</v>
      </c>
      <c r="R406" s="33">
        <v>25.993460059006832</v>
      </c>
      <c r="S406" s="33">
        <v>33.485493205336411</v>
      </c>
      <c r="T406" s="33">
        <v>38.261696441783222</v>
      </c>
      <c r="U406" s="33">
        <v>38.460898189368947</v>
      </c>
      <c r="V406" s="33">
        <v>36.120331648569206</v>
      </c>
      <c r="W406" s="33">
        <v>44.184531746660959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0.60263395586827984</v>
      </c>
      <c r="D408" s="119">
        <f t="shared" si="164"/>
        <v>0.61511644212090821</v>
      </c>
      <c r="E408" s="119">
        <f t="shared" si="164"/>
        <v>0.629303222974395</v>
      </c>
      <c r="F408" s="119">
        <f t="shared" si="164"/>
        <v>0.62545234193138088</v>
      </c>
      <c r="G408" s="119">
        <f t="shared" si="164"/>
        <v>0.63424787083658996</v>
      </c>
      <c r="H408" s="119">
        <f t="shared" si="164"/>
        <v>0.65873494013139933</v>
      </c>
      <c r="I408" s="119">
        <f t="shared" si="164"/>
        <v>0.66800817702985194</v>
      </c>
      <c r="J408" s="119">
        <f t="shared" si="164"/>
        <v>0.67209788523869507</v>
      </c>
      <c r="K408" s="119">
        <f t="shared" si="164"/>
        <v>0.67436819364867384</v>
      </c>
      <c r="L408" s="119">
        <f t="shared" si="164"/>
        <v>0.69160837530902552</v>
      </c>
      <c r="M408" s="119">
        <f t="shared" si="164"/>
        <v>0.69437164218291003</v>
      </c>
      <c r="N408" s="119">
        <f t="shared" si="164"/>
        <v>0.7129689775805419</v>
      </c>
      <c r="O408" s="119">
        <f t="shared" si="164"/>
        <v>0.71424089294065896</v>
      </c>
      <c r="P408" s="119">
        <f t="shared" si="164"/>
        <v>0.71194560649455318</v>
      </c>
      <c r="Q408" s="119">
        <f t="shared" si="164"/>
        <v>0.72362942775293182</v>
      </c>
      <c r="R408" s="119">
        <f t="shared" ref="R408:V408" si="165">IF(R384=0,"",R384/R360)</f>
        <v>0.74714370101485783</v>
      </c>
      <c r="S408" s="119">
        <f t="shared" si="165"/>
        <v>0.7708608230260493</v>
      </c>
      <c r="T408" s="119">
        <f t="shared" si="165"/>
        <v>0.77614894411192004</v>
      </c>
      <c r="U408" s="119">
        <f t="shared" si="165"/>
        <v>0.79310480812669815</v>
      </c>
      <c r="V408" s="119">
        <f t="shared" si="165"/>
        <v>0.7972413427056424</v>
      </c>
      <c r="W408" s="119">
        <f t="shared" ref="W408" si="166">IF(W384=0,"",W384/W360)</f>
        <v>0.81542565011484858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0.58296425783807049</v>
      </c>
      <c r="D409" s="124">
        <f t="shared" si="167"/>
        <v>0.59397368941393891</v>
      </c>
      <c r="E409" s="124">
        <f t="shared" si="167"/>
        <v>0.60267966462302458</v>
      </c>
      <c r="F409" s="124">
        <f t="shared" si="167"/>
        <v>0.60849883535361304</v>
      </c>
      <c r="G409" s="124">
        <f t="shared" si="167"/>
        <v>0.61505039844820941</v>
      </c>
      <c r="H409" s="124">
        <f t="shared" si="167"/>
        <v>0.63536540564392519</v>
      </c>
      <c r="I409" s="124">
        <f t="shared" si="167"/>
        <v>0.64365420243403448</v>
      </c>
      <c r="J409" s="124">
        <f t="shared" si="167"/>
        <v>0.65422233609422453</v>
      </c>
      <c r="K409" s="124">
        <f t="shared" si="167"/>
        <v>0.65832914254562269</v>
      </c>
      <c r="L409" s="124">
        <f t="shared" si="167"/>
        <v>0.67743913844398584</v>
      </c>
      <c r="M409" s="124">
        <f t="shared" si="167"/>
        <v>0.6804805545609105</v>
      </c>
      <c r="N409" s="124">
        <f t="shared" si="167"/>
        <v>0.69394698654604892</v>
      </c>
      <c r="O409" s="124">
        <f t="shared" si="167"/>
        <v>0.70293082534940943</v>
      </c>
      <c r="P409" s="124">
        <f t="shared" si="167"/>
        <v>0.69966926504647886</v>
      </c>
      <c r="Q409" s="124">
        <f t="shared" si="167"/>
        <v>0.70769117344443788</v>
      </c>
      <c r="R409" s="124">
        <f t="shared" ref="R409:V409" si="168">IF(R385=0,"",R385/R361)</f>
        <v>0.7271033422451334</v>
      </c>
      <c r="S409" s="124">
        <f t="shared" si="168"/>
        <v>0.74840435094464997</v>
      </c>
      <c r="T409" s="124">
        <f t="shared" si="168"/>
        <v>0.75523836456689286</v>
      </c>
      <c r="U409" s="124">
        <f t="shared" si="168"/>
        <v>0.77246802199133424</v>
      </c>
      <c r="V409" s="124">
        <f t="shared" si="168"/>
        <v>0.77809524272179287</v>
      </c>
      <c r="W409" s="124">
        <f t="shared" ref="W409" si="169">IF(W385=0,"",W385/W361)</f>
        <v>0.79323044577146884</v>
      </c>
      <c r="DA409" s="130" t="s">
        <v>3662</v>
      </c>
    </row>
    <row r="410" spans="1:105" ht="12" customHeight="1" x14ac:dyDescent="0.25">
      <c r="A410" s="97" t="s">
        <v>205</v>
      </c>
      <c r="B410" s="111"/>
      <c r="C410" s="111">
        <f t="shared" ref="C410:Q410" si="170">IF(C386=0,"",C386/C362)</f>
        <v>0.58068927087782751</v>
      </c>
      <c r="D410" s="111">
        <f t="shared" si="170"/>
        <v>0.591841008656812</v>
      </c>
      <c r="E410" s="111">
        <f t="shared" si="170"/>
        <v>0.60069946374010663</v>
      </c>
      <c r="F410" s="111">
        <f t="shared" si="170"/>
        <v>0.60661615307187378</v>
      </c>
      <c r="G410" s="111">
        <f t="shared" si="170"/>
        <v>0.61314893447912233</v>
      </c>
      <c r="H410" s="111">
        <f t="shared" si="170"/>
        <v>0.63346759296579991</v>
      </c>
      <c r="I410" s="111">
        <f t="shared" si="170"/>
        <v>0.6418188636335399</v>
      </c>
      <c r="J410" s="111">
        <f t="shared" si="170"/>
        <v>0.65249131418493189</v>
      </c>
      <c r="K410" s="111">
        <f t="shared" si="170"/>
        <v>0.65664269557827548</v>
      </c>
      <c r="L410" s="111">
        <f t="shared" si="170"/>
        <v>0.67573732950359788</v>
      </c>
      <c r="M410" s="111">
        <f t="shared" si="170"/>
        <v>0.67883545975740156</v>
      </c>
      <c r="N410" s="111">
        <f t="shared" si="170"/>
        <v>0.69236920779679068</v>
      </c>
      <c r="O410" s="111">
        <f t="shared" si="170"/>
        <v>0.7013925868178168</v>
      </c>
      <c r="P410" s="111">
        <f t="shared" si="170"/>
        <v>0.69814457596363777</v>
      </c>
      <c r="Q410" s="111">
        <f t="shared" si="170"/>
        <v>0.70622050105263534</v>
      </c>
      <c r="R410" s="111">
        <f t="shared" ref="R410:V410" si="171">IF(R386=0,"",R386/R362)</f>
        <v>0.72571360554105213</v>
      </c>
      <c r="S410" s="111">
        <f t="shared" si="171"/>
        <v>0.74708693053420849</v>
      </c>
      <c r="T410" s="111">
        <f t="shared" si="171"/>
        <v>0.75397753314810823</v>
      </c>
      <c r="U410" s="111">
        <f t="shared" si="171"/>
        <v>0.77126205444676443</v>
      </c>
      <c r="V410" s="111">
        <f t="shared" si="171"/>
        <v>0.77693833193546968</v>
      </c>
      <c r="W410" s="111">
        <f t="shared" ref="W410" si="172">IF(W386=0,"",W386/W362)</f>
        <v>0.79210383607339674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2.2498777127840843</v>
      </c>
      <c r="D412" s="124">
        <f t="shared" si="176"/>
        <v>2.3426509875625849</v>
      </c>
      <c r="E412" s="124">
        <f t="shared" si="176"/>
        <v>2.4276025639613299</v>
      </c>
      <c r="F412" s="124">
        <f t="shared" si="176"/>
        <v>2.4845812080086187</v>
      </c>
      <c r="G412" s="124">
        <f t="shared" si="176"/>
        <v>2.559677739130259</v>
      </c>
      <c r="H412" s="124">
        <f t="shared" si="176"/>
        <v>2.6739371906261109</v>
      </c>
      <c r="I412" s="124">
        <f t="shared" si="176"/>
        <v>2.7251140178694024</v>
      </c>
      <c r="J412" s="124">
        <f t="shared" si="176"/>
        <v>2.8116136796861046</v>
      </c>
      <c r="K412" s="124">
        <f t="shared" si="176"/>
        <v>2.8324232955945075</v>
      </c>
      <c r="L412" s="124">
        <f t="shared" si="176"/>
        <v>2.9093353293513324</v>
      </c>
      <c r="M412" s="124">
        <f t="shared" si="176"/>
        <v>3.0113006400776436</v>
      </c>
      <c r="N412" s="124">
        <f t="shared" si="176"/>
        <v>3.0919203058196918</v>
      </c>
      <c r="O412" s="124">
        <f t="shared" si="176"/>
        <v>3.3174964226021593</v>
      </c>
      <c r="P412" s="124">
        <f t="shared" si="176"/>
        <v>3.4354722849078381</v>
      </c>
      <c r="Q412" s="124">
        <f t="shared" si="176"/>
        <v>3.524999183188585</v>
      </c>
      <c r="R412" s="124">
        <f t="shared" ref="R412:V412" si="177">IF(R388=0,"",R388/R364)</f>
        <v>3.6680867567391653</v>
      </c>
      <c r="S412" s="124">
        <f t="shared" si="177"/>
        <v>3.7495519272403586</v>
      </c>
      <c r="T412" s="124">
        <f t="shared" si="177"/>
        <v>3.8117511610126886</v>
      </c>
      <c r="U412" s="124">
        <f t="shared" si="177"/>
        <v>3.8853320217243663</v>
      </c>
      <c r="V412" s="124">
        <f t="shared" si="177"/>
        <v>3.9480066673004135</v>
      </c>
      <c r="W412" s="124">
        <f t="shared" ref="W412" si="178">IF(W388=0,"",W388/W364)</f>
        <v>3.954505810679275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2.2498777127840843</v>
      </c>
      <c r="D413" s="111">
        <f t="shared" si="179"/>
        <v>2.3426509875625849</v>
      </c>
      <c r="E413" s="111">
        <f t="shared" si="179"/>
        <v>2.4276025639613299</v>
      </c>
      <c r="F413" s="111">
        <f t="shared" si="179"/>
        <v>2.4845812080086187</v>
      </c>
      <c r="G413" s="111">
        <f t="shared" si="179"/>
        <v>2.559677739130259</v>
      </c>
      <c r="H413" s="111">
        <f t="shared" si="179"/>
        <v>2.6739371906261109</v>
      </c>
      <c r="I413" s="111">
        <f t="shared" si="179"/>
        <v>2.7251140178694024</v>
      </c>
      <c r="J413" s="111">
        <f t="shared" si="179"/>
        <v>2.8116136796861046</v>
      </c>
      <c r="K413" s="111">
        <f t="shared" si="179"/>
        <v>2.8324232955945075</v>
      </c>
      <c r="L413" s="111">
        <f t="shared" si="179"/>
        <v>2.9093353293513324</v>
      </c>
      <c r="M413" s="111">
        <f t="shared" si="179"/>
        <v>3.0113006400776436</v>
      </c>
      <c r="N413" s="111">
        <f t="shared" si="179"/>
        <v>3.0919203058196918</v>
      </c>
      <c r="O413" s="111">
        <f t="shared" si="179"/>
        <v>3.3174964226021593</v>
      </c>
      <c r="P413" s="111">
        <f t="shared" si="179"/>
        <v>3.4354722849078381</v>
      </c>
      <c r="Q413" s="111">
        <f t="shared" si="179"/>
        <v>3.524999183188585</v>
      </c>
      <c r="R413" s="111">
        <f t="shared" ref="R413:V413" si="180">IF(R389=0,"",R389/R365)</f>
        <v>3.6680867567391653</v>
      </c>
      <c r="S413" s="111">
        <f t="shared" si="180"/>
        <v>3.7495519272403586</v>
      </c>
      <c r="T413" s="111">
        <f t="shared" si="180"/>
        <v>3.8117511610126886</v>
      </c>
      <c r="U413" s="111">
        <f t="shared" si="180"/>
        <v>3.8853320217243663</v>
      </c>
      <c r="V413" s="111">
        <f t="shared" si="180"/>
        <v>3.9480066673004135</v>
      </c>
      <c r="W413" s="111">
        <f t="shared" ref="W413" si="181">IF(W389=0,"",W389/W365)</f>
        <v>3.954505810679275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0.6565518664545239</v>
      </c>
      <c r="D414" s="124">
        <f t="shared" si="182"/>
        <v>0.665166925496122</v>
      </c>
      <c r="E414" s="124">
        <f t="shared" si="182"/>
        <v>0.66762892769438853</v>
      </c>
      <c r="F414" s="124">
        <f t="shared" si="182"/>
        <v>0.66519205990006336</v>
      </c>
      <c r="G414" s="124">
        <f t="shared" si="182"/>
        <v>0.66499597475770833</v>
      </c>
      <c r="H414" s="124">
        <f t="shared" si="182"/>
        <v>0.68683850465813345</v>
      </c>
      <c r="I414" s="124">
        <f t="shared" si="182"/>
        <v>0.70293838163998035</v>
      </c>
      <c r="J414" s="124">
        <f t="shared" si="182"/>
        <v>0.7097678926764166</v>
      </c>
      <c r="K414" s="124">
        <f t="shared" si="182"/>
        <v>0.7032440039361364</v>
      </c>
      <c r="L414" s="124">
        <f t="shared" si="182"/>
        <v>0.71941812411124151</v>
      </c>
      <c r="M414" s="124">
        <f t="shared" si="182"/>
        <v>0.71257003561658838</v>
      </c>
      <c r="N414" s="124">
        <f t="shared" si="182"/>
        <v>0.72307156072005851</v>
      </c>
      <c r="O414" s="124">
        <f t="shared" si="182"/>
        <v>0.73582753391131206</v>
      </c>
      <c r="P414" s="124">
        <f t="shared" si="182"/>
        <v>0.74644589033108577</v>
      </c>
      <c r="Q414" s="124">
        <f t="shared" si="182"/>
        <v>0.75204214311136874</v>
      </c>
      <c r="R414" s="124">
        <f t="shared" ref="R414:V414" si="183">IF(R390=0,"",R390/R366)</f>
        <v>0.78587025034330049</v>
      </c>
      <c r="S414" s="124">
        <f t="shared" si="183"/>
        <v>0.81001333590276792</v>
      </c>
      <c r="T414" s="124">
        <f t="shared" si="183"/>
        <v>0.82167167823081133</v>
      </c>
      <c r="U414" s="124">
        <f t="shared" si="183"/>
        <v>0.82736382140057207</v>
      </c>
      <c r="V414" s="124">
        <f t="shared" si="183"/>
        <v>0.8289114700017467</v>
      </c>
      <c r="W414" s="124">
        <f t="shared" ref="W414" si="184">IF(W390=0,"",W390/W366)</f>
        <v>0.84729656989577073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0.59852772583263358</v>
      </c>
      <c r="D415" s="111">
        <f t="shared" si="185"/>
        <v>0.60717389269666655</v>
      </c>
      <c r="E415" s="111">
        <f t="shared" si="185"/>
        <v>0.61795530814739341</v>
      </c>
      <c r="F415" s="111">
        <f t="shared" si="185"/>
        <v>0.62812930231316011</v>
      </c>
      <c r="G415" s="111">
        <f t="shared" si="185"/>
        <v>0.65204794067636873</v>
      </c>
      <c r="H415" s="111">
        <f t="shared" si="185"/>
        <v>0.67965034762149323</v>
      </c>
      <c r="I415" s="111">
        <f t="shared" si="185"/>
        <v>0.70000495908567684</v>
      </c>
      <c r="J415" s="111">
        <f t="shared" si="185"/>
        <v>0.71670874471947832</v>
      </c>
      <c r="K415" s="111">
        <f t="shared" si="185"/>
        <v>0.71317938853730278</v>
      </c>
      <c r="L415" s="111">
        <f t="shared" si="185"/>
        <v>0.73879359992628268</v>
      </c>
      <c r="M415" s="111">
        <f t="shared" si="185"/>
        <v>0.75513560185610629</v>
      </c>
      <c r="N415" s="111">
        <f t="shared" si="185"/>
        <v>0.76510479341970605</v>
      </c>
      <c r="O415" s="111">
        <f t="shared" si="185"/>
        <v>0.77819414228341655</v>
      </c>
      <c r="P415" s="111">
        <f t="shared" si="185"/>
        <v>0.74564551823513736</v>
      </c>
      <c r="Q415" s="111">
        <f t="shared" si="185"/>
        <v>0.77431506819742035</v>
      </c>
      <c r="R415" s="111">
        <f t="shared" ref="R415:V415" si="186">IF(R391=0,"",R391/R367)</f>
        <v>0.79260808687750284</v>
      </c>
      <c r="S415" s="111">
        <f t="shared" si="186"/>
        <v>0.80898730193633961</v>
      </c>
      <c r="T415" s="111">
        <f t="shared" si="186"/>
        <v>0.82294137439398607</v>
      </c>
      <c r="U415" s="111">
        <f t="shared" si="186"/>
        <v>0.83843767348729203</v>
      </c>
      <c r="V415" s="111">
        <f t="shared" si="186"/>
        <v>0.84881097045230713</v>
      </c>
      <c r="W415" s="111">
        <f t="shared" ref="W415" si="187">IF(W391=0,"",W391/W367)</f>
        <v>0.86369138653214816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0.83419469923159439</v>
      </c>
      <c r="D416" s="111">
        <f t="shared" si="188"/>
        <v>0.83937846351081602</v>
      </c>
      <c r="E416" s="111">
        <f t="shared" si="188"/>
        <v>0.85716894086502138</v>
      </c>
      <c r="F416" s="111">
        <f t="shared" si="188"/>
        <v>0.85276832574329975</v>
      </c>
      <c r="G416" s="111">
        <f t="shared" si="188"/>
        <v>0.86183705213111572</v>
      </c>
      <c r="H416" s="111">
        <f t="shared" si="188"/>
        <v>0.88020226734721385</v>
      </c>
      <c r="I416" s="111">
        <f t="shared" si="188"/>
        <v>0.87213045863787497</v>
      </c>
      <c r="J416" s="111">
        <f t="shared" si="188"/>
        <v>0.89290674944284842</v>
      </c>
      <c r="K416" s="111">
        <f t="shared" si="188"/>
        <v>0.88322635134534533</v>
      </c>
      <c r="L416" s="111">
        <f t="shared" si="188"/>
        <v>0.90627099464958139</v>
      </c>
      <c r="M416" s="111">
        <f t="shared" si="188"/>
        <v>0.91187143787067637</v>
      </c>
      <c r="N416" s="111">
        <f t="shared" si="188"/>
        <v>0.926732131361515</v>
      </c>
      <c r="O416" s="111">
        <f t="shared" si="188"/>
        <v>0.90842505084224212</v>
      </c>
      <c r="P416" s="111">
        <f t="shared" si="188"/>
        <v>0.90595456107005146</v>
      </c>
      <c r="Q416" s="111">
        <f t="shared" si="188"/>
        <v>0.90087600037390558</v>
      </c>
      <c r="R416" s="111">
        <f t="shared" ref="R416:V416" si="189">IF(R392=0,"",R392/R368)</f>
        <v>0.89660147297518544</v>
      </c>
      <c r="S416" s="111">
        <f t="shared" si="189"/>
        <v>0.94820346785549803</v>
      </c>
      <c r="T416" s="111">
        <f t="shared" si="189"/>
        <v>0.91107258853494288</v>
      </c>
      <c r="U416" s="111">
        <f t="shared" si="189"/>
        <v>0.94002458679137435</v>
      </c>
      <c r="V416" s="111">
        <f t="shared" si="189"/>
        <v>0.95182953935496406</v>
      </c>
      <c r="W416" s="111">
        <f t="shared" ref="W416" si="190">IF(W392=0,"",W392/W368)</f>
        <v>0.95449256568459884</v>
      </c>
      <c r="DA416" s="63" t="s">
        <v>3669</v>
      </c>
    </row>
    <row r="417" spans="1:105" ht="12" customHeight="1" x14ac:dyDescent="0.25">
      <c r="A417" s="100" t="s">
        <v>205</v>
      </c>
      <c r="B417" s="112"/>
      <c r="C417" s="112">
        <f t="shared" ref="C417:Q417" si="191">IF(C393=0,"",C393/C369)</f>
        <v>0.65171137484492603</v>
      </c>
      <c r="D417" s="112">
        <f t="shared" si="191"/>
        <v>0.68677310657878476</v>
      </c>
      <c r="E417" s="112">
        <f t="shared" si="191"/>
        <v>0.71198578303963134</v>
      </c>
      <c r="F417" s="112">
        <f t="shared" si="191"/>
        <v>0.7109042846216459</v>
      </c>
      <c r="G417" s="112">
        <f t="shared" si="191"/>
        <v>0.72195382104332906</v>
      </c>
      <c r="H417" s="112">
        <f t="shared" si="191"/>
        <v>0.74672338308527264</v>
      </c>
      <c r="I417" s="112">
        <f t="shared" si="191"/>
        <v>0.75804896766014518</v>
      </c>
      <c r="J417" s="112">
        <f t="shared" si="191"/>
        <v>0.76821817260693726</v>
      </c>
      <c r="K417" s="112">
        <f t="shared" si="191"/>
        <v>0.75229925368912642</v>
      </c>
      <c r="L417" s="112">
        <f t="shared" si="191"/>
        <v>0.78342204296240137</v>
      </c>
      <c r="M417" s="112">
        <f t="shared" si="191"/>
        <v>0.78006602434121186</v>
      </c>
      <c r="N417" s="112">
        <f t="shared" si="191"/>
        <v>0.78783841402942201</v>
      </c>
      <c r="O417" s="112">
        <f t="shared" si="191"/>
        <v>0.80554424849781203</v>
      </c>
      <c r="P417" s="112">
        <f t="shared" si="191"/>
        <v>0.78339402404459901</v>
      </c>
      <c r="Q417" s="112">
        <f t="shared" si="191"/>
        <v>0.78598587901156713</v>
      </c>
      <c r="R417" s="112">
        <f t="shared" ref="R417:V417" si="192">IF(R393=0,"",R393/R369)</f>
        <v>0.79604825516552058</v>
      </c>
      <c r="S417" s="112">
        <f t="shared" si="192"/>
        <v>0.81900817700736905</v>
      </c>
      <c r="T417" s="112">
        <f t="shared" si="192"/>
        <v>0.83708956413203495</v>
      </c>
      <c r="U417" s="112">
        <f t="shared" si="192"/>
        <v>0.8534166921929206</v>
      </c>
      <c r="V417" s="112">
        <f t="shared" si="192"/>
        <v>0.88499804351655342</v>
      </c>
      <c r="W417" s="112">
        <f t="shared" ref="W417" si="193">IF(W393=0,"",W393/W369)</f>
        <v>0.89552022908998485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0.58635295215700467</v>
      </c>
      <c r="D419" s="112">
        <f t="shared" si="197"/>
        <v>0.58202412026915029</v>
      </c>
      <c r="E419" s="112">
        <f t="shared" si="197"/>
        <v>0.58074859387758737</v>
      </c>
      <c r="F419" s="112">
        <f t="shared" si="197"/>
        <v>0.59193990987549794</v>
      </c>
      <c r="G419" s="112">
        <f t="shared" si="197"/>
        <v>0.57391419832654622</v>
      </c>
      <c r="H419" s="112">
        <f t="shared" si="197"/>
        <v>0.59665477005179923</v>
      </c>
      <c r="I419" s="112">
        <f t="shared" si="197"/>
        <v>0.59266563955603058</v>
      </c>
      <c r="J419" s="112">
        <f t="shared" si="197"/>
        <v>0.59361967015588846</v>
      </c>
      <c r="K419" s="112">
        <f t="shared" si="197"/>
        <v>0.5956872362442972</v>
      </c>
      <c r="L419" s="112">
        <f t="shared" si="197"/>
        <v>0.60575997985993935</v>
      </c>
      <c r="M419" s="112">
        <f t="shared" si="197"/>
        <v>0.61019328456716471</v>
      </c>
      <c r="N419" s="112">
        <f t="shared" si="197"/>
        <v>0.62708230903132234</v>
      </c>
      <c r="O419" s="112">
        <f t="shared" si="197"/>
        <v>0.64970223324227494</v>
      </c>
      <c r="P419" s="112">
        <f t="shared" si="197"/>
        <v>0.69178024427110696</v>
      </c>
      <c r="Q419" s="112">
        <f t="shared" si="197"/>
        <v>0.72951582832593465</v>
      </c>
      <c r="R419" s="112">
        <f t="shared" ref="R419:V419" si="198">IF(R395=0,"",R395/R371)</f>
        <v>0.74675768947766497</v>
      </c>
      <c r="S419" s="112">
        <f t="shared" si="198"/>
        <v>0.76913435144661746</v>
      </c>
      <c r="T419" s="112">
        <f t="shared" si="198"/>
        <v>0.79653232003590402</v>
      </c>
      <c r="U419" s="112">
        <f t="shared" si="198"/>
        <v>0.80281533842697739</v>
      </c>
      <c r="V419" s="112">
        <f t="shared" si="198"/>
        <v>0.80658974490424118</v>
      </c>
      <c r="W419" s="112">
        <f t="shared" ref="W419" si="199">IF(W395=0,"",W395/W371)</f>
        <v>0.81306290362096545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0.87652945796382842</v>
      </c>
      <c r="D420" s="113">
        <f t="shared" si="200"/>
        <v>0.87421285936701465</v>
      </c>
      <c r="E420" s="113">
        <f t="shared" si="200"/>
        <v>0.89310916539802943</v>
      </c>
      <c r="F420" s="113">
        <f t="shared" si="200"/>
        <v>0.87988298203562021</v>
      </c>
      <c r="G420" s="113">
        <f t="shared" si="200"/>
        <v>0.87836206594503186</v>
      </c>
      <c r="H420" s="113">
        <f t="shared" si="200"/>
        <v>0.87820556271099171</v>
      </c>
      <c r="I420" s="113">
        <f t="shared" si="200"/>
        <v>0.90800482485786294</v>
      </c>
      <c r="J420" s="113">
        <f t="shared" si="200"/>
        <v>0.90160330662355803</v>
      </c>
      <c r="K420" s="113">
        <f t="shared" si="200"/>
        <v>0.91288664218156734</v>
      </c>
      <c r="L420" s="113">
        <f t="shared" si="200"/>
        <v>0.90490096557553013</v>
      </c>
      <c r="M420" s="113">
        <f t="shared" si="200"/>
        <v>0.92672785639512556</v>
      </c>
      <c r="N420" s="113">
        <f t="shared" si="200"/>
        <v>0.93571372228543281</v>
      </c>
      <c r="O420" s="113">
        <f t="shared" si="200"/>
        <v>0.95224115215311445</v>
      </c>
      <c r="P420" s="113">
        <f t="shared" si="200"/>
        <v>0.94019079536443795</v>
      </c>
      <c r="Q420" s="113">
        <f t="shared" si="200"/>
        <v>0.94354940817604538</v>
      </c>
      <c r="R420" s="113">
        <f t="shared" ref="R420:V420" si="201">IF(R396=0,"",R396/R372)</f>
        <v>0.94177460778891298</v>
      </c>
      <c r="S420" s="113">
        <f t="shared" si="201"/>
        <v>0.95456640368072154</v>
      </c>
      <c r="T420" s="113">
        <f t="shared" si="201"/>
        <v>0.94655705133498491</v>
      </c>
      <c r="U420" s="113">
        <f t="shared" si="201"/>
        <v>0.96117215845149906</v>
      </c>
      <c r="V420" s="113">
        <f t="shared" si="201"/>
        <v>0.95875972173796875</v>
      </c>
      <c r="W420" s="113">
        <f t="shared" ref="W420" si="202">IF(W396=0,"",W396/W372)</f>
        <v>0.96358911497872435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0.60020174693553552</v>
      </c>
      <c r="D421" s="111">
        <f t="shared" si="203"/>
        <v>0.60961102511279108</v>
      </c>
      <c r="E421" s="111">
        <f t="shared" si="203"/>
        <v>0.60184345108965831</v>
      </c>
      <c r="F421" s="111">
        <f t="shared" si="203"/>
        <v>0.63884528588505773</v>
      </c>
      <c r="G421" s="111">
        <f t="shared" si="203"/>
        <v>0.62391973531029055</v>
      </c>
      <c r="H421" s="111">
        <f t="shared" si="203"/>
        <v>0.63086570660421537</v>
      </c>
      <c r="I421" s="111">
        <f t="shared" si="203"/>
        <v>0.58497998970773735</v>
      </c>
      <c r="J421" s="111">
        <f t="shared" si="203"/>
        <v>0.62428856126490129</v>
      </c>
      <c r="K421" s="111">
        <f t="shared" si="203"/>
        <v>0.61870886680794068</v>
      </c>
      <c r="L421" s="111">
        <f t="shared" si="203"/>
        <v>0.62520232793068697</v>
      </c>
      <c r="M421" s="111">
        <f t="shared" si="203"/>
        <v>0.64103683560471925</v>
      </c>
      <c r="N421" s="111">
        <f t="shared" si="203"/>
        <v>0.63824414219107672</v>
      </c>
      <c r="O421" s="111">
        <f t="shared" si="203"/>
        <v>0.64322849712135</v>
      </c>
      <c r="P421" s="111">
        <f t="shared" si="203"/>
        <v>0.68042950040223027</v>
      </c>
      <c r="Q421" s="111">
        <f t="shared" si="203"/>
        <v>0.71863862550838886</v>
      </c>
      <c r="R421" s="111">
        <f t="shared" ref="R421:V421" si="204">IF(R397=0,"",R397/R373)</f>
        <v>0.75715674530378052</v>
      </c>
      <c r="S421" s="111">
        <f t="shared" si="204"/>
        <v>0.74613826304682584</v>
      </c>
      <c r="T421" s="111">
        <f t="shared" si="204"/>
        <v>0.81991270054932219</v>
      </c>
      <c r="U421" s="111">
        <f t="shared" si="204"/>
        <v>0.8051720885130671</v>
      </c>
      <c r="V421" s="111">
        <f t="shared" si="204"/>
        <v>0.80674932670623878</v>
      </c>
      <c r="W421" s="111">
        <f t="shared" ref="W421" si="205">IF(W397=0,"",W397/W373)</f>
        <v>0.78488931594404054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0.67347510402266597</v>
      </c>
      <c r="D423" s="112">
        <f t="shared" si="209"/>
        <v>0.68054174004728052</v>
      </c>
      <c r="E423" s="112">
        <f t="shared" si="209"/>
        <v>0.67662905761706149</v>
      </c>
      <c r="F423" s="112">
        <f t="shared" si="209"/>
        <v>0.6839471345783148</v>
      </c>
      <c r="G423" s="112">
        <f t="shared" si="209"/>
        <v>0.67159565986248093</v>
      </c>
      <c r="H423" s="112">
        <f t="shared" si="209"/>
        <v>0.6761639612132252</v>
      </c>
      <c r="I423" s="112">
        <f t="shared" si="209"/>
        <v>0.67097266557577151</v>
      </c>
      <c r="J423" s="112">
        <f t="shared" si="209"/>
        <v>0.67414343110284913</v>
      </c>
      <c r="K423" s="112">
        <f t="shared" si="209"/>
        <v>0.66042017329205061</v>
      </c>
      <c r="L423" s="112">
        <f t="shared" si="209"/>
        <v>0.68611752582855645</v>
      </c>
      <c r="M423" s="112">
        <f t="shared" si="209"/>
        <v>0.66997502061642167</v>
      </c>
      <c r="N423" s="112">
        <f t="shared" si="209"/>
        <v>0.68107973796015475</v>
      </c>
      <c r="O423" s="112">
        <f t="shared" si="209"/>
        <v>0.6925389960529893</v>
      </c>
      <c r="P423" s="112">
        <f t="shared" si="209"/>
        <v>0.7058079424630026</v>
      </c>
      <c r="Q423" s="112">
        <f t="shared" si="209"/>
        <v>0.71181178694456015</v>
      </c>
      <c r="R423" s="112">
        <f t="shared" ref="R423:V423" si="210">IF(R399=0,"",R399/R375)</f>
        <v>0.73404407105863034</v>
      </c>
      <c r="S423" s="112">
        <f t="shared" si="210"/>
        <v>0.75452587343887256</v>
      </c>
      <c r="T423" s="112">
        <f t="shared" si="210"/>
        <v>0.76195896490445569</v>
      </c>
      <c r="U423" s="112">
        <f t="shared" si="210"/>
        <v>0.76430273350513445</v>
      </c>
      <c r="V423" s="112">
        <f t="shared" si="210"/>
        <v>0.76840575826226243</v>
      </c>
      <c r="W423" s="112">
        <f t="shared" ref="W423" si="211">IF(W399=0,"",W399/W375)</f>
        <v>0.77075307834941309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0.88131330719290402</v>
      </c>
      <c r="D424" s="113">
        <f t="shared" si="212"/>
        <v>0.88395827188417453</v>
      </c>
      <c r="E424" s="113">
        <f t="shared" si="212"/>
        <v>0.88195920645214376</v>
      </c>
      <c r="F424" s="113">
        <f t="shared" si="212"/>
        <v>0.87645795791525882</v>
      </c>
      <c r="G424" s="113">
        <f t="shared" si="212"/>
        <v>0.88421910813457916</v>
      </c>
      <c r="H424" s="113">
        <f t="shared" si="212"/>
        <v>0.88972248813141663</v>
      </c>
      <c r="I424" s="113">
        <f t="shared" si="212"/>
        <v>0.89063952005716951</v>
      </c>
      <c r="J424" s="113">
        <f t="shared" si="212"/>
        <v>0.89805321236866997</v>
      </c>
      <c r="K424" s="113">
        <f t="shared" si="212"/>
        <v>0.89174134066019139</v>
      </c>
      <c r="L424" s="113">
        <f t="shared" si="212"/>
        <v>0.87994830847653627</v>
      </c>
      <c r="M424" s="113">
        <f t="shared" si="212"/>
        <v>0.89274064105805095</v>
      </c>
      <c r="N424" s="113">
        <f t="shared" si="212"/>
        <v>0.90476150647322273</v>
      </c>
      <c r="O424" s="113">
        <f t="shared" si="212"/>
        <v>0.91030161093118345</v>
      </c>
      <c r="P424" s="113">
        <f t="shared" si="212"/>
        <v>0.90331578856504913</v>
      </c>
      <c r="Q424" s="113">
        <f t="shared" si="212"/>
        <v>0.91101610059579063</v>
      </c>
      <c r="R424" s="113">
        <f t="shared" ref="R424:V424" si="213">IF(R400=0,"",R400/R376)</f>
        <v>0.91915177586917396</v>
      </c>
      <c r="S424" s="113">
        <f t="shared" si="213"/>
        <v>0.92088151637033122</v>
      </c>
      <c r="T424" s="113">
        <f t="shared" si="213"/>
        <v>0.91964832076602243</v>
      </c>
      <c r="U424" s="113">
        <f t="shared" si="213"/>
        <v>0.93135631007371966</v>
      </c>
      <c r="V424" s="113">
        <f t="shared" si="213"/>
        <v>0.93810071105776338</v>
      </c>
      <c r="W424" s="113">
        <f t="shared" ref="W424" si="214">IF(W400=0,"",W400/W376)</f>
        <v>0.93697075027370536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0.72642766256863445</v>
      </c>
      <c r="D425" s="111">
        <f t="shared" si="215"/>
        <v>0.75252389242860962</v>
      </c>
      <c r="E425" s="111">
        <f t="shared" si="215"/>
        <v>0.75168791225868925</v>
      </c>
      <c r="F425" s="111">
        <f t="shared" si="215"/>
        <v>0.72965491109675784</v>
      </c>
      <c r="G425" s="111">
        <f t="shared" si="215"/>
        <v>0.73396741902422491</v>
      </c>
      <c r="H425" s="111">
        <f t="shared" si="215"/>
        <v>0.74429378728265261</v>
      </c>
      <c r="I425" s="111">
        <f t="shared" si="215"/>
        <v>0.73647996472008348</v>
      </c>
      <c r="J425" s="111">
        <f t="shared" si="215"/>
        <v>0.71859720039412467</v>
      </c>
      <c r="K425" s="111">
        <f t="shared" si="215"/>
        <v>0.71370590430133363</v>
      </c>
      <c r="L425" s="111">
        <f t="shared" si="215"/>
        <v>0.70673602277606529</v>
      </c>
      <c r="M425" s="111">
        <f t="shared" si="215"/>
        <v>0.73170704562618794</v>
      </c>
      <c r="N425" s="111">
        <f t="shared" si="215"/>
        <v>0.73038544846882592</v>
      </c>
      <c r="O425" s="111">
        <f t="shared" si="215"/>
        <v>0.70892967211470925</v>
      </c>
      <c r="P425" s="111">
        <f t="shared" si="215"/>
        <v>0.71750649134970623</v>
      </c>
      <c r="Q425" s="111">
        <f t="shared" si="215"/>
        <v>0.73314728296783238</v>
      </c>
      <c r="R425" s="111">
        <f t="shared" ref="R425:V425" si="216">IF(R401=0,"",R401/R377)</f>
        <v>0.76052603150974918</v>
      </c>
      <c r="S425" s="111">
        <f t="shared" si="216"/>
        <v>0.80573787148136022</v>
      </c>
      <c r="T425" s="111">
        <f t="shared" si="216"/>
        <v>0.80377345642050879</v>
      </c>
      <c r="U425" s="111">
        <f t="shared" si="216"/>
        <v>0.82276922973730349</v>
      </c>
      <c r="V425" s="111">
        <f t="shared" si="216"/>
        <v>0.80872862525026823</v>
      </c>
      <c r="W425" s="111">
        <f t="shared" ref="W425" si="217">IF(W401=0,"",W401/W377)</f>
        <v>0.82721493393596846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0.68319987712504715</v>
      </c>
      <c r="D427" s="124">
        <f t="shared" si="221"/>
        <v>0.69173985382097369</v>
      </c>
      <c r="E427" s="124">
        <f t="shared" si="221"/>
        <v>0.68361575344101988</v>
      </c>
      <c r="F427" s="124">
        <f t="shared" si="221"/>
        <v>0.68532231886068162</v>
      </c>
      <c r="G427" s="124">
        <f t="shared" si="221"/>
        <v>0.6874817737432648</v>
      </c>
      <c r="H427" s="124">
        <f t="shared" si="221"/>
        <v>0.70894545728419534</v>
      </c>
      <c r="I427" s="124">
        <f t="shared" si="221"/>
        <v>0.70429013994997958</v>
      </c>
      <c r="J427" s="124">
        <f t="shared" si="221"/>
        <v>0.69649232263245875</v>
      </c>
      <c r="K427" s="124">
        <f t="shared" si="221"/>
        <v>0.69004451217106288</v>
      </c>
      <c r="L427" s="124">
        <f t="shared" si="221"/>
        <v>0.70663801657032066</v>
      </c>
      <c r="M427" s="124">
        <f t="shared" si="221"/>
        <v>0.69053439644342629</v>
      </c>
      <c r="N427" s="124">
        <f t="shared" si="221"/>
        <v>0.69781564683995001</v>
      </c>
      <c r="O427" s="124">
        <f t="shared" si="221"/>
        <v>0.70462220629166206</v>
      </c>
      <c r="P427" s="124">
        <f t="shared" si="221"/>
        <v>0.70227363815419108</v>
      </c>
      <c r="Q427" s="124">
        <f t="shared" si="221"/>
        <v>0.71028472921112773</v>
      </c>
      <c r="R427" s="124">
        <f t="shared" ref="R427:V427" si="222">IF(R403=0,"",R403/R379)</f>
        <v>0.71624120068053843</v>
      </c>
      <c r="S427" s="124">
        <f t="shared" si="222"/>
        <v>0.73042331690518647</v>
      </c>
      <c r="T427" s="124">
        <f t="shared" si="222"/>
        <v>0.72361935962153778</v>
      </c>
      <c r="U427" s="124">
        <f t="shared" si="222"/>
        <v>0.75045280762728173</v>
      </c>
      <c r="V427" s="124">
        <f t="shared" si="222"/>
        <v>0.76047361135308045</v>
      </c>
      <c r="W427" s="124">
        <f t="shared" ref="W427" si="223">IF(W403=0,"",W403/W379)</f>
        <v>0.77478829305233343</v>
      </c>
      <c r="DA427" s="130" t="s">
        <v>3680</v>
      </c>
    </row>
    <row r="428" spans="1:105" ht="12" customHeight="1" x14ac:dyDescent="0.25">
      <c r="A428" s="97" t="s">
        <v>208</v>
      </c>
      <c r="B428" s="111"/>
      <c r="C428" s="111">
        <f t="shared" ref="C428:Q428" si="224">IF(C404=0,"",C404/C380)</f>
        <v>0.57189559725926775</v>
      </c>
      <c r="D428" s="111">
        <f t="shared" si="224"/>
        <v>0.57453500107664901</v>
      </c>
      <c r="E428" s="111">
        <f t="shared" si="224"/>
        <v>0.57426706900973745</v>
      </c>
      <c r="F428" s="111">
        <f t="shared" si="224"/>
        <v>0.57476471540567875</v>
      </c>
      <c r="G428" s="111">
        <f t="shared" si="224"/>
        <v>0.57484563559029567</v>
      </c>
      <c r="H428" s="111">
        <f t="shared" si="224"/>
        <v>0.5747524245629706</v>
      </c>
      <c r="I428" s="111">
        <f t="shared" si="224"/>
        <v>0.57514773045752465</v>
      </c>
      <c r="J428" s="111">
        <f t="shared" si="224"/>
        <v>0.57303511075434632</v>
      </c>
      <c r="K428" s="111">
        <f t="shared" si="224"/>
        <v>0.57409229907150827</v>
      </c>
      <c r="L428" s="111">
        <f t="shared" si="224"/>
        <v>0.57555008919707784</v>
      </c>
      <c r="M428" s="111">
        <f t="shared" si="224"/>
        <v>0.57248563567405142</v>
      </c>
      <c r="N428" s="111">
        <f t="shared" si="224"/>
        <v>0.57224014581979765</v>
      </c>
      <c r="O428" s="111">
        <f t="shared" si="224"/>
        <v>0.57329177493966954</v>
      </c>
      <c r="P428" s="111">
        <f t="shared" si="224"/>
        <v>0.57641828607584999</v>
      </c>
      <c r="Q428" s="111">
        <f t="shared" si="224"/>
        <v>0.57533549540057005</v>
      </c>
      <c r="R428" s="111">
        <f t="shared" ref="R428:V428" si="225">IF(R404=0,"",R404/R380)</f>
        <v>0.57698546931129968</v>
      </c>
      <c r="S428" s="111">
        <f t="shared" si="225"/>
        <v>0.57758560790401348</v>
      </c>
      <c r="T428" s="111">
        <f t="shared" si="225"/>
        <v>0.58118875324409802</v>
      </c>
      <c r="U428" s="111">
        <f t="shared" si="225"/>
        <v>0.58150673380573925</v>
      </c>
      <c r="V428" s="111">
        <f t="shared" si="225"/>
        <v>0.58203729803619475</v>
      </c>
      <c r="W428" s="111">
        <f t="shared" ref="W428" si="226">IF(W404=0,"",W404/W380)</f>
        <v>0.58415586954834664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0.58869602691386647</v>
      </c>
      <c r="D429" s="111">
        <f t="shared" si="227"/>
        <v>0.59718764452860351</v>
      </c>
      <c r="E429" s="111">
        <f t="shared" si="227"/>
        <v>0.59473834304299056</v>
      </c>
      <c r="F429" s="111">
        <f t="shared" si="227"/>
        <v>0.5938153236289665</v>
      </c>
      <c r="G429" s="111">
        <f t="shared" si="227"/>
        <v>0.59457395469212659</v>
      </c>
      <c r="H429" s="111">
        <f t="shared" si="227"/>
        <v>0.60038705689409144</v>
      </c>
      <c r="I429" s="111">
        <f t="shared" si="227"/>
        <v>0.60020349134485984</v>
      </c>
      <c r="J429" s="111">
        <f t="shared" si="227"/>
        <v>0.60151924022974668</v>
      </c>
      <c r="K429" s="111">
        <f t="shared" si="227"/>
        <v>0.59720744960585281</v>
      </c>
      <c r="L429" s="111">
        <f t="shared" si="227"/>
        <v>0.60155704180271918</v>
      </c>
      <c r="M429" s="111">
        <f t="shared" si="227"/>
        <v>0.59390077642207162</v>
      </c>
      <c r="N429" s="111">
        <f t="shared" si="227"/>
        <v>0.59852056656486263</v>
      </c>
      <c r="O429" s="111">
        <f t="shared" si="227"/>
        <v>0.60117474795017756</v>
      </c>
      <c r="P429" s="111">
        <f t="shared" si="227"/>
        <v>0.60748191377624294</v>
      </c>
      <c r="Q429" s="111">
        <f t="shared" si="227"/>
        <v>0.6034708543749594</v>
      </c>
      <c r="R429" s="111">
        <f t="shared" ref="R429:V429" si="228">IF(R405=0,"",R405/R381)</f>
        <v>0.60473349423688028</v>
      </c>
      <c r="S429" s="111">
        <f t="shared" si="228"/>
        <v>0.60398796879371131</v>
      </c>
      <c r="T429" s="111">
        <f t="shared" si="228"/>
        <v>0.60644810803790294</v>
      </c>
      <c r="U429" s="111">
        <f t="shared" si="228"/>
        <v>0.6092136637972988</v>
      </c>
      <c r="V429" s="111">
        <f t="shared" si="228"/>
        <v>0.61193250417992695</v>
      </c>
      <c r="W429" s="111">
        <f t="shared" ref="W429" si="229">IF(W405=0,"",W405/W381)</f>
        <v>0.61498526993220348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0.75794791781882165</v>
      </c>
      <c r="D430" s="45">
        <f t="shared" si="230"/>
        <v>0.76582005937638653</v>
      </c>
      <c r="E430" s="45">
        <f t="shared" si="230"/>
        <v>0.76643056918475616</v>
      </c>
      <c r="F430" s="45">
        <f t="shared" si="230"/>
        <v>0.76580299689604492</v>
      </c>
      <c r="G430" s="45">
        <f t="shared" si="230"/>
        <v>0.76981338699796176</v>
      </c>
      <c r="H430" s="45">
        <f t="shared" si="230"/>
        <v>0.77147130738980929</v>
      </c>
      <c r="I430" s="45">
        <f t="shared" si="230"/>
        <v>0.77406556956733163</v>
      </c>
      <c r="J430" s="45">
        <f t="shared" si="230"/>
        <v>0.77144507597683931</v>
      </c>
      <c r="K430" s="45">
        <f t="shared" si="230"/>
        <v>0.77082275838183445</v>
      </c>
      <c r="L430" s="45">
        <f t="shared" si="230"/>
        <v>0.77643004185331543</v>
      </c>
      <c r="M430" s="45">
        <f t="shared" si="230"/>
        <v>0.77476556401504071</v>
      </c>
      <c r="N430" s="45">
        <f t="shared" si="230"/>
        <v>0.77960221519386574</v>
      </c>
      <c r="O430" s="45">
        <f t="shared" si="230"/>
        <v>0.78576071832433758</v>
      </c>
      <c r="P430" s="45">
        <f t="shared" si="230"/>
        <v>0.79406169230878132</v>
      </c>
      <c r="Q430" s="45">
        <f t="shared" si="230"/>
        <v>0.80062728312366005</v>
      </c>
      <c r="R430" s="45">
        <f t="shared" ref="R430:V430" si="231">IF(R406=0,"",R406/R382)</f>
        <v>0.81323608813850135</v>
      </c>
      <c r="S430" s="45">
        <f t="shared" si="231"/>
        <v>0.82885640058098942</v>
      </c>
      <c r="T430" s="45">
        <f t="shared" si="231"/>
        <v>0.84208512250392886</v>
      </c>
      <c r="U430" s="45">
        <f t="shared" si="231"/>
        <v>0.85575656087881768</v>
      </c>
      <c r="V430" s="45">
        <f t="shared" si="231"/>
        <v>0.86724074357403713</v>
      </c>
      <c r="W430" s="45">
        <f t="shared" ref="W430" si="232">IF(W406=0,"",W406/W382)</f>
        <v>0.87647473565924017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124.0030627100376</v>
      </c>
      <c r="D432" s="117">
        <f t="shared" si="233"/>
        <v>143.76543189471442</v>
      </c>
      <c r="E432" s="117">
        <f t="shared" si="233"/>
        <v>163.34823217921888</v>
      </c>
      <c r="F432" s="117">
        <f t="shared" si="233"/>
        <v>157.67219559577603</v>
      </c>
      <c r="G432" s="117">
        <f t="shared" si="233"/>
        <v>241.5449088747242</v>
      </c>
      <c r="H432" s="117">
        <f t="shared" si="233"/>
        <v>199.29440946177979</v>
      </c>
      <c r="I432" s="117">
        <f t="shared" si="233"/>
        <v>175.74492208203651</v>
      </c>
      <c r="J432" s="117">
        <f t="shared" si="233"/>
        <v>129.34308694188195</v>
      </c>
      <c r="K432" s="117">
        <f t="shared" si="233"/>
        <v>131.36588931383733</v>
      </c>
      <c r="L432" s="117">
        <f t="shared" si="233"/>
        <v>123.17861993643062</v>
      </c>
      <c r="M432" s="117">
        <f t="shared" si="233"/>
        <v>146.92772895335429</v>
      </c>
      <c r="N432" s="117">
        <f t="shared" si="233"/>
        <v>117.88833348104222</v>
      </c>
      <c r="O432" s="117">
        <f t="shared" si="233"/>
        <v>108.55802786935851</v>
      </c>
      <c r="P432" s="117">
        <f t="shared" si="233"/>
        <v>123.38011235448678</v>
      </c>
      <c r="Q432" s="117">
        <f t="shared" si="233"/>
        <v>81.450334408726064</v>
      </c>
      <c r="R432" s="117">
        <f t="shared" ref="R432:V432" si="234">R433+R436+R438+R451</f>
        <v>84.437607447185457</v>
      </c>
      <c r="S432" s="117">
        <f t="shared" si="234"/>
        <v>97.505677081601448</v>
      </c>
      <c r="T432" s="117">
        <f t="shared" si="234"/>
        <v>120.11533358369493</v>
      </c>
      <c r="U432" s="117">
        <f t="shared" si="234"/>
        <v>100.15254919903568</v>
      </c>
      <c r="V432" s="117">
        <f t="shared" si="234"/>
        <v>87.839769110146477</v>
      </c>
      <c r="W432" s="117">
        <f t="shared" ref="W432" si="235">W433+W436+W438+W451</f>
        <v>99.350308627689003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205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68.340676318248143</v>
      </c>
      <c r="D438" s="122">
        <v>72.959419509757396</v>
      </c>
      <c r="E438" s="122">
        <v>82.152545214979867</v>
      </c>
      <c r="F438" s="122">
        <v>82.365258521699118</v>
      </c>
      <c r="G438" s="122">
        <v>130.03215012241611</v>
      </c>
      <c r="H438" s="122">
        <v>109.21700979149126</v>
      </c>
      <c r="I438" s="122">
        <v>73.620210157572814</v>
      </c>
      <c r="J438" s="122">
        <v>61.916570180193155</v>
      </c>
      <c r="K438" s="122">
        <v>61.690886728893425</v>
      </c>
      <c r="L438" s="122">
        <v>59.2030132824368</v>
      </c>
      <c r="M438" s="122">
        <v>76.867188181267224</v>
      </c>
      <c r="N438" s="122">
        <v>59.865212962299303</v>
      </c>
      <c r="O438" s="122">
        <v>55.213848631042282</v>
      </c>
      <c r="P438" s="122">
        <v>46.254175735439354</v>
      </c>
      <c r="Q438" s="122">
        <v>31.914103439956122</v>
      </c>
      <c r="R438" s="122">
        <v>36.392053577387074</v>
      </c>
      <c r="S438" s="122">
        <v>43.031357722327407</v>
      </c>
      <c r="T438" s="122">
        <v>44.673125780375507</v>
      </c>
      <c r="U438" s="122">
        <v>42.467170660275215</v>
      </c>
      <c r="V438" s="122">
        <v>36.9369094814096</v>
      </c>
      <c r="W438" s="122">
        <v>45.300095501033852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205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68.281175884075466</v>
      </c>
      <c r="D443" s="101">
        <v>72.913938955279903</v>
      </c>
      <c r="E443" s="101">
        <v>82.058512711595299</v>
      </c>
      <c r="F443" s="101">
        <v>82.28231843331956</v>
      </c>
      <c r="G443" s="101">
        <v>129.98775336155333</v>
      </c>
      <c r="H443" s="101">
        <v>109.09291559333013</v>
      </c>
      <c r="I443" s="101">
        <v>73.568301347163739</v>
      </c>
      <c r="J443" s="101">
        <v>61.792032463191482</v>
      </c>
      <c r="K443" s="101">
        <v>61.614673802254664</v>
      </c>
      <c r="L443" s="101">
        <v>59.106059129636982</v>
      </c>
      <c r="M443" s="101">
        <v>76.74683916714423</v>
      </c>
      <c r="N443" s="101">
        <v>59.770559360938947</v>
      </c>
      <c r="O443" s="101">
        <v>55.157312097570674</v>
      </c>
      <c r="P443" s="101">
        <v>46.184739866266256</v>
      </c>
      <c r="Q443" s="101">
        <v>31.864173324227618</v>
      </c>
      <c r="R443" s="101">
        <v>36.319135754854749</v>
      </c>
      <c r="S443" s="101">
        <v>42.926438268433714</v>
      </c>
      <c r="T443" s="101">
        <v>44.483203251433018</v>
      </c>
      <c r="U443" s="101">
        <v>42.37600726325612</v>
      </c>
      <c r="V443" s="101">
        <v>36.796575318516375</v>
      </c>
      <c r="W443" s="101">
        <v>45.243774082164315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5.9500434172676933E-2</v>
      </c>
      <c r="D444" s="104">
        <v>4.5480554477495445E-2</v>
      </c>
      <c r="E444" s="104">
        <v>9.4032503384575486E-2</v>
      </c>
      <c r="F444" s="104">
        <v>8.294008837956246E-2</v>
      </c>
      <c r="G444" s="104">
        <v>4.439676086276878E-2</v>
      </c>
      <c r="H444" s="104">
        <v>0.12409419816113461</v>
      </c>
      <c r="I444" s="104">
        <v>5.1908810409067675E-2</v>
      </c>
      <c r="J444" s="104">
        <v>0.12453771700167585</v>
      </c>
      <c r="K444" s="104">
        <v>7.6212926638747625E-2</v>
      </c>
      <c r="L444" s="104">
        <v>9.6954152799807708E-2</v>
      </c>
      <c r="M444" s="104">
        <v>0.12034901412300089</v>
      </c>
      <c r="N444" s="104">
        <v>9.4653601360354084E-2</v>
      </c>
      <c r="O444" s="104">
        <v>5.6536533471608273E-2</v>
      </c>
      <c r="P444" s="104">
        <v>6.9435869173095216E-2</v>
      </c>
      <c r="Q444" s="104">
        <v>4.993011572850193E-2</v>
      </c>
      <c r="R444" s="104">
        <v>7.2917822532321125E-2</v>
      </c>
      <c r="S444" s="104">
        <v>0.10491945389370444</v>
      </c>
      <c r="T444" s="104">
        <v>0.18992252894248779</v>
      </c>
      <c r="U444" s="104">
        <v>9.1163397019098438E-2</v>
      </c>
      <c r="V444" s="104">
        <v>0.14033416289321995</v>
      </c>
      <c r="W444" s="104">
        <v>5.6321418869538641E-2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5.9500434172676933E-2</v>
      </c>
      <c r="D445" s="98">
        <v>4.5480554477495445E-2</v>
      </c>
      <c r="E445" s="98">
        <v>9.4032503384575486E-2</v>
      </c>
      <c r="F445" s="98">
        <v>8.294008837956246E-2</v>
      </c>
      <c r="G445" s="98">
        <v>4.439676086276878E-2</v>
      </c>
      <c r="H445" s="98">
        <v>0.12409419816113461</v>
      </c>
      <c r="I445" s="98">
        <v>5.1908810409067675E-2</v>
      </c>
      <c r="J445" s="98">
        <v>0.12453771700167585</v>
      </c>
      <c r="K445" s="98">
        <v>7.6212926638747625E-2</v>
      </c>
      <c r="L445" s="98">
        <v>9.6954152799807708E-2</v>
      </c>
      <c r="M445" s="98">
        <v>0.12034901412300089</v>
      </c>
      <c r="N445" s="98">
        <v>9.4653601360354084E-2</v>
      </c>
      <c r="O445" s="98">
        <v>5.6536533471608273E-2</v>
      </c>
      <c r="P445" s="98">
        <v>6.9435869173095216E-2</v>
      </c>
      <c r="Q445" s="98">
        <v>4.993011572850193E-2</v>
      </c>
      <c r="R445" s="98">
        <v>7.2917822532321125E-2</v>
      </c>
      <c r="S445" s="98">
        <v>0.10491945389370444</v>
      </c>
      <c r="T445" s="98">
        <v>0.18992252894248779</v>
      </c>
      <c r="U445" s="98">
        <v>9.1163397019098438E-2</v>
      </c>
      <c r="V445" s="98">
        <v>0.14033416289321995</v>
      </c>
      <c r="W445" s="98">
        <v>5.6321418869538641E-2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55.662386391789454</v>
      </c>
      <c r="D451" s="122">
        <v>70.806012384957029</v>
      </c>
      <c r="E451" s="122">
        <v>81.19568696423903</v>
      </c>
      <c r="F451" s="122">
        <v>75.306937074076913</v>
      </c>
      <c r="G451" s="122">
        <v>111.51275875230809</v>
      </c>
      <c r="H451" s="122">
        <v>90.077399670288528</v>
      </c>
      <c r="I451" s="122">
        <v>102.12471192446371</v>
      </c>
      <c r="J451" s="122">
        <v>67.426516761688802</v>
      </c>
      <c r="K451" s="122">
        <v>69.675002584943897</v>
      </c>
      <c r="L451" s="122">
        <v>63.975606653993822</v>
      </c>
      <c r="M451" s="122">
        <v>70.060540772087066</v>
      </c>
      <c r="N451" s="122">
        <v>58.023120518742914</v>
      </c>
      <c r="O451" s="122">
        <v>53.344179238316237</v>
      </c>
      <c r="P451" s="122">
        <v>77.125936619047422</v>
      </c>
      <c r="Q451" s="122">
        <v>49.536230968769942</v>
      </c>
      <c r="R451" s="122">
        <v>48.04555386979839</v>
      </c>
      <c r="S451" s="122">
        <v>54.474319359274048</v>
      </c>
      <c r="T451" s="122">
        <v>75.442207803319434</v>
      </c>
      <c r="U451" s="122">
        <v>57.68537853876046</v>
      </c>
      <c r="V451" s="122">
        <v>50.90285962873687</v>
      </c>
      <c r="W451" s="122">
        <v>54.050213126655144</v>
      </c>
      <c r="DA451" s="130" t="s">
        <v>3848</v>
      </c>
    </row>
    <row r="452" spans="1:105" ht="12" customHeight="1" x14ac:dyDescent="0.25">
      <c r="A452" s="97" t="s">
        <v>208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55.662386391789454</v>
      </c>
      <c r="D453" s="98">
        <v>70.806012384957029</v>
      </c>
      <c r="E453" s="98">
        <v>81.19568696423903</v>
      </c>
      <c r="F453" s="98">
        <v>75.306937074076913</v>
      </c>
      <c r="G453" s="98">
        <v>111.51275875230809</v>
      </c>
      <c r="H453" s="98">
        <v>90.077399670288528</v>
      </c>
      <c r="I453" s="98">
        <v>102.12471192446371</v>
      </c>
      <c r="J453" s="98">
        <v>67.426516761688802</v>
      </c>
      <c r="K453" s="98">
        <v>69.675002584943897</v>
      </c>
      <c r="L453" s="98">
        <v>63.975606653993822</v>
      </c>
      <c r="M453" s="98">
        <v>70.060540772087066</v>
      </c>
      <c r="N453" s="98">
        <v>58.023120518742914</v>
      </c>
      <c r="O453" s="98">
        <v>53.344179238316237</v>
      </c>
      <c r="P453" s="98">
        <v>77.125936619047422</v>
      </c>
      <c r="Q453" s="98">
        <v>49.536230968769942</v>
      </c>
      <c r="R453" s="98">
        <v>48.04555386979839</v>
      </c>
      <c r="S453" s="98">
        <v>54.474319359274048</v>
      </c>
      <c r="T453" s="98">
        <v>75.442207803319434</v>
      </c>
      <c r="U453" s="98">
        <v>57.68537853876046</v>
      </c>
      <c r="V453" s="98">
        <v>50.90285962873687</v>
      </c>
      <c r="W453" s="98">
        <v>54.050213126655144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13659.675803491966</v>
      </c>
      <c r="D456" s="117">
        <f t="shared" si="240"/>
        <v>13692.870753241537</v>
      </c>
      <c r="E456" s="117">
        <f t="shared" si="240"/>
        <v>14911.316319438771</v>
      </c>
      <c r="F456" s="117">
        <f t="shared" si="240"/>
        <v>13686.95171175392</v>
      </c>
      <c r="G456" s="117">
        <f t="shared" si="240"/>
        <v>13633.103054282612</v>
      </c>
      <c r="H456" s="117">
        <f t="shared" si="240"/>
        <v>12589.456932637366</v>
      </c>
      <c r="I456" s="117">
        <f t="shared" si="240"/>
        <v>12463.674999926545</v>
      </c>
      <c r="J456" s="117">
        <f t="shared" si="240"/>
        <v>12144.815829478961</v>
      </c>
      <c r="K456" s="117">
        <f t="shared" si="240"/>
        <v>11840.906027889409</v>
      </c>
      <c r="L456" s="117">
        <f t="shared" si="240"/>
        <v>13216.141597707752</v>
      </c>
      <c r="M456" s="117">
        <f t="shared" si="240"/>
        <v>11504.275301052072</v>
      </c>
      <c r="N456" s="117">
        <f t="shared" si="240"/>
        <v>11734.245390341994</v>
      </c>
      <c r="O456" s="117">
        <f t="shared" si="240"/>
        <v>11591.097040226054</v>
      </c>
      <c r="P456" s="117">
        <f t="shared" si="240"/>
        <v>10346.176594658602</v>
      </c>
      <c r="Q456" s="117">
        <f t="shared" si="240"/>
        <v>10136.394554893095</v>
      </c>
      <c r="R456" s="117">
        <f t="shared" ref="R456:V456" si="241">R457+R460+R462+R475</f>
        <v>10273.551544727852</v>
      </c>
      <c r="S456" s="117">
        <f t="shared" si="241"/>
        <v>9615.3504729312626</v>
      </c>
      <c r="T456" s="117">
        <f t="shared" si="241"/>
        <v>10371.274108841482</v>
      </c>
      <c r="U456" s="117">
        <f t="shared" si="241"/>
        <v>9173.8087863028431</v>
      </c>
      <c r="V456" s="117">
        <f t="shared" si="241"/>
        <v>8392.2906259081792</v>
      </c>
      <c r="W456" s="117">
        <f t="shared" ref="W456" si="242">W457+W460+W462+W475</f>
        <v>8495.1533811033551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11126.674214570643</v>
      </c>
      <c r="D457" s="122">
        <f t="shared" si="243"/>
        <v>11168.845706660341</v>
      </c>
      <c r="E457" s="122">
        <f t="shared" si="243"/>
        <v>12302.535931762392</v>
      </c>
      <c r="F457" s="122">
        <f t="shared" si="243"/>
        <v>11204.322824658724</v>
      </c>
      <c r="G457" s="122">
        <f t="shared" si="243"/>
        <v>11004.191269539097</v>
      </c>
      <c r="H457" s="122">
        <f t="shared" si="243"/>
        <v>10004.782275071731</v>
      </c>
      <c r="I457" s="122">
        <f t="shared" si="243"/>
        <v>9968.5401014708623</v>
      </c>
      <c r="J457" s="122">
        <f t="shared" si="243"/>
        <v>9834.7637777326381</v>
      </c>
      <c r="K457" s="122">
        <f t="shared" si="243"/>
        <v>9661.7777869531092</v>
      </c>
      <c r="L457" s="122">
        <f t="shared" si="243"/>
        <v>10942.705946221709</v>
      </c>
      <c r="M457" s="122">
        <f t="shared" si="243"/>
        <v>9158.0682118403856</v>
      </c>
      <c r="N457" s="122">
        <f t="shared" si="243"/>
        <v>9424.4423316486755</v>
      </c>
      <c r="O457" s="122">
        <f t="shared" si="243"/>
        <v>9387.541444864366</v>
      </c>
      <c r="P457" s="122">
        <f t="shared" si="243"/>
        <v>8229.9520579111249</v>
      </c>
      <c r="Q457" s="122">
        <f t="shared" si="243"/>
        <v>7976.15939320507</v>
      </c>
      <c r="R457" s="122">
        <f t="shared" ref="R457:V457" si="244">SUM(R458:R459)</f>
        <v>8093.7441687799583</v>
      </c>
      <c r="S457" s="122">
        <f t="shared" si="244"/>
        <v>7360.0713296368567</v>
      </c>
      <c r="T457" s="122">
        <f t="shared" si="244"/>
        <v>7979.3792604765586</v>
      </c>
      <c r="U457" s="122">
        <f t="shared" si="244"/>
        <v>6948.696366229562</v>
      </c>
      <c r="V457" s="122">
        <f t="shared" si="244"/>
        <v>6241.8047360796563</v>
      </c>
      <c r="W457" s="122">
        <f t="shared" ref="W457" si="245">SUM(W458:W459)</f>
        <v>6281.0079284669509</v>
      </c>
      <c r="DA457" s="130" t="s">
        <v>3998</v>
      </c>
    </row>
    <row r="458" spans="1:105" ht="12" customHeight="1" x14ac:dyDescent="0.25">
      <c r="A458" s="97" t="s">
        <v>205</v>
      </c>
      <c r="B458" s="98"/>
      <c r="C458" s="98">
        <v>11066.306003144211</v>
      </c>
      <c r="D458" s="98">
        <v>11110.487118896472</v>
      </c>
      <c r="E458" s="98">
        <v>12241.525514039464</v>
      </c>
      <c r="F458" s="98">
        <v>11150.700439739787</v>
      </c>
      <c r="G458" s="98">
        <v>10950.103081414818</v>
      </c>
      <c r="H458" s="98">
        <v>9952.9800270873038</v>
      </c>
      <c r="I458" s="98">
        <v>9917.4607827269592</v>
      </c>
      <c r="J458" s="98">
        <v>9785.7745228826661</v>
      </c>
      <c r="K458" s="98">
        <v>9614.3226268672279</v>
      </c>
      <c r="L458" s="98">
        <v>10885.275978156593</v>
      </c>
      <c r="M458" s="98">
        <v>9111.1580192827023</v>
      </c>
      <c r="N458" s="98">
        <v>9376.1061923175275</v>
      </c>
      <c r="O458" s="98">
        <v>9339.1827058313102</v>
      </c>
      <c r="P458" s="98">
        <v>8188.3820974074788</v>
      </c>
      <c r="Q458" s="98">
        <v>7936.2304075058173</v>
      </c>
      <c r="R458" s="98">
        <v>8052.7353051540922</v>
      </c>
      <c r="S458" s="98">
        <v>7321.7328277458728</v>
      </c>
      <c r="T458" s="98">
        <v>7938.4860355498122</v>
      </c>
      <c r="U458" s="98">
        <v>6912.0609829988716</v>
      </c>
      <c r="V458" s="98">
        <v>6209.4315753840056</v>
      </c>
      <c r="W458" s="98">
        <v>6246.9705306033857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60.368211426432318</v>
      </c>
      <c r="D459" s="98">
        <v>58.358587763869153</v>
      </c>
      <c r="E459" s="98">
        <v>61.010417722927301</v>
      </c>
      <c r="F459" s="98">
        <v>53.622384918937342</v>
      </c>
      <c r="G459" s="98">
        <v>54.088188124279178</v>
      </c>
      <c r="H459" s="98">
        <v>51.802247984427076</v>
      </c>
      <c r="I459" s="98">
        <v>51.079318743902611</v>
      </c>
      <c r="J459" s="98">
        <v>48.989254849972163</v>
      </c>
      <c r="K459" s="98">
        <v>47.455160085881367</v>
      </c>
      <c r="L459" s="98">
        <v>57.429968065116036</v>
      </c>
      <c r="M459" s="98">
        <v>46.910192557682493</v>
      </c>
      <c r="N459" s="98">
        <v>48.336139331147315</v>
      </c>
      <c r="O459" s="98">
        <v>48.358739033056324</v>
      </c>
      <c r="P459" s="98">
        <v>41.569960503645603</v>
      </c>
      <c r="Q459" s="98">
        <v>39.928985699252522</v>
      </c>
      <c r="R459" s="98">
        <v>41.008863625866198</v>
      </c>
      <c r="S459" s="98">
        <v>38.33850189098353</v>
      </c>
      <c r="T459" s="98">
        <v>40.893224926745916</v>
      </c>
      <c r="U459" s="98">
        <v>36.635383230690444</v>
      </c>
      <c r="V459" s="98">
        <v>32.373160695651002</v>
      </c>
      <c r="W459" s="98">
        <v>34.037397863564969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36.262746288553288</v>
      </c>
      <c r="D460" s="122">
        <f t="shared" si="246"/>
        <v>52.20746652026142</v>
      </c>
      <c r="E460" s="122">
        <f t="shared" si="246"/>
        <v>121.55427315243298</v>
      </c>
      <c r="F460" s="122">
        <f t="shared" si="246"/>
        <v>41.060076005313029</v>
      </c>
      <c r="G460" s="122">
        <f t="shared" si="246"/>
        <v>58.432300333044687</v>
      </c>
      <c r="H460" s="122">
        <f t="shared" si="246"/>
        <v>71.6312178096846</v>
      </c>
      <c r="I460" s="122">
        <f t="shared" si="246"/>
        <v>76.417786735816534</v>
      </c>
      <c r="J460" s="122">
        <f t="shared" si="246"/>
        <v>47.018341283299691</v>
      </c>
      <c r="K460" s="122">
        <f t="shared" si="246"/>
        <v>47.58742967929625</v>
      </c>
      <c r="L460" s="122">
        <f t="shared" si="246"/>
        <v>46.207804813342506</v>
      </c>
      <c r="M460" s="122">
        <f t="shared" si="246"/>
        <v>44.289409735642749</v>
      </c>
      <c r="N460" s="122">
        <f t="shared" si="246"/>
        <v>73.898069472600483</v>
      </c>
      <c r="O460" s="122">
        <f t="shared" si="246"/>
        <v>31.351219600775035</v>
      </c>
      <c r="P460" s="122">
        <f t="shared" si="246"/>
        <v>21.423013737105705</v>
      </c>
      <c r="Q460" s="122">
        <f t="shared" si="246"/>
        <v>34.312233032784818</v>
      </c>
      <c r="R460" s="122">
        <f t="shared" si="246"/>
        <v>44.069170150667567</v>
      </c>
      <c r="S460" s="122">
        <f t="shared" si="246"/>
        <v>46.405049149583498</v>
      </c>
      <c r="T460" s="122">
        <f t="shared" si="246"/>
        <v>44.630819161795195</v>
      </c>
      <c r="U460" s="122">
        <f t="shared" si="246"/>
        <v>40.097268634295403</v>
      </c>
      <c r="V460" s="122">
        <f t="shared" si="246"/>
        <v>31.714364434050708</v>
      </c>
      <c r="W460" s="122">
        <f t="shared" si="246"/>
        <v>38.618406443498245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36.262746288553288</v>
      </c>
      <c r="D461" s="98">
        <f>RES_hhdet_in_fech!D86</f>
        <v>52.20746652026142</v>
      </c>
      <c r="E461" s="98">
        <f>RES_hhdet_in_fech!E86</f>
        <v>121.55427315243298</v>
      </c>
      <c r="F461" s="98">
        <f>RES_hhdet_in_fech!F86</f>
        <v>41.060076005313029</v>
      </c>
      <c r="G461" s="98">
        <f>RES_hhdet_in_fech!G86</f>
        <v>58.432300333044687</v>
      </c>
      <c r="H461" s="98">
        <f>RES_hhdet_in_fech!H86</f>
        <v>71.6312178096846</v>
      </c>
      <c r="I461" s="98">
        <f>RES_hhdet_in_fech!I86</f>
        <v>76.417786735816534</v>
      </c>
      <c r="J461" s="98">
        <f>RES_hhdet_in_fech!J86</f>
        <v>47.018341283299691</v>
      </c>
      <c r="K461" s="98">
        <f>RES_hhdet_in_fech!K86</f>
        <v>47.58742967929625</v>
      </c>
      <c r="L461" s="98">
        <f>RES_hhdet_in_fech!L86</f>
        <v>46.207804813342506</v>
      </c>
      <c r="M461" s="98">
        <f>RES_hhdet_in_fech!M86</f>
        <v>44.289409735642749</v>
      </c>
      <c r="N461" s="98">
        <f>RES_hhdet_in_fech!N86</f>
        <v>73.898069472600483</v>
      </c>
      <c r="O461" s="98">
        <f>RES_hhdet_in_fech!O86</f>
        <v>31.351219600775035</v>
      </c>
      <c r="P461" s="98">
        <f>RES_hhdet_in_fech!P86</f>
        <v>21.423013737105705</v>
      </c>
      <c r="Q461" s="98">
        <f>RES_hhdet_in_fech!Q86</f>
        <v>34.312233032784818</v>
      </c>
      <c r="R461" s="98">
        <f>RES_hhdet_in_fech!R86</f>
        <v>44.069170150667567</v>
      </c>
      <c r="S461" s="98">
        <f>RES_hhdet_in_fech!S86</f>
        <v>46.405049149583498</v>
      </c>
      <c r="T461" s="98">
        <f>RES_hhdet_in_fech!T86</f>
        <v>44.630819161795195</v>
      </c>
      <c r="U461" s="98">
        <f>RES_hhdet_in_fech!U86</f>
        <v>40.097268634295403</v>
      </c>
      <c r="V461" s="98">
        <f>RES_hhdet_in_fech!V86</f>
        <v>31.714364434050708</v>
      </c>
      <c r="W461" s="98">
        <f>RES_hhdet_in_fech!W86</f>
        <v>38.618406443498245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1577.1280665266463</v>
      </c>
      <c r="D462" s="122">
        <v>1635.0909729945099</v>
      </c>
      <c r="E462" s="122">
        <v>1635.1732727827714</v>
      </c>
      <c r="F462" s="122">
        <v>1617.4695165356936</v>
      </c>
      <c r="G462" s="122">
        <v>1694.0155696529671</v>
      </c>
      <c r="H462" s="122">
        <v>1661.2645929808359</v>
      </c>
      <c r="I462" s="122">
        <v>1613.9775840330569</v>
      </c>
      <c r="J462" s="122">
        <v>1506.5180020662244</v>
      </c>
      <c r="K462" s="122">
        <v>1428.4443596931608</v>
      </c>
      <c r="L462" s="122">
        <v>1494.4367777036357</v>
      </c>
      <c r="M462" s="122">
        <v>1517.2300566484455</v>
      </c>
      <c r="N462" s="122">
        <v>1478.9864661038928</v>
      </c>
      <c r="O462" s="122">
        <v>1456.5540298678259</v>
      </c>
      <c r="P462" s="122">
        <v>1425.066711042693</v>
      </c>
      <c r="Q462" s="122">
        <v>1421.8937432845039</v>
      </c>
      <c r="R462" s="122">
        <v>1428.6802923501443</v>
      </c>
      <c r="S462" s="122">
        <v>1462.1970242818884</v>
      </c>
      <c r="T462" s="122">
        <v>1577.4520938776234</v>
      </c>
      <c r="U462" s="122">
        <v>1464.0837166687863</v>
      </c>
      <c r="V462" s="122">
        <v>1424.4180337360651</v>
      </c>
      <c r="W462" s="122">
        <v>1470.0342494797601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1564.1122235508647</v>
      </c>
      <c r="D463" s="98">
        <v>1569.7516518336358</v>
      </c>
      <c r="E463" s="98">
        <v>1631.0262262123556</v>
      </c>
      <c r="F463" s="98">
        <v>1491.131242303615</v>
      </c>
      <c r="G463" s="98">
        <v>1658.1047654693809</v>
      </c>
      <c r="H463" s="98">
        <v>1683.3608371303549</v>
      </c>
      <c r="I463" s="98">
        <v>1784.4994968826229</v>
      </c>
      <c r="J463" s="98">
        <v>1679.9634907780594</v>
      </c>
      <c r="K463" s="98">
        <v>1547.5578241042981</v>
      </c>
      <c r="L463" s="98">
        <v>1591.2774704918877</v>
      </c>
      <c r="M463" s="98">
        <v>1656.4967476809318</v>
      </c>
      <c r="N463" s="98">
        <v>1592.1006584208287</v>
      </c>
      <c r="O463" s="98">
        <v>1584.3754618830335</v>
      </c>
      <c r="P463" s="98">
        <v>1454.9883987573448</v>
      </c>
      <c r="Q463" s="98">
        <v>1457.811614947628</v>
      </c>
      <c r="R463" s="98">
        <v>1399.207687785401</v>
      </c>
      <c r="S463" s="98">
        <v>1357.7921632316384</v>
      </c>
      <c r="T463" s="98">
        <v>1677.4969083496831</v>
      </c>
      <c r="U463" s="98">
        <v>1493.9830988235769</v>
      </c>
      <c r="V463" s="98">
        <v>1465.1228591157762</v>
      </c>
      <c r="W463" s="98">
        <v>1574.2541487126266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1791.0618112075626</v>
      </c>
      <c r="D464" s="98">
        <v>1658.7415763332253</v>
      </c>
      <c r="E464" s="98">
        <v>1812.6212328374129</v>
      </c>
      <c r="F464" s="98">
        <v>1731.6616881287564</v>
      </c>
      <c r="G464" s="98">
        <v>1753.9670189071364</v>
      </c>
      <c r="H464" s="98">
        <v>1810.3854438950782</v>
      </c>
      <c r="I464" s="98">
        <v>1863.9146191486254</v>
      </c>
      <c r="J464" s="98">
        <v>1668.2244137475579</v>
      </c>
      <c r="K464" s="98">
        <v>1571.3497437703745</v>
      </c>
      <c r="L464" s="98">
        <v>1634.6820831792443</v>
      </c>
      <c r="M464" s="98">
        <v>1317.6790039231805</v>
      </c>
      <c r="N464" s="98">
        <v>1190.3847302418676</v>
      </c>
      <c r="O464" s="98">
        <v>1418.6200457232455</v>
      </c>
      <c r="P464" s="98">
        <v>1265.8576796277421</v>
      </c>
      <c r="Q464" s="98">
        <v>1224.579597295342</v>
      </c>
      <c r="R464" s="98">
        <v>1144.2362092899207</v>
      </c>
      <c r="S464" s="98">
        <v>1026.2544961015649</v>
      </c>
      <c r="T464" s="98">
        <v>1724.2681307076343</v>
      </c>
      <c r="U464" s="98">
        <v>1275.711146214358</v>
      </c>
      <c r="V464" s="98">
        <v>1474.5829927927089</v>
      </c>
      <c r="W464" s="98">
        <v>1532.4817799739972</v>
      </c>
      <c r="DA464" s="63" t="s">
        <v>4005</v>
      </c>
    </row>
    <row r="465" spans="1:105" ht="12" customHeight="1" x14ac:dyDescent="0.25">
      <c r="A465" s="100" t="s">
        <v>205</v>
      </c>
      <c r="B465" s="101"/>
      <c r="C465" s="101">
        <v>852.64783531145122</v>
      </c>
      <c r="D465" s="101">
        <v>850.59624899720723</v>
      </c>
      <c r="E465" s="101">
        <v>898.90913451798099</v>
      </c>
      <c r="F465" s="101">
        <v>881.90670434429603</v>
      </c>
      <c r="G465" s="101">
        <v>871.55757617792358</v>
      </c>
      <c r="H465" s="101">
        <v>856.29725336728222</v>
      </c>
      <c r="I465" s="101">
        <v>985.06671033300131</v>
      </c>
      <c r="J465" s="101">
        <v>770.79198631070631</v>
      </c>
      <c r="K465" s="101">
        <v>740.78195413401579</v>
      </c>
      <c r="L465" s="101">
        <v>707.44561365468167</v>
      </c>
      <c r="M465" s="101">
        <v>528.00007645889593</v>
      </c>
      <c r="N465" s="101">
        <v>411.08738721775387</v>
      </c>
      <c r="O465" s="101">
        <v>668.07002393971879</v>
      </c>
      <c r="P465" s="101">
        <v>549.60690986637042</v>
      </c>
      <c r="Q465" s="101">
        <v>567.18326334637891</v>
      </c>
      <c r="R465" s="101">
        <v>580.09966379573609</v>
      </c>
      <c r="S465" s="101">
        <v>293.69516874764503</v>
      </c>
      <c r="T465" s="101">
        <v>941.2208660456655</v>
      </c>
      <c r="U465" s="101">
        <v>521.96463754081333</v>
      </c>
      <c r="V465" s="101">
        <v>617.65333559681153</v>
      </c>
      <c r="W465" s="101">
        <v>667.49106869481648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938.41397589611154</v>
      </c>
      <c r="D466" s="104">
        <v>808.14532733601811</v>
      </c>
      <c r="E466" s="104">
        <v>913.71209831943247</v>
      </c>
      <c r="F466" s="104">
        <v>849.75498378446025</v>
      </c>
      <c r="G466" s="104">
        <v>882.40944272921331</v>
      </c>
      <c r="H466" s="104">
        <v>954.08819052779609</v>
      </c>
      <c r="I466" s="104">
        <v>878.84790881562378</v>
      </c>
      <c r="J466" s="104">
        <v>897.43242743685175</v>
      </c>
      <c r="K466" s="104">
        <v>830.56778963635873</v>
      </c>
      <c r="L466" s="104">
        <v>927.23646952456261</v>
      </c>
      <c r="M466" s="104">
        <v>789.67892746428424</v>
      </c>
      <c r="N466" s="104">
        <v>779.29734302411384</v>
      </c>
      <c r="O466" s="104">
        <v>750.55002178352686</v>
      </c>
      <c r="P466" s="104">
        <v>716.25076976137177</v>
      </c>
      <c r="Q466" s="104">
        <v>657.39633394896316</v>
      </c>
      <c r="R466" s="104">
        <v>564.1365454941847</v>
      </c>
      <c r="S466" s="104">
        <v>732.55932735392003</v>
      </c>
      <c r="T466" s="104">
        <v>783.04726466196928</v>
      </c>
      <c r="U466" s="104">
        <v>753.74650867354478</v>
      </c>
      <c r="V466" s="104">
        <v>856.92965719589722</v>
      </c>
      <c r="W466" s="104">
        <v>864.99071127918023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1598.0470859412849</v>
      </c>
      <c r="D467" s="101">
        <v>1634.3537432022824</v>
      </c>
      <c r="E467" s="101">
        <v>1622.4780673231003</v>
      </c>
      <c r="F467" s="101">
        <v>1638.7237688857117</v>
      </c>
      <c r="G467" s="101">
        <v>1831.4991801301128</v>
      </c>
      <c r="H467" s="101">
        <v>1593.2713310179647</v>
      </c>
      <c r="I467" s="101">
        <v>1518.2083137072721</v>
      </c>
      <c r="J467" s="101">
        <v>1418.7060712583279</v>
      </c>
      <c r="K467" s="101">
        <v>1386.0935341474856</v>
      </c>
      <c r="L467" s="101">
        <v>1486.9941150533871</v>
      </c>
      <c r="M467" s="101">
        <v>1402.1908044285294</v>
      </c>
      <c r="N467" s="101">
        <v>1332.4672185955721</v>
      </c>
      <c r="O467" s="101">
        <v>1308.4126797520148</v>
      </c>
      <c r="P467" s="101">
        <v>1300.6998804068721</v>
      </c>
      <c r="Q467" s="101">
        <v>1308.6289533315164</v>
      </c>
      <c r="R467" s="101">
        <v>1333.2290950545462</v>
      </c>
      <c r="S467" s="101">
        <v>1343.5768806276917</v>
      </c>
      <c r="T467" s="101">
        <v>1481.5338837968097</v>
      </c>
      <c r="U467" s="101">
        <v>1287.2409553554717</v>
      </c>
      <c r="V467" s="101">
        <v>1251.4700400075469</v>
      </c>
      <c r="W467" s="101">
        <v>1233.4885425988098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1015.7324720858096</v>
      </c>
      <c r="D468" s="104">
        <v>1027.0694591270806</v>
      </c>
      <c r="E468" s="104">
        <v>965.5052008506259</v>
      </c>
      <c r="F468" s="104">
        <v>1115.6456632166437</v>
      </c>
      <c r="G468" s="104">
        <v>1094.6917785697628</v>
      </c>
      <c r="H468" s="104">
        <v>1092.1375935120245</v>
      </c>
      <c r="I468" s="104">
        <v>898.77251848908816</v>
      </c>
      <c r="J468" s="104">
        <v>962.0199146878748</v>
      </c>
      <c r="K468" s="104">
        <v>884.09533429896749</v>
      </c>
      <c r="L468" s="104">
        <v>999.47334671541773</v>
      </c>
      <c r="M468" s="104">
        <v>907.83622752874987</v>
      </c>
      <c r="N468" s="104">
        <v>852.33826137974017</v>
      </c>
      <c r="O468" s="104">
        <v>884.08568836320637</v>
      </c>
      <c r="P468" s="104">
        <v>867.36191891936039</v>
      </c>
      <c r="Q468" s="104">
        <v>833.74131883260429</v>
      </c>
      <c r="R468" s="104">
        <v>928.43219743146665</v>
      </c>
      <c r="S468" s="104">
        <v>830.88868012743251</v>
      </c>
      <c r="T468" s="104">
        <v>1137.8543072172779</v>
      </c>
      <c r="U468" s="104">
        <v>900.5851200519179</v>
      </c>
      <c r="V468" s="104">
        <v>1004.4700698613644</v>
      </c>
      <c r="W468" s="104">
        <v>1037.3797747862582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313.69081263082353</v>
      </c>
      <c r="D469" s="98">
        <v>330.93181110554792</v>
      </c>
      <c r="E469" s="98">
        <v>259.2037152570017</v>
      </c>
      <c r="F469" s="98">
        <v>371.05435685335163</v>
      </c>
      <c r="G469" s="98">
        <v>354.06283943680739</v>
      </c>
      <c r="H469" s="98">
        <v>360.34658936808398</v>
      </c>
      <c r="I469" s="98">
        <v>199.2259004406009</v>
      </c>
      <c r="J469" s="98">
        <v>251.94755551298198</v>
      </c>
      <c r="K469" s="98">
        <v>201.98873379937544</v>
      </c>
      <c r="L469" s="98">
        <v>253.60069522537472</v>
      </c>
      <c r="M469" s="98">
        <v>185.30900390644263</v>
      </c>
      <c r="N469" s="98">
        <v>151.46583806460694</v>
      </c>
      <c r="O469" s="98">
        <v>118.34721532820666</v>
      </c>
      <c r="P469" s="98">
        <v>162.33108677752222</v>
      </c>
      <c r="Q469" s="98">
        <v>167.2766596382555</v>
      </c>
      <c r="R469" s="98">
        <v>222.60584879934908</v>
      </c>
      <c r="S469" s="98">
        <v>148.70402027593047</v>
      </c>
      <c r="T469" s="98">
        <v>337.6711712284519</v>
      </c>
      <c r="U469" s="98">
        <v>179.4803222774315</v>
      </c>
      <c r="V469" s="98">
        <v>214.35695141923208</v>
      </c>
      <c r="W469" s="98">
        <v>175.5929319313272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702.04165945498607</v>
      </c>
      <c r="D470" s="98">
        <v>696.13764802153287</v>
      </c>
      <c r="E470" s="98">
        <v>706.30148559362397</v>
      </c>
      <c r="F470" s="98">
        <v>744.59130636329178</v>
      </c>
      <c r="G470" s="98">
        <v>740.62893913295557</v>
      </c>
      <c r="H470" s="98">
        <v>731.79100414394031</v>
      </c>
      <c r="I470" s="98">
        <v>699.5466180484874</v>
      </c>
      <c r="J470" s="98">
        <v>710.07235917489277</v>
      </c>
      <c r="K470" s="98">
        <v>682.1066004995921</v>
      </c>
      <c r="L470" s="98">
        <v>745.87265149004304</v>
      </c>
      <c r="M470" s="98">
        <v>722.52722362230736</v>
      </c>
      <c r="N470" s="98">
        <v>700.87242331513312</v>
      </c>
      <c r="O470" s="98">
        <v>765.73847303499952</v>
      </c>
      <c r="P470" s="98">
        <v>705.03083214183812</v>
      </c>
      <c r="Q470" s="98">
        <v>666.464659194349</v>
      </c>
      <c r="R470" s="98">
        <v>705.82634863211763</v>
      </c>
      <c r="S470" s="98">
        <v>682.18465985150192</v>
      </c>
      <c r="T470" s="98">
        <v>800.18313598882617</v>
      </c>
      <c r="U470" s="98">
        <v>721.10479777448643</v>
      </c>
      <c r="V470" s="98">
        <v>790.11311844213253</v>
      </c>
      <c r="W470" s="98">
        <v>861.78684285493114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1592.1676029288026</v>
      </c>
      <c r="D471" s="101">
        <v>1653.5593462696188</v>
      </c>
      <c r="E471" s="101">
        <v>1626.9984615244423</v>
      </c>
      <c r="F471" s="101">
        <v>1687.3471182684934</v>
      </c>
      <c r="G471" s="101">
        <v>1675.2020597528028</v>
      </c>
      <c r="H471" s="101">
        <v>1696.9927805606026</v>
      </c>
      <c r="I471" s="101">
        <v>1621.9394628829618</v>
      </c>
      <c r="J471" s="101">
        <v>1518.3121534880011</v>
      </c>
      <c r="K471" s="101">
        <v>1437.4602697760863</v>
      </c>
      <c r="L471" s="101">
        <v>1567.6132282822919</v>
      </c>
      <c r="M471" s="101">
        <v>1539.8840378413274</v>
      </c>
      <c r="N471" s="101">
        <v>1535.7794581952076</v>
      </c>
      <c r="O471" s="101">
        <v>1534.1921570688644</v>
      </c>
      <c r="P471" s="101">
        <v>1518.8749668723547</v>
      </c>
      <c r="Q471" s="101">
        <v>1476.6990311676623</v>
      </c>
      <c r="R471" s="101">
        <v>1525.1185539948224</v>
      </c>
      <c r="S471" s="101">
        <v>1577.5436406582783</v>
      </c>
      <c r="T471" s="101">
        <v>1549.0911981384049</v>
      </c>
      <c r="U471" s="101">
        <v>1504.5671851766472</v>
      </c>
      <c r="V471" s="101">
        <v>1505.9093593823095</v>
      </c>
      <c r="W471" s="101">
        <v>1513.5866048854375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1447.5091293267287</v>
      </c>
      <c r="D472" s="104">
        <v>1657.317112269058</v>
      </c>
      <c r="E472" s="104">
        <v>1714.2018702053992</v>
      </c>
      <c r="F472" s="104">
        <v>1546.5447330115851</v>
      </c>
      <c r="G472" s="104">
        <v>1554.6880021233126</v>
      </c>
      <c r="H472" s="104">
        <v>1574.3390928944596</v>
      </c>
      <c r="I472" s="104">
        <v>1442.4788464140177</v>
      </c>
      <c r="J472" s="104">
        <v>1279.0247647460872</v>
      </c>
      <c r="K472" s="104">
        <v>1308.0120055147286</v>
      </c>
      <c r="L472" s="104">
        <v>1248.0908423519061</v>
      </c>
      <c r="M472" s="104">
        <v>1438.3097637767778</v>
      </c>
      <c r="N472" s="104">
        <v>1308.4864878735991</v>
      </c>
      <c r="O472" s="104">
        <v>1191.3730217308732</v>
      </c>
      <c r="P472" s="104">
        <v>1235.2615617596232</v>
      </c>
      <c r="Q472" s="104">
        <v>1272.9070619912786</v>
      </c>
      <c r="R472" s="104">
        <v>1341.8992904182135</v>
      </c>
      <c r="S472" s="104">
        <v>1512.6317454982391</v>
      </c>
      <c r="T472" s="104">
        <v>1471.4277527139288</v>
      </c>
      <c r="U472" s="104">
        <v>1455.5024618994953</v>
      </c>
      <c r="V472" s="104">
        <v>1298.0548034176918</v>
      </c>
      <c r="W472" s="104">
        <v>1411.0871953413969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627.98773070749769</v>
      </c>
      <c r="D473" s="98">
        <v>777.11720792340475</v>
      </c>
      <c r="E473" s="98">
        <v>814.88481249880397</v>
      </c>
      <c r="F473" s="98">
        <v>706.73854393572594</v>
      </c>
      <c r="G473" s="98">
        <v>676.6207462186635</v>
      </c>
      <c r="H473" s="98">
        <v>678.95963948968995</v>
      </c>
      <c r="I473" s="98">
        <v>598.62688916101479</v>
      </c>
      <c r="J473" s="98">
        <v>463.36591622188905</v>
      </c>
      <c r="K473" s="98">
        <v>494.60896415565918</v>
      </c>
      <c r="L473" s="98">
        <v>510.9233606447259</v>
      </c>
      <c r="M473" s="98">
        <v>575.01391932825629</v>
      </c>
      <c r="N473" s="98">
        <v>462.20903581614101</v>
      </c>
      <c r="O473" s="98">
        <v>367.14233843658019</v>
      </c>
      <c r="P473" s="98">
        <v>422.77180309470862</v>
      </c>
      <c r="Q473" s="98">
        <v>424.45973649758997</v>
      </c>
      <c r="R473" s="98">
        <v>453.03535610445527</v>
      </c>
      <c r="S473" s="98">
        <v>616.06001595126509</v>
      </c>
      <c r="T473" s="98">
        <v>602.52649129574206</v>
      </c>
      <c r="U473" s="98">
        <v>563.73427443482603</v>
      </c>
      <c r="V473" s="98">
        <v>420.07681204122593</v>
      </c>
      <c r="W473" s="98">
        <v>514.74221266200152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819.52139861923149</v>
      </c>
      <c r="D474" s="98">
        <v>880.19990434565318</v>
      </c>
      <c r="E474" s="98">
        <v>899.31705770659551</v>
      </c>
      <c r="F474" s="98">
        <v>839.8061890758587</v>
      </c>
      <c r="G474" s="98">
        <v>878.06725590464885</v>
      </c>
      <c r="H474" s="98">
        <v>895.37945340476949</v>
      </c>
      <c r="I474" s="98">
        <v>843.85195725300218</v>
      </c>
      <c r="J474" s="98">
        <v>815.65884852419811</v>
      </c>
      <c r="K474" s="98">
        <v>813.40304135906922</v>
      </c>
      <c r="L474" s="98">
        <v>737.16748170718029</v>
      </c>
      <c r="M474" s="98">
        <v>863.29584444852117</v>
      </c>
      <c r="N474" s="98">
        <v>846.27745205745748</v>
      </c>
      <c r="O474" s="98">
        <v>824.23068329429282</v>
      </c>
      <c r="P474" s="98">
        <v>812.48975866491446</v>
      </c>
      <c r="Q474" s="98">
        <v>848.44732549368894</v>
      </c>
      <c r="R474" s="98">
        <v>888.86393431375814</v>
      </c>
      <c r="S474" s="98">
        <v>896.57172954697432</v>
      </c>
      <c r="T474" s="98">
        <v>868.90126141818644</v>
      </c>
      <c r="U474" s="98">
        <v>891.76818746466927</v>
      </c>
      <c r="V474" s="98">
        <v>877.97799137646609</v>
      </c>
      <c r="W474" s="98">
        <v>896.34498267939512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919.61077610612369</v>
      </c>
      <c r="D475" s="122">
        <v>836.726607066425</v>
      </c>
      <c r="E475" s="122">
        <v>852.05284174117457</v>
      </c>
      <c r="F475" s="122">
        <v>824.0992945541891</v>
      </c>
      <c r="G475" s="122">
        <v>876.4639147575034</v>
      </c>
      <c r="H475" s="122">
        <v>851.77884677511497</v>
      </c>
      <c r="I475" s="122">
        <v>804.73952768680999</v>
      </c>
      <c r="J475" s="122">
        <v>756.51570839679857</v>
      </c>
      <c r="K475" s="122">
        <v>703.09645156384238</v>
      </c>
      <c r="L475" s="122">
        <v>732.79106896906455</v>
      </c>
      <c r="M475" s="122">
        <v>784.68762282759712</v>
      </c>
      <c r="N475" s="122">
        <v>756.91852311682499</v>
      </c>
      <c r="O475" s="122">
        <v>715.65034589308664</v>
      </c>
      <c r="P475" s="122">
        <v>669.73481196767852</v>
      </c>
      <c r="Q475" s="122">
        <v>704.02918537073708</v>
      </c>
      <c r="R475" s="122">
        <v>707.0579134470828</v>
      </c>
      <c r="S475" s="122">
        <v>746.67706986293399</v>
      </c>
      <c r="T475" s="122">
        <v>769.8119353255039</v>
      </c>
      <c r="U475" s="122">
        <v>720.93143477019896</v>
      </c>
      <c r="V475" s="122">
        <v>694.35349165840853</v>
      </c>
      <c r="W475" s="122">
        <v>705.4927967131465</v>
      </c>
      <c r="DA475" s="130" t="s">
        <v>4016</v>
      </c>
    </row>
    <row r="476" spans="1:105" ht="12" customHeight="1" x14ac:dyDescent="0.25">
      <c r="A476" s="97" t="s">
        <v>208</v>
      </c>
      <c r="B476" s="98"/>
      <c r="C476" s="98">
        <v>1189.5869314957865</v>
      </c>
      <c r="D476" s="98">
        <v>1119.3523032482697</v>
      </c>
      <c r="E476" s="98">
        <v>1086.7009346224147</v>
      </c>
      <c r="F476" s="98">
        <v>962.28162088725298</v>
      </c>
      <c r="G476" s="98">
        <v>1170.5056566146895</v>
      </c>
      <c r="H476" s="98">
        <v>1158.0454874694656</v>
      </c>
      <c r="I476" s="98">
        <v>1318.9002129098678</v>
      </c>
      <c r="J476" s="98">
        <v>1166.1061317043434</v>
      </c>
      <c r="K476" s="98">
        <v>1147.1189043950001</v>
      </c>
      <c r="L476" s="98">
        <v>969.07674603652185</v>
      </c>
      <c r="M476" s="98">
        <v>1287.7206357588343</v>
      </c>
      <c r="N476" s="98">
        <v>1263.307112771482</v>
      </c>
      <c r="O476" s="98">
        <v>1136.3509083957456</v>
      </c>
      <c r="P476" s="98">
        <v>1000.5963779227048</v>
      </c>
      <c r="Q476" s="98">
        <v>1095.728497771657</v>
      </c>
      <c r="R476" s="98">
        <v>1001.5714131166767</v>
      </c>
      <c r="S476" s="98">
        <v>1024.3470283326521</v>
      </c>
      <c r="T476" s="98">
        <v>1141.8777465181965</v>
      </c>
      <c r="U476" s="98">
        <v>1095.3449057268108</v>
      </c>
      <c r="V476" s="98">
        <v>1071.8846369782659</v>
      </c>
      <c r="W476" s="98">
        <v>1162.0217231871954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1147.989383825198</v>
      </c>
      <c r="D477" s="98">
        <v>951.5119990802001</v>
      </c>
      <c r="E477" s="98">
        <v>1000.1995484905608</v>
      </c>
      <c r="F477" s="98">
        <v>890.72387070817263</v>
      </c>
      <c r="G477" s="98">
        <v>1059.4780619975752</v>
      </c>
      <c r="H477" s="98">
        <v>932.32023902026413</v>
      </c>
      <c r="I477" s="98">
        <v>917.74990158632204</v>
      </c>
      <c r="J477" s="98">
        <v>784.01638273464334</v>
      </c>
      <c r="K477" s="98">
        <v>819.34810980649036</v>
      </c>
      <c r="L477" s="98">
        <v>841.51251345369201</v>
      </c>
      <c r="M477" s="98">
        <v>952.6084061410977</v>
      </c>
      <c r="N477" s="98">
        <v>828.64583964913879</v>
      </c>
      <c r="O477" s="98">
        <v>770.44752510682861</v>
      </c>
      <c r="P477" s="98">
        <v>755.55227161550465</v>
      </c>
      <c r="Q477" s="98">
        <v>790.37769716591401</v>
      </c>
      <c r="R477" s="98">
        <v>785.59643900759932</v>
      </c>
      <c r="S477" s="98">
        <v>871.691974422312</v>
      </c>
      <c r="T477" s="98">
        <v>885.71287140471543</v>
      </c>
      <c r="U477" s="98">
        <v>886.05819535574574</v>
      </c>
      <c r="V477" s="98">
        <v>832.9692730429872</v>
      </c>
      <c r="W477" s="98">
        <v>818.48938091604975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795.02962737355824</v>
      </c>
      <c r="D478" s="33">
        <v>757.47904144287963</v>
      </c>
      <c r="E478" s="33">
        <v>746.03747707047285</v>
      </c>
      <c r="F478" s="33">
        <v>768.02536655950189</v>
      </c>
      <c r="G478" s="33">
        <v>756.56231469673867</v>
      </c>
      <c r="H478" s="33">
        <v>797.26590737109893</v>
      </c>
      <c r="I478" s="33">
        <v>721.40063169583505</v>
      </c>
      <c r="J478" s="33">
        <v>685.89674700927969</v>
      </c>
      <c r="K478" s="33">
        <v>603.86463719898177</v>
      </c>
      <c r="L478" s="33">
        <v>668.19633751835784</v>
      </c>
      <c r="M478" s="33">
        <v>656.54863034992309</v>
      </c>
      <c r="N478" s="33">
        <v>656.07101820186995</v>
      </c>
      <c r="O478" s="33">
        <v>637.28223224558019</v>
      </c>
      <c r="P478" s="33">
        <v>582.85534240276161</v>
      </c>
      <c r="Q478" s="33">
        <v>614.8514396814237</v>
      </c>
      <c r="R478" s="33">
        <v>626.97695047559978</v>
      </c>
      <c r="S478" s="33">
        <v>658.8371193078184</v>
      </c>
      <c r="T478" s="33">
        <v>649.74674365817987</v>
      </c>
      <c r="U478" s="33">
        <v>618.95051846946251</v>
      </c>
      <c r="V478" s="33">
        <v>602.69004768676302</v>
      </c>
      <c r="W478" s="33">
        <v>623.26245698768548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8231.7844653365883</v>
      </c>
      <c r="D480" s="117">
        <f t="shared" si="247"/>
        <v>8422.7099401553751</v>
      </c>
      <c r="E480" s="117">
        <f t="shared" si="247"/>
        <v>9383.7394186135098</v>
      </c>
      <c r="F480" s="117">
        <f t="shared" si="247"/>
        <v>8560.5360020182106</v>
      </c>
      <c r="G480" s="117">
        <f t="shared" si="247"/>
        <v>8646.7665850745598</v>
      </c>
      <c r="H480" s="117">
        <f t="shared" si="247"/>
        <v>8293.1151588077064</v>
      </c>
      <c r="I480" s="117">
        <f t="shared" si="247"/>
        <v>8325.836815793471</v>
      </c>
      <c r="J480" s="117">
        <f t="shared" si="247"/>
        <v>8162.5050356062375</v>
      </c>
      <c r="K480" s="117">
        <f t="shared" si="247"/>
        <v>7985.1304091914735</v>
      </c>
      <c r="L480" s="117">
        <f t="shared" si="247"/>
        <v>9140.3942182446881</v>
      </c>
      <c r="M480" s="117">
        <f t="shared" si="247"/>
        <v>7988.2425329158168</v>
      </c>
      <c r="N480" s="117">
        <f t="shared" si="247"/>
        <v>8366.1529386313159</v>
      </c>
      <c r="O480" s="117">
        <f t="shared" si="247"/>
        <v>8278.8355001728869</v>
      </c>
      <c r="P480" s="117">
        <f t="shared" si="247"/>
        <v>7365.9149705839691</v>
      </c>
      <c r="Q480" s="117">
        <f t="shared" si="247"/>
        <v>7334.9933912352235</v>
      </c>
      <c r="R480" s="117">
        <f t="shared" ref="R480:V480" si="248">R481+R484+R486+R499</f>
        <v>7675.8193236948764</v>
      </c>
      <c r="S480" s="117">
        <f t="shared" si="248"/>
        <v>7412.0969792477072</v>
      </c>
      <c r="T480" s="117">
        <f t="shared" si="248"/>
        <v>8049.6534486726105</v>
      </c>
      <c r="U480" s="117">
        <f t="shared" si="248"/>
        <v>7275.7918572517337</v>
      </c>
      <c r="V480" s="117">
        <f t="shared" si="248"/>
        <v>6690.6810469750144</v>
      </c>
      <c r="W480" s="117">
        <f t="shared" ref="W480" si="249">W481+W484+W486+W499</f>
        <v>6927.1659686115572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6486.4533757031704</v>
      </c>
      <c r="D481" s="122">
        <f t="shared" si="250"/>
        <v>6634.0004908800747</v>
      </c>
      <c r="E481" s="122">
        <f t="shared" si="250"/>
        <v>7414.4882293672681</v>
      </c>
      <c r="F481" s="122">
        <f t="shared" si="250"/>
        <v>6817.8173897307379</v>
      </c>
      <c r="G481" s="122">
        <f t="shared" si="250"/>
        <v>6768.1322249303284</v>
      </c>
      <c r="H481" s="122">
        <f t="shared" si="250"/>
        <v>6356.6925485801021</v>
      </c>
      <c r="I481" s="122">
        <f t="shared" si="250"/>
        <v>6416.2927284439165</v>
      </c>
      <c r="J481" s="122">
        <f t="shared" si="250"/>
        <v>6434.1221336031058</v>
      </c>
      <c r="K481" s="122">
        <f t="shared" si="250"/>
        <v>6360.6298859511844</v>
      </c>
      <c r="L481" s="122">
        <f t="shared" si="250"/>
        <v>7413.0172884543163</v>
      </c>
      <c r="M481" s="122">
        <f t="shared" si="250"/>
        <v>6231.8873354997913</v>
      </c>
      <c r="N481" s="122">
        <f t="shared" si="250"/>
        <v>6540.0633559246171</v>
      </c>
      <c r="O481" s="122">
        <f t="shared" si="250"/>
        <v>6598.792255840297</v>
      </c>
      <c r="P481" s="122">
        <f t="shared" si="250"/>
        <v>5758.2445077264329</v>
      </c>
      <c r="Q481" s="122">
        <f t="shared" si="250"/>
        <v>5644.6576005571706</v>
      </c>
      <c r="R481" s="122">
        <f t="shared" ref="R481:V481" si="251">SUM(R482:R483)</f>
        <v>5884.9884363969659</v>
      </c>
      <c r="S481" s="122">
        <f t="shared" si="251"/>
        <v>5508.3094063631997</v>
      </c>
      <c r="T481" s="122">
        <f t="shared" si="251"/>
        <v>6026.3333429412978</v>
      </c>
      <c r="U481" s="122">
        <f t="shared" si="251"/>
        <v>5367.6457374397223</v>
      </c>
      <c r="V481" s="122">
        <f t="shared" si="251"/>
        <v>4856.718571141937</v>
      </c>
      <c r="W481" s="122">
        <f t="shared" ref="W481" si="252">SUM(W482:W483)</f>
        <v>4982.2867189919689</v>
      </c>
      <c r="DA481" s="130" t="s">
        <v>4166</v>
      </c>
    </row>
    <row r="482" spans="1:105" ht="12" customHeight="1" x14ac:dyDescent="0.25">
      <c r="A482" s="97" t="s">
        <v>205</v>
      </c>
      <c r="B482" s="98"/>
      <c r="C482" s="98">
        <v>6426.0851642767384</v>
      </c>
      <c r="D482" s="98">
        <v>6575.6419031162059</v>
      </c>
      <c r="E482" s="98">
        <v>7353.4778116443404</v>
      </c>
      <c r="F482" s="98">
        <v>6764.1950048118006</v>
      </c>
      <c r="G482" s="98">
        <v>6714.044036806049</v>
      </c>
      <c r="H482" s="98">
        <v>6304.8903005956754</v>
      </c>
      <c r="I482" s="98">
        <v>6365.2134097000135</v>
      </c>
      <c r="J482" s="98">
        <v>6385.1328787531338</v>
      </c>
      <c r="K482" s="98">
        <v>6313.1747258653031</v>
      </c>
      <c r="L482" s="98">
        <v>7355.5873203892006</v>
      </c>
      <c r="M482" s="98">
        <v>6184.9771429421089</v>
      </c>
      <c r="N482" s="98">
        <v>6491.7272165934701</v>
      </c>
      <c r="O482" s="98">
        <v>6550.4335168072403</v>
      </c>
      <c r="P482" s="98">
        <v>5716.6745472227876</v>
      </c>
      <c r="Q482" s="98">
        <v>5604.7286148579178</v>
      </c>
      <c r="R482" s="98">
        <v>5843.9795727710998</v>
      </c>
      <c r="S482" s="98">
        <v>5469.9709044722158</v>
      </c>
      <c r="T482" s="98">
        <v>5985.4401180145524</v>
      </c>
      <c r="U482" s="98">
        <v>5331.0103542090319</v>
      </c>
      <c r="V482" s="98">
        <v>4824.3454104462862</v>
      </c>
      <c r="W482" s="98">
        <v>4948.2493211284036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60.368211426432318</v>
      </c>
      <c r="D483" s="98">
        <v>58.358587763869153</v>
      </c>
      <c r="E483" s="98">
        <v>61.010417722927301</v>
      </c>
      <c r="F483" s="98">
        <v>53.622384918937342</v>
      </c>
      <c r="G483" s="98">
        <v>54.088188124279178</v>
      </c>
      <c r="H483" s="98">
        <v>51.802247984427076</v>
      </c>
      <c r="I483" s="98">
        <v>51.079318743902611</v>
      </c>
      <c r="J483" s="98">
        <v>48.989254849972163</v>
      </c>
      <c r="K483" s="98">
        <v>47.455160085881367</v>
      </c>
      <c r="L483" s="98">
        <v>57.429968065116036</v>
      </c>
      <c r="M483" s="98">
        <v>46.910192557682493</v>
      </c>
      <c r="N483" s="98">
        <v>48.336139331147315</v>
      </c>
      <c r="O483" s="98">
        <v>48.358739033056324</v>
      </c>
      <c r="P483" s="98">
        <v>41.569960503645603</v>
      </c>
      <c r="Q483" s="98">
        <v>39.928985699252522</v>
      </c>
      <c r="R483" s="98">
        <v>41.008863625866198</v>
      </c>
      <c r="S483" s="98">
        <v>38.33850189098353</v>
      </c>
      <c r="T483" s="98">
        <v>40.893224926745916</v>
      </c>
      <c r="U483" s="98">
        <v>36.635383230690444</v>
      </c>
      <c r="V483" s="98">
        <v>32.373160695651002</v>
      </c>
      <c r="W483" s="98">
        <v>34.037397863564969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81.586744678959803</v>
      </c>
      <c r="D484" s="122">
        <f t="shared" si="253"/>
        <v>122.30387300183101</v>
      </c>
      <c r="E484" s="122">
        <f t="shared" si="253"/>
        <v>295.08546516530214</v>
      </c>
      <c r="F484" s="122">
        <f t="shared" si="253"/>
        <v>102.01709324220634</v>
      </c>
      <c r="G484" s="122">
        <f t="shared" si="253"/>
        <v>149.56785840866809</v>
      </c>
      <c r="H484" s="122">
        <f t="shared" si="253"/>
        <v>191.53737731115507</v>
      </c>
      <c r="I484" s="122">
        <f t="shared" si="253"/>
        <v>208.24718184832813</v>
      </c>
      <c r="J484" s="122">
        <f t="shared" si="253"/>
        <v>132.19741154827531</v>
      </c>
      <c r="K484" s="122">
        <f t="shared" si="253"/>
        <v>134.78774440110416</v>
      </c>
      <c r="L484" s="122">
        <f t="shared" si="253"/>
        <v>134.43399903522791</v>
      </c>
      <c r="M484" s="122">
        <f t="shared" si="253"/>
        <v>133.36872788560206</v>
      </c>
      <c r="N484" s="122">
        <f t="shared" si="253"/>
        <v>228.48694156320769</v>
      </c>
      <c r="O484" s="122">
        <f t="shared" si="253"/>
        <v>104.0075588697859</v>
      </c>
      <c r="P484" s="122">
        <f t="shared" si="253"/>
        <v>73.598169953026556</v>
      </c>
      <c r="Q484" s="122">
        <f t="shared" si="253"/>
        <v>120.95059341394288</v>
      </c>
      <c r="R484" s="122">
        <f t="shared" si="253"/>
        <v>161.64953941014866</v>
      </c>
      <c r="S484" s="122">
        <f t="shared" si="253"/>
        <v>173.99814147250436</v>
      </c>
      <c r="T484" s="122">
        <f t="shared" si="253"/>
        <v>170.12157675692018</v>
      </c>
      <c r="U484" s="122">
        <f t="shared" si="253"/>
        <v>155.79120180851197</v>
      </c>
      <c r="V484" s="122">
        <f t="shared" si="253"/>
        <v>125.2085222348273</v>
      </c>
      <c r="W484" s="122">
        <f t="shared" si="253"/>
        <v>152.71671267998778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81.586744678959803</v>
      </c>
      <c r="D485" s="98">
        <f>RES_hhdet_in_tesh!D86</f>
        <v>122.30387300183101</v>
      </c>
      <c r="E485" s="98">
        <f>RES_hhdet_in_tesh!E86</f>
        <v>295.08546516530214</v>
      </c>
      <c r="F485" s="98">
        <f>RES_hhdet_in_tesh!F86</f>
        <v>102.01709324220634</v>
      </c>
      <c r="G485" s="98">
        <f>RES_hhdet_in_tesh!G86</f>
        <v>149.56785840866809</v>
      </c>
      <c r="H485" s="98">
        <f>RES_hhdet_in_tesh!H86</f>
        <v>191.53737731115507</v>
      </c>
      <c r="I485" s="98">
        <f>RES_hhdet_in_tesh!I86</f>
        <v>208.24718184832813</v>
      </c>
      <c r="J485" s="98">
        <f>RES_hhdet_in_tesh!J86</f>
        <v>132.19741154827531</v>
      </c>
      <c r="K485" s="98">
        <f>RES_hhdet_in_tesh!K86</f>
        <v>134.78774440110416</v>
      </c>
      <c r="L485" s="98">
        <f>RES_hhdet_in_tesh!L86</f>
        <v>134.43399903522791</v>
      </c>
      <c r="M485" s="98">
        <f>RES_hhdet_in_tesh!M86</f>
        <v>133.36872788560206</v>
      </c>
      <c r="N485" s="98">
        <f>RES_hhdet_in_tesh!N86</f>
        <v>228.48694156320769</v>
      </c>
      <c r="O485" s="98">
        <f>RES_hhdet_in_tesh!O86</f>
        <v>104.0075588697859</v>
      </c>
      <c r="P485" s="98">
        <f>RES_hhdet_in_tesh!P86</f>
        <v>73.598169953026556</v>
      </c>
      <c r="Q485" s="98">
        <f>RES_hhdet_in_tesh!Q86</f>
        <v>120.95059341394288</v>
      </c>
      <c r="R485" s="98">
        <f>RES_hhdet_in_tesh!R86</f>
        <v>161.64953941014866</v>
      </c>
      <c r="S485" s="98">
        <f>RES_hhdet_in_tesh!S86</f>
        <v>173.99814147250436</v>
      </c>
      <c r="T485" s="98">
        <f>RES_hhdet_in_tesh!T86</f>
        <v>170.12157675692018</v>
      </c>
      <c r="U485" s="98">
        <f>RES_hhdet_in_tesh!U86</f>
        <v>155.79120180851197</v>
      </c>
      <c r="V485" s="98">
        <f>RES_hhdet_in_tesh!V86</f>
        <v>125.2085222348273</v>
      </c>
      <c r="W485" s="98">
        <f>RES_hhdet_in_tesh!W86</f>
        <v>152.71671267998778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1035.4663757158842</v>
      </c>
      <c r="D486" s="122">
        <v>1087.6084354132208</v>
      </c>
      <c r="E486" s="122">
        <v>1091.6889787024857</v>
      </c>
      <c r="F486" s="122">
        <v>1075.9278795299376</v>
      </c>
      <c r="G486" s="122">
        <v>1126.5135349961095</v>
      </c>
      <c r="H486" s="122">
        <v>1141.0204888844601</v>
      </c>
      <c r="I486" s="122">
        <v>1134.5267909234024</v>
      </c>
      <c r="J486" s="122">
        <v>1069.2781076056297</v>
      </c>
      <c r="K486" s="122">
        <v>1004.544930910609</v>
      </c>
      <c r="L486" s="122">
        <v>1075.1249032183982</v>
      </c>
      <c r="M486" s="122">
        <v>1081.1326755045413</v>
      </c>
      <c r="N486" s="122">
        <v>1069.4130523295855</v>
      </c>
      <c r="O486" s="122">
        <v>1071.7725598062259</v>
      </c>
      <c r="P486" s="122">
        <v>1063.7351899054552</v>
      </c>
      <c r="Q486" s="122">
        <v>1069.324017976325</v>
      </c>
      <c r="R486" s="122">
        <v>1122.7573390097477</v>
      </c>
      <c r="S486" s="122">
        <v>1184.3990893856731</v>
      </c>
      <c r="T486" s="122">
        <v>1296.1477093051342</v>
      </c>
      <c r="U486" s="122">
        <v>1211.3298986734396</v>
      </c>
      <c r="V486" s="122">
        <v>1180.7164462411595</v>
      </c>
      <c r="W486" s="122">
        <v>1245.5549772135043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936.16453210892257</v>
      </c>
      <c r="D487" s="98">
        <v>953.11222101085116</v>
      </c>
      <c r="E487" s="98">
        <v>1007.9013142155363</v>
      </c>
      <c r="F487" s="98">
        <v>936.62322688552524</v>
      </c>
      <c r="G487" s="98">
        <v>1081.1637977499831</v>
      </c>
      <c r="H487" s="98">
        <v>1144.0967781280533</v>
      </c>
      <c r="I487" s="98">
        <v>1249.1584973037311</v>
      </c>
      <c r="J487" s="98">
        <v>1204.044524650096</v>
      </c>
      <c r="K487" s="98">
        <v>1103.686342720822</v>
      </c>
      <c r="L487" s="98">
        <v>1175.6256109062908</v>
      </c>
      <c r="M487" s="98">
        <v>1250.8796685327227</v>
      </c>
      <c r="N487" s="98">
        <v>1218.123845364446</v>
      </c>
      <c r="O487" s="98">
        <v>1232.9517036149591</v>
      </c>
      <c r="P487" s="98">
        <v>1084.9055786175334</v>
      </c>
      <c r="Q487" s="98">
        <v>1128.8055000471638</v>
      </c>
      <c r="R487" s="98">
        <v>1109.0233285598808</v>
      </c>
      <c r="S487" s="98">
        <v>1098.4366187230692</v>
      </c>
      <c r="T487" s="98">
        <v>1380.4816112989506</v>
      </c>
      <c r="U487" s="98">
        <v>1252.6117136069749</v>
      </c>
      <c r="V487" s="98">
        <v>1243.6123558779209</v>
      </c>
      <c r="W487" s="98">
        <v>1359.669748455595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1494.0942689054878</v>
      </c>
      <c r="D488" s="98">
        <v>1392.3119557040916</v>
      </c>
      <c r="E488" s="98">
        <v>1553.7226223406944</v>
      </c>
      <c r="F488" s="98">
        <v>1476.7062385393756</v>
      </c>
      <c r="G488" s="98">
        <v>1511.6337651101273</v>
      </c>
      <c r="H488" s="98">
        <v>1593.5053724888401</v>
      </c>
      <c r="I488" s="98">
        <v>1625.5767116599309</v>
      </c>
      <c r="J488" s="98">
        <v>1489.5688386205336</v>
      </c>
      <c r="K488" s="98">
        <v>1387.8575008777514</v>
      </c>
      <c r="L488" s="98">
        <v>1481.4649574587036</v>
      </c>
      <c r="M488" s="98">
        <v>1201.5538479594311</v>
      </c>
      <c r="N488" s="98">
        <v>1103.167778197248</v>
      </c>
      <c r="O488" s="98">
        <v>1288.7099871619632</v>
      </c>
      <c r="P488" s="98">
        <v>1146.8095385243048</v>
      </c>
      <c r="Q488" s="98">
        <v>1103.1943697509159</v>
      </c>
      <c r="R488" s="98">
        <v>1025.9238706808853</v>
      </c>
      <c r="S488" s="98">
        <v>973.0980721058005</v>
      </c>
      <c r="T488" s="98">
        <v>1570.9334291721118</v>
      </c>
      <c r="U488" s="98">
        <v>1199.1998430853025</v>
      </c>
      <c r="V488" s="98">
        <v>1403.5516507705483</v>
      </c>
      <c r="W488" s="98">
        <v>1462.7424660322813</v>
      </c>
      <c r="DA488" s="63" t="s">
        <v>4173</v>
      </c>
    </row>
    <row r="489" spans="1:105" ht="12" customHeight="1" x14ac:dyDescent="0.25">
      <c r="A489" s="100" t="s">
        <v>205</v>
      </c>
      <c r="B489" s="101"/>
      <c r="C489" s="101">
        <v>555.68029300937599</v>
      </c>
      <c r="D489" s="101">
        <v>584.16662836807348</v>
      </c>
      <c r="E489" s="101">
        <v>640.01052402126209</v>
      </c>
      <c r="F489" s="101">
        <v>626.95125475491523</v>
      </c>
      <c r="G489" s="101">
        <v>629.22432238091437</v>
      </c>
      <c r="H489" s="101">
        <v>639.41718196104387</v>
      </c>
      <c r="I489" s="101">
        <v>746.72880284430698</v>
      </c>
      <c r="J489" s="101">
        <v>592.13641118368218</v>
      </c>
      <c r="K489" s="101">
        <v>557.28971124139264</v>
      </c>
      <c r="L489" s="101">
        <v>554.2284879341405</v>
      </c>
      <c r="M489" s="101">
        <v>411.87492049514691</v>
      </c>
      <c r="N489" s="101">
        <v>323.87043517313413</v>
      </c>
      <c r="O489" s="101">
        <v>538.15996537843614</v>
      </c>
      <c r="P489" s="101">
        <v>430.55876876293325</v>
      </c>
      <c r="Q489" s="101">
        <v>445.79803580195278</v>
      </c>
      <c r="R489" s="101">
        <v>461.7873251867008</v>
      </c>
      <c r="S489" s="101">
        <v>240.53874475188039</v>
      </c>
      <c r="T489" s="101">
        <v>787.88616451014241</v>
      </c>
      <c r="U489" s="101">
        <v>445.45333441175757</v>
      </c>
      <c r="V489" s="101">
        <v>546.62199357465147</v>
      </c>
      <c r="W489" s="101">
        <v>597.75175475310084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938.41397589611154</v>
      </c>
      <c r="D490" s="104">
        <v>808.14532733601811</v>
      </c>
      <c r="E490" s="104">
        <v>913.71209831943247</v>
      </c>
      <c r="F490" s="104">
        <v>849.75498378446025</v>
      </c>
      <c r="G490" s="104">
        <v>882.40944272921331</v>
      </c>
      <c r="H490" s="104">
        <v>954.08819052779609</v>
      </c>
      <c r="I490" s="104">
        <v>878.84790881562378</v>
      </c>
      <c r="J490" s="104">
        <v>897.43242743685175</v>
      </c>
      <c r="K490" s="104">
        <v>830.56778963635873</v>
      </c>
      <c r="L490" s="104">
        <v>927.23646952456261</v>
      </c>
      <c r="M490" s="104">
        <v>789.67892746428424</v>
      </c>
      <c r="N490" s="104">
        <v>779.29734302411384</v>
      </c>
      <c r="O490" s="104">
        <v>750.55002178352686</v>
      </c>
      <c r="P490" s="104">
        <v>716.25076976137177</v>
      </c>
      <c r="Q490" s="104">
        <v>657.39633394896316</v>
      </c>
      <c r="R490" s="104">
        <v>564.1365454941847</v>
      </c>
      <c r="S490" s="104">
        <v>732.55932735392003</v>
      </c>
      <c r="T490" s="104">
        <v>783.04726466196928</v>
      </c>
      <c r="U490" s="104">
        <v>753.74650867354478</v>
      </c>
      <c r="V490" s="104">
        <v>856.92965719589722</v>
      </c>
      <c r="W490" s="104">
        <v>864.99071127918023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937.01962652757106</v>
      </c>
      <c r="D491" s="101">
        <v>951.23329959590149</v>
      </c>
      <c r="E491" s="101">
        <v>942.25185619511592</v>
      </c>
      <c r="F491" s="101">
        <v>970.0260000650444</v>
      </c>
      <c r="G491" s="101">
        <v>1051.1233837001005</v>
      </c>
      <c r="H491" s="101">
        <v>950.63293963864783</v>
      </c>
      <c r="I491" s="101">
        <v>899.78990122260313</v>
      </c>
      <c r="J491" s="101">
        <v>842.17183006852508</v>
      </c>
      <c r="K491" s="101">
        <v>825.67822653240614</v>
      </c>
      <c r="L491" s="101">
        <v>900.76152518658807</v>
      </c>
      <c r="M491" s="101">
        <v>855.60741254411914</v>
      </c>
      <c r="N491" s="101">
        <v>835.56662014545509</v>
      </c>
      <c r="O491" s="101">
        <v>850.0786400373936</v>
      </c>
      <c r="P491" s="101">
        <v>899.79848099126536</v>
      </c>
      <c r="Q491" s="101">
        <v>954.66553486094222</v>
      </c>
      <c r="R491" s="101">
        <v>995.59907856733105</v>
      </c>
      <c r="S491" s="101">
        <v>1033.391132700249</v>
      </c>
      <c r="T491" s="101">
        <v>1180.0896216724759</v>
      </c>
      <c r="U491" s="101">
        <v>1033.4167832107687</v>
      </c>
      <c r="V491" s="101">
        <v>1009.4229003249876</v>
      </c>
      <c r="W491" s="101">
        <v>1002.9037760285811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890.31943319363415</v>
      </c>
      <c r="D492" s="104">
        <v>897.87732863201848</v>
      </c>
      <c r="E492" s="104">
        <v>862.30154411915908</v>
      </c>
      <c r="F492" s="104">
        <v>981.63763304616759</v>
      </c>
      <c r="G492" s="104">
        <v>961.53573219757823</v>
      </c>
      <c r="H492" s="104">
        <v>959.12130986805573</v>
      </c>
      <c r="I492" s="104">
        <v>816.089783237745</v>
      </c>
      <c r="J492" s="104">
        <v>867.36033612030121</v>
      </c>
      <c r="K492" s="104">
        <v>807.07882109657453</v>
      </c>
      <c r="L492" s="104">
        <v>904.42439650978804</v>
      </c>
      <c r="M492" s="104">
        <v>841.31712109555599</v>
      </c>
      <c r="N492" s="104">
        <v>797.54460720193072</v>
      </c>
      <c r="O492" s="104">
        <v>841.86277448905889</v>
      </c>
      <c r="P492" s="104">
        <v>815.48569241761868</v>
      </c>
      <c r="Q492" s="104">
        <v>786.67612795641935</v>
      </c>
      <c r="R492" s="104">
        <v>874.37386859461822</v>
      </c>
      <c r="S492" s="104">
        <v>793.13841924826477</v>
      </c>
      <c r="T492" s="104">
        <v>1077.0440178883985</v>
      </c>
      <c r="U492" s="104">
        <v>865.61734370960426</v>
      </c>
      <c r="V492" s="104">
        <v>963.04544467439985</v>
      </c>
      <c r="W492" s="104">
        <v>999.60785908311891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188.27777373864805</v>
      </c>
      <c r="D493" s="98">
        <v>201.73968061048561</v>
      </c>
      <c r="E493" s="98">
        <v>156.00005852553505</v>
      </c>
      <c r="F493" s="98">
        <v>237.0463266828757</v>
      </c>
      <c r="G493" s="98">
        <v>220.90679306462278</v>
      </c>
      <c r="H493" s="98">
        <v>227.33030572411533</v>
      </c>
      <c r="I493" s="98">
        <v>116.54316518925744</v>
      </c>
      <c r="J493" s="98">
        <v>157.28797694540839</v>
      </c>
      <c r="K493" s="98">
        <v>124.97222059698235</v>
      </c>
      <c r="L493" s="98">
        <v>158.55174501974494</v>
      </c>
      <c r="M493" s="98">
        <v>118.78989747324853</v>
      </c>
      <c r="N493" s="98">
        <v>96.672183886797598</v>
      </c>
      <c r="O493" s="98">
        <v>76.124301454059179</v>
      </c>
      <c r="P493" s="98">
        <v>110.45486027578053</v>
      </c>
      <c r="Q493" s="98">
        <v>120.21146876207052</v>
      </c>
      <c r="R493" s="98">
        <v>168.54751996250062</v>
      </c>
      <c r="S493" s="98">
        <v>110.95375939676276</v>
      </c>
      <c r="T493" s="98">
        <v>276.86088189957258</v>
      </c>
      <c r="U493" s="98">
        <v>144.51254593511788</v>
      </c>
      <c r="V493" s="98">
        <v>172.9323262322674</v>
      </c>
      <c r="W493" s="98">
        <v>137.82101622818789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702.04165945498607</v>
      </c>
      <c r="D494" s="98">
        <v>696.13764802153287</v>
      </c>
      <c r="E494" s="98">
        <v>706.30148559362397</v>
      </c>
      <c r="F494" s="98">
        <v>744.59130636329178</v>
      </c>
      <c r="G494" s="98">
        <v>740.62893913295557</v>
      </c>
      <c r="H494" s="98">
        <v>731.79100414394031</v>
      </c>
      <c r="I494" s="98">
        <v>699.5466180484874</v>
      </c>
      <c r="J494" s="98">
        <v>710.07235917489277</v>
      </c>
      <c r="K494" s="98">
        <v>682.1066004995921</v>
      </c>
      <c r="L494" s="98">
        <v>745.87265149004304</v>
      </c>
      <c r="M494" s="98">
        <v>722.52722362230736</v>
      </c>
      <c r="N494" s="98">
        <v>700.87242331513312</v>
      </c>
      <c r="O494" s="98">
        <v>765.73847303499952</v>
      </c>
      <c r="P494" s="98">
        <v>705.03083214183812</v>
      </c>
      <c r="Q494" s="98">
        <v>666.464659194349</v>
      </c>
      <c r="R494" s="98">
        <v>705.82634863211763</v>
      </c>
      <c r="S494" s="98">
        <v>682.18465985150192</v>
      </c>
      <c r="T494" s="98">
        <v>800.18313598882617</v>
      </c>
      <c r="U494" s="98">
        <v>721.10479777448643</v>
      </c>
      <c r="V494" s="98">
        <v>790.11311844213253</v>
      </c>
      <c r="W494" s="98">
        <v>861.78684285493114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1072.2852420039937</v>
      </c>
      <c r="D495" s="101">
        <v>1125.3161547817701</v>
      </c>
      <c r="E495" s="101">
        <v>1100.8744357656922</v>
      </c>
      <c r="F495" s="101">
        <v>1154.056226578713</v>
      </c>
      <c r="G495" s="101">
        <v>1125.0584327226709</v>
      </c>
      <c r="H495" s="101">
        <v>1147.4453606541024</v>
      </c>
      <c r="I495" s="101">
        <v>1088.2770448131159</v>
      </c>
      <c r="J495" s="101">
        <v>1023.5601646375568</v>
      </c>
      <c r="K495" s="101">
        <v>949.32776046596064</v>
      </c>
      <c r="L495" s="101">
        <v>1075.5669096451622</v>
      </c>
      <c r="M495" s="101">
        <v>1031.6838399996418</v>
      </c>
      <c r="N495" s="101">
        <v>1045.9882709521805</v>
      </c>
      <c r="O495" s="101">
        <v>1062.4878962088412</v>
      </c>
      <c r="P495" s="101">
        <v>1072.0340152267381</v>
      </c>
      <c r="Q495" s="101">
        <v>1051.1317761547546</v>
      </c>
      <c r="R495" s="101">
        <v>1119.5042322214108</v>
      </c>
      <c r="S495" s="101">
        <v>1190.2974933556263</v>
      </c>
      <c r="T495" s="101">
        <v>1180.3439258761423</v>
      </c>
      <c r="U495" s="101">
        <v>1149.9448123726372</v>
      </c>
      <c r="V495" s="101">
        <v>1157.1494231704014</v>
      </c>
      <c r="W495" s="101">
        <v>1166.6015350638877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1275.7090579588605</v>
      </c>
      <c r="D496" s="104">
        <v>1464.999170525427</v>
      </c>
      <c r="E496" s="104">
        <v>1511.8561211451347</v>
      </c>
      <c r="F496" s="104">
        <v>1355.4814385199331</v>
      </c>
      <c r="G496" s="104">
        <v>1374.6848386650063</v>
      </c>
      <c r="H496" s="104">
        <v>1400.724894892616</v>
      </c>
      <c r="I496" s="104">
        <v>1284.7286674628001</v>
      </c>
      <c r="J496" s="104">
        <v>1148.6322986793061</v>
      </c>
      <c r="K496" s="104">
        <v>1166.40837939733</v>
      </c>
      <c r="L496" s="104">
        <v>1098.255425552615</v>
      </c>
      <c r="M496" s="104">
        <v>1284.0375805541344</v>
      </c>
      <c r="N496" s="104">
        <v>1183.8682059683738</v>
      </c>
      <c r="O496" s="104">
        <v>1084.5087809015658</v>
      </c>
      <c r="P496" s="104">
        <v>1115.831271744988</v>
      </c>
      <c r="Q496" s="104">
        <v>1159.6388280361391</v>
      </c>
      <c r="R496" s="104">
        <v>1233.4091158254853</v>
      </c>
      <c r="S496" s="104">
        <v>1392.9546155043192</v>
      </c>
      <c r="T496" s="104">
        <v>1353.1960619118868</v>
      </c>
      <c r="U496" s="104">
        <v>1355.5914022179286</v>
      </c>
      <c r="V496" s="104">
        <v>1217.7061340780822</v>
      </c>
      <c r="W496" s="104">
        <v>1322.1474281206472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456.18765933962862</v>
      </c>
      <c r="D497" s="98">
        <v>584.79926617977367</v>
      </c>
      <c r="E497" s="98">
        <v>612.53906343853942</v>
      </c>
      <c r="F497" s="98">
        <v>515.67524944407432</v>
      </c>
      <c r="G497" s="98">
        <v>496.61758276035749</v>
      </c>
      <c r="H497" s="98">
        <v>505.34544148784573</v>
      </c>
      <c r="I497" s="98">
        <v>440.87671020979758</v>
      </c>
      <c r="J497" s="98">
        <v>332.97345015510803</v>
      </c>
      <c r="K497" s="98">
        <v>353.00533803826062</v>
      </c>
      <c r="L497" s="98">
        <v>361.08794384543478</v>
      </c>
      <c r="M497" s="98">
        <v>420.7417361056136</v>
      </c>
      <c r="N497" s="98">
        <v>337.59075391091574</v>
      </c>
      <c r="O497" s="98">
        <v>260.27809760727246</v>
      </c>
      <c r="P497" s="98">
        <v>303.3415130800733</v>
      </c>
      <c r="Q497" s="98">
        <v>311.19150254245022</v>
      </c>
      <c r="R497" s="98">
        <v>344.54518151172738</v>
      </c>
      <c r="S497" s="98">
        <v>496.38288595734514</v>
      </c>
      <c r="T497" s="98">
        <v>484.29480049370022</v>
      </c>
      <c r="U497" s="98">
        <v>463.82321475325949</v>
      </c>
      <c r="V497" s="98">
        <v>339.72814270161598</v>
      </c>
      <c r="W497" s="98">
        <v>425.80244544125179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819.52139861923149</v>
      </c>
      <c r="D498" s="98">
        <v>880.19990434565318</v>
      </c>
      <c r="E498" s="98">
        <v>899.31705770659551</v>
      </c>
      <c r="F498" s="98">
        <v>839.8061890758587</v>
      </c>
      <c r="G498" s="98">
        <v>878.06725590464885</v>
      </c>
      <c r="H498" s="98">
        <v>895.37945340476949</v>
      </c>
      <c r="I498" s="98">
        <v>843.85195725300218</v>
      </c>
      <c r="J498" s="98">
        <v>815.65884852419811</v>
      </c>
      <c r="K498" s="98">
        <v>813.40304135906922</v>
      </c>
      <c r="L498" s="98">
        <v>737.16748170718029</v>
      </c>
      <c r="M498" s="98">
        <v>863.29584444852117</v>
      </c>
      <c r="N498" s="98">
        <v>846.27745205745748</v>
      </c>
      <c r="O498" s="98">
        <v>824.23068329429282</v>
      </c>
      <c r="P498" s="98">
        <v>812.48975866491446</v>
      </c>
      <c r="Q498" s="98">
        <v>848.44732549368894</v>
      </c>
      <c r="R498" s="98">
        <v>888.86393431375814</v>
      </c>
      <c r="S498" s="98">
        <v>896.57172954697432</v>
      </c>
      <c r="T498" s="98">
        <v>868.90126141818644</v>
      </c>
      <c r="U498" s="98">
        <v>891.76818746466927</v>
      </c>
      <c r="V498" s="98">
        <v>877.97799137646609</v>
      </c>
      <c r="W498" s="98">
        <v>896.34498267939512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628.27796923857306</v>
      </c>
      <c r="D499" s="122">
        <v>578.79714086024819</v>
      </c>
      <c r="E499" s="122">
        <v>582.47674537845512</v>
      </c>
      <c r="F499" s="122">
        <v>564.77363951532868</v>
      </c>
      <c r="G499" s="122">
        <v>602.55296673945406</v>
      </c>
      <c r="H499" s="122">
        <v>603.86474403198838</v>
      </c>
      <c r="I499" s="122">
        <v>566.77011457782385</v>
      </c>
      <c r="J499" s="122">
        <v>526.90738284922611</v>
      </c>
      <c r="K499" s="122">
        <v>485.16784792857686</v>
      </c>
      <c r="L499" s="122">
        <v>517.81802753674481</v>
      </c>
      <c r="M499" s="122">
        <v>541.85379402588183</v>
      </c>
      <c r="N499" s="122">
        <v>528.18958881390688</v>
      </c>
      <c r="O499" s="122">
        <v>504.26312565657787</v>
      </c>
      <c r="P499" s="122">
        <v>470.33710299905471</v>
      </c>
      <c r="Q499" s="122">
        <v>500.06117928778497</v>
      </c>
      <c r="R499" s="122">
        <v>506.42400887801472</v>
      </c>
      <c r="S499" s="122">
        <v>545.3903420263299</v>
      </c>
      <c r="T499" s="122">
        <v>557.05081966925786</v>
      </c>
      <c r="U499" s="122">
        <v>541.02501933006033</v>
      </c>
      <c r="V499" s="122">
        <v>528.03750735709082</v>
      </c>
      <c r="W499" s="122">
        <v>546.6075597260957</v>
      </c>
      <c r="DA499" s="130" t="s">
        <v>4184</v>
      </c>
    </row>
    <row r="500" spans="1:105" ht="12" customHeight="1" x14ac:dyDescent="0.25">
      <c r="A500" s="97" t="s">
        <v>208</v>
      </c>
      <c r="B500" s="98"/>
      <c r="C500" s="98">
        <v>680.31952867960263</v>
      </c>
      <c r="D500" s="98">
        <v>643.10707675189417</v>
      </c>
      <c r="E500" s="98">
        <v>624.05656061575644</v>
      </c>
      <c r="F500" s="98">
        <v>553.08552196937717</v>
      </c>
      <c r="G500" s="98">
        <v>672.86006813870745</v>
      </c>
      <c r="H500" s="98">
        <v>665.58945167728257</v>
      </c>
      <c r="I500" s="98">
        <v>758.56246415505655</v>
      </c>
      <c r="J500" s="98">
        <v>668.21975633252089</v>
      </c>
      <c r="K500" s="98">
        <v>658.55212913251523</v>
      </c>
      <c r="L500" s="98">
        <v>557.75220762013407</v>
      </c>
      <c r="M500" s="98">
        <v>737.20156673298993</v>
      </c>
      <c r="N500" s="98">
        <v>722.91504642754046</v>
      </c>
      <c r="O500" s="98">
        <v>651.46062922850285</v>
      </c>
      <c r="P500" s="98">
        <v>576.76204921590897</v>
      </c>
      <c r="Q500" s="98">
        <v>630.41149808997875</v>
      </c>
      <c r="R500" s="98">
        <v>577.89215184590728</v>
      </c>
      <c r="S500" s="98">
        <v>591.64810106418452</v>
      </c>
      <c r="T500" s="98">
        <v>663.64650385609093</v>
      </c>
      <c r="U500" s="98">
        <v>636.95043851995297</v>
      </c>
      <c r="V500" s="98">
        <v>623.87683791333734</v>
      </c>
      <c r="W500" s="98">
        <v>678.80181014248444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675.81678919719172</v>
      </c>
      <c r="D501" s="98">
        <v>568.23120947140751</v>
      </c>
      <c r="E501" s="98">
        <v>594.85702218162339</v>
      </c>
      <c r="F501" s="98">
        <v>528.92548354861924</v>
      </c>
      <c r="G501" s="98">
        <v>629.9380612314485</v>
      </c>
      <c r="H501" s="98">
        <v>559.75300438817226</v>
      </c>
      <c r="I501" s="98">
        <v>550.83669511351206</v>
      </c>
      <c r="J501" s="98">
        <v>471.60093887021702</v>
      </c>
      <c r="K501" s="98">
        <v>489.32079499691037</v>
      </c>
      <c r="L501" s="98">
        <v>506.21777823317387</v>
      </c>
      <c r="M501" s="98">
        <v>565.75487203339014</v>
      </c>
      <c r="N501" s="98">
        <v>495.96157742841893</v>
      </c>
      <c r="O501" s="98">
        <v>463.1735967149358</v>
      </c>
      <c r="P501" s="98">
        <v>458.98433991897451</v>
      </c>
      <c r="Q501" s="98">
        <v>476.96990418762698</v>
      </c>
      <c r="R501" s="98">
        <v>475.07647962111571</v>
      </c>
      <c r="S501" s="98">
        <v>526.49146504511214</v>
      </c>
      <c r="T501" s="98">
        <v>537.13889512820811</v>
      </c>
      <c r="U501" s="98">
        <v>539.79875953029659</v>
      </c>
      <c r="V501" s="98">
        <v>509.72097315812846</v>
      </c>
      <c r="W501" s="98">
        <v>503.35891285929893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602.59105067206212</v>
      </c>
      <c r="D502" s="33">
        <v>580.09264449415457</v>
      </c>
      <c r="E502" s="33">
        <v>571.78592818428194</v>
      </c>
      <c r="F502" s="33">
        <v>588.15612740344989</v>
      </c>
      <c r="G502" s="33">
        <v>582.41179795171422</v>
      </c>
      <c r="H502" s="33">
        <v>615.06777189690433</v>
      </c>
      <c r="I502" s="33">
        <v>558.41139085986936</v>
      </c>
      <c r="J502" s="33">
        <v>529.1316681088407</v>
      </c>
      <c r="K502" s="33">
        <v>465.4726053349649</v>
      </c>
      <c r="L502" s="33">
        <v>518.80771030561061</v>
      </c>
      <c r="M502" s="33">
        <v>508.67126989636057</v>
      </c>
      <c r="N502" s="33">
        <v>511.47441911467274</v>
      </c>
      <c r="O502" s="33">
        <v>500.75134458462446</v>
      </c>
      <c r="P502" s="33">
        <v>462.823099559551</v>
      </c>
      <c r="Q502" s="33">
        <v>492.26683767680919</v>
      </c>
      <c r="R502" s="33">
        <v>509.88028255778363</v>
      </c>
      <c r="S502" s="33">
        <v>546.08136327862633</v>
      </c>
      <c r="T502" s="33">
        <v>547.14206622992731</v>
      </c>
      <c r="U502" s="33">
        <v>529.67096703958828</v>
      </c>
      <c r="V502" s="33">
        <v>522.67736510054021</v>
      </c>
      <c r="W502" s="33">
        <v>546.27379723461013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180.04466552453061</v>
      </c>
      <c r="D504" s="117">
        <f t="shared" si="254"/>
        <v>145.12305810327052</v>
      </c>
      <c r="E504" s="117">
        <f t="shared" si="254"/>
        <v>160.02405253589086</v>
      </c>
      <c r="F504" s="117">
        <f t="shared" si="254"/>
        <v>151.48843757400513</v>
      </c>
      <c r="G504" s="117">
        <f t="shared" si="254"/>
        <v>169.22078953248695</v>
      </c>
      <c r="H504" s="117">
        <f t="shared" si="254"/>
        <v>118.91031980898626</v>
      </c>
      <c r="I504" s="117">
        <f t="shared" si="254"/>
        <v>95.66421574960809</v>
      </c>
      <c r="J504" s="117">
        <f t="shared" si="254"/>
        <v>90.143663953418269</v>
      </c>
      <c r="K504" s="117">
        <f t="shared" si="254"/>
        <v>103.62390477522391</v>
      </c>
      <c r="L504" s="117">
        <f t="shared" si="254"/>
        <v>98.263826681369409</v>
      </c>
      <c r="M504" s="117">
        <f t="shared" si="254"/>
        <v>119.65860891019992</v>
      </c>
      <c r="N504" s="117">
        <f t="shared" si="254"/>
        <v>93.078162981892746</v>
      </c>
      <c r="O504" s="117">
        <f t="shared" si="254"/>
        <v>92.273899229018298</v>
      </c>
      <c r="P504" s="117">
        <f t="shared" si="254"/>
        <v>87.218526359217833</v>
      </c>
      <c r="Q504" s="117">
        <f t="shared" si="254"/>
        <v>80.064891525764239</v>
      </c>
      <c r="R504" s="117">
        <f t="shared" ref="R504:V504" si="255">R505+R508+R510+R523</f>
        <v>88.738029849764757</v>
      </c>
      <c r="S504" s="117">
        <f t="shared" si="255"/>
        <v>89.455324099880869</v>
      </c>
      <c r="T504" s="117">
        <f t="shared" si="255"/>
        <v>90.048634736864358</v>
      </c>
      <c r="U504" s="117">
        <f t="shared" si="255"/>
        <v>81.114622775204168</v>
      </c>
      <c r="V504" s="117">
        <f t="shared" si="255"/>
        <v>75.135228464339733</v>
      </c>
      <c r="W504" s="117">
        <f t="shared" ref="W504" si="256">W505+W508+W510+W523</f>
        <v>74.76345070269825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205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99.226373450235783</v>
      </c>
      <c r="D510" s="122">
        <v>73.64840029451257</v>
      </c>
      <c r="E510" s="122">
        <v>80.480719234325235</v>
      </c>
      <c r="F510" s="122">
        <v>79.134969083702387</v>
      </c>
      <c r="G510" s="122">
        <v>91.097523896620146</v>
      </c>
      <c r="H510" s="122">
        <v>65.165047017427909</v>
      </c>
      <c r="I510" s="122">
        <v>40.074100489560635</v>
      </c>
      <c r="J510" s="122">
        <v>43.151795951641915</v>
      </c>
      <c r="K510" s="122">
        <v>48.662941386722771</v>
      </c>
      <c r="L510" s="122">
        <v>47.2282823042055</v>
      </c>
      <c r="M510" s="122">
        <v>62.600986717279639</v>
      </c>
      <c r="N510" s="122">
        <v>47.266289076405315</v>
      </c>
      <c r="O510" s="122">
        <v>46.931555451230864</v>
      </c>
      <c r="P510" s="122">
        <v>32.697498556448707</v>
      </c>
      <c r="Q510" s="122">
        <v>31.371255239295355</v>
      </c>
      <c r="R510" s="122">
        <v>38.245507354816176</v>
      </c>
      <c r="S510" s="122">
        <v>39.478563369055955</v>
      </c>
      <c r="T510" s="122">
        <v>33.490761470083463</v>
      </c>
      <c r="U510" s="122">
        <v>34.394616572291994</v>
      </c>
      <c r="V510" s="122">
        <v>31.594608692246357</v>
      </c>
      <c r="W510" s="122">
        <v>34.089390396469952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205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363.01237604242226</v>
      </c>
      <c r="D515" s="101">
        <v>371.25979630583055</v>
      </c>
      <c r="E515" s="101">
        <v>368.56211777311546</v>
      </c>
      <c r="F515" s="101">
        <v>372.25249134007822</v>
      </c>
      <c r="G515" s="101">
        <v>416.04335375835632</v>
      </c>
      <c r="H515" s="101">
        <v>361.92751555404095</v>
      </c>
      <c r="I515" s="101">
        <v>344.87620054174397</v>
      </c>
      <c r="J515" s="101">
        <v>322.27327114704167</v>
      </c>
      <c r="K515" s="101">
        <v>314.86500721694279</v>
      </c>
      <c r="L515" s="101">
        <v>337.78558317552751</v>
      </c>
      <c r="M515" s="101">
        <v>318.52166313398476</v>
      </c>
      <c r="N515" s="101">
        <v>302.68325337617017</v>
      </c>
      <c r="O515" s="101">
        <v>297.2190243324676</v>
      </c>
      <c r="P515" s="101">
        <v>295.46698483322518</v>
      </c>
      <c r="Q515" s="101">
        <v>297.26815303878737</v>
      </c>
      <c r="R515" s="101">
        <v>302.85632123259074</v>
      </c>
      <c r="S515" s="101">
        <v>305.20692420338656</v>
      </c>
      <c r="T515" s="101">
        <v>336.54523704328329</v>
      </c>
      <c r="U515" s="101">
        <v>292.40965541854899</v>
      </c>
      <c r="V515" s="101">
        <v>284.28393428811438</v>
      </c>
      <c r="W515" s="101">
        <v>280.19925733674563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71.258004997217881</v>
      </c>
      <c r="D516" s="104">
        <v>75.174470210736274</v>
      </c>
      <c r="E516" s="104">
        <v>58.880715957780517</v>
      </c>
      <c r="F516" s="104">
        <v>84.288707702807372</v>
      </c>
      <c r="G516" s="104">
        <v>80.428914606465185</v>
      </c>
      <c r="H516" s="104">
        <v>81.856331240853962</v>
      </c>
      <c r="I516" s="104">
        <v>45.256155544086901</v>
      </c>
      <c r="J516" s="104">
        <v>57.232406710328974</v>
      </c>
      <c r="K516" s="104">
        <v>45.883760769866122</v>
      </c>
      <c r="L516" s="104">
        <v>57.607933927396139</v>
      </c>
      <c r="M516" s="104">
        <v>42.094793327387507</v>
      </c>
      <c r="N516" s="104">
        <v>34.406979774756117</v>
      </c>
      <c r="O516" s="104">
        <v>26.88375343395543</v>
      </c>
      <c r="P516" s="104">
        <v>36.875129672381952</v>
      </c>
      <c r="Q516" s="104">
        <v>37.998566003426127</v>
      </c>
      <c r="R516" s="104">
        <v>50.56714461326014</v>
      </c>
      <c r="S516" s="104">
        <v>33.779605245880376</v>
      </c>
      <c r="T516" s="104">
        <v>76.705383256255161</v>
      </c>
      <c r="U516" s="104">
        <v>40.770750008541341</v>
      </c>
      <c r="V516" s="104">
        <v>48.693325084392768</v>
      </c>
      <c r="W516" s="104">
        <v>39.887690417520282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71.258004997217881</v>
      </c>
      <c r="D517" s="98">
        <v>75.174470210736274</v>
      </c>
      <c r="E517" s="98">
        <v>58.880715957780517</v>
      </c>
      <c r="F517" s="98">
        <v>84.288707702807372</v>
      </c>
      <c r="G517" s="98">
        <v>80.428914606465185</v>
      </c>
      <c r="H517" s="98">
        <v>81.856331240853962</v>
      </c>
      <c r="I517" s="98">
        <v>45.256155544086901</v>
      </c>
      <c r="J517" s="98">
        <v>57.232406710328974</v>
      </c>
      <c r="K517" s="98">
        <v>45.883760769866122</v>
      </c>
      <c r="L517" s="98">
        <v>57.607933927396139</v>
      </c>
      <c r="M517" s="98">
        <v>42.094793327387507</v>
      </c>
      <c r="N517" s="98">
        <v>34.406979774756117</v>
      </c>
      <c r="O517" s="98">
        <v>26.88375343395543</v>
      </c>
      <c r="P517" s="98">
        <v>36.875129672381952</v>
      </c>
      <c r="Q517" s="98">
        <v>37.998566003426127</v>
      </c>
      <c r="R517" s="98">
        <v>50.56714461326014</v>
      </c>
      <c r="S517" s="98">
        <v>33.779605245880376</v>
      </c>
      <c r="T517" s="98">
        <v>76.705383256255161</v>
      </c>
      <c r="U517" s="98">
        <v>40.770750008541341</v>
      </c>
      <c r="V517" s="98">
        <v>48.693325084392768</v>
      </c>
      <c r="W517" s="98">
        <v>39.887690417520282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80.818292074294831</v>
      </c>
      <c r="D523" s="122">
        <v>71.474657808757968</v>
      </c>
      <c r="E523" s="122">
        <v>79.54333330156561</v>
      </c>
      <c r="F523" s="122">
        <v>72.353468490302745</v>
      </c>
      <c r="G523" s="122">
        <v>78.123265635866801</v>
      </c>
      <c r="H523" s="122">
        <v>53.745272791558342</v>
      </c>
      <c r="I523" s="122">
        <v>55.590115260047455</v>
      </c>
      <c r="J523" s="122">
        <v>46.991868001776346</v>
      </c>
      <c r="K523" s="122">
        <v>54.960963388501142</v>
      </c>
      <c r="L523" s="122">
        <v>51.035544377163916</v>
      </c>
      <c r="M523" s="122">
        <v>57.05762219292027</v>
      </c>
      <c r="N523" s="122">
        <v>45.811873905487424</v>
      </c>
      <c r="O523" s="122">
        <v>45.342343777787427</v>
      </c>
      <c r="P523" s="122">
        <v>54.521027802769119</v>
      </c>
      <c r="Q523" s="122">
        <v>48.693636286468887</v>
      </c>
      <c r="R523" s="122">
        <v>50.492522494948588</v>
      </c>
      <c r="S523" s="122">
        <v>49.976760730824921</v>
      </c>
      <c r="T523" s="122">
        <v>56.557873266780895</v>
      </c>
      <c r="U523" s="122">
        <v>46.720006202912167</v>
      </c>
      <c r="V523" s="122">
        <v>43.540619772093372</v>
      </c>
      <c r="W523" s="122">
        <v>40.674060306228299</v>
      </c>
      <c r="DA523" s="130" t="s">
        <v>4351</v>
      </c>
    </row>
    <row r="524" spans="1:105" ht="12" customHeight="1" x14ac:dyDescent="0.25">
      <c r="A524" s="97" t="s">
        <v>208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260.77726842973209</v>
      </c>
      <c r="D525" s="98">
        <v>216.14546571105828</v>
      </c>
      <c r="E525" s="98">
        <v>227.2053294351158</v>
      </c>
      <c r="F525" s="98">
        <v>202.33683447006848</v>
      </c>
      <c r="G525" s="98">
        <v>240.67103656336928</v>
      </c>
      <c r="H525" s="98">
        <v>211.78586549584324</v>
      </c>
      <c r="I525" s="98">
        <v>208.47606764434894</v>
      </c>
      <c r="J525" s="98">
        <v>178.09716150200163</v>
      </c>
      <c r="K525" s="98">
        <v>186.12311662364235</v>
      </c>
      <c r="L525" s="98">
        <v>191.15798255614067</v>
      </c>
      <c r="M525" s="98">
        <v>216.39452553901177</v>
      </c>
      <c r="N525" s="98">
        <v>188.23518893469839</v>
      </c>
      <c r="O525" s="98">
        <v>175.0148598032672</v>
      </c>
      <c r="P525" s="98">
        <v>171.63125402017806</v>
      </c>
      <c r="Q525" s="98">
        <v>179.54219768820906</v>
      </c>
      <c r="R525" s="98">
        <v>178.4560870849663</v>
      </c>
      <c r="S525" s="98">
        <v>198.01354890977245</v>
      </c>
      <c r="T525" s="98">
        <v>201.19853586829518</v>
      </c>
      <c r="U525" s="98">
        <v>201.27697965701128</v>
      </c>
      <c r="V525" s="98">
        <v>189.21730006444503</v>
      </c>
      <c r="W525" s="98">
        <v>185.92804776888994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143.95824387608019</v>
      </c>
      <c r="D528" s="118">
        <f t="shared" si="261"/>
        <v>146.02349241063754</v>
      </c>
      <c r="E528" s="118">
        <f t="shared" si="261"/>
        <v>156.72226715745478</v>
      </c>
      <c r="F528" s="118">
        <f t="shared" si="261"/>
        <v>142.58686692250782</v>
      </c>
      <c r="G528" s="118">
        <f t="shared" si="261"/>
        <v>141.96961752599458</v>
      </c>
      <c r="H528" s="118">
        <f t="shared" si="261"/>
        <v>132.96115038343837</v>
      </c>
      <c r="I528" s="118">
        <f t="shared" si="261"/>
        <v>130.23726141725544</v>
      </c>
      <c r="J528" s="118">
        <f t="shared" si="261"/>
        <v>129.17007719305764</v>
      </c>
      <c r="K528" s="118">
        <f t="shared" si="261"/>
        <v>119.50021965803838</v>
      </c>
      <c r="L528" s="118">
        <f t="shared" si="261"/>
        <v>129.10733512698073</v>
      </c>
      <c r="M528" s="118">
        <f t="shared" si="261"/>
        <v>109.23313553111912</v>
      </c>
      <c r="N528" s="118">
        <f t="shared" si="261"/>
        <v>111.64997750964693</v>
      </c>
      <c r="O528" s="118">
        <f t="shared" si="261"/>
        <v>108.10031372533865</v>
      </c>
      <c r="P528" s="118">
        <f t="shared" si="261"/>
        <v>95.375265339874758</v>
      </c>
      <c r="Q528" s="118">
        <f t="shared" si="261"/>
        <v>93.608079886693105</v>
      </c>
      <c r="R528" s="118">
        <f t="shared" ref="R528:V528" si="262">R529+R532+R534+R547</f>
        <v>100.59626356369574</v>
      </c>
      <c r="S528" s="118">
        <f t="shared" si="262"/>
        <v>95.645536493449896</v>
      </c>
      <c r="T528" s="118">
        <f t="shared" si="262"/>
        <v>101.00961642061188</v>
      </c>
      <c r="U528" s="118">
        <f t="shared" si="262"/>
        <v>86.996143821306802</v>
      </c>
      <c r="V528" s="118">
        <f t="shared" si="262"/>
        <v>76.105758947989685</v>
      </c>
      <c r="W528" s="118">
        <f t="shared" ref="W528" si="263">W529+W532+W534+W547</f>
        <v>77.259033873830205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117.26314029366456</v>
      </c>
      <c r="D529" s="123">
        <f t="shared" si="264"/>
        <v>119.10678817267073</v>
      </c>
      <c r="E529" s="123">
        <f t="shared" si="264"/>
        <v>129.30322727433236</v>
      </c>
      <c r="F529" s="123">
        <f t="shared" si="264"/>
        <v>116.72352772198877</v>
      </c>
      <c r="G529" s="123">
        <f t="shared" si="264"/>
        <v>114.59319419056222</v>
      </c>
      <c r="H529" s="123">
        <f t="shared" si="264"/>
        <v>105.66360151570869</v>
      </c>
      <c r="I529" s="123">
        <f t="shared" si="264"/>
        <v>104.16473176260662</v>
      </c>
      <c r="J529" s="123">
        <f t="shared" si="264"/>
        <v>104.60077898107683</v>
      </c>
      <c r="K529" s="123">
        <f t="shared" si="264"/>
        <v>97.508126921082592</v>
      </c>
      <c r="L529" s="123">
        <f t="shared" si="264"/>
        <v>106.89834043847476</v>
      </c>
      <c r="M529" s="123">
        <f t="shared" si="264"/>
        <v>86.955890745739609</v>
      </c>
      <c r="N529" s="123">
        <f t="shared" si="264"/>
        <v>89.672470565137175</v>
      </c>
      <c r="O529" s="123">
        <f t="shared" si="264"/>
        <v>87.549622937128476</v>
      </c>
      <c r="P529" s="123">
        <f t="shared" si="264"/>
        <v>75.867046543837063</v>
      </c>
      <c r="Q529" s="123">
        <f t="shared" si="264"/>
        <v>73.658632921675192</v>
      </c>
      <c r="R529" s="123">
        <f t="shared" ref="R529:V529" si="265">SUM(R530:R531)</f>
        <v>79.252089024417543</v>
      </c>
      <c r="S529" s="123">
        <f t="shared" si="265"/>
        <v>73.211888941014649</v>
      </c>
      <c r="T529" s="123">
        <f t="shared" si="265"/>
        <v>77.714081212858432</v>
      </c>
      <c r="U529" s="123">
        <f t="shared" si="265"/>
        <v>65.895180783544959</v>
      </c>
      <c r="V529" s="123">
        <f t="shared" si="265"/>
        <v>56.604008109298761</v>
      </c>
      <c r="W529" s="123">
        <f t="shared" ref="W529" si="266">SUM(W530:W531)</f>
        <v>57.122524166149645</v>
      </c>
      <c r="DA529" s="130" t="s">
        <v>4501</v>
      </c>
    </row>
    <row r="530" spans="1:105" ht="12" customHeight="1" x14ac:dyDescent="0.25">
      <c r="A530" s="97" t="s">
        <v>205</v>
      </c>
      <c r="B530" s="99"/>
      <c r="C530" s="99">
        <v>116.62692448386713</v>
      </c>
      <c r="D530" s="99">
        <v>118.48444060575052</v>
      </c>
      <c r="E530" s="99">
        <v>128.66199005684433</v>
      </c>
      <c r="F530" s="99">
        <v>116.16490458781507</v>
      </c>
      <c r="G530" s="99">
        <v>114.02994169037183</v>
      </c>
      <c r="H530" s="99">
        <v>105.11650194490817</v>
      </c>
      <c r="I530" s="99">
        <v>103.63098625108582</v>
      </c>
      <c r="J530" s="99">
        <v>104.07973807609731</v>
      </c>
      <c r="K530" s="99">
        <v>97.029202247513425</v>
      </c>
      <c r="L530" s="99">
        <v>106.33731208700789</v>
      </c>
      <c r="M530" s="99">
        <v>86.510478297988499</v>
      </c>
      <c r="N530" s="99">
        <v>89.212557831961547</v>
      </c>
      <c r="O530" s="99">
        <v>87.098622066141616</v>
      </c>
      <c r="P530" s="99">
        <v>75.483837734579907</v>
      </c>
      <c r="Q530" s="99">
        <v>73.289894741359788</v>
      </c>
      <c r="R530" s="99">
        <v>78.850539624894424</v>
      </c>
      <c r="S530" s="99">
        <v>72.830529302378366</v>
      </c>
      <c r="T530" s="99">
        <v>77.315807199395508</v>
      </c>
      <c r="U530" s="99">
        <v>65.547763789935445</v>
      </c>
      <c r="V530" s="99">
        <v>56.310431054581223</v>
      </c>
      <c r="W530" s="99">
        <v>56.812971606408027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0.63621580979743819</v>
      </c>
      <c r="D531" s="99">
        <v>0.62234756692021731</v>
      </c>
      <c r="E531" s="99">
        <v>0.64123721748801354</v>
      </c>
      <c r="F531" s="99">
        <v>0.55862313417369602</v>
      </c>
      <c r="G531" s="99">
        <v>0.56325250019039241</v>
      </c>
      <c r="H531" s="99">
        <v>0.54709957080052318</v>
      </c>
      <c r="I531" s="99">
        <v>0.53374551152081284</v>
      </c>
      <c r="J531" s="99">
        <v>0.52104090497951672</v>
      </c>
      <c r="K531" s="99">
        <v>0.47892467356917395</v>
      </c>
      <c r="L531" s="99">
        <v>0.56102835146687247</v>
      </c>
      <c r="M531" s="99">
        <v>0.44541244775110883</v>
      </c>
      <c r="N531" s="99">
        <v>0.45991273317563297</v>
      </c>
      <c r="O531" s="99">
        <v>0.45100087098686031</v>
      </c>
      <c r="P531" s="99">
        <v>0.38320880925714951</v>
      </c>
      <c r="Q531" s="99">
        <v>0.36873818031540467</v>
      </c>
      <c r="R531" s="99">
        <v>0.40154939952312002</v>
      </c>
      <c r="S531" s="99">
        <v>0.38135963863628131</v>
      </c>
      <c r="T531" s="99">
        <v>0.39827401346292418</v>
      </c>
      <c r="U531" s="99">
        <v>0.34741699360950956</v>
      </c>
      <c r="V531" s="99">
        <v>0.29357705471754059</v>
      </c>
      <c r="W531" s="99">
        <v>0.30955255974161772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0.3821702175749625</v>
      </c>
      <c r="D532" s="123">
        <f t="shared" si="267"/>
        <v>0.55675078868288297</v>
      </c>
      <c r="E532" s="123">
        <f t="shared" si="267"/>
        <v>1.2775707297075731</v>
      </c>
      <c r="F532" s="123">
        <f t="shared" si="267"/>
        <v>0.42775248400780552</v>
      </c>
      <c r="G532" s="123">
        <f t="shared" si="267"/>
        <v>0.60849032655412016</v>
      </c>
      <c r="H532" s="123">
        <f t="shared" si="267"/>
        <v>0.75651945705866774</v>
      </c>
      <c r="I532" s="123">
        <f t="shared" si="267"/>
        <v>0.7985159487951401</v>
      </c>
      <c r="J532" s="123">
        <f t="shared" si="267"/>
        <v>0.50007862270842773</v>
      </c>
      <c r="K532" s="123">
        <f t="shared" si="267"/>
        <v>0.48025955836852363</v>
      </c>
      <c r="L532" s="123">
        <f t="shared" si="267"/>
        <v>0.45140001697265753</v>
      </c>
      <c r="M532" s="123">
        <f t="shared" si="267"/>
        <v>0.42052810539089808</v>
      </c>
      <c r="N532" s="123">
        <f t="shared" si="267"/>
        <v>0.70313151976632593</v>
      </c>
      <c r="O532" s="123">
        <f t="shared" si="267"/>
        <v>0.29238618767095342</v>
      </c>
      <c r="P532" s="123">
        <f t="shared" si="267"/>
        <v>0.19748605688898546</v>
      </c>
      <c r="Q532" s="123">
        <f t="shared" si="267"/>
        <v>0.31686831382005387</v>
      </c>
      <c r="R532" s="123">
        <f t="shared" si="267"/>
        <v>0.4315152200491873</v>
      </c>
      <c r="S532" s="123">
        <f t="shared" si="267"/>
        <v>0.4615989645319456</v>
      </c>
      <c r="T532" s="123">
        <f t="shared" si="267"/>
        <v>0.43467580518650539</v>
      </c>
      <c r="U532" s="123">
        <f t="shared" si="267"/>
        <v>0.38024639822001</v>
      </c>
      <c r="V532" s="123">
        <f t="shared" si="267"/>
        <v>0.28760273951372661</v>
      </c>
      <c r="W532" s="123">
        <f t="shared" si="267"/>
        <v>0.35121446755844915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0.3821702175749625</v>
      </c>
      <c r="D533" s="99">
        <f>RES_hhdet_in_fecs!D86</f>
        <v>0.55675078868288297</v>
      </c>
      <c r="E533" s="99">
        <f>RES_hhdet_in_fecs!E86</f>
        <v>1.2775707297075731</v>
      </c>
      <c r="F533" s="99">
        <f>RES_hhdet_in_fecs!F86</f>
        <v>0.42775248400780552</v>
      </c>
      <c r="G533" s="99">
        <f>RES_hhdet_in_fecs!G86</f>
        <v>0.60849032655412016</v>
      </c>
      <c r="H533" s="99">
        <f>RES_hhdet_in_fecs!H86</f>
        <v>0.75651945705866774</v>
      </c>
      <c r="I533" s="99">
        <f>RES_hhdet_in_fecs!I86</f>
        <v>0.7985159487951401</v>
      </c>
      <c r="J533" s="99">
        <f>RES_hhdet_in_fecs!J86</f>
        <v>0.50007862270842773</v>
      </c>
      <c r="K533" s="99">
        <f>RES_hhdet_in_fecs!K86</f>
        <v>0.48025955836852363</v>
      </c>
      <c r="L533" s="99">
        <f>RES_hhdet_in_fecs!L86</f>
        <v>0.45140001697265753</v>
      </c>
      <c r="M533" s="99">
        <f>RES_hhdet_in_fecs!M86</f>
        <v>0.42052810539089808</v>
      </c>
      <c r="N533" s="99">
        <f>RES_hhdet_in_fecs!N86</f>
        <v>0.70313151976632593</v>
      </c>
      <c r="O533" s="99">
        <f>RES_hhdet_in_fecs!O86</f>
        <v>0.29238618767095342</v>
      </c>
      <c r="P533" s="99">
        <f>RES_hhdet_in_fecs!P86</f>
        <v>0.19748605688898546</v>
      </c>
      <c r="Q533" s="99">
        <f>RES_hhdet_in_fecs!Q86</f>
        <v>0.31686831382005387</v>
      </c>
      <c r="R533" s="99">
        <f>RES_hhdet_in_fecs!R86</f>
        <v>0.4315152200491873</v>
      </c>
      <c r="S533" s="99">
        <f>RES_hhdet_in_fecs!S86</f>
        <v>0.4615989645319456</v>
      </c>
      <c r="T533" s="99">
        <f>RES_hhdet_in_fecs!T86</f>
        <v>0.43467580518650539</v>
      </c>
      <c r="U533" s="99">
        <f>RES_hhdet_in_fecs!U86</f>
        <v>0.38024639822001</v>
      </c>
      <c r="V533" s="99">
        <f>RES_hhdet_in_fecs!V86</f>
        <v>0.28760273951372661</v>
      </c>
      <c r="W533" s="99">
        <f>RES_hhdet_in_fecs!W86</f>
        <v>0.35121446755844915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16.621228065076991</v>
      </c>
      <c r="D534" s="123">
        <v>17.436934780768549</v>
      </c>
      <c r="E534" s="123">
        <v>17.186146213779502</v>
      </c>
      <c r="F534" s="123">
        <v>16.850348825840477</v>
      </c>
      <c r="G534" s="123">
        <v>17.640792528973282</v>
      </c>
      <c r="H534" s="123">
        <v>17.545129432976541</v>
      </c>
      <c r="I534" s="123">
        <v>16.865011365792387</v>
      </c>
      <c r="J534" s="123">
        <v>16.023054556931378</v>
      </c>
      <c r="K534" s="123">
        <v>14.41607714397554</v>
      </c>
      <c r="L534" s="123">
        <v>14.599022601160167</v>
      </c>
      <c r="M534" s="123">
        <v>14.406104867345356</v>
      </c>
      <c r="N534" s="123">
        <v>14.072383880218068</v>
      </c>
      <c r="O534" s="123">
        <v>13.584041876294011</v>
      </c>
      <c r="P534" s="123">
        <v>13.136844751218396</v>
      </c>
      <c r="Q534" s="123">
        <v>13.130974962642295</v>
      </c>
      <c r="R534" s="123">
        <v>13.989310182734879</v>
      </c>
      <c r="S534" s="123">
        <v>14.544724005669321</v>
      </c>
      <c r="T534" s="123">
        <v>15.363380550190525</v>
      </c>
      <c r="U534" s="123">
        <v>13.88405192965469</v>
      </c>
      <c r="V534" s="123">
        <v>12.917381004659271</v>
      </c>
      <c r="W534" s="123">
        <v>13.369202506558672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16.484055124495097</v>
      </c>
      <c r="D535" s="99">
        <v>16.740143286888976</v>
      </c>
      <c r="E535" s="99">
        <v>17.142559549356335</v>
      </c>
      <c r="F535" s="99">
        <v>15.534191724206321</v>
      </c>
      <c r="G535" s="99">
        <v>17.266831948267992</v>
      </c>
      <c r="H535" s="99">
        <v>17.778494704965116</v>
      </c>
      <c r="I535" s="99">
        <v>18.646853955661769</v>
      </c>
      <c r="J535" s="99">
        <v>17.867789584638793</v>
      </c>
      <c r="K535" s="99">
        <v>15.6181882939023</v>
      </c>
      <c r="L535" s="99">
        <v>15.545050886746209</v>
      </c>
      <c r="M535" s="99">
        <v>15.728442601659733</v>
      </c>
      <c r="N535" s="99">
        <v>15.148652239034083</v>
      </c>
      <c r="O535" s="99">
        <v>14.776123769294582</v>
      </c>
      <c r="P535" s="99">
        <v>13.41267504263978</v>
      </c>
      <c r="Q535" s="99">
        <v>13.462671107834145</v>
      </c>
      <c r="R535" s="99">
        <v>13.700721189552187</v>
      </c>
      <c r="S535" s="99">
        <v>13.506190987472321</v>
      </c>
      <c r="T535" s="99">
        <v>16.33775344098888</v>
      </c>
      <c r="U535" s="99">
        <v>14.167590753135517</v>
      </c>
      <c r="V535" s="99">
        <v>13.286514030010508</v>
      </c>
      <c r="W535" s="99">
        <v>14.3170286803709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18.875858894765155</v>
      </c>
      <c r="D536" s="99">
        <v>17.68914951056291</v>
      </c>
      <c r="E536" s="99">
        <v>19.051175833329253</v>
      </c>
      <c r="F536" s="99">
        <v>18.039971198844796</v>
      </c>
      <c r="G536" s="99">
        <v>18.265102657551811</v>
      </c>
      <c r="H536" s="99">
        <v>19.120040883867954</v>
      </c>
      <c r="I536" s="99">
        <v>19.476690102632997</v>
      </c>
      <c r="J536" s="99">
        <v>17.742934872348751</v>
      </c>
      <c r="K536" s="99">
        <v>15.858299955922584</v>
      </c>
      <c r="L536" s="99">
        <v>15.96906676421345</v>
      </c>
      <c r="M536" s="99">
        <v>12.511366901041388</v>
      </c>
      <c r="N536" s="99">
        <v>11.326371993952149</v>
      </c>
      <c r="O536" s="99">
        <v>13.230263836765046</v>
      </c>
      <c r="P536" s="99">
        <v>11.669191123157889</v>
      </c>
      <c r="Q536" s="99">
        <v>11.308808487126397</v>
      </c>
      <c r="R536" s="99">
        <v>11.204098873473082</v>
      </c>
      <c r="S536" s="99">
        <v>10.208329081168268</v>
      </c>
      <c r="T536" s="99">
        <v>16.793275412573099</v>
      </c>
      <c r="U536" s="99">
        <v>12.097696053596897</v>
      </c>
      <c r="V536" s="99">
        <v>13.372303558200789</v>
      </c>
      <c r="W536" s="99">
        <v>13.937130554158523</v>
      </c>
      <c r="DA536" s="63" t="s">
        <v>4508</v>
      </c>
    </row>
    <row r="537" spans="1:105" ht="12" customHeight="1" x14ac:dyDescent="0.25">
      <c r="A537" s="100" t="s">
        <v>205</v>
      </c>
      <c r="B537" s="102"/>
      <c r="C537" s="102">
        <v>8.9859881582840337</v>
      </c>
      <c r="D537" s="102">
        <v>9.0709272838609625</v>
      </c>
      <c r="E537" s="102">
        <v>9.4477961913094095</v>
      </c>
      <c r="F537" s="102">
        <v>9.1874594532556806</v>
      </c>
      <c r="G537" s="102">
        <v>9.0760478556636084</v>
      </c>
      <c r="H537" s="102">
        <v>9.0436202679030959</v>
      </c>
      <c r="I537" s="102">
        <v>10.293303593669686</v>
      </c>
      <c r="J537" s="102">
        <v>8.1980049569690046</v>
      </c>
      <c r="K537" s="102">
        <v>7.4760838426740523</v>
      </c>
      <c r="L537" s="102">
        <v>6.9109745269428107</v>
      </c>
      <c r="M537" s="102">
        <v>5.0133626328467145</v>
      </c>
      <c r="N537" s="102">
        <v>3.9114485857896355</v>
      </c>
      <c r="O537" s="102">
        <v>6.230521487978991</v>
      </c>
      <c r="P537" s="102">
        <v>5.0665001106008472</v>
      </c>
      <c r="Q537" s="102">
        <v>5.2378521710260193</v>
      </c>
      <c r="R537" s="102">
        <v>5.6802030357606981</v>
      </c>
      <c r="S537" s="102">
        <v>2.9214360994414497</v>
      </c>
      <c r="T537" s="102">
        <v>9.1668928666440195</v>
      </c>
      <c r="U537" s="102">
        <v>4.9498427245328731</v>
      </c>
      <c r="V537" s="102">
        <v>5.6012092487878782</v>
      </c>
      <c r="W537" s="102">
        <v>6.0704866378850539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9.8898707364811216</v>
      </c>
      <c r="D538" s="105">
        <v>8.6182222267019473</v>
      </c>
      <c r="E538" s="105">
        <v>9.6033796420198509</v>
      </c>
      <c r="F538" s="105">
        <v>8.8525117455891138</v>
      </c>
      <c r="G538" s="105">
        <v>9.1890548018882079</v>
      </c>
      <c r="H538" s="105">
        <v>10.076420615964858</v>
      </c>
      <c r="I538" s="105">
        <v>9.1833865089633058</v>
      </c>
      <c r="J538" s="105">
        <v>9.5449299153797487</v>
      </c>
      <c r="K538" s="105">
        <v>8.382216113248532</v>
      </c>
      <c r="L538" s="105">
        <v>9.0580922372706389</v>
      </c>
      <c r="M538" s="105">
        <v>7.4980042681946699</v>
      </c>
      <c r="N538" s="105">
        <v>7.4149234081625135</v>
      </c>
      <c r="O538" s="105">
        <v>6.9997423487860555</v>
      </c>
      <c r="P538" s="105">
        <v>6.6026910125570417</v>
      </c>
      <c r="Q538" s="105">
        <v>6.0709563161003777</v>
      </c>
      <c r="R538" s="105">
        <v>5.5238958377123861</v>
      </c>
      <c r="S538" s="105">
        <v>7.2868929817268189</v>
      </c>
      <c r="T538" s="105">
        <v>7.6263825459290819</v>
      </c>
      <c r="U538" s="105">
        <v>7.1478533290640254</v>
      </c>
      <c r="V538" s="105">
        <v>7.771094309412911</v>
      </c>
      <c r="W538" s="105">
        <v>7.8666439162734658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16.841691957622022</v>
      </c>
      <c r="D539" s="102">
        <v>17.429072815888414</v>
      </c>
      <c r="E539" s="102">
        <v>17.052715915672579</v>
      </c>
      <c r="F539" s="102">
        <v>17.07176973205781</v>
      </c>
      <c r="G539" s="102">
        <v>19.072491205189319</v>
      </c>
      <c r="H539" s="102">
        <v>16.827031553355617</v>
      </c>
      <c r="I539" s="102">
        <v>15.864285055516119</v>
      </c>
      <c r="J539" s="102">
        <v>15.089102651839864</v>
      </c>
      <c r="K539" s="102">
        <v>13.988666188809844</v>
      </c>
      <c r="L539" s="102">
        <v>14.526315878557455</v>
      </c>
      <c r="M539" s="102">
        <v>13.313806752053598</v>
      </c>
      <c r="N539" s="102">
        <v>12.678270313912495</v>
      </c>
      <c r="O539" s="102">
        <v>12.202453371975691</v>
      </c>
      <c r="P539" s="102">
        <v>11.990380705988933</v>
      </c>
      <c r="Q539" s="102">
        <v>12.084991654785492</v>
      </c>
      <c r="R539" s="102">
        <v>13.054673921962348</v>
      </c>
      <c r="S539" s="102">
        <v>13.364789138950206</v>
      </c>
      <c r="T539" s="102">
        <v>14.429198162729074</v>
      </c>
      <c r="U539" s="102">
        <v>12.207034383797344</v>
      </c>
      <c r="V539" s="102">
        <v>11.348996530388677</v>
      </c>
      <c r="W539" s="102">
        <v>11.21794143324173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10.704724257950708</v>
      </c>
      <c r="D540" s="105">
        <v>10.952872635165765</v>
      </c>
      <c r="E540" s="105">
        <v>10.147740198654644</v>
      </c>
      <c r="F540" s="105">
        <v>11.622487100406349</v>
      </c>
      <c r="G540" s="105">
        <v>11.399677130994736</v>
      </c>
      <c r="H540" s="105">
        <v>11.534403079286623</v>
      </c>
      <c r="I540" s="105">
        <v>9.3915856636022905</v>
      </c>
      <c r="J540" s="105">
        <v>10.231870815189028</v>
      </c>
      <c r="K540" s="105">
        <v>8.9224242130232572</v>
      </c>
      <c r="L540" s="105">
        <v>9.7637679931677965</v>
      </c>
      <c r="M540" s="105">
        <v>8.6199082590312379</v>
      </c>
      <c r="N540" s="105">
        <v>8.1098992349337617</v>
      </c>
      <c r="O540" s="105">
        <v>8.2451160524733869</v>
      </c>
      <c r="P540" s="105">
        <v>7.9956950672333509</v>
      </c>
      <c r="Q540" s="105">
        <v>7.6994757411495005</v>
      </c>
      <c r="R540" s="105">
        <v>9.0909954193753073</v>
      </c>
      <c r="S540" s="105">
        <v>8.2649918794791368</v>
      </c>
      <c r="T540" s="105">
        <v>11.081977576561901</v>
      </c>
      <c r="U540" s="105">
        <v>8.5403385281306345</v>
      </c>
      <c r="V540" s="105">
        <v>9.1090693131312612</v>
      </c>
      <c r="W540" s="105">
        <v>9.4344334427812697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3.3059626857944577</v>
      </c>
      <c r="D541" s="99">
        <v>3.5291225396230179</v>
      </c>
      <c r="E541" s="99">
        <v>2.7243063617231087</v>
      </c>
      <c r="F541" s="99">
        <v>3.8655413795483993</v>
      </c>
      <c r="G541" s="99">
        <v>3.6870671111974684</v>
      </c>
      <c r="H541" s="99">
        <v>3.8057318370040139</v>
      </c>
      <c r="I541" s="99">
        <v>2.081780508311037</v>
      </c>
      <c r="J541" s="99">
        <v>2.6796688933907258</v>
      </c>
      <c r="K541" s="99">
        <v>2.0385009390853894</v>
      </c>
      <c r="L541" s="99">
        <v>2.4774030835578049</v>
      </c>
      <c r="M541" s="99">
        <v>1.7595096613341652</v>
      </c>
      <c r="N541" s="99">
        <v>1.4411797990275637</v>
      </c>
      <c r="O541" s="99">
        <v>1.1037239237236036</v>
      </c>
      <c r="P541" s="99">
        <v>1.4964340046456839</v>
      </c>
      <c r="Q541" s="99">
        <v>1.5447748046703904</v>
      </c>
      <c r="R541" s="99">
        <v>2.1797054834587608</v>
      </c>
      <c r="S541" s="99">
        <v>1.4791843353046645</v>
      </c>
      <c r="T541" s="99">
        <v>3.2887025378114032</v>
      </c>
      <c r="U541" s="99">
        <v>1.7020297995806166</v>
      </c>
      <c r="V541" s="99">
        <v>1.9439029462558197</v>
      </c>
      <c r="W541" s="99">
        <v>1.5969270556390582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7.3987615721562507</v>
      </c>
      <c r="D542" s="99">
        <v>7.4237500955427498</v>
      </c>
      <c r="E542" s="99">
        <v>7.4234338369315314</v>
      </c>
      <c r="F542" s="99">
        <v>7.7569457208579475</v>
      </c>
      <c r="G542" s="99">
        <v>7.7126100197972685</v>
      </c>
      <c r="H542" s="99">
        <v>7.7286712422826067</v>
      </c>
      <c r="I542" s="99">
        <v>7.3098051552912553</v>
      </c>
      <c r="J542" s="99">
        <v>7.5522019217983019</v>
      </c>
      <c r="K542" s="99">
        <v>6.8839232739378673</v>
      </c>
      <c r="L542" s="99">
        <v>7.2863649096099916</v>
      </c>
      <c r="M542" s="99">
        <v>6.8603985976970741</v>
      </c>
      <c r="N542" s="99">
        <v>6.6687194359061976</v>
      </c>
      <c r="O542" s="99">
        <v>7.1413921287497812</v>
      </c>
      <c r="P542" s="99">
        <v>6.4992610625876663</v>
      </c>
      <c r="Q542" s="99">
        <v>6.1547009364791121</v>
      </c>
      <c r="R542" s="99">
        <v>6.9112899359165469</v>
      </c>
      <c r="S542" s="99">
        <v>6.785807544174471</v>
      </c>
      <c r="T542" s="99">
        <v>7.7932750387504992</v>
      </c>
      <c r="U542" s="99">
        <v>6.838308728550019</v>
      </c>
      <c r="V542" s="99">
        <v>7.1651663668754431</v>
      </c>
      <c r="W542" s="99">
        <v>7.8375063871422137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16.779728550762847</v>
      </c>
      <c r="D543" s="102">
        <v>17.633885180240934</v>
      </c>
      <c r="E543" s="102">
        <v>17.100226572176872</v>
      </c>
      <c r="F543" s="102">
        <v>17.578314300474418</v>
      </c>
      <c r="G543" s="102">
        <v>17.444876251203432</v>
      </c>
      <c r="H543" s="102">
        <v>17.922465877839844</v>
      </c>
      <c r="I543" s="102">
        <v>16.948207798397831</v>
      </c>
      <c r="J543" s="102">
        <v>16.148495030543142</v>
      </c>
      <c r="K543" s="102">
        <v>14.507067076062583</v>
      </c>
      <c r="L543" s="102">
        <v>15.313876967573746</v>
      </c>
      <c r="M543" s="102">
        <v>14.621204500586503</v>
      </c>
      <c r="N543" s="102">
        <v>14.612762581938403</v>
      </c>
      <c r="O543" s="102">
        <v>14.308106723508535</v>
      </c>
      <c r="P543" s="102">
        <v>14.001607420690311</v>
      </c>
      <c r="Q543" s="102">
        <v>13.637093557236998</v>
      </c>
      <c r="R543" s="102">
        <v>14.933611551526004</v>
      </c>
      <c r="S543" s="102">
        <v>15.692096536403577</v>
      </c>
      <c r="T543" s="102">
        <v>15.087163455752604</v>
      </c>
      <c r="U543" s="102">
        <v>14.267960699799723</v>
      </c>
      <c r="V543" s="102">
        <v>13.656387726714259</v>
      </c>
      <c r="W543" s="102">
        <v>13.765288692484052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15.255184328693886</v>
      </c>
      <c r="D544" s="105">
        <v>17.673958742957517</v>
      </c>
      <c r="E544" s="105">
        <v>18.016759735283429</v>
      </c>
      <c r="F544" s="105">
        <v>16.111474101735542</v>
      </c>
      <c r="G544" s="105">
        <v>16.189891630311141</v>
      </c>
      <c r="H544" s="105">
        <v>16.627082328086924</v>
      </c>
      <c r="I544" s="105">
        <v>15.072961595226982</v>
      </c>
      <c r="J544" s="105">
        <v>13.603477394286054</v>
      </c>
      <c r="K544" s="105">
        <v>13.20065555846849</v>
      </c>
      <c r="L544" s="105">
        <v>12.192490634361199</v>
      </c>
      <c r="M544" s="105">
        <v>13.656756401508648</v>
      </c>
      <c r="N544" s="105">
        <v>12.450096455542626</v>
      </c>
      <c r="O544" s="105">
        <v>11.110923924289779</v>
      </c>
      <c r="P544" s="105">
        <v>11.387143660180266</v>
      </c>
      <c r="Q544" s="105">
        <v>11.755105358413319</v>
      </c>
      <c r="R544" s="105">
        <v>13.139570489050659</v>
      </c>
      <c r="S544" s="105">
        <v>15.046406807790301</v>
      </c>
      <c r="T544" s="105">
        <v>14.330770870820169</v>
      </c>
      <c r="U544" s="105">
        <v>13.802675034684833</v>
      </c>
      <c r="V544" s="105">
        <v>11.771451963926282</v>
      </c>
      <c r="W544" s="105">
        <v>12.833109484086746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6.6183130689869811</v>
      </c>
      <c r="D545" s="99">
        <v>8.2873322007012629</v>
      </c>
      <c r="E545" s="99">
        <v>8.5646761527353021</v>
      </c>
      <c r="F545" s="99">
        <v>7.3626061401700431</v>
      </c>
      <c r="G545" s="99">
        <v>7.0460546046148442</v>
      </c>
      <c r="H545" s="99">
        <v>7.1707028518792493</v>
      </c>
      <c r="I545" s="99">
        <v>6.2552599177626949</v>
      </c>
      <c r="J545" s="99">
        <v>4.9282765591004534</v>
      </c>
      <c r="K545" s="99">
        <v>4.9916686883775121</v>
      </c>
      <c r="L545" s="99">
        <v>4.9911657694710883</v>
      </c>
      <c r="M545" s="99">
        <v>5.459759240681537</v>
      </c>
      <c r="N545" s="99">
        <v>4.3978651150505463</v>
      </c>
      <c r="O545" s="99">
        <v>3.4240246483239489</v>
      </c>
      <c r="P545" s="99">
        <v>3.8972824916976627</v>
      </c>
      <c r="Q545" s="99">
        <v>3.9198218565368532</v>
      </c>
      <c r="R545" s="99">
        <v>4.4360184389928801</v>
      </c>
      <c r="S545" s="99">
        <v>6.1280543963218754</v>
      </c>
      <c r="T545" s="99">
        <v>5.8682249770215069</v>
      </c>
      <c r="U545" s="99">
        <v>5.3459483577809541</v>
      </c>
      <c r="V545" s="99">
        <v>3.8094801552930981</v>
      </c>
      <c r="W545" s="99">
        <v>4.6813146579324902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8.6368712597069095</v>
      </c>
      <c r="D546" s="99">
        <v>9.3866265422562538</v>
      </c>
      <c r="E546" s="99">
        <v>9.4520835825481306</v>
      </c>
      <c r="F546" s="99">
        <v>8.7488679615654963</v>
      </c>
      <c r="G546" s="99">
        <v>9.1438370256962944</v>
      </c>
      <c r="H546" s="99">
        <v>9.4563794762076725</v>
      </c>
      <c r="I546" s="99">
        <v>8.8177016774642798</v>
      </c>
      <c r="J546" s="99">
        <v>8.6752008351856009</v>
      </c>
      <c r="K546" s="99">
        <v>8.2089868700909765</v>
      </c>
      <c r="L546" s="99">
        <v>7.201324864890112</v>
      </c>
      <c r="M546" s="99">
        <v>8.1969971608271077</v>
      </c>
      <c r="N546" s="99">
        <v>8.0522313404920727</v>
      </c>
      <c r="O546" s="99">
        <v>7.6868992759658274</v>
      </c>
      <c r="P546" s="99">
        <v>7.4898611684826015</v>
      </c>
      <c r="Q546" s="99">
        <v>7.8352835018764679</v>
      </c>
      <c r="R546" s="99">
        <v>8.7035520500577768</v>
      </c>
      <c r="S546" s="99">
        <v>8.9183524114684278</v>
      </c>
      <c r="T546" s="99">
        <v>8.4625458937986586</v>
      </c>
      <c r="U546" s="99">
        <v>8.4567266769038802</v>
      </c>
      <c r="V546" s="99">
        <v>7.9619718086331854</v>
      </c>
      <c r="W546" s="99">
        <v>8.1517948261542532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9.6917052997636759</v>
      </c>
      <c r="D547" s="123">
        <v>8.9230186685153896</v>
      </c>
      <c r="E547" s="123">
        <v>8.9553229396353426</v>
      </c>
      <c r="F547" s="123">
        <v>8.585237890670756</v>
      </c>
      <c r="G547" s="123">
        <v>9.127140479904952</v>
      </c>
      <c r="H547" s="123">
        <v>8.995899977694453</v>
      </c>
      <c r="I547" s="123">
        <v>8.4090023400612921</v>
      </c>
      <c r="J547" s="123">
        <v>8.0461650323410066</v>
      </c>
      <c r="K547" s="123">
        <v>7.095756034611715</v>
      </c>
      <c r="L547" s="123">
        <v>7.1585720703731486</v>
      </c>
      <c r="M547" s="123">
        <v>7.4506118126432552</v>
      </c>
      <c r="N547" s="123">
        <v>7.2019915445253568</v>
      </c>
      <c r="O547" s="123">
        <v>6.6742627242452155</v>
      </c>
      <c r="P547" s="123">
        <v>6.1738879879303106</v>
      </c>
      <c r="Q547" s="123">
        <v>6.5016036885555577</v>
      </c>
      <c r="R547" s="123">
        <v>6.9233491364941298</v>
      </c>
      <c r="S547" s="123">
        <v>7.4273245822339797</v>
      </c>
      <c r="T547" s="123">
        <v>7.4974788523764122</v>
      </c>
      <c r="U547" s="123">
        <v>6.836664709887148</v>
      </c>
      <c r="V547" s="123">
        <v>6.2967670945179162</v>
      </c>
      <c r="W547" s="123">
        <v>6.4160927335634481</v>
      </c>
      <c r="DA547" s="130" t="s">
        <v>4519</v>
      </c>
    </row>
    <row r="548" spans="1:105" ht="12" customHeight="1" x14ac:dyDescent="0.25">
      <c r="A548" s="97" t="s">
        <v>208</v>
      </c>
      <c r="B548" s="99"/>
      <c r="C548" s="99">
        <v>12.536962667319651</v>
      </c>
      <c r="D548" s="99">
        <v>11.936995207488478</v>
      </c>
      <c r="E548" s="99">
        <v>11.421542575294248</v>
      </c>
      <c r="F548" s="99">
        <v>10.024783042201818</v>
      </c>
      <c r="G548" s="99">
        <v>12.189172173051176</v>
      </c>
      <c r="H548" s="99">
        <v>12.23047674209991</v>
      </c>
      <c r="I548" s="99">
        <v>13.781645607176747</v>
      </c>
      <c r="J548" s="99">
        <v>12.402495119105488</v>
      </c>
      <c r="K548" s="99">
        <v>11.576897977757614</v>
      </c>
      <c r="L548" s="99">
        <v>9.4668262510142558</v>
      </c>
      <c r="M548" s="99">
        <v>12.226912087126431</v>
      </c>
      <c r="N548" s="99">
        <v>12.02021996615175</v>
      </c>
      <c r="O548" s="99">
        <v>10.597779422719595</v>
      </c>
      <c r="P548" s="99">
        <v>9.2239045186764077</v>
      </c>
      <c r="Q548" s="99">
        <v>10.118887953510333</v>
      </c>
      <c r="R548" s="99">
        <v>9.8071578667898134</v>
      </c>
      <c r="S548" s="99">
        <v>10.189355172872856</v>
      </c>
      <c r="T548" s="99">
        <v>11.121163317504854</v>
      </c>
      <c r="U548" s="99">
        <v>10.38726500325812</v>
      </c>
      <c r="V548" s="99">
        <v>9.7204204952200914</v>
      </c>
      <c r="W548" s="99">
        <v>10.567987609681726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12.098569399546882</v>
      </c>
      <c r="D549" s="99">
        <v>10.147112879410326</v>
      </c>
      <c r="E549" s="99">
        <v>10.512387873158817</v>
      </c>
      <c r="F549" s="99">
        <v>9.2793142470356607</v>
      </c>
      <c r="G549" s="99">
        <v>11.032975738544554</v>
      </c>
      <c r="H549" s="99">
        <v>9.8465225441561319</v>
      </c>
      <c r="I549" s="99">
        <v>9.5898869193285847</v>
      </c>
      <c r="J549" s="99">
        <v>8.3386572592266699</v>
      </c>
      <c r="K549" s="99">
        <v>8.2689854026082994</v>
      </c>
      <c r="L549" s="99">
        <v>8.2206623835550836</v>
      </c>
      <c r="M549" s="99">
        <v>9.045020256649968</v>
      </c>
      <c r="N549" s="99">
        <v>7.8844686030204461</v>
      </c>
      <c r="O549" s="99">
        <v>7.1853094563803808</v>
      </c>
      <c r="P549" s="99">
        <v>6.9649882470280522</v>
      </c>
      <c r="Q549" s="99">
        <v>7.2990192140116132</v>
      </c>
      <c r="R549" s="99">
        <v>7.692380389492925</v>
      </c>
      <c r="S549" s="99">
        <v>8.6708692299221042</v>
      </c>
      <c r="T549" s="99">
        <v>8.6262802873101148</v>
      </c>
      <c r="U549" s="99">
        <v>8.4025782521549228</v>
      </c>
      <c r="V549" s="99">
        <v>7.5538087908426732</v>
      </c>
      <c r="W549" s="99">
        <v>7.4437383256934577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8.3787544179411295</v>
      </c>
      <c r="D550" s="110">
        <v>8.0779068942257055</v>
      </c>
      <c r="E550" s="110">
        <v>7.8410706530644383</v>
      </c>
      <c r="F550" s="110">
        <v>8.0010752606576361</v>
      </c>
      <c r="G550" s="110">
        <v>7.8785337442554155</v>
      </c>
      <c r="H550" s="110">
        <v>8.420171956007481</v>
      </c>
      <c r="I550" s="110">
        <v>7.5381653210066366</v>
      </c>
      <c r="J550" s="110">
        <v>7.2950744582395863</v>
      </c>
      <c r="K550" s="110">
        <v>6.094293512593862</v>
      </c>
      <c r="L550" s="110">
        <v>6.5275517699936367</v>
      </c>
      <c r="M550" s="110">
        <v>6.2339316162944431</v>
      </c>
      <c r="N550" s="110">
        <v>6.2424392869148164</v>
      </c>
      <c r="O550" s="110">
        <v>5.9433899136770423</v>
      </c>
      <c r="P550" s="110">
        <v>5.3729976893228617</v>
      </c>
      <c r="Q550" s="110">
        <v>5.6780606134124563</v>
      </c>
      <c r="R550" s="110">
        <v>6.139214689663234</v>
      </c>
      <c r="S550" s="110">
        <v>6.5535655632513956</v>
      </c>
      <c r="T550" s="110">
        <v>6.3281202153845717</v>
      </c>
      <c r="U550" s="110">
        <v>5.8695695078622299</v>
      </c>
      <c r="V550" s="110">
        <v>5.4655141884624037</v>
      </c>
      <c r="W550" s="110">
        <v>5.6682502500554195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86.754125986892774</v>
      </c>
      <c r="D552" s="118">
        <f t="shared" si="268"/>
        <v>89.821451117700803</v>
      </c>
      <c r="E552" s="118">
        <f t="shared" si="268"/>
        <v>98.62582783404045</v>
      </c>
      <c r="F552" s="118">
        <f t="shared" si="268"/>
        <v>89.181289845340658</v>
      </c>
      <c r="G552" s="118">
        <f t="shared" si="268"/>
        <v>90.043927639347089</v>
      </c>
      <c r="H552" s="118">
        <f t="shared" si="268"/>
        <v>87.586155437636251</v>
      </c>
      <c r="I552" s="118">
        <f t="shared" si="268"/>
        <v>86.999555580701056</v>
      </c>
      <c r="J552" s="118">
        <f t="shared" si="268"/>
        <v>86.814935717573036</v>
      </c>
      <c r="K552" s="118">
        <f t="shared" si="268"/>
        <v>80.587147271411069</v>
      </c>
      <c r="L552" s="118">
        <f t="shared" si="268"/>
        <v>89.291714287649043</v>
      </c>
      <c r="M552" s="118">
        <f t="shared" si="268"/>
        <v>75.848391699531547</v>
      </c>
      <c r="N552" s="118">
        <f t="shared" si="268"/>
        <v>79.60297031194348</v>
      </c>
      <c r="O552" s="118">
        <f t="shared" si="268"/>
        <v>77.209664602351253</v>
      </c>
      <c r="P552" s="118">
        <f t="shared" si="268"/>
        <v>67.90200112697606</v>
      </c>
      <c r="Q552" s="118">
        <f t="shared" si="268"/>
        <v>67.73756128145844</v>
      </c>
      <c r="R552" s="118">
        <f t="shared" ref="R552:V552" si="269">R553+R556+R558+R571</f>
        <v>75.159864667245714</v>
      </c>
      <c r="S552" s="118">
        <f t="shared" si="269"/>
        <v>73.729396980108831</v>
      </c>
      <c r="T552" s="118">
        <f t="shared" si="269"/>
        <v>78.398507130007971</v>
      </c>
      <c r="U552" s="118">
        <f t="shared" si="269"/>
        <v>68.997059953160175</v>
      </c>
      <c r="V552" s="118">
        <f t="shared" si="269"/>
        <v>60.674657451327249</v>
      </c>
      <c r="W552" s="118">
        <f t="shared" ref="W552" si="270">W553+W556+W558+W571</f>
        <v>62.998997923813107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68.360219553057689</v>
      </c>
      <c r="D553" s="123">
        <f t="shared" si="271"/>
        <v>70.746298405165746</v>
      </c>
      <c r="E553" s="123">
        <f t="shared" si="271"/>
        <v>77.928425648369341</v>
      </c>
      <c r="F553" s="123">
        <f t="shared" si="271"/>
        <v>71.02613067719534</v>
      </c>
      <c r="G553" s="123">
        <f t="shared" si="271"/>
        <v>70.480589746358319</v>
      </c>
      <c r="H553" s="123">
        <f t="shared" si="271"/>
        <v>67.134997038826313</v>
      </c>
      <c r="I553" s="123">
        <f t="shared" si="271"/>
        <v>67.04606734441569</v>
      </c>
      <c r="J553" s="123">
        <f t="shared" si="271"/>
        <v>68.432165982275734</v>
      </c>
      <c r="K553" s="123">
        <f t="shared" si="271"/>
        <v>64.192441587186053</v>
      </c>
      <c r="L553" s="123">
        <f t="shared" si="271"/>
        <v>72.41711964773225</v>
      </c>
      <c r="M553" s="123">
        <f t="shared" si="271"/>
        <v>59.171792756998833</v>
      </c>
      <c r="N553" s="123">
        <f t="shared" si="271"/>
        <v>62.227940724816229</v>
      </c>
      <c r="O553" s="123">
        <f t="shared" si="271"/>
        <v>61.541328710225308</v>
      </c>
      <c r="P553" s="123">
        <f t="shared" si="271"/>
        <v>53.081840696573479</v>
      </c>
      <c r="Q553" s="123">
        <f t="shared" si="271"/>
        <v>52.127564366653409</v>
      </c>
      <c r="R553" s="123">
        <f t="shared" ref="R553:V553" si="272">SUM(R554:R555)</f>
        <v>57.624458809562846</v>
      </c>
      <c r="S553" s="123">
        <f t="shared" si="272"/>
        <v>54.792096224331871</v>
      </c>
      <c r="T553" s="123">
        <f t="shared" si="272"/>
        <v>58.69265559901789</v>
      </c>
      <c r="U553" s="123">
        <f t="shared" si="272"/>
        <v>50.901919958626358</v>
      </c>
      <c r="V553" s="123">
        <f t="shared" si="272"/>
        <v>44.043309428831158</v>
      </c>
      <c r="W553" s="123">
        <f t="shared" ref="W553" si="273">SUM(W554:W555)</f>
        <v>45.31132530790638</v>
      </c>
      <c r="DA553" s="130" t="s">
        <v>4669</v>
      </c>
    </row>
    <row r="554" spans="1:105" ht="12" customHeight="1" x14ac:dyDescent="0.25">
      <c r="A554" s="97" t="s">
        <v>205</v>
      </c>
      <c r="B554" s="99"/>
      <c r="C554" s="99">
        <v>67.724003743260255</v>
      </c>
      <c r="D554" s="99">
        <v>70.123950838245534</v>
      </c>
      <c r="E554" s="99">
        <v>77.287188430881329</v>
      </c>
      <c r="F554" s="99">
        <v>70.46750754302164</v>
      </c>
      <c r="G554" s="99">
        <v>69.917337246167932</v>
      </c>
      <c r="H554" s="99">
        <v>66.587897468025787</v>
      </c>
      <c r="I554" s="99">
        <v>66.512321832894884</v>
      </c>
      <c r="J554" s="99">
        <v>67.911125077296219</v>
      </c>
      <c r="K554" s="99">
        <v>63.713516913616886</v>
      </c>
      <c r="L554" s="99">
        <v>71.856091296265376</v>
      </c>
      <c r="M554" s="99">
        <v>58.726380309247723</v>
      </c>
      <c r="N554" s="99">
        <v>61.768027991640594</v>
      </c>
      <c r="O554" s="99">
        <v>61.090327839238448</v>
      </c>
      <c r="P554" s="99">
        <v>52.698631887316331</v>
      </c>
      <c r="Q554" s="99">
        <v>51.758826186338005</v>
      </c>
      <c r="R554" s="99">
        <v>57.222909410039726</v>
      </c>
      <c r="S554" s="99">
        <v>54.410736585695588</v>
      </c>
      <c r="T554" s="99">
        <v>58.294381585554966</v>
      </c>
      <c r="U554" s="99">
        <v>50.554502965016852</v>
      </c>
      <c r="V554" s="99">
        <v>43.74973237411362</v>
      </c>
      <c r="W554" s="99">
        <v>45.001772748164761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0.63621580979743819</v>
      </c>
      <c r="D555" s="99">
        <v>0.62234756692021731</v>
      </c>
      <c r="E555" s="99">
        <v>0.64123721748801354</v>
      </c>
      <c r="F555" s="99">
        <v>0.55862313417369602</v>
      </c>
      <c r="G555" s="99">
        <v>0.56325250019039241</v>
      </c>
      <c r="H555" s="99">
        <v>0.54709957080052318</v>
      </c>
      <c r="I555" s="99">
        <v>0.53374551152081284</v>
      </c>
      <c r="J555" s="99">
        <v>0.52104090497951672</v>
      </c>
      <c r="K555" s="99">
        <v>0.47892467356917395</v>
      </c>
      <c r="L555" s="99">
        <v>0.56102835146687247</v>
      </c>
      <c r="M555" s="99">
        <v>0.44541244775110883</v>
      </c>
      <c r="N555" s="99">
        <v>0.45991273317563297</v>
      </c>
      <c r="O555" s="99">
        <v>0.45100087098686031</v>
      </c>
      <c r="P555" s="99">
        <v>0.38320880925714951</v>
      </c>
      <c r="Q555" s="99">
        <v>0.36873818031540467</v>
      </c>
      <c r="R555" s="99">
        <v>0.40154939952312002</v>
      </c>
      <c r="S555" s="99">
        <v>0.38135963863628131</v>
      </c>
      <c r="T555" s="99">
        <v>0.39827401346292418</v>
      </c>
      <c r="U555" s="99">
        <v>0.34741699360950956</v>
      </c>
      <c r="V555" s="99">
        <v>0.29357705471754059</v>
      </c>
      <c r="W555" s="99">
        <v>0.30955255974161772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0.85983625501175243</v>
      </c>
      <c r="D556" s="123">
        <f t="shared" si="274"/>
        <v>1.304272784934204</v>
      </c>
      <c r="E556" s="123">
        <f t="shared" si="274"/>
        <v>3.1014339790800514</v>
      </c>
      <c r="F556" s="123">
        <f t="shared" si="274"/>
        <v>1.0627857834448007</v>
      </c>
      <c r="G556" s="123">
        <f t="shared" si="274"/>
        <v>1.557539143356683</v>
      </c>
      <c r="H556" s="123">
        <f t="shared" si="274"/>
        <v>2.0228855116614448</v>
      </c>
      <c r="I556" s="123">
        <f t="shared" si="274"/>
        <v>2.1760470055539223</v>
      </c>
      <c r="J556" s="123">
        <f t="shared" si="274"/>
        <v>1.4060278965256015</v>
      </c>
      <c r="K556" s="123">
        <f t="shared" si="274"/>
        <v>1.3602983610549364</v>
      </c>
      <c r="L556" s="123">
        <f t="shared" si="274"/>
        <v>1.3132740170483439</v>
      </c>
      <c r="M556" s="123">
        <f t="shared" si="274"/>
        <v>1.2663365529342503</v>
      </c>
      <c r="N556" s="123">
        <f t="shared" si="274"/>
        <v>2.1740266236273631</v>
      </c>
      <c r="O556" s="123">
        <f t="shared" si="274"/>
        <v>0.9699901316166718</v>
      </c>
      <c r="P556" s="123">
        <f t="shared" si="274"/>
        <v>0.67845787509784228</v>
      </c>
      <c r="Q556" s="123">
        <f t="shared" si="274"/>
        <v>1.1169605473940343</v>
      </c>
      <c r="R556" s="123">
        <f t="shared" si="274"/>
        <v>1.582835263993811</v>
      </c>
      <c r="S556" s="123">
        <f t="shared" si="274"/>
        <v>1.7307892870729105</v>
      </c>
      <c r="T556" s="123">
        <f t="shared" si="274"/>
        <v>1.6568760050837872</v>
      </c>
      <c r="U556" s="123">
        <f t="shared" si="274"/>
        <v>1.4773835071495598</v>
      </c>
      <c r="V556" s="123">
        <f t="shared" si="274"/>
        <v>1.1354575331340568</v>
      </c>
      <c r="W556" s="123">
        <f t="shared" si="274"/>
        <v>1.3888796527545149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0.85983625501175243</v>
      </c>
      <c r="D557" s="99">
        <f>RES_hhdet_in_tess!D86</f>
        <v>1.304272784934204</v>
      </c>
      <c r="E557" s="99">
        <f>RES_hhdet_in_tess!E86</f>
        <v>3.1014339790800514</v>
      </c>
      <c r="F557" s="99">
        <f>RES_hhdet_in_tess!F86</f>
        <v>1.0627857834448007</v>
      </c>
      <c r="G557" s="99">
        <f>RES_hhdet_in_tess!G86</f>
        <v>1.557539143356683</v>
      </c>
      <c r="H557" s="99">
        <f>RES_hhdet_in_tess!H86</f>
        <v>2.0228855116614448</v>
      </c>
      <c r="I557" s="99">
        <f>RES_hhdet_in_tess!I86</f>
        <v>2.1760470055539223</v>
      </c>
      <c r="J557" s="99">
        <f>RES_hhdet_in_tess!J86</f>
        <v>1.4060278965256015</v>
      </c>
      <c r="K557" s="99">
        <f>RES_hhdet_in_tess!K86</f>
        <v>1.3602983610549364</v>
      </c>
      <c r="L557" s="99">
        <f>RES_hhdet_in_tess!L86</f>
        <v>1.3132740170483439</v>
      </c>
      <c r="M557" s="99">
        <f>RES_hhdet_in_tess!M86</f>
        <v>1.2663365529342503</v>
      </c>
      <c r="N557" s="99">
        <f>RES_hhdet_in_tess!N86</f>
        <v>2.1740266236273631</v>
      </c>
      <c r="O557" s="99">
        <f>RES_hhdet_in_tess!O86</f>
        <v>0.9699901316166718</v>
      </c>
      <c r="P557" s="99">
        <f>RES_hhdet_in_tess!P86</f>
        <v>0.67845787509784228</v>
      </c>
      <c r="Q557" s="99">
        <f>RES_hhdet_in_tess!Q86</f>
        <v>1.1169605473940343</v>
      </c>
      <c r="R557" s="99">
        <f>RES_hhdet_in_tess!R86</f>
        <v>1.582835263993811</v>
      </c>
      <c r="S557" s="99">
        <f>RES_hhdet_in_tess!S86</f>
        <v>1.7307892870729105</v>
      </c>
      <c r="T557" s="99">
        <f>RES_hhdet_in_tess!T86</f>
        <v>1.6568760050837872</v>
      </c>
      <c r="U557" s="99">
        <f>RES_hhdet_in_tess!U86</f>
        <v>1.4773835071495598</v>
      </c>
      <c r="V557" s="99">
        <f>RES_hhdet_in_tess!V86</f>
        <v>1.1354575331340568</v>
      </c>
      <c r="W557" s="99">
        <f>RES_hhdet_in_tess!W86</f>
        <v>1.3888796527545149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10.912698308892613</v>
      </c>
      <c r="D558" s="123">
        <v>11.598472298200212</v>
      </c>
      <c r="E558" s="123">
        <v>11.473968367904586</v>
      </c>
      <c r="F558" s="123">
        <v>11.208718245495442</v>
      </c>
      <c r="G558" s="123">
        <v>11.731056023303088</v>
      </c>
      <c r="H558" s="123">
        <v>12.050670463779014</v>
      </c>
      <c r="I558" s="123">
        <v>11.855063795809974</v>
      </c>
      <c r="J558" s="123">
        <v>11.372649667112439</v>
      </c>
      <c r="K558" s="123">
        <v>10.138019811781581</v>
      </c>
      <c r="L558" s="123">
        <v>10.502801453584267</v>
      </c>
      <c r="M558" s="123">
        <v>10.265358658420588</v>
      </c>
      <c r="N558" s="123">
        <v>10.175340575321069</v>
      </c>
      <c r="O558" s="123">
        <v>9.9955120343814148</v>
      </c>
      <c r="P558" s="123">
        <v>9.805943776464467</v>
      </c>
      <c r="Q558" s="123">
        <v>9.8750465520472392</v>
      </c>
      <c r="R558" s="123">
        <v>10.993782695435943</v>
      </c>
      <c r="S558" s="123">
        <v>11.781420411617278</v>
      </c>
      <c r="T558" s="123">
        <v>12.623654679973654</v>
      </c>
      <c r="U558" s="123">
        <v>11.487162261043093</v>
      </c>
      <c r="V558" s="123">
        <v>10.707365277144756</v>
      </c>
      <c r="W558" s="123">
        <v>11.327679426049103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9.8661640261638173</v>
      </c>
      <c r="D559" s="99">
        <v>10.16417796380035</v>
      </c>
      <c r="E559" s="99">
        <v>10.593335668757534</v>
      </c>
      <c r="F559" s="99">
        <v>9.7574810097245805</v>
      </c>
      <c r="G559" s="99">
        <v>11.258802213873075</v>
      </c>
      <c r="H559" s="99">
        <v>12.083160106416415</v>
      </c>
      <c r="I559" s="99">
        <v>13.052890240309605</v>
      </c>
      <c r="J559" s="99">
        <v>12.80600104411824</v>
      </c>
      <c r="K559" s="99">
        <v>11.138569977505702</v>
      </c>
      <c r="L559" s="99">
        <v>11.484584105656486</v>
      </c>
      <c r="M559" s="99">
        <v>11.877106970263542</v>
      </c>
      <c r="N559" s="99">
        <v>11.590306441933137</v>
      </c>
      <c r="O559" s="99">
        <v>11.498692962919801</v>
      </c>
      <c r="P559" s="99">
        <v>10.001101033088634</v>
      </c>
      <c r="Q559" s="99">
        <v>10.424349096982036</v>
      </c>
      <c r="R559" s="99">
        <v>10.859302410893022</v>
      </c>
      <c r="S559" s="99">
        <v>10.92633700639214</v>
      </c>
      <c r="T559" s="99">
        <v>13.445013271237466</v>
      </c>
      <c r="U559" s="99">
        <v>11.878641829979015</v>
      </c>
      <c r="V559" s="99">
        <v>11.277738867741412</v>
      </c>
      <c r="W559" s="99">
        <v>12.365494351970074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15.746141433456637</v>
      </c>
      <c r="D560" s="99">
        <v>14.847891136989398</v>
      </c>
      <c r="E560" s="99">
        <v>16.330076211288127</v>
      </c>
      <c r="F560" s="99">
        <v>15.383916035696224</v>
      </c>
      <c r="G560" s="99">
        <v>15.741542231256661</v>
      </c>
      <c r="H560" s="99">
        <v>16.829503337752001</v>
      </c>
      <c r="I560" s="99">
        <v>16.986214671957075</v>
      </c>
      <c r="J560" s="99">
        <v>15.842786302445086</v>
      </c>
      <c r="K560" s="99">
        <v>14.006468408609557</v>
      </c>
      <c r="L560" s="99">
        <v>14.472302020029296</v>
      </c>
      <c r="M560" s="99">
        <v>11.408758125780198</v>
      </c>
      <c r="N560" s="99">
        <v>10.496512858548646</v>
      </c>
      <c r="O560" s="99">
        <v>12.018703098569565</v>
      </c>
      <c r="P560" s="99">
        <v>10.571756922023045</v>
      </c>
      <c r="Q560" s="99">
        <v>10.187834158876909</v>
      </c>
      <c r="R560" s="99">
        <v>10.045611553315581</v>
      </c>
      <c r="S560" s="99">
        <v>9.6795730357738812</v>
      </c>
      <c r="T560" s="99">
        <v>15.299892900113184</v>
      </c>
      <c r="U560" s="99">
        <v>11.372131733910065</v>
      </c>
      <c r="V560" s="99">
        <v>12.728153535917004</v>
      </c>
      <c r="W560" s="99">
        <v>13.302887500919983</v>
      </c>
      <c r="DA560" s="63" t="s">
        <v>4676</v>
      </c>
    </row>
    <row r="561" spans="1:105" ht="12" customHeight="1" x14ac:dyDescent="0.25">
      <c r="A561" s="100" t="s">
        <v>205</v>
      </c>
      <c r="B561" s="102"/>
      <c r="C561" s="102">
        <v>5.8562706969755123</v>
      </c>
      <c r="D561" s="102">
        <v>6.229668910287451</v>
      </c>
      <c r="E561" s="102">
        <v>6.7266965692682774</v>
      </c>
      <c r="F561" s="102">
        <v>6.5314042901071083</v>
      </c>
      <c r="G561" s="102">
        <v>6.5524874293684556</v>
      </c>
      <c r="H561" s="102">
        <v>6.7530827217871394</v>
      </c>
      <c r="I561" s="102">
        <v>7.8028281629937686</v>
      </c>
      <c r="J561" s="102">
        <v>6.2978563870653428</v>
      </c>
      <c r="K561" s="102">
        <v>5.6242522953610248</v>
      </c>
      <c r="L561" s="102">
        <v>5.4142097827586531</v>
      </c>
      <c r="M561" s="102">
        <v>3.9107538575855276</v>
      </c>
      <c r="N561" s="102">
        <v>3.0815894503861325</v>
      </c>
      <c r="O561" s="102">
        <v>5.0189607497835063</v>
      </c>
      <c r="P561" s="102">
        <v>3.9690659094660048</v>
      </c>
      <c r="Q561" s="102">
        <v>4.1168778427765309</v>
      </c>
      <c r="R561" s="102">
        <v>4.5217157156031966</v>
      </c>
      <c r="S561" s="102">
        <v>2.392680054047061</v>
      </c>
      <c r="T561" s="102">
        <v>7.673510354184101</v>
      </c>
      <c r="U561" s="102">
        <v>4.2242784048460376</v>
      </c>
      <c r="V561" s="102">
        <v>4.9570592265040965</v>
      </c>
      <c r="W561" s="102">
        <v>5.4362435846465154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9.8898707364811216</v>
      </c>
      <c r="D562" s="105">
        <v>8.6182222267019473</v>
      </c>
      <c r="E562" s="105">
        <v>9.6033796420198509</v>
      </c>
      <c r="F562" s="105">
        <v>8.8525117455891138</v>
      </c>
      <c r="G562" s="105">
        <v>9.1890548018882079</v>
      </c>
      <c r="H562" s="105">
        <v>10.076420615964858</v>
      </c>
      <c r="I562" s="105">
        <v>9.1833865089633058</v>
      </c>
      <c r="J562" s="105">
        <v>9.5449299153797487</v>
      </c>
      <c r="K562" s="105">
        <v>8.382216113248532</v>
      </c>
      <c r="L562" s="105">
        <v>9.0580922372706389</v>
      </c>
      <c r="M562" s="105">
        <v>7.4980042681946699</v>
      </c>
      <c r="N562" s="105">
        <v>7.4149234081625135</v>
      </c>
      <c r="O562" s="105">
        <v>6.9997423487860555</v>
      </c>
      <c r="P562" s="105">
        <v>6.6026910125570417</v>
      </c>
      <c r="Q562" s="105">
        <v>6.0709563161003777</v>
      </c>
      <c r="R562" s="105">
        <v>5.5238958377123861</v>
      </c>
      <c r="S562" s="105">
        <v>7.2868929817268189</v>
      </c>
      <c r="T562" s="105">
        <v>7.6263825459290819</v>
      </c>
      <c r="U562" s="105">
        <v>7.1478533290640254</v>
      </c>
      <c r="V562" s="105">
        <v>7.771094309412911</v>
      </c>
      <c r="W562" s="105">
        <v>7.8666439162734658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9.8751757986705559</v>
      </c>
      <c r="D563" s="102">
        <v>10.144140772774419</v>
      </c>
      <c r="E563" s="102">
        <v>9.9033407898208043</v>
      </c>
      <c r="F563" s="102">
        <v>10.105461836609553</v>
      </c>
      <c r="G563" s="102">
        <v>10.945973500116333</v>
      </c>
      <c r="H563" s="102">
        <v>10.039928642121765</v>
      </c>
      <c r="I563" s="102">
        <v>9.4022166485266396</v>
      </c>
      <c r="J563" s="102">
        <v>8.9571881391335229</v>
      </c>
      <c r="K563" s="102">
        <v>8.3328699007561831</v>
      </c>
      <c r="L563" s="102">
        <v>8.7994608140340809</v>
      </c>
      <c r="M563" s="102">
        <v>8.1239954721280796</v>
      </c>
      <c r="N563" s="102">
        <v>7.9503190229715148</v>
      </c>
      <c r="O563" s="102">
        <v>7.9279612068073355</v>
      </c>
      <c r="P563" s="102">
        <v>8.2947084936925908</v>
      </c>
      <c r="Q563" s="102">
        <v>8.8161926973528466</v>
      </c>
      <c r="R563" s="102">
        <v>9.7486781348489284</v>
      </c>
      <c r="S563" s="102">
        <v>10.279318426607263</v>
      </c>
      <c r="T563" s="102">
        <v>11.49332268881639</v>
      </c>
      <c r="U563" s="102">
        <v>9.7999944400180148</v>
      </c>
      <c r="V563" s="102">
        <v>9.1539842163653198</v>
      </c>
      <c r="W563" s="102">
        <v>9.1208920343614555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9.3830061514737793</v>
      </c>
      <c r="D564" s="105">
        <v>9.575142104670995</v>
      </c>
      <c r="E564" s="105">
        <v>9.0630397794964797</v>
      </c>
      <c r="F564" s="105">
        <v>10.226428608576066</v>
      </c>
      <c r="G564" s="105">
        <v>10.01304395588687</v>
      </c>
      <c r="H564" s="105">
        <v>10.129576946780302</v>
      </c>
      <c r="I564" s="105">
        <v>8.5276050956168152</v>
      </c>
      <c r="J564" s="105">
        <v>9.2250885599195094</v>
      </c>
      <c r="K564" s="105">
        <v>8.145161879946313</v>
      </c>
      <c r="L564" s="105">
        <v>8.8352430846729941</v>
      </c>
      <c r="M564" s="105">
        <v>7.9883091032146591</v>
      </c>
      <c r="N564" s="105">
        <v>7.5885440004796534</v>
      </c>
      <c r="O564" s="105">
        <v>7.851338809443396</v>
      </c>
      <c r="P564" s="105">
        <v>7.5174789047536379</v>
      </c>
      <c r="Q564" s="105">
        <v>7.2648357788274298</v>
      </c>
      <c r="R564" s="105">
        <v>8.5616686454929845</v>
      </c>
      <c r="S564" s="105">
        <v>7.8894835748447685</v>
      </c>
      <c r="T564" s="105">
        <v>10.489724017830854</v>
      </c>
      <c r="U564" s="105">
        <v>8.20873561698982</v>
      </c>
      <c r="V564" s="105">
        <v>8.7334087599495991</v>
      </c>
      <c r="W564" s="105">
        <v>9.0909173714552836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1.9842445793175287</v>
      </c>
      <c r="D565" s="99">
        <v>2.1513920091282448</v>
      </c>
      <c r="E565" s="99">
        <v>1.639605942564947</v>
      </c>
      <c r="F565" s="99">
        <v>2.4694828877181179</v>
      </c>
      <c r="G565" s="99">
        <v>2.3004339360896022</v>
      </c>
      <c r="H565" s="99">
        <v>2.4009057044976956</v>
      </c>
      <c r="I565" s="99">
        <v>1.2177999403255588</v>
      </c>
      <c r="J565" s="99">
        <v>1.6728866381212066</v>
      </c>
      <c r="K565" s="99">
        <v>1.261238606008444</v>
      </c>
      <c r="L565" s="99">
        <v>1.5488781750630021</v>
      </c>
      <c r="M565" s="99">
        <v>1.1279105055175844</v>
      </c>
      <c r="N565" s="99">
        <v>0.91982456457345574</v>
      </c>
      <c r="O565" s="99">
        <v>0.70994668069361322</v>
      </c>
      <c r="P565" s="99">
        <v>1.0182178421659713</v>
      </c>
      <c r="Q565" s="99">
        <v>1.1101348423483193</v>
      </c>
      <c r="R565" s="99">
        <v>1.6503787095764386</v>
      </c>
      <c r="S565" s="99">
        <v>1.1036760306702962</v>
      </c>
      <c r="T565" s="99">
        <v>2.696448979080357</v>
      </c>
      <c r="U565" s="99">
        <v>1.3704268884398021</v>
      </c>
      <c r="V565" s="99">
        <v>1.5682423930741562</v>
      </c>
      <c r="W565" s="99">
        <v>1.2534109843130712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7.3987615721562507</v>
      </c>
      <c r="D566" s="99">
        <v>7.4237500955427498</v>
      </c>
      <c r="E566" s="99">
        <v>7.4234338369315314</v>
      </c>
      <c r="F566" s="99">
        <v>7.7569457208579475</v>
      </c>
      <c r="G566" s="99">
        <v>7.7126100197972685</v>
      </c>
      <c r="H566" s="99">
        <v>7.7286712422826067</v>
      </c>
      <c r="I566" s="99">
        <v>7.3098051552912553</v>
      </c>
      <c r="J566" s="99">
        <v>7.5522019217983019</v>
      </c>
      <c r="K566" s="99">
        <v>6.8839232739378673</v>
      </c>
      <c r="L566" s="99">
        <v>7.2863649096099916</v>
      </c>
      <c r="M566" s="99">
        <v>6.8603985976970741</v>
      </c>
      <c r="N566" s="99">
        <v>6.6687194359061976</v>
      </c>
      <c r="O566" s="99">
        <v>7.1413921287497812</v>
      </c>
      <c r="P566" s="99">
        <v>6.4992610625876663</v>
      </c>
      <c r="Q566" s="99">
        <v>6.1547009364791121</v>
      </c>
      <c r="R566" s="99">
        <v>6.9112899359165469</v>
      </c>
      <c r="S566" s="99">
        <v>6.785807544174471</v>
      </c>
      <c r="T566" s="99">
        <v>7.7932750387504992</v>
      </c>
      <c r="U566" s="99">
        <v>6.838308728550019</v>
      </c>
      <c r="V566" s="99">
        <v>7.1651663668754431</v>
      </c>
      <c r="W566" s="99">
        <v>7.8375063871422137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11.300729431197102</v>
      </c>
      <c r="D567" s="102">
        <v>12.00059490435512</v>
      </c>
      <c r="E567" s="102">
        <v>11.570510190570271</v>
      </c>
      <c r="F567" s="102">
        <v>12.022637696526491</v>
      </c>
      <c r="G567" s="102">
        <v>11.715903177146293</v>
      </c>
      <c r="H567" s="102">
        <v>12.118525522669053</v>
      </c>
      <c r="I567" s="102">
        <v>11.371784163223071</v>
      </c>
      <c r="J567" s="102">
        <v>10.886401847037662</v>
      </c>
      <c r="K567" s="102">
        <v>9.5807597523326518</v>
      </c>
      <c r="L567" s="102">
        <v>10.507119375834616</v>
      </c>
      <c r="M567" s="102">
        <v>9.7958417867173573</v>
      </c>
      <c r="N567" s="102">
        <v>9.9524565101805642</v>
      </c>
      <c r="O567" s="102">
        <v>9.908921865717625</v>
      </c>
      <c r="P567" s="102">
        <v>9.8824457247721398</v>
      </c>
      <c r="Q567" s="102">
        <v>9.707043933707018</v>
      </c>
      <c r="R567" s="102">
        <v>10.961929018890336</v>
      </c>
      <c r="S567" s="102">
        <v>11.840092845217017</v>
      </c>
      <c r="T567" s="102">
        <v>11.495799450089587</v>
      </c>
      <c r="U567" s="102">
        <v>10.905041364400759</v>
      </c>
      <c r="V567" s="102">
        <v>10.493646966269324</v>
      </c>
      <c r="W567" s="102">
        <v>10.609638634100451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13.444596952558571</v>
      </c>
      <c r="D568" s="105">
        <v>15.623042027776924</v>
      </c>
      <c r="E568" s="105">
        <v>15.890047118969511</v>
      </c>
      <c r="F568" s="105">
        <v>14.121029690211715</v>
      </c>
      <c r="G568" s="105">
        <v>14.315411538149206</v>
      </c>
      <c r="H568" s="105">
        <v>14.793489059311405</v>
      </c>
      <c r="I568" s="105">
        <v>13.424575281013107</v>
      </c>
      <c r="J568" s="105">
        <v>12.216646573323176</v>
      </c>
      <c r="K568" s="105">
        <v>11.771570285302102</v>
      </c>
      <c r="L568" s="105">
        <v>10.728761509822148</v>
      </c>
      <c r="M568" s="105">
        <v>12.19194146465647</v>
      </c>
      <c r="N568" s="105">
        <v>11.264368024853676</v>
      </c>
      <c r="O568" s="105">
        <v>10.114291947214813</v>
      </c>
      <c r="P568" s="105">
        <v>10.286186654899236</v>
      </c>
      <c r="Q568" s="105">
        <v>10.709090245714386</v>
      </c>
      <c r="R568" s="105">
        <v>12.077259549169103</v>
      </c>
      <c r="S568" s="105">
        <v>13.855957917082806</v>
      </c>
      <c r="T568" s="105">
        <v>13.179269366632397</v>
      </c>
      <c r="U568" s="105">
        <v>12.855208489450716</v>
      </c>
      <c r="V568" s="105">
        <v>11.042807457541553</v>
      </c>
      <c r="W568" s="105">
        <v>12.024248221649362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4.8077256928516583</v>
      </c>
      <c r="D569" s="99">
        <v>6.236415485520669</v>
      </c>
      <c r="E569" s="99">
        <v>6.4379635364213827</v>
      </c>
      <c r="F569" s="99">
        <v>5.3721617286462173</v>
      </c>
      <c r="G569" s="99">
        <v>5.1715745124529127</v>
      </c>
      <c r="H569" s="99">
        <v>5.3371095831037243</v>
      </c>
      <c r="I569" s="99">
        <v>4.6068736035488227</v>
      </c>
      <c r="J569" s="99">
        <v>3.5414457381375759</v>
      </c>
      <c r="K569" s="99">
        <v>3.5625834152111242</v>
      </c>
      <c r="L569" s="99">
        <v>3.527436644932036</v>
      </c>
      <c r="M569" s="99">
        <v>3.9949443038293668</v>
      </c>
      <c r="N569" s="99">
        <v>3.2121366843615977</v>
      </c>
      <c r="O569" s="99">
        <v>2.4273926712489802</v>
      </c>
      <c r="P569" s="99">
        <v>2.7963254864166309</v>
      </c>
      <c r="Q569" s="99">
        <v>2.8738067438379189</v>
      </c>
      <c r="R569" s="99">
        <v>3.3737074991113269</v>
      </c>
      <c r="S569" s="99">
        <v>4.9376055056143793</v>
      </c>
      <c r="T569" s="99">
        <v>4.7167234728337375</v>
      </c>
      <c r="U569" s="99">
        <v>4.3984818125468381</v>
      </c>
      <c r="V569" s="99">
        <v>3.0808356489083657</v>
      </c>
      <c r="W569" s="99">
        <v>3.8724533954951053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8.6368712597069095</v>
      </c>
      <c r="D570" s="99">
        <v>9.3866265422562538</v>
      </c>
      <c r="E570" s="99">
        <v>9.4520835825481306</v>
      </c>
      <c r="F570" s="99">
        <v>8.7488679615654963</v>
      </c>
      <c r="G570" s="99">
        <v>9.1438370256962944</v>
      </c>
      <c r="H570" s="99">
        <v>9.4563794762076725</v>
      </c>
      <c r="I570" s="99">
        <v>8.8177016774642798</v>
      </c>
      <c r="J570" s="99">
        <v>8.6752008351856009</v>
      </c>
      <c r="K570" s="99">
        <v>8.2089868700909765</v>
      </c>
      <c r="L570" s="99">
        <v>7.201324864890112</v>
      </c>
      <c r="M570" s="99">
        <v>8.1969971608271077</v>
      </c>
      <c r="N570" s="99">
        <v>8.0522313404920727</v>
      </c>
      <c r="O570" s="99">
        <v>7.6868992759658274</v>
      </c>
      <c r="P570" s="99">
        <v>7.4898611684826015</v>
      </c>
      <c r="Q570" s="99">
        <v>7.8352835018764679</v>
      </c>
      <c r="R570" s="99">
        <v>8.7035520500577768</v>
      </c>
      <c r="S570" s="99">
        <v>8.9183524114684278</v>
      </c>
      <c r="T570" s="99">
        <v>8.4625458937986586</v>
      </c>
      <c r="U570" s="99">
        <v>8.4567266769038802</v>
      </c>
      <c r="V570" s="99">
        <v>7.9619718086331854</v>
      </c>
      <c r="W570" s="99">
        <v>8.1517948261542532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6.6213718699307123</v>
      </c>
      <c r="D571" s="123">
        <v>6.1724076294006558</v>
      </c>
      <c r="E571" s="123">
        <v>6.121999838686464</v>
      </c>
      <c r="F571" s="123">
        <v>5.8836551392050689</v>
      </c>
      <c r="G571" s="123">
        <v>6.2747427263290092</v>
      </c>
      <c r="H571" s="123">
        <v>6.3776024233694759</v>
      </c>
      <c r="I571" s="123">
        <v>5.9223774349214731</v>
      </c>
      <c r="J571" s="123">
        <v>5.6040921716592607</v>
      </c>
      <c r="K571" s="123">
        <v>4.8963875113885154</v>
      </c>
      <c r="L571" s="123">
        <v>5.0585191692841756</v>
      </c>
      <c r="M571" s="123">
        <v>5.1449037311778731</v>
      </c>
      <c r="N571" s="123">
        <v>5.0256623881788123</v>
      </c>
      <c r="O571" s="123">
        <v>4.7028337261278628</v>
      </c>
      <c r="P571" s="123">
        <v>4.3357587788402778</v>
      </c>
      <c r="Q571" s="123">
        <v>4.6179898153637549</v>
      </c>
      <c r="R571" s="123">
        <v>4.9587878982531235</v>
      </c>
      <c r="S571" s="123">
        <v>5.4250910570867719</v>
      </c>
      <c r="T571" s="123">
        <v>5.4253208459326423</v>
      </c>
      <c r="U571" s="123">
        <v>5.1305942263411657</v>
      </c>
      <c r="V571" s="123">
        <v>4.7885252122172819</v>
      </c>
      <c r="W571" s="123">
        <v>4.971113537103105</v>
      </c>
      <c r="DA571" s="130" t="s">
        <v>4687</v>
      </c>
    </row>
    <row r="572" spans="1:105" ht="12" customHeight="1" x14ac:dyDescent="0.25">
      <c r="A572" s="97" t="s">
        <v>208</v>
      </c>
      <c r="B572" s="99"/>
      <c r="C572" s="99">
        <v>7.1698337524439157</v>
      </c>
      <c r="D572" s="99">
        <v>6.858221554386347</v>
      </c>
      <c r="E572" s="99">
        <v>6.5590157782841567</v>
      </c>
      <c r="F572" s="99">
        <v>5.7618915722548021</v>
      </c>
      <c r="G572" s="99">
        <v>7.0068924251371474</v>
      </c>
      <c r="H572" s="99">
        <v>7.0294961610829452</v>
      </c>
      <c r="I572" s="99">
        <v>7.9264821929376206</v>
      </c>
      <c r="J572" s="99">
        <v>7.1070651642068539</v>
      </c>
      <c r="K572" s="99">
        <v>6.6462079761671626</v>
      </c>
      <c r="L572" s="99">
        <v>5.4486326931844928</v>
      </c>
      <c r="M572" s="99">
        <v>6.9997315385293177</v>
      </c>
      <c r="N572" s="99">
        <v>6.8784524262167208</v>
      </c>
      <c r="O572" s="99">
        <v>6.075619775670023</v>
      </c>
      <c r="P572" s="99">
        <v>5.3168272335827433</v>
      </c>
      <c r="Q572" s="99">
        <v>5.8217554136357288</v>
      </c>
      <c r="R572" s="99">
        <v>5.6585875843797249</v>
      </c>
      <c r="S572" s="99">
        <v>5.8852249016736726</v>
      </c>
      <c r="T572" s="99">
        <v>6.4634950431246434</v>
      </c>
      <c r="U572" s="99">
        <v>6.0402645452192898</v>
      </c>
      <c r="V572" s="99">
        <v>5.6576472808135518</v>
      </c>
      <c r="W572" s="99">
        <v>6.1733519915097839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7.1223797368549322</v>
      </c>
      <c r="D573" s="99">
        <v>6.0597304392209086</v>
      </c>
      <c r="E573" s="99">
        <v>6.2521201451077024</v>
      </c>
      <c r="F573" s="99">
        <v>5.5101989926583599</v>
      </c>
      <c r="G573" s="99">
        <v>6.5599200168887233</v>
      </c>
      <c r="H573" s="99">
        <v>5.9117246909272216</v>
      </c>
      <c r="I573" s="99">
        <v>5.7558836105834192</v>
      </c>
      <c r="J573" s="99">
        <v>5.0158627791062891</v>
      </c>
      <c r="K573" s="99">
        <v>4.9382996831197294</v>
      </c>
      <c r="L573" s="99">
        <v>4.9451973451102864</v>
      </c>
      <c r="M573" s="99">
        <v>5.3718445531777821</v>
      </c>
      <c r="N573" s="99">
        <v>4.7190166153426691</v>
      </c>
      <c r="O573" s="99">
        <v>4.3196266013835025</v>
      </c>
      <c r="P573" s="99">
        <v>4.2311043897336411</v>
      </c>
      <c r="Q573" s="99">
        <v>4.4047453611788328</v>
      </c>
      <c r="R573" s="99">
        <v>4.6518400719373103</v>
      </c>
      <c r="S573" s="99">
        <v>5.2371006938565445</v>
      </c>
      <c r="T573" s="99">
        <v>5.2313913596438768</v>
      </c>
      <c r="U573" s="99">
        <v>5.1189654823388038</v>
      </c>
      <c r="V573" s="99">
        <v>4.6224211294767032</v>
      </c>
      <c r="W573" s="99">
        <v>4.5777894235312795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6.3506594649937318</v>
      </c>
      <c r="D574" s="110">
        <v>6.1862231373728536</v>
      </c>
      <c r="E574" s="110">
        <v>6.0096362436460646</v>
      </c>
      <c r="F574" s="110">
        <v>6.1272474130024204</v>
      </c>
      <c r="G574" s="110">
        <v>6.0650007462429949</v>
      </c>
      <c r="H574" s="110">
        <v>6.4959210673480996</v>
      </c>
      <c r="I574" s="110">
        <v>5.8350342326977094</v>
      </c>
      <c r="J574" s="110">
        <v>5.6277492696933376</v>
      </c>
      <c r="K574" s="110">
        <v>4.6976201357661198</v>
      </c>
      <c r="L574" s="110">
        <v>5.0681872939758419</v>
      </c>
      <c r="M574" s="110">
        <v>4.8298355447295576</v>
      </c>
      <c r="N574" s="110">
        <v>4.8666194962920057</v>
      </c>
      <c r="O574" s="110">
        <v>4.6700823278524961</v>
      </c>
      <c r="P574" s="110">
        <v>4.2664916379548821</v>
      </c>
      <c r="Q574" s="110">
        <v>4.5460102423278776</v>
      </c>
      <c r="R574" s="110">
        <v>4.9926309384641518</v>
      </c>
      <c r="S574" s="110">
        <v>5.431964763728077</v>
      </c>
      <c r="T574" s="110">
        <v>5.3288158867917064</v>
      </c>
      <c r="U574" s="110">
        <v>5.0229226158873557</v>
      </c>
      <c r="V574" s="110">
        <v>4.7399165888165848</v>
      </c>
      <c r="W574" s="110">
        <v>4.968078139567746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1.8974765024468401</v>
      </c>
      <c r="D576" s="118">
        <f t="shared" si="275"/>
        <v>1.5476211055694633</v>
      </c>
      <c r="E576" s="118">
        <f t="shared" si="275"/>
        <v>1.6818992888276676</v>
      </c>
      <c r="F576" s="118">
        <f t="shared" si="275"/>
        <v>1.5781645280529251</v>
      </c>
      <c r="G576" s="118">
        <f t="shared" si="275"/>
        <v>1.7621968140134605</v>
      </c>
      <c r="H576" s="118">
        <f t="shared" si="275"/>
        <v>1.2558486834549452</v>
      </c>
      <c r="I576" s="118">
        <f t="shared" si="275"/>
        <v>0.99962855858579935</v>
      </c>
      <c r="J576" s="118">
        <f t="shared" si="275"/>
        <v>0.95875179951803613</v>
      </c>
      <c r="K576" s="118">
        <f t="shared" si="275"/>
        <v>1.045788164630012</v>
      </c>
      <c r="L576" s="118">
        <f t="shared" si="275"/>
        <v>0.95993075652363713</v>
      </c>
      <c r="M576" s="118">
        <f t="shared" si="275"/>
        <v>1.1361589237487846</v>
      </c>
      <c r="N576" s="118">
        <f t="shared" si="275"/>
        <v>0.88562787447081814</v>
      </c>
      <c r="O576" s="118">
        <f t="shared" si="275"/>
        <v>0.86056025764431254</v>
      </c>
      <c r="P576" s="118">
        <f t="shared" si="275"/>
        <v>0.80401586208743336</v>
      </c>
      <c r="Q576" s="118">
        <f t="shared" si="275"/>
        <v>0.73938723689926455</v>
      </c>
      <c r="R576" s="118">
        <f t="shared" ref="R576:V576" si="276">R577+R580+R582+R595</f>
        <v>0.86890246279739725</v>
      </c>
      <c r="S576" s="118">
        <f t="shared" si="276"/>
        <v>0.88982741604843718</v>
      </c>
      <c r="T576" s="118">
        <f t="shared" si="276"/>
        <v>0.87701645511580206</v>
      </c>
      <c r="U576" s="118">
        <f t="shared" si="276"/>
        <v>0.76921805907910468</v>
      </c>
      <c r="V576" s="118">
        <f t="shared" si="276"/>
        <v>0.6813662492045035</v>
      </c>
      <c r="W576" s="118">
        <f t="shared" ref="W576" si="277">W577+W580+W582+W595</f>
        <v>0.67993498307078126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205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1.0457389087108764</v>
      </c>
      <c r="D582" s="123">
        <v>0.78540116351536049</v>
      </c>
      <c r="E582" s="123">
        <v>0.84587574367416796</v>
      </c>
      <c r="F582" s="123">
        <v>0.82440616020911639</v>
      </c>
      <c r="G582" s="123">
        <v>0.9486527442558722</v>
      </c>
      <c r="H582" s="123">
        <v>0.68822822641110959</v>
      </c>
      <c r="I582" s="123">
        <v>0.41874817030699468</v>
      </c>
      <c r="J582" s="123">
        <v>0.45895474187127233</v>
      </c>
      <c r="K582" s="123">
        <v>0.49111378565312019</v>
      </c>
      <c r="L582" s="123">
        <v>0.46136897261892879</v>
      </c>
      <c r="M582" s="123">
        <v>0.59439659496370423</v>
      </c>
      <c r="N582" s="123">
        <v>0.44973323267030452</v>
      </c>
      <c r="O582" s="123">
        <v>0.43769074232487337</v>
      </c>
      <c r="P582" s="123">
        <v>0.30141884513951417</v>
      </c>
      <c r="Q582" s="123">
        <v>0.28970882602120357</v>
      </c>
      <c r="R582" s="123">
        <v>0.37449124786517718</v>
      </c>
      <c r="S582" s="123">
        <v>0.39270002524129616</v>
      </c>
      <c r="T582" s="123">
        <v>0.3261787254126699</v>
      </c>
      <c r="U582" s="123">
        <v>0.32616757986817707</v>
      </c>
      <c r="V582" s="123">
        <v>0.28651673069626943</v>
      </c>
      <c r="W582" s="123">
        <v>0.31002540498415654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205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3.8257587450934181</v>
      </c>
      <c r="D587" s="102">
        <v>3.9591881808572129</v>
      </c>
      <c r="E587" s="102">
        <v>3.8736949474041831</v>
      </c>
      <c r="F587" s="102">
        <v>3.8780232123342517</v>
      </c>
      <c r="G587" s="102">
        <v>4.3325071021708048</v>
      </c>
      <c r="H587" s="102">
        <v>3.8224284876602628</v>
      </c>
      <c r="I587" s="102">
        <v>3.603730993211042</v>
      </c>
      <c r="J587" s="102">
        <v>3.4276405583919427</v>
      </c>
      <c r="K587" s="102">
        <v>3.177665411450044</v>
      </c>
      <c r="L587" s="102">
        <v>3.2997979149731123</v>
      </c>
      <c r="M587" s="102">
        <v>3.0243643417964954</v>
      </c>
      <c r="N587" s="102">
        <v>2.8799958845083626</v>
      </c>
      <c r="O587" s="102">
        <v>2.7719093079779973</v>
      </c>
      <c r="P587" s="102">
        <v>2.7237348811724473</v>
      </c>
      <c r="Q587" s="102">
        <v>2.7452267043010732</v>
      </c>
      <c r="R587" s="102">
        <v>2.9654997281129671</v>
      </c>
      <c r="S587" s="102">
        <v>3.0359455008039298</v>
      </c>
      <c r="T587" s="102">
        <v>3.2777366546455364</v>
      </c>
      <c r="U587" s="102">
        <v>2.7729499306234051</v>
      </c>
      <c r="V587" s="102">
        <v>2.5780380518430923</v>
      </c>
      <c r="W587" s="102">
        <v>2.5482675759751916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0.75098248370506915</v>
      </c>
      <c r="D588" s="105">
        <v>0.80167547610076484</v>
      </c>
      <c r="E588" s="105">
        <v>0.61885343312902152</v>
      </c>
      <c r="F588" s="105">
        <v>0.87809637977821453</v>
      </c>
      <c r="G588" s="105">
        <v>0.8375541649796171</v>
      </c>
      <c r="H588" s="105">
        <v>0.86451004409383181</v>
      </c>
      <c r="I588" s="105">
        <v>0.47289726026793516</v>
      </c>
      <c r="J588" s="105">
        <v>0.60871358582263713</v>
      </c>
      <c r="K588" s="105">
        <v>0.46306587332263699</v>
      </c>
      <c r="L588" s="105">
        <v>0.5627668844609911</v>
      </c>
      <c r="M588" s="105">
        <v>0.39969021466866894</v>
      </c>
      <c r="N588" s="105">
        <v>0.32737840314710143</v>
      </c>
      <c r="O588" s="105">
        <v>0.25072192651305386</v>
      </c>
      <c r="P588" s="105">
        <v>0.33992994849531361</v>
      </c>
      <c r="Q588" s="105">
        <v>0.35091104462892597</v>
      </c>
      <c r="R588" s="105">
        <v>0.49514189762249211</v>
      </c>
      <c r="S588" s="105">
        <v>0.33601151360780768</v>
      </c>
      <c r="T588" s="105">
        <v>0.74706166848923861</v>
      </c>
      <c r="U588" s="105">
        <v>0.38663308927273288</v>
      </c>
      <c r="V588" s="105">
        <v>0.4415769932714721</v>
      </c>
      <c r="W588" s="105">
        <v>0.36275794995896843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0.75098248370506915</v>
      </c>
      <c r="D589" s="99">
        <v>0.80167547610076484</v>
      </c>
      <c r="E589" s="99">
        <v>0.61885343312902152</v>
      </c>
      <c r="F589" s="99">
        <v>0.87809637977821453</v>
      </c>
      <c r="G589" s="99">
        <v>0.8375541649796171</v>
      </c>
      <c r="H589" s="99">
        <v>0.86451004409383181</v>
      </c>
      <c r="I589" s="99">
        <v>0.47289726026793516</v>
      </c>
      <c r="J589" s="99">
        <v>0.60871358582263713</v>
      </c>
      <c r="K589" s="99">
        <v>0.46306587332263699</v>
      </c>
      <c r="L589" s="99">
        <v>0.5627668844609911</v>
      </c>
      <c r="M589" s="99">
        <v>0.39969021466866894</v>
      </c>
      <c r="N589" s="99">
        <v>0.32737840314710143</v>
      </c>
      <c r="O589" s="99">
        <v>0.25072192651305386</v>
      </c>
      <c r="P589" s="99">
        <v>0.33992994849531361</v>
      </c>
      <c r="Q589" s="99">
        <v>0.35091104462892597</v>
      </c>
      <c r="R589" s="99">
        <v>0.49514189762249211</v>
      </c>
      <c r="S589" s="99">
        <v>0.33601151360780768</v>
      </c>
      <c r="T589" s="99">
        <v>0.74706166848923861</v>
      </c>
      <c r="U589" s="99">
        <v>0.38663308927273288</v>
      </c>
      <c r="V589" s="99">
        <v>0.4415769932714721</v>
      </c>
      <c r="W589" s="99">
        <v>0.36275794995896843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0.85173759373596369</v>
      </c>
      <c r="D595" s="123">
        <v>0.76221994205410293</v>
      </c>
      <c r="E595" s="123">
        <v>0.83602354515349953</v>
      </c>
      <c r="F595" s="123">
        <v>0.75375836784380879</v>
      </c>
      <c r="G595" s="123">
        <v>0.81354406975758842</v>
      </c>
      <c r="H595" s="123">
        <v>0.56762045704383557</v>
      </c>
      <c r="I595" s="123">
        <v>0.58088038827880462</v>
      </c>
      <c r="J595" s="123">
        <v>0.49979705764676385</v>
      </c>
      <c r="K595" s="123">
        <v>0.55467437897689176</v>
      </c>
      <c r="L595" s="123">
        <v>0.49856178390470834</v>
      </c>
      <c r="M595" s="123">
        <v>0.54176232878508024</v>
      </c>
      <c r="N595" s="123">
        <v>0.43589464180051368</v>
      </c>
      <c r="O595" s="123">
        <v>0.42286951531943923</v>
      </c>
      <c r="P595" s="123">
        <v>0.50259701694791914</v>
      </c>
      <c r="Q595" s="123">
        <v>0.44967841087806099</v>
      </c>
      <c r="R595" s="123">
        <v>0.49441121493222007</v>
      </c>
      <c r="S595" s="123">
        <v>0.49712739080714108</v>
      </c>
      <c r="T595" s="123">
        <v>0.55083772970313216</v>
      </c>
      <c r="U595" s="123">
        <v>0.44305047921092766</v>
      </c>
      <c r="V595" s="123">
        <v>0.39484951850823408</v>
      </c>
      <c r="W595" s="123">
        <v>0.36990957808662467</v>
      </c>
      <c r="DA595" s="130" t="s">
        <v>4855</v>
      </c>
    </row>
    <row r="596" spans="1:105" ht="12" customHeight="1" x14ac:dyDescent="0.25">
      <c r="A596" s="97" t="s">
        <v>208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2.7483110248010711</v>
      </c>
      <c r="D597" s="99">
        <v>2.3050181616868497</v>
      </c>
      <c r="E597" s="99">
        <v>2.387994029266757</v>
      </c>
      <c r="F597" s="99">
        <v>2.1078890243566204</v>
      </c>
      <c r="G597" s="99">
        <v>2.506250768767782</v>
      </c>
      <c r="H597" s="99">
        <v>2.2367360611305074</v>
      </c>
      <c r="I597" s="99">
        <v>2.1784387125946818</v>
      </c>
      <c r="J597" s="99">
        <v>1.8942093830059308</v>
      </c>
      <c r="K597" s="99">
        <v>1.8783827240565014</v>
      </c>
      <c r="L597" s="99">
        <v>1.8674056670483727</v>
      </c>
      <c r="M597" s="99">
        <v>2.0546668015006069</v>
      </c>
      <c r="N597" s="99">
        <v>1.7910358878621246</v>
      </c>
      <c r="O597" s="99">
        <v>1.6322148961113674</v>
      </c>
      <c r="P597" s="99">
        <v>1.5821667301948925</v>
      </c>
      <c r="Q597" s="99">
        <v>1.6580452046548784</v>
      </c>
      <c r="R597" s="99">
        <v>1.7474011292772134</v>
      </c>
      <c r="S597" s="99">
        <v>1.9696746542691057</v>
      </c>
      <c r="T597" s="99">
        <v>1.9595458300653659</v>
      </c>
      <c r="U597" s="99">
        <v>1.9087296757595131</v>
      </c>
      <c r="V597" s="99">
        <v>1.7159232049278221</v>
      </c>
      <c r="W597" s="99">
        <v>1.6909195980645266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145280</v>
      </c>
      <c r="C5" s="120">
        <v>132537</v>
      </c>
      <c r="D5" s="120">
        <v>115438</v>
      </c>
      <c r="E5" s="120">
        <v>99941</v>
      </c>
      <c r="F5" s="120">
        <v>80395</v>
      </c>
      <c r="G5" s="120">
        <v>24856</v>
      </c>
      <c r="H5" s="120">
        <v>26829</v>
      </c>
      <c r="I5" s="120">
        <v>29195</v>
      </c>
      <c r="J5" s="120">
        <v>33020</v>
      </c>
      <c r="K5" s="120">
        <v>38590</v>
      </c>
      <c r="L5" s="120">
        <v>44310</v>
      </c>
      <c r="M5" s="120">
        <v>47783</v>
      </c>
      <c r="N5" s="120">
        <v>49666</v>
      </c>
      <c r="O5" s="120">
        <v>49351</v>
      </c>
      <c r="P5" s="120">
        <v>48943</v>
      </c>
      <c r="Q5" s="120">
        <v>50149</v>
      </c>
      <c r="R5" s="120">
        <v>50559</v>
      </c>
      <c r="S5" s="120">
        <v>50282</v>
      </c>
      <c r="T5" s="120">
        <v>50350</v>
      </c>
      <c r="U5" s="120">
        <v>50585</v>
      </c>
      <c r="V5" s="120">
        <v>51012</v>
      </c>
      <c r="W5" s="120">
        <v>55063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211</v>
      </c>
      <c r="B7" s="52">
        <v>145280</v>
      </c>
      <c r="C7" s="52">
        <v>132537</v>
      </c>
      <c r="D7" s="52">
        <v>115438</v>
      </c>
      <c r="E7" s="52">
        <v>99941</v>
      </c>
      <c r="F7" s="52">
        <v>80395</v>
      </c>
      <c r="G7" s="52">
        <v>24856</v>
      </c>
      <c r="H7" s="52">
        <v>26829</v>
      </c>
      <c r="I7" s="52">
        <v>29195</v>
      </c>
      <c r="J7" s="52">
        <v>33020</v>
      </c>
      <c r="K7" s="52">
        <v>38590</v>
      </c>
      <c r="L7" s="52">
        <v>44310</v>
      </c>
      <c r="M7" s="52">
        <v>47783</v>
      </c>
      <c r="N7" s="52">
        <v>49666</v>
      </c>
      <c r="O7" s="52">
        <v>49351</v>
      </c>
      <c r="P7" s="52">
        <v>48943</v>
      </c>
      <c r="Q7" s="52">
        <v>50149</v>
      </c>
      <c r="R7" s="52">
        <v>50559</v>
      </c>
      <c r="S7" s="52">
        <v>50282</v>
      </c>
      <c r="T7" s="52">
        <v>50350</v>
      </c>
      <c r="U7" s="52">
        <v>50585</v>
      </c>
      <c r="V7" s="52">
        <v>51012</v>
      </c>
      <c r="W7" s="52">
        <v>55063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9261</v>
      </c>
      <c r="C9" s="52">
        <v>9461</v>
      </c>
      <c r="D9" s="52">
        <v>9530</v>
      </c>
      <c r="E9" s="52">
        <v>8588</v>
      </c>
      <c r="F9" s="52">
        <v>7420</v>
      </c>
      <c r="G9" s="52">
        <v>1589</v>
      </c>
      <c r="H9" s="52">
        <v>1793</v>
      </c>
      <c r="I9" s="52">
        <v>2060</v>
      </c>
      <c r="J9" s="52">
        <v>2298</v>
      </c>
      <c r="K9" s="52">
        <v>2620</v>
      </c>
      <c r="L9" s="52">
        <v>3124</v>
      </c>
      <c r="M9" s="52">
        <v>3507</v>
      </c>
      <c r="N9" s="52">
        <v>3683</v>
      </c>
      <c r="O9" s="52">
        <v>3619</v>
      </c>
      <c r="P9" s="52">
        <v>3386</v>
      </c>
      <c r="Q9" s="52">
        <v>3087</v>
      </c>
      <c r="R9" s="52">
        <v>2989</v>
      </c>
      <c r="S9" s="52">
        <v>2841</v>
      </c>
      <c r="T9" s="52">
        <v>2636</v>
      </c>
      <c r="U9" s="52">
        <v>2455</v>
      </c>
      <c r="V9" s="52">
        <v>2414</v>
      </c>
      <c r="W9" s="52">
        <v>2422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7196</v>
      </c>
      <c r="C11" s="52">
        <v>9750</v>
      </c>
      <c r="D11" s="52">
        <v>14234</v>
      </c>
      <c r="E11" s="52">
        <v>17029</v>
      </c>
      <c r="F11" s="52">
        <v>18899</v>
      </c>
      <c r="G11" s="52">
        <v>20580</v>
      </c>
      <c r="H11" s="52">
        <v>22126</v>
      </c>
      <c r="I11" s="52">
        <v>23992</v>
      </c>
      <c r="J11" s="52">
        <v>26759</v>
      </c>
      <c r="K11" s="52">
        <v>30407</v>
      </c>
      <c r="L11" s="52">
        <v>33680</v>
      </c>
      <c r="M11" s="52">
        <v>35119</v>
      </c>
      <c r="N11" s="52">
        <v>35607</v>
      </c>
      <c r="O11" s="52">
        <v>34904</v>
      </c>
      <c r="P11" s="52">
        <v>33514</v>
      </c>
      <c r="Q11" s="52">
        <v>33677</v>
      </c>
      <c r="R11" s="52">
        <v>33033</v>
      </c>
      <c r="S11" s="52">
        <v>32961</v>
      </c>
      <c r="T11" s="52">
        <v>32522</v>
      </c>
      <c r="U11" s="52">
        <v>32085</v>
      </c>
      <c r="V11" s="52">
        <v>28826</v>
      </c>
      <c r="W11" s="52">
        <v>31814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2</v>
      </c>
      <c r="F12" s="52">
        <v>7</v>
      </c>
      <c r="G12" s="52">
        <v>8</v>
      </c>
      <c r="H12" s="52">
        <v>10</v>
      </c>
      <c r="I12" s="52">
        <v>11</v>
      </c>
      <c r="J12" s="52">
        <v>17</v>
      </c>
      <c r="K12" s="52">
        <v>39</v>
      </c>
      <c r="L12" s="52">
        <v>54</v>
      </c>
      <c r="M12" s="52">
        <v>71</v>
      </c>
      <c r="N12" s="52">
        <v>102</v>
      </c>
      <c r="O12" s="52">
        <v>123</v>
      </c>
      <c r="P12" s="52">
        <v>192</v>
      </c>
      <c r="Q12" s="52">
        <v>239</v>
      </c>
      <c r="R12" s="52">
        <v>305</v>
      </c>
      <c r="S12" s="52">
        <v>303</v>
      </c>
      <c r="T12" s="52">
        <v>331</v>
      </c>
      <c r="U12" s="52">
        <v>340</v>
      </c>
      <c r="V12" s="52">
        <v>347</v>
      </c>
      <c r="W12" s="52">
        <v>451</v>
      </c>
      <c r="DA12" s="63" t="s">
        <v>1106</v>
      </c>
    </row>
    <row r="13" spans="1:105" ht="12" customHeight="1" x14ac:dyDescent="0.25">
      <c r="A13" s="97" t="s">
        <v>122</v>
      </c>
      <c r="B13" s="52">
        <v>133105</v>
      </c>
      <c r="C13" s="52">
        <v>118411</v>
      </c>
      <c r="D13" s="52">
        <v>97609</v>
      </c>
      <c r="E13" s="52">
        <v>79369</v>
      </c>
      <c r="F13" s="52">
        <v>58449</v>
      </c>
      <c r="G13" s="52">
        <v>3013</v>
      </c>
      <c r="H13" s="52">
        <v>3223</v>
      </c>
      <c r="I13" s="52">
        <v>3353</v>
      </c>
      <c r="J13" s="52">
        <v>3762</v>
      </c>
      <c r="K13" s="52">
        <v>4060</v>
      </c>
      <c r="L13" s="52">
        <v>5410</v>
      </c>
      <c r="M13" s="52">
        <v>5707</v>
      </c>
      <c r="N13" s="52">
        <v>6170</v>
      </c>
      <c r="O13" s="52">
        <v>5899</v>
      </c>
      <c r="P13" s="52">
        <v>5364</v>
      </c>
      <c r="Q13" s="52">
        <v>4725</v>
      </c>
      <c r="R13" s="52">
        <v>4411</v>
      </c>
      <c r="S13" s="52">
        <v>4201</v>
      </c>
      <c r="T13" s="52">
        <v>3884</v>
      </c>
      <c r="U13" s="52">
        <v>3721</v>
      </c>
      <c r="V13" s="52">
        <v>6200</v>
      </c>
      <c r="W13" s="52">
        <v>3810</v>
      </c>
      <c r="DA13" s="63" t="s">
        <v>1107</v>
      </c>
    </row>
    <row r="14" spans="1:105" ht="12" customHeight="1" x14ac:dyDescent="0.25">
      <c r="A14" s="97" t="s">
        <v>121</v>
      </c>
      <c r="B14" s="52">
        <v>4979</v>
      </c>
      <c r="C14" s="52">
        <v>4376</v>
      </c>
      <c r="D14" s="52">
        <v>3595</v>
      </c>
      <c r="E14" s="52">
        <v>3541</v>
      </c>
      <c r="F14" s="52">
        <v>3040</v>
      </c>
      <c r="G14" s="52">
        <v>1255</v>
      </c>
      <c r="H14" s="52">
        <v>1470</v>
      </c>
      <c r="I14" s="52">
        <v>1839</v>
      </c>
      <c r="J14" s="52">
        <v>2482</v>
      </c>
      <c r="K14" s="52">
        <v>4084</v>
      </c>
      <c r="L14" s="52">
        <v>5166</v>
      </c>
      <c r="M14" s="52">
        <v>6886</v>
      </c>
      <c r="N14" s="52">
        <v>7787</v>
      </c>
      <c r="O14" s="52">
        <v>8425</v>
      </c>
      <c r="P14" s="52">
        <v>9873</v>
      </c>
      <c r="Q14" s="52">
        <v>11508</v>
      </c>
      <c r="R14" s="52">
        <v>12810</v>
      </c>
      <c r="S14" s="52">
        <v>12817</v>
      </c>
      <c r="T14" s="52">
        <v>13613</v>
      </c>
      <c r="U14" s="52">
        <v>14439</v>
      </c>
      <c r="V14" s="52">
        <v>15639</v>
      </c>
      <c r="W14" s="52">
        <v>18988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68831</v>
      </c>
      <c r="C16" s="52">
        <v>63930</v>
      </c>
      <c r="D16" s="52">
        <v>57722</v>
      </c>
      <c r="E16" s="52">
        <v>49952</v>
      </c>
      <c r="F16" s="52">
        <v>40440</v>
      </c>
      <c r="G16" s="52">
        <v>15035</v>
      </c>
      <c r="H16" s="52">
        <v>16063</v>
      </c>
      <c r="I16" s="52">
        <v>17744</v>
      </c>
      <c r="J16" s="52">
        <v>19904</v>
      </c>
      <c r="K16" s="52">
        <v>22586</v>
      </c>
      <c r="L16" s="52">
        <v>24215</v>
      </c>
      <c r="M16" s="52">
        <v>23869</v>
      </c>
      <c r="N16" s="52">
        <v>22667</v>
      </c>
      <c r="O16" s="52">
        <v>20845</v>
      </c>
      <c r="P16" s="52">
        <v>18107</v>
      </c>
      <c r="Q16" s="52">
        <v>16886</v>
      </c>
      <c r="R16" s="52">
        <v>15875</v>
      </c>
      <c r="S16" s="52">
        <v>15705</v>
      </c>
      <c r="T16" s="52">
        <v>15471</v>
      </c>
      <c r="U16" s="52">
        <v>15225</v>
      </c>
      <c r="V16" s="52">
        <v>14086</v>
      </c>
      <c r="W16" s="52">
        <v>15037</v>
      </c>
      <c r="DA16" s="63" t="s">
        <v>1109</v>
      </c>
    </row>
    <row r="17" spans="1:105" ht="12" customHeight="1" x14ac:dyDescent="0.25">
      <c r="A17" s="109" t="s">
        <v>120</v>
      </c>
      <c r="B17" s="36">
        <v>76449</v>
      </c>
      <c r="C17" s="36">
        <v>68607</v>
      </c>
      <c r="D17" s="36">
        <v>57716</v>
      </c>
      <c r="E17" s="36">
        <v>49989</v>
      </c>
      <c r="F17" s="36">
        <v>39955</v>
      </c>
      <c r="G17" s="36">
        <v>9821</v>
      </c>
      <c r="H17" s="36">
        <v>10766</v>
      </c>
      <c r="I17" s="36">
        <v>11451</v>
      </c>
      <c r="J17" s="36">
        <v>13116</v>
      </c>
      <c r="K17" s="36">
        <v>16004</v>
      </c>
      <c r="L17" s="36">
        <v>20095</v>
      </c>
      <c r="M17" s="36">
        <v>23914</v>
      </c>
      <c r="N17" s="36">
        <v>26999</v>
      </c>
      <c r="O17" s="36">
        <v>28506</v>
      </c>
      <c r="P17" s="36">
        <v>30836</v>
      </c>
      <c r="Q17" s="36">
        <v>33263</v>
      </c>
      <c r="R17" s="36">
        <v>34684</v>
      </c>
      <c r="S17" s="36">
        <v>34577</v>
      </c>
      <c r="T17" s="36">
        <v>34879</v>
      </c>
      <c r="U17" s="36">
        <v>35360</v>
      </c>
      <c r="V17" s="36">
        <v>36926</v>
      </c>
      <c r="W17" s="36">
        <v>40026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211</v>
      </c>
      <c r="B21" s="52"/>
      <c r="C21" s="52">
        <v>16078</v>
      </c>
      <c r="D21" s="52">
        <v>22175</v>
      </c>
      <c r="E21" s="52">
        <v>20047</v>
      </c>
      <c r="F21" s="52">
        <v>23111</v>
      </c>
      <c r="G21" s="52">
        <v>58480</v>
      </c>
      <c r="H21" s="52">
        <v>828</v>
      </c>
      <c r="I21" s="52">
        <v>913</v>
      </c>
      <c r="J21" s="52">
        <v>1036</v>
      </c>
      <c r="K21" s="52">
        <v>1200</v>
      </c>
      <c r="L21" s="52">
        <v>1552</v>
      </c>
      <c r="M21" s="52">
        <v>1584</v>
      </c>
      <c r="N21" s="52">
        <v>3000</v>
      </c>
      <c r="O21" s="52">
        <v>4254</v>
      </c>
      <c r="P21" s="52">
        <v>5437</v>
      </c>
      <c r="Q21" s="52">
        <v>3787</v>
      </c>
      <c r="R21" s="52">
        <v>3144</v>
      </c>
      <c r="S21" s="52">
        <v>2938</v>
      </c>
      <c r="T21" s="52">
        <v>3442</v>
      </c>
      <c r="U21" s="52">
        <v>3643</v>
      </c>
      <c r="V21" s="52">
        <v>4595</v>
      </c>
      <c r="W21" s="52">
        <v>3079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1446</v>
      </c>
      <c r="D23" s="52">
        <v>1452</v>
      </c>
      <c r="E23" s="52">
        <v>1470</v>
      </c>
      <c r="F23" s="52">
        <v>1533</v>
      </c>
      <c r="G23" s="52">
        <v>6173</v>
      </c>
      <c r="H23" s="52">
        <v>140</v>
      </c>
      <c r="I23" s="52">
        <v>169</v>
      </c>
      <c r="J23" s="52">
        <v>221</v>
      </c>
      <c r="K23" s="52">
        <v>323</v>
      </c>
      <c r="L23" s="52">
        <v>370</v>
      </c>
      <c r="M23" s="52">
        <v>329</v>
      </c>
      <c r="N23" s="52">
        <v>318</v>
      </c>
      <c r="O23" s="52">
        <v>484</v>
      </c>
      <c r="P23" s="52">
        <v>547</v>
      </c>
      <c r="Q23" s="52">
        <v>671</v>
      </c>
      <c r="R23" s="52">
        <v>527</v>
      </c>
      <c r="S23" s="52">
        <v>548</v>
      </c>
      <c r="T23" s="52">
        <v>599</v>
      </c>
      <c r="U23" s="52">
        <v>509</v>
      </c>
      <c r="V23" s="52">
        <v>468</v>
      </c>
      <c r="W23" s="52">
        <v>398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562</v>
      </c>
      <c r="D25" s="52">
        <v>563</v>
      </c>
      <c r="E25" s="52">
        <v>569</v>
      </c>
      <c r="F25" s="52">
        <v>585</v>
      </c>
      <c r="G25" s="52">
        <v>618</v>
      </c>
      <c r="H25" s="52">
        <v>680</v>
      </c>
      <c r="I25" s="52">
        <v>773</v>
      </c>
      <c r="J25" s="52">
        <v>972</v>
      </c>
      <c r="K25" s="52">
        <v>1165</v>
      </c>
      <c r="L25" s="52">
        <v>1617</v>
      </c>
      <c r="M25" s="52">
        <v>1540</v>
      </c>
      <c r="N25" s="52">
        <v>3843</v>
      </c>
      <c r="O25" s="52">
        <v>6239</v>
      </c>
      <c r="P25" s="52">
        <v>7734</v>
      </c>
      <c r="Q25" s="52">
        <v>4759</v>
      </c>
      <c r="R25" s="52">
        <v>3776</v>
      </c>
      <c r="S25" s="52">
        <v>2739</v>
      </c>
      <c r="T25" s="52">
        <v>3561</v>
      </c>
      <c r="U25" s="52">
        <v>3608</v>
      </c>
      <c r="V25" s="52">
        <v>6049</v>
      </c>
      <c r="W25" s="52">
        <v>2233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2</v>
      </c>
      <c r="P26" s="52">
        <v>0</v>
      </c>
      <c r="Q26" s="52">
        <v>0</v>
      </c>
      <c r="R26" s="52">
        <v>4</v>
      </c>
      <c r="S26" s="52">
        <v>4</v>
      </c>
      <c r="T26" s="52">
        <v>5</v>
      </c>
      <c r="U26" s="52">
        <v>14</v>
      </c>
      <c r="V26" s="52">
        <v>14</v>
      </c>
      <c r="W26" s="52">
        <v>13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20804</v>
      </c>
      <c r="D27" s="52">
        <v>21018</v>
      </c>
      <c r="E27" s="52">
        <v>20733</v>
      </c>
      <c r="F27" s="52">
        <v>21883</v>
      </c>
      <c r="G27" s="52">
        <v>55978</v>
      </c>
      <c r="H27" s="52">
        <v>355</v>
      </c>
      <c r="I27" s="52">
        <v>258</v>
      </c>
      <c r="J27" s="52">
        <v>333</v>
      </c>
      <c r="K27" s="52">
        <v>434</v>
      </c>
      <c r="L27" s="52">
        <v>543</v>
      </c>
      <c r="M27" s="52">
        <v>692</v>
      </c>
      <c r="N27" s="52">
        <v>714</v>
      </c>
      <c r="O27" s="52">
        <v>636</v>
      </c>
      <c r="P27" s="52">
        <v>766</v>
      </c>
      <c r="Q27" s="52">
        <v>829</v>
      </c>
      <c r="R27" s="52">
        <v>926</v>
      </c>
      <c r="S27" s="52">
        <v>1048</v>
      </c>
      <c r="T27" s="52">
        <v>1144</v>
      </c>
      <c r="U27" s="52">
        <v>751</v>
      </c>
      <c r="V27" s="52">
        <v>640</v>
      </c>
      <c r="W27" s="52">
        <v>2457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779</v>
      </c>
      <c r="D28" s="52">
        <v>783</v>
      </c>
      <c r="E28" s="52">
        <v>776</v>
      </c>
      <c r="F28" s="52">
        <v>813</v>
      </c>
      <c r="G28" s="52">
        <v>2069</v>
      </c>
      <c r="H28" s="52">
        <v>36</v>
      </c>
      <c r="I28" s="52">
        <v>66</v>
      </c>
      <c r="J28" s="52">
        <v>118</v>
      </c>
      <c r="K28" s="52">
        <v>191</v>
      </c>
      <c r="L28" s="52">
        <v>302</v>
      </c>
      <c r="M28" s="52">
        <v>454</v>
      </c>
      <c r="N28" s="52">
        <v>412</v>
      </c>
      <c r="O28" s="52">
        <v>553</v>
      </c>
      <c r="P28" s="52">
        <v>790</v>
      </c>
      <c r="Q28" s="52">
        <v>1172</v>
      </c>
      <c r="R28" s="52">
        <v>1355</v>
      </c>
      <c r="S28" s="52">
        <v>1683</v>
      </c>
      <c r="T28" s="52">
        <v>1697</v>
      </c>
      <c r="U28" s="52">
        <v>1885</v>
      </c>
      <c r="V28" s="52">
        <v>1795</v>
      </c>
      <c r="W28" s="52">
        <v>2086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10755</v>
      </c>
      <c r="D30" s="52">
        <v>10841</v>
      </c>
      <c r="E30" s="52">
        <v>10767</v>
      </c>
      <c r="F30" s="52">
        <v>11439</v>
      </c>
      <c r="G30" s="52">
        <v>27767</v>
      </c>
      <c r="H30" s="52">
        <v>1810</v>
      </c>
      <c r="I30" s="52">
        <v>1788</v>
      </c>
      <c r="J30" s="52">
        <v>2294</v>
      </c>
      <c r="K30" s="52">
        <v>3170</v>
      </c>
      <c r="L30" s="52">
        <v>3186</v>
      </c>
      <c r="M30" s="52">
        <v>2535</v>
      </c>
      <c r="N30" s="52">
        <v>3402</v>
      </c>
      <c r="O30" s="52">
        <v>4276</v>
      </c>
      <c r="P30" s="52">
        <v>4995</v>
      </c>
      <c r="Q30" s="52">
        <v>3461</v>
      </c>
      <c r="R30" s="52">
        <v>3134</v>
      </c>
      <c r="S30" s="52">
        <v>3222</v>
      </c>
      <c r="T30" s="52">
        <v>3199</v>
      </c>
      <c r="U30" s="52">
        <v>2513</v>
      </c>
      <c r="V30" s="52">
        <v>3593</v>
      </c>
      <c r="W30" s="52">
        <v>2069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11946</v>
      </c>
      <c r="D31" s="36">
        <v>12041</v>
      </c>
      <c r="E31" s="36">
        <v>11915</v>
      </c>
      <c r="F31" s="36">
        <v>12588</v>
      </c>
      <c r="G31" s="36">
        <v>31938</v>
      </c>
      <c r="H31" s="36">
        <v>755</v>
      </c>
      <c r="I31" s="36">
        <v>864</v>
      </c>
      <c r="J31" s="36">
        <v>1130</v>
      </c>
      <c r="K31" s="36">
        <v>1623</v>
      </c>
      <c r="L31" s="36">
        <v>2094</v>
      </c>
      <c r="M31" s="36">
        <v>2449</v>
      </c>
      <c r="N31" s="36">
        <v>2306</v>
      </c>
      <c r="O31" s="36">
        <v>2429</v>
      </c>
      <c r="P31" s="36">
        <v>2734</v>
      </c>
      <c r="Q31" s="36">
        <v>3534</v>
      </c>
      <c r="R31" s="36">
        <v>4393</v>
      </c>
      <c r="S31" s="36">
        <v>5275</v>
      </c>
      <c r="T31" s="36">
        <v>5730</v>
      </c>
      <c r="U31" s="36">
        <v>5621</v>
      </c>
      <c r="V31" s="36">
        <v>5209</v>
      </c>
      <c r="W31" s="36">
        <v>5052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211</v>
      </c>
      <c r="B35" s="52"/>
      <c r="C35" s="52">
        <v>3335</v>
      </c>
      <c r="D35" s="52">
        <v>5076</v>
      </c>
      <c r="E35" s="52">
        <v>4550</v>
      </c>
      <c r="F35" s="52">
        <v>3565</v>
      </c>
      <c r="G35" s="52">
        <v>2941</v>
      </c>
      <c r="H35" s="52">
        <v>2801</v>
      </c>
      <c r="I35" s="52">
        <v>3279</v>
      </c>
      <c r="J35" s="52">
        <v>4861</v>
      </c>
      <c r="K35" s="52">
        <v>6770</v>
      </c>
      <c r="L35" s="52">
        <v>7272</v>
      </c>
      <c r="M35" s="52">
        <v>5057</v>
      </c>
      <c r="N35" s="52">
        <v>4883</v>
      </c>
      <c r="O35" s="52">
        <v>3939</v>
      </c>
      <c r="P35" s="52">
        <v>5029</v>
      </c>
      <c r="Q35" s="52">
        <v>4993</v>
      </c>
      <c r="R35" s="52">
        <v>3554</v>
      </c>
      <c r="S35" s="52">
        <v>2661</v>
      </c>
      <c r="T35" s="52">
        <v>3510</v>
      </c>
      <c r="U35" s="52">
        <v>3878</v>
      </c>
      <c r="V35" s="52">
        <v>5022</v>
      </c>
      <c r="W35" s="52">
        <v>7130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1646</v>
      </c>
      <c r="D37" s="52">
        <v>1521</v>
      </c>
      <c r="E37" s="52">
        <v>528</v>
      </c>
      <c r="F37" s="52">
        <v>365</v>
      </c>
      <c r="G37" s="52">
        <v>342</v>
      </c>
      <c r="H37" s="52">
        <v>344</v>
      </c>
      <c r="I37" s="52">
        <v>436</v>
      </c>
      <c r="J37" s="52">
        <v>459</v>
      </c>
      <c r="K37" s="52">
        <v>645</v>
      </c>
      <c r="L37" s="52">
        <v>874</v>
      </c>
      <c r="M37" s="52">
        <v>712</v>
      </c>
      <c r="N37" s="52">
        <v>494</v>
      </c>
      <c r="O37" s="52">
        <v>420</v>
      </c>
      <c r="P37" s="52">
        <v>314</v>
      </c>
      <c r="Q37" s="52">
        <v>372</v>
      </c>
      <c r="R37" s="52">
        <v>429</v>
      </c>
      <c r="S37" s="52">
        <v>400</v>
      </c>
      <c r="T37" s="52">
        <v>394</v>
      </c>
      <c r="U37" s="52">
        <v>328</v>
      </c>
      <c r="V37" s="52">
        <v>427</v>
      </c>
      <c r="W37" s="52">
        <v>406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3116</v>
      </c>
      <c r="D39" s="52">
        <v>5047</v>
      </c>
      <c r="E39" s="52">
        <v>3364</v>
      </c>
      <c r="F39" s="52">
        <v>2455</v>
      </c>
      <c r="G39" s="52">
        <v>2299</v>
      </c>
      <c r="H39" s="52">
        <v>2226</v>
      </c>
      <c r="I39" s="52">
        <v>2639</v>
      </c>
      <c r="J39" s="52">
        <v>3739</v>
      </c>
      <c r="K39" s="52">
        <v>4813</v>
      </c>
      <c r="L39" s="52">
        <v>4890</v>
      </c>
      <c r="M39" s="52">
        <v>2979</v>
      </c>
      <c r="N39" s="52">
        <v>4331</v>
      </c>
      <c r="O39" s="52">
        <v>5536</v>
      </c>
      <c r="P39" s="52">
        <v>6344</v>
      </c>
      <c r="Q39" s="52">
        <v>4922</v>
      </c>
      <c r="R39" s="52">
        <v>3132</v>
      </c>
      <c r="S39" s="52">
        <v>2667</v>
      </c>
      <c r="T39" s="52">
        <v>3122</v>
      </c>
      <c r="U39" s="52">
        <v>3171</v>
      </c>
      <c r="V39" s="52">
        <v>2790</v>
      </c>
      <c r="W39" s="52">
        <v>5221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2</v>
      </c>
      <c r="F40" s="52">
        <v>5</v>
      </c>
      <c r="G40" s="52">
        <v>1</v>
      </c>
      <c r="H40" s="52">
        <v>2</v>
      </c>
      <c r="I40" s="52">
        <v>1</v>
      </c>
      <c r="J40" s="52">
        <v>6</v>
      </c>
      <c r="K40" s="52">
        <v>22</v>
      </c>
      <c r="L40" s="52">
        <v>15</v>
      </c>
      <c r="M40" s="52">
        <v>17</v>
      </c>
      <c r="N40" s="52">
        <v>31</v>
      </c>
      <c r="O40" s="52">
        <v>23</v>
      </c>
      <c r="P40" s="52">
        <v>69</v>
      </c>
      <c r="Q40" s="52">
        <v>47</v>
      </c>
      <c r="R40" s="52">
        <v>70</v>
      </c>
      <c r="S40" s="52">
        <v>2</v>
      </c>
      <c r="T40" s="52">
        <v>33</v>
      </c>
      <c r="U40" s="52">
        <v>23</v>
      </c>
      <c r="V40" s="52">
        <v>21</v>
      </c>
      <c r="W40" s="52">
        <v>117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6110</v>
      </c>
      <c r="D41" s="52">
        <v>216</v>
      </c>
      <c r="E41" s="52">
        <v>2493</v>
      </c>
      <c r="F41" s="52">
        <v>963</v>
      </c>
      <c r="G41" s="52">
        <v>542</v>
      </c>
      <c r="H41" s="52">
        <v>565</v>
      </c>
      <c r="I41" s="52">
        <v>388</v>
      </c>
      <c r="J41" s="52">
        <v>742</v>
      </c>
      <c r="K41" s="52">
        <v>732</v>
      </c>
      <c r="L41" s="52">
        <v>1893</v>
      </c>
      <c r="M41" s="52">
        <v>989</v>
      </c>
      <c r="N41" s="52">
        <v>1177</v>
      </c>
      <c r="O41" s="52">
        <v>365</v>
      </c>
      <c r="P41" s="52">
        <v>231</v>
      </c>
      <c r="Q41" s="52">
        <v>190</v>
      </c>
      <c r="R41" s="52">
        <v>612</v>
      </c>
      <c r="S41" s="52">
        <v>838</v>
      </c>
      <c r="T41" s="52">
        <v>827</v>
      </c>
      <c r="U41" s="52">
        <v>588</v>
      </c>
      <c r="V41" s="52">
        <v>3119</v>
      </c>
      <c r="W41" s="52">
        <v>67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176</v>
      </c>
      <c r="D42" s="52">
        <v>2</v>
      </c>
      <c r="E42" s="52">
        <v>722</v>
      </c>
      <c r="F42" s="52">
        <v>312</v>
      </c>
      <c r="G42" s="52">
        <v>284</v>
      </c>
      <c r="H42" s="52">
        <v>251</v>
      </c>
      <c r="I42" s="52">
        <v>435</v>
      </c>
      <c r="J42" s="52">
        <v>761</v>
      </c>
      <c r="K42" s="52">
        <v>1793</v>
      </c>
      <c r="L42" s="52">
        <v>1384</v>
      </c>
      <c r="M42" s="52">
        <v>2174</v>
      </c>
      <c r="N42" s="52">
        <v>1313</v>
      </c>
      <c r="O42" s="52">
        <v>1191</v>
      </c>
      <c r="P42" s="52">
        <v>2238</v>
      </c>
      <c r="Q42" s="52">
        <v>2807</v>
      </c>
      <c r="R42" s="52">
        <v>2657</v>
      </c>
      <c r="S42" s="52">
        <v>1690</v>
      </c>
      <c r="T42" s="52">
        <v>2493</v>
      </c>
      <c r="U42" s="52">
        <v>2711</v>
      </c>
      <c r="V42" s="52">
        <v>2995</v>
      </c>
      <c r="W42" s="52">
        <v>5435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5854</v>
      </c>
      <c r="D44" s="52">
        <v>4633</v>
      </c>
      <c r="E44" s="52">
        <v>2997</v>
      </c>
      <c r="F44" s="52">
        <v>1927</v>
      </c>
      <c r="G44" s="52">
        <v>2362</v>
      </c>
      <c r="H44" s="52">
        <v>2838</v>
      </c>
      <c r="I44" s="52">
        <v>3469</v>
      </c>
      <c r="J44" s="52">
        <v>4454</v>
      </c>
      <c r="K44" s="52">
        <v>5852</v>
      </c>
      <c r="L44" s="52">
        <v>4815</v>
      </c>
      <c r="M44" s="52">
        <v>2189</v>
      </c>
      <c r="N44" s="52">
        <v>2200</v>
      </c>
      <c r="O44" s="52">
        <v>2454</v>
      </c>
      <c r="P44" s="52">
        <v>2257</v>
      </c>
      <c r="Q44" s="52">
        <v>2240</v>
      </c>
      <c r="R44" s="52">
        <v>2123</v>
      </c>
      <c r="S44" s="52">
        <v>3052</v>
      </c>
      <c r="T44" s="52">
        <v>2965</v>
      </c>
      <c r="U44" s="52">
        <v>2267</v>
      </c>
      <c r="V44" s="52">
        <v>2454</v>
      </c>
      <c r="W44" s="52">
        <v>3020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4104</v>
      </c>
      <c r="D45" s="36">
        <v>1150</v>
      </c>
      <c r="E45" s="36">
        <v>4188</v>
      </c>
      <c r="F45" s="36">
        <v>2554</v>
      </c>
      <c r="G45" s="36">
        <v>1804</v>
      </c>
      <c r="H45" s="36">
        <v>1700</v>
      </c>
      <c r="I45" s="36">
        <v>1549</v>
      </c>
      <c r="J45" s="36">
        <v>2795</v>
      </c>
      <c r="K45" s="36">
        <v>4511</v>
      </c>
      <c r="L45" s="36">
        <v>6185</v>
      </c>
      <c r="M45" s="36">
        <v>6268</v>
      </c>
      <c r="N45" s="36">
        <v>5391</v>
      </c>
      <c r="O45" s="36">
        <v>3936</v>
      </c>
      <c r="P45" s="36">
        <v>5064</v>
      </c>
      <c r="Q45" s="36">
        <v>5961</v>
      </c>
      <c r="R45" s="36">
        <v>5814</v>
      </c>
      <c r="S45" s="36">
        <v>5168</v>
      </c>
      <c r="T45" s="36">
        <v>6032</v>
      </c>
      <c r="U45" s="36">
        <v>6102</v>
      </c>
      <c r="V45" s="36">
        <v>6775</v>
      </c>
      <c r="W45" s="36">
        <v>8152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211</v>
      </c>
      <c r="B49" s="52"/>
      <c r="C49" s="52">
        <v>1092</v>
      </c>
      <c r="D49" s="52">
        <v>1579</v>
      </c>
      <c r="E49" s="52">
        <v>1543</v>
      </c>
      <c r="F49" s="52">
        <v>1247</v>
      </c>
      <c r="G49" s="52">
        <v>1041</v>
      </c>
      <c r="H49" s="52">
        <v>1004</v>
      </c>
      <c r="I49" s="52">
        <v>1129</v>
      </c>
      <c r="J49" s="52">
        <v>1541</v>
      </c>
      <c r="K49" s="52">
        <v>1936</v>
      </c>
      <c r="L49" s="52">
        <v>2086</v>
      </c>
      <c r="M49" s="52">
        <v>1400</v>
      </c>
      <c r="N49" s="52">
        <v>1343</v>
      </c>
      <c r="O49" s="52">
        <v>1007</v>
      </c>
      <c r="P49" s="52">
        <v>2840</v>
      </c>
      <c r="Q49" s="52">
        <v>2505</v>
      </c>
      <c r="R49" s="52">
        <v>1398</v>
      </c>
      <c r="S49" s="52">
        <v>860</v>
      </c>
      <c r="T49" s="52">
        <v>1139</v>
      </c>
      <c r="U49" s="52">
        <v>1205</v>
      </c>
      <c r="V49" s="52">
        <v>1502</v>
      </c>
      <c r="W49" s="52">
        <v>2017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123</v>
      </c>
      <c r="D51" s="52">
        <v>211</v>
      </c>
      <c r="E51" s="52">
        <v>127</v>
      </c>
      <c r="F51" s="52">
        <v>69</v>
      </c>
      <c r="G51" s="52">
        <v>65</v>
      </c>
      <c r="H51" s="52">
        <v>134</v>
      </c>
      <c r="I51" s="52">
        <v>201</v>
      </c>
      <c r="J51" s="52">
        <v>145</v>
      </c>
      <c r="K51" s="52">
        <v>154</v>
      </c>
      <c r="L51" s="52">
        <v>234</v>
      </c>
      <c r="M51" s="52">
        <v>63</v>
      </c>
      <c r="N51" s="52">
        <v>62</v>
      </c>
      <c r="O51" s="52">
        <v>48</v>
      </c>
      <c r="P51" s="52">
        <v>86</v>
      </c>
      <c r="Q51" s="52">
        <v>86</v>
      </c>
      <c r="R51" s="52">
        <v>67</v>
      </c>
      <c r="S51" s="52">
        <v>72</v>
      </c>
      <c r="T51" s="52">
        <v>78</v>
      </c>
      <c r="U51" s="52">
        <v>62</v>
      </c>
      <c r="V51" s="52">
        <v>85</v>
      </c>
      <c r="W51" s="52">
        <v>46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976</v>
      </c>
      <c r="D53" s="52">
        <v>1507</v>
      </c>
      <c r="E53" s="52">
        <v>1096</v>
      </c>
      <c r="F53" s="52">
        <v>808</v>
      </c>
      <c r="G53" s="52">
        <v>778</v>
      </c>
      <c r="H53" s="52">
        <v>721</v>
      </c>
      <c r="I53" s="52">
        <v>855</v>
      </c>
      <c r="J53" s="52">
        <v>1026</v>
      </c>
      <c r="K53" s="52">
        <v>1233</v>
      </c>
      <c r="L53" s="52">
        <v>1149</v>
      </c>
      <c r="M53" s="52">
        <v>592</v>
      </c>
      <c r="N53" s="52">
        <v>740</v>
      </c>
      <c r="O53" s="52">
        <v>664</v>
      </c>
      <c r="P53" s="52">
        <v>1583</v>
      </c>
      <c r="Q53" s="52">
        <v>1168</v>
      </c>
      <c r="R53" s="52">
        <v>580</v>
      </c>
      <c r="S53" s="52">
        <v>437</v>
      </c>
      <c r="T53" s="52">
        <v>455</v>
      </c>
      <c r="U53" s="52">
        <v>471</v>
      </c>
      <c r="V53" s="52">
        <v>540</v>
      </c>
      <c r="W53" s="52">
        <v>722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1</v>
      </c>
      <c r="F54" s="52">
        <v>1</v>
      </c>
      <c r="G54" s="52">
        <v>0</v>
      </c>
      <c r="H54" s="52">
        <v>1</v>
      </c>
      <c r="I54" s="52">
        <v>0</v>
      </c>
      <c r="J54" s="52">
        <v>2</v>
      </c>
      <c r="K54" s="52">
        <v>5</v>
      </c>
      <c r="L54" s="52">
        <v>4</v>
      </c>
      <c r="M54" s="52">
        <v>4</v>
      </c>
      <c r="N54" s="52">
        <v>7</v>
      </c>
      <c r="O54" s="52">
        <v>6</v>
      </c>
      <c r="P54" s="52">
        <v>29</v>
      </c>
      <c r="Q54" s="52">
        <v>18</v>
      </c>
      <c r="R54" s="52">
        <v>14</v>
      </c>
      <c r="S54" s="52">
        <v>1</v>
      </c>
      <c r="T54" s="52">
        <v>10</v>
      </c>
      <c r="U54" s="52">
        <v>7</v>
      </c>
      <c r="V54" s="52">
        <v>7</v>
      </c>
      <c r="W54" s="52">
        <v>25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114</v>
      </c>
      <c r="D55" s="52">
        <v>72</v>
      </c>
      <c r="E55" s="52">
        <v>232</v>
      </c>
      <c r="F55" s="52">
        <v>324</v>
      </c>
      <c r="G55" s="52">
        <v>174</v>
      </c>
      <c r="H55" s="52">
        <v>196</v>
      </c>
      <c r="I55" s="52">
        <v>131</v>
      </c>
      <c r="J55" s="52">
        <v>250</v>
      </c>
      <c r="K55" s="52">
        <v>205</v>
      </c>
      <c r="L55" s="52">
        <v>540</v>
      </c>
      <c r="M55" s="52">
        <v>243</v>
      </c>
      <c r="N55" s="52">
        <v>288</v>
      </c>
      <c r="O55" s="52">
        <v>77</v>
      </c>
      <c r="P55" s="52">
        <v>116</v>
      </c>
      <c r="Q55" s="52">
        <v>84</v>
      </c>
      <c r="R55" s="52">
        <v>153</v>
      </c>
      <c r="S55" s="52">
        <v>159</v>
      </c>
      <c r="T55" s="52">
        <v>154</v>
      </c>
      <c r="U55" s="52">
        <v>131</v>
      </c>
      <c r="V55" s="52">
        <v>236</v>
      </c>
      <c r="W55" s="52">
        <v>22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2</v>
      </c>
      <c r="D56" s="52">
        <v>0</v>
      </c>
      <c r="E56" s="52">
        <v>214</v>
      </c>
      <c r="F56" s="52">
        <v>114</v>
      </c>
      <c r="G56" s="52">
        <v>89</v>
      </c>
      <c r="H56" s="52">
        <v>86</v>
      </c>
      <c r="I56" s="52">
        <v>143</v>
      </c>
      <c r="J56" s="52">
        <v>263</v>
      </c>
      <c r="K56" s="52">
        <v>493</v>
      </c>
      <c r="L56" s="52">
        <v>393</v>
      </c>
      <c r="M56" s="52">
        <v>561</v>
      </c>
      <c r="N56" s="52">
        <v>308</v>
      </c>
      <c r="O56" s="52">
        <v>260</v>
      </c>
      <c r="P56" s="52">
        <v>1112</v>
      </c>
      <c r="Q56" s="52">
        <v>1235</v>
      </c>
      <c r="R56" s="52">
        <v>651</v>
      </c>
      <c r="S56" s="52">
        <v>263</v>
      </c>
      <c r="T56" s="52">
        <v>520</v>
      </c>
      <c r="U56" s="52">
        <v>596</v>
      </c>
      <c r="V56" s="52">
        <v>719</v>
      </c>
      <c r="W56" s="52">
        <v>1248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935</v>
      </c>
      <c r="D58" s="52">
        <v>1279</v>
      </c>
      <c r="E58" s="52">
        <v>575</v>
      </c>
      <c r="F58" s="52">
        <v>476</v>
      </c>
      <c r="G58" s="52">
        <v>567</v>
      </c>
      <c r="H58" s="52">
        <v>598</v>
      </c>
      <c r="I58" s="52">
        <v>730</v>
      </c>
      <c r="J58" s="52">
        <v>810</v>
      </c>
      <c r="K58" s="52">
        <v>992</v>
      </c>
      <c r="L58" s="52">
        <v>768</v>
      </c>
      <c r="M58" s="52">
        <v>200</v>
      </c>
      <c r="N58" s="52">
        <v>329</v>
      </c>
      <c r="O58" s="52">
        <v>403</v>
      </c>
      <c r="P58" s="52">
        <v>945</v>
      </c>
      <c r="Q58" s="52">
        <v>624</v>
      </c>
      <c r="R58" s="52">
        <v>317</v>
      </c>
      <c r="S58" s="52">
        <v>330</v>
      </c>
      <c r="T58" s="52">
        <v>343</v>
      </c>
      <c r="U58" s="52">
        <v>356</v>
      </c>
      <c r="V58" s="52">
        <v>412</v>
      </c>
      <c r="W58" s="52">
        <v>553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157</v>
      </c>
      <c r="D59" s="36">
        <v>300</v>
      </c>
      <c r="E59" s="36">
        <v>968</v>
      </c>
      <c r="F59" s="36">
        <v>771</v>
      </c>
      <c r="G59" s="36">
        <v>474</v>
      </c>
      <c r="H59" s="36">
        <v>406</v>
      </c>
      <c r="I59" s="36">
        <v>399</v>
      </c>
      <c r="J59" s="36">
        <v>731</v>
      </c>
      <c r="K59" s="36">
        <v>944</v>
      </c>
      <c r="L59" s="36">
        <v>1318</v>
      </c>
      <c r="M59" s="36">
        <v>1200</v>
      </c>
      <c r="N59" s="36">
        <v>1014</v>
      </c>
      <c r="O59" s="36">
        <v>604</v>
      </c>
      <c r="P59" s="36">
        <v>1895</v>
      </c>
      <c r="Q59" s="36">
        <v>1881</v>
      </c>
      <c r="R59" s="36">
        <v>1081</v>
      </c>
      <c r="S59" s="36">
        <v>530</v>
      </c>
      <c r="T59" s="36">
        <v>796</v>
      </c>
      <c r="U59" s="36">
        <v>849</v>
      </c>
      <c r="V59" s="36">
        <v>1090</v>
      </c>
      <c r="W59" s="36">
        <v>1464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211</v>
      </c>
      <c r="B63" s="52"/>
      <c r="C63" s="52">
        <v>2243</v>
      </c>
      <c r="D63" s="52">
        <v>3497</v>
      </c>
      <c r="E63" s="52">
        <v>3007</v>
      </c>
      <c r="F63" s="52">
        <v>2318</v>
      </c>
      <c r="G63" s="52">
        <v>1900</v>
      </c>
      <c r="H63" s="52">
        <v>1797</v>
      </c>
      <c r="I63" s="52">
        <v>2150</v>
      </c>
      <c r="J63" s="52">
        <v>3320</v>
      </c>
      <c r="K63" s="52">
        <v>4834</v>
      </c>
      <c r="L63" s="52">
        <v>5186</v>
      </c>
      <c r="M63" s="52">
        <v>3657</v>
      </c>
      <c r="N63" s="52">
        <v>3540</v>
      </c>
      <c r="O63" s="52">
        <v>2932</v>
      </c>
      <c r="P63" s="52">
        <v>2189</v>
      </c>
      <c r="Q63" s="52">
        <v>2488</v>
      </c>
      <c r="R63" s="52">
        <v>2156</v>
      </c>
      <c r="S63" s="52">
        <v>1801</v>
      </c>
      <c r="T63" s="52">
        <v>2371</v>
      </c>
      <c r="U63" s="52">
        <v>2673</v>
      </c>
      <c r="V63" s="52">
        <v>3520</v>
      </c>
      <c r="W63" s="52">
        <v>5113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1523</v>
      </c>
      <c r="D65" s="52">
        <v>1310</v>
      </c>
      <c r="E65" s="52">
        <v>401</v>
      </c>
      <c r="F65" s="52">
        <v>296</v>
      </c>
      <c r="G65" s="52">
        <v>277</v>
      </c>
      <c r="H65" s="52">
        <v>210</v>
      </c>
      <c r="I65" s="52">
        <v>235</v>
      </c>
      <c r="J65" s="52">
        <v>314</v>
      </c>
      <c r="K65" s="52">
        <v>491</v>
      </c>
      <c r="L65" s="52">
        <v>640</v>
      </c>
      <c r="M65" s="52">
        <v>649</v>
      </c>
      <c r="N65" s="52">
        <v>432</v>
      </c>
      <c r="O65" s="52">
        <v>372</v>
      </c>
      <c r="P65" s="52">
        <v>228</v>
      </c>
      <c r="Q65" s="52">
        <v>286</v>
      </c>
      <c r="R65" s="52">
        <v>362</v>
      </c>
      <c r="S65" s="52">
        <v>328</v>
      </c>
      <c r="T65" s="52">
        <v>316</v>
      </c>
      <c r="U65" s="52">
        <v>266</v>
      </c>
      <c r="V65" s="52">
        <v>342</v>
      </c>
      <c r="W65" s="52">
        <v>360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2140</v>
      </c>
      <c r="D67" s="52">
        <f t="shared" si="0"/>
        <v>3540</v>
      </c>
      <c r="E67" s="52">
        <f t="shared" si="0"/>
        <v>2268</v>
      </c>
      <c r="F67" s="52">
        <f t="shared" si="0"/>
        <v>1647</v>
      </c>
      <c r="G67" s="52">
        <f t="shared" si="0"/>
        <v>1521</v>
      </c>
      <c r="H67" s="52">
        <f t="shared" si="0"/>
        <v>1505</v>
      </c>
      <c r="I67" s="52">
        <f t="shared" si="0"/>
        <v>1784</v>
      </c>
      <c r="J67" s="52">
        <f t="shared" si="0"/>
        <v>2713</v>
      </c>
      <c r="K67" s="52">
        <f t="shared" si="0"/>
        <v>3580</v>
      </c>
      <c r="L67" s="52">
        <f t="shared" si="0"/>
        <v>3741</v>
      </c>
      <c r="M67" s="52">
        <f t="shared" si="0"/>
        <v>2387</v>
      </c>
      <c r="N67" s="52">
        <f t="shared" si="0"/>
        <v>3591</v>
      </c>
      <c r="O67" s="52">
        <f t="shared" si="0"/>
        <v>4872</v>
      </c>
      <c r="P67" s="52">
        <f t="shared" si="0"/>
        <v>4761</v>
      </c>
      <c r="Q67" s="52">
        <f t="shared" si="0"/>
        <v>3754</v>
      </c>
      <c r="R67" s="52">
        <f t="shared" ref="R67:V67" si="1">R39-R53</f>
        <v>2552</v>
      </c>
      <c r="S67" s="52">
        <f t="shared" si="1"/>
        <v>2230</v>
      </c>
      <c r="T67" s="52">
        <f t="shared" si="1"/>
        <v>2667</v>
      </c>
      <c r="U67" s="52">
        <f t="shared" si="1"/>
        <v>2700</v>
      </c>
      <c r="V67" s="52">
        <f t="shared" si="1"/>
        <v>2250</v>
      </c>
      <c r="W67" s="52">
        <f t="shared" ref="W67" si="2">W39-W53</f>
        <v>4499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4</v>
      </c>
      <c r="G68" s="52">
        <f t="shared" si="3"/>
        <v>1</v>
      </c>
      <c r="H68" s="52">
        <f t="shared" si="3"/>
        <v>1</v>
      </c>
      <c r="I68" s="52">
        <f t="shared" si="3"/>
        <v>1</v>
      </c>
      <c r="J68" s="52">
        <f t="shared" si="3"/>
        <v>4</v>
      </c>
      <c r="K68" s="52">
        <f t="shared" si="3"/>
        <v>17</v>
      </c>
      <c r="L68" s="52">
        <f t="shared" si="3"/>
        <v>11</v>
      </c>
      <c r="M68" s="52">
        <f t="shared" si="3"/>
        <v>13</v>
      </c>
      <c r="N68" s="52">
        <f t="shared" si="3"/>
        <v>24</v>
      </c>
      <c r="O68" s="52">
        <f t="shared" si="3"/>
        <v>17</v>
      </c>
      <c r="P68" s="52">
        <f t="shared" si="3"/>
        <v>40</v>
      </c>
      <c r="Q68" s="52">
        <f t="shared" si="3"/>
        <v>29</v>
      </c>
      <c r="R68" s="52">
        <f t="shared" ref="R68:V68" si="4">R40-R54</f>
        <v>56</v>
      </c>
      <c r="S68" s="52">
        <f t="shared" si="4"/>
        <v>1</v>
      </c>
      <c r="T68" s="52">
        <f t="shared" si="4"/>
        <v>23</v>
      </c>
      <c r="U68" s="52">
        <f t="shared" si="4"/>
        <v>16</v>
      </c>
      <c r="V68" s="52">
        <f t="shared" si="4"/>
        <v>14</v>
      </c>
      <c r="W68" s="52">
        <f t="shared" ref="W68" si="5">W40-W54</f>
        <v>92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5996</v>
      </c>
      <c r="D69" s="52">
        <f t="shared" si="6"/>
        <v>144</v>
      </c>
      <c r="E69" s="52">
        <f t="shared" si="6"/>
        <v>2261</v>
      </c>
      <c r="F69" s="52">
        <f t="shared" si="6"/>
        <v>639</v>
      </c>
      <c r="G69" s="52">
        <f t="shared" si="6"/>
        <v>368</v>
      </c>
      <c r="H69" s="52">
        <f t="shared" si="6"/>
        <v>369</v>
      </c>
      <c r="I69" s="52">
        <f t="shared" si="6"/>
        <v>257</v>
      </c>
      <c r="J69" s="52">
        <f t="shared" si="6"/>
        <v>492</v>
      </c>
      <c r="K69" s="52">
        <f t="shared" si="6"/>
        <v>527</v>
      </c>
      <c r="L69" s="52">
        <f t="shared" si="6"/>
        <v>1353</v>
      </c>
      <c r="M69" s="52">
        <f t="shared" si="6"/>
        <v>746</v>
      </c>
      <c r="N69" s="52">
        <f t="shared" si="6"/>
        <v>889</v>
      </c>
      <c r="O69" s="52">
        <f t="shared" si="6"/>
        <v>288</v>
      </c>
      <c r="P69" s="52">
        <f t="shared" si="6"/>
        <v>115</v>
      </c>
      <c r="Q69" s="52">
        <f t="shared" si="6"/>
        <v>106</v>
      </c>
      <c r="R69" s="52">
        <f t="shared" ref="R69:V69" si="7">R41-R55</f>
        <v>459</v>
      </c>
      <c r="S69" s="52">
        <f t="shared" si="7"/>
        <v>679</v>
      </c>
      <c r="T69" s="52">
        <f t="shared" si="7"/>
        <v>673</v>
      </c>
      <c r="U69" s="52">
        <f t="shared" si="7"/>
        <v>457</v>
      </c>
      <c r="V69" s="52">
        <f t="shared" si="7"/>
        <v>2883</v>
      </c>
      <c r="W69" s="52">
        <f t="shared" ref="W69" si="8">W41-W55</f>
        <v>45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174</v>
      </c>
      <c r="D70" s="52">
        <f t="shared" si="9"/>
        <v>2</v>
      </c>
      <c r="E70" s="52">
        <f t="shared" si="9"/>
        <v>508</v>
      </c>
      <c r="F70" s="52">
        <f t="shared" si="9"/>
        <v>198</v>
      </c>
      <c r="G70" s="52">
        <f t="shared" si="9"/>
        <v>195</v>
      </c>
      <c r="H70" s="52">
        <f t="shared" si="9"/>
        <v>165</v>
      </c>
      <c r="I70" s="52">
        <f t="shared" si="9"/>
        <v>292</v>
      </c>
      <c r="J70" s="52">
        <f t="shared" si="9"/>
        <v>498</v>
      </c>
      <c r="K70" s="52">
        <f t="shared" si="9"/>
        <v>1300</v>
      </c>
      <c r="L70" s="52">
        <f t="shared" si="9"/>
        <v>991</v>
      </c>
      <c r="M70" s="52">
        <f t="shared" si="9"/>
        <v>1613</v>
      </c>
      <c r="N70" s="52">
        <f t="shared" si="9"/>
        <v>1005</v>
      </c>
      <c r="O70" s="52">
        <f t="shared" si="9"/>
        <v>931</v>
      </c>
      <c r="P70" s="52">
        <f t="shared" si="9"/>
        <v>1126</v>
      </c>
      <c r="Q70" s="52">
        <f t="shared" si="9"/>
        <v>1572</v>
      </c>
      <c r="R70" s="52">
        <f t="shared" ref="R70:V70" si="10">R42-R56</f>
        <v>2006</v>
      </c>
      <c r="S70" s="52">
        <f t="shared" si="10"/>
        <v>1427</v>
      </c>
      <c r="T70" s="52">
        <f t="shared" si="10"/>
        <v>1973</v>
      </c>
      <c r="U70" s="52">
        <f t="shared" si="10"/>
        <v>2115</v>
      </c>
      <c r="V70" s="52">
        <f t="shared" si="10"/>
        <v>2276</v>
      </c>
      <c r="W70" s="52">
        <f t="shared" ref="W70" si="11">W42-W56</f>
        <v>4187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4919</v>
      </c>
      <c r="D72" s="52">
        <v>3354</v>
      </c>
      <c r="E72" s="52">
        <v>2422</v>
      </c>
      <c r="F72" s="52">
        <v>1451</v>
      </c>
      <c r="G72" s="52">
        <v>1795</v>
      </c>
      <c r="H72" s="52">
        <v>2240</v>
      </c>
      <c r="I72" s="52">
        <v>2739</v>
      </c>
      <c r="J72" s="52">
        <v>3644</v>
      </c>
      <c r="K72" s="52">
        <v>4860</v>
      </c>
      <c r="L72" s="52">
        <v>4047</v>
      </c>
      <c r="M72" s="52">
        <v>1989</v>
      </c>
      <c r="N72" s="52">
        <v>1871</v>
      </c>
      <c r="O72" s="52">
        <v>2051</v>
      </c>
      <c r="P72" s="52">
        <v>1312</v>
      </c>
      <c r="Q72" s="52">
        <v>1616</v>
      </c>
      <c r="R72" s="52">
        <v>1806</v>
      </c>
      <c r="S72" s="52">
        <v>2722</v>
      </c>
      <c r="T72" s="52">
        <v>2622</v>
      </c>
      <c r="U72" s="52">
        <v>1911</v>
      </c>
      <c r="V72" s="52">
        <v>2042</v>
      </c>
      <c r="W72" s="52">
        <v>2467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3947</v>
      </c>
      <c r="D73" s="36">
        <v>850</v>
      </c>
      <c r="E73" s="36">
        <v>3220</v>
      </c>
      <c r="F73" s="36">
        <v>1783</v>
      </c>
      <c r="G73" s="36">
        <v>1330</v>
      </c>
      <c r="H73" s="36">
        <v>1294</v>
      </c>
      <c r="I73" s="36">
        <v>1150</v>
      </c>
      <c r="J73" s="36">
        <v>2064</v>
      </c>
      <c r="K73" s="36">
        <v>3567</v>
      </c>
      <c r="L73" s="36">
        <v>4867</v>
      </c>
      <c r="M73" s="36">
        <v>5068</v>
      </c>
      <c r="N73" s="36">
        <v>4377</v>
      </c>
      <c r="O73" s="36">
        <v>3332</v>
      </c>
      <c r="P73" s="36">
        <v>3169</v>
      </c>
      <c r="Q73" s="36">
        <v>4080</v>
      </c>
      <c r="R73" s="36">
        <v>4733</v>
      </c>
      <c r="S73" s="36">
        <v>4638</v>
      </c>
      <c r="T73" s="36">
        <v>5236</v>
      </c>
      <c r="U73" s="36">
        <v>5253</v>
      </c>
      <c r="V73" s="36">
        <v>5685</v>
      </c>
      <c r="W73" s="36">
        <v>6688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211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484</v>
      </c>
      <c r="I79" s="52">
        <f>RES_hhdet_numvin!I107</f>
        <v>823</v>
      </c>
      <c r="J79" s="52">
        <f>RES_hhdet_numvin!J107</f>
        <v>1566</v>
      </c>
      <c r="K79" s="52">
        <f>RES_hhdet_numvin!K107</f>
        <v>2692</v>
      </c>
      <c r="L79" s="52">
        <f>RES_hhdet_numvin!L107</f>
        <v>3570</v>
      </c>
      <c r="M79" s="52">
        <f>RES_hhdet_numvin!M107</f>
        <v>3692</v>
      </c>
      <c r="N79" s="52">
        <f>RES_hhdet_numvin!N107</f>
        <v>4011</v>
      </c>
      <c r="O79" s="52">
        <f>RES_hhdet_numvin!O107</f>
        <v>3444</v>
      </c>
      <c r="P79" s="52">
        <f>RES_hhdet_numvin!P107</f>
        <v>4609</v>
      </c>
      <c r="Q79" s="52">
        <f>RES_hhdet_numvin!Q107</f>
        <v>4732</v>
      </c>
      <c r="R79" s="52">
        <f>RES_hhdet_numvin!R107</f>
        <v>3446</v>
      </c>
      <c r="S79" s="52">
        <f>RES_hhdet_numvin!S107</f>
        <v>2507</v>
      </c>
      <c r="T79" s="52">
        <f>RES_hhdet_numvin!T107</f>
        <v>3462</v>
      </c>
      <c r="U79" s="52">
        <f>RES_hhdet_numvin!U107</f>
        <v>3873</v>
      </c>
      <c r="V79" s="52">
        <f>RES_hhdet_numvin!V107</f>
        <v>5022</v>
      </c>
      <c r="W79" s="52">
        <f>RES_hhdet_numvin!W107</f>
        <v>7130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100</v>
      </c>
      <c r="Q82" s="138">
        <f>RES_hhdet_numvin!Q110</f>
        <v>217</v>
      </c>
      <c r="R82" s="138">
        <f>RES_hhdet_numvin!R110</f>
        <v>319</v>
      </c>
      <c r="S82" s="138">
        <f>RES_hhdet_numvin!S110</f>
        <v>338</v>
      </c>
      <c r="T82" s="138">
        <f>RES_hhdet_numvin!T110</f>
        <v>329</v>
      </c>
      <c r="U82" s="138">
        <f>RES_hhdet_numvin!U110</f>
        <v>298</v>
      </c>
      <c r="V82" s="138">
        <f>RES_hhdet_numvin!V110</f>
        <v>415</v>
      </c>
      <c r="W82" s="138">
        <f>RES_hhdet_numvin!W110</f>
        <v>406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153</v>
      </c>
      <c r="I84" s="138">
        <f>RES_hhdet_numvin!I112</f>
        <v>199</v>
      </c>
      <c r="J84" s="138">
        <f>RES_hhdet_numvin!J112</f>
        <v>361</v>
      </c>
      <c r="K84" s="138">
        <f>RES_hhdet_numvin!K112</f>
        <v>667</v>
      </c>
      <c r="L84" s="138">
        <f>RES_hhdet_numvin!L112</f>
        <v>901</v>
      </c>
      <c r="M84" s="138">
        <f>RES_hhdet_numvin!M112</f>
        <v>1488</v>
      </c>
      <c r="N84" s="138">
        <f>RES_hhdet_numvin!N112</f>
        <v>2323</v>
      </c>
      <c r="O84" s="138">
        <f>RES_hhdet_numvin!O112</f>
        <v>2630</v>
      </c>
      <c r="P84" s="138">
        <f>RES_hhdet_numvin!P112</f>
        <v>3145</v>
      </c>
      <c r="Q84" s="138">
        <f>RES_hhdet_numvin!Q112</f>
        <v>3069</v>
      </c>
      <c r="R84" s="138">
        <f>RES_hhdet_numvin!R112</f>
        <v>1982</v>
      </c>
      <c r="S84" s="138">
        <f>RES_hhdet_numvin!S112</f>
        <v>2034</v>
      </c>
      <c r="T84" s="138">
        <f>RES_hhdet_numvin!T112</f>
        <v>2315</v>
      </c>
      <c r="U84" s="138">
        <f>RES_hhdet_numvin!U112</f>
        <v>2543</v>
      </c>
      <c r="V84" s="138">
        <f>RES_hhdet_numvin!V112</f>
        <v>2783</v>
      </c>
      <c r="W84" s="138">
        <f>RES_hhdet_numvin!W112</f>
        <v>5221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2</v>
      </c>
      <c r="K85" s="138">
        <f>RES_hhdet_numvin!K113</f>
        <v>10</v>
      </c>
      <c r="L85" s="138">
        <f>RES_hhdet_numvin!L113</f>
        <v>8</v>
      </c>
      <c r="M85" s="138">
        <f>RES_hhdet_numvin!M113</f>
        <v>10</v>
      </c>
      <c r="N85" s="138">
        <f>RES_hhdet_numvin!N113</f>
        <v>23</v>
      </c>
      <c r="O85" s="138">
        <f>RES_hhdet_numvin!O113</f>
        <v>21</v>
      </c>
      <c r="P85" s="138">
        <f>RES_hhdet_numvin!P113</f>
        <v>67</v>
      </c>
      <c r="Q85" s="138">
        <f>RES_hhdet_numvin!Q113</f>
        <v>46</v>
      </c>
      <c r="R85" s="138">
        <f>RES_hhdet_numvin!R113</f>
        <v>68</v>
      </c>
      <c r="S85" s="138">
        <f>RES_hhdet_numvin!S113</f>
        <v>2</v>
      </c>
      <c r="T85" s="138">
        <f>RES_hhdet_numvin!T113</f>
        <v>33</v>
      </c>
      <c r="U85" s="138">
        <f>RES_hhdet_numvin!U113</f>
        <v>23</v>
      </c>
      <c r="V85" s="138">
        <f>RES_hhdet_numvin!V113</f>
        <v>21</v>
      </c>
      <c r="W85" s="138">
        <f>RES_hhdet_numvin!W113</f>
        <v>117</v>
      </c>
      <c r="DA85" s="63" t="s">
        <v>1538</v>
      </c>
    </row>
    <row r="86" spans="1:105" ht="12" hidden="1" customHeight="1" x14ac:dyDescent="0.25">
      <c r="A86" s="108" t="s">
        <v>203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76</v>
      </c>
      <c r="Q88" s="138">
        <f>RES_hhdet_numvin!Q116</f>
        <v>113</v>
      </c>
      <c r="R88" s="138">
        <f>RES_hhdet_numvin!R116</f>
        <v>443</v>
      </c>
      <c r="S88" s="138">
        <f>RES_hhdet_numvin!S116</f>
        <v>648</v>
      </c>
      <c r="T88" s="138">
        <f>RES_hhdet_numvin!T116</f>
        <v>742</v>
      </c>
      <c r="U88" s="138">
        <f>RES_hhdet_numvin!U116</f>
        <v>575</v>
      </c>
      <c r="V88" s="138">
        <f>RES_hhdet_numvin!V116</f>
        <v>1146</v>
      </c>
      <c r="W88" s="138">
        <f>RES_hhdet_numvin!W116</f>
        <v>67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716</v>
      </c>
      <c r="Q89" s="138">
        <f>RES_hhdet_numvin!Q117</f>
        <v>1593</v>
      </c>
      <c r="R89" s="138">
        <f>RES_hhdet_numvin!R117</f>
        <v>1929</v>
      </c>
      <c r="S89" s="138">
        <f>RES_hhdet_numvin!S117</f>
        <v>1396</v>
      </c>
      <c r="T89" s="138">
        <f>RES_hhdet_numvin!T117</f>
        <v>2298</v>
      </c>
      <c r="U89" s="138">
        <f>RES_hhdet_numvin!U117</f>
        <v>2636</v>
      </c>
      <c r="V89" s="138">
        <f>RES_hhdet_numvin!V117</f>
        <v>2985</v>
      </c>
      <c r="W89" s="138">
        <f>RES_hhdet_numvin!W117</f>
        <v>5435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723</v>
      </c>
      <c r="Q93" s="138">
        <f>RES_hhdet_numvin!Q121</f>
        <v>1236</v>
      </c>
      <c r="R93" s="138">
        <f>RES_hhdet_numvin!R121</f>
        <v>1284</v>
      </c>
      <c r="S93" s="138">
        <f>RES_hhdet_numvin!S121</f>
        <v>1932</v>
      </c>
      <c r="T93" s="138">
        <f>RES_hhdet_numvin!T121</f>
        <v>2268</v>
      </c>
      <c r="U93" s="138">
        <f>RES_hhdet_numvin!U121</f>
        <v>2138</v>
      </c>
      <c r="V93" s="138">
        <f>RES_hhdet_numvin!V121</f>
        <v>2436</v>
      </c>
      <c r="W93" s="138">
        <f>RES_hhdet_numvin!W121</f>
        <v>3020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1647</v>
      </c>
      <c r="Q94" s="39">
        <f>RES_hhdet_numvin!Q122</f>
        <v>3398</v>
      </c>
      <c r="R94" s="39">
        <f>RES_hhdet_numvin!R122</f>
        <v>4278</v>
      </c>
      <c r="S94" s="39">
        <f>RES_hhdet_numvin!S122</f>
        <v>4344</v>
      </c>
      <c r="T94" s="39">
        <f>RES_hhdet_numvin!T122</f>
        <v>5563</v>
      </c>
      <c r="U94" s="39">
        <f>RES_hhdet_numvin!U122</f>
        <v>5903</v>
      </c>
      <c r="V94" s="39">
        <f>RES_hhdet_numvin!V122</f>
        <v>6741</v>
      </c>
      <c r="W94" s="39">
        <f>RES_hhdet_numvin!W122</f>
        <v>8152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154.70368350051348</v>
      </c>
      <c r="C98" s="117">
        <f t="shared" si="12"/>
        <v>149.49219593587731</v>
      </c>
      <c r="D98" s="117">
        <f t="shared" si="12"/>
        <v>111.33360314181463</v>
      </c>
      <c r="E98" s="117">
        <f t="shared" si="12"/>
        <v>111.91400431334992</v>
      </c>
      <c r="F98" s="117">
        <f t="shared" si="12"/>
        <v>109.80651766651955</v>
      </c>
      <c r="G98" s="117">
        <f t="shared" si="12"/>
        <v>24.159616289561459</v>
      </c>
      <c r="H98" s="117">
        <f t="shared" si="12"/>
        <v>26.165221176535688</v>
      </c>
      <c r="I98" s="117">
        <f t="shared" si="12"/>
        <v>25.206103108842377</v>
      </c>
      <c r="J98" s="117">
        <f t="shared" si="12"/>
        <v>29.302927634064265</v>
      </c>
      <c r="K98" s="117">
        <f t="shared" si="12"/>
        <v>36.579159498993647</v>
      </c>
      <c r="L98" s="117">
        <f t="shared" si="12"/>
        <v>46.075902540371729</v>
      </c>
      <c r="M98" s="117">
        <f t="shared" si="12"/>
        <v>45.217661098154259</v>
      </c>
      <c r="N98" s="117">
        <f t="shared" si="12"/>
        <v>52.522633648467149</v>
      </c>
      <c r="O98" s="117">
        <f t="shared" si="12"/>
        <v>52.876072780028593</v>
      </c>
      <c r="P98" s="117">
        <f t="shared" si="12"/>
        <v>45.26743664156627</v>
      </c>
      <c r="Q98" s="117">
        <f t="shared" si="12"/>
        <v>50.04523659649734</v>
      </c>
      <c r="R98" s="117">
        <f t="shared" ref="R98:V98" si="13">R99+R102+R104+R113</f>
        <v>57.304312737436952</v>
      </c>
      <c r="S98" s="117">
        <f t="shared" si="13"/>
        <v>55.742048042407561</v>
      </c>
      <c r="T98" s="117">
        <f t="shared" si="13"/>
        <v>51.934723174496263</v>
      </c>
      <c r="U98" s="117">
        <f t="shared" si="13"/>
        <v>55.340482398178864</v>
      </c>
      <c r="V98" s="117">
        <f t="shared" si="13"/>
        <v>51.463296018028245</v>
      </c>
      <c r="W98" s="117">
        <f t="shared" ref="W98" si="14">W99+W102+W104+W113</f>
        <v>71.20338157725412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127.55235558372817</v>
      </c>
      <c r="C99" s="122">
        <f t="shared" si="15"/>
        <v>125.69851493531938</v>
      </c>
      <c r="D99" s="122">
        <f t="shared" si="15"/>
        <v>90.368473396577414</v>
      </c>
      <c r="E99" s="122">
        <f t="shared" si="15"/>
        <v>92.841150503768446</v>
      </c>
      <c r="F99" s="122">
        <f t="shared" si="15"/>
        <v>95.568422430888987</v>
      </c>
      <c r="G99" s="122">
        <f t="shared" si="15"/>
        <v>19.328818185025842</v>
      </c>
      <c r="H99" s="122">
        <f t="shared" si="15"/>
        <v>21.238586993853222</v>
      </c>
      <c r="I99" s="122">
        <f t="shared" si="15"/>
        <v>19.598927826437365</v>
      </c>
      <c r="J99" s="122">
        <f t="shared" si="15"/>
        <v>23.73325914161525</v>
      </c>
      <c r="K99" s="122">
        <f t="shared" si="15"/>
        <v>29.33115989749788</v>
      </c>
      <c r="L99" s="122">
        <f t="shared" si="15"/>
        <v>37.572381960245004</v>
      </c>
      <c r="M99" s="122">
        <f t="shared" si="15"/>
        <v>35.960173386588231</v>
      </c>
      <c r="N99" s="122">
        <f t="shared" si="15"/>
        <v>42.461947725501503</v>
      </c>
      <c r="O99" s="122">
        <f t="shared" si="15"/>
        <v>42.802694197915201</v>
      </c>
      <c r="P99" s="122">
        <f t="shared" si="15"/>
        <v>35.768120519855735</v>
      </c>
      <c r="Q99" s="122">
        <f t="shared" si="15"/>
        <v>39.868943845069204</v>
      </c>
      <c r="R99" s="122">
        <f t="shared" ref="R99:V99" si="16">SUM(R100:R101)</f>
        <v>46.406111373774678</v>
      </c>
      <c r="S99" s="122">
        <f t="shared" si="16"/>
        <v>44.744400441890605</v>
      </c>
      <c r="T99" s="122">
        <f t="shared" si="16"/>
        <v>41.246052595669987</v>
      </c>
      <c r="U99" s="122">
        <f t="shared" si="16"/>
        <v>44.380824798264193</v>
      </c>
      <c r="V99" s="122">
        <f t="shared" si="16"/>
        <v>40.683638746411255</v>
      </c>
      <c r="W99" s="122">
        <f t="shared" ref="W99" si="17">SUM(W100:W101)</f>
        <v>57.968738236864759</v>
      </c>
      <c r="DA99" s="130" t="s">
        <v>1669</v>
      </c>
    </row>
    <row r="100" spans="1:105" ht="12" customHeight="1" x14ac:dyDescent="0.25">
      <c r="A100" s="97" t="s">
        <v>203</v>
      </c>
      <c r="B100" s="98">
        <v>127.07351406721651</v>
      </c>
      <c r="C100" s="98">
        <v>125.23855219283</v>
      </c>
      <c r="D100" s="98">
        <v>90.058640809049464</v>
      </c>
      <c r="E100" s="98">
        <v>92.535785031020737</v>
      </c>
      <c r="F100" s="98">
        <v>95.249510564458674</v>
      </c>
      <c r="G100" s="98">
        <v>19.279580203014504</v>
      </c>
      <c r="H100" s="98">
        <v>21.185530208033128</v>
      </c>
      <c r="I100" s="98">
        <v>19.552915824311732</v>
      </c>
      <c r="J100" s="98">
        <v>23.677738100554677</v>
      </c>
      <c r="K100" s="98">
        <v>29.263225247346117</v>
      </c>
      <c r="L100" s="98">
        <v>37.486555567438032</v>
      </c>
      <c r="M100" s="98">
        <v>35.872459368911649</v>
      </c>
      <c r="N100" s="98">
        <v>42.353380442584907</v>
      </c>
      <c r="O100" s="98">
        <v>42.688946924665288</v>
      </c>
      <c r="P100" s="98">
        <v>35.664150024179563</v>
      </c>
      <c r="Q100" s="98">
        <v>39.752371176841528</v>
      </c>
      <c r="R100" s="98">
        <v>46.266993854684401</v>
      </c>
      <c r="S100" s="98">
        <v>44.6118797581235</v>
      </c>
      <c r="T100" s="98">
        <v>41.125580681254029</v>
      </c>
      <c r="U100" s="98">
        <v>44.251767714051908</v>
      </c>
      <c r="V100" s="98">
        <v>40.558247810630782</v>
      </c>
      <c r="W100" s="98">
        <v>57.795191634874328</v>
      </c>
      <c r="DA100" s="63" t="s">
        <v>1670</v>
      </c>
    </row>
    <row r="101" spans="1:105" ht="12" customHeight="1" x14ac:dyDescent="0.25">
      <c r="A101" s="97" t="s">
        <v>53</v>
      </c>
      <c r="B101" s="98">
        <v>0.47884151651167028</v>
      </c>
      <c r="C101" s="98">
        <v>0.4599627424893864</v>
      </c>
      <c r="D101" s="98">
        <v>0.30983258752794735</v>
      </c>
      <c r="E101" s="98">
        <v>0.30536547274770554</v>
      </c>
      <c r="F101" s="98">
        <v>0.31891186643031694</v>
      </c>
      <c r="G101" s="98">
        <v>4.9237982011336508E-2</v>
      </c>
      <c r="H101" s="98">
        <v>5.3056785820093898E-2</v>
      </c>
      <c r="I101" s="98">
        <v>4.601200212563121E-2</v>
      </c>
      <c r="J101" s="98">
        <v>5.5521041060574101E-2</v>
      </c>
      <c r="K101" s="98">
        <v>6.7934650151763365E-2</v>
      </c>
      <c r="L101" s="98">
        <v>8.5826392806972643E-2</v>
      </c>
      <c r="M101" s="98">
        <v>8.7714017676582615E-2</v>
      </c>
      <c r="N101" s="98">
        <v>0.10856728291659271</v>
      </c>
      <c r="O101" s="98">
        <v>0.11374727324991349</v>
      </c>
      <c r="P101" s="98">
        <v>0.10397049567617539</v>
      </c>
      <c r="Q101" s="98">
        <v>0.11657266822767216</v>
      </c>
      <c r="R101" s="98">
        <v>0.13911751909028028</v>
      </c>
      <c r="S101" s="98">
        <v>0.13252068376710704</v>
      </c>
      <c r="T101" s="98">
        <v>0.12047191441596168</v>
      </c>
      <c r="U101" s="98">
        <v>0.12905708421228321</v>
      </c>
      <c r="V101" s="98">
        <v>0.12539093578047572</v>
      </c>
      <c r="W101" s="98">
        <v>0.17354660199043009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0.25408148584299756</v>
      </c>
      <c r="C102" s="122">
        <f t="shared" si="18"/>
        <v>0.3139063649381969</v>
      </c>
      <c r="D102" s="122">
        <f t="shared" si="18"/>
        <v>0.24213318705442508</v>
      </c>
      <c r="E102" s="122">
        <f t="shared" si="18"/>
        <v>0.69695450350645971</v>
      </c>
      <c r="F102" s="122">
        <f t="shared" si="18"/>
        <v>0.19197750444852496</v>
      </c>
      <c r="G102" s="122">
        <f t="shared" si="18"/>
        <v>3.9212697224769527E-2</v>
      </c>
      <c r="H102" s="122">
        <f t="shared" si="18"/>
        <v>6.1522181989033489E-2</v>
      </c>
      <c r="I102" s="122">
        <f t="shared" si="18"/>
        <v>8.4316984597812561E-2</v>
      </c>
      <c r="J102" s="122">
        <f t="shared" si="18"/>
        <v>7.9134120646928235E-2</v>
      </c>
      <c r="K102" s="122">
        <f t="shared" si="18"/>
        <v>7.8285410816800211E-2</v>
      </c>
      <c r="L102" s="122">
        <f t="shared" si="18"/>
        <v>0.11180494049462028</v>
      </c>
      <c r="M102" s="122">
        <f t="shared" si="18"/>
        <v>0.10988855371703499</v>
      </c>
      <c r="N102" s="122">
        <f t="shared" si="18"/>
        <v>0.17232636146142424</v>
      </c>
      <c r="O102" s="122">
        <f t="shared" si="18"/>
        <v>0.118121754424217</v>
      </c>
      <c r="P102" s="122">
        <f t="shared" si="18"/>
        <v>0.10254975060205529</v>
      </c>
      <c r="Q102" s="122">
        <f t="shared" si="18"/>
        <v>0.11709046515047551</v>
      </c>
      <c r="R102" s="122">
        <f t="shared" si="18"/>
        <v>0.11213782803287418</v>
      </c>
      <c r="S102" s="122">
        <f t="shared" si="18"/>
        <v>0.11421985614319048</v>
      </c>
      <c r="T102" s="122">
        <f t="shared" si="18"/>
        <v>9.80280172044867E-2</v>
      </c>
      <c r="U102" s="122">
        <f t="shared" si="18"/>
        <v>9.4871919846548622E-2</v>
      </c>
      <c r="V102" s="122">
        <f t="shared" si="18"/>
        <v>8.273995887587085E-2</v>
      </c>
      <c r="W102" s="122">
        <f t="shared" si="18"/>
        <v>9.1513298465559875E-2</v>
      </c>
      <c r="DA102" s="130" t="s">
        <v>1672</v>
      </c>
    </row>
    <row r="103" spans="1:105" ht="12" customHeight="1" x14ac:dyDescent="0.25">
      <c r="A103" s="97" t="s">
        <v>53</v>
      </c>
      <c r="B103" s="98">
        <v>0.25408148584299756</v>
      </c>
      <c r="C103" s="98">
        <v>0.3139063649381969</v>
      </c>
      <c r="D103" s="98">
        <v>0.24213318705442508</v>
      </c>
      <c r="E103" s="98">
        <v>0.69695450350645971</v>
      </c>
      <c r="F103" s="98">
        <v>0.19197750444852496</v>
      </c>
      <c r="G103" s="98">
        <v>3.9212697224769527E-2</v>
      </c>
      <c r="H103" s="98">
        <v>6.1522181989033489E-2</v>
      </c>
      <c r="I103" s="98">
        <v>8.4316984597812561E-2</v>
      </c>
      <c r="J103" s="98">
        <v>7.9134120646928235E-2</v>
      </c>
      <c r="K103" s="98">
        <v>7.8285410816800211E-2</v>
      </c>
      <c r="L103" s="98">
        <v>0.11180494049462028</v>
      </c>
      <c r="M103" s="98">
        <v>0.10988855371703499</v>
      </c>
      <c r="N103" s="98">
        <v>0.17232636146142424</v>
      </c>
      <c r="O103" s="98">
        <v>0.118121754424217</v>
      </c>
      <c r="P103" s="98">
        <v>0.10254975060205529</v>
      </c>
      <c r="Q103" s="98">
        <v>0.11709046515047551</v>
      </c>
      <c r="R103" s="98">
        <v>0.11213782803287418</v>
      </c>
      <c r="S103" s="98">
        <v>0.11421985614319048</v>
      </c>
      <c r="T103" s="98">
        <v>9.80280172044867E-2</v>
      </c>
      <c r="U103" s="98">
        <v>9.4871919846548622E-2</v>
      </c>
      <c r="V103" s="98">
        <v>8.273995887587085E-2</v>
      </c>
      <c r="W103" s="98">
        <v>9.1513298465559875E-2</v>
      </c>
      <c r="DA103" s="63" t="s">
        <v>1673</v>
      </c>
    </row>
    <row r="104" spans="1:105" ht="12" customHeight="1" x14ac:dyDescent="0.25">
      <c r="A104" s="121" t="s">
        <v>55</v>
      </c>
      <c r="B104" s="122">
        <v>16.651649931792356</v>
      </c>
      <c r="C104" s="122">
        <v>14.209178132767214</v>
      </c>
      <c r="D104" s="122">
        <v>12.623886982077709</v>
      </c>
      <c r="E104" s="122">
        <v>11.401603871113668</v>
      </c>
      <c r="F104" s="122">
        <v>8.9651716025689172</v>
      </c>
      <c r="G104" s="122">
        <v>2.7907939233498693</v>
      </c>
      <c r="H104" s="122">
        <v>3.0586155488627367</v>
      </c>
      <c r="I104" s="122">
        <v>3.339946505345714</v>
      </c>
      <c r="J104" s="122">
        <v>3.5466514163278697</v>
      </c>
      <c r="K104" s="122">
        <v>4.6409774124498053</v>
      </c>
      <c r="L104" s="122">
        <v>5.654272419034184</v>
      </c>
      <c r="M104" s="122">
        <v>6.2943595325228143</v>
      </c>
      <c r="N104" s="122">
        <v>6.9404301308340735</v>
      </c>
      <c r="O104" s="122">
        <v>6.935460001124012</v>
      </c>
      <c r="P104" s="122">
        <v>6.3892898065929433</v>
      </c>
      <c r="Q104" s="122">
        <v>6.960688673541382</v>
      </c>
      <c r="R104" s="122">
        <v>7.6910503574800027</v>
      </c>
      <c r="S104" s="122">
        <v>7.6421679253748032</v>
      </c>
      <c r="T104" s="122">
        <v>7.4019592554282818</v>
      </c>
      <c r="U104" s="122">
        <v>7.6176116327422339</v>
      </c>
      <c r="V104" s="122">
        <v>7.5343974054649676</v>
      </c>
      <c r="W104" s="122">
        <v>9.7070940335010896</v>
      </c>
      <c r="DA104" s="130" t="s">
        <v>1674</v>
      </c>
    </row>
    <row r="105" spans="1:105" ht="12" customHeight="1" x14ac:dyDescent="0.25">
      <c r="A105" s="97" t="s">
        <v>130</v>
      </c>
      <c r="B105" s="98">
        <v>0.61040682702248084</v>
      </c>
      <c r="C105" s="98">
        <v>0.70186053287935346</v>
      </c>
      <c r="D105" s="98">
        <v>1.4878768177776933</v>
      </c>
      <c r="E105" s="98">
        <v>1.6856700077195232</v>
      </c>
      <c r="F105" s="98">
        <v>1.622600773790801</v>
      </c>
      <c r="G105" s="98">
        <v>2.1027699423733655</v>
      </c>
      <c r="H105" s="98">
        <v>2.2890814280904763</v>
      </c>
      <c r="I105" s="98">
        <v>2.4409035647826434</v>
      </c>
      <c r="J105" s="98">
        <v>2.5193802951069864</v>
      </c>
      <c r="K105" s="98">
        <v>3.2619389740959597</v>
      </c>
      <c r="L105" s="98">
        <v>3.8028334226631451</v>
      </c>
      <c r="M105" s="98">
        <v>3.9345945024706843</v>
      </c>
      <c r="N105" s="98">
        <v>4.4251637855046768</v>
      </c>
      <c r="O105" s="98">
        <v>4.3994198549593495</v>
      </c>
      <c r="P105" s="98">
        <v>3.9447642155379024</v>
      </c>
      <c r="Q105" s="98">
        <v>4.2962254699201674</v>
      </c>
      <c r="R105" s="98">
        <v>4.8432446232754049</v>
      </c>
      <c r="S105" s="98">
        <v>4.6387470858010715</v>
      </c>
      <c r="T105" s="98">
        <v>4.2347710738788633</v>
      </c>
      <c r="U105" s="98">
        <v>4.4670259901024263</v>
      </c>
      <c r="V105" s="98">
        <v>3.8641163188615972</v>
      </c>
      <c r="W105" s="98">
        <v>5.5438944939160759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2.7070999672047997E-4</v>
      </c>
      <c r="F106" s="98">
        <v>1.3144253474824434E-3</v>
      </c>
      <c r="G106" s="98">
        <v>1.3257682919863201E-3</v>
      </c>
      <c r="H106" s="98">
        <v>1.5179017054529611E-3</v>
      </c>
      <c r="I106" s="98">
        <v>1.5556338283013755E-3</v>
      </c>
      <c r="J106" s="98">
        <v>2.3162390882824312E-3</v>
      </c>
      <c r="K106" s="98">
        <v>5.1978744339019906E-3</v>
      </c>
      <c r="L106" s="98">
        <v>8.0601224618002485E-3</v>
      </c>
      <c r="M106" s="98">
        <v>1.0834233986971562E-2</v>
      </c>
      <c r="N106" s="98">
        <v>1.6599825603720263E-2</v>
      </c>
      <c r="O106" s="98">
        <v>1.7317769831494814E-2</v>
      </c>
      <c r="P106" s="98">
        <v>2.6228234476392345E-2</v>
      </c>
      <c r="Q106" s="98">
        <v>3.1932751651882599E-2</v>
      </c>
      <c r="R106" s="98">
        <v>4.890454565083005E-2</v>
      </c>
      <c r="S106" s="98">
        <v>4.5127695846757174E-2</v>
      </c>
      <c r="T106" s="98">
        <v>4.1951883279047045E-2</v>
      </c>
      <c r="U106" s="98">
        <v>4.5201450194962217E-2</v>
      </c>
      <c r="V106" s="98">
        <v>4.3856535179990858E-2</v>
      </c>
      <c r="W106" s="98">
        <v>7.6678399935231484E-2</v>
      </c>
      <c r="DA106" s="63" t="s">
        <v>1676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1.2707647900556986E-4</v>
      </c>
      <c r="F107" s="101">
        <v>6.3156802739102065E-4</v>
      </c>
      <c r="G107" s="101">
        <v>6.2491910051997606E-4</v>
      </c>
      <c r="H107" s="101">
        <v>7.1080583684703612E-4</v>
      </c>
      <c r="I107" s="101">
        <v>7.6358597011441079E-4</v>
      </c>
      <c r="J107" s="101">
        <v>1.0759293598300711E-3</v>
      </c>
      <c r="K107" s="101">
        <v>2.5227948949866877E-3</v>
      </c>
      <c r="L107" s="101">
        <v>3.9042171215162491E-3</v>
      </c>
      <c r="M107" s="101">
        <v>5.413884421616548E-3</v>
      </c>
      <c r="N107" s="101">
        <v>8.3001399241594258E-3</v>
      </c>
      <c r="O107" s="101">
        <v>8.9677001690096087E-3</v>
      </c>
      <c r="P107" s="101">
        <v>1.258189097903289E-2</v>
      </c>
      <c r="Q107" s="101">
        <v>1.5289853668243619E-2</v>
      </c>
      <c r="R107" s="101">
        <v>2.355343949503896E-2</v>
      </c>
      <c r="S107" s="101">
        <v>2.2545984966247774E-2</v>
      </c>
      <c r="T107" s="101">
        <v>2.1075587945357743E-2</v>
      </c>
      <c r="U107" s="101">
        <v>2.2048944168970849E-2</v>
      </c>
      <c r="V107" s="101">
        <v>2.0714116423333921E-2</v>
      </c>
      <c r="W107" s="101">
        <v>3.7698050057417269E-2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1.4363351771491014E-4</v>
      </c>
      <c r="F108" s="104">
        <v>6.8285732009142259E-4</v>
      </c>
      <c r="G108" s="104">
        <v>7.0084919146634389E-4</v>
      </c>
      <c r="H108" s="104">
        <v>8.07095868605925E-4</v>
      </c>
      <c r="I108" s="104">
        <v>7.9204785818696478E-4</v>
      </c>
      <c r="J108" s="104">
        <v>1.2403097284523601E-3</v>
      </c>
      <c r="K108" s="104">
        <v>2.6750795389153034E-3</v>
      </c>
      <c r="L108" s="104">
        <v>4.1559053402839994E-3</v>
      </c>
      <c r="M108" s="104">
        <v>5.4203495653550133E-3</v>
      </c>
      <c r="N108" s="104">
        <v>8.2996856795608375E-3</v>
      </c>
      <c r="O108" s="104">
        <v>8.3500696624852072E-3</v>
      </c>
      <c r="P108" s="104">
        <v>1.3646343497359449E-2</v>
      </c>
      <c r="Q108" s="104">
        <v>1.6642897983638986E-2</v>
      </c>
      <c r="R108" s="104">
        <v>2.5351106155791087E-2</v>
      </c>
      <c r="S108" s="104">
        <v>2.2581710880509396E-2</v>
      </c>
      <c r="T108" s="104">
        <v>2.0876295333689301E-2</v>
      </c>
      <c r="U108" s="104">
        <v>2.3152506025991365E-2</v>
      </c>
      <c r="V108" s="104">
        <v>2.314241875665694E-2</v>
      </c>
      <c r="W108" s="104">
        <v>3.8980349877814222E-2</v>
      </c>
      <c r="DA108" s="132" t="s">
        <v>1678</v>
      </c>
    </row>
    <row r="109" spans="1:105" ht="12" customHeight="1" x14ac:dyDescent="0.25">
      <c r="A109" s="106" t="s">
        <v>122</v>
      </c>
      <c r="B109" s="101">
        <v>15.597517341786745</v>
      </c>
      <c r="C109" s="101">
        <v>13.141596621858058</v>
      </c>
      <c r="D109" s="101">
        <v>10.838028700363578</v>
      </c>
      <c r="E109" s="101">
        <v>9.3528870665587753</v>
      </c>
      <c r="F109" s="101">
        <v>7.0009115665550903</v>
      </c>
      <c r="G109" s="101">
        <v>0.48701933092911504</v>
      </c>
      <c r="H109" s="101">
        <v>0.53820548785602706</v>
      </c>
      <c r="I109" s="101">
        <v>0.58157479026111603</v>
      </c>
      <c r="J109" s="101">
        <v>0.62574830000135218</v>
      </c>
      <c r="K109" s="101">
        <v>0.70307866898181215</v>
      </c>
      <c r="L109" s="101">
        <v>0.97381720391157556</v>
      </c>
      <c r="M109" s="101">
        <v>1.0938021711448249</v>
      </c>
      <c r="N109" s="101">
        <v>1.1439730714440639</v>
      </c>
      <c r="O109" s="101">
        <v>1.0833120113106895</v>
      </c>
      <c r="P109" s="101">
        <v>0.91479949665236637</v>
      </c>
      <c r="Q109" s="101">
        <v>0.82936003608194253</v>
      </c>
      <c r="R109" s="101">
        <v>0.77574759279087624</v>
      </c>
      <c r="S109" s="101">
        <v>0.77765169019750024</v>
      </c>
      <c r="T109" s="101">
        <v>0.73987772656781747</v>
      </c>
      <c r="U109" s="101">
        <v>0.67993224363809812</v>
      </c>
      <c r="V109" s="101">
        <v>1.0349068351204063</v>
      </c>
      <c r="W109" s="101">
        <v>0.73323928080807621</v>
      </c>
      <c r="DA109" s="131" t="s">
        <v>1679</v>
      </c>
    </row>
    <row r="110" spans="1:105" ht="12" customHeight="1" x14ac:dyDescent="0.25">
      <c r="A110" s="107" t="s">
        <v>121</v>
      </c>
      <c r="B110" s="104">
        <v>0.4437257629831321</v>
      </c>
      <c r="C110" s="104">
        <v>0.36572097802980336</v>
      </c>
      <c r="D110" s="104">
        <v>0.2979814639364361</v>
      </c>
      <c r="E110" s="104">
        <v>0.36277608683864876</v>
      </c>
      <c r="F110" s="104">
        <v>0.34034483687554357</v>
      </c>
      <c r="G110" s="104">
        <v>0.19967888175540258</v>
      </c>
      <c r="H110" s="104">
        <v>0.22981073121078066</v>
      </c>
      <c r="I110" s="104">
        <v>0.31591251647365337</v>
      </c>
      <c r="J110" s="104">
        <v>0.39920658213124866</v>
      </c>
      <c r="K110" s="104">
        <v>0.67076189493813188</v>
      </c>
      <c r="L110" s="104">
        <v>0.86956166999766249</v>
      </c>
      <c r="M110" s="104">
        <v>1.2551286249203331</v>
      </c>
      <c r="N110" s="104">
        <v>1.3546934482816118</v>
      </c>
      <c r="O110" s="104">
        <v>1.4354103650224772</v>
      </c>
      <c r="P110" s="104">
        <v>1.5034978599262825</v>
      </c>
      <c r="Q110" s="104">
        <v>1.803170415887388</v>
      </c>
      <c r="R110" s="104">
        <v>2.023153595762893</v>
      </c>
      <c r="S110" s="104">
        <v>2.1806414535294736</v>
      </c>
      <c r="T110" s="104">
        <v>2.3853585717025534</v>
      </c>
      <c r="U110" s="104">
        <v>2.4254519488067485</v>
      </c>
      <c r="V110" s="104">
        <v>2.5915177163029739</v>
      </c>
      <c r="W110" s="104">
        <v>3.353281858841707</v>
      </c>
      <c r="DA110" s="132" t="s">
        <v>1680</v>
      </c>
    </row>
    <row r="111" spans="1:105" ht="12" customHeight="1" x14ac:dyDescent="0.25">
      <c r="A111" s="108" t="s">
        <v>53</v>
      </c>
      <c r="B111" s="98">
        <v>0.15305389491504182</v>
      </c>
      <c r="C111" s="98">
        <v>0.11415787066001104</v>
      </c>
      <c r="D111" s="98">
        <v>8.5629363688484866E-2</v>
      </c>
      <c r="E111" s="98">
        <v>0.13286198251309109</v>
      </c>
      <c r="F111" s="98">
        <v>0.1344518952127142</v>
      </c>
      <c r="G111" s="98">
        <v>9.7593018666030609E-2</v>
      </c>
      <c r="H111" s="98">
        <v>0.11049718123915078</v>
      </c>
      <c r="I111" s="98">
        <v>0.16762829735227355</v>
      </c>
      <c r="J111" s="98">
        <v>0.1948679963891668</v>
      </c>
      <c r="K111" s="98">
        <v>0.3356788614528235</v>
      </c>
      <c r="L111" s="98">
        <v>0.4343569979158729</v>
      </c>
      <c r="M111" s="98">
        <v>0.65417211345272974</v>
      </c>
      <c r="N111" s="98">
        <v>0.70672561162790359</v>
      </c>
      <c r="O111" s="98">
        <v>0.78047220614825141</v>
      </c>
      <c r="P111" s="98">
        <v>0.7356347524105592</v>
      </c>
      <c r="Q111" s="98">
        <v>0.88105100339441944</v>
      </c>
      <c r="R111" s="98">
        <v>0.9935530494941025</v>
      </c>
      <c r="S111" s="98">
        <v>1.1262724430575761</v>
      </c>
      <c r="T111" s="98">
        <v>1.1494545938648419</v>
      </c>
      <c r="U111" s="98">
        <v>1.1706458690861372</v>
      </c>
      <c r="V111" s="98">
        <v>1.1836911771154353</v>
      </c>
      <c r="W111" s="98">
        <v>1.6479285942241535</v>
      </c>
      <c r="DA111" s="63" t="s">
        <v>1681</v>
      </c>
    </row>
    <row r="112" spans="1:105" ht="12" customHeight="1" x14ac:dyDescent="0.25">
      <c r="A112" s="108" t="s">
        <v>52</v>
      </c>
      <c r="B112" s="98">
        <v>0.29067186806809026</v>
      </c>
      <c r="C112" s="98">
        <v>0.25156310736979232</v>
      </c>
      <c r="D112" s="98">
        <v>0.21235210024795123</v>
      </c>
      <c r="E112" s="98">
        <v>0.22991410432555767</v>
      </c>
      <c r="F112" s="98">
        <v>0.20589294166282943</v>
      </c>
      <c r="G112" s="98">
        <v>0.10208586308937194</v>
      </c>
      <c r="H112" s="98">
        <v>0.11931354997162988</v>
      </c>
      <c r="I112" s="98">
        <v>0.14828421912137985</v>
      </c>
      <c r="J112" s="98">
        <v>0.20433858574208189</v>
      </c>
      <c r="K112" s="98">
        <v>0.33508303348530832</v>
      </c>
      <c r="L112" s="98">
        <v>0.43520467208178953</v>
      </c>
      <c r="M112" s="98">
        <v>0.60095651146760365</v>
      </c>
      <c r="N112" s="98">
        <v>0.64796783665370816</v>
      </c>
      <c r="O112" s="98">
        <v>0.65493815887422591</v>
      </c>
      <c r="P112" s="98">
        <v>0.76786310751572318</v>
      </c>
      <c r="Q112" s="98">
        <v>0.92211941249296869</v>
      </c>
      <c r="R112" s="98">
        <v>1.0296005462687905</v>
      </c>
      <c r="S112" s="98">
        <v>1.0543690104718977</v>
      </c>
      <c r="T112" s="98">
        <v>1.2359039778377117</v>
      </c>
      <c r="U112" s="98">
        <v>1.2548060797206111</v>
      </c>
      <c r="V112" s="98">
        <v>1.4078265391875386</v>
      </c>
      <c r="W112" s="98">
        <v>1.7053532646175533</v>
      </c>
      <c r="DA112" s="63" t="s">
        <v>1682</v>
      </c>
    </row>
    <row r="113" spans="1:105" ht="12" customHeight="1" x14ac:dyDescent="0.25">
      <c r="A113" s="121" t="s">
        <v>54</v>
      </c>
      <c r="B113" s="122">
        <v>10.245596499149952</v>
      </c>
      <c r="C113" s="122">
        <v>9.270596502852527</v>
      </c>
      <c r="D113" s="122">
        <v>8.0991095761050982</v>
      </c>
      <c r="E113" s="122">
        <v>6.9742954349613537</v>
      </c>
      <c r="F113" s="122">
        <v>5.0809461286131157</v>
      </c>
      <c r="G113" s="122">
        <v>2.0007914839609784</v>
      </c>
      <c r="H113" s="122">
        <v>1.8064964518306961</v>
      </c>
      <c r="I113" s="122">
        <v>2.1829117924614851</v>
      </c>
      <c r="J113" s="122">
        <v>1.9438829554742187</v>
      </c>
      <c r="K113" s="122">
        <v>2.5287367782291628</v>
      </c>
      <c r="L113" s="122">
        <v>2.7374432205979171</v>
      </c>
      <c r="M113" s="122">
        <v>2.8532396253261814</v>
      </c>
      <c r="N113" s="122">
        <v>2.9479294306701487</v>
      </c>
      <c r="O113" s="122">
        <v>3.0197968265651656</v>
      </c>
      <c r="P113" s="122">
        <v>3.0074765645155361</v>
      </c>
      <c r="Q113" s="122">
        <v>3.0985136127362733</v>
      </c>
      <c r="R113" s="122">
        <v>3.095013178149399</v>
      </c>
      <c r="S113" s="122">
        <v>3.241259818998953</v>
      </c>
      <c r="T113" s="122">
        <v>3.1886833061935094</v>
      </c>
      <c r="U113" s="122">
        <v>3.247174047325891</v>
      </c>
      <c r="V113" s="122">
        <v>3.1625199072761556</v>
      </c>
      <c r="W113" s="122">
        <v>3.4360360084227151</v>
      </c>
      <c r="DA113" s="130" t="s">
        <v>1683</v>
      </c>
    </row>
    <row r="114" spans="1:105" ht="12" customHeight="1" x14ac:dyDescent="0.25">
      <c r="A114" s="97" t="s">
        <v>50</v>
      </c>
      <c r="B114" s="98">
        <v>5.4230439549271416</v>
      </c>
      <c r="C114" s="98">
        <v>4.7986878067746463</v>
      </c>
      <c r="D114" s="98">
        <v>4.3685519157917145</v>
      </c>
      <c r="E114" s="98">
        <v>3.7143780730699629</v>
      </c>
      <c r="F114" s="98">
        <v>2.7847807949912569</v>
      </c>
      <c r="G114" s="98">
        <v>1.3552708973283458</v>
      </c>
      <c r="H114" s="98">
        <v>1.0367818069382395</v>
      </c>
      <c r="I114" s="98">
        <v>1.4223001221723885</v>
      </c>
      <c r="J114" s="98">
        <v>1.0905107705668877</v>
      </c>
      <c r="K114" s="98">
        <v>1.4697489484935682</v>
      </c>
      <c r="L114" s="98">
        <v>1.3537378637454798</v>
      </c>
      <c r="M114" s="98">
        <v>1.3283103560128797</v>
      </c>
      <c r="N114" s="98">
        <v>1.2134039728820001</v>
      </c>
      <c r="O114" s="98">
        <v>1.1887064882880622</v>
      </c>
      <c r="P114" s="98">
        <v>1.1177782099149391</v>
      </c>
      <c r="Q114" s="98">
        <v>1.1308046549677979</v>
      </c>
      <c r="R114" s="98">
        <v>1.1054375669094862</v>
      </c>
      <c r="S114" s="98">
        <v>1.1438507449865516</v>
      </c>
      <c r="T114" s="98">
        <v>1.1715910417638171</v>
      </c>
      <c r="U114" s="98">
        <v>1.2216036427777444</v>
      </c>
      <c r="V114" s="98">
        <v>1.10018743009951</v>
      </c>
      <c r="W114" s="98">
        <v>1.1408534252172264</v>
      </c>
      <c r="DA114" s="63" t="s">
        <v>1684</v>
      </c>
    </row>
    <row r="115" spans="1:105" ht="12" customHeight="1" x14ac:dyDescent="0.25">
      <c r="A115" s="109" t="s">
        <v>120</v>
      </c>
      <c r="B115" s="33">
        <v>4.8225525442228108</v>
      </c>
      <c r="C115" s="33">
        <v>4.4719086960778833</v>
      </c>
      <c r="D115" s="33">
        <v>3.7305576603133828</v>
      </c>
      <c r="E115" s="33">
        <v>3.2599173618913904</v>
      </c>
      <c r="F115" s="33">
        <v>2.2961653336218593</v>
      </c>
      <c r="G115" s="33">
        <v>0.64552058663263279</v>
      </c>
      <c r="H115" s="33">
        <v>0.76971464489245656</v>
      </c>
      <c r="I115" s="33">
        <v>0.7606116702890966</v>
      </c>
      <c r="J115" s="33">
        <v>0.85337218490733091</v>
      </c>
      <c r="K115" s="33">
        <v>1.0589878297355944</v>
      </c>
      <c r="L115" s="33">
        <v>1.3837053568524371</v>
      </c>
      <c r="M115" s="33">
        <v>1.5249292693133016</v>
      </c>
      <c r="N115" s="33">
        <v>1.7345254577881484</v>
      </c>
      <c r="O115" s="33">
        <v>1.8310903382771038</v>
      </c>
      <c r="P115" s="33">
        <v>1.8896983546005974</v>
      </c>
      <c r="Q115" s="33">
        <v>1.9677089577684752</v>
      </c>
      <c r="R115" s="33">
        <v>1.989575611239913</v>
      </c>
      <c r="S115" s="33">
        <v>2.0974090740124014</v>
      </c>
      <c r="T115" s="33">
        <v>2.0170922644296927</v>
      </c>
      <c r="U115" s="33">
        <v>2.0255704045481466</v>
      </c>
      <c r="V115" s="33">
        <v>2.0623324771766454</v>
      </c>
      <c r="W115" s="33">
        <v>2.2951825832054884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115.98351046777125</v>
      </c>
      <c r="C117" s="117">
        <f t="shared" si="19"/>
        <v>112.47254817466533</v>
      </c>
      <c r="D117" s="117">
        <f t="shared" si="19"/>
        <v>83.105520232278707</v>
      </c>
      <c r="E117" s="117">
        <f t="shared" si="19"/>
        <v>84.558301405324258</v>
      </c>
      <c r="F117" s="117">
        <f t="shared" si="19"/>
        <v>82.957961754305103</v>
      </c>
      <c r="G117" s="117">
        <f t="shared" si="19"/>
        <v>18.119721171389671</v>
      </c>
      <c r="H117" s="117">
        <f t="shared" si="19"/>
        <v>19.820404618171434</v>
      </c>
      <c r="I117" s="117">
        <f t="shared" si="19"/>
        <v>19.125825414800406</v>
      </c>
      <c r="J117" s="117">
        <f t="shared" si="19"/>
        <v>22.490369502920554</v>
      </c>
      <c r="K117" s="117">
        <f t="shared" si="19"/>
        <v>28.311091322507064</v>
      </c>
      <c r="L117" s="117">
        <f t="shared" si="19"/>
        <v>36.266875732343038</v>
      </c>
      <c r="M117" s="117">
        <f t="shared" si="19"/>
        <v>36.126435192560727</v>
      </c>
      <c r="N117" s="117">
        <f t="shared" si="19"/>
        <v>42.667548258065764</v>
      </c>
      <c r="O117" s="117">
        <f t="shared" si="19"/>
        <v>43.223615296699883</v>
      </c>
      <c r="P117" s="117">
        <f t="shared" si="19"/>
        <v>37.656080910754234</v>
      </c>
      <c r="Q117" s="117">
        <f t="shared" si="19"/>
        <v>41.959143094402911</v>
      </c>
      <c r="R117" s="117">
        <f t="shared" ref="R117:V117" si="20">R118+R121+R123+R132</f>
        <v>48.559858688284535</v>
      </c>
      <c r="S117" s="117">
        <f t="shared" si="20"/>
        <v>47.384432495492852</v>
      </c>
      <c r="T117" s="117">
        <f t="shared" si="20"/>
        <v>44.18867436745839</v>
      </c>
      <c r="U117" s="117">
        <f t="shared" si="20"/>
        <v>47.382904671911234</v>
      </c>
      <c r="V117" s="117">
        <f t="shared" si="20"/>
        <v>44.604791333651171</v>
      </c>
      <c r="W117" s="117">
        <f t="shared" ref="W117" si="21">W118+W121+W123+W132</f>
        <v>62.116319937131344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97.12825006076163</v>
      </c>
      <c r="C118" s="122">
        <f t="shared" si="22"/>
        <v>95.7736478420493</v>
      </c>
      <c r="D118" s="122">
        <f t="shared" si="22"/>
        <v>68.338019220694662</v>
      </c>
      <c r="E118" s="122">
        <f t="shared" si="22"/>
        <v>70.404985058279664</v>
      </c>
      <c r="F118" s="122">
        <f t="shared" si="22"/>
        <v>72.733557507162232</v>
      </c>
      <c r="G118" s="122">
        <f t="shared" si="22"/>
        <v>14.504771634617722</v>
      </c>
      <c r="H118" s="122">
        <f t="shared" si="22"/>
        <v>16.007258847440131</v>
      </c>
      <c r="I118" s="122">
        <f t="shared" si="22"/>
        <v>14.792843004958604</v>
      </c>
      <c r="J118" s="122">
        <f t="shared" si="22"/>
        <v>18.086458891716884</v>
      </c>
      <c r="K118" s="122">
        <f t="shared" si="22"/>
        <v>22.580122162251456</v>
      </c>
      <c r="L118" s="122">
        <f t="shared" si="22"/>
        <v>29.370141019068321</v>
      </c>
      <c r="M118" s="122">
        <f t="shared" si="22"/>
        <v>28.558003829667705</v>
      </c>
      <c r="N118" s="122">
        <f t="shared" si="22"/>
        <v>34.239698413306535</v>
      </c>
      <c r="O118" s="122">
        <f t="shared" si="22"/>
        <v>34.835956161769218</v>
      </c>
      <c r="P118" s="122">
        <f t="shared" si="22"/>
        <v>29.692798347736758</v>
      </c>
      <c r="Q118" s="122">
        <f t="shared" si="22"/>
        <v>33.322929415849892</v>
      </c>
      <c r="R118" s="122">
        <f t="shared" ref="R118:V118" si="23">SUM(R119:R120)</f>
        <v>39.230209855920002</v>
      </c>
      <c r="S118" s="122">
        <f t="shared" si="23"/>
        <v>37.92147504070428</v>
      </c>
      <c r="T118" s="122">
        <f t="shared" si="23"/>
        <v>34.94554537396813</v>
      </c>
      <c r="U118" s="122">
        <f t="shared" si="23"/>
        <v>37.85072029638502</v>
      </c>
      <c r="V118" s="122">
        <f t="shared" si="23"/>
        <v>35.203272526716688</v>
      </c>
      <c r="W118" s="122">
        <f t="shared" ref="W118" si="24">SUM(W119:W120)</f>
        <v>50.379298208503947</v>
      </c>
      <c r="DA118" s="130" t="s">
        <v>1837</v>
      </c>
    </row>
    <row r="119" spans="1:105" ht="12" customHeight="1" x14ac:dyDescent="0.25">
      <c r="A119" s="97" t="s">
        <v>203</v>
      </c>
      <c r="B119" s="98">
        <v>96.649408544249965</v>
      </c>
      <c r="C119" s="98">
        <v>95.313685099559919</v>
      </c>
      <c r="D119" s="98">
        <v>68.028186633166712</v>
      </c>
      <c r="E119" s="98">
        <v>70.099619585531954</v>
      </c>
      <c r="F119" s="98">
        <v>72.414645640731919</v>
      </c>
      <c r="G119" s="98">
        <v>14.455533652606386</v>
      </c>
      <c r="H119" s="98">
        <v>15.954202061620036</v>
      </c>
      <c r="I119" s="98">
        <v>14.746831002832973</v>
      </c>
      <c r="J119" s="98">
        <v>18.030937850656311</v>
      </c>
      <c r="K119" s="98">
        <v>22.512187512099693</v>
      </c>
      <c r="L119" s="98">
        <v>29.284314626261349</v>
      </c>
      <c r="M119" s="98">
        <v>28.470289811991123</v>
      </c>
      <c r="N119" s="98">
        <v>34.131131130389939</v>
      </c>
      <c r="O119" s="98">
        <v>34.722208888519305</v>
      </c>
      <c r="P119" s="98">
        <v>29.588827852060582</v>
      </c>
      <c r="Q119" s="98">
        <v>33.206356747622216</v>
      </c>
      <c r="R119" s="98">
        <v>39.091092336829725</v>
      </c>
      <c r="S119" s="98">
        <v>37.788954356937175</v>
      </c>
      <c r="T119" s="98">
        <v>34.825073459552172</v>
      </c>
      <c r="U119" s="98">
        <v>37.721663212172736</v>
      </c>
      <c r="V119" s="98">
        <v>35.077881590936215</v>
      </c>
      <c r="W119" s="98">
        <v>50.205751606513516</v>
      </c>
      <c r="DA119" s="63" t="s">
        <v>1838</v>
      </c>
    </row>
    <row r="120" spans="1:105" ht="12" customHeight="1" x14ac:dyDescent="0.25">
      <c r="A120" s="97" t="s">
        <v>53</v>
      </c>
      <c r="B120" s="98">
        <v>0.47884151651167028</v>
      </c>
      <c r="C120" s="98">
        <v>0.4599627424893864</v>
      </c>
      <c r="D120" s="98">
        <v>0.30983258752794735</v>
      </c>
      <c r="E120" s="98">
        <v>0.30536547274770554</v>
      </c>
      <c r="F120" s="98">
        <v>0.31891186643031694</v>
      </c>
      <c r="G120" s="98">
        <v>4.9237982011336508E-2</v>
      </c>
      <c r="H120" s="98">
        <v>5.3056785820093898E-2</v>
      </c>
      <c r="I120" s="98">
        <v>4.601200212563121E-2</v>
      </c>
      <c r="J120" s="98">
        <v>5.5521041060574101E-2</v>
      </c>
      <c r="K120" s="98">
        <v>6.7934650151763365E-2</v>
      </c>
      <c r="L120" s="98">
        <v>8.5826392806972643E-2</v>
      </c>
      <c r="M120" s="98">
        <v>8.7714017676582615E-2</v>
      </c>
      <c r="N120" s="98">
        <v>0.10856728291659271</v>
      </c>
      <c r="O120" s="98">
        <v>0.11374727324991349</v>
      </c>
      <c r="P120" s="98">
        <v>0.10397049567617539</v>
      </c>
      <c r="Q120" s="98">
        <v>0.11657266822767216</v>
      </c>
      <c r="R120" s="98">
        <v>0.13911751909028028</v>
      </c>
      <c r="S120" s="98">
        <v>0.13252068376710704</v>
      </c>
      <c r="T120" s="98">
        <v>0.12047191441596168</v>
      </c>
      <c r="U120" s="98">
        <v>0.12905708421228321</v>
      </c>
      <c r="V120" s="98">
        <v>0.12539093578047572</v>
      </c>
      <c r="W120" s="98">
        <v>0.17354660199043009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0.46015094769773168</v>
      </c>
      <c r="C121" s="122">
        <f t="shared" si="25"/>
        <v>0.58988868501750968</v>
      </c>
      <c r="D121" s="122">
        <f t="shared" si="25"/>
        <v>0.47256799971015295</v>
      </c>
      <c r="E121" s="122">
        <f t="shared" si="25"/>
        <v>1.3851149622893264</v>
      </c>
      <c r="F121" s="122">
        <f t="shared" si="25"/>
        <v>0.39470875226868407</v>
      </c>
      <c r="G121" s="122">
        <f t="shared" si="25"/>
        <v>9.3662267685537481E-2</v>
      </c>
      <c r="H121" s="122">
        <f t="shared" si="25"/>
        <v>0.15351836952197057</v>
      </c>
      <c r="I121" s="122">
        <f t="shared" si="25"/>
        <v>0.20867553289266016</v>
      </c>
      <c r="J121" s="122">
        <f t="shared" si="25"/>
        <v>0.20342870559931728</v>
      </c>
      <c r="K121" s="122">
        <f t="shared" si="25"/>
        <v>0.20752864655796027</v>
      </c>
      <c r="L121" s="122">
        <f t="shared" si="25"/>
        <v>0.30323112671105912</v>
      </c>
      <c r="M121" s="122">
        <f t="shared" si="25"/>
        <v>0.31310380268226257</v>
      </c>
      <c r="N121" s="122">
        <f t="shared" si="25"/>
        <v>0.49456602295787627</v>
      </c>
      <c r="O121" s="122">
        <f t="shared" si="25"/>
        <v>0.3641821580187628</v>
      </c>
      <c r="P121" s="122">
        <f t="shared" si="25"/>
        <v>0.32987022347351269</v>
      </c>
      <c r="Q121" s="122">
        <f t="shared" si="25"/>
        <v>0.38414790371269869</v>
      </c>
      <c r="R121" s="122">
        <f t="shared" si="25"/>
        <v>0.3854447957218986</v>
      </c>
      <c r="S121" s="122">
        <f t="shared" si="25"/>
        <v>0.40934362771815713</v>
      </c>
      <c r="T121" s="122">
        <f t="shared" si="25"/>
        <v>0.36521090035227527</v>
      </c>
      <c r="U121" s="122">
        <f t="shared" si="25"/>
        <v>0.36517027941188629</v>
      </c>
      <c r="V121" s="122">
        <f t="shared" si="25"/>
        <v>0.3293229441148442</v>
      </c>
      <c r="W121" s="122">
        <f t="shared" si="25"/>
        <v>0.37298761278584885</v>
      </c>
      <c r="DA121" s="130" t="s">
        <v>1840</v>
      </c>
    </row>
    <row r="122" spans="1:105" ht="12" customHeight="1" x14ac:dyDescent="0.25">
      <c r="A122" s="97" t="s">
        <v>53</v>
      </c>
      <c r="B122" s="98">
        <v>0.46015094769773168</v>
      </c>
      <c r="C122" s="98">
        <v>0.58988868501750968</v>
      </c>
      <c r="D122" s="98">
        <v>0.47256799971015295</v>
      </c>
      <c r="E122" s="98">
        <v>1.3851149622893264</v>
      </c>
      <c r="F122" s="98">
        <v>0.39470875226868407</v>
      </c>
      <c r="G122" s="98">
        <v>9.3662267685537481E-2</v>
      </c>
      <c r="H122" s="98">
        <v>0.15351836952197057</v>
      </c>
      <c r="I122" s="98">
        <v>0.20867553289266016</v>
      </c>
      <c r="J122" s="98">
        <v>0.20342870559931728</v>
      </c>
      <c r="K122" s="98">
        <v>0.20752864655796027</v>
      </c>
      <c r="L122" s="98">
        <v>0.30323112671105912</v>
      </c>
      <c r="M122" s="98">
        <v>0.31310380268226257</v>
      </c>
      <c r="N122" s="98">
        <v>0.49456602295787627</v>
      </c>
      <c r="O122" s="98">
        <v>0.3641821580187628</v>
      </c>
      <c r="P122" s="98">
        <v>0.32987022347351269</v>
      </c>
      <c r="Q122" s="98">
        <v>0.38414790371269869</v>
      </c>
      <c r="R122" s="98">
        <v>0.3854447957218986</v>
      </c>
      <c r="S122" s="98">
        <v>0.40934362771815713</v>
      </c>
      <c r="T122" s="98">
        <v>0.36521090035227527</v>
      </c>
      <c r="U122" s="98">
        <v>0.36517027941188629</v>
      </c>
      <c r="V122" s="98">
        <v>0.3293229441148442</v>
      </c>
      <c r="W122" s="98">
        <v>0.37298761278584885</v>
      </c>
      <c r="DA122" s="63" t="s">
        <v>1841</v>
      </c>
    </row>
    <row r="123" spans="1:105" ht="12" customHeight="1" x14ac:dyDescent="0.25">
      <c r="A123" s="121" t="s">
        <v>55</v>
      </c>
      <c r="B123" s="122">
        <v>11.415071657220878</v>
      </c>
      <c r="C123" s="122">
        <v>9.7781697348693708</v>
      </c>
      <c r="D123" s="122">
        <v>8.798447832189197</v>
      </c>
      <c r="E123" s="122">
        <v>8.0339164236398943</v>
      </c>
      <c r="F123" s="122">
        <v>6.3886452748825349</v>
      </c>
      <c r="G123" s="122">
        <v>2.2314029256581813</v>
      </c>
      <c r="H123" s="122">
        <v>2.4563598394540991</v>
      </c>
      <c r="I123" s="122">
        <v>2.7024196922524073</v>
      </c>
      <c r="J123" s="122">
        <v>2.8963861961194448</v>
      </c>
      <c r="K123" s="122">
        <v>3.8360722427750531</v>
      </c>
      <c r="L123" s="122">
        <v>4.7170677691895007</v>
      </c>
      <c r="M123" s="122">
        <v>5.2793087856223035</v>
      </c>
      <c r="N123" s="122">
        <v>5.8553069643039795</v>
      </c>
      <c r="O123" s="122">
        <v>5.8795363491861394</v>
      </c>
      <c r="P123" s="122">
        <v>5.4780967966179119</v>
      </c>
      <c r="Q123" s="122">
        <v>6.0186215049716889</v>
      </c>
      <c r="R123" s="122">
        <v>6.6970270107137626</v>
      </c>
      <c r="S123" s="122">
        <v>6.6822148415561156</v>
      </c>
      <c r="T123" s="122">
        <v>6.5339847292438513</v>
      </c>
      <c r="U123" s="122">
        <v>6.7626604874817327</v>
      </c>
      <c r="V123" s="122">
        <v>6.6833159630108554</v>
      </c>
      <c r="W123" s="122">
        <v>8.7249244255961997</v>
      </c>
      <c r="DA123" s="130" t="s">
        <v>1842</v>
      </c>
    </row>
    <row r="124" spans="1:105" ht="12" customHeight="1" x14ac:dyDescent="0.25">
      <c r="A124" s="97" t="s">
        <v>130</v>
      </c>
      <c r="B124" s="98">
        <v>0.45206921864637883</v>
      </c>
      <c r="C124" s="98">
        <v>0.53161557833930695</v>
      </c>
      <c r="D124" s="98">
        <v>1.1720935800569663</v>
      </c>
      <c r="E124" s="98">
        <v>1.3449139584149865</v>
      </c>
      <c r="F124" s="98">
        <v>1.3025026882391801</v>
      </c>
      <c r="G124" s="98">
        <v>1.7043525871590381</v>
      </c>
      <c r="H124" s="98">
        <v>1.8642059102677826</v>
      </c>
      <c r="I124" s="98">
        <v>1.9995309443235549</v>
      </c>
      <c r="J124" s="98">
        <v>2.0785468698139447</v>
      </c>
      <c r="K124" s="98">
        <v>2.7159941059156862</v>
      </c>
      <c r="L124" s="98">
        <v>3.2016882512065656</v>
      </c>
      <c r="M124" s="98">
        <v>3.3262812074110402</v>
      </c>
      <c r="N124" s="98">
        <v>3.7646856854474624</v>
      </c>
      <c r="O124" s="98">
        <v>3.7658860526460991</v>
      </c>
      <c r="P124" s="98">
        <v>3.4013868863468844</v>
      </c>
      <c r="Q124" s="98">
        <v>3.7211302234573522</v>
      </c>
      <c r="R124" s="98">
        <v>4.2118030789470646</v>
      </c>
      <c r="S124" s="98">
        <v>4.0503682179747313</v>
      </c>
      <c r="T124" s="98">
        <v>3.7139608632924381</v>
      </c>
      <c r="U124" s="98">
        <v>3.9362740711003541</v>
      </c>
      <c r="V124" s="98">
        <v>3.4165516468180268</v>
      </c>
      <c r="W124" s="98">
        <v>4.9351469866082089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2.4925307953178205E-4</v>
      </c>
      <c r="F125" s="98">
        <v>1.208338445138685E-3</v>
      </c>
      <c r="G125" s="98">
        <v>1.221642258827436E-3</v>
      </c>
      <c r="H125" s="98">
        <v>1.4011012563376348E-3</v>
      </c>
      <c r="I125" s="98">
        <v>1.4291959289013305E-3</v>
      </c>
      <c r="J125" s="98">
        <v>2.1456200321273975E-3</v>
      </c>
      <c r="K125" s="98">
        <v>4.8245506819487001E-3</v>
      </c>
      <c r="L125" s="98">
        <v>7.5005450549249231E-3</v>
      </c>
      <c r="M125" s="98">
        <v>1.0073399128038025E-2</v>
      </c>
      <c r="N125" s="98">
        <v>1.547526323371513E-2</v>
      </c>
      <c r="O125" s="98">
        <v>1.6126750391868481E-2</v>
      </c>
      <c r="P125" s="98">
        <v>2.4635264164537672E-2</v>
      </c>
      <c r="Q125" s="98">
        <v>3.0044312637949183E-2</v>
      </c>
      <c r="R125" s="98">
        <v>4.608911732484957E-2</v>
      </c>
      <c r="S125" s="98">
        <v>4.2446443872326045E-2</v>
      </c>
      <c r="T125" s="98">
        <v>3.9500979006605666E-2</v>
      </c>
      <c r="U125" s="98">
        <v>4.2682288702923246E-2</v>
      </c>
      <c r="V125" s="98">
        <v>4.1536226983646646E-2</v>
      </c>
      <c r="W125" s="98">
        <v>7.2671936300174503E-2</v>
      </c>
      <c r="DA125" s="63" t="s">
        <v>1844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1.0561956181687191E-4</v>
      </c>
      <c r="F126" s="101">
        <v>5.2548112504726232E-4</v>
      </c>
      <c r="G126" s="101">
        <v>5.2079306736109205E-4</v>
      </c>
      <c r="H126" s="101">
        <v>5.940053877317099E-4</v>
      </c>
      <c r="I126" s="101">
        <v>6.3714807071436582E-4</v>
      </c>
      <c r="J126" s="101">
        <v>9.0531030367503747E-4</v>
      </c>
      <c r="K126" s="101">
        <v>2.1494711430333968E-3</v>
      </c>
      <c r="L126" s="101">
        <v>3.3446397146409245E-3</v>
      </c>
      <c r="M126" s="101">
        <v>4.6530495626830115E-3</v>
      </c>
      <c r="N126" s="101">
        <v>7.1755775541542935E-3</v>
      </c>
      <c r="O126" s="101">
        <v>7.7766807293832728E-3</v>
      </c>
      <c r="P126" s="101">
        <v>1.0988920667178222E-2</v>
      </c>
      <c r="Q126" s="101">
        <v>1.3401414654310197E-2</v>
      </c>
      <c r="R126" s="101">
        <v>2.0738011169058483E-2</v>
      </c>
      <c r="S126" s="101">
        <v>1.986473299181666E-2</v>
      </c>
      <c r="T126" s="101">
        <v>1.8624683672916365E-2</v>
      </c>
      <c r="U126" s="101">
        <v>1.9529782676931881E-2</v>
      </c>
      <c r="V126" s="101">
        <v>1.8393808226989702E-2</v>
      </c>
      <c r="W126" s="101">
        <v>3.3691586422360288E-2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1.4363351771491014E-4</v>
      </c>
      <c r="F127" s="104">
        <v>6.8285732009142259E-4</v>
      </c>
      <c r="G127" s="104">
        <v>7.0084919146634389E-4</v>
      </c>
      <c r="H127" s="104">
        <v>8.07095868605925E-4</v>
      </c>
      <c r="I127" s="104">
        <v>7.9204785818696478E-4</v>
      </c>
      <c r="J127" s="104">
        <v>1.2403097284523601E-3</v>
      </c>
      <c r="K127" s="104">
        <v>2.6750795389153034E-3</v>
      </c>
      <c r="L127" s="104">
        <v>4.1559053402839994E-3</v>
      </c>
      <c r="M127" s="104">
        <v>5.4203495653550133E-3</v>
      </c>
      <c r="N127" s="104">
        <v>8.2996856795608375E-3</v>
      </c>
      <c r="O127" s="104">
        <v>8.3500696624852072E-3</v>
      </c>
      <c r="P127" s="104">
        <v>1.3646343497359449E-2</v>
      </c>
      <c r="Q127" s="104">
        <v>1.6642897983638986E-2</v>
      </c>
      <c r="R127" s="104">
        <v>2.5351106155791087E-2</v>
      </c>
      <c r="S127" s="104">
        <v>2.2581710880509396E-2</v>
      </c>
      <c r="T127" s="104">
        <v>2.0876295333689301E-2</v>
      </c>
      <c r="U127" s="104">
        <v>2.3152506025991365E-2</v>
      </c>
      <c r="V127" s="104">
        <v>2.314241875665694E-2</v>
      </c>
      <c r="W127" s="104">
        <v>3.8980349877814222E-2</v>
      </c>
      <c r="DA127" s="132" t="s">
        <v>1846</v>
      </c>
    </row>
    <row r="128" spans="1:105" ht="12" customHeight="1" x14ac:dyDescent="0.25">
      <c r="A128" s="106" t="s">
        <v>122</v>
      </c>
      <c r="B128" s="101">
        <v>10.568540653556253</v>
      </c>
      <c r="C128" s="101">
        <v>8.9174897127566073</v>
      </c>
      <c r="D128" s="101">
        <v>7.3558546417455402</v>
      </c>
      <c r="E128" s="101">
        <v>6.3633657425667609</v>
      </c>
      <c r="F128" s="101">
        <v>4.780526700022655</v>
      </c>
      <c r="G128" s="101">
        <v>0.34865971359270997</v>
      </c>
      <c r="H128" s="101">
        <v>0.38638331332659992</v>
      </c>
      <c r="I128" s="101">
        <v>0.42355942176445638</v>
      </c>
      <c r="J128" s="101">
        <v>0.46040010611811105</v>
      </c>
      <c r="K128" s="101">
        <v>0.51924750746330806</v>
      </c>
      <c r="L128" s="101">
        <v>0.73402713704757971</v>
      </c>
      <c r="M128" s="101">
        <v>0.82917011467800794</v>
      </c>
      <c r="N128" s="101">
        <v>0.87156559077488427</v>
      </c>
      <c r="O128" s="101">
        <v>0.82886869250389095</v>
      </c>
      <c r="P128" s="101">
        <v>0.70284045362133263</v>
      </c>
      <c r="Q128" s="101">
        <v>0.64122479879052363</v>
      </c>
      <c r="R128" s="101">
        <v>0.60685622985748489</v>
      </c>
      <c r="S128" s="101">
        <v>0.61677469249753536</v>
      </c>
      <c r="T128" s="101">
        <v>0.60079017634330811</v>
      </c>
      <c r="U128" s="101">
        <v>0.55934603795998727</v>
      </c>
      <c r="V128" s="101">
        <v>0.8308025784813049</v>
      </c>
      <c r="W128" s="101">
        <v>0.61753867987290856</v>
      </c>
      <c r="DA128" s="131" t="s">
        <v>1847</v>
      </c>
    </row>
    <row r="129" spans="1:105" ht="12" customHeight="1" x14ac:dyDescent="0.25">
      <c r="A129" s="107" t="s">
        <v>121</v>
      </c>
      <c r="B129" s="104">
        <v>0.39446178501824553</v>
      </c>
      <c r="C129" s="104">
        <v>0.32906444377345945</v>
      </c>
      <c r="D129" s="104">
        <v>0.27049961038668929</v>
      </c>
      <c r="E129" s="104">
        <v>0.32538746957861631</v>
      </c>
      <c r="F129" s="104">
        <v>0.30440754817556059</v>
      </c>
      <c r="G129" s="104">
        <v>0.17716898264760567</v>
      </c>
      <c r="H129" s="104">
        <v>0.20436951460337918</v>
      </c>
      <c r="I129" s="104">
        <v>0.27790013023549431</v>
      </c>
      <c r="J129" s="104">
        <v>0.35529360015526185</v>
      </c>
      <c r="K129" s="104">
        <v>0.59600607871411038</v>
      </c>
      <c r="L129" s="104">
        <v>0.77385183588042994</v>
      </c>
      <c r="M129" s="104">
        <v>1.1137840644052182</v>
      </c>
      <c r="N129" s="104">
        <v>1.2035804248479187</v>
      </c>
      <c r="O129" s="104">
        <v>1.2686548536442814</v>
      </c>
      <c r="P129" s="104">
        <v>1.3492341924851572</v>
      </c>
      <c r="Q129" s="104">
        <v>1.6262221700858637</v>
      </c>
      <c r="R129" s="104">
        <v>1.8322785845843652</v>
      </c>
      <c r="S129" s="104">
        <v>1.9726254872115221</v>
      </c>
      <c r="T129" s="104">
        <v>2.1797327106014994</v>
      </c>
      <c r="U129" s="104">
        <v>2.2243580897184678</v>
      </c>
      <c r="V129" s="104">
        <v>2.3944255107278769</v>
      </c>
      <c r="W129" s="104">
        <v>3.0995668228149089</v>
      </c>
      <c r="DA129" s="132" t="s">
        <v>1848</v>
      </c>
    </row>
    <row r="130" spans="1:105" ht="12" customHeight="1" x14ac:dyDescent="0.25">
      <c r="A130" s="108" t="s">
        <v>53</v>
      </c>
      <c r="B130" s="98">
        <v>0.1037899169501553</v>
      </c>
      <c r="C130" s="98">
        <v>7.7501336403667104E-2</v>
      </c>
      <c r="D130" s="98">
        <v>5.8147510138738048E-2</v>
      </c>
      <c r="E130" s="98">
        <v>9.5473365253058606E-2</v>
      </c>
      <c r="F130" s="98">
        <v>9.851460651273114E-2</v>
      </c>
      <c r="G130" s="98">
        <v>7.5083119558233741E-2</v>
      </c>
      <c r="H130" s="98">
        <v>8.5055964631749317E-2</v>
      </c>
      <c r="I130" s="98">
        <v>0.12961591111411452</v>
      </c>
      <c r="J130" s="98">
        <v>0.15095501441317996</v>
      </c>
      <c r="K130" s="98">
        <v>0.260923045228802</v>
      </c>
      <c r="L130" s="98">
        <v>0.33864716379864018</v>
      </c>
      <c r="M130" s="98">
        <v>0.51282755293761428</v>
      </c>
      <c r="N130" s="98">
        <v>0.55561258819421044</v>
      </c>
      <c r="O130" s="98">
        <v>0.61371669477005542</v>
      </c>
      <c r="P130" s="98">
        <v>0.5813710849694339</v>
      </c>
      <c r="Q130" s="98">
        <v>0.70410275759289498</v>
      </c>
      <c r="R130" s="98">
        <v>0.8026780383155746</v>
      </c>
      <c r="S130" s="98">
        <v>0.91825647673962463</v>
      </c>
      <c r="T130" s="98">
        <v>0.94382873276378731</v>
      </c>
      <c r="U130" s="98">
        <v>0.96955200999785673</v>
      </c>
      <c r="V130" s="98">
        <v>0.98659897154033782</v>
      </c>
      <c r="W130" s="98">
        <v>1.3942135581973554</v>
      </c>
      <c r="DA130" s="63" t="s">
        <v>1849</v>
      </c>
    </row>
    <row r="131" spans="1:105" ht="12" customHeight="1" x14ac:dyDescent="0.25">
      <c r="A131" s="108" t="s">
        <v>52</v>
      </c>
      <c r="B131" s="98">
        <v>0.29067186806809026</v>
      </c>
      <c r="C131" s="98">
        <v>0.25156310736979232</v>
      </c>
      <c r="D131" s="98">
        <v>0.21235210024795123</v>
      </c>
      <c r="E131" s="98">
        <v>0.22991410432555767</v>
      </c>
      <c r="F131" s="98">
        <v>0.20589294166282943</v>
      </c>
      <c r="G131" s="98">
        <v>0.10208586308937194</v>
      </c>
      <c r="H131" s="98">
        <v>0.11931354997162988</v>
      </c>
      <c r="I131" s="98">
        <v>0.14828421912137985</v>
      </c>
      <c r="J131" s="98">
        <v>0.20433858574208189</v>
      </c>
      <c r="K131" s="98">
        <v>0.33508303348530832</v>
      </c>
      <c r="L131" s="98">
        <v>0.43520467208178953</v>
      </c>
      <c r="M131" s="98">
        <v>0.60095651146760365</v>
      </c>
      <c r="N131" s="98">
        <v>0.64796783665370816</v>
      </c>
      <c r="O131" s="98">
        <v>0.65493815887422591</v>
      </c>
      <c r="P131" s="98">
        <v>0.76786310751572318</v>
      </c>
      <c r="Q131" s="98">
        <v>0.92211941249296869</v>
      </c>
      <c r="R131" s="98">
        <v>1.0296005462687905</v>
      </c>
      <c r="S131" s="98">
        <v>1.0543690104718977</v>
      </c>
      <c r="T131" s="98">
        <v>1.2359039778377117</v>
      </c>
      <c r="U131" s="98">
        <v>1.2548060797206111</v>
      </c>
      <c r="V131" s="98">
        <v>1.4078265391875386</v>
      </c>
      <c r="W131" s="98">
        <v>1.7053532646175533</v>
      </c>
      <c r="DA131" s="63" t="s">
        <v>1850</v>
      </c>
    </row>
    <row r="132" spans="1:105" ht="12" customHeight="1" x14ac:dyDescent="0.25">
      <c r="A132" s="121" t="s">
        <v>54</v>
      </c>
      <c r="B132" s="122">
        <v>6.9800378020910179</v>
      </c>
      <c r="C132" s="122">
        <v>6.3308419127291602</v>
      </c>
      <c r="D132" s="122">
        <v>5.4964851796846963</v>
      </c>
      <c r="E132" s="122">
        <v>4.7342849611153772</v>
      </c>
      <c r="F132" s="122">
        <v>3.4410502199916535</v>
      </c>
      <c r="G132" s="122">
        <v>1.2898843434282314</v>
      </c>
      <c r="H132" s="122">
        <v>1.2032675617552324</v>
      </c>
      <c r="I132" s="122">
        <v>1.421887184696732</v>
      </c>
      <c r="J132" s="122">
        <v>1.3040957094849077</v>
      </c>
      <c r="K132" s="122">
        <v>1.6873682709225948</v>
      </c>
      <c r="L132" s="122">
        <v>1.876435817374158</v>
      </c>
      <c r="M132" s="122">
        <v>1.9760187745884512</v>
      </c>
      <c r="N132" s="122">
        <v>2.077976857497378</v>
      </c>
      <c r="O132" s="122">
        <v>2.1439406277257609</v>
      </c>
      <c r="P132" s="122">
        <v>2.1553155429260573</v>
      </c>
      <c r="Q132" s="122">
        <v>2.2334442698686279</v>
      </c>
      <c r="R132" s="122">
        <v>2.2471770259288775</v>
      </c>
      <c r="S132" s="122">
        <v>2.3713989855142992</v>
      </c>
      <c r="T132" s="122">
        <v>2.3439333638941373</v>
      </c>
      <c r="U132" s="122">
        <v>2.4043536086325954</v>
      </c>
      <c r="V132" s="122">
        <v>2.388879899808785</v>
      </c>
      <c r="W132" s="122">
        <v>2.6391096902453479</v>
      </c>
      <c r="DA132" s="130" t="s">
        <v>1851</v>
      </c>
    </row>
    <row r="133" spans="1:105" ht="12" customHeight="1" x14ac:dyDescent="0.25">
      <c r="A133" s="97" t="s">
        <v>50</v>
      </c>
      <c r="B133" s="98">
        <v>3.3221438277039108</v>
      </c>
      <c r="C133" s="98">
        <v>2.9354820245823086</v>
      </c>
      <c r="D133" s="98">
        <v>2.6631909940977199</v>
      </c>
      <c r="E133" s="98">
        <v>2.2549471680706099</v>
      </c>
      <c r="F133" s="98">
        <v>1.6903741591436514</v>
      </c>
      <c r="G133" s="98">
        <v>0.79255643004977872</v>
      </c>
      <c r="H133" s="98">
        <v>0.61008460332834114</v>
      </c>
      <c r="I133" s="98">
        <v>0.83389964525736826</v>
      </c>
      <c r="J133" s="98">
        <v>0.642788788257595</v>
      </c>
      <c r="K133" s="98">
        <v>0.86352713076801257</v>
      </c>
      <c r="L133" s="98">
        <v>0.79619154743860587</v>
      </c>
      <c r="M133" s="98">
        <v>0.78150766563402929</v>
      </c>
      <c r="N133" s="98">
        <v>0.71553959368003728</v>
      </c>
      <c r="O133" s="98">
        <v>0.70225127670707455</v>
      </c>
      <c r="P133" s="98">
        <v>0.66231610334887359</v>
      </c>
      <c r="Q133" s="98">
        <v>0.67091197143339198</v>
      </c>
      <c r="R133" s="98">
        <v>0.65698543958928168</v>
      </c>
      <c r="S133" s="98">
        <v>0.68072076730760123</v>
      </c>
      <c r="T133" s="98">
        <v>0.69927043145470202</v>
      </c>
      <c r="U133" s="98">
        <v>0.73131579833656468</v>
      </c>
      <c r="V133" s="98">
        <v>0.66211352253986244</v>
      </c>
      <c r="W133" s="98">
        <v>0.68920087174990197</v>
      </c>
      <c r="DA133" s="63" t="s">
        <v>1852</v>
      </c>
    </row>
    <row r="134" spans="1:105" ht="12" customHeight="1" x14ac:dyDescent="0.25">
      <c r="A134" s="109" t="s">
        <v>120</v>
      </c>
      <c r="B134" s="33">
        <v>3.6578939743871079</v>
      </c>
      <c r="C134" s="33">
        <v>3.3953598881468516</v>
      </c>
      <c r="D134" s="33">
        <v>2.833294185586976</v>
      </c>
      <c r="E134" s="33">
        <v>2.4793377930447664</v>
      </c>
      <c r="F134" s="33">
        <v>1.7506760608480021</v>
      </c>
      <c r="G134" s="33">
        <v>0.49732791337845272</v>
      </c>
      <c r="H134" s="33">
        <v>0.59318295842689117</v>
      </c>
      <c r="I134" s="33">
        <v>0.58798753943936388</v>
      </c>
      <c r="J134" s="33">
        <v>0.66130692122731261</v>
      </c>
      <c r="K134" s="33">
        <v>0.82384114015458221</v>
      </c>
      <c r="L134" s="33">
        <v>1.0802442699355519</v>
      </c>
      <c r="M134" s="33">
        <v>1.1945111089544218</v>
      </c>
      <c r="N134" s="33">
        <v>1.362437263817341</v>
      </c>
      <c r="O134" s="33">
        <v>1.4416893510186866</v>
      </c>
      <c r="P134" s="33">
        <v>1.4929994395771835</v>
      </c>
      <c r="Q134" s="33">
        <v>1.5625322984352354</v>
      </c>
      <c r="R134" s="33">
        <v>1.5901915863395959</v>
      </c>
      <c r="S134" s="33">
        <v>1.6906782182066982</v>
      </c>
      <c r="T134" s="33">
        <v>1.6446629324394357</v>
      </c>
      <c r="U134" s="33">
        <v>1.673037810296031</v>
      </c>
      <c r="V134" s="33">
        <v>1.7267663772689228</v>
      </c>
      <c r="W134" s="33">
        <v>1.9499088184954461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0.74971395537189189</v>
      </c>
      <c r="C136" s="119">
        <f t="shared" si="26"/>
        <v>0.75236401118162011</v>
      </c>
      <c r="D136" s="119">
        <f t="shared" si="26"/>
        <v>0.74645495957245245</v>
      </c>
      <c r="E136" s="119">
        <f t="shared" si="26"/>
        <v>0.75556497083750163</v>
      </c>
      <c r="F136" s="119">
        <f t="shared" si="26"/>
        <v>0.75549214670705578</v>
      </c>
      <c r="G136" s="119">
        <f t="shared" si="26"/>
        <v>0.75000037062751612</v>
      </c>
      <c r="H136" s="119">
        <f t="shared" si="26"/>
        <v>0.75750953849936775</v>
      </c>
      <c r="I136" s="119">
        <f t="shared" si="26"/>
        <v>0.75877756003033281</v>
      </c>
      <c r="J136" s="119">
        <f t="shared" si="26"/>
        <v>0.76751271353432271</v>
      </c>
      <c r="K136" s="119">
        <f t="shared" si="26"/>
        <v>0.77396779232409507</v>
      </c>
      <c r="L136" s="119">
        <f t="shared" si="26"/>
        <v>0.78711156445749453</v>
      </c>
      <c r="M136" s="119">
        <f t="shared" si="26"/>
        <v>0.798945242084522</v>
      </c>
      <c r="N136" s="119">
        <f t="shared" si="26"/>
        <v>0.81236498046991967</v>
      </c>
      <c r="O136" s="119">
        <f t="shared" si="26"/>
        <v>0.81745131633576118</v>
      </c>
      <c r="P136" s="119">
        <f t="shared" si="26"/>
        <v>0.83185803536701697</v>
      </c>
      <c r="Q136" s="119">
        <f t="shared" si="26"/>
        <v>0.83842431264156769</v>
      </c>
      <c r="R136" s="119">
        <f t="shared" ref="R136:V136" si="27">IF(R117=0,"",R117/R98)</f>
        <v>0.84740321222909187</v>
      </c>
      <c r="S136" s="119">
        <f t="shared" si="27"/>
        <v>0.85006622755309635</v>
      </c>
      <c r="T136" s="119">
        <f t="shared" si="27"/>
        <v>0.85085029179780536</v>
      </c>
      <c r="U136" s="119">
        <f t="shared" si="27"/>
        <v>0.85620693240416179</v>
      </c>
      <c r="V136" s="119">
        <f t="shared" si="27"/>
        <v>0.86673017052824497</v>
      </c>
      <c r="W136" s="119">
        <f t="shared" ref="W136" si="28">IF(W117=0,"",W117/W98)</f>
        <v>0.87237879102323934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0.76147750950004611</v>
      </c>
      <c r="C137" s="124">
        <f t="shared" si="29"/>
        <v>0.76193141892990146</v>
      </c>
      <c r="D137" s="124">
        <f t="shared" si="29"/>
        <v>0.75621526680877704</v>
      </c>
      <c r="E137" s="124">
        <f t="shared" si="29"/>
        <v>0.7583381364432995</v>
      </c>
      <c r="F137" s="124">
        <f t="shared" si="29"/>
        <v>0.76106265706918041</v>
      </c>
      <c r="G137" s="124">
        <f t="shared" si="29"/>
        <v>0.75042206387220611</v>
      </c>
      <c r="H137" s="124">
        <f t="shared" si="29"/>
        <v>0.75368756179838525</v>
      </c>
      <c r="I137" s="124">
        <f t="shared" si="29"/>
        <v>0.75477817643699152</v>
      </c>
      <c r="J137" s="124">
        <f t="shared" si="29"/>
        <v>0.76207227940317124</v>
      </c>
      <c r="K137" s="124">
        <f t="shared" si="29"/>
        <v>0.76983393228092811</v>
      </c>
      <c r="L137" s="124">
        <f t="shared" si="29"/>
        <v>0.78169494417853513</v>
      </c>
      <c r="M137" s="124">
        <f t="shared" si="29"/>
        <v>0.7941564553278474</v>
      </c>
      <c r="N137" s="124">
        <f t="shared" si="29"/>
        <v>0.8063619369194196</v>
      </c>
      <c r="O137" s="124">
        <f t="shared" si="29"/>
        <v>0.81387297726379992</v>
      </c>
      <c r="P137" s="124">
        <f t="shared" si="29"/>
        <v>0.83014701125415802</v>
      </c>
      <c r="Q137" s="124">
        <f t="shared" si="29"/>
        <v>0.83581169206144168</v>
      </c>
      <c r="R137" s="124">
        <f t="shared" ref="R137:V137" si="30">IF(R118=0,"",R118/R99)</f>
        <v>0.84536731681616473</v>
      </c>
      <c r="S137" s="124">
        <f t="shared" si="30"/>
        <v>0.84751331264238894</v>
      </c>
      <c r="T137" s="124">
        <f t="shared" si="30"/>
        <v>0.84724581323054216</v>
      </c>
      <c r="U137" s="124">
        <f t="shared" si="30"/>
        <v>0.85286202923081822</v>
      </c>
      <c r="V137" s="124">
        <f t="shared" si="30"/>
        <v>0.86529311564644651</v>
      </c>
      <c r="W137" s="124">
        <f t="shared" ref="W137" si="31">IF(W118=0,"",W118/W99)</f>
        <v>0.86907701876570487</v>
      </c>
      <c r="DA137" s="130" t="s">
        <v>2005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0.76057870323100152</v>
      </c>
      <c r="C138" s="111">
        <f t="shared" si="32"/>
        <v>0.76105706614050672</v>
      </c>
      <c r="D138" s="111">
        <f t="shared" si="32"/>
        <v>0.75537656378143958</v>
      </c>
      <c r="E138" s="111">
        <f t="shared" si="32"/>
        <v>0.75754065913022173</v>
      </c>
      <c r="F138" s="111">
        <f t="shared" si="32"/>
        <v>0.76026265344141997</v>
      </c>
      <c r="G138" s="111">
        <f t="shared" si="32"/>
        <v>0.74978466856587245</v>
      </c>
      <c r="H138" s="111">
        <f t="shared" si="32"/>
        <v>0.75307069990490594</v>
      </c>
      <c r="I138" s="111">
        <f t="shared" si="32"/>
        <v>0.754201119430844</v>
      </c>
      <c r="J138" s="111">
        <f t="shared" si="32"/>
        <v>0.76151437160435176</v>
      </c>
      <c r="K138" s="111">
        <f t="shared" si="32"/>
        <v>0.76929960118259089</v>
      </c>
      <c r="L138" s="111">
        <f t="shared" si="32"/>
        <v>0.78119512937322522</v>
      </c>
      <c r="M138" s="111">
        <f t="shared" si="32"/>
        <v>0.79365313426668738</v>
      </c>
      <c r="N138" s="111">
        <f t="shared" si="32"/>
        <v>0.80586557138358261</v>
      </c>
      <c r="O138" s="111">
        <f t="shared" si="32"/>
        <v>0.81337703058814803</v>
      </c>
      <c r="P138" s="111">
        <f t="shared" si="32"/>
        <v>0.82965184455538588</v>
      </c>
      <c r="Q138" s="111">
        <f t="shared" si="32"/>
        <v>0.83533021464055923</v>
      </c>
      <c r="R138" s="111">
        <f t="shared" ref="R138:V138" si="33">IF(R119=0,"",R119/R100)</f>
        <v>0.84490236084080195</v>
      </c>
      <c r="S138" s="111">
        <f t="shared" si="33"/>
        <v>0.84706034719498857</v>
      </c>
      <c r="T138" s="111">
        <f t="shared" si="33"/>
        <v>0.84679834017337607</v>
      </c>
      <c r="U138" s="111">
        <f t="shared" si="33"/>
        <v>0.85243291196691395</v>
      </c>
      <c r="V138" s="111">
        <f t="shared" si="33"/>
        <v>0.86487665233264588</v>
      </c>
      <c r="W138" s="111">
        <f t="shared" ref="W138" si="34">IF(W119=0,"",W119/W100)</f>
        <v>0.86868388504864391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1.8110369048379578</v>
      </c>
      <c r="C140" s="124">
        <f t="shared" si="38"/>
        <v>1.8791867604648578</v>
      </c>
      <c r="D140" s="124">
        <f t="shared" si="38"/>
        <v>1.9516861998926742</v>
      </c>
      <c r="E140" s="124">
        <f t="shared" si="38"/>
        <v>1.9873821825106959</v>
      </c>
      <c r="F140" s="124">
        <f t="shared" si="38"/>
        <v>2.0560156430959209</v>
      </c>
      <c r="G140" s="124">
        <f t="shared" si="38"/>
        <v>2.3885698846131334</v>
      </c>
      <c r="H140" s="124">
        <f t="shared" si="38"/>
        <v>2.4953336269727182</v>
      </c>
      <c r="I140" s="124">
        <f t="shared" si="38"/>
        <v>2.4748932126549725</v>
      </c>
      <c r="J140" s="124">
        <f t="shared" si="38"/>
        <v>2.5706825821310724</v>
      </c>
      <c r="K140" s="124">
        <f t="shared" si="38"/>
        <v>2.6509236445550362</v>
      </c>
      <c r="L140" s="124">
        <f t="shared" si="38"/>
        <v>2.712144252030166</v>
      </c>
      <c r="M140" s="124">
        <f t="shared" si="38"/>
        <v>2.8492849536313902</v>
      </c>
      <c r="N140" s="124">
        <f t="shared" si="38"/>
        <v>2.8699382889749363</v>
      </c>
      <c r="O140" s="124">
        <f t="shared" si="38"/>
        <v>3.0831082707327209</v>
      </c>
      <c r="P140" s="124">
        <f t="shared" si="38"/>
        <v>3.2166847948131574</v>
      </c>
      <c r="Q140" s="124">
        <f t="shared" si="38"/>
        <v>3.2807786972151987</v>
      </c>
      <c r="R140" s="124">
        <f t="shared" ref="R140:V140" si="39">IF(R121=0,"",R121/R102)</f>
        <v>3.437241495429197</v>
      </c>
      <c r="S140" s="124">
        <f t="shared" si="39"/>
        <v>3.5838219512812897</v>
      </c>
      <c r="T140" s="124">
        <f t="shared" si="39"/>
        <v>3.7255767357861007</v>
      </c>
      <c r="U140" s="124">
        <f t="shared" si="39"/>
        <v>3.8490870639335011</v>
      </c>
      <c r="V140" s="124">
        <f t="shared" si="39"/>
        <v>3.9802164345876103</v>
      </c>
      <c r="W140" s="124">
        <f t="shared" ref="W140" si="40">IF(W121=0,"",W121/W102)</f>
        <v>4.0757749861482599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1.8110369048379578</v>
      </c>
      <c r="C141" s="111">
        <f t="shared" si="41"/>
        <v>1.8791867604648578</v>
      </c>
      <c r="D141" s="111">
        <f t="shared" si="41"/>
        <v>1.9516861998926742</v>
      </c>
      <c r="E141" s="111">
        <f t="shared" si="41"/>
        <v>1.9873821825106959</v>
      </c>
      <c r="F141" s="111">
        <f t="shared" si="41"/>
        <v>2.0560156430959209</v>
      </c>
      <c r="G141" s="111">
        <f t="shared" si="41"/>
        <v>2.3885698846131334</v>
      </c>
      <c r="H141" s="111">
        <f t="shared" si="41"/>
        <v>2.4953336269727182</v>
      </c>
      <c r="I141" s="111">
        <f t="shared" si="41"/>
        <v>2.4748932126549725</v>
      </c>
      <c r="J141" s="111">
        <f t="shared" si="41"/>
        <v>2.5706825821310724</v>
      </c>
      <c r="K141" s="111">
        <f t="shared" si="41"/>
        <v>2.6509236445550362</v>
      </c>
      <c r="L141" s="111">
        <f t="shared" si="41"/>
        <v>2.712144252030166</v>
      </c>
      <c r="M141" s="111">
        <f t="shared" si="41"/>
        <v>2.8492849536313902</v>
      </c>
      <c r="N141" s="111">
        <f t="shared" si="41"/>
        <v>2.8699382889749363</v>
      </c>
      <c r="O141" s="111">
        <f t="shared" si="41"/>
        <v>3.0831082707327209</v>
      </c>
      <c r="P141" s="111">
        <f t="shared" si="41"/>
        <v>3.2166847948131574</v>
      </c>
      <c r="Q141" s="111">
        <f t="shared" si="41"/>
        <v>3.2807786972151987</v>
      </c>
      <c r="R141" s="111">
        <f t="shared" ref="R141:V141" si="42">IF(R122=0,"",R122/R103)</f>
        <v>3.437241495429197</v>
      </c>
      <c r="S141" s="111">
        <f t="shared" si="42"/>
        <v>3.5838219512812897</v>
      </c>
      <c r="T141" s="111">
        <f t="shared" si="42"/>
        <v>3.7255767357861007</v>
      </c>
      <c r="U141" s="111">
        <f t="shared" si="42"/>
        <v>3.8490870639335011</v>
      </c>
      <c r="V141" s="111">
        <f t="shared" si="42"/>
        <v>3.9802164345876103</v>
      </c>
      <c r="W141" s="111">
        <f t="shared" ref="W141" si="43">IF(W122=0,"",W122/W103)</f>
        <v>4.0757749861482599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0.68552195752245071</v>
      </c>
      <c r="C142" s="124">
        <f t="shared" si="44"/>
        <v>0.68815871287589303</v>
      </c>
      <c r="D142" s="124">
        <f t="shared" si="44"/>
        <v>0.69696820358741041</v>
      </c>
      <c r="E142" s="124">
        <f t="shared" si="44"/>
        <v>0.70463037608191958</v>
      </c>
      <c r="F142" s="124">
        <f t="shared" si="44"/>
        <v>0.7126071377208113</v>
      </c>
      <c r="G142" s="124">
        <f t="shared" si="44"/>
        <v>0.79955847222849219</v>
      </c>
      <c r="H142" s="124">
        <f t="shared" si="44"/>
        <v>0.80309532211965307</v>
      </c>
      <c r="I142" s="124">
        <f t="shared" si="44"/>
        <v>0.80912065146165657</v>
      </c>
      <c r="J142" s="124">
        <f t="shared" si="44"/>
        <v>0.81665375480241131</v>
      </c>
      <c r="K142" s="124">
        <f t="shared" si="44"/>
        <v>0.8265655920850794</v>
      </c>
      <c r="L142" s="124">
        <f t="shared" si="44"/>
        <v>0.83424840892176733</v>
      </c>
      <c r="M142" s="124">
        <f t="shared" si="44"/>
        <v>0.83873645258810425</v>
      </c>
      <c r="N142" s="124">
        <f t="shared" si="44"/>
        <v>0.84365188524710522</v>
      </c>
      <c r="O142" s="124">
        <f t="shared" si="44"/>
        <v>0.84775001921044291</v>
      </c>
      <c r="P142" s="124">
        <f t="shared" si="44"/>
        <v>0.85738743466687095</v>
      </c>
      <c r="Q142" s="124">
        <f t="shared" si="44"/>
        <v>0.86465891339880907</v>
      </c>
      <c r="R142" s="124">
        <f t="shared" ref="R142:V142" si="45">IF(R123=0,"",R123/R104)</f>
        <v>0.87075583950643443</v>
      </c>
      <c r="S142" s="124">
        <f t="shared" si="45"/>
        <v>0.87438733443277383</v>
      </c>
      <c r="T142" s="124">
        <f t="shared" si="45"/>
        <v>0.88273719210925206</v>
      </c>
      <c r="U142" s="124">
        <f t="shared" si="45"/>
        <v>0.88776650917910727</v>
      </c>
      <c r="V142" s="124">
        <f t="shared" si="45"/>
        <v>0.88704054264023924</v>
      </c>
      <c r="W142" s="124">
        <f t="shared" ref="W142" si="46">IF(W123=0,"",W123/W104)</f>
        <v>0.89881939903793762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0.74060314962651863</v>
      </c>
      <c r="C143" s="111">
        <f t="shared" si="47"/>
        <v>0.75743762960766048</v>
      </c>
      <c r="D143" s="111">
        <f t="shared" si="47"/>
        <v>0.78776251236148442</v>
      </c>
      <c r="E143" s="111">
        <f t="shared" si="47"/>
        <v>0.79785127115980892</v>
      </c>
      <c r="F143" s="111">
        <f t="shared" si="47"/>
        <v>0.80272529711434082</v>
      </c>
      <c r="G143" s="111">
        <f t="shared" si="47"/>
        <v>0.81052736812252535</v>
      </c>
      <c r="H143" s="111">
        <f t="shared" si="47"/>
        <v>0.81439038707455691</v>
      </c>
      <c r="I143" s="111">
        <f t="shared" si="47"/>
        <v>0.81917654313459465</v>
      </c>
      <c r="J143" s="111">
        <f t="shared" si="47"/>
        <v>0.82502307168584033</v>
      </c>
      <c r="K143" s="111">
        <f t="shared" si="47"/>
        <v>0.83263179583806257</v>
      </c>
      <c r="L143" s="111">
        <f t="shared" si="47"/>
        <v>0.84192177131029999</v>
      </c>
      <c r="M143" s="111">
        <f t="shared" si="47"/>
        <v>0.84539364992309607</v>
      </c>
      <c r="N143" s="111">
        <f t="shared" si="47"/>
        <v>0.85074493689460384</v>
      </c>
      <c r="O143" s="111">
        <f t="shared" si="47"/>
        <v>0.85599605784406219</v>
      </c>
      <c r="P143" s="111">
        <f t="shared" si="47"/>
        <v>0.86225353417810702</v>
      </c>
      <c r="Q143" s="111">
        <f t="shared" si="47"/>
        <v>0.86613941691623986</v>
      </c>
      <c r="R143" s="111">
        <f t="shared" ref="R143:V143" si="48">IF(R124=0,"",R124/R105)</f>
        <v>0.86962427185821001</v>
      </c>
      <c r="S143" s="111">
        <f t="shared" si="48"/>
        <v>0.87315995958750736</v>
      </c>
      <c r="T143" s="111">
        <f t="shared" si="48"/>
        <v>0.87701573438079949</v>
      </c>
      <c r="U143" s="111">
        <f t="shared" si="48"/>
        <v>0.88118450168455309</v>
      </c>
      <c r="V143" s="111">
        <f t="shared" si="48"/>
        <v>0.88417412026162123</v>
      </c>
      <c r="W143" s="111">
        <f t="shared" ref="W143" si="49">IF(W124=0,"",W124/W105)</f>
        <v>0.89019496890211158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0.92073836412161336</v>
      </c>
      <c r="F144" s="111">
        <f t="shared" si="50"/>
        <v>0.91929027955300036</v>
      </c>
      <c r="G144" s="111">
        <f t="shared" si="50"/>
        <v>0.92145985555071752</v>
      </c>
      <c r="H144" s="111">
        <f t="shared" si="50"/>
        <v>0.92305137500292112</v>
      </c>
      <c r="I144" s="111">
        <f t="shared" si="50"/>
        <v>0.91872258297564491</v>
      </c>
      <c r="J144" s="111">
        <f t="shared" si="50"/>
        <v>0.92633789101558017</v>
      </c>
      <c r="K144" s="111">
        <f t="shared" si="50"/>
        <v>0.92817761246436259</v>
      </c>
      <c r="L144" s="111">
        <f t="shared" si="50"/>
        <v>0.9305745775542047</v>
      </c>
      <c r="M144" s="111">
        <f t="shared" si="50"/>
        <v>0.92977492826456765</v>
      </c>
      <c r="N144" s="111">
        <f t="shared" si="50"/>
        <v>0.93225456719538657</v>
      </c>
      <c r="O144" s="111">
        <f t="shared" si="50"/>
        <v>0.93122558786638354</v>
      </c>
      <c r="P144" s="111">
        <f t="shared" si="50"/>
        <v>0.93926505753605016</v>
      </c>
      <c r="Q144" s="111">
        <f t="shared" si="50"/>
        <v>0.94086200166774281</v>
      </c>
      <c r="R144" s="111">
        <f t="shared" ref="R144:V144" si="51">IF(R125=0,"",R125/R106)</f>
        <v>0.94243013019521438</v>
      </c>
      <c r="S144" s="111">
        <f t="shared" si="51"/>
        <v>0.94058522323993632</v>
      </c>
      <c r="T144" s="111">
        <f t="shared" si="51"/>
        <v>0.9415782062478828</v>
      </c>
      <c r="U144" s="111">
        <f t="shared" si="51"/>
        <v>0.94426812677085892</v>
      </c>
      <c r="V144" s="111">
        <f t="shared" si="51"/>
        <v>0.94709321685305337</v>
      </c>
      <c r="W144" s="111">
        <f t="shared" ref="W144" si="52">IF(W125=0,"",W125/W106)</f>
        <v>0.947749775185174</v>
      </c>
      <c r="DA144" s="63" t="s">
        <v>2012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0.83114957735209616</v>
      </c>
      <c r="F145" s="112">
        <f t="shared" si="53"/>
        <v>0.83202616702748777</v>
      </c>
      <c r="G145" s="112">
        <f t="shared" si="53"/>
        <v>0.83337677937473198</v>
      </c>
      <c r="H145" s="112">
        <f t="shared" si="53"/>
        <v>0.83567882667730342</v>
      </c>
      <c r="I145" s="112">
        <f t="shared" si="53"/>
        <v>0.8344156331459307</v>
      </c>
      <c r="J145" s="112">
        <f t="shared" si="53"/>
        <v>0.84142169316582205</v>
      </c>
      <c r="K145" s="112">
        <f t="shared" si="53"/>
        <v>0.85201977667896744</v>
      </c>
      <c r="L145" s="112">
        <f t="shared" si="53"/>
        <v>0.85667359435737378</v>
      </c>
      <c r="M145" s="112">
        <f t="shared" si="53"/>
        <v>0.85946599526660072</v>
      </c>
      <c r="N145" s="112">
        <f t="shared" si="53"/>
        <v>0.86451284191826205</v>
      </c>
      <c r="O145" s="112">
        <f t="shared" si="53"/>
        <v>0.86718786119296942</v>
      </c>
      <c r="P145" s="112">
        <f t="shared" si="53"/>
        <v>0.87339182047362551</v>
      </c>
      <c r="Q145" s="112">
        <f t="shared" si="53"/>
        <v>0.87649070717690181</v>
      </c>
      <c r="R145" s="112">
        <f t="shared" ref="R145:V145" si="54">IF(R126=0,"",R126/R107)</f>
        <v>0.88046636133234435</v>
      </c>
      <c r="S145" s="112">
        <f t="shared" si="54"/>
        <v>0.88107629901975659</v>
      </c>
      <c r="T145" s="112">
        <f t="shared" si="54"/>
        <v>0.88370885411141131</v>
      </c>
      <c r="U145" s="112">
        <f t="shared" si="54"/>
        <v>0.88574684244590063</v>
      </c>
      <c r="V145" s="112">
        <f t="shared" si="54"/>
        <v>0.88798420608805451</v>
      </c>
      <c r="W145" s="112">
        <f t="shared" ref="W145" si="55">IF(W126=0,"",W126/W107)</f>
        <v>0.8937222580755555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0.67757838776318957</v>
      </c>
      <c r="C147" s="112">
        <f t="shared" si="59"/>
        <v>0.67856973314219604</v>
      </c>
      <c r="D147" s="112">
        <f t="shared" si="59"/>
        <v>0.67870780241602213</v>
      </c>
      <c r="E147" s="112">
        <f t="shared" si="59"/>
        <v>0.68036379540163161</v>
      </c>
      <c r="F147" s="112">
        <f t="shared" si="59"/>
        <v>0.68284346325131329</v>
      </c>
      <c r="G147" s="112">
        <f t="shared" si="59"/>
        <v>0.71590528640321449</v>
      </c>
      <c r="H147" s="112">
        <f t="shared" si="59"/>
        <v>0.71791039304667881</v>
      </c>
      <c r="I147" s="112">
        <f t="shared" si="59"/>
        <v>0.72829742426470423</v>
      </c>
      <c r="J147" s="112">
        <f t="shared" si="59"/>
        <v>0.73575925994064417</v>
      </c>
      <c r="K147" s="112">
        <f t="shared" si="59"/>
        <v>0.73853400817190828</v>
      </c>
      <c r="L147" s="112">
        <f t="shared" si="59"/>
        <v>0.75376275352209809</v>
      </c>
      <c r="M147" s="112">
        <f t="shared" si="59"/>
        <v>0.75806223150038132</v>
      </c>
      <c r="N147" s="112">
        <f t="shared" si="59"/>
        <v>0.76187596765253107</v>
      </c>
      <c r="O147" s="112">
        <f t="shared" si="59"/>
        <v>0.76512462139236337</v>
      </c>
      <c r="P147" s="112">
        <f t="shared" si="59"/>
        <v>0.76830000037529489</v>
      </c>
      <c r="Q147" s="112">
        <f t="shared" si="59"/>
        <v>0.77315613351686652</v>
      </c>
      <c r="R147" s="112">
        <f t="shared" ref="R147:V147" si="60">IF(R128=0,"",R128/R109)</f>
        <v>0.78228567577531549</v>
      </c>
      <c r="S147" s="112">
        <f t="shared" si="60"/>
        <v>0.79312460870610735</v>
      </c>
      <c r="T147" s="112">
        <f t="shared" si="60"/>
        <v>0.81201278910001007</v>
      </c>
      <c r="U147" s="112">
        <f t="shared" si="60"/>
        <v>0.82264967310140646</v>
      </c>
      <c r="V147" s="112">
        <f t="shared" si="60"/>
        <v>0.80278006704308336</v>
      </c>
      <c r="W147" s="112">
        <f t="shared" ref="W147" si="61">IF(W128=0,"",W128/W109)</f>
        <v>0.8422062156740181</v>
      </c>
      <c r="DA147" s="131" t="s">
        <v>2015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0.88897652091758461</v>
      </c>
      <c r="C148" s="113">
        <f t="shared" si="62"/>
        <v>0.89976912329771608</v>
      </c>
      <c r="D148" s="113">
        <f t="shared" si="62"/>
        <v>0.90777327828817866</v>
      </c>
      <c r="E148" s="113">
        <f t="shared" si="62"/>
        <v>0.89693748122747208</v>
      </c>
      <c r="F148" s="113">
        <f t="shared" si="62"/>
        <v>0.89440918501982614</v>
      </c>
      <c r="G148" s="113">
        <f t="shared" si="62"/>
        <v>0.88726950536827176</v>
      </c>
      <c r="H148" s="113">
        <f t="shared" si="62"/>
        <v>0.88929491467451538</v>
      </c>
      <c r="I148" s="113">
        <f t="shared" si="62"/>
        <v>0.87967432673301749</v>
      </c>
      <c r="J148" s="113">
        <f t="shared" si="62"/>
        <v>0.8899993538644877</v>
      </c>
      <c r="K148" s="113">
        <f t="shared" si="62"/>
        <v>0.88855088998322329</v>
      </c>
      <c r="L148" s="113">
        <f t="shared" si="62"/>
        <v>0.8899332417475464</v>
      </c>
      <c r="M148" s="113">
        <f t="shared" si="62"/>
        <v>0.88738639394501384</v>
      </c>
      <c r="N148" s="113">
        <f t="shared" si="62"/>
        <v>0.88845223720143074</v>
      </c>
      <c r="O148" s="113">
        <f t="shared" si="62"/>
        <v>0.88382729047969177</v>
      </c>
      <c r="P148" s="113">
        <f t="shared" si="62"/>
        <v>0.89739681608280508</v>
      </c>
      <c r="Q148" s="113">
        <f t="shared" si="62"/>
        <v>0.90186826256549724</v>
      </c>
      <c r="R148" s="113">
        <f t="shared" ref="R148:V148" si="63">IF(R129=0,"",R129/R110)</f>
        <v>0.90565471075538762</v>
      </c>
      <c r="S148" s="113">
        <f t="shared" si="63"/>
        <v>0.90460790058756901</v>
      </c>
      <c r="T148" s="113">
        <f t="shared" si="63"/>
        <v>0.91379666623693889</v>
      </c>
      <c r="U148" s="113">
        <f t="shared" si="63"/>
        <v>0.91709014924529297</v>
      </c>
      <c r="V148" s="113">
        <f t="shared" si="63"/>
        <v>0.92394718958114386</v>
      </c>
      <c r="W148" s="113">
        <f t="shared" ref="W148" si="64">IF(W129=0,"",W129/W110)</f>
        <v>0.92433829105125198</v>
      </c>
      <c r="DA148" s="132" t="s">
        <v>2016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0.67812659722098356</v>
      </c>
      <c r="C149" s="111">
        <f t="shared" si="65"/>
        <v>0.67889612827909429</v>
      </c>
      <c r="D149" s="111">
        <f t="shared" si="65"/>
        <v>0.67906040211014107</v>
      </c>
      <c r="E149" s="111">
        <f t="shared" si="65"/>
        <v>0.71859055124103299</v>
      </c>
      <c r="F149" s="111">
        <f t="shared" si="65"/>
        <v>0.73271266542485514</v>
      </c>
      <c r="G149" s="111">
        <f t="shared" si="65"/>
        <v>0.76934928937051184</v>
      </c>
      <c r="H149" s="111">
        <f t="shared" si="65"/>
        <v>0.76975687232836609</v>
      </c>
      <c r="I149" s="111">
        <f t="shared" si="65"/>
        <v>0.77323407301408431</v>
      </c>
      <c r="J149" s="111">
        <f t="shared" si="65"/>
        <v>0.77465267365766344</v>
      </c>
      <c r="K149" s="111">
        <f t="shared" si="65"/>
        <v>0.77729960146886479</v>
      </c>
      <c r="L149" s="111">
        <f t="shared" si="65"/>
        <v>0.77965168150515218</v>
      </c>
      <c r="M149" s="111">
        <f t="shared" si="65"/>
        <v>0.78393368104748939</v>
      </c>
      <c r="N149" s="111">
        <f t="shared" si="65"/>
        <v>0.78617865130766573</v>
      </c>
      <c r="O149" s="111">
        <f t="shared" si="65"/>
        <v>0.7863402308697709</v>
      </c>
      <c r="P149" s="111">
        <f t="shared" si="65"/>
        <v>0.79029855925698511</v>
      </c>
      <c r="Q149" s="111">
        <f t="shared" si="65"/>
        <v>0.79916231282888606</v>
      </c>
      <c r="R149" s="111">
        <f t="shared" ref="R149:V149" si="66">IF(R130=0,"",R130/R111)</f>
        <v>0.80788644222297168</v>
      </c>
      <c r="S149" s="111">
        <f t="shared" si="66"/>
        <v>0.81530581912025213</v>
      </c>
      <c r="T149" s="111">
        <f t="shared" si="66"/>
        <v>0.82111006193844227</v>
      </c>
      <c r="U149" s="111">
        <f t="shared" si="66"/>
        <v>0.82821973373957736</v>
      </c>
      <c r="V149" s="111">
        <f t="shared" si="66"/>
        <v>0.83349355863630237</v>
      </c>
      <c r="W149" s="111">
        <f t="shared" ref="W149" si="67">IF(W130=0,"",W130/W111)</f>
        <v>0.84604003054741128</v>
      </c>
      <c r="DA149" s="63" t="s">
        <v>2017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0.68127197891017199</v>
      </c>
      <c r="C151" s="124">
        <f t="shared" si="71"/>
        <v>0.6828947749781995</v>
      </c>
      <c r="D151" s="124">
        <f t="shared" si="71"/>
        <v>0.67865302080873724</v>
      </c>
      <c r="E151" s="124">
        <f t="shared" si="71"/>
        <v>0.67881910155152625</v>
      </c>
      <c r="F151" s="124">
        <f t="shared" si="71"/>
        <v>0.67724595634138618</v>
      </c>
      <c r="G151" s="124">
        <f t="shared" si="71"/>
        <v>0.64468704198732396</v>
      </c>
      <c r="H151" s="124">
        <f t="shared" si="71"/>
        <v>0.66607801002644984</v>
      </c>
      <c r="I151" s="124">
        <f t="shared" si="71"/>
        <v>0.65137180054966404</v>
      </c>
      <c r="J151" s="124">
        <f t="shared" si="71"/>
        <v>0.67087151817058233</v>
      </c>
      <c r="K151" s="124">
        <f t="shared" si="71"/>
        <v>0.66727715017623701</v>
      </c>
      <c r="L151" s="124">
        <f t="shared" si="71"/>
        <v>0.6854702239136502</v>
      </c>
      <c r="M151" s="124">
        <f t="shared" si="71"/>
        <v>0.69255268889746802</v>
      </c>
      <c r="N151" s="124">
        <f t="shared" si="71"/>
        <v>0.70489369110338385</v>
      </c>
      <c r="O151" s="124">
        <f t="shared" si="71"/>
        <v>0.70996187851629822</v>
      </c>
      <c r="P151" s="124">
        <f t="shared" si="71"/>
        <v>0.71665248147103999</v>
      </c>
      <c r="Q151" s="124">
        <f t="shared" si="71"/>
        <v>0.72081150803668426</v>
      </c>
      <c r="R151" s="124">
        <f t="shared" ref="R151:V151" si="72">IF(R132=0,"",R132/R113)</f>
        <v>0.72606379895045614</v>
      </c>
      <c r="S151" s="124">
        <f t="shared" si="72"/>
        <v>0.73162878570058421</v>
      </c>
      <c r="T151" s="124">
        <f t="shared" si="72"/>
        <v>0.73507875785011956</v>
      </c>
      <c r="U151" s="124">
        <f t="shared" si="72"/>
        <v>0.74044494492453394</v>
      </c>
      <c r="V151" s="124">
        <f t="shared" si="72"/>
        <v>0.7553722885072055</v>
      </c>
      <c r="W151" s="124">
        <f t="shared" ref="W151" si="73">IF(W132=0,"",W132/W113)</f>
        <v>0.76806811214321646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0.61259762143095953</v>
      </c>
      <c r="C152" s="111">
        <f t="shared" si="74"/>
        <v>0.61172598484904173</v>
      </c>
      <c r="D152" s="111">
        <f t="shared" si="74"/>
        <v>0.60962786878431052</v>
      </c>
      <c r="E152" s="111">
        <f t="shared" si="74"/>
        <v>0.60708606493761641</v>
      </c>
      <c r="F152" s="111">
        <f t="shared" si="74"/>
        <v>0.60700438691044567</v>
      </c>
      <c r="G152" s="111">
        <f t="shared" si="74"/>
        <v>0.58479557969712936</v>
      </c>
      <c r="H152" s="111">
        <f t="shared" si="74"/>
        <v>0.58844069142185818</v>
      </c>
      <c r="I152" s="111">
        <f t="shared" si="74"/>
        <v>0.58630357422995161</v>
      </c>
      <c r="J152" s="111">
        <f t="shared" si="74"/>
        <v>0.58943827572051366</v>
      </c>
      <c r="K152" s="111">
        <f t="shared" si="74"/>
        <v>0.58753376326827256</v>
      </c>
      <c r="L152" s="111">
        <f t="shared" si="74"/>
        <v>0.58814307316168868</v>
      </c>
      <c r="M152" s="111">
        <f t="shared" si="74"/>
        <v>0.58834719017010473</v>
      </c>
      <c r="N152" s="111">
        <f t="shared" si="74"/>
        <v>0.58969610259354355</v>
      </c>
      <c r="O152" s="111">
        <f t="shared" si="74"/>
        <v>0.5907692804120509</v>
      </c>
      <c r="P152" s="111">
        <f t="shared" si="74"/>
        <v>0.59252908803730808</v>
      </c>
      <c r="Q152" s="111">
        <f t="shared" si="74"/>
        <v>0.59330492537855506</v>
      </c>
      <c r="R152" s="111">
        <f t="shared" ref="R152:V152" si="75">IF(R133=0,"",R133/R114)</f>
        <v>0.59432161458565302</v>
      </c>
      <c r="S152" s="111">
        <f t="shared" si="75"/>
        <v>0.59511327880072729</v>
      </c>
      <c r="T152" s="111">
        <f t="shared" si="75"/>
        <v>0.59685539281860522</v>
      </c>
      <c r="U152" s="111">
        <f t="shared" si="75"/>
        <v>0.59865227372248309</v>
      </c>
      <c r="V152" s="111">
        <f t="shared" si="75"/>
        <v>0.60181883961351512</v>
      </c>
      <c r="W152" s="111">
        <f t="shared" ref="W152" si="76">IF(W133=0,"",W133/W114)</f>
        <v>0.60410992027189936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0.75849748465034172</v>
      </c>
      <c r="C153" s="45">
        <f t="shared" si="77"/>
        <v>0.75926413504926304</v>
      </c>
      <c r="D153" s="45">
        <f t="shared" si="77"/>
        <v>0.75948274857892617</v>
      </c>
      <c r="E153" s="45">
        <f t="shared" si="77"/>
        <v>0.76055234467853661</v>
      </c>
      <c r="F153" s="45">
        <f t="shared" si="77"/>
        <v>0.76243467106376483</v>
      </c>
      <c r="G153" s="45">
        <f t="shared" si="77"/>
        <v>0.7704292065614371</v>
      </c>
      <c r="H153" s="45">
        <f t="shared" si="77"/>
        <v>0.770653075608</v>
      </c>
      <c r="I153" s="45">
        <f t="shared" si="77"/>
        <v>0.77304564524480546</v>
      </c>
      <c r="J153" s="45">
        <f t="shared" si="77"/>
        <v>0.77493376620791199</v>
      </c>
      <c r="K153" s="45">
        <f t="shared" si="77"/>
        <v>0.77795147122727271</v>
      </c>
      <c r="L153" s="45">
        <f t="shared" si="77"/>
        <v>0.78068951933005537</v>
      </c>
      <c r="M153" s="45">
        <f t="shared" si="77"/>
        <v>0.78332230418288706</v>
      </c>
      <c r="N153" s="45">
        <f t="shared" si="77"/>
        <v>0.78548127252897693</v>
      </c>
      <c r="O153" s="45">
        <f t="shared" si="77"/>
        <v>0.78733928134599329</v>
      </c>
      <c r="P153" s="45">
        <f t="shared" si="77"/>
        <v>0.79007288964525801</v>
      </c>
      <c r="Q153" s="45">
        <f t="shared" si="77"/>
        <v>0.79408709924625265</v>
      </c>
      <c r="R153" s="45">
        <f t="shared" ref="R153:V153" si="78">IF(R134=0,"",R134/R115)</f>
        <v>0.79926170051339784</v>
      </c>
      <c r="S153" s="45">
        <f t="shared" si="78"/>
        <v>0.80607938582643024</v>
      </c>
      <c r="T153" s="45">
        <f t="shared" si="78"/>
        <v>0.81536326396276337</v>
      </c>
      <c r="U153" s="45">
        <f t="shared" si="78"/>
        <v>0.82595885412792813</v>
      </c>
      <c r="V153" s="45">
        <f t="shared" si="78"/>
        <v>0.83728806891160634</v>
      </c>
      <c r="W153" s="45">
        <f t="shared" ref="W153" si="79">IF(W134=0,"",W134/W115)</f>
        <v>0.84956588323887172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14.326981471638533</v>
      </c>
      <c r="C155" s="117">
        <f t="shared" si="80"/>
        <v>12.677513195033981</v>
      </c>
      <c r="D155" s="117">
        <f t="shared" si="80"/>
        <v>11.54114974461419</v>
      </c>
      <c r="E155" s="117">
        <f t="shared" si="80"/>
        <v>9.8129069714038035</v>
      </c>
      <c r="F155" s="117">
        <f t="shared" si="80"/>
        <v>7.3570310666881875</v>
      </c>
      <c r="G155" s="117">
        <f t="shared" si="80"/>
        <v>3.5804506097415558</v>
      </c>
      <c r="H155" s="117">
        <f t="shared" si="80"/>
        <v>2.739043581721373</v>
      </c>
      <c r="I155" s="117">
        <f t="shared" si="80"/>
        <v>3.7575331616036665</v>
      </c>
      <c r="J155" s="117">
        <f t="shared" si="80"/>
        <v>2.880988561846161</v>
      </c>
      <c r="K155" s="117">
        <f t="shared" si="80"/>
        <v>3.8828868303558624</v>
      </c>
      <c r="L155" s="117">
        <f t="shared" si="80"/>
        <v>3.5764005330835626</v>
      </c>
      <c r="M155" s="117">
        <f t="shared" si="80"/>
        <v>3.5092243428880314</v>
      </c>
      <c r="N155" s="117">
        <f t="shared" si="80"/>
        <v>3.2056565245609487</v>
      </c>
      <c r="O155" s="117">
        <f t="shared" si="80"/>
        <v>3.1404089611787738</v>
      </c>
      <c r="P155" s="117">
        <f t="shared" si="80"/>
        <v>2.9530256136505488</v>
      </c>
      <c r="Q155" s="117">
        <f t="shared" si="80"/>
        <v>2.9874397984635008</v>
      </c>
      <c r="R155" s="117">
        <f t="shared" ref="R155:V155" si="81">R156+R159+R161+R170</f>
        <v>2.9204232292412184</v>
      </c>
      <c r="S155" s="117">
        <f t="shared" si="81"/>
        <v>3.021905882738217</v>
      </c>
      <c r="T155" s="117">
        <f t="shared" si="81"/>
        <v>3.0951921627774093</v>
      </c>
      <c r="U155" s="117">
        <f t="shared" si="81"/>
        <v>3.2273189930281543</v>
      </c>
      <c r="V155" s="117">
        <f t="shared" si="81"/>
        <v>2.9065530461069371</v>
      </c>
      <c r="W155" s="117">
        <f t="shared" ref="W155" si="82">W156+W159+W161+W170</f>
        <v>3.0139873511613748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14.326981471638533</v>
      </c>
      <c r="C170" s="122">
        <v>12.677513195033981</v>
      </c>
      <c r="D170" s="122">
        <v>11.54114974461419</v>
      </c>
      <c r="E170" s="122">
        <v>9.8129069714038035</v>
      </c>
      <c r="F170" s="122">
        <v>7.3570310666881875</v>
      </c>
      <c r="G170" s="122">
        <v>3.5804506097415558</v>
      </c>
      <c r="H170" s="122">
        <v>2.739043581721373</v>
      </c>
      <c r="I170" s="122">
        <v>3.7575331616036665</v>
      </c>
      <c r="J170" s="122">
        <v>2.880988561846161</v>
      </c>
      <c r="K170" s="122">
        <v>3.8828868303558624</v>
      </c>
      <c r="L170" s="122">
        <v>3.5764005330835626</v>
      </c>
      <c r="M170" s="122">
        <v>3.5092243428880314</v>
      </c>
      <c r="N170" s="122">
        <v>3.2056565245609487</v>
      </c>
      <c r="O170" s="122">
        <v>3.1404089611787738</v>
      </c>
      <c r="P170" s="122">
        <v>2.9530256136505488</v>
      </c>
      <c r="Q170" s="122">
        <v>2.9874397984635008</v>
      </c>
      <c r="R170" s="122">
        <v>2.9204232292412184</v>
      </c>
      <c r="S170" s="122">
        <v>3.021905882738217</v>
      </c>
      <c r="T170" s="122">
        <v>3.0951921627774093</v>
      </c>
      <c r="U170" s="122">
        <v>3.2273189930281543</v>
      </c>
      <c r="V170" s="122">
        <v>2.9065530461069371</v>
      </c>
      <c r="W170" s="122">
        <v>3.0139873511613748</v>
      </c>
      <c r="DA170" s="130" t="s">
        <v>2187</v>
      </c>
    </row>
    <row r="171" spans="1:105" ht="12" customHeight="1" x14ac:dyDescent="0.25">
      <c r="A171" s="97" t="s">
        <v>50</v>
      </c>
      <c r="B171" s="98">
        <v>14.326981471638533</v>
      </c>
      <c r="C171" s="98">
        <v>12.677513195033981</v>
      </c>
      <c r="D171" s="98">
        <v>11.54114974461419</v>
      </c>
      <c r="E171" s="98">
        <v>9.8129069714038035</v>
      </c>
      <c r="F171" s="98">
        <v>7.3570310666881875</v>
      </c>
      <c r="G171" s="98">
        <v>3.5804506097415558</v>
      </c>
      <c r="H171" s="98">
        <v>2.739043581721373</v>
      </c>
      <c r="I171" s="98">
        <v>3.7575331616036665</v>
      </c>
      <c r="J171" s="98">
        <v>2.880988561846161</v>
      </c>
      <c r="K171" s="98">
        <v>3.8828868303558624</v>
      </c>
      <c r="L171" s="98">
        <v>3.5764005330835626</v>
      </c>
      <c r="M171" s="98">
        <v>3.5092243428880314</v>
      </c>
      <c r="N171" s="98">
        <v>3.2056565245609487</v>
      </c>
      <c r="O171" s="98">
        <v>3.1404089611787738</v>
      </c>
      <c r="P171" s="98">
        <v>2.9530256136505488</v>
      </c>
      <c r="Q171" s="98">
        <v>2.9874397984635008</v>
      </c>
      <c r="R171" s="98">
        <v>2.9204232292412184</v>
      </c>
      <c r="S171" s="98">
        <v>3.021905882738217</v>
      </c>
      <c r="T171" s="98">
        <v>3.0951921627774093</v>
      </c>
      <c r="U171" s="98">
        <v>3.2273189930281543</v>
      </c>
      <c r="V171" s="98">
        <v>2.9065530461069371</v>
      </c>
      <c r="W171" s="98">
        <v>3.0139873511613748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12384.387659078826</v>
      </c>
      <c r="C174" s="117">
        <f t="shared" si="87"/>
        <v>13117.802868136845</v>
      </c>
      <c r="D174" s="117">
        <f t="shared" si="87"/>
        <v>11216.495474101286</v>
      </c>
      <c r="E174" s="117">
        <f t="shared" si="87"/>
        <v>13023.282438281181</v>
      </c>
      <c r="F174" s="117">
        <f t="shared" si="87"/>
        <v>15884.691839811212</v>
      </c>
      <c r="G174" s="117">
        <f t="shared" si="87"/>
        <v>11304.165491132915</v>
      </c>
      <c r="H174" s="117">
        <f t="shared" si="87"/>
        <v>11342.261071344818</v>
      </c>
      <c r="I174" s="117">
        <f t="shared" si="87"/>
        <v>10040.999457298743</v>
      </c>
      <c r="J174" s="117">
        <f t="shared" si="87"/>
        <v>10320.807037679207</v>
      </c>
      <c r="K174" s="117">
        <f t="shared" si="87"/>
        <v>11023.986135612753</v>
      </c>
      <c r="L174" s="117">
        <f t="shared" si="87"/>
        <v>12093.49461847265</v>
      </c>
      <c r="M174" s="117">
        <f t="shared" si="87"/>
        <v>11005.617030565976</v>
      </c>
      <c r="N174" s="117">
        <f t="shared" si="87"/>
        <v>12298.921381461621</v>
      </c>
      <c r="O174" s="117">
        <f t="shared" si="87"/>
        <v>12460.714604197132</v>
      </c>
      <c r="P174" s="117">
        <f t="shared" si="87"/>
        <v>10756.600293022817</v>
      </c>
      <c r="Q174" s="117">
        <f t="shared" si="87"/>
        <v>11605.936342045981</v>
      </c>
      <c r="R174" s="117">
        <f t="shared" ref="R174:V174" si="88">R175+R178+R180+R189</f>
        <v>13181.612712600956</v>
      </c>
      <c r="S174" s="117">
        <f t="shared" si="88"/>
        <v>12892.884506049877</v>
      </c>
      <c r="T174" s="117">
        <f t="shared" si="88"/>
        <v>11996.04430028583</v>
      </c>
      <c r="U174" s="117">
        <f t="shared" si="88"/>
        <v>12723.3332072911</v>
      </c>
      <c r="V174" s="117">
        <f t="shared" si="88"/>
        <v>11732.888980821544</v>
      </c>
      <c r="W174" s="117">
        <f t="shared" ref="W174" si="89">W175+W178+W180+W189</f>
        <v>15039.052135616757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10210.86106441877</v>
      </c>
      <c r="C175" s="122">
        <f t="shared" si="90"/>
        <v>11029.92921748466</v>
      </c>
      <c r="D175" s="122">
        <f t="shared" si="90"/>
        <v>9104.3273930784944</v>
      </c>
      <c r="E175" s="122">
        <f t="shared" si="90"/>
        <v>10803.800045615182</v>
      </c>
      <c r="F175" s="122">
        <f t="shared" si="90"/>
        <v>13824.998480891087</v>
      </c>
      <c r="G175" s="122">
        <f t="shared" si="90"/>
        <v>9043.8588466306119</v>
      </c>
      <c r="H175" s="122">
        <f t="shared" si="90"/>
        <v>9206.6333720419316</v>
      </c>
      <c r="I175" s="122">
        <f t="shared" si="90"/>
        <v>7807.3481973442895</v>
      </c>
      <c r="J175" s="122">
        <f t="shared" si="90"/>
        <v>8359.1097461231184</v>
      </c>
      <c r="K175" s="122">
        <f t="shared" si="90"/>
        <v>8839.6317597279176</v>
      </c>
      <c r="L175" s="122">
        <f t="shared" si="90"/>
        <v>9861.5843420819092</v>
      </c>
      <c r="M175" s="122">
        <f t="shared" si="90"/>
        <v>8752.4185690731247</v>
      </c>
      <c r="N175" s="122">
        <f t="shared" si="90"/>
        <v>9943.0687401357554</v>
      </c>
      <c r="O175" s="122">
        <f t="shared" si="90"/>
        <v>10086.8337728061</v>
      </c>
      <c r="P175" s="122">
        <f t="shared" si="90"/>
        <v>8499.3408995346053</v>
      </c>
      <c r="Q175" s="122">
        <f t="shared" si="90"/>
        <v>9245.9633675278619</v>
      </c>
      <c r="R175" s="122">
        <f t="shared" ref="R175:V175" si="91">SUM(R176:R177)</f>
        <v>10674.718156549763</v>
      </c>
      <c r="S175" s="122">
        <f t="shared" si="91"/>
        <v>10349.178177860622</v>
      </c>
      <c r="T175" s="122">
        <f t="shared" si="91"/>
        <v>9527.1418408667705</v>
      </c>
      <c r="U175" s="122">
        <f t="shared" si="91"/>
        <v>10203.597754350352</v>
      </c>
      <c r="V175" s="122">
        <f t="shared" si="91"/>
        <v>9275.2826515479283</v>
      </c>
      <c r="W175" s="122">
        <f t="shared" ref="W175" si="92">SUM(W176:W177)</f>
        <v>12243.728559917497</v>
      </c>
      <c r="DA175" s="130" t="s">
        <v>2341</v>
      </c>
    </row>
    <row r="176" spans="1:105" ht="12" customHeight="1" x14ac:dyDescent="0.25">
      <c r="A176" s="97" t="s">
        <v>203</v>
      </c>
      <c r="B176" s="98">
        <v>10172.528693569164</v>
      </c>
      <c r="C176" s="98">
        <v>10989.567909358238</v>
      </c>
      <c r="D176" s="98">
        <v>9073.1127757692029</v>
      </c>
      <c r="E176" s="98">
        <v>10768.265075502257</v>
      </c>
      <c r="F176" s="98">
        <v>13778.864455061313</v>
      </c>
      <c r="G176" s="98">
        <v>9020.8206373132707</v>
      </c>
      <c r="H176" s="98">
        <v>9183.6339900639341</v>
      </c>
      <c r="I176" s="98">
        <v>7789.0190456155315</v>
      </c>
      <c r="J176" s="98">
        <v>8339.5546368701052</v>
      </c>
      <c r="K176" s="98">
        <v>8819.1580623642221</v>
      </c>
      <c r="L176" s="98">
        <v>9839.0575772806205</v>
      </c>
      <c r="M176" s="98">
        <v>8731.0696787653033</v>
      </c>
      <c r="N176" s="98">
        <v>9917.6461673431004</v>
      </c>
      <c r="O176" s="98">
        <v>10060.02822098554</v>
      </c>
      <c r="P176" s="98">
        <v>8474.6350812416131</v>
      </c>
      <c r="Q176" s="98">
        <v>9218.9291269350724</v>
      </c>
      <c r="R176" s="98">
        <v>10642.717192388685</v>
      </c>
      <c r="S176" s="98">
        <v>10318.526740920734</v>
      </c>
      <c r="T176" s="98">
        <v>9499.3148624227269</v>
      </c>
      <c r="U176" s="98">
        <v>10173.926233358183</v>
      </c>
      <c r="V176" s="98">
        <v>9246.6953273276085</v>
      </c>
      <c r="W176" s="98">
        <v>12207.073328979322</v>
      </c>
      <c r="DA176" s="63" t="s">
        <v>2342</v>
      </c>
    </row>
    <row r="177" spans="1:105" ht="12" customHeight="1" x14ac:dyDescent="0.25">
      <c r="A177" s="97" t="s">
        <v>53</v>
      </c>
      <c r="B177" s="98">
        <v>38.332370849605766</v>
      </c>
      <c r="C177" s="98">
        <v>40.36130812642179</v>
      </c>
      <c r="D177" s="98">
        <v>31.214617309291807</v>
      </c>
      <c r="E177" s="98">
        <v>35.534970112924782</v>
      </c>
      <c r="F177" s="98">
        <v>46.134025829772817</v>
      </c>
      <c r="G177" s="98">
        <v>23.038209317341632</v>
      </c>
      <c r="H177" s="98">
        <v>22.999381977997391</v>
      </c>
      <c r="I177" s="98">
        <v>18.329151728758038</v>
      </c>
      <c r="J177" s="98">
        <v>19.55510925301262</v>
      </c>
      <c r="K177" s="98">
        <v>20.473697363695464</v>
      </c>
      <c r="L177" s="98">
        <v>22.526764801288461</v>
      </c>
      <c r="M177" s="98">
        <v>21.348890307821943</v>
      </c>
      <c r="N177" s="98">
        <v>25.4225727926544</v>
      </c>
      <c r="O177" s="98">
        <v>26.805551820560758</v>
      </c>
      <c r="P177" s="98">
        <v>24.705818292992252</v>
      </c>
      <c r="Q177" s="98">
        <v>27.034240592790031</v>
      </c>
      <c r="R177" s="98">
        <v>32.000964161078343</v>
      </c>
      <c r="S177" s="98">
        <v>30.651436939888129</v>
      </c>
      <c r="T177" s="98">
        <v>27.826978444044379</v>
      </c>
      <c r="U177" s="98">
        <v>29.671520992168698</v>
      </c>
      <c r="V177" s="98">
        <v>28.587324220319388</v>
      </c>
      <c r="W177" s="98">
        <v>36.655230938174491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20.339810575124321</v>
      </c>
      <c r="C178" s="122">
        <f t="shared" si="93"/>
        <v>27.544995165359335</v>
      </c>
      <c r="D178" s="122">
        <f t="shared" si="93"/>
        <v>24.394124685484531</v>
      </c>
      <c r="E178" s="122">
        <f t="shared" si="93"/>
        <v>81.103659917152385</v>
      </c>
      <c r="F178" s="122">
        <f t="shared" si="93"/>
        <v>27.771607397678277</v>
      </c>
      <c r="G178" s="122">
        <f t="shared" si="93"/>
        <v>18.347427933861827</v>
      </c>
      <c r="H178" s="122">
        <f t="shared" si="93"/>
        <v>26.669013997258919</v>
      </c>
      <c r="I178" s="122">
        <f t="shared" si="93"/>
        <v>33.588166839272482</v>
      </c>
      <c r="J178" s="122">
        <f t="shared" si="93"/>
        <v>27.871890464075573</v>
      </c>
      <c r="K178" s="122">
        <f t="shared" si="93"/>
        <v>23.59314143040649</v>
      </c>
      <c r="L178" s="122">
        <f t="shared" si="93"/>
        <v>29.345327419373369</v>
      </c>
      <c r="M178" s="122">
        <f t="shared" si="93"/>
        <v>26.745995013480041</v>
      </c>
      <c r="N178" s="122">
        <f t="shared" si="93"/>
        <v>40.352667494792492</v>
      </c>
      <c r="O178" s="122">
        <f t="shared" si="93"/>
        <v>27.836437031744925</v>
      </c>
      <c r="P178" s="122">
        <f t="shared" si="93"/>
        <v>24.368216077925403</v>
      </c>
      <c r="Q178" s="122">
        <f t="shared" si="93"/>
        <v>27.154322313506356</v>
      </c>
      <c r="R178" s="122">
        <f t="shared" si="93"/>
        <v>25.794872130032768</v>
      </c>
      <c r="S178" s="122">
        <f t="shared" si="93"/>
        <v>26.418537984672554</v>
      </c>
      <c r="T178" s="122">
        <f t="shared" si="93"/>
        <v>22.642817082188287</v>
      </c>
      <c r="U178" s="122">
        <f t="shared" si="93"/>
        <v>21.81200806198202</v>
      </c>
      <c r="V178" s="122">
        <f t="shared" si="93"/>
        <v>18.863516853414453</v>
      </c>
      <c r="W178" s="122">
        <f t="shared" si="93"/>
        <v>19.328762710975816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20.339810575124321</v>
      </c>
      <c r="C179" s="98">
        <f>RES_hhdet_fech!C110</f>
        <v>27.544995165359335</v>
      </c>
      <c r="D179" s="98">
        <f>RES_hhdet_fech!D110</f>
        <v>24.394124685484531</v>
      </c>
      <c r="E179" s="98">
        <f>RES_hhdet_fech!E110</f>
        <v>81.103659917152385</v>
      </c>
      <c r="F179" s="98">
        <f>RES_hhdet_fech!F110</f>
        <v>27.771607397678277</v>
      </c>
      <c r="G179" s="98">
        <f>RES_hhdet_fech!G110</f>
        <v>18.347427933861827</v>
      </c>
      <c r="H179" s="98">
        <f>RES_hhdet_fech!H110</f>
        <v>26.669013997258919</v>
      </c>
      <c r="I179" s="98">
        <f>RES_hhdet_fech!I110</f>
        <v>33.588166839272482</v>
      </c>
      <c r="J179" s="98">
        <f>RES_hhdet_fech!J110</f>
        <v>27.871890464075573</v>
      </c>
      <c r="K179" s="98">
        <f>RES_hhdet_fech!K110</f>
        <v>23.59314143040649</v>
      </c>
      <c r="L179" s="98">
        <f>RES_hhdet_fech!L110</f>
        <v>29.345327419373369</v>
      </c>
      <c r="M179" s="98">
        <f>RES_hhdet_fech!M110</f>
        <v>26.745995013480041</v>
      </c>
      <c r="N179" s="98">
        <f>RES_hhdet_fech!N110</f>
        <v>40.352667494792492</v>
      </c>
      <c r="O179" s="98">
        <f>RES_hhdet_fech!O110</f>
        <v>27.836437031744925</v>
      </c>
      <c r="P179" s="98">
        <f>RES_hhdet_fech!P110</f>
        <v>24.368216077925403</v>
      </c>
      <c r="Q179" s="98">
        <f>RES_hhdet_fech!Q110</f>
        <v>27.154322313506356</v>
      </c>
      <c r="R179" s="98">
        <f>RES_hhdet_fech!R110</f>
        <v>25.794872130032768</v>
      </c>
      <c r="S179" s="98">
        <f>RES_hhdet_fech!S110</f>
        <v>26.418537984672554</v>
      </c>
      <c r="T179" s="98">
        <f>RES_hhdet_fech!T110</f>
        <v>22.642817082188287</v>
      </c>
      <c r="U179" s="98">
        <f>RES_hhdet_fech!U110</f>
        <v>21.81200806198202</v>
      </c>
      <c r="V179" s="98">
        <f>RES_hhdet_fech!V110</f>
        <v>18.863516853414453</v>
      </c>
      <c r="W179" s="98">
        <f>RES_hhdet_fech!W110</f>
        <v>19.328762710975816</v>
      </c>
      <c r="DA179" s="63" t="s">
        <v>2345</v>
      </c>
    </row>
    <row r="180" spans="1:105" ht="12" customHeight="1" x14ac:dyDescent="0.25">
      <c r="A180" s="121" t="s">
        <v>55</v>
      </c>
      <c r="B180" s="122">
        <v>1333.0030885651506</v>
      </c>
      <c r="C180" s="122">
        <v>1246.8423284372113</v>
      </c>
      <c r="D180" s="122">
        <v>1271.8152220374898</v>
      </c>
      <c r="E180" s="122">
        <v>1326.7893359187117</v>
      </c>
      <c r="F180" s="122">
        <v>1296.9083368104548</v>
      </c>
      <c r="G180" s="122">
        <v>1305.7987338493315</v>
      </c>
      <c r="H180" s="122">
        <v>1325.8674879150781</v>
      </c>
      <c r="I180" s="122">
        <v>1330.4873388309868</v>
      </c>
      <c r="J180" s="122">
        <v>1249.1688665019117</v>
      </c>
      <c r="K180" s="122">
        <v>1398.6672015234838</v>
      </c>
      <c r="L180" s="122">
        <v>1484.0710501775573</v>
      </c>
      <c r="M180" s="122">
        <v>1531.9967637703855</v>
      </c>
      <c r="N180" s="122">
        <v>1625.2003870172812</v>
      </c>
      <c r="O180" s="122">
        <v>1634.4025412468291</v>
      </c>
      <c r="P180" s="122">
        <v>1518.2444976947866</v>
      </c>
      <c r="Q180" s="122">
        <v>1614.2457331808464</v>
      </c>
      <c r="R180" s="122">
        <v>1769.1591142525056</v>
      </c>
      <c r="S180" s="122">
        <v>1767.59900107611</v>
      </c>
      <c r="T180" s="122">
        <v>1709.7276294067713</v>
      </c>
      <c r="U180" s="122">
        <v>1751.3654895481304</v>
      </c>
      <c r="V180" s="122">
        <v>1717.7339023280322</v>
      </c>
      <c r="W180" s="122">
        <v>2050.2606761276661</v>
      </c>
      <c r="DA180" s="130" t="s">
        <v>2346</v>
      </c>
    </row>
    <row r="181" spans="1:105" ht="12" customHeight="1" x14ac:dyDescent="0.25">
      <c r="A181" s="97" t="s">
        <v>130</v>
      </c>
      <c r="B181" s="98">
        <v>986.52465234455985</v>
      </c>
      <c r="C181" s="98">
        <v>837.19364075762871</v>
      </c>
      <c r="D181" s="98">
        <v>1215.6812835994501</v>
      </c>
      <c r="E181" s="98">
        <v>1151.2327317974075</v>
      </c>
      <c r="F181" s="98">
        <v>998.5103444196526</v>
      </c>
      <c r="G181" s="98">
        <v>1188.3000208844626</v>
      </c>
      <c r="H181" s="98">
        <v>1203.2006240934757</v>
      </c>
      <c r="I181" s="98">
        <v>1183.2155909645774</v>
      </c>
      <c r="J181" s="98">
        <v>1094.9733858550114</v>
      </c>
      <c r="K181" s="98">
        <v>1247.6189781542412</v>
      </c>
      <c r="L181" s="98">
        <v>1313.1518024219827</v>
      </c>
      <c r="M181" s="98">
        <v>1302.9794146682441</v>
      </c>
      <c r="N181" s="98">
        <v>1445.3521730395537</v>
      </c>
      <c r="O181" s="98">
        <v>1465.8850823165606</v>
      </c>
      <c r="P181" s="98">
        <v>1368.9087493795371</v>
      </c>
      <c r="Q181" s="98">
        <v>1483.6565672468316</v>
      </c>
      <c r="R181" s="98">
        <v>1705.1716455875323</v>
      </c>
      <c r="S181" s="98">
        <v>1636.7412580888465</v>
      </c>
      <c r="T181" s="98">
        <v>1514.3714282396895</v>
      </c>
      <c r="U181" s="98">
        <v>1619.1838013056324</v>
      </c>
      <c r="V181" s="98">
        <v>1558.9978765128833</v>
      </c>
      <c r="W181" s="98">
        <v>2026.6389942869166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1574.178630929591</v>
      </c>
      <c r="F182" s="98">
        <v>2183.8238273172597</v>
      </c>
      <c r="G182" s="98">
        <v>1927.3356544751127</v>
      </c>
      <c r="H182" s="98">
        <v>1765.3196834417936</v>
      </c>
      <c r="I182" s="98">
        <v>1644.7292202859085</v>
      </c>
      <c r="J182" s="98">
        <v>1584.5800351014516</v>
      </c>
      <c r="K182" s="98">
        <v>1550.0328119559013</v>
      </c>
      <c r="L182" s="98">
        <v>1735.9115598284611</v>
      </c>
      <c r="M182" s="98">
        <v>1774.6780460349191</v>
      </c>
      <c r="N182" s="98">
        <v>1892.7056056006536</v>
      </c>
      <c r="O182" s="98">
        <v>1637.4444157746725</v>
      </c>
      <c r="P182" s="98">
        <v>1588.7206612523071</v>
      </c>
      <c r="Q182" s="98">
        <v>1553.8824339388896</v>
      </c>
      <c r="R182" s="98">
        <v>1864.7864456365689</v>
      </c>
      <c r="S182" s="98">
        <v>1732.1290518078745</v>
      </c>
      <c r="T182" s="98">
        <v>1474.0193430070003</v>
      </c>
      <c r="U182" s="98">
        <v>1546.1554875512077</v>
      </c>
      <c r="V182" s="98">
        <v>1469.8890609316823</v>
      </c>
      <c r="W182" s="98">
        <v>1977.3166103031976</v>
      </c>
      <c r="DA182" s="63" t="s">
        <v>2348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738.94972541738866</v>
      </c>
      <c r="F183" s="101">
        <v>1049.3051655082243</v>
      </c>
      <c r="G183" s="101">
        <v>908.47614238091523</v>
      </c>
      <c r="H183" s="101">
        <v>826.66718825310306</v>
      </c>
      <c r="I183" s="101">
        <v>807.31862113005434</v>
      </c>
      <c r="J183" s="101">
        <v>736.0622620484545</v>
      </c>
      <c r="K183" s="101">
        <v>752.31037509474822</v>
      </c>
      <c r="L183" s="101">
        <v>840.85268746729605</v>
      </c>
      <c r="M183" s="101">
        <v>886.8095186394429</v>
      </c>
      <c r="N183" s="101">
        <v>946.37869919582477</v>
      </c>
      <c r="O183" s="101">
        <v>847.92156882586789</v>
      </c>
      <c r="P183" s="101">
        <v>762.12183378204429</v>
      </c>
      <c r="Q183" s="101">
        <v>744.02091281034848</v>
      </c>
      <c r="R183" s="101">
        <v>898.11967648296104</v>
      </c>
      <c r="S183" s="101">
        <v>865.37889490911425</v>
      </c>
      <c r="T183" s="101">
        <v>740.51083928855155</v>
      </c>
      <c r="U183" s="101">
        <v>754.20359025038522</v>
      </c>
      <c r="V183" s="101">
        <v>694.25122191173921</v>
      </c>
      <c r="W183" s="101">
        <v>972.12488285534982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835.22890551220246</v>
      </c>
      <c r="F184" s="104">
        <v>1134.5186618090349</v>
      </c>
      <c r="G184" s="104">
        <v>1018.8595120941975</v>
      </c>
      <c r="H184" s="104">
        <v>938.65249518869075</v>
      </c>
      <c r="I184" s="104">
        <v>837.41059915585458</v>
      </c>
      <c r="J184" s="104">
        <v>848.51777305299686</v>
      </c>
      <c r="K184" s="104">
        <v>797.72243686115326</v>
      </c>
      <c r="L184" s="104">
        <v>895.05887236116519</v>
      </c>
      <c r="M184" s="104">
        <v>887.86852739547612</v>
      </c>
      <c r="N184" s="104">
        <v>946.32690640482895</v>
      </c>
      <c r="O184" s="104">
        <v>789.5228469488045</v>
      </c>
      <c r="P184" s="104">
        <v>826.59882747026234</v>
      </c>
      <c r="Q184" s="104">
        <v>809.86152112854154</v>
      </c>
      <c r="R184" s="104">
        <v>966.66676915360756</v>
      </c>
      <c r="S184" s="104">
        <v>866.75015689876</v>
      </c>
      <c r="T184" s="104">
        <v>733.50850371844888</v>
      </c>
      <c r="U184" s="104">
        <v>791.95189730082222</v>
      </c>
      <c r="V184" s="104">
        <v>775.63783901994304</v>
      </c>
      <c r="W184" s="104">
        <v>1005.1917274478479</v>
      </c>
      <c r="DA184" s="132" t="s">
        <v>2350</v>
      </c>
    </row>
    <row r="185" spans="1:105" ht="12" customHeight="1" x14ac:dyDescent="0.25">
      <c r="A185" s="106" t="s">
        <v>122</v>
      </c>
      <c r="B185" s="101">
        <v>1362.8272918746841</v>
      </c>
      <c r="C185" s="101">
        <v>1290.7311711936325</v>
      </c>
      <c r="D185" s="101">
        <v>1291.3386448506635</v>
      </c>
      <c r="E185" s="101">
        <v>1370.4856629676394</v>
      </c>
      <c r="F185" s="101">
        <v>1393.0195814990111</v>
      </c>
      <c r="G185" s="101">
        <v>1879.8655223052135</v>
      </c>
      <c r="H185" s="101">
        <v>1942.0818565825612</v>
      </c>
      <c r="I185" s="101">
        <v>2017.2128871866325</v>
      </c>
      <c r="J185" s="101">
        <v>1934.4637769845096</v>
      </c>
      <c r="K185" s="101">
        <v>2013.9913596695753</v>
      </c>
      <c r="L185" s="101">
        <v>2093.4369836398569</v>
      </c>
      <c r="M185" s="101">
        <v>2229.0028474530077</v>
      </c>
      <c r="N185" s="101">
        <v>2156.3058056555046</v>
      </c>
      <c r="O185" s="101">
        <v>2135.7719429637768</v>
      </c>
      <c r="P185" s="101">
        <v>1983.4299302884081</v>
      </c>
      <c r="Q185" s="101">
        <v>2041.3666073297338</v>
      </c>
      <c r="R185" s="101">
        <v>2045.3286112350695</v>
      </c>
      <c r="S185" s="101">
        <v>2152.8419797659908</v>
      </c>
      <c r="T185" s="101">
        <v>2215.4423171945718</v>
      </c>
      <c r="U185" s="101">
        <v>2125.1308770521582</v>
      </c>
      <c r="V185" s="101">
        <v>1941.2849181371491</v>
      </c>
      <c r="W185" s="101">
        <v>2238.2080933852826</v>
      </c>
      <c r="DA185" s="131" t="s">
        <v>2351</v>
      </c>
    </row>
    <row r="186" spans="1:105" ht="12" customHeight="1" x14ac:dyDescent="0.25">
      <c r="A186" s="107" t="s">
        <v>121</v>
      </c>
      <c r="B186" s="104">
        <v>1036.4592535637328</v>
      </c>
      <c r="C186" s="104">
        <v>971.96868703990231</v>
      </c>
      <c r="D186" s="104">
        <v>963.98454119075166</v>
      </c>
      <c r="E186" s="104">
        <v>1191.4955916219953</v>
      </c>
      <c r="F186" s="104">
        <v>1302.042912125846</v>
      </c>
      <c r="G186" s="104">
        <v>1850.4106731596269</v>
      </c>
      <c r="H186" s="104">
        <v>1818.1624516880131</v>
      </c>
      <c r="I186" s="104">
        <v>1997.8589269105973</v>
      </c>
      <c r="J186" s="104">
        <v>1870.5771757398959</v>
      </c>
      <c r="K186" s="104">
        <v>1910.1275313737692</v>
      </c>
      <c r="L186" s="104">
        <v>1957.6078633513</v>
      </c>
      <c r="M186" s="104">
        <v>2119.8294957629209</v>
      </c>
      <c r="N186" s="104">
        <v>2023.2547583812952</v>
      </c>
      <c r="O186" s="104">
        <v>1981.4626166423038</v>
      </c>
      <c r="P186" s="104">
        <v>1771.0604791798507</v>
      </c>
      <c r="Q186" s="104">
        <v>1822.2864039598821</v>
      </c>
      <c r="R186" s="104">
        <v>1836.7897204311043</v>
      </c>
      <c r="S186" s="104">
        <v>1978.6892490089549</v>
      </c>
      <c r="T186" s="104">
        <v>2037.8843891060528</v>
      </c>
      <c r="U186" s="104">
        <v>1953.5983215335193</v>
      </c>
      <c r="V186" s="104">
        <v>1927.1917028328912</v>
      </c>
      <c r="W186" s="104">
        <v>2053.8586485321812</v>
      </c>
      <c r="DA186" s="132" t="s">
        <v>2352</v>
      </c>
    </row>
    <row r="187" spans="1:105" ht="12" customHeight="1" x14ac:dyDescent="0.25">
      <c r="A187" s="108" t="s">
        <v>53</v>
      </c>
      <c r="B187" s="98">
        <v>357.50488006867567</v>
      </c>
      <c r="C187" s="98">
        <v>303.39488934550462</v>
      </c>
      <c r="D187" s="98">
        <v>277.01515986010543</v>
      </c>
      <c r="E187" s="98">
        <v>436.36962909552363</v>
      </c>
      <c r="F187" s="98">
        <v>514.36695438285074</v>
      </c>
      <c r="G187" s="98">
        <v>904.38789409237938</v>
      </c>
      <c r="H187" s="98">
        <v>874.20559034783912</v>
      </c>
      <c r="I187" s="98">
        <v>1060.096301363209</v>
      </c>
      <c r="J187" s="98">
        <v>913.1002409371514</v>
      </c>
      <c r="K187" s="98">
        <v>955.91213484239404</v>
      </c>
      <c r="L187" s="98">
        <v>977.84976495578815</v>
      </c>
      <c r="M187" s="98">
        <v>1104.8535694823188</v>
      </c>
      <c r="N187" s="98">
        <v>1055.5051834124206</v>
      </c>
      <c r="O187" s="98">
        <v>1077.3758762616217</v>
      </c>
      <c r="P187" s="98">
        <v>866.54838149851139</v>
      </c>
      <c r="Q187" s="98">
        <v>890.39130774044997</v>
      </c>
      <c r="R187" s="98">
        <v>902.03137904890025</v>
      </c>
      <c r="S187" s="98">
        <v>1021.966802899244</v>
      </c>
      <c r="T187" s="98">
        <v>982.01402531757219</v>
      </c>
      <c r="U187" s="98">
        <v>942.90542679352961</v>
      </c>
      <c r="V187" s="98">
        <v>880.25630729922057</v>
      </c>
      <c r="W187" s="98">
        <v>1009.3432457776968</v>
      </c>
      <c r="DA187" s="63" t="s">
        <v>2353</v>
      </c>
    </row>
    <row r="188" spans="1:105" ht="12" customHeight="1" x14ac:dyDescent="0.25">
      <c r="A188" s="108" t="s">
        <v>52</v>
      </c>
      <c r="B188" s="98">
        <v>678.9543734950571</v>
      </c>
      <c r="C188" s="98">
        <v>668.57379769439774</v>
      </c>
      <c r="D188" s="98">
        <v>686.96938133064612</v>
      </c>
      <c r="E188" s="98">
        <v>755.12596252647143</v>
      </c>
      <c r="F188" s="98">
        <v>787.67595774299548</v>
      </c>
      <c r="G188" s="98">
        <v>946.02277906724748</v>
      </c>
      <c r="H188" s="98">
        <v>943.95686134017387</v>
      </c>
      <c r="I188" s="98">
        <v>937.76262554738867</v>
      </c>
      <c r="J188" s="98">
        <v>957.47693480274449</v>
      </c>
      <c r="K188" s="98">
        <v>954.21539653137518</v>
      </c>
      <c r="L188" s="98">
        <v>979.75809839551141</v>
      </c>
      <c r="M188" s="98">
        <v>1014.9759262806027</v>
      </c>
      <c r="N188" s="98">
        <v>967.74957496887453</v>
      </c>
      <c r="O188" s="98">
        <v>904.08674038068216</v>
      </c>
      <c r="P188" s="98">
        <v>904.51209768133913</v>
      </c>
      <c r="Q188" s="98">
        <v>931.89509621943228</v>
      </c>
      <c r="R188" s="98">
        <v>934.75834138220398</v>
      </c>
      <c r="S188" s="98">
        <v>956.7224461097112</v>
      </c>
      <c r="T188" s="98">
        <v>1055.8703637884805</v>
      </c>
      <c r="U188" s="98">
        <v>1010.6928947399894</v>
      </c>
      <c r="V188" s="98">
        <v>1046.9353955336705</v>
      </c>
      <c r="W188" s="98">
        <v>1044.5154027544843</v>
      </c>
      <c r="DA188" s="63" t="s">
        <v>2354</v>
      </c>
    </row>
    <row r="189" spans="1:105" ht="12" customHeight="1" x14ac:dyDescent="0.25">
      <c r="A189" s="121" t="s">
        <v>54</v>
      </c>
      <c r="B189" s="122">
        <v>820.18369551978208</v>
      </c>
      <c r="C189" s="122">
        <v>813.48632704961551</v>
      </c>
      <c r="D189" s="122">
        <v>815.95873429981725</v>
      </c>
      <c r="E189" s="122">
        <v>811.58939683013512</v>
      </c>
      <c r="F189" s="122">
        <v>735.01341471199135</v>
      </c>
      <c r="G189" s="122">
        <v>936.16048271910927</v>
      </c>
      <c r="H189" s="122">
        <v>783.09119739054734</v>
      </c>
      <c r="I189" s="122">
        <v>869.575754284195</v>
      </c>
      <c r="J189" s="122">
        <v>684.65653459010184</v>
      </c>
      <c r="K189" s="122">
        <v>762.09403293094488</v>
      </c>
      <c r="L189" s="122">
        <v>718.49389879381124</v>
      </c>
      <c r="M189" s="122">
        <v>694.45570270898622</v>
      </c>
      <c r="N189" s="122">
        <v>690.29958681379276</v>
      </c>
      <c r="O189" s="122">
        <v>711.64185311245728</v>
      </c>
      <c r="P189" s="122">
        <v>714.64667971549932</v>
      </c>
      <c r="Q189" s="122">
        <v>718.57291902376619</v>
      </c>
      <c r="R189" s="122">
        <v>711.94056966865458</v>
      </c>
      <c r="S189" s="122">
        <v>749.68878912847185</v>
      </c>
      <c r="T189" s="122">
        <v>736.53201293009954</v>
      </c>
      <c r="U189" s="122">
        <v>746.55795533063383</v>
      </c>
      <c r="V189" s="122">
        <v>721.00891009216832</v>
      </c>
      <c r="W189" s="122">
        <v>725.73413686061735</v>
      </c>
      <c r="DA189" s="130" t="s">
        <v>2355</v>
      </c>
    </row>
    <row r="190" spans="1:105" ht="12" customHeight="1" x14ac:dyDescent="0.25">
      <c r="A190" s="97" t="s">
        <v>50</v>
      </c>
      <c r="B190" s="98">
        <v>916.30226490683935</v>
      </c>
      <c r="C190" s="98">
        <v>872.96635684012415</v>
      </c>
      <c r="D190" s="98">
        <v>880.18881502126817</v>
      </c>
      <c r="E190" s="98">
        <v>864.79454255692792</v>
      </c>
      <c r="F190" s="98">
        <v>800.86549569110582</v>
      </c>
      <c r="G190" s="98">
        <v>1048.3405743883379</v>
      </c>
      <c r="H190" s="98">
        <v>750.65507157391062</v>
      </c>
      <c r="I190" s="98">
        <v>932.2221833219611</v>
      </c>
      <c r="J190" s="98">
        <v>637.19052761720775</v>
      </c>
      <c r="K190" s="98">
        <v>756.80422699814926</v>
      </c>
      <c r="L190" s="98">
        <v>650.17432811727986</v>
      </c>
      <c r="M190" s="98">
        <v>647.2097465511664</v>
      </c>
      <c r="N190" s="98">
        <v>622.57414764272562</v>
      </c>
      <c r="O190" s="98">
        <v>663.2121112396336</v>
      </c>
      <c r="P190" s="98">
        <v>717.94115984485234</v>
      </c>
      <c r="Q190" s="98">
        <v>778.82613628304455</v>
      </c>
      <c r="R190" s="98">
        <v>809.84182067132758</v>
      </c>
      <c r="S190" s="98">
        <v>847.05406967167107</v>
      </c>
      <c r="T190" s="98">
        <v>880.71901077585119</v>
      </c>
      <c r="U190" s="98">
        <v>933.15273336651353</v>
      </c>
      <c r="V190" s="98">
        <v>908.36148033915242</v>
      </c>
      <c r="W190" s="98">
        <v>882.36518822081155</v>
      </c>
      <c r="DA190" s="63" t="s">
        <v>2356</v>
      </c>
    </row>
    <row r="191" spans="1:105" ht="12" customHeight="1" x14ac:dyDescent="0.25">
      <c r="A191" s="109" t="s">
        <v>120</v>
      </c>
      <c r="B191" s="33">
        <v>733.64316196825712</v>
      </c>
      <c r="C191" s="33">
        <v>758.06110361021149</v>
      </c>
      <c r="D191" s="33">
        <v>751.72197639206865</v>
      </c>
      <c r="E191" s="33">
        <v>758.42363157488398</v>
      </c>
      <c r="F191" s="33">
        <v>668.36197797577836</v>
      </c>
      <c r="G191" s="33">
        <v>764.42362514382648</v>
      </c>
      <c r="H191" s="33">
        <v>831.4862827511862</v>
      </c>
      <c r="I191" s="33">
        <v>772.50141694718297</v>
      </c>
      <c r="J191" s="33">
        <v>756.68790107290783</v>
      </c>
      <c r="K191" s="33">
        <v>769.55938889183722</v>
      </c>
      <c r="L191" s="33">
        <v>800.82076636943737</v>
      </c>
      <c r="M191" s="33">
        <v>741.61275412368059</v>
      </c>
      <c r="N191" s="33">
        <v>747.158453056638</v>
      </c>
      <c r="O191" s="33">
        <v>747.05608062031558</v>
      </c>
      <c r="P191" s="33">
        <v>712.71215021419596</v>
      </c>
      <c r="Q191" s="33">
        <v>687.98530435761552</v>
      </c>
      <c r="R191" s="33">
        <v>667.13079110599097</v>
      </c>
      <c r="S191" s="33">
        <v>705.46512221315413</v>
      </c>
      <c r="T191" s="33">
        <v>672.57613564945461</v>
      </c>
      <c r="U191" s="33">
        <v>666.2156053420515</v>
      </c>
      <c r="V191" s="33">
        <v>649.5403431068728</v>
      </c>
      <c r="W191" s="33">
        <v>666.89085700993928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9284.7482567468305</v>
      </c>
      <c r="C193" s="117">
        <f t="shared" si="94"/>
        <v>9869.3627837611984</v>
      </c>
      <c r="D193" s="117">
        <f t="shared" si="94"/>
        <v>8372.6086756648692</v>
      </c>
      <c r="E193" s="117">
        <f t="shared" si="94"/>
        <v>9839.9360156884686</v>
      </c>
      <c r="F193" s="117">
        <f t="shared" si="94"/>
        <v>12000.759937839026</v>
      </c>
      <c r="G193" s="117">
        <f t="shared" si="94"/>
        <v>8478.128307984467</v>
      </c>
      <c r="H193" s="117">
        <f t="shared" si="94"/>
        <v>8591.8709496937554</v>
      </c>
      <c r="I193" s="117">
        <f t="shared" si="94"/>
        <v>7618.8850684750378</v>
      </c>
      <c r="J193" s="117">
        <f t="shared" si="94"/>
        <v>7921.3506153533017</v>
      </c>
      <c r="K193" s="117">
        <f t="shared" si="94"/>
        <v>8532.2102119916344</v>
      </c>
      <c r="L193" s="117">
        <f t="shared" si="94"/>
        <v>9518.9294689042999</v>
      </c>
      <c r="M193" s="117">
        <f t="shared" si="94"/>
        <v>8792.8853627750723</v>
      </c>
      <c r="N193" s="117">
        <f t="shared" si="94"/>
        <v>9991.2130278521508</v>
      </c>
      <c r="O193" s="117">
        <f t="shared" si="94"/>
        <v>10186.027555685185</v>
      </c>
      <c r="P193" s="117">
        <f t="shared" si="94"/>
        <v>8947.9643869822394</v>
      </c>
      <c r="Q193" s="117">
        <f t="shared" si="94"/>
        <v>9730.6992001416929</v>
      </c>
      <c r="R193" s="117">
        <f t="shared" ref="R193:V193" si="95">R194+R197+R199+R208</f>
        <v>11170.140955017883</v>
      </c>
      <c r="S193" s="117">
        <f t="shared" si="95"/>
        <v>10959.805694335584</v>
      </c>
      <c r="T193" s="117">
        <f t="shared" si="95"/>
        <v>10206.8377933176</v>
      </c>
      <c r="U193" s="117">
        <f t="shared" si="95"/>
        <v>10893.806095370717</v>
      </c>
      <c r="V193" s="117">
        <f t="shared" si="95"/>
        <v>10169.248867136423</v>
      </c>
      <c r="W193" s="117">
        <f t="shared" ref="W193" si="96">W194+W197+W199+W208</f>
        <v>13119.750120204812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7775.341053184593</v>
      </c>
      <c r="C194" s="122">
        <f t="shared" si="97"/>
        <v>8404.0496193744639</v>
      </c>
      <c r="D194" s="122">
        <f t="shared" si="97"/>
        <v>6884.8313686713109</v>
      </c>
      <c r="E194" s="122">
        <f t="shared" si="97"/>
        <v>8192.9335930978523</v>
      </c>
      <c r="F194" s="122">
        <f t="shared" si="97"/>
        <v>10521.690077844354</v>
      </c>
      <c r="G194" s="122">
        <f t="shared" si="97"/>
        <v>6786.711221057456</v>
      </c>
      <c r="H194" s="122">
        <f t="shared" si="97"/>
        <v>6938.9250585459286</v>
      </c>
      <c r="I194" s="122">
        <f t="shared" si="97"/>
        <v>5892.8160352001569</v>
      </c>
      <c r="J194" s="122">
        <f t="shared" si="97"/>
        <v>6370.2458180093081</v>
      </c>
      <c r="K194" s="122">
        <f t="shared" si="97"/>
        <v>6805.0484775067234</v>
      </c>
      <c r="L194" s="122">
        <f t="shared" si="97"/>
        <v>7708.7506217956352</v>
      </c>
      <c r="M194" s="122">
        <f t="shared" si="97"/>
        <v>6950.7897063607443</v>
      </c>
      <c r="N194" s="122">
        <f t="shared" si="97"/>
        <v>8017.7121682188008</v>
      </c>
      <c r="O194" s="122">
        <f t="shared" si="97"/>
        <v>8209.401433838746</v>
      </c>
      <c r="P194" s="122">
        <f t="shared" si="97"/>
        <v>7055.7024453788781</v>
      </c>
      <c r="Q194" s="122">
        <f t="shared" si="97"/>
        <v>7727.8842869515684</v>
      </c>
      <c r="R194" s="122">
        <f t="shared" ref="R194:V194" si="98">SUM(R195:R196)</f>
        <v>9024.0578457712691</v>
      </c>
      <c r="S194" s="122">
        <f t="shared" si="98"/>
        <v>8771.0662806449782</v>
      </c>
      <c r="T194" s="122">
        <f t="shared" si="98"/>
        <v>8071.8310367278928</v>
      </c>
      <c r="U194" s="122">
        <f t="shared" si="98"/>
        <v>8702.2610862302627</v>
      </c>
      <c r="V194" s="122">
        <f t="shared" si="98"/>
        <v>8025.8382240593419</v>
      </c>
      <c r="W194" s="122">
        <f t="shared" ref="W194" si="99">SUM(W195:W196)</f>
        <v>10640.743115429616</v>
      </c>
      <c r="DA194" s="130" t="s">
        <v>2509</v>
      </c>
    </row>
    <row r="195" spans="1:105" ht="12" customHeight="1" x14ac:dyDescent="0.25">
      <c r="A195" s="97" t="s">
        <v>203</v>
      </c>
      <c r="B195" s="98">
        <v>7737.0086823349875</v>
      </c>
      <c r="C195" s="98">
        <v>8363.6883112480427</v>
      </c>
      <c r="D195" s="98">
        <v>6853.6167513620194</v>
      </c>
      <c r="E195" s="98">
        <v>8157.3986229849279</v>
      </c>
      <c r="F195" s="98">
        <v>10475.556052014581</v>
      </c>
      <c r="G195" s="98">
        <v>6763.6730117401139</v>
      </c>
      <c r="H195" s="98">
        <v>6915.9256765679311</v>
      </c>
      <c r="I195" s="98">
        <v>5874.4868834713989</v>
      </c>
      <c r="J195" s="98">
        <v>6350.6907087562959</v>
      </c>
      <c r="K195" s="98">
        <v>6784.574780143028</v>
      </c>
      <c r="L195" s="98">
        <v>7686.2238569943465</v>
      </c>
      <c r="M195" s="98">
        <v>6929.4408160529219</v>
      </c>
      <c r="N195" s="98">
        <v>7992.2895954261467</v>
      </c>
      <c r="O195" s="98">
        <v>8182.5958820181859</v>
      </c>
      <c r="P195" s="98">
        <v>7030.9966270858858</v>
      </c>
      <c r="Q195" s="98">
        <v>7700.8500463587779</v>
      </c>
      <c r="R195" s="98">
        <v>8992.0568816101913</v>
      </c>
      <c r="S195" s="98">
        <v>8740.4148437050899</v>
      </c>
      <c r="T195" s="98">
        <v>8044.0040582838483</v>
      </c>
      <c r="U195" s="98">
        <v>8672.5895652380932</v>
      </c>
      <c r="V195" s="98">
        <v>7997.2508998390222</v>
      </c>
      <c r="W195" s="98">
        <v>10604.08788449144</v>
      </c>
      <c r="DA195" s="63" t="s">
        <v>2510</v>
      </c>
    </row>
    <row r="196" spans="1:105" ht="12" customHeight="1" x14ac:dyDescent="0.25">
      <c r="A196" s="97" t="s">
        <v>53</v>
      </c>
      <c r="B196" s="98">
        <v>38.332370849605766</v>
      </c>
      <c r="C196" s="98">
        <v>40.36130812642179</v>
      </c>
      <c r="D196" s="98">
        <v>31.214617309291807</v>
      </c>
      <c r="E196" s="98">
        <v>35.534970112924782</v>
      </c>
      <c r="F196" s="98">
        <v>46.134025829772817</v>
      </c>
      <c r="G196" s="98">
        <v>23.038209317341632</v>
      </c>
      <c r="H196" s="98">
        <v>22.999381977997391</v>
      </c>
      <c r="I196" s="98">
        <v>18.329151728758038</v>
      </c>
      <c r="J196" s="98">
        <v>19.55510925301262</v>
      </c>
      <c r="K196" s="98">
        <v>20.473697363695464</v>
      </c>
      <c r="L196" s="98">
        <v>22.526764801288461</v>
      </c>
      <c r="M196" s="98">
        <v>21.348890307821943</v>
      </c>
      <c r="N196" s="98">
        <v>25.4225727926544</v>
      </c>
      <c r="O196" s="98">
        <v>26.805551820560758</v>
      </c>
      <c r="P196" s="98">
        <v>24.705818292992252</v>
      </c>
      <c r="Q196" s="98">
        <v>27.034240592790031</v>
      </c>
      <c r="R196" s="98">
        <v>32.000964161078343</v>
      </c>
      <c r="S196" s="98">
        <v>30.651436939888129</v>
      </c>
      <c r="T196" s="98">
        <v>27.826978444044379</v>
      </c>
      <c r="U196" s="98">
        <v>29.671520992168698</v>
      </c>
      <c r="V196" s="98">
        <v>28.587324220319388</v>
      </c>
      <c r="W196" s="98">
        <v>36.655230938174491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36.83614758896352</v>
      </c>
      <c r="C197" s="122">
        <f t="shared" si="100"/>
        <v>51.762190231811779</v>
      </c>
      <c r="D197" s="122">
        <f t="shared" si="100"/>
        <v>47.609676507121385</v>
      </c>
      <c r="E197" s="122">
        <f t="shared" si="100"/>
        <v>161.18396865575556</v>
      </c>
      <c r="F197" s="122">
        <f t="shared" si="100"/>
        <v>57.098859243544936</v>
      </c>
      <c r="G197" s="122">
        <f t="shared" si="100"/>
        <v>43.824113822932127</v>
      </c>
      <c r="H197" s="122">
        <f t="shared" si="100"/>
        <v>66.54808742556628</v>
      </c>
      <c r="I197" s="122">
        <f t="shared" si="100"/>
        <v>83.127126136038285</v>
      </c>
      <c r="J197" s="122">
        <f t="shared" si="100"/>
        <v>71.649783347064201</v>
      </c>
      <c r="K197" s="122">
        <f t="shared" si="100"/>
        <v>62.543616467195605</v>
      </c>
      <c r="L197" s="122">
        <f t="shared" si="100"/>
        <v>79.588761084396694</v>
      </c>
      <c r="M197" s="122">
        <f t="shared" si="100"/>
        <v>76.206961161808877</v>
      </c>
      <c r="N197" s="122">
        <f t="shared" si="100"/>
        <v>115.80966550557929</v>
      </c>
      <c r="O197" s="122">
        <f t="shared" si="100"/>
        <v>85.822749240303352</v>
      </c>
      <c r="P197" s="122">
        <f t="shared" si="100"/>
        <v>78.384870134584148</v>
      </c>
      <c r="Q197" s="122">
        <f t="shared" si="100"/>
        <v>89.087322183466981</v>
      </c>
      <c r="R197" s="122">
        <f t="shared" si="100"/>
        <v>88.663204854638764</v>
      </c>
      <c r="S197" s="122">
        <f t="shared" si="100"/>
        <v>94.679336350228056</v>
      </c>
      <c r="T197" s="122">
        <f t="shared" si="100"/>
        <v>84.357552554060803</v>
      </c>
      <c r="U197" s="122">
        <f t="shared" si="100"/>
        <v>83.956318069788225</v>
      </c>
      <c r="V197" s="122">
        <f t="shared" si="100"/>
        <v>75.080879794080573</v>
      </c>
      <c r="W197" s="122">
        <f t="shared" si="100"/>
        <v>78.779687570590454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36.83614758896352</v>
      </c>
      <c r="C198" s="98">
        <f>RES_hhdet_tesh!C110</f>
        <v>51.762190231811779</v>
      </c>
      <c r="D198" s="98">
        <f>RES_hhdet_tesh!D110</f>
        <v>47.609676507121385</v>
      </c>
      <c r="E198" s="98">
        <f>RES_hhdet_tesh!E110</f>
        <v>161.18396865575556</v>
      </c>
      <c r="F198" s="98">
        <f>RES_hhdet_tesh!F110</f>
        <v>57.098859243544936</v>
      </c>
      <c r="G198" s="98">
        <f>RES_hhdet_tesh!G110</f>
        <v>43.824113822932127</v>
      </c>
      <c r="H198" s="98">
        <f>RES_hhdet_tesh!H110</f>
        <v>66.54808742556628</v>
      </c>
      <c r="I198" s="98">
        <f>RES_hhdet_tesh!I110</f>
        <v>83.127126136038285</v>
      </c>
      <c r="J198" s="98">
        <f>RES_hhdet_tesh!J110</f>
        <v>71.649783347064201</v>
      </c>
      <c r="K198" s="98">
        <f>RES_hhdet_tesh!K110</f>
        <v>62.543616467195605</v>
      </c>
      <c r="L198" s="98">
        <f>RES_hhdet_tesh!L110</f>
        <v>79.588761084396694</v>
      </c>
      <c r="M198" s="98">
        <f>RES_hhdet_tesh!M110</f>
        <v>76.206961161808877</v>
      </c>
      <c r="N198" s="98">
        <f>RES_hhdet_tesh!N110</f>
        <v>115.80966550557929</v>
      </c>
      <c r="O198" s="98">
        <f>RES_hhdet_tesh!O110</f>
        <v>85.822749240303352</v>
      </c>
      <c r="P198" s="98">
        <f>RES_hhdet_tesh!P110</f>
        <v>78.384870134584148</v>
      </c>
      <c r="Q198" s="98">
        <f>RES_hhdet_tesh!Q110</f>
        <v>89.087322183466981</v>
      </c>
      <c r="R198" s="98">
        <f>RES_hhdet_tesh!R110</f>
        <v>88.663204854638764</v>
      </c>
      <c r="S198" s="98">
        <f>RES_hhdet_tesh!S110</f>
        <v>94.679336350228056</v>
      </c>
      <c r="T198" s="98">
        <f>RES_hhdet_tesh!T110</f>
        <v>84.357552554060803</v>
      </c>
      <c r="U198" s="98">
        <f>RES_hhdet_tesh!U110</f>
        <v>83.956318069788225</v>
      </c>
      <c r="V198" s="98">
        <f>RES_hhdet_tesh!V110</f>
        <v>75.080879794080573</v>
      </c>
      <c r="W198" s="98">
        <f>RES_hhdet_tesh!W110</f>
        <v>78.779687570590454</v>
      </c>
      <c r="DA198" s="63" t="s">
        <v>2513</v>
      </c>
    </row>
    <row r="199" spans="1:105" ht="12" customHeight="1" x14ac:dyDescent="0.25">
      <c r="A199" s="121" t="s">
        <v>55</v>
      </c>
      <c r="B199" s="122">
        <v>913.80288665665478</v>
      </c>
      <c r="C199" s="122">
        <v>858.02541189653289</v>
      </c>
      <c r="D199" s="122">
        <v>886.41477059859278</v>
      </c>
      <c r="E199" s="122">
        <v>934.89606874988215</v>
      </c>
      <c r="F199" s="122">
        <v>924.18613778075598</v>
      </c>
      <c r="G199" s="122">
        <v>1044.062440674471</v>
      </c>
      <c r="H199" s="122">
        <v>1064.7979772951348</v>
      </c>
      <c r="I199" s="122">
        <v>1076.5247823564137</v>
      </c>
      <c r="J199" s="122">
        <v>1020.1384452110582</v>
      </c>
      <c r="K199" s="122">
        <v>1156.0901835572395</v>
      </c>
      <c r="L199" s="122">
        <v>1238.0839123374835</v>
      </c>
      <c r="M199" s="122">
        <v>1284.9415310212291</v>
      </c>
      <c r="N199" s="122">
        <v>1371.1033704114543</v>
      </c>
      <c r="O199" s="122">
        <v>1385.5647857395961</v>
      </c>
      <c r="P199" s="122">
        <v>1301.7237550756249</v>
      </c>
      <c r="Q199" s="122">
        <v>1395.7719616108147</v>
      </c>
      <c r="R199" s="122">
        <v>1540.5056297514004</v>
      </c>
      <c r="S199" s="122">
        <v>1545.5661788969733</v>
      </c>
      <c r="T199" s="122">
        <v>1509.2401668541406</v>
      </c>
      <c r="U199" s="122">
        <v>1554.8036269529021</v>
      </c>
      <c r="V199" s="122">
        <v>1523.6996128325932</v>
      </c>
      <c r="W199" s="122">
        <v>1842.8140687881846</v>
      </c>
      <c r="DA199" s="130" t="s">
        <v>2514</v>
      </c>
    </row>
    <row r="200" spans="1:105" ht="12" customHeight="1" x14ac:dyDescent="0.25">
      <c r="A200" s="97" t="s">
        <v>130</v>
      </c>
      <c r="B200" s="98">
        <v>730.62326471058725</v>
      </c>
      <c r="C200" s="98">
        <v>634.1219667780656</v>
      </c>
      <c r="D200" s="98">
        <v>957.66814219913715</v>
      </c>
      <c r="E200" s="98">
        <v>918.51249846534097</v>
      </c>
      <c r="F200" s="98">
        <v>801.52951289600855</v>
      </c>
      <c r="G200" s="98">
        <v>963.14968846742534</v>
      </c>
      <c r="H200" s="98">
        <v>979.87502198383413</v>
      </c>
      <c r="I200" s="98">
        <v>969.26245758931907</v>
      </c>
      <c r="J200" s="98">
        <v>903.37830621234627</v>
      </c>
      <c r="K200" s="98">
        <v>1038.8072303022143</v>
      </c>
      <c r="L200" s="98">
        <v>1105.5710914944289</v>
      </c>
      <c r="M200" s="98">
        <v>1101.5305231410459</v>
      </c>
      <c r="N200" s="98">
        <v>1229.6260432430138</v>
      </c>
      <c r="O200" s="98">
        <v>1254.7918517153946</v>
      </c>
      <c r="P200" s="98">
        <v>1180.3464071198387</v>
      </c>
      <c r="Q200" s="98">
        <v>1285.0534340591207</v>
      </c>
      <c r="R200" s="98">
        <v>1482.8586506873237</v>
      </c>
      <c r="S200" s="98">
        <v>1429.1369307680632</v>
      </c>
      <c r="T200" s="98">
        <v>1328.1275702629312</v>
      </c>
      <c r="U200" s="98">
        <v>1426.7996710892041</v>
      </c>
      <c r="V200" s="98">
        <v>1378.425575955514</v>
      </c>
      <c r="W200" s="98">
        <v>1804.1038364950484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1449.4066574773126</v>
      </c>
      <c r="F201" s="98">
        <v>2007.5680167089865</v>
      </c>
      <c r="G201" s="98">
        <v>1775.9624337703851</v>
      </c>
      <c r="H201" s="98">
        <v>1629.4807611206693</v>
      </c>
      <c r="I201" s="98">
        <v>1511.0498775565886</v>
      </c>
      <c r="J201" s="98">
        <v>1467.8565278612725</v>
      </c>
      <c r="K201" s="98">
        <v>1438.7057546426508</v>
      </c>
      <c r="L201" s="98">
        <v>1615.3951664588308</v>
      </c>
      <c r="M201" s="98">
        <v>1650.0511529448199</v>
      </c>
      <c r="N201" s="98">
        <v>1764.4834451775193</v>
      </c>
      <c r="O201" s="98">
        <v>1524.8301386782962</v>
      </c>
      <c r="P201" s="98">
        <v>1492.2298032998604</v>
      </c>
      <c r="Q201" s="98">
        <v>1461.9889371520878</v>
      </c>
      <c r="R201" s="98">
        <v>1757.4309327475428</v>
      </c>
      <c r="S201" s="98">
        <v>1629.2149908750887</v>
      </c>
      <c r="T201" s="98">
        <v>1387.9044889632141</v>
      </c>
      <c r="U201" s="98">
        <v>1459.9853459264627</v>
      </c>
      <c r="V201" s="98">
        <v>1392.1219591349004</v>
      </c>
      <c r="W201" s="98">
        <v>1874.0013728847659</v>
      </c>
      <c r="DA201" s="63" t="s">
        <v>2516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614.17775196511013</v>
      </c>
      <c r="F202" s="101">
        <v>873.04935489995148</v>
      </c>
      <c r="G202" s="101">
        <v>757.10292167618752</v>
      </c>
      <c r="H202" s="101">
        <v>690.82826593197865</v>
      </c>
      <c r="I202" s="101">
        <v>673.63927840073404</v>
      </c>
      <c r="J202" s="101">
        <v>619.33875480827555</v>
      </c>
      <c r="K202" s="101">
        <v>640.98331778149748</v>
      </c>
      <c r="L202" s="101">
        <v>720.33629409766581</v>
      </c>
      <c r="M202" s="101">
        <v>762.18262554934404</v>
      </c>
      <c r="N202" s="101">
        <v>818.15653877269062</v>
      </c>
      <c r="O202" s="101">
        <v>735.30729172949157</v>
      </c>
      <c r="P202" s="101">
        <v>665.63097582959756</v>
      </c>
      <c r="Q202" s="101">
        <v>652.1274160235464</v>
      </c>
      <c r="R202" s="101">
        <v>790.76416359393488</v>
      </c>
      <c r="S202" s="101">
        <v>762.46483397632926</v>
      </c>
      <c r="T202" s="101">
        <v>654.39598524476537</v>
      </c>
      <c r="U202" s="101">
        <v>668.03344862564063</v>
      </c>
      <c r="V202" s="101">
        <v>616.48412011495748</v>
      </c>
      <c r="W202" s="101">
        <v>868.80964543691846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835.22890551220246</v>
      </c>
      <c r="F203" s="104">
        <v>1134.5186618090349</v>
      </c>
      <c r="G203" s="104">
        <v>1018.8595120941975</v>
      </c>
      <c r="H203" s="104">
        <v>938.65249518869075</v>
      </c>
      <c r="I203" s="104">
        <v>837.41059915585458</v>
      </c>
      <c r="J203" s="104">
        <v>848.51777305299686</v>
      </c>
      <c r="K203" s="104">
        <v>797.72243686115326</v>
      </c>
      <c r="L203" s="104">
        <v>895.05887236116519</v>
      </c>
      <c r="M203" s="104">
        <v>887.86852739547612</v>
      </c>
      <c r="N203" s="104">
        <v>946.32690640482895</v>
      </c>
      <c r="O203" s="104">
        <v>789.5228469488045</v>
      </c>
      <c r="P203" s="104">
        <v>826.59882747026234</v>
      </c>
      <c r="Q203" s="104">
        <v>809.86152112854154</v>
      </c>
      <c r="R203" s="104">
        <v>966.66676915360756</v>
      </c>
      <c r="S203" s="104">
        <v>866.75015689876</v>
      </c>
      <c r="T203" s="104">
        <v>733.50850371844888</v>
      </c>
      <c r="U203" s="104">
        <v>791.95189730082222</v>
      </c>
      <c r="V203" s="104">
        <v>775.63783901994304</v>
      </c>
      <c r="W203" s="104">
        <v>1005.1917274478479</v>
      </c>
      <c r="DA203" s="132" t="s">
        <v>2518</v>
      </c>
    </row>
    <row r="204" spans="1:105" ht="12" customHeight="1" x14ac:dyDescent="0.25">
      <c r="A204" s="106" t="s">
        <v>122</v>
      </c>
      <c r="B204" s="101">
        <v>923.42231922812221</v>
      </c>
      <c r="C204" s="101">
        <v>875.85110639517734</v>
      </c>
      <c r="D204" s="101">
        <v>876.44161382147786</v>
      </c>
      <c r="E204" s="101">
        <v>932.4288272001844</v>
      </c>
      <c r="F204" s="101">
        <v>951.21431540767981</v>
      </c>
      <c r="G204" s="101">
        <v>1345.8056651454422</v>
      </c>
      <c r="H204" s="101">
        <v>1394.2407489880102</v>
      </c>
      <c r="I204" s="101">
        <v>1469.1309499315919</v>
      </c>
      <c r="J204" s="101">
        <v>1423.299636936106</v>
      </c>
      <c r="K204" s="101">
        <v>1487.4011112803628</v>
      </c>
      <c r="L204" s="101">
        <v>1577.9548251133735</v>
      </c>
      <c r="M204" s="101">
        <v>1689.7228725609307</v>
      </c>
      <c r="N204" s="101">
        <v>1642.8375722385581</v>
      </c>
      <c r="O204" s="101">
        <v>1634.1316992405921</v>
      </c>
      <c r="P204" s="101">
        <v>1523.8692161849549</v>
      </c>
      <c r="Q204" s="101">
        <v>1578.2951132135004</v>
      </c>
      <c r="R204" s="101">
        <v>1600.0312748226138</v>
      </c>
      <c r="S204" s="101">
        <v>1707.4719528079829</v>
      </c>
      <c r="T204" s="101">
        <v>1798.9674950753536</v>
      </c>
      <c r="U204" s="101">
        <v>1748.2382213046631</v>
      </c>
      <c r="V204" s="101">
        <v>1558.4248367318671</v>
      </c>
      <c r="W204" s="101">
        <v>1885.0327682209781</v>
      </c>
      <c r="DA204" s="131" t="s">
        <v>2519</v>
      </c>
    </row>
    <row r="205" spans="1:105" ht="12" customHeight="1" x14ac:dyDescent="0.25">
      <c r="A205" s="107" t="s">
        <v>121</v>
      </c>
      <c r="B205" s="104">
        <v>921.38794130592407</v>
      </c>
      <c r="C205" s="104">
        <v>874.54741341072508</v>
      </c>
      <c r="D205" s="104">
        <v>875.07940717585439</v>
      </c>
      <c r="E205" s="104">
        <v>1068.6970548430691</v>
      </c>
      <c r="F205" s="104">
        <v>1164.559139895319</v>
      </c>
      <c r="G205" s="104">
        <v>1641.812962702513</v>
      </c>
      <c r="H205" s="104">
        <v>1616.8826223382991</v>
      </c>
      <c r="I205" s="104">
        <v>1757.4652064376285</v>
      </c>
      <c r="J205" s="104">
        <v>1664.8124777621656</v>
      </c>
      <c r="K205" s="104">
        <v>1697.2455179836199</v>
      </c>
      <c r="L205" s="104">
        <v>1742.1403119027102</v>
      </c>
      <c r="M205" s="104">
        <v>1881.1078520233355</v>
      </c>
      <c r="N205" s="104">
        <v>1797.5652165123017</v>
      </c>
      <c r="O205" s="104">
        <v>1751.2707356537678</v>
      </c>
      <c r="P205" s="104">
        <v>1589.3440351060851</v>
      </c>
      <c r="Q205" s="104">
        <v>1643.4622730360268</v>
      </c>
      <c r="R205" s="104">
        <v>1663.4972629755009</v>
      </c>
      <c r="S205" s="104">
        <v>1789.9379274611842</v>
      </c>
      <c r="T205" s="104">
        <v>1862.2119609414119</v>
      </c>
      <c r="U205" s="104">
        <v>1791.6257762605294</v>
      </c>
      <c r="V205" s="104">
        <v>1780.6233576165489</v>
      </c>
      <c r="W205" s="104">
        <v>1898.4601932450703</v>
      </c>
      <c r="DA205" s="132" t="s">
        <v>2520</v>
      </c>
    </row>
    <row r="206" spans="1:105" ht="12" customHeight="1" x14ac:dyDescent="0.25">
      <c r="A206" s="108" t="s">
        <v>53</v>
      </c>
      <c r="B206" s="98">
        <v>242.43356781086683</v>
      </c>
      <c r="C206" s="98">
        <v>205.97361571632732</v>
      </c>
      <c r="D206" s="98">
        <v>188.11002584520821</v>
      </c>
      <c r="E206" s="98">
        <v>313.5710923165974</v>
      </c>
      <c r="F206" s="98">
        <v>376.88318215232346</v>
      </c>
      <c r="G206" s="98">
        <v>695.79018363526563</v>
      </c>
      <c r="H206" s="98">
        <v>672.9257609981255</v>
      </c>
      <c r="I206" s="98">
        <v>819.70258089024037</v>
      </c>
      <c r="J206" s="98">
        <v>707.33554295942099</v>
      </c>
      <c r="K206" s="98">
        <v>743.03012145224477</v>
      </c>
      <c r="L206" s="98">
        <v>762.38221350719812</v>
      </c>
      <c r="M206" s="98">
        <v>866.13192574273228</v>
      </c>
      <c r="N206" s="98">
        <v>829.8156415434272</v>
      </c>
      <c r="O206" s="98">
        <v>847.18399527308543</v>
      </c>
      <c r="P206" s="98">
        <v>684.83193742474589</v>
      </c>
      <c r="Q206" s="98">
        <v>711.5671768165945</v>
      </c>
      <c r="R206" s="98">
        <v>728.73892159329682</v>
      </c>
      <c r="S206" s="98">
        <v>833.2154813514735</v>
      </c>
      <c r="T206" s="98">
        <v>806.3415971529306</v>
      </c>
      <c r="U206" s="98">
        <v>780.93288152053981</v>
      </c>
      <c r="V206" s="98">
        <v>733.68796208287802</v>
      </c>
      <c r="W206" s="98">
        <v>853.94479049058577</v>
      </c>
      <c r="DA206" s="63" t="s">
        <v>2521</v>
      </c>
    </row>
    <row r="207" spans="1:105" ht="12" customHeight="1" x14ac:dyDescent="0.25">
      <c r="A207" s="108" t="s">
        <v>52</v>
      </c>
      <c r="B207" s="98">
        <v>678.9543734950571</v>
      </c>
      <c r="C207" s="98">
        <v>668.57379769439774</v>
      </c>
      <c r="D207" s="98">
        <v>686.96938133064612</v>
      </c>
      <c r="E207" s="98">
        <v>755.12596252647143</v>
      </c>
      <c r="F207" s="98">
        <v>787.67595774299548</v>
      </c>
      <c r="G207" s="98">
        <v>946.02277906724748</v>
      </c>
      <c r="H207" s="98">
        <v>943.95686134017387</v>
      </c>
      <c r="I207" s="98">
        <v>937.76262554738867</v>
      </c>
      <c r="J207" s="98">
        <v>957.47693480274449</v>
      </c>
      <c r="K207" s="98">
        <v>954.21539653137518</v>
      </c>
      <c r="L207" s="98">
        <v>979.75809839551141</v>
      </c>
      <c r="M207" s="98">
        <v>1014.9759262806027</v>
      </c>
      <c r="N207" s="98">
        <v>967.74957496887453</v>
      </c>
      <c r="O207" s="98">
        <v>904.08674038068216</v>
      </c>
      <c r="P207" s="98">
        <v>904.51209768133913</v>
      </c>
      <c r="Q207" s="98">
        <v>931.89509621943228</v>
      </c>
      <c r="R207" s="98">
        <v>934.75834138220398</v>
      </c>
      <c r="S207" s="98">
        <v>956.7224461097112</v>
      </c>
      <c r="T207" s="98">
        <v>1055.8703637884805</v>
      </c>
      <c r="U207" s="98">
        <v>1010.6928947399894</v>
      </c>
      <c r="V207" s="98">
        <v>1046.9353955336705</v>
      </c>
      <c r="W207" s="98">
        <v>1044.5154027544843</v>
      </c>
      <c r="DA207" s="63" t="s">
        <v>2522</v>
      </c>
    </row>
    <row r="208" spans="1:105" ht="12" customHeight="1" x14ac:dyDescent="0.25">
      <c r="A208" s="121" t="s">
        <v>54</v>
      </c>
      <c r="B208" s="122">
        <v>558.76816931661995</v>
      </c>
      <c r="C208" s="122">
        <v>555.5255622583893</v>
      </c>
      <c r="D208" s="122">
        <v>553.75285988784469</v>
      </c>
      <c r="E208" s="122">
        <v>550.92238518497743</v>
      </c>
      <c r="F208" s="122">
        <v>497.7848629703704</v>
      </c>
      <c r="G208" s="122">
        <v>603.53053242960777</v>
      </c>
      <c r="H208" s="122">
        <v>521.59982642712566</v>
      </c>
      <c r="I208" s="122">
        <v>566.41712478242835</v>
      </c>
      <c r="J208" s="122">
        <v>459.31656878587148</v>
      </c>
      <c r="K208" s="122">
        <v>508.52793446047622</v>
      </c>
      <c r="L208" s="122">
        <v>492.50617368678525</v>
      </c>
      <c r="M208" s="122">
        <v>480.94716423128909</v>
      </c>
      <c r="N208" s="122">
        <v>486.58782371631514</v>
      </c>
      <c r="O208" s="122">
        <v>505.23858686653966</v>
      </c>
      <c r="P208" s="122">
        <v>512.15331639315218</v>
      </c>
      <c r="Q208" s="122">
        <v>517.95562939584329</v>
      </c>
      <c r="R208" s="122">
        <v>516.91427464057529</v>
      </c>
      <c r="S208" s="122">
        <v>548.49389844340521</v>
      </c>
      <c r="T208" s="122">
        <v>541.40903718150582</v>
      </c>
      <c r="U208" s="122">
        <v>552.78506411776391</v>
      </c>
      <c r="V208" s="122">
        <v>544.63015045040709</v>
      </c>
      <c r="W208" s="122">
        <v>557.41324841642108</v>
      </c>
      <c r="DA208" s="130" t="s">
        <v>2523</v>
      </c>
    </row>
    <row r="209" spans="1:105" ht="12" customHeight="1" x14ac:dyDescent="0.25">
      <c r="A209" s="97" t="s">
        <v>50</v>
      </c>
      <c r="B209" s="98">
        <v>561.3245879937308</v>
      </c>
      <c r="C209" s="98">
        <v>534.01620437810504</v>
      </c>
      <c r="D209" s="98">
        <v>536.5876314292035</v>
      </c>
      <c r="E209" s="98">
        <v>525.00471582041143</v>
      </c>
      <c r="F209" s="98">
        <v>486.12886920970988</v>
      </c>
      <c r="G209" s="98">
        <v>613.06493391944969</v>
      </c>
      <c r="H209" s="98">
        <v>441.71598933627632</v>
      </c>
      <c r="I209" s="98">
        <v>546.56519805811502</v>
      </c>
      <c r="J209" s="98">
        <v>375.58448590413133</v>
      </c>
      <c r="K209" s="98">
        <v>444.64803554555863</v>
      </c>
      <c r="L209" s="98">
        <v>382.39552742973302</v>
      </c>
      <c r="M209" s="98">
        <v>380.78403583408448</v>
      </c>
      <c r="N209" s="98">
        <v>367.12954844041263</v>
      </c>
      <c r="O209" s="98">
        <v>391.80534171759547</v>
      </c>
      <c r="P209" s="98">
        <v>425.40102070731763</v>
      </c>
      <c r="Q209" s="98">
        <v>462.08138267028005</v>
      </c>
      <c r="R209" s="98">
        <v>481.30649842036826</v>
      </c>
      <c r="S209" s="98">
        <v>504.09312472380788</v>
      </c>
      <c r="T209" s="98">
        <v>525.66189113943415</v>
      </c>
      <c r="U209" s="98">
        <v>558.63400556021327</v>
      </c>
      <c r="V209" s="98">
        <v>546.66905204732359</v>
      </c>
      <c r="W209" s="98">
        <v>533.04556350677399</v>
      </c>
      <c r="DA209" s="63" t="s">
        <v>2524</v>
      </c>
    </row>
    <row r="210" spans="1:105" ht="12" customHeight="1" x14ac:dyDescent="0.25">
      <c r="A210" s="109" t="s">
        <v>120</v>
      </c>
      <c r="B210" s="33">
        <v>556.46649298384625</v>
      </c>
      <c r="C210" s="33">
        <v>575.56860814709705</v>
      </c>
      <c r="D210" s="33">
        <v>570.91987279743103</v>
      </c>
      <c r="E210" s="33">
        <v>576.82087125388853</v>
      </c>
      <c r="F210" s="33">
        <v>509.58234482948978</v>
      </c>
      <c r="G210" s="33">
        <v>588.93428699637559</v>
      </c>
      <c r="H210" s="33">
        <v>640.78746112806471</v>
      </c>
      <c r="I210" s="33">
        <v>597.17885631646163</v>
      </c>
      <c r="J210" s="33">
        <v>586.38300502238837</v>
      </c>
      <c r="K210" s="33">
        <v>598.67985878516572</v>
      </c>
      <c r="L210" s="33">
        <v>625.19237916648251</v>
      </c>
      <c r="M210" s="33">
        <v>580.92181137157843</v>
      </c>
      <c r="N210" s="33">
        <v>586.87897248770969</v>
      </c>
      <c r="O210" s="33">
        <v>588.18659764075369</v>
      </c>
      <c r="P210" s="33">
        <v>563.09454800501499</v>
      </c>
      <c r="Q210" s="33">
        <v>546.32025466138907</v>
      </c>
      <c r="R210" s="33">
        <v>533.21209056422265</v>
      </c>
      <c r="S210" s="33">
        <v>568.66089243554677</v>
      </c>
      <c r="T210" s="33">
        <v>548.39387322660161</v>
      </c>
      <c r="U210" s="33">
        <v>550.26667799046493</v>
      </c>
      <c r="V210" s="33">
        <v>543.85237956013577</v>
      </c>
      <c r="W210" s="33">
        <v>566.56771995957718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98.616337222181528</v>
      </c>
      <c r="C212" s="117">
        <f t="shared" si="101"/>
        <v>95.652634321238452</v>
      </c>
      <c r="D212" s="117">
        <f t="shared" si="101"/>
        <v>99.977041742010343</v>
      </c>
      <c r="E212" s="117">
        <f t="shared" si="101"/>
        <v>98.187000044064035</v>
      </c>
      <c r="F212" s="117">
        <f t="shared" si="101"/>
        <v>91.511052511825213</v>
      </c>
      <c r="G212" s="117">
        <f t="shared" si="101"/>
        <v>144.04773936842437</v>
      </c>
      <c r="H212" s="117">
        <f t="shared" si="101"/>
        <v>102.09264533606817</v>
      </c>
      <c r="I212" s="117">
        <f t="shared" si="101"/>
        <v>128.70468099344635</v>
      </c>
      <c r="J212" s="117">
        <f t="shared" si="101"/>
        <v>87.249805022597258</v>
      </c>
      <c r="K212" s="117">
        <f t="shared" si="101"/>
        <v>100.61899016211096</v>
      </c>
      <c r="L212" s="117">
        <f t="shared" si="101"/>
        <v>80.71316933160827</v>
      </c>
      <c r="M212" s="117">
        <f t="shared" si="101"/>
        <v>73.440854339158946</v>
      </c>
      <c r="N212" s="117">
        <f t="shared" si="101"/>
        <v>64.54428632386238</v>
      </c>
      <c r="O212" s="117">
        <f t="shared" si="101"/>
        <v>63.63415049702688</v>
      </c>
      <c r="P212" s="117">
        <f t="shared" si="101"/>
        <v>60.3360156437192</v>
      </c>
      <c r="Q212" s="117">
        <f t="shared" si="101"/>
        <v>59.571273574019443</v>
      </c>
      <c r="R212" s="117">
        <f t="shared" ref="R212:V212" si="102">R213+R216+R218+R227</f>
        <v>57.762677846500495</v>
      </c>
      <c r="S212" s="117">
        <f t="shared" si="102"/>
        <v>60.099158401380556</v>
      </c>
      <c r="T212" s="117">
        <f t="shared" si="102"/>
        <v>61.473528555658575</v>
      </c>
      <c r="U212" s="117">
        <f t="shared" si="102"/>
        <v>63.799920787351077</v>
      </c>
      <c r="V212" s="117">
        <f t="shared" si="102"/>
        <v>56.977829650022287</v>
      </c>
      <c r="W212" s="117">
        <f t="shared" ref="W212" si="103">W213+W216+W218+W227</f>
        <v>54.737071194111742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98.616337222181528</v>
      </c>
      <c r="C227" s="122">
        <v>95.652634321238452</v>
      </c>
      <c r="D227" s="122">
        <v>99.977041742010343</v>
      </c>
      <c r="E227" s="122">
        <v>98.187000044064035</v>
      </c>
      <c r="F227" s="122">
        <v>91.511052511825213</v>
      </c>
      <c r="G227" s="122">
        <v>144.04773936842437</v>
      </c>
      <c r="H227" s="122">
        <v>102.09264533606817</v>
      </c>
      <c r="I227" s="122">
        <v>128.70468099344635</v>
      </c>
      <c r="J227" s="122">
        <v>87.249805022597258</v>
      </c>
      <c r="K227" s="122">
        <v>100.61899016211096</v>
      </c>
      <c r="L227" s="122">
        <v>80.71316933160827</v>
      </c>
      <c r="M227" s="122">
        <v>73.440854339158946</v>
      </c>
      <c r="N227" s="122">
        <v>64.54428632386238</v>
      </c>
      <c r="O227" s="122">
        <v>63.63415049702688</v>
      </c>
      <c r="P227" s="122">
        <v>60.3360156437192</v>
      </c>
      <c r="Q227" s="122">
        <v>59.571273574019443</v>
      </c>
      <c r="R227" s="122">
        <v>57.762677846500495</v>
      </c>
      <c r="S227" s="122">
        <v>60.099158401380556</v>
      </c>
      <c r="T227" s="122">
        <v>61.473528555658575</v>
      </c>
      <c r="U227" s="122">
        <v>63.799920787351077</v>
      </c>
      <c r="V227" s="122">
        <v>56.977829650022287</v>
      </c>
      <c r="W227" s="122">
        <v>54.737071194111742</v>
      </c>
      <c r="DA227" s="130" t="s">
        <v>2691</v>
      </c>
    </row>
    <row r="228" spans="1:105" ht="12" customHeight="1" x14ac:dyDescent="0.25">
      <c r="A228" s="97" t="s">
        <v>50</v>
      </c>
      <c r="B228" s="98">
        <v>208.14722249623762</v>
      </c>
      <c r="C228" s="98">
        <v>198.30303761980261</v>
      </c>
      <c r="D228" s="98">
        <v>199.94369122023127</v>
      </c>
      <c r="E228" s="98">
        <v>196.44672828723182</v>
      </c>
      <c r="F228" s="98">
        <v>181.92460600119159</v>
      </c>
      <c r="G228" s="98">
        <v>238.14104487805494</v>
      </c>
      <c r="H228" s="98">
        <v>170.51880605872955</v>
      </c>
      <c r="I228" s="98">
        <v>211.76359116341672</v>
      </c>
      <c r="J228" s="98">
        <v>144.74420025352498</v>
      </c>
      <c r="K228" s="98">
        <v>171.91564820489958</v>
      </c>
      <c r="L228" s="98">
        <v>147.69360037512132</v>
      </c>
      <c r="M228" s="98">
        <v>147.02016602656298</v>
      </c>
      <c r="N228" s="98">
        <v>141.42394337852159</v>
      </c>
      <c r="O228" s="98">
        <v>150.65526318919518</v>
      </c>
      <c r="P228" s="98">
        <v>163.0875138703567</v>
      </c>
      <c r="Q228" s="98">
        <v>176.91814511805643</v>
      </c>
      <c r="R228" s="98">
        <v>183.9636679836988</v>
      </c>
      <c r="S228" s="98">
        <v>192.41680246661682</v>
      </c>
      <c r="T228" s="98">
        <v>200.06413048784239</v>
      </c>
      <c r="U228" s="98">
        <v>211.97497491153723</v>
      </c>
      <c r="V228" s="98">
        <v>206.3433938738419</v>
      </c>
      <c r="W228" s="98">
        <v>200.43807615623959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143.81807751401115</v>
      </c>
      <c r="C231" s="118">
        <f t="shared" si="108"/>
        <v>151.85993312791456</v>
      </c>
      <c r="D231" s="118">
        <f t="shared" si="108"/>
        <v>129.44251360575285</v>
      </c>
      <c r="E231" s="118">
        <f t="shared" si="108"/>
        <v>149.8019032472296</v>
      </c>
      <c r="F231" s="118">
        <f t="shared" si="108"/>
        <v>182.06885247131217</v>
      </c>
      <c r="G231" s="118">
        <f t="shared" si="108"/>
        <v>129.13943801798226</v>
      </c>
      <c r="H231" s="118">
        <f t="shared" si="108"/>
        <v>129.16957818424916</v>
      </c>
      <c r="I231" s="118">
        <f t="shared" si="108"/>
        <v>113.96648463820637</v>
      </c>
      <c r="J231" s="118">
        <f t="shared" si="108"/>
        <v>116.79522830376119</v>
      </c>
      <c r="K231" s="118">
        <f t="shared" si="108"/>
        <v>124.21304163951584</v>
      </c>
      <c r="L231" s="118">
        <f t="shared" si="108"/>
        <v>135.54977974710496</v>
      </c>
      <c r="M231" s="118">
        <f t="shared" si="108"/>
        <v>122.6107916125187</v>
      </c>
      <c r="N231" s="118">
        <f t="shared" si="108"/>
        <v>136.18997126000582</v>
      </c>
      <c r="O231" s="118">
        <f t="shared" si="108"/>
        <v>137.10133091882648</v>
      </c>
      <c r="P231" s="118">
        <f t="shared" si="108"/>
        <v>117.51092137073199</v>
      </c>
      <c r="Q231" s="118">
        <f t="shared" si="108"/>
        <v>125.92387289712462</v>
      </c>
      <c r="R231" s="118">
        <f t="shared" ref="R231:V231" si="109">R232+R235+R237+R246</f>
        <v>142.37976502363685</v>
      </c>
      <c r="S231" s="118">
        <f t="shared" si="109"/>
        <v>138.72273618230653</v>
      </c>
      <c r="T231" s="118">
        <f t="shared" si="109"/>
        <v>128.49020411848093</v>
      </c>
      <c r="U231" s="118">
        <f t="shared" si="109"/>
        <v>135.57347441888155</v>
      </c>
      <c r="V231" s="118">
        <f t="shared" si="109"/>
        <v>124.21310274794342</v>
      </c>
      <c r="W231" s="118">
        <f t="shared" ref="W231" si="110">W232+W235+W237+W246</f>
        <v>158.17469333844173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118.577231953074</v>
      </c>
      <c r="C232" s="123">
        <f t="shared" si="111"/>
        <v>127.68939510757843</v>
      </c>
      <c r="D232" s="123">
        <f t="shared" si="111"/>
        <v>105.06731136930422</v>
      </c>
      <c r="E232" s="123">
        <f t="shared" si="111"/>
        <v>124.27203485800015</v>
      </c>
      <c r="F232" s="123">
        <f t="shared" si="111"/>
        <v>158.46083979576838</v>
      </c>
      <c r="G232" s="123">
        <f t="shared" si="111"/>
        <v>103.31756465207096</v>
      </c>
      <c r="H232" s="123">
        <f t="shared" si="111"/>
        <v>104.84831390172596</v>
      </c>
      <c r="I232" s="123">
        <f t="shared" si="111"/>
        <v>88.614289063723945</v>
      </c>
      <c r="J232" s="123">
        <f t="shared" si="111"/>
        <v>94.595715979414521</v>
      </c>
      <c r="K232" s="123">
        <f t="shared" si="111"/>
        <v>99.600773653190004</v>
      </c>
      <c r="L232" s="123">
        <f t="shared" si="111"/>
        <v>110.53344196183427</v>
      </c>
      <c r="M232" s="123">
        <f t="shared" si="111"/>
        <v>97.508478288652256</v>
      </c>
      <c r="N232" s="123">
        <f t="shared" si="111"/>
        <v>110.10284592895107</v>
      </c>
      <c r="O232" s="123">
        <f t="shared" si="111"/>
        <v>110.98226537849418</v>
      </c>
      <c r="P232" s="123">
        <f t="shared" si="111"/>
        <v>92.851398484714423</v>
      </c>
      <c r="Q232" s="123">
        <f t="shared" si="111"/>
        <v>100.31827519905211</v>
      </c>
      <c r="R232" s="123">
        <f t="shared" ref="R232:V232" si="112">SUM(R233:R234)</f>
        <v>115.30181442595351</v>
      </c>
      <c r="S232" s="123">
        <f t="shared" si="112"/>
        <v>111.35338359677144</v>
      </c>
      <c r="T232" s="123">
        <f t="shared" si="112"/>
        <v>102.04567181946167</v>
      </c>
      <c r="U232" s="123">
        <f t="shared" si="112"/>
        <v>108.72443380931453</v>
      </c>
      <c r="V232" s="123">
        <f t="shared" si="112"/>
        <v>98.195051440115861</v>
      </c>
      <c r="W232" s="123">
        <f t="shared" ref="W232" si="113">SUM(W233:W234)</f>
        <v>128.7746057943065</v>
      </c>
      <c r="DA232" s="130" t="s">
        <v>2845</v>
      </c>
    </row>
    <row r="233" spans="1:105" ht="12" customHeight="1" x14ac:dyDescent="0.25">
      <c r="A233" s="97" t="s">
        <v>203</v>
      </c>
      <c r="B233" s="99">
        <v>118.13208375246006</v>
      </c>
      <c r="C233" s="99">
        <v>127.22214722966424</v>
      </c>
      <c r="D233" s="99">
        <v>104.70708312019684</v>
      </c>
      <c r="E233" s="99">
        <v>123.86328950674353</v>
      </c>
      <c r="F233" s="99">
        <v>157.93205590575567</v>
      </c>
      <c r="G233" s="99">
        <v>103.05437482116164</v>
      </c>
      <c r="H233" s="99">
        <v>104.58638901303671</v>
      </c>
      <c r="I233" s="99">
        <v>88.406251109154752</v>
      </c>
      <c r="J233" s="99">
        <v>94.374420935202153</v>
      </c>
      <c r="K233" s="99">
        <v>99.370085752110725</v>
      </c>
      <c r="L233" s="99">
        <v>110.28095100669172</v>
      </c>
      <c r="M233" s="99">
        <v>97.270635709411039</v>
      </c>
      <c r="N233" s="99">
        <v>109.82133348159078</v>
      </c>
      <c r="O233" s="99">
        <v>110.68733230704942</v>
      </c>
      <c r="P233" s="99">
        <v>92.581498758802837</v>
      </c>
      <c r="Q233" s="99">
        <v>100.02495493811428</v>
      </c>
      <c r="R233" s="99">
        <v>114.95615947028723</v>
      </c>
      <c r="S233" s="99">
        <v>111.02358531166111</v>
      </c>
      <c r="T233" s="99">
        <v>101.74761572273731</v>
      </c>
      <c r="U233" s="99">
        <v>108.40826892337915</v>
      </c>
      <c r="V233" s="99">
        <v>97.892404730812501</v>
      </c>
      <c r="W233" s="99">
        <v>128.38908083830449</v>
      </c>
      <c r="DA233" s="63" t="s">
        <v>2846</v>
      </c>
    </row>
    <row r="234" spans="1:105" ht="12" customHeight="1" x14ac:dyDescent="0.25">
      <c r="A234" s="97" t="s">
        <v>53</v>
      </c>
      <c r="B234" s="99">
        <v>0.44514820061394</v>
      </c>
      <c r="C234" s="99">
        <v>0.4672478779141862</v>
      </c>
      <c r="D234" s="99">
        <v>0.36022824910738133</v>
      </c>
      <c r="E234" s="99">
        <v>0.40874535125663092</v>
      </c>
      <c r="F234" s="99">
        <v>0.52878389001271553</v>
      </c>
      <c r="G234" s="99">
        <v>0.26318983090931103</v>
      </c>
      <c r="H234" s="99">
        <v>0.26192488868924479</v>
      </c>
      <c r="I234" s="99">
        <v>0.20803795456919791</v>
      </c>
      <c r="J234" s="99">
        <v>0.22129504421237411</v>
      </c>
      <c r="K234" s="99">
        <v>0.2306879010792765</v>
      </c>
      <c r="L234" s="99">
        <v>0.25249095514255332</v>
      </c>
      <c r="M234" s="99">
        <v>0.23784257924121704</v>
      </c>
      <c r="N234" s="99">
        <v>0.28151244736028591</v>
      </c>
      <c r="O234" s="99">
        <v>0.29493307144476122</v>
      </c>
      <c r="P234" s="99">
        <v>0.26989972591159167</v>
      </c>
      <c r="Q234" s="99">
        <v>0.29332026093783065</v>
      </c>
      <c r="R234" s="99">
        <v>0.34565495566628013</v>
      </c>
      <c r="S234" s="99">
        <v>0.32979828511032322</v>
      </c>
      <c r="T234" s="99">
        <v>0.29805609672437089</v>
      </c>
      <c r="U234" s="99">
        <v>0.31616488593538528</v>
      </c>
      <c r="V234" s="99">
        <v>0.30264670930336091</v>
      </c>
      <c r="W234" s="99">
        <v>0.3855249560020052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0.23620323704653137</v>
      </c>
      <c r="C235" s="123">
        <f t="shared" si="114"/>
        <v>0.3188781814964351</v>
      </c>
      <c r="D235" s="123">
        <f t="shared" si="114"/>
        <v>0.28151723716130383</v>
      </c>
      <c r="E235" s="123">
        <f t="shared" si="114"/>
        <v>0.93290479366344525</v>
      </c>
      <c r="F235" s="123">
        <f t="shared" si="114"/>
        <v>0.31831556703584007</v>
      </c>
      <c r="G235" s="123">
        <f t="shared" si="114"/>
        <v>0.20960207405959377</v>
      </c>
      <c r="H235" s="123">
        <f t="shared" si="114"/>
        <v>0.30371592286116628</v>
      </c>
      <c r="I235" s="123">
        <f t="shared" si="114"/>
        <v>0.38122950971090469</v>
      </c>
      <c r="J235" s="123">
        <f t="shared" si="114"/>
        <v>0.31541175008162314</v>
      </c>
      <c r="K235" s="123">
        <f t="shared" si="114"/>
        <v>0.26583631572566158</v>
      </c>
      <c r="L235" s="123">
        <f t="shared" si="114"/>
        <v>0.32891672703329083</v>
      </c>
      <c r="M235" s="123">
        <f t="shared" si="114"/>
        <v>0.29797035567924185</v>
      </c>
      <c r="N235" s="123">
        <f t="shared" si="114"/>
        <v>0.44683825970820645</v>
      </c>
      <c r="O235" s="123">
        <f t="shared" si="114"/>
        <v>0.30627557779108894</v>
      </c>
      <c r="P235" s="123">
        <f t="shared" si="114"/>
        <v>0.26621157665731116</v>
      </c>
      <c r="Q235" s="123">
        <f t="shared" si="114"/>
        <v>0.29462314205755291</v>
      </c>
      <c r="R235" s="123">
        <f t="shared" si="114"/>
        <v>0.27862052335811227</v>
      </c>
      <c r="S235" s="123">
        <f t="shared" si="114"/>
        <v>0.28425383578440294</v>
      </c>
      <c r="T235" s="123">
        <f t="shared" si="114"/>
        <v>0.24252829648507368</v>
      </c>
      <c r="U235" s="123">
        <f t="shared" si="114"/>
        <v>0.23241784749620298</v>
      </c>
      <c r="V235" s="123">
        <f t="shared" si="114"/>
        <v>0.19970324111399435</v>
      </c>
      <c r="W235" s="123">
        <f t="shared" si="114"/>
        <v>0.20329214147609084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0.23620323704653137</v>
      </c>
      <c r="C236" s="99">
        <f>RES_hhdet_fecs!C110</f>
        <v>0.3188781814964351</v>
      </c>
      <c r="D236" s="99">
        <f>RES_hhdet_fecs!D110</f>
        <v>0.28151723716130383</v>
      </c>
      <c r="E236" s="99">
        <f>RES_hhdet_fecs!E110</f>
        <v>0.93290479366344525</v>
      </c>
      <c r="F236" s="99">
        <f>RES_hhdet_fecs!F110</f>
        <v>0.31831556703584007</v>
      </c>
      <c r="G236" s="99">
        <f>RES_hhdet_fecs!G110</f>
        <v>0.20960207405959377</v>
      </c>
      <c r="H236" s="99">
        <f>RES_hhdet_fecs!H110</f>
        <v>0.30371592286116628</v>
      </c>
      <c r="I236" s="99">
        <f>RES_hhdet_fecs!I110</f>
        <v>0.38122950971090469</v>
      </c>
      <c r="J236" s="99">
        <f>RES_hhdet_fecs!J110</f>
        <v>0.31541175008162314</v>
      </c>
      <c r="K236" s="99">
        <f>RES_hhdet_fecs!K110</f>
        <v>0.26583631572566158</v>
      </c>
      <c r="L236" s="99">
        <f>RES_hhdet_fecs!L110</f>
        <v>0.32891672703329083</v>
      </c>
      <c r="M236" s="99">
        <f>RES_hhdet_fecs!M110</f>
        <v>0.29797035567924185</v>
      </c>
      <c r="N236" s="99">
        <f>RES_hhdet_fecs!N110</f>
        <v>0.44683825970820645</v>
      </c>
      <c r="O236" s="99">
        <f>RES_hhdet_fecs!O110</f>
        <v>0.30627557779108894</v>
      </c>
      <c r="P236" s="99">
        <f>RES_hhdet_fecs!P110</f>
        <v>0.26621157665731116</v>
      </c>
      <c r="Q236" s="99">
        <f>RES_hhdet_fecs!Q110</f>
        <v>0.29462314205755291</v>
      </c>
      <c r="R236" s="99">
        <f>RES_hhdet_fecs!R110</f>
        <v>0.27862052335811227</v>
      </c>
      <c r="S236" s="99">
        <f>RES_hhdet_fecs!S110</f>
        <v>0.28425383578440294</v>
      </c>
      <c r="T236" s="99">
        <f>RES_hhdet_fecs!T110</f>
        <v>0.24252829648507368</v>
      </c>
      <c r="U236" s="99">
        <f>RES_hhdet_fecs!U110</f>
        <v>0.23241784749620298</v>
      </c>
      <c r="V236" s="99">
        <f>RES_hhdet_fecs!V110</f>
        <v>0.19970324111399435</v>
      </c>
      <c r="W236" s="99">
        <f>RES_hhdet_fecs!W110</f>
        <v>0.20329214147609084</v>
      </c>
      <c r="DA236" s="63" t="s">
        <v>2849</v>
      </c>
    </row>
    <row r="237" spans="1:105" ht="12" customHeight="1" x14ac:dyDescent="0.25">
      <c r="A237" s="121" t="s">
        <v>55</v>
      </c>
      <c r="B237" s="123">
        <v>15.479969361031683</v>
      </c>
      <c r="C237" s="123">
        <v>14.434230680310671</v>
      </c>
      <c r="D237" s="123">
        <v>14.677218883804878</v>
      </c>
      <c r="E237" s="123">
        <v>15.26155703607567</v>
      </c>
      <c r="F237" s="123">
        <v>14.865042081065884</v>
      </c>
      <c r="G237" s="123">
        <v>14.917519987315329</v>
      </c>
      <c r="H237" s="123">
        <v>15.099435911846344</v>
      </c>
      <c r="I237" s="123">
        <v>15.101182457687525</v>
      </c>
      <c r="J237" s="123">
        <v>14.136197142374687</v>
      </c>
      <c r="K237" s="123">
        <v>15.759517946182983</v>
      </c>
      <c r="L237" s="123">
        <v>16.634191383634061</v>
      </c>
      <c r="M237" s="123">
        <v>17.067587890076155</v>
      </c>
      <c r="N237" s="123">
        <v>17.996374408349133</v>
      </c>
      <c r="O237" s="123">
        <v>17.98281806298462</v>
      </c>
      <c r="P237" s="123">
        <v>16.586124326464283</v>
      </c>
      <c r="Q237" s="123">
        <v>17.514491596285659</v>
      </c>
      <c r="R237" s="123">
        <v>19.109380958818548</v>
      </c>
      <c r="S237" s="123">
        <v>19.018720736025273</v>
      </c>
      <c r="T237" s="123">
        <v>18.312974393087909</v>
      </c>
      <c r="U237" s="123">
        <v>18.661674619925957</v>
      </c>
      <c r="V237" s="123">
        <v>18.185210654618992</v>
      </c>
      <c r="W237" s="123">
        <v>21.563816042789469</v>
      </c>
      <c r="DA237" s="130" t="s">
        <v>2850</v>
      </c>
    </row>
    <row r="238" spans="1:105" ht="12" customHeight="1" x14ac:dyDescent="0.25">
      <c r="A238" s="97" t="s">
        <v>130</v>
      </c>
      <c r="B238" s="99">
        <v>11.45636609787182</v>
      </c>
      <c r="C238" s="99">
        <v>9.6918799267354956</v>
      </c>
      <c r="D238" s="99">
        <v>14.029412435989892</v>
      </c>
      <c r="E238" s="99">
        <v>13.24219566926017</v>
      </c>
      <c r="F238" s="99">
        <v>11.444832195837012</v>
      </c>
      <c r="G238" s="99">
        <v>13.575207919076256</v>
      </c>
      <c r="H238" s="99">
        <v>13.702463389581659</v>
      </c>
      <c r="I238" s="99">
        <v>13.429631387275034</v>
      </c>
      <c r="J238" s="99">
        <v>12.391246742680694</v>
      </c>
      <c r="K238" s="99">
        <v>14.057578282241657</v>
      </c>
      <c r="L238" s="99">
        <v>14.718445181339476</v>
      </c>
      <c r="M238" s="99">
        <v>14.516163613869985</v>
      </c>
      <c r="N238" s="99">
        <v>16.004856426153591</v>
      </c>
      <c r="O238" s="99">
        <v>16.128673366129402</v>
      </c>
      <c r="P238" s="99">
        <v>14.954699814995221</v>
      </c>
      <c r="Q238" s="99">
        <v>16.09760518159441</v>
      </c>
      <c r="R238" s="99">
        <v>18.41822723191023</v>
      </c>
      <c r="S238" s="99">
        <v>17.610739135839829</v>
      </c>
      <c r="T238" s="99">
        <v>16.220504780986587</v>
      </c>
      <c r="U238" s="99">
        <v>17.253212667572178</v>
      </c>
      <c r="V238" s="99">
        <v>16.504712840601776</v>
      </c>
      <c r="W238" s="99">
        <v>21.315372706892649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18.10718273844746</v>
      </c>
      <c r="F239" s="99">
        <v>25.030784496722596</v>
      </c>
      <c r="G239" s="99">
        <v>22.01799358706943</v>
      </c>
      <c r="H239" s="99">
        <v>20.104068971451781</v>
      </c>
      <c r="I239" s="99">
        <v>18.667863514470284</v>
      </c>
      <c r="J239" s="99">
        <v>17.931871634611255</v>
      </c>
      <c r="K239" s="99">
        <v>17.465033776858288</v>
      </c>
      <c r="L239" s="99">
        <v>19.456942514844307</v>
      </c>
      <c r="M239" s="99">
        <v>19.771238584567509</v>
      </c>
      <c r="N239" s="99">
        <v>20.958547016890641</v>
      </c>
      <c r="O239" s="99">
        <v>18.016286853459523</v>
      </c>
      <c r="P239" s="99">
        <v>17.356044067712872</v>
      </c>
      <c r="Q239" s="99">
        <v>16.859552589438128</v>
      </c>
      <c r="R239" s="99">
        <v>20.142289243195979</v>
      </c>
      <c r="S239" s="99">
        <v>18.637077015224989</v>
      </c>
      <c r="T239" s="99">
        <v>15.788291666532597</v>
      </c>
      <c r="U239" s="99">
        <v>16.475059485121061</v>
      </c>
      <c r="V239" s="99">
        <v>15.561340540426798</v>
      </c>
      <c r="W239" s="99">
        <v>20.796619736892012</v>
      </c>
      <c r="DA239" s="63" t="s">
        <v>2852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8.4998598315089797</v>
      </c>
      <c r="F240" s="102">
        <v>12.027037685269519</v>
      </c>
      <c r="G240" s="102">
        <v>10.37848380509315</v>
      </c>
      <c r="H240" s="102">
        <v>9.4143708501987451</v>
      </c>
      <c r="I240" s="102">
        <v>9.1631580725041015</v>
      </c>
      <c r="J240" s="102">
        <v>8.329635427527915</v>
      </c>
      <c r="K240" s="102">
        <v>8.4766761131534771</v>
      </c>
      <c r="L240" s="102">
        <v>9.4246865923977285</v>
      </c>
      <c r="M240" s="102">
        <v>9.8797202181318369</v>
      </c>
      <c r="N240" s="102">
        <v>10.479560267686169</v>
      </c>
      <c r="O240" s="102">
        <v>9.3294148283958798</v>
      </c>
      <c r="P240" s="102">
        <v>8.3258312519589239</v>
      </c>
      <c r="Q240" s="102">
        <v>8.0725925161344279</v>
      </c>
      <c r="R240" s="102">
        <v>9.7009426152012157</v>
      </c>
      <c r="S240" s="102">
        <v>9.3111613681082499</v>
      </c>
      <c r="T240" s="102">
        <v>7.9316470088282784</v>
      </c>
      <c r="U240" s="102">
        <v>8.0364162034870645</v>
      </c>
      <c r="V240" s="102">
        <v>7.3498605928315808</v>
      </c>
      <c r="W240" s="102">
        <v>10.224417991620161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9.6073229069384816</v>
      </c>
      <c r="F241" s="105">
        <v>13.003746811453071</v>
      </c>
      <c r="G241" s="105">
        <v>11.63950978197628</v>
      </c>
      <c r="H241" s="105">
        <v>10.689698121253038</v>
      </c>
      <c r="I241" s="105">
        <v>9.5047054419661876</v>
      </c>
      <c r="J241" s="105">
        <v>9.6022362070833367</v>
      </c>
      <c r="K241" s="105">
        <v>8.9883576637048108</v>
      </c>
      <c r="L241" s="105">
        <v>10.032255922446579</v>
      </c>
      <c r="M241" s="105">
        <v>9.8915183664356707</v>
      </c>
      <c r="N241" s="105">
        <v>10.478986749204472</v>
      </c>
      <c r="O241" s="105">
        <v>8.6868720250636411</v>
      </c>
      <c r="P241" s="105">
        <v>9.0302128157539432</v>
      </c>
      <c r="Q241" s="105">
        <v>8.7869600733037032</v>
      </c>
      <c r="R241" s="105">
        <v>10.441346627994758</v>
      </c>
      <c r="S241" s="105">
        <v>9.3259156471167355</v>
      </c>
      <c r="T241" s="105">
        <v>7.8566446577043205</v>
      </c>
      <c r="U241" s="105">
        <v>8.4386432816339951</v>
      </c>
      <c r="V241" s="105">
        <v>8.2114799475952189</v>
      </c>
      <c r="W241" s="105">
        <v>10.572201745271853</v>
      </c>
      <c r="DA241" s="132" t="s">
        <v>2854</v>
      </c>
    </row>
    <row r="242" spans="1:105" ht="12" customHeight="1" x14ac:dyDescent="0.25">
      <c r="A242" s="106" t="s">
        <v>122</v>
      </c>
      <c r="B242" s="102">
        <v>15.826313459863224</v>
      </c>
      <c r="C242" s="102">
        <v>14.94231551685299</v>
      </c>
      <c r="D242" s="102">
        <v>14.902526416711238</v>
      </c>
      <c r="E242" s="102">
        <v>15.764179396288162</v>
      </c>
      <c r="F242" s="102">
        <v>15.96666018020824</v>
      </c>
      <c r="G242" s="102">
        <v>21.475692061506244</v>
      </c>
      <c r="H242" s="102">
        <v>22.117097520160456</v>
      </c>
      <c r="I242" s="102">
        <v>22.895595453143681</v>
      </c>
      <c r="J242" s="102">
        <v>21.89132474363819</v>
      </c>
      <c r="K242" s="102">
        <v>22.692698407168042</v>
      </c>
      <c r="L242" s="102">
        <v>23.464261654640278</v>
      </c>
      <c r="M242" s="102">
        <v>24.832756116602464</v>
      </c>
      <c r="N242" s="102">
        <v>23.87747808052962</v>
      </c>
      <c r="O242" s="102">
        <v>23.499228192000512</v>
      </c>
      <c r="P242" s="102">
        <v>21.668061676853384</v>
      </c>
      <c r="Q242" s="102">
        <v>22.148733339727073</v>
      </c>
      <c r="R242" s="102">
        <v>22.092395931598364</v>
      </c>
      <c r="S242" s="102">
        <v>23.163794716468136</v>
      </c>
      <c r="T242" s="102">
        <v>23.72970859588008</v>
      </c>
      <c r="U242" s="102">
        <v>22.644331630936463</v>
      </c>
      <c r="V242" s="102">
        <v>20.551888234326274</v>
      </c>
      <c r="W242" s="102">
        <v>23.540571281111305</v>
      </c>
      <c r="DA242" s="131" t="s">
        <v>2855</v>
      </c>
    </row>
    <row r="243" spans="1:105" ht="12" customHeight="1" x14ac:dyDescent="0.25">
      <c r="A243" s="107" t="s">
        <v>121</v>
      </c>
      <c r="B243" s="105">
        <v>12.036249298112697</v>
      </c>
      <c r="C243" s="105">
        <v>11.252120595197731</v>
      </c>
      <c r="D243" s="105">
        <v>11.124738772189202</v>
      </c>
      <c r="E243" s="105">
        <v>13.705324151690265</v>
      </c>
      <c r="F243" s="105">
        <v>14.923894103190596</v>
      </c>
      <c r="G243" s="105">
        <v>21.139198167414794</v>
      </c>
      <c r="H243" s="105">
        <v>20.705860628469502</v>
      </c>
      <c r="I243" s="105">
        <v>22.675925805130316</v>
      </c>
      <c r="J243" s="105">
        <v>21.168353162958983</v>
      </c>
      <c r="K243" s="105">
        <v>21.522410103986189</v>
      </c>
      <c r="L243" s="105">
        <v>21.941822697233096</v>
      </c>
      <c r="M243" s="105">
        <v>23.616483459055242</v>
      </c>
      <c r="N243" s="105">
        <v>22.404160401493051</v>
      </c>
      <c r="O243" s="105">
        <v>21.8014111177907</v>
      </c>
      <c r="P243" s="105">
        <v>19.348022892205922</v>
      </c>
      <c r="Q243" s="105">
        <v>19.771723258818938</v>
      </c>
      <c r="R243" s="105">
        <v>19.839885641823681</v>
      </c>
      <c r="S243" s="105">
        <v>21.289974834431639</v>
      </c>
      <c r="T243" s="105">
        <v>21.827877137788121</v>
      </c>
      <c r="U243" s="105">
        <v>20.816566520274648</v>
      </c>
      <c r="V243" s="105">
        <v>20.402686958877567</v>
      </c>
      <c r="W243" s="105">
        <v>21.601658067445833</v>
      </c>
      <c r="DA243" s="132" t="s">
        <v>2856</v>
      </c>
    </row>
    <row r="244" spans="1:105" ht="12" customHeight="1" x14ac:dyDescent="0.25">
      <c r="A244" s="108" t="s">
        <v>53</v>
      </c>
      <c r="B244" s="99">
        <v>4.1516517383612372</v>
      </c>
      <c r="C244" s="99">
        <v>3.5122899825909109</v>
      </c>
      <c r="D244" s="99">
        <v>3.1968575819413467</v>
      </c>
      <c r="E244" s="99">
        <v>5.0193951691970318</v>
      </c>
      <c r="F244" s="99">
        <v>5.895625932064819</v>
      </c>
      <c r="G244" s="99">
        <v>10.331779421043429</v>
      </c>
      <c r="H244" s="99">
        <v>9.955754557336622</v>
      </c>
      <c r="I244" s="99">
        <v>12.03221346222756</v>
      </c>
      <c r="J244" s="99">
        <v>10.333082550146671</v>
      </c>
      <c r="K244" s="99">
        <v>10.770764072835705</v>
      </c>
      <c r="L244" s="99">
        <v>10.960216583141419</v>
      </c>
      <c r="M244" s="99">
        <v>12.308893757970196</v>
      </c>
      <c r="N244" s="99">
        <v>11.687953450161936</v>
      </c>
      <c r="O244" s="99">
        <v>11.854028539065675</v>
      </c>
      <c r="P244" s="99">
        <v>9.4666433583348031</v>
      </c>
      <c r="Q244" s="99">
        <v>9.6607045360415427</v>
      </c>
      <c r="R244" s="99">
        <v>9.7431944476836243</v>
      </c>
      <c r="S244" s="99">
        <v>10.995990161793717</v>
      </c>
      <c r="T244" s="99">
        <v>10.518399182408778</v>
      </c>
      <c r="U244" s="99">
        <v>10.047128584635557</v>
      </c>
      <c r="V244" s="99">
        <v>9.3190489845943603</v>
      </c>
      <c r="W244" s="99">
        <v>10.615865743028573</v>
      </c>
      <c r="DA244" s="63" t="s">
        <v>2857</v>
      </c>
    </row>
    <row r="245" spans="1:105" ht="12" customHeight="1" x14ac:dyDescent="0.25">
      <c r="A245" s="108" t="s">
        <v>52</v>
      </c>
      <c r="B245" s="99">
        <v>7.8845975597514597</v>
      </c>
      <c r="C245" s="99">
        <v>7.7398306126068199</v>
      </c>
      <c r="D245" s="99">
        <v>7.927881190247855</v>
      </c>
      <c r="E245" s="99">
        <v>8.6859289824932304</v>
      </c>
      <c r="F245" s="99">
        <v>9.0282681711257791</v>
      </c>
      <c r="G245" s="99">
        <v>10.807418746371365</v>
      </c>
      <c r="H245" s="99">
        <v>10.75010607113288</v>
      </c>
      <c r="I245" s="99">
        <v>10.643712342902759</v>
      </c>
      <c r="J245" s="99">
        <v>10.835270612812314</v>
      </c>
      <c r="K245" s="99">
        <v>10.751646031150484</v>
      </c>
      <c r="L245" s="99">
        <v>10.981606114091671</v>
      </c>
      <c r="M245" s="99">
        <v>11.307589701085055</v>
      </c>
      <c r="N245" s="99">
        <v>10.716206951331113</v>
      </c>
      <c r="O245" s="99">
        <v>9.9473825787250263</v>
      </c>
      <c r="P245" s="99">
        <v>9.8813795338711152</v>
      </c>
      <c r="Q245" s="99">
        <v>10.111018722777395</v>
      </c>
      <c r="R245" s="99">
        <v>10.096691194140057</v>
      </c>
      <c r="S245" s="99">
        <v>10.293984672637928</v>
      </c>
      <c r="T245" s="99">
        <v>11.309477955379341</v>
      </c>
      <c r="U245" s="99">
        <v>10.769437935639088</v>
      </c>
      <c r="V245" s="99">
        <v>11.083637974283205</v>
      </c>
      <c r="W245" s="99">
        <v>10.985792324417258</v>
      </c>
      <c r="DA245" s="63" t="s">
        <v>2858</v>
      </c>
    </row>
    <row r="246" spans="1:105" ht="12" customHeight="1" x14ac:dyDescent="0.25">
      <c r="A246" s="121" t="s">
        <v>54</v>
      </c>
      <c r="B246" s="123">
        <v>9.5246729628589506</v>
      </c>
      <c r="C246" s="123">
        <v>9.4174291585290106</v>
      </c>
      <c r="D246" s="123">
        <v>9.4164661154824465</v>
      </c>
      <c r="E246" s="123">
        <v>9.3354065594903286</v>
      </c>
      <c r="F246" s="123">
        <v>8.4246550274420304</v>
      </c>
      <c r="G246" s="123">
        <v>10.69475130453637</v>
      </c>
      <c r="H246" s="123">
        <v>8.9181124478156963</v>
      </c>
      <c r="I246" s="123">
        <v>9.8697836070839955</v>
      </c>
      <c r="J246" s="123">
        <v>7.7479034318903617</v>
      </c>
      <c r="K246" s="123">
        <v>8.5869137244171938</v>
      </c>
      <c r="L246" s="123">
        <v>8.0532296746033474</v>
      </c>
      <c r="M246" s="123">
        <v>7.736755078111047</v>
      </c>
      <c r="N246" s="123">
        <v>7.6439126629974314</v>
      </c>
      <c r="O246" s="123">
        <v>7.8299718995565861</v>
      </c>
      <c r="P246" s="123">
        <v>7.8071869828959723</v>
      </c>
      <c r="Q246" s="123">
        <v>7.7964829597293051</v>
      </c>
      <c r="R246" s="123">
        <v>7.6899491155066686</v>
      </c>
      <c r="S246" s="123">
        <v>8.0663780137254193</v>
      </c>
      <c r="T246" s="123">
        <v>7.8890296094462746</v>
      </c>
      <c r="U246" s="123">
        <v>7.9549481421448505</v>
      </c>
      <c r="V246" s="123">
        <v>7.6331374120945839</v>
      </c>
      <c r="W246" s="123">
        <v>7.6329793598696885</v>
      </c>
      <c r="DA246" s="130" t="s">
        <v>2859</v>
      </c>
    </row>
    <row r="247" spans="1:105" ht="12" customHeight="1" x14ac:dyDescent="0.25">
      <c r="A247" s="97" t="s">
        <v>50</v>
      </c>
      <c r="B247" s="99">
        <v>10.640883811807125</v>
      </c>
      <c r="C247" s="99">
        <v>10.10600737831407</v>
      </c>
      <c r="D247" s="99">
        <v>10.157705044957535</v>
      </c>
      <c r="E247" s="99">
        <v>9.9474052725791076</v>
      </c>
      <c r="F247" s="99">
        <v>9.1794454217174923</v>
      </c>
      <c r="G247" s="99">
        <v>11.976303136587445</v>
      </c>
      <c r="H247" s="99">
        <v>8.5487186679236746</v>
      </c>
      <c r="I247" s="99">
        <v>10.580827694172489</v>
      </c>
      <c r="J247" s="99">
        <v>7.2107552126834946</v>
      </c>
      <c r="K247" s="99">
        <v>8.5273107027413335</v>
      </c>
      <c r="L247" s="99">
        <v>7.2874706405293592</v>
      </c>
      <c r="M247" s="99">
        <v>7.2103998479670146</v>
      </c>
      <c r="N247" s="99">
        <v>6.8939667670766971</v>
      </c>
      <c r="O247" s="99">
        <v>7.2971146535858873</v>
      </c>
      <c r="P247" s="99">
        <v>7.8431776662802903</v>
      </c>
      <c r="Q247" s="99">
        <v>8.4502275821526478</v>
      </c>
      <c r="R247" s="99">
        <v>8.7474188968753435</v>
      </c>
      <c r="S247" s="99">
        <v>9.1139929302921932</v>
      </c>
      <c r="T247" s="99">
        <v>9.4334234380010891</v>
      </c>
      <c r="U247" s="99">
        <v>9.9432087617950238</v>
      </c>
      <c r="V247" s="99">
        <v>9.6165912823408224</v>
      </c>
      <c r="W247" s="99">
        <v>9.2803616744440234</v>
      </c>
      <c r="DA247" s="63" t="s">
        <v>2860</v>
      </c>
    </row>
    <row r="248" spans="1:105" ht="12" customHeight="1" x14ac:dyDescent="0.25">
      <c r="A248" s="109" t="s">
        <v>120</v>
      </c>
      <c r="B248" s="110">
        <v>8.5196904392948536</v>
      </c>
      <c r="C248" s="110">
        <v>8.7757919263098714</v>
      </c>
      <c r="D248" s="110">
        <v>8.6751501288035104</v>
      </c>
      <c r="E248" s="110">
        <v>8.723860825104552</v>
      </c>
      <c r="F248" s="110">
        <v>7.6607024922274238</v>
      </c>
      <c r="G248" s="110">
        <v>8.7328195465801635</v>
      </c>
      <c r="H248" s="110">
        <v>9.4692523592410698</v>
      </c>
      <c r="I248" s="110">
        <v>8.7679788493075321</v>
      </c>
      <c r="J248" s="110">
        <v>8.5630451027575063</v>
      </c>
      <c r="K248" s="110">
        <v>8.6710298108687649</v>
      </c>
      <c r="L248" s="110">
        <v>8.9759893168079579</v>
      </c>
      <c r="M248" s="110">
        <v>8.2621198430315079</v>
      </c>
      <c r="N248" s="110">
        <v>8.2735294496500948</v>
      </c>
      <c r="O248" s="110">
        <v>8.2196235270125317</v>
      </c>
      <c r="P248" s="110">
        <v>7.7860531359625247</v>
      </c>
      <c r="Q248" s="110">
        <v>7.4646087543286948</v>
      </c>
      <c r="R248" s="110">
        <v>7.2059411354805007</v>
      </c>
      <c r="S248" s="110">
        <v>7.5905474828904378</v>
      </c>
      <c r="T248" s="110">
        <v>7.2039951496976737</v>
      </c>
      <c r="U248" s="110">
        <v>7.0988602480788465</v>
      </c>
      <c r="V248" s="110">
        <v>6.8765179240295744</v>
      </c>
      <c r="W248" s="110">
        <v>7.0140894417101354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107.82241974701064</v>
      </c>
      <c r="C250" s="118">
        <f t="shared" si="115"/>
        <v>114.25394842589039</v>
      </c>
      <c r="D250" s="118">
        <f t="shared" si="115"/>
        <v>96.623006260538858</v>
      </c>
      <c r="E250" s="118">
        <f t="shared" si="115"/>
        <v>113.18507065839528</v>
      </c>
      <c r="F250" s="118">
        <f t="shared" si="115"/>
        <v>137.5515882020419</v>
      </c>
      <c r="G250" s="118">
        <f t="shared" si="115"/>
        <v>96.85462637611586</v>
      </c>
      <c r="H250" s="118">
        <f t="shared" si="115"/>
        <v>97.84718755850858</v>
      </c>
      <c r="I250" s="118">
        <f t="shared" si="115"/>
        <v>86.475211139012629</v>
      </c>
      <c r="J250" s="118">
        <f t="shared" si="115"/>
        <v>89.641822603280474</v>
      </c>
      <c r="K250" s="118">
        <f t="shared" si="115"/>
        <v>96.136893615596989</v>
      </c>
      <c r="L250" s="118">
        <f t="shared" si="115"/>
        <v>106.6927991986126</v>
      </c>
      <c r="M250" s="118">
        <f t="shared" si="115"/>
        <v>97.95930858703862</v>
      </c>
      <c r="N250" s="118">
        <f t="shared" si="115"/>
        <v>110.63596334283359</v>
      </c>
      <c r="O250" s="118">
        <f t="shared" si="115"/>
        <v>112.07366343097945</v>
      </c>
      <c r="P250" s="118">
        <f t="shared" si="115"/>
        <v>97.752404185625124</v>
      </c>
      <c r="Q250" s="118">
        <f t="shared" si="115"/>
        <v>105.57763657893585</v>
      </c>
      <c r="R250" s="118">
        <f t="shared" ref="R250:V250" si="116">R251+R254+R256+R265</f>
        <v>120.65307023745315</v>
      </c>
      <c r="S250" s="118">
        <f t="shared" si="116"/>
        <v>117.92351302233675</v>
      </c>
      <c r="T250" s="118">
        <f t="shared" si="116"/>
        <v>109.32592766736909</v>
      </c>
      <c r="U250" s="118">
        <f t="shared" si="116"/>
        <v>116.07894864756467</v>
      </c>
      <c r="V250" s="118">
        <f t="shared" si="116"/>
        <v>107.65924372656742</v>
      </c>
      <c r="W250" s="118">
        <f t="shared" ref="W250" si="117">W251+W254+W256+W265</f>
        <v>137.98824774506144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90.293895271036064</v>
      </c>
      <c r="C251" s="123">
        <f t="shared" si="118"/>
        <v>97.290561996618052</v>
      </c>
      <c r="D251" s="123">
        <f t="shared" si="118"/>
        <v>79.45350490001924</v>
      </c>
      <c r="E251" s="123">
        <f t="shared" si="118"/>
        <v>94.240223326232609</v>
      </c>
      <c r="F251" s="123">
        <f t="shared" si="118"/>
        <v>120.59862777638124</v>
      </c>
      <c r="G251" s="123">
        <f t="shared" si="118"/>
        <v>77.531780100457198</v>
      </c>
      <c r="H251" s="123">
        <f t="shared" si="118"/>
        <v>79.022870063263568</v>
      </c>
      <c r="I251" s="123">
        <f t="shared" si="118"/>
        <v>66.884131505778015</v>
      </c>
      <c r="J251" s="123">
        <f t="shared" si="118"/>
        <v>72.088772898207409</v>
      </c>
      <c r="K251" s="123">
        <f t="shared" si="118"/>
        <v>76.676055239657927</v>
      </c>
      <c r="L251" s="123">
        <f t="shared" si="118"/>
        <v>86.403432744217397</v>
      </c>
      <c r="M251" s="123">
        <f t="shared" si="118"/>
        <v>77.436987482128444</v>
      </c>
      <c r="N251" s="123">
        <f t="shared" si="118"/>
        <v>88.782744103609431</v>
      </c>
      <c r="O251" s="123">
        <f t="shared" si="118"/>
        <v>90.325466747076177</v>
      </c>
      <c r="P251" s="123">
        <f t="shared" si="118"/>
        <v>77.080310942854524</v>
      </c>
      <c r="Q251" s="123">
        <f t="shared" si="118"/>
        <v>83.847187338805099</v>
      </c>
      <c r="R251" s="123">
        <f t="shared" ref="R251:V251" si="119">SUM(R252:R253)</f>
        <v>97.472385485303661</v>
      </c>
      <c r="S251" s="123">
        <f t="shared" si="119"/>
        <v>94.373475006038419</v>
      </c>
      <c r="T251" s="123">
        <f t="shared" si="119"/>
        <v>86.457768207336827</v>
      </c>
      <c r="U251" s="123">
        <f t="shared" si="119"/>
        <v>92.726941245583788</v>
      </c>
      <c r="V251" s="123">
        <f t="shared" si="119"/>
        <v>84.967502001680955</v>
      </c>
      <c r="W251" s="123">
        <f t="shared" ref="W251" si="120">SUM(W252:W253)</f>
        <v>111.91505049644475</v>
      </c>
      <c r="DA251" s="130" t="s">
        <v>3013</v>
      </c>
    </row>
    <row r="252" spans="1:105" ht="12" customHeight="1" x14ac:dyDescent="0.25">
      <c r="A252" s="97" t="s">
        <v>203</v>
      </c>
      <c r="B252" s="99">
        <v>89.848747070422121</v>
      </c>
      <c r="C252" s="99">
        <v>96.823314118703863</v>
      </c>
      <c r="D252" s="99">
        <v>79.093276650911861</v>
      </c>
      <c r="E252" s="99">
        <v>93.831477974975982</v>
      </c>
      <c r="F252" s="99">
        <v>120.06984388636852</v>
      </c>
      <c r="G252" s="99">
        <v>77.268590269547886</v>
      </c>
      <c r="H252" s="99">
        <v>78.760945174574317</v>
      </c>
      <c r="I252" s="99">
        <v>66.676093551208822</v>
      </c>
      <c r="J252" s="99">
        <v>71.867477853995041</v>
      </c>
      <c r="K252" s="99">
        <v>76.445367338578649</v>
      </c>
      <c r="L252" s="99">
        <v>86.150941789074849</v>
      </c>
      <c r="M252" s="99">
        <v>77.199144902887227</v>
      </c>
      <c r="N252" s="99">
        <v>88.501231656249146</v>
      </c>
      <c r="O252" s="99">
        <v>90.030533675631418</v>
      </c>
      <c r="P252" s="99">
        <v>76.810411216942938</v>
      </c>
      <c r="Q252" s="99">
        <v>83.553867077867267</v>
      </c>
      <c r="R252" s="99">
        <v>97.126730529637385</v>
      </c>
      <c r="S252" s="99">
        <v>94.04367672092809</v>
      </c>
      <c r="T252" s="99">
        <v>86.15971211061246</v>
      </c>
      <c r="U252" s="99">
        <v>92.410776359648409</v>
      </c>
      <c r="V252" s="99">
        <v>84.664855292377595</v>
      </c>
      <c r="W252" s="99">
        <v>111.52952554044275</v>
      </c>
      <c r="DA252" s="63" t="s">
        <v>3014</v>
      </c>
    </row>
    <row r="253" spans="1:105" ht="12" customHeight="1" x14ac:dyDescent="0.25">
      <c r="A253" s="97" t="s">
        <v>53</v>
      </c>
      <c r="B253" s="99">
        <v>0.44514820061394</v>
      </c>
      <c r="C253" s="99">
        <v>0.4672478779141862</v>
      </c>
      <c r="D253" s="99">
        <v>0.36022824910738133</v>
      </c>
      <c r="E253" s="99">
        <v>0.40874535125663092</v>
      </c>
      <c r="F253" s="99">
        <v>0.52878389001271553</v>
      </c>
      <c r="G253" s="99">
        <v>0.26318983090931103</v>
      </c>
      <c r="H253" s="99">
        <v>0.26192488868924479</v>
      </c>
      <c r="I253" s="99">
        <v>0.20803795456919791</v>
      </c>
      <c r="J253" s="99">
        <v>0.22129504421237411</v>
      </c>
      <c r="K253" s="99">
        <v>0.2306879010792765</v>
      </c>
      <c r="L253" s="99">
        <v>0.25249095514255332</v>
      </c>
      <c r="M253" s="99">
        <v>0.23784257924121704</v>
      </c>
      <c r="N253" s="99">
        <v>0.28151244736028591</v>
      </c>
      <c r="O253" s="99">
        <v>0.29493307144476122</v>
      </c>
      <c r="P253" s="99">
        <v>0.26989972591159167</v>
      </c>
      <c r="Q253" s="99">
        <v>0.29332026093783065</v>
      </c>
      <c r="R253" s="99">
        <v>0.34565495566628013</v>
      </c>
      <c r="S253" s="99">
        <v>0.32979828511032322</v>
      </c>
      <c r="T253" s="99">
        <v>0.29805609672437089</v>
      </c>
      <c r="U253" s="99">
        <v>0.31616488593538528</v>
      </c>
      <c r="V253" s="99">
        <v>0.30264670930336091</v>
      </c>
      <c r="W253" s="99">
        <v>0.3855249560020052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0.4277727793334567</v>
      </c>
      <c r="C254" s="123">
        <f t="shared" si="121"/>
        <v>0.59923165686921087</v>
      </c>
      <c r="D254" s="123">
        <f t="shared" si="121"/>
        <v>0.54943330679962987</v>
      </c>
      <c r="E254" s="123">
        <f t="shared" si="121"/>
        <v>1.8540383649055485</v>
      </c>
      <c r="F254" s="123">
        <f t="shared" si="121"/>
        <v>0.65446178526663545</v>
      </c>
      <c r="G254" s="123">
        <f t="shared" si="121"/>
        <v>0.50064920185119743</v>
      </c>
      <c r="H254" s="123">
        <f t="shared" si="121"/>
        <v>0.75787255536252018</v>
      </c>
      <c r="I254" s="123">
        <f t="shared" si="121"/>
        <v>0.94350232604730089</v>
      </c>
      <c r="J254" s="123">
        <f t="shared" si="121"/>
        <v>0.81082349213430738</v>
      </c>
      <c r="K254" s="123">
        <f t="shared" si="121"/>
        <v>0.70471177493855419</v>
      </c>
      <c r="L254" s="123">
        <f t="shared" si="121"/>
        <v>0.89206961061991474</v>
      </c>
      <c r="M254" s="123">
        <f t="shared" si="121"/>
        <v>0.84900245106505745</v>
      </c>
      <c r="N254" s="123">
        <f t="shared" si="121"/>
        <v>1.2823982305155082</v>
      </c>
      <c r="O254" s="123">
        <f t="shared" si="121"/>
        <v>0.94428076701114905</v>
      </c>
      <c r="P254" s="123">
        <f t="shared" si="121"/>
        <v>0.85631873083680998</v>
      </c>
      <c r="Q254" s="123">
        <f t="shared" si="121"/>
        <v>0.96659332816902688</v>
      </c>
      <c r="R254" s="123">
        <f t="shared" si="121"/>
        <v>0.9576860243647034</v>
      </c>
      <c r="S254" s="123">
        <f t="shared" si="121"/>
        <v>1.0187151364200502</v>
      </c>
      <c r="T254" s="123">
        <f t="shared" si="121"/>
        <v>0.90355777915462443</v>
      </c>
      <c r="U254" s="123">
        <f t="shared" si="121"/>
        <v>0.89459653022490415</v>
      </c>
      <c r="V254" s="123">
        <f t="shared" si="121"/>
        <v>0.79486212232233255</v>
      </c>
      <c r="W254" s="123">
        <f t="shared" si="121"/>
        <v>0.82857302510876418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0.4277727793334567</v>
      </c>
      <c r="C255" s="99">
        <f>RES_hhdet_tess!C110</f>
        <v>0.59923165686921087</v>
      </c>
      <c r="D255" s="99">
        <f>RES_hhdet_tess!D110</f>
        <v>0.54943330679962987</v>
      </c>
      <c r="E255" s="99">
        <f>RES_hhdet_tess!E110</f>
        <v>1.8540383649055485</v>
      </c>
      <c r="F255" s="99">
        <f>RES_hhdet_tess!F110</f>
        <v>0.65446178526663545</v>
      </c>
      <c r="G255" s="99">
        <f>RES_hhdet_tess!G110</f>
        <v>0.50064920185119743</v>
      </c>
      <c r="H255" s="99">
        <f>RES_hhdet_tess!H110</f>
        <v>0.75787255536252018</v>
      </c>
      <c r="I255" s="99">
        <f>RES_hhdet_tess!I110</f>
        <v>0.94350232604730089</v>
      </c>
      <c r="J255" s="99">
        <f>RES_hhdet_tess!J110</f>
        <v>0.81082349213430738</v>
      </c>
      <c r="K255" s="99">
        <f>RES_hhdet_tess!K110</f>
        <v>0.70471177493855419</v>
      </c>
      <c r="L255" s="99">
        <f>RES_hhdet_tess!L110</f>
        <v>0.89206961061991474</v>
      </c>
      <c r="M255" s="99">
        <f>RES_hhdet_tess!M110</f>
        <v>0.84900245106505745</v>
      </c>
      <c r="N255" s="99">
        <f>RES_hhdet_tess!N110</f>
        <v>1.2823982305155082</v>
      </c>
      <c r="O255" s="99">
        <f>RES_hhdet_tess!O110</f>
        <v>0.94428076701114905</v>
      </c>
      <c r="P255" s="99">
        <f>RES_hhdet_tess!P110</f>
        <v>0.85631873083680998</v>
      </c>
      <c r="Q255" s="99">
        <f>RES_hhdet_tess!Q110</f>
        <v>0.96659332816902688</v>
      </c>
      <c r="R255" s="99">
        <f>RES_hhdet_tess!R110</f>
        <v>0.9576860243647034</v>
      </c>
      <c r="S255" s="99">
        <f>RES_hhdet_tess!S110</f>
        <v>1.0187151364200502</v>
      </c>
      <c r="T255" s="99">
        <f>RES_hhdet_tess!T110</f>
        <v>0.90355777915462443</v>
      </c>
      <c r="U255" s="99">
        <f>RES_hhdet_tess!U110</f>
        <v>0.89459653022490415</v>
      </c>
      <c r="V255" s="99">
        <f>RES_hhdet_tess!V110</f>
        <v>0.79486212232233255</v>
      </c>
      <c r="W255" s="99">
        <f>RES_hhdet_tess!W110</f>
        <v>0.82857302510876418</v>
      </c>
      <c r="DA255" s="63" t="s">
        <v>3017</v>
      </c>
    </row>
    <row r="256" spans="1:105" ht="12" customHeight="1" x14ac:dyDescent="0.25">
      <c r="A256" s="121" t="s">
        <v>55</v>
      </c>
      <c r="B256" s="123">
        <v>10.611858898762</v>
      </c>
      <c r="C256" s="123">
        <v>9.9330416063163174</v>
      </c>
      <c r="D256" s="123">
        <v>10.229554879104704</v>
      </c>
      <c r="E256" s="123">
        <v>10.753756673925666</v>
      </c>
      <c r="F256" s="123">
        <v>10.592935089487771</v>
      </c>
      <c r="G256" s="123">
        <v>11.92742949049584</v>
      </c>
      <c r="H256" s="123">
        <v>12.126286347449298</v>
      </c>
      <c r="I256" s="123">
        <v>12.218678588005467</v>
      </c>
      <c r="J256" s="123">
        <v>11.544378474947404</v>
      </c>
      <c r="K256" s="123">
        <v>13.026275282162173</v>
      </c>
      <c r="L256" s="123">
        <v>13.877047695496888</v>
      </c>
      <c r="M256" s="123">
        <v>14.315208121158163</v>
      </c>
      <c r="N256" s="123">
        <v>15.182675197216504</v>
      </c>
      <c r="O256" s="123">
        <v>15.244934358353113</v>
      </c>
      <c r="P256" s="123">
        <v>14.220734587332991</v>
      </c>
      <c r="Q256" s="123">
        <v>15.144061272376932</v>
      </c>
      <c r="R256" s="123">
        <v>16.639605059244317</v>
      </c>
      <c r="S256" s="123">
        <v>16.629728528694461</v>
      </c>
      <c r="T256" s="123">
        <v>16.165543594923051</v>
      </c>
      <c r="U256" s="123">
        <v>16.567209732768013</v>
      </c>
      <c r="V256" s="123">
        <v>16.131019127100288</v>
      </c>
      <c r="W256" s="123">
        <v>19.381976176544669</v>
      </c>
      <c r="DA256" s="130" t="s">
        <v>3018</v>
      </c>
    </row>
    <row r="257" spans="1:105" ht="12" customHeight="1" x14ac:dyDescent="0.25">
      <c r="A257" s="97" t="s">
        <v>130</v>
      </c>
      <c r="B257" s="99">
        <v>8.4846208153583387</v>
      </c>
      <c r="C257" s="99">
        <v>7.3409945581486005</v>
      </c>
      <c r="D257" s="99">
        <v>11.051845187530851</v>
      </c>
      <c r="E257" s="99">
        <v>10.565302647666144</v>
      </c>
      <c r="F257" s="99">
        <v>9.1870563248270418</v>
      </c>
      <c r="G257" s="99">
        <v>11.00307754636494</v>
      </c>
      <c r="H257" s="99">
        <v>11.159154463716353</v>
      </c>
      <c r="I257" s="99">
        <v>11.001239015399813</v>
      </c>
      <c r="J257" s="99">
        <v>10.223064449663589</v>
      </c>
      <c r="K257" s="99">
        <v>11.704786650277017</v>
      </c>
      <c r="L257" s="99">
        <v>12.391779438006882</v>
      </c>
      <c r="M257" s="99">
        <v>12.271872540410385</v>
      </c>
      <c r="N257" s="99">
        <v>13.616050570275231</v>
      </c>
      <c r="O257" s="99">
        <v>13.806080819661291</v>
      </c>
      <c r="P257" s="99">
        <v>12.894742768052316</v>
      </c>
      <c r="Q257" s="99">
        <v>13.942770365734024</v>
      </c>
      <c r="R257" s="99">
        <v>16.01693744546899</v>
      </c>
      <c r="S257" s="99">
        <v>15.376992272156041</v>
      </c>
      <c r="T257" s="99">
        <v>14.225637912524217</v>
      </c>
      <c r="U257" s="99">
        <v>15.203263606932211</v>
      </c>
      <c r="V257" s="99">
        <v>14.593039956009758</v>
      </c>
      <c r="W257" s="99">
        <v>18.974837543949221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16.671977813449232</v>
      </c>
      <c r="F258" s="99">
        <v>23.010556877423021</v>
      </c>
      <c r="G258" s="99">
        <v>20.288697190257622</v>
      </c>
      <c r="H258" s="99">
        <v>18.557088507252132</v>
      </c>
      <c r="I258" s="99">
        <v>17.150587786650942</v>
      </c>
      <c r="J258" s="99">
        <v>16.610972151967893</v>
      </c>
      <c r="K258" s="99">
        <v>16.210653352613775</v>
      </c>
      <c r="L258" s="99">
        <v>18.106136061247685</v>
      </c>
      <c r="M258" s="99">
        <v>18.382801936667907</v>
      </c>
      <c r="N258" s="99">
        <v>19.538701178275545</v>
      </c>
      <c r="O258" s="99">
        <v>16.777227316282239</v>
      </c>
      <c r="P258" s="99">
        <v>16.30192572985856</v>
      </c>
      <c r="Q258" s="99">
        <v>15.862512396521334</v>
      </c>
      <c r="R258" s="99">
        <v>18.982700273894853</v>
      </c>
      <c r="S258" s="99">
        <v>17.529759244905282</v>
      </c>
      <c r="T258" s="99">
        <v>14.86591134709216</v>
      </c>
      <c r="U258" s="99">
        <v>15.556873558453734</v>
      </c>
      <c r="V258" s="99">
        <v>14.738040070978645</v>
      </c>
      <c r="W258" s="99">
        <v>19.709991680250958</v>
      </c>
      <c r="DA258" s="63" t="s">
        <v>3020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7.0646549065107491</v>
      </c>
      <c r="F259" s="102">
        <v>10.006810065969947</v>
      </c>
      <c r="G259" s="102">
        <v>8.6491874082813425</v>
      </c>
      <c r="H259" s="102">
        <v>7.8673903859990943</v>
      </c>
      <c r="I259" s="102">
        <v>7.6458823446847566</v>
      </c>
      <c r="J259" s="102">
        <v>7.0087359448845534</v>
      </c>
      <c r="K259" s="102">
        <v>7.2222956889089627</v>
      </c>
      <c r="L259" s="102">
        <v>8.0738801388011101</v>
      </c>
      <c r="M259" s="102">
        <v>8.4912835702322376</v>
      </c>
      <c r="N259" s="102">
        <v>9.0597144290710734</v>
      </c>
      <c r="O259" s="102">
        <v>8.0903552912185965</v>
      </c>
      <c r="P259" s="102">
        <v>7.2717129141046106</v>
      </c>
      <c r="Q259" s="102">
        <v>7.0755523232176305</v>
      </c>
      <c r="R259" s="102">
        <v>8.5413536459000916</v>
      </c>
      <c r="S259" s="102">
        <v>8.2038435977885502</v>
      </c>
      <c r="T259" s="102">
        <v>7.0092666893878413</v>
      </c>
      <c r="U259" s="102">
        <v>7.118230276819741</v>
      </c>
      <c r="V259" s="102">
        <v>6.5265601233834287</v>
      </c>
      <c r="W259" s="102">
        <v>9.1377899349791107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9.6073229069384816</v>
      </c>
      <c r="F260" s="105">
        <v>13.003746811453071</v>
      </c>
      <c r="G260" s="105">
        <v>11.63950978197628</v>
      </c>
      <c r="H260" s="105">
        <v>10.689698121253038</v>
      </c>
      <c r="I260" s="105">
        <v>9.5047054419661876</v>
      </c>
      <c r="J260" s="105">
        <v>9.6022362070833367</v>
      </c>
      <c r="K260" s="105">
        <v>8.9883576637048108</v>
      </c>
      <c r="L260" s="105">
        <v>10.032255922446579</v>
      </c>
      <c r="M260" s="105">
        <v>9.8915183664356707</v>
      </c>
      <c r="N260" s="105">
        <v>10.478986749204472</v>
      </c>
      <c r="O260" s="105">
        <v>8.6868720250636411</v>
      </c>
      <c r="P260" s="105">
        <v>9.0302128157539432</v>
      </c>
      <c r="Q260" s="105">
        <v>8.7869600733037032</v>
      </c>
      <c r="R260" s="105">
        <v>10.441346627994758</v>
      </c>
      <c r="S260" s="105">
        <v>9.3259156471167355</v>
      </c>
      <c r="T260" s="105">
        <v>7.8566446577043205</v>
      </c>
      <c r="U260" s="105">
        <v>8.4386432816339951</v>
      </c>
      <c r="V260" s="105">
        <v>8.2114799475952189</v>
      </c>
      <c r="W260" s="105">
        <v>10.572201745271853</v>
      </c>
      <c r="DA260" s="132" t="s">
        <v>3022</v>
      </c>
    </row>
    <row r="261" spans="1:105" ht="12" customHeight="1" x14ac:dyDescent="0.25">
      <c r="A261" s="106" t="s">
        <v>122</v>
      </c>
      <c r="B261" s="102">
        <v>10.72356795836899</v>
      </c>
      <c r="C261" s="102">
        <v>10.139403052797428</v>
      </c>
      <c r="D261" s="102">
        <v>10.114460954732801</v>
      </c>
      <c r="E261" s="102">
        <v>10.725376925450815</v>
      </c>
      <c r="F261" s="102">
        <v>10.902729534010232</v>
      </c>
      <c r="G261" s="102">
        <v>15.374561475999865</v>
      </c>
      <c r="H261" s="102">
        <v>15.878094173750117</v>
      </c>
      <c r="I261" s="102">
        <v>16.674803195531219</v>
      </c>
      <c r="J261" s="102">
        <v>16.106744892499545</v>
      </c>
      <c r="K261" s="102">
        <v>16.75932951088209</v>
      </c>
      <c r="L261" s="102">
        <v>17.686486474164635</v>
      </c>
      <c r="M261" s="102">
        <v>18.824774516056404</v>
      </c>
      <c r="N261" s="102">
        <v>18.191676717705601</v>
      </c>
      <c r="O261" s="102">
        <v>17.979838073417145</v>
      </c>
      <c r="P261" s="102">
        <v>16.647571794458365</v>
      </c>
      <c r="Q261" s="102">
        <v>17.124429031239497</v>
      </c>
      <c r="R261" s="102">
        <v>17.282564880846255</v>
      </c>
      <c r="S261" s="102">
        <v>18.371775620647387</v>
      </c>
      <c r="T261" s="102">
        <v>19.268826861471069</v>
      </c>
      <c r="U261" s="102">
        <v>18.628352013789719</v>
      </c>
      <c r="V261" s="102">
        <v>16.498646214614404</v>
      </c>
      <c r="W261" s="102">
        <v>19.826015453469225</v>
      </c>
      <c r="DA261" s="131" t="s">
        <v>3023</v>
      </c>
    </row>
    <row r="262" spans="1:105" ht="12" customHeight="1" x14ac:dyDescent="0.25">
      <c r="A262" s="107" t="s">
        <v>121</v>
      </c>
      <c r="B262" s="105">
        <v>10.699943025932948</v>
      </c>
      <c r="C262" s="105">
        <v>10.124310683181237</v>
      </c>
      <c r="D262" s="105">
        <v>10.0987405853298</v>
      </c>
      <c r="E262" s="105">
        <v>12.292818924023106</v>
      </c>
      <c r="F262" s="105">
        <v>13.34806796215689</v>
      </c>
      <c r="G262" s="105">
        <v>18.756165901884</v>
      </c>
      <c r="H262" s="105">
        <v>18.413616560857193</v>
      </c>
      <c r="I262" s="105">
        <v>19.947429765675867</v>
      </c>
      <c r="J262" s="105">
        <v>18.839820637408781</v>
      </c>
      <c r="K262" s="105">
        <v>19.123756652480846</v>
      </c>
      <c r="L262" s="105">
        <v>19.526757402798541</v>
      </c>
      <c r="M262" s="105">
        <v>20.9569460943931</v>
      </c>
      <c r="N262" s="105">
        <v>19.905026431326203</v>
      </c>
      <c r="O262" s="105">
        <v>19.268682116870785</v>
      </c>
      <c r="P262" s="105">
        <v>17.362854140962821</v>
      </c>
      <c r="Q262" s="105">
        <v>17.831489703356866</v>
      </c>
      <c r="R262" s="105">
        <v>17.968085892365792</v>
      </c>
      <c r="S262" s="105">
        <v>19.259079438537384</v>
      </c>
      <c r="T262" s="105">
        <v>19.946241359540281</v>
      </c>
      <c r="U262" s="105">
        <v>19.09066809685325</v>
      </c>
      <c r="V262" s="105">
        <v>18.851005275558784</v>
      </c>
      <c r="W262" s="105">
        <v>19.967239701936371</v>
      </c>
      <c r="DA262" s="132" t="s">
        <v>3024</v>
      </c>
    </row>
    <row r="263" spans="1:105" ht="12" customHeight="1" x14ac:dyDescent="0.25">
      <c r="A263" s="108" t="s">
        <v>53</v>
      </c>
      <c r="B263" s="99">
        <v>2.8153454661814865</v>
      </c>
      <c r="C263" s="99">
        <v>2.3844800705744169</v>
      </c>
      <c r="D263" s="99">
        <v>2.1708593950819441</v>
      </c>
      <c r="E263" s="99">
        <v>3.606889941529873</v>
      </c>
      <c r="F263" s="99">
        <v>4.3197997910311097</v>
      </c>
      <c r="G263" s="99">
        <v>7.9487471555126374</v>
      </c>
      <c r="H263" s="99">
        <v>7.663510489724314</v>
      </c>
      <c r="I263" s="99">
        <v>9.3037174227731132</v>
      </c>
      <c r="J263" s="99">
        <v>8.0045500245964654</v>
      </c>
      <c r="K263" s="99">
        <v>8.3721106213303624</v>
      </c>
      <c r="L263" s="99">
        <v>8.5451512887068617</v>
      </c>
      <c r="M263" s="99">
        <v>9.6493563933080413</v>
      </c>
      <c r="N263" s="99">
        <v>9.1888194799950895</v>
      </c>
      <c r="O263" s="99">
        <v>9.3212995381457571</v>
      </c>
      <c r="P263" s="99">
        <v>7.4814746070917026</v>
      </c>
      <c r="Q263" s="99">
        <v>7.7204709805794707</v>
      </c>
      <c r="R263" s="99">
        <v>7.8713946982257346</v>
      </c>
      <c r="S263" s="99">
        <v>8.9650947658994617</v>
      </c>
      <c r="T263" s="99">
        <v>8.6367634041609307</v>
      </c>
      <c r="U263" s="99">
        <v>8.3212301612141584</v>
      </c>
      <c r="V263" s="99">
        <v>7.7673673012755744</v>
      </c>
      <c r="W263" s="99">
        <v>8.9814473775191104</v>
      </c>
      <c r="DA263" s="63" t="s">
        <v>3025</v>
      </c>
    </row>
    <row r="264" spans="1:105" ht="12" customHeight="1" x14ac:dyDescent="0.25">
      <c r="A264" s="108" t="s">
        <v>52</v>
      </c>
      <c r="B264" s="99">
        <v>7.8845975597514597</v>
      </c>
      <c r="C264" s="99">
        <v>7.7398306126068199</v>
      </c>
      <c r="D264" s="99">
        <v>7.927881190247855</v>
      </c>
      <c r="E264" s="99">
        <v>8.6859289824932304</v>
      </c>
      <c r="F264" s="99">
        <v>9.0282681711257791</v>
      </c>
      <c r="G264" s="99">
        <v>10.807418746371365</v>
      </c>
      <c r="H264" s="99">
        <v>10.75010607113288</v>
      </c>
      <c r="I264" s="99">
        <v>10.643712342902759</v>
      </c>
      <c r="J264" s="99">
        <v>10.835270612812314</v>
      </c>
      <c r="K264" s="99">
        <v>10.751646031150484</v>
      </c>
      <c r="L264" s="99">
        <v>10.981606114091671</v>
      </c>
      <c r="M264" s="99">
        <v>11.307589701085055</v>
      </c>
      <c r="N264" s="99">
        <v>10.716206951331113</v>
      </c>
      <c r="O264" s="99">
        <v>9.9473825787250263</v>
      </c>
      <c r="P264" s="99">
        <v>9.8813795338711152</v>
      </c>
      <c r="Q264" s="99">
        <v>10.111018722777395</v>
      </c>
      <c r="R264" s="99">
        <v>10.096691194140057</v>
      </c>
      <c r="S264" s="99">
        <v>10.293984672637928</v>
      </c>
      <c r="T264" s="99">
        <v>11.309477955379341</v>
      </c>
      <c r="U264" s="99">
        <v>10.769437935639088</v>
      </c>
      <c r="V264" s="99">
        <v>11.083637974283205</v>
      </c>
      <c r="W264" s="99">
        <v>10.985792324417258</v>
      </c>
      <c r="DA264" s="63" t="s">
        <v>3026</v>
      </c>
    </row>
    <row r="265" spans="1:105" ht="12" customHeight="1" x14ac:dyDescent="0.25">
      <c r="A265" s="121" t="s">
        <v>54</v>
      </c>
      <c r="B265" s="123">
        <v>6.4888927978791289</v>
      </c>
      <c r="C265" s="123">
        <v>6.4311131660868055</v>
      </c>
      <c r="D265" s="123">
        <v>6.3905131746152763</v>
      </c>
      <c r="E265" s="123">
        <v>6.3370522933314497</v>
      </c>
      <c r="F265" s="123">
        <v>5.7055635509062448</v>
      </c>
      <c r="G265" s="123">
        <v>6.8947675833116255</v>
      </c>
      <c r="H265" s="123">
        <v>5.9401585924331908</v>
      </c>
      <c r="I265" s="123">
        <v>6.4288987191818601</v>
      </c>
      <c r="J265" s="123">
        <v>5.1978477379913519</v>
      </c>
      <c r="K265" s="123">
        <v>5.729851318838322</v>
      </c>
      <c r="L265" s="123">
        <v>5.5202491482784088</v>
      </c>
      <c r="M265" s="123">
        <v>5.358110532686946</v>
      </c>
      <c r="N265" s="123">
        <v>5.3881458114921559</v>
      </c>
      <c r="O265" s="123">
        <v>5.5589815585390205</v>
      </c>
      <c r="P265" s="123">
        <v>5.5950399246008011</v>
      </c>
      <c r="Q265" s="123">
        <v>5.6197946395847937</v>
      </c>
      <c r="R265" s="123">
        <v>5.5833936685404728</v>
      </c>
      <c r="S265" s="123">
        <v>5.9015943511838191</v>
      </c>
      <c r="T265" s="123">
        <v>5.7990580859545817</v>
      </c>
      <c r="U265" s="123">
        <v>5.890201138987968</v>
      </c>
      <c r="V265" s="123">
        <v>5.7658604754638532</v>
      </c>
      <c r="W265" s="123">
        <v>5.8626480469632494</v>
      </c>
      <c r="DA265" s="130" t="s">
        <v>3027</v>
      </c>
    </row>
    <row r="266" spans="1:105" ht="12" customHeight="1" x14ac:dyDescent="0.25">
      <c r="A266" s="97" t="s">
        <v>50</v>
      </c>
      <c r="B266" s="99">
        <v>6.5185801130362471</v>
      </c>
      <c r="C266" s="99">
        <v>6.1821073163908578</v>
      </c>
      <c r="D266" s="99">
        <v>6.1924200782971015</v>
      </c>
      <c r="E266" s="99">
        <v>6.038931123269748</v>
      </c>
      <c r="F266" s="99">
        <v>5.5719636403875237</v>
      </c>
      <c r="G266" s="99">
        <v>7.0036891353892035</v>
      </c>
      <c r="H266" s="99">
        <v>5.0304139237239518</v>
      </c>
      <c r="I266" s="99">
        <v>6.2035770954045883</v>
      </c>
      <c r="J266" s="99">
        <v>4.2502951192068652</v>
      </c>
      <c r="K266" s="99">
        <v>5.0100829477394342</v>
      </c>
      <c r="L266" s="99">
        <v>4.2860753780965162</v>
      </c>
      <c r="M266" s="99">
        <v>4.2422184905543441</v>
      </c>
      <c r="N266" s="99">
        <v>4.0653453339545393</v>
      </c>
      <c r="O266" s="99">
        <v>4.3109111729831673</v>
      </c>
      <c r="P266" s="99">
        <v>4.6473109099156433</v>
      </c>
      <c r="Q266" s="99">
        <v>5.013561645060884</v>
      </c>
      <c r="R266" s="99">
        <v>5.1987801222480057</v>
      </c>
      <c r="S266" s="99">
        <v>5.4238582157128352</v>
      </c>
      <c r="T266" s="99">
        <v>5.6303896517123784</v>
      </c>
      <c r="U266" s="99">
        <v>5.9525245333459056</v>
      </c>
      <c r="V266" s="99">
        <v>5.7874458065757999</v>
      </c>
      <c r="W266" s="99">
        <v>5.6063585512427707</v>
      </c>
      <c r="DA266" s="63" t="s">
        <v>3028</v>
      </c>
    </row>
    <row r="267" spans="1:105" ht="12" customHeight="1" x14ac:dyDescent="0.25">
      <c r="A267" s="109" t="s">
        <v>120</v>
      </c>
      <c r="B267" s="110">
        <v>6.4621637682047117</v>
      </c>
      <c r="C267" s="110">
        <v>6.663144066301971</v>
      </c>
      <c r="D267" s="110">
        <v>6.5886268641585168</v>
      </c>
      <c r="E267" s="110">
        <v>6.6349528051824986</v>
      </c>
      <c r="F267" s="110">
        <v>5.8407851847787793</v>
      </c>
      <c r="G267" s="110">
        <v>6.7280192343159637</v>
      </c>
      <c r="H267" s="110">
        <v>7.2975084543574402</v>
      </c>
      <c r="I267" s="110">
        <v>6.778047867055748</v>
      </c>
      <c r="J267" s="110">
        <v>6.6357927916880906</v>
      </c>
      <c r="K267" s="110">
        <v>6.7456403984208961</v>
      </c>
      <c r="L267" s="110">
        <v>7.0074607852505153</v>
      </c>
      <c r="M267" s="110">
        <v>6.4719027528785951</v>
      </c>
      <c r="N267" s="110">
        <v>6.4987024404171203</v>
      </c>
      <c r="O267" s="110">
        <v>6.4716324806926657</v>
      </c>
      <c r="P267" s="110">
        <v>6.1515495000614351</v>
      </c>
      <c r="Q267" s="110">
        <v>5.9275495127330551</v>
      </c>
      <c r="R267" s="110">
        <v>5.7594327657435898</v>
      </c>
      <c r="S267" s="110">
        <v>6.1185838530946794</v>
      </c>
      <c r="T267" s="110">
        <v>5.8738729988294116</v>
      </c>
      <c r="U267" s="110">
        <v>5.8633664761175046</v>
      </c>
      <c r="V267" s="110">
        <v>5.7576264134467712</v>
      </c>
      <c r="W267" s="110">
        <v>5.9589310916629161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1.1452170604793965</v>
      </c>
      <c r="C269" s="118">
        <f t="shared" si="122"/>
        <v>1.1073350314491552</v>
      </c>
      <c r="D269" s="118">
        <f t="shared" si="122"/>
        <v>1.1537721042935656</v>
      </c>
      <c r="E269" s="118">
        <f t="shared" si="122"/>
        <v>1.1294080083452338</v>
      </c>
      <c r="F269" s="118">
        <f t="shared" si="122"/>
        <v>1.0488911265821588</v>
      </c>
      <c r="G269" s="118">
        <f t="shared" si="122"/>
        <v>1.6456096758660215</v>
      </c>
      <c r="H269" s="118">
        <f t="shared" si="122"/>
        <v>1.1626662312588179</v>
      </c>
      <c r="I269" s="118">
        <f t="shared" si="122"/>
        <v>1.4608127519260801</v>
      </c>
      <c r="J269" s="118">
        <f t="shared" si="122"/>
        <v>0.98736085849390687</v>
      </c>
      <c r="K269" s="118">
        <f t="shared" si="122"/>
        <v>1.1337270077251986</v>
      </c>
      <c r="L269" s="118">
        <f t="shared" si="122"/>
        <v>0.90467252607683724</v>
      </c>
      <c r="M269" s="118">
        <f t="shared" si="122"/>
        <v>0.81818595560933149</v>
      </c>
      <c r="N269" s="118">
        <f t="shared" si="122"/>
        <v>0.71471995200279559</v>
      </c>
      <c r="O269" s="118">
        <f t="shared" si="122"/>
        <v>0.70014658084638914</v>
      </c>
      <c r="P269" s="118">
        <f t="shared" si="122"/>
        <v>0.65914327919494287</v>
      </c>
      <c r="Q269" s="118">
        <f t="shared" si="122"/>
        <v>0.64634556495699791</v>
      </c>
      <c r="R269" s="118">
        <f t="shared" ref="R269:V269" si="123">R270+R273+R275+R284</f>
        <v>0.62391732166875291</v>
      </c>
      <c r="S269" s="118">
        <f t="shared" si="123"/>
        <v>0.64664503058111189</v>
      </c>
      <c r="T269" s="118">
        <f t="shared" si="123"/>
        <v>0.65844590385612645</v>
      </c>
      <c r="U269" s="118">
        <f t="shared" si="123"/>
        <v>0.67982004305553956</v>
      </c>
      <c r="V269" s="118">
        <f t="shared" si="123"/>
        <v>0.60320974827612095</v>
      </c>
      <c r="W269" s="118">
        <f t="shared" ref="W269" si="124">W270+W273+W275+W284</f>
        <v>0.57570246929781055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1.1452170604793965</v>
      </c>
      <c r="C284" s="123">
        <v>1.1073350314491552</v>
      </c>
      <c r="D284" s="123">
        <v>1.1537721042935656</v>
      </c>
      <c r="E284" s="123">
        <v>1.1294080083452338</v>
      </c>
      <c r="F284" s="123">
        <v>1.0488911265821588</v>
      </c>
      <c r="G284" s="123">
        <v>1.6456096758660215</v>
      </c>
      <c r="H284" s="123">
        <v>1.1626662312588179</v>
      </c>
      <c r="I284" s="123">
        <v>1.4608127519260801</v>
      </c>
      <c r="J284" s="123">
        <v>0.98736085849390687</v>
      </c>
      <c r="K284" s="123">
        <v>1.1337270077251986</v>
      </c>
      <c r="L284" s="123">
        <v>0.90467252607683724</v>
      </c>
      <c r="M284" s="123">
        <v>0.81818595560933149</v>
      </c>
      <c r="N284" s="123">
        <v>0.71471995200279559</v>
      </c>
      <c r="O284" s="123">
        <v>0.70014658084638914</v>
      </c>
      <c r="P284" s="123">
        <v>0.65914327919494287</v>
      </c>
      <c r="Q284" s="123">
        <v>0.64634556495699791</v>
      </c>
      <c r="R284" s="123">
        <v>0.62391732166875291</v>
      </c>
      <c r="S284" s="123">
        <v>0.64664503058111189</v>
      </c>
      <c r="T284" s="123">
        <v>0.65844590385612645</v>
      </c>
      <c r="U284" s="123">
        <v>0.67982004305553956</v>
      </c>
      <c r="V284" s="123">
        <v>0.60320974827612095</v>
      </c>
      <c r="W284" s="123">
        <v>0.57570246929781055</v>
      </c>
      <c r="DA284" s="130" t="s">
        <v>3195</v>
      </c>
    </row>
    <row r="285" spans="1:105" ht="12" customHeight="1" x14ac:dyDescent="0.25">
      <c r="A285" s="97" t="s">
        <v>50</v>
      </c>
      <c r="B285" s="99">
        <v>2.4171831666901062</v>
      </c>
      <c r="C285" s="99">
        <v>2.2956806360578241</v>
      </c>
      <c r="D285" s="99">
        <v>2.3074242780125536</v>
      </c>
      <c r="E285" s="99">
        <v>2.2596525817190707</v>
      </c>
      <c r="F285" s="99">
        <v>2.0852028219973455</v>
      </c>
      <c r="G285" s="99">
        <v>2.720537020507205</v>
      </c>
      <c r="H285" s="99">
        <v>1.9419269326055419</v>
      </c>
      <c r="I285" s="99">
        <v>2.403540819008223</v>
      </c>
      <c r="J285" s="99">
        <v>1.6379951541131834</v>
      </c>
      <c r="K285" s="99">
        <v>1.9370638992347213</v>
      </c>
      <c r="L285" s="99">
        <v>1.6554218307026496</v>
      </c>
      <c r="M285" s="99">
        <v>1.6379144294641872</v>
      </c>
      <c r="N285" s="99">
        <v>1.5660334908091429</v>
      </c>
      <c r="O285" s="99">
        <v>1.6576125647085704</v>
      </c>
      <c r="P285" s="99">
        <v>1.7816562386722312</v>
      </c>
      <c r="Q285" s="99">
        <v>1.9195536975617959</v>
      </c>
      <c r="R285" s="99">
        <v>1.9870636766142031</v>
      </c>
      <c r="S285" s="99">
        <v>2.0703346340451745</v>
      </c>
      <c r="T285" s="99">
        <v>2.1428964681763278</v>
      </c>
      <c r="U285" s="99">
        <v>2.2586993023293576</v>
      </c>
      <c r="V285" s="99">
        <v>2.1845048756965415</v>
      </c>
      <c r="W285" s="99">
        <v>2.108126957966705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0.65094074468833307</v>
      </c>
      <c r="D290" s="117">
        <f t="shared" si="129"/>
        <v>1.6074505391359528</v>
      </c>
      <c r="E290" s="117">
        <f t="shared" si="129"/>
        <v>1.5343654418486228</v>
      </c>
      <c r="F290" s="117">
        <f t="shared" si="129"/>
        <v>1.341714718339112</v>
      </c>
      <c r="G290" s="117">
        <f t="shared" si="129"/>
        <v>1.1205730476863716</v>
      </c>
      <c r="H290" s="117">
        <f t="shared" si="129"/>
        <v>0.94828968521243273</v>
      </c>
      <c r="I290" s="117">
        <f t="shared" si="129"/>
        <v>0.93019222281561664</v>
      </c>
      <c r="J290" s="117">
        <f t="shared" si="129"/>
        <v>1.2497306184337531</v>
      </c>
      <c r="K290" s="117">
        <f t="shared" si="129"/>
        <v>1.7646557776167813</v>
      </c>
      <c r="L290" s="117">
        <f t="shared" si="129"/>
        <v>2.3221222306748355</v>
      </c>
      <c r="M290" s="117">
        <f t="shared" si="129"/>
        <v>1.4702309233426887</v>
      </c>
      <c r="N290" s="117">
        <f t="shared" si="129"/>
        <v>1.4708484982578685</v>
      </c>
      <c r="O290" s="117">
        <f t="shared" si="129"/>
        <v>1.0249255868093874</v>
      </c>
      <c r="P290" s="117">
        <f t="shared" si="129"/>
        <v>2.6154129563313617</v>
      </c>
      <c r="Q290" s="117">
        <f t="shared" si="129"/>
        <v>2.2749809690996967</v>
      </c>
      <c r="R290" s="117">
        <f t="shared" ref="R290:V290" si="130">R291+R294+R296+R305</f>
        <v>1.1990838628462872</v>
      </c>
      <c r="S290" s="117">
        <f t="shared" si="130"/>
        <v>0.68536045739339579</v>
      </c>
      <c r="T290" s="117">
        <f t="shared" si="130"/>
        <v>0.83876057746169796</v>
      </c>
      <c r="U290" s="117">
        <f t="shared" si="130"/>
        <v>0.91430141957982203</v>
      </c>
      <c r="V290" s="117">
        <f t="shared" si="130"/>
        <v>1.0858209442343911</v>
      </c>
      <c r="W290" s="117">
        <f t="shared" ref="W290" si="131">W291+W294+W296+W305</f>
        <v>1.5824925439730479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0.52873516629420791</v>
      </c>
      <c r="D291" s="122">
        <f t="shared" si="132"/>
        <v>1.3692447936779395</v>
      </c>
      <c r="E291" s="122">
        <f t="shared" si="132"/>
        <v>1.229763099178472</v>
      </c>
      <c r="F291" s="122">
        <f t="shared" si="132"/>
        <v>1.0946699424416104</v>
      </c>
      <c r="G291" s="122">
        <f t="shared" si="132"/>
        <v>0.91336190201081502</v>
      </c>
      <c r="H291" s="122">
        <f t="shared" si="132"/>
        <v>0.76155414701276736</v>
      </c>
      <c r="I291" s="122">
        <f t="shared" si="132"/>
        <v>0.70562880914873238</v>
      </c>
      <c r="J291" s="122">
        <f t="shared" si="132"/>
        <v>0.98396577176119437</v>
      </c>
      <c r="K291" s="122">
        <f t="shared" si="132"/>
        <v>1.3987735838400497</v>
      </c>
      <c r="L291" s="122">
        <f t="shared" si="132"/>
        <v>1.8825530599369844</v>
      </c>
      <c r="M291" s="122">
        <f t="shared" si="132"/>
        <v>1.1481603811048404</v>
      </c>
      <c r="N291" s="122">
        <f t="shared" si="132"/>
        <v>1.1713087647279605</v>
      </c>
      <c r="O291" s="122">
        <f t="shared" si="132"/>
        <v>0.82303827316874134</v>
      </c>
      <c r="P291" s="122">
        <f t="shared" si="132"/>
        <v>2.0533509082941204</v>
      </c>
      <c r="Q291" s="122">
        <f t="shared" si="132"/>
        <v>1.7743314294149726</v>
      </c>
      <c r="R291" s="122">
        <f t="shared" ref="R291:V291" si="133">SUM(R292:R293)</f>
        <v>0.9196779143224374</v>
      </c>
      <c r="S291" s="122">
        <f t="shared" si="133"/>
        <v>0.51419491644490645</v>
      </c>
      <c r="T291" s="122">
        <f t="shared" si="133"/>
        <v>0.60617952071227876</v>
      </c>
      <c r="U291" s="122">
        <f t="shared" si="133"/>
        <v>0.66965411570979316</v>
      </c>
      <c r="V291" s="122">
        <f t="shared" si="133"/>
        <v>0.78588206674713335</v>
      </c>
      <c r="W291" s="122">
        <f t="shared" ref="W291" si="134">SUM(W292:W293)</f>
        <v>1.1448897349596849</v>
      </c>
      <c r="DA291" s="130" t="s">
        <v>3349</v>
      </c>
    </row>
    <row r="292" spans="1:105" ht="12" customHeight="1" x14ac:dyDescent="0.25">
      <c r="A292" s="97" t="s">
        <v>203</v>
      </c>
      <c r="B292" s="98"/>
      <c r="C292" s="98">
        <v>0.52780654916713288</v>
      </c>
      <c r="D292" s="98">
        <v>1.3668976862441795</v>
      </c>
      <c r="E292" s="98">
        <v>1.22629404161486</v>
      </c>
      <c r="F292" s="98">
        <v>1.0911350026696507</v>
      </c>
      <c r="G292" s="98">
        <v>0.91054474190688706</v>
      </c>
      <c r="H292" s="98">
        <v>0.75968899306277549</v>
      </c>
      <c r="I292" s="98">
        <v>0.70428093773366518</v>
      </c>
      <c r="J292" s="98">
        <v>0.98191322986460672</v>
      </c>
      <c r="K292" s="98">
        <v>1.3957500076842013</v>
      </c>
      <c r="L292" s="98">
        <v>1.87788466494199</v>
      </c>
      <c r="M292" s="98">
        <v>1.144326581536953</v>
      </c>
      <c r="N292" s="98">
        <v>1.1673871761777017</v>
      </c>
      <c r="O292" s="98">
        <v>0.82039838198196824</v>
      </c>
      <c r="P292" s="98">
        <v>2.0467225470010337</v>
      </c>
      <c r="Q292" s="98">
        <v>1.7684952943247909</v>
      </c>
      <c r="R292" s="98">
        <v>0.91668963239981505</v>
      </c>
      <c r="S292" s="98">
        <v>0.51272670793085739</v>
      </c>
      <c r="T292" s="98">
        <v>0.6043077904333205</v>
      </c>
      <c r="U292" s="98">
        <v>0.66755795923820926</v>
      </c>
      <c r="V292" s="98">
        <v>0.78338835997872347</v>
      </c>
      <c r="W292" s="98">
        <v>1.1414784414546379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9.2861712707507644E-4</v>
      </c>
      <c r="D293" s="98">
        <v>2.3471074337600255E-3</v>
      </c>
      <c r="E293" s="98">
        <v>3.4690575636119772E-3</v>
      </c>
      <c r="F293" s="98">
        <v>3.5349397719597279E-3</v>
      </c>
      <c r="G293" s="98">
        <v>2.8171601039279491E-3</v>
      </c>
      <c r="H293" s="98">
        <v>1.8651539499918875E-3</v>
      </c>
      <c r="I293" s="98">
        <v>1.3478714150671697E-3</v>
      </c>
      <c r="J293" s="98">
        <v>2.0525418965876155E-3</v>
      </c>
      <c r="K293" s="98">
        <v>3.0235761558483941E-3</v>
      </c>
      <c r="L293" s="98">
        <v>4.6683949949943892E-3</v>
      </c>
      <c r="M293" s="98">
        <v>3.8337995678874091E-3</v>
      </c>
      <c r="N293" s="98">
        <v>3.9215885502588465E-3</v>
      </c>
      <c r="O293" s="98">
        <v>2.6398911867731171E-3</v>
      </c>
      <c r="P293" s="98">
        <v>6.6283612930868457E-3</v>
      </c>
      <c r="Q293" s="98">
        <v>5.836135090181647E-3</v>
      </c>
      <c r="R293" s="98">
        <v>2.9882819226223923E-3</v>
      </c>
      <c r="S293" s="98">
        <v>1.4682085140490428E-3</v>
      </c>
      <c r="T293" s="98">
        <v>1.8717302789582574E-3</v>
      </c>
      <c r="U293" s="98">
        <v>2.0961564715838862E-3</v>
      </c>
      <c r="V293" s="98">
        <v>2.4937067684098957E-3</v>
      </c>
      <c r="W293" s="98">
        <v>3.4112935050468916E-3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2.9502666675110529E-3</v>
      </c>
      <c r="D294" s="122">
        <f t="shared" si="135"/>
        <v>4.5076364965685595E-3</v>
      </c>
      <c r="E294" s="122">
        <f t="shared" si="135"/>
        <v>4.1148619795177213E-3</v>
      </c>
      <c r="F294" s="122">
        <f t="shared" si="135"/>
        <v>2.495212726905306E-3</v>
      </c>
      <c r="G294" s="122">
        <f t="shared" si="135"/>
        <v>1.904460246844401E-3</v>
      </c>
      <c r="H294" s="122">
        <f t="shared" si="135"/>
        <v>3.8072327028067171E-3</v>
      </c>
      <c r="I294" s="122">
        <f t="shared" si="135"/>
        <v>6.6074933010680246E-3</v>
      </c>
      <c r="J294" s="122">
        <f t="shared" si="135"/>
        <v>3.9049238592649528E-3</v>
      </c>
      <c r="K294" s="122">
        <f t="shared" si="135"/>
        <v>4.1277099671550126E-3</v>
      </c>
      <c r="L294" s="122">
        <f t="shared" si="135"/>
        <v>8.3334004840667046E-3</v>
      </c>
      <c r="M294" s="122">
        <f t="shared" si="135"/>
        <v>3.1647470616386507E-3</v>
      </c>
      <c r="N294" s="122">
        <f t="shared" si="135"/>
        <v>2.6168739616269409E-3</v>
      </c>
      <c r="O294" s="122">
        <f t="shared" si="135"/>
        <v>1.2953014545267541E-3</v>
      </c>
      <c r="P294" s="122">
        <f t="shared" si="135"/>
        <v>1.8216637949513138E-3</v>
      </c>
      <c r="Q294" s="122">
        <f t="shared" si="135"/>
        <v>2.1372249562091657E-3</v>
      </c>
      <c r="R294" s="122">
        <f t="shared" si="135"/>
        <v>8.7599825719218271E-4</v>
      </c>
      <c r="S294" s="122">
        <f t="shared" si="135"/>
        <v>1.2071968473162302E-3</v>
      </c>
      <c r="T294" s="122">
        <f t="shared" si="135"/>
        <v>1.2057821360742169E-3</v>
      </c>
      <c r="U294" s="122">
        <f t="shared" si="135"/>
        <v>1.2121868628821508E-3</v>
      </c>
      <c r="V294" s="122">
        <f t="shared" si="135"/>
        <v>1.6104900773231115E-3</v>
      </c>
      <c r="W294" s="122">
        <f t="shared" si="135"/>
        <v>1.23453779967439E-3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2.9502666675110529E-3</v>
      </c>
      <c r="D295" s="98">
        <v>4.5076364965685595E-3</v>
      </c>
      <c r="E295" s="98">
        <v>4.1148619795177213E-3</v>
      </c>
      <c r="F295" s="98">
        <v>2.495212726905306E-3</v>
      </c>
      <c r="G295" s="98">
        <v>1.904460246844401E-3</v>
      </c>
      <c r="H295" s="98">
        <v>3.8072327028067171E-3</v>
      </c>
      <c r="I295" s="98">
        <v>6.6074933010680246E-3</v>
      </c>
      <c r="J295" s="98">
        <v>3.9049238592649528E-3</v>
      </c>
      <c r="K295" s="98">
        <v>4.1277099671550126E-3</v>
      </c>
      <c r="L295" s="98">
        <v>8.3334004840667046E-3</v>
      </c>
      <c r="M295" s="98">
        <v>3.1647470616386507E-3</v>
      </c>
      <c r="N295" s="98">
        <v>2.6168739616269409E-3</v>
      </c>
      <c r="O295" s="98">
        <v>1.2953014545267541E-3</v>
      </c>
      <c r="P295" s="98">
        <v>1.8216637949513138E-3</v>
      </c>
      <c r="Q295" s="98">
        <v>2.1372249562091657E-3</v>
      </c>
      <c r="R295" s="98">
        <v>8.7599825719218271E-4</v>
      </c>
      <c r="S295" s="98">
        <v>1.2071968473162302E-3</v>
      </c>
      <c r="T295" s="98">
        <v>1.2057821360742169E-3</v>
      </c>
      <c r="U295" s="98">
        <v>1.2121868628821508E-3</v>
      </c>
      <c r="V295" s="98">
        <v>1.6104900773231115E-3</v>
      </c>
      <c r="W295" s="98">
        <v>1.23453779967439E-3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6.2560664609353778E-2</v>
      </c>
      <c r="D296" s="122">
        <v>0.15002736725522189</v>
      </c>
      <c r="E296" s="122">
        <v>0.18660650636700554</v>
      </c>
      <c r="F296" s="122">
        <v>0.15575841995235359</v>
      </c>
      <c r="G296" s="122">
        <v>0.12666749072463404</v>
      </c>
      <c r="H296" s="122">
        <v>0.11496711500479989</v>
      </c>
      <c r="I296" s="122">
        <v>0.13185805099810149</v>
      </c>
      <c r="J296" s="122">
        <v>0.1758807893307161</v>
      </c>
      <c r="K296" s="122">
        <v>0.23894019187959836</v>
      </c>
      <c r="L296" s="122">
        <v>0.30386875167825617</v>
      </c>
      <c r="M296" s="122">
        <v>0.22771059326854287</v>
      </c>
      <c r="N296" s="122">
        <v>0.20460283842668586</v>
      </c>
      <c r="O296" s="122">
        <v>0.12985377608330334</v>
      </c>
      <c r="P296" s="122">
        <v>0.36955842869523947</v>
      </c>
      <c r="Q296" s="122">
        <v>0.33937315866189482</v>
      </c>
      <c r="R296" s="122">
        <v>0.19252325179992663</v>
      </c>
      <c r="S296" s="122">
        <v>0.11423807384471585</v>
      </c>
      <c r="T296" s="122">
        <v>0.159153707210971</v>
      </c>
      <c r="U296" s="122">
        <v>0.16593118626488462</v>
      </c>
      <c r="V296" s="122">
        <v>0.20603553787623458</v>
      </c>
      <c r="W296" s="122">
        <v>0.31527982346697458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4.945592443750392E-2</v>
      </c>
      <c r="D297" s="98">
        <v>0.14359797239351874</v>
      </c>
      <c r="E297" s="98">
        <v>0.11196360316399404</v>
      </c>
      <c r="F297" s="98">
        <v>8.4089329990217399E-2</v>
      </c>
      <c r="G297" s="98">
        <v>8.3816818666436657E-2</v>
      </c>
      <c r="H297" s="98">
        <v>6.997817147954373E-2</v>
      </c>
      <c r="I297" s="98">
        <v>8.4208548187748394E-2</v>
      </c>
      <c r="J297" s="98">
        <v>9.0219796031334482E-2</v>
      </c>
      <c r="K297" s="98">
        <v>0.12332701080595959</v>
      </c>
      <c r="L297" s="98">
        <v>0.13861530016742762</v>
      </c>
      <c r="M297" s="98">
        <v>8.1330689741952039E-2</v>
      </c>
      <c r="N297" s="98">
        <v>0.10088372240834587</v>
      </c>
      <c r="O297" s="98">
        <v>7.6641947620411682E-2</v>
      </c>
      <c r="P297" s="98">
        <v>0.18871718723685191</v>
      </c>
      <c r="Q297" s="98">
        <v>0.14135405992077155</v>
      </c>
      <c r="R297" s="98">
        <v>6.8225994721467093E-2</v>
      </c>
      <c r="S297" s="98">
        <v>4.9051341089113375E-2</v>
      </c>
      <c r="T297" s="98">
        <v>5.154402774175041E-2</v>
      </c>
      <c r="U297" s="98">
        <v>5.6590055766446226E-2</v>
      </c>
      <c r="V297" s="98">
        <v>6.2317248797981242E-2</v>
      </c>
      <c r="W297" s="98">
        <v>0.10997820168648892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1.3489354473221845E-4</v>
      </c>
      <c r="F298" s="98">
        <v>2.0004722495467833E-4</v>
      </c>
      <c r="G298" s="98">
        <v>0</v>
      </c>
      <c r="H298" s="98">
        <v>1.5450401250396707E-4</v>
      </c>
      <c r="I298" s="98">
        <v>0</v>
      </c>
      <c r="J298" s="98">
        <v>2.7419411090395498E-4</v>
      </c>
      <c r="K298" s="98">
        <v>5.8110051463799637E-4</v>
      </c>
      <c r="L298" s="98">
        <v>6.577496147512781E-4</v>
      </c>
      <c r="M298" s="98">
        <v>5.7950171205466919E-4</v>
      </c>
      <c r="N298" s="98">
        <v>1.0502714875697072E-3</v>
      </c>
      <c r="O298" s="98">
        <v>6.1886582468238783E-4</v>
      </c>
      <c r="P298" s="98">
        <v>3.4182742211772178E-3</v>
      </c>
      <c r="Q298" s="98">
        <v>1.9975226303074918E-3</v>
      </c>
      <c r="R298" s="98">
        <v>1.883022386199284E-3</v>
      </c>
      <c r="S298" s="98">
        <v>9.9908435928569372E-5</v>
      </c>
      <c r="T298" s="98">
        <v>1.01807469156716E-3</v>
      </c>
      <c r="U298" s="98">
        <v>7.2965949515565792E-4</v>
      </c>
      <c r="V298" s="98">
        <v>7.1350891351417301E-4</v>
      </c>
      <c r="W298" s="98">
        <v>3.8606077223737596E-3</v>
      </c>
      <c r="DA298" s="63" t="s">
        <v>3356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6.3321624294688752E-5</v>
      </c>
      <c r="F299" s="101">
        <v>1.0024770107572944E-4</v>
      </c>
      <c r="G299" s="101">
        <v>0</v>
      </c>
      <c r="H299" s="101">
        <v>7.4936512489511456E-5</v>
      </c>
      <c r="I299" s="101">
        <v>0</v>
      </c>
      <c r="J299" s="101">
        <v>1.3212497801895013E-4</v>
      </c>
      <c r="K299" s="101">
        <v>2.9554416543795859E-4</v>
      </c>
      <c r="L299" s="101">
        <v>3.1781209516079764E-4</v>
      </c>
      <c r="M299" s="101">
        <v>2.9222348969784915E-4</v>
      </c>
      <c r="N299" s="101">
        <v>5.3013609367067599E-4</v>
      </c>
      <c r="O299" s="101">
        <v>3.2443339989272451E-4</v>
      </c>
      <c r="P299" s="101">
        <v>1.647565068334756E-3</v>
      </c>
      <c r="Q299" s="101">
        <v>1.0057387972429296E-3</v>
      </c>
      <c r="R299" s="101">
        <v>8.8844090320578674E-4</v>
      </c>
      <c r="S299" s="101">
        <v>5.0249210109359523E-5</v>
      </c>
      <c r="T299" s="101">
        <v>5.9335588855694748E-4</v>
      </c>
      <c r="U299" s="101">
        <v>3.8701714915752425E-4</v>
      </c>
      <c r="V299" s="101">
        <v>3.7131326060139627E-4</v>
      </c>
      <c r="W299" s="101">
        <v>1.8487599690946935E-3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7.1571920437529698E-5</v>
      </c>
      <c r="F300" s="104">
        <v>9.97995238789489E-5</v>
      </c>
      <c r="G300" s="104">
        <v>0</v>
      </c>
      <c r="H300" s="104">
        <v>7.9567500014455627E-5</v>
      </c>
      <c r="I300" s="104">
        <v>0</v>
      </c>
      <c r="J300" s="104">
        <v>1.4206913288500485E-4</v>
      </c>
      <c r="K300" s="104">
        <v>2.8555634920003777E-4</v>
      </c>
      <c r="L300" s="104">
        <v>3.3993751959048051E-4</v>
      </c>
      <c r="M300" s="104">
        <v>2.8727822235681999E-4</v>
      </c>
      <c r="N300" s="104">
        <v>5.2013539389903125E-4</v>
      </c>
      <c r="O300" s="104">
        <v>2.9443242478966337E-4</v>
      </c>
      <c r="P300" s="104">
        <v>1.7707091528424623E-3</v>
      </c>
      <c r="Q300" s="104">
        <v>9.9178383306456263E-4</v>
      </c>
      <c r="R300" s="104">
        <v>9.9458148299349722E-4</v>
      </c>
      <c r="S300" s="104">
        <v>4.9659225819209842E-5</v>
      </c>
      <c r="T300" s="104">
        <v>4.2471880301021256E-4</v>
      </c>
      <c r="U300" s="104">
        <v>3.4264234599813373E-4</v>
      </c>
      <c r="V300" s="104">
        <v>3.4219565291277679E-4</v>
      </c>
      <c r="W300" s="104">
        <v>2.0118477532790665E-3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1.2888197643344076E-2</v>
      </c>
      <c r="D301" s="101">
        <v>6.4293948617031747E-3</v>
      </c>
      <c r="E301" s="101">
        <v>3.9523439653770871E-2</v>
      </c>
      <c r="F301" s="101">
        <v>5.5561600872443898E-2</v>
      </c>
      <c r="G301" s="101">
        <v>2.905977295075959E-2</v>
      </c>
      <c r="H301" s="101">
        <v>3.1666438934226646E-2</v>
      </c>
      <c r="I301" s="101">
        <v>2.2908444985049958E-2</v>
      </c>
      <c r="J301" s="101">
        <v>4.2663856207154731E-2</v>
      </c>
      <c r="K301" s="101">
        <v>3.5206865984073396E-2</v>
      </c>
      <c r="L301" s="101">
        <v>9.8797555686038388E-2</v>
      </c>
      <c r="M301" s="101">
        <v>4.4950296458280727E-2</v>
      </c>
      <c r="N301" s="101">
        <v>5.0955856559912499E-2</v>
      </c>
      <c r="O301" s="101">
        <v>1.323544112611706E-2</v>
      </c>
      <c r="P301" s="101">
        <v>1.8408660750474738E-2</v>
      </c>
      <c r="Q301" s="101">
        <v>1.3216715201132965E-2</v>
      </c>
      <c r="R301" s="101">
        <v>2.4897909768508635E-2</v>
      </c>
      <c r="S301" s="101">
        <v>2.4570976022016716E-2</v>
      </c>
      <c r="T301" s="101">
        <v>2.7728048178128548E-2</v>
      </c>
      <c r="U301" s="101">
        <v>2.0795541724250015E-2</v>
      </c>
      <c r="V301" s="101">
        <v>3.9719177167321269E-2</v>
      </c>
      <c r="W301" s="101">
        <v>2.7256097221329979E-3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2.1654252850577323E-4</v>
      </c>
      <c r="D302" s="104">
        <v>0</v>
      </c>
      <c r="E302" s="104">
        <v>3.4984570004508407E-2</v>
      </c>
      <c r="F302" s="104">
        <v>1.5907441864737613E-2</v>
      </c>
      <c r="G302" s="104">
        <v>1.3790899107437804E-2</v>
      </c>
      <c r="H302" s="104">
        <v>1.3168000578525556E-2</v>
      </c>
      <c r="I302" s="104">
        <v>2.4741057825303146E-2</v>
      </c>
      <c r="J302" s="104">
        <v>4.2722942981322932E-2</v>
      </c>
      <c r="K302" s="104">
        <v>7.9825214574927403E-2</v>
      </c>
      <c r="L302" s="104">
        <v>6.5798146210038905E-2</v>
      </c>
      <c r="M302" s="104">
        <v>0.10085010535625542</v>
      </c>
      <c r="N302" s="104">
        <v>5.1712987970857757E-2</v>
      </c>
      <c r="O302" s="104">
        <v>3.9357521512092195E-2</v>
      </c>
      <c r="P302" s="104">
        <v>0.15901430648673562</v>
      </c>
      <c r="Q302" s="104">
        <v>0.18280486090968279</v>
      </c>
      <c r="R302" s="104">
        <v>9.7516324923751591E-2</v>
      </c>
      <c r="S302" s="104">
        <v>4.051584829765717E-2</v>
      </c>
      <c r="T302" s="104">
        <v>7.8863556599524862E-2</v>
      </c>
      <c r="U302" s="104">
        <v>8.7815929279032701E-2</v>
      </c>
      <c r="V302" s="104">
        <v>0.1032856029974179</v>
      </c>
      <c r="W302" s="104">
        <v>0.19871540433597895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4.7849309525200483E-5</v>
      </c>
      <c r="D303" s="98">
        <v>0</v>
      </c>
      <c r="E303" s="98">
        <v>1.7029434579806504E-2</v>
      </c>
      <c r="F303" s="98">
        <v>6.9958353239728804E-3</v>
      </c>
      <c r="G303" s="98">
        <v>6.6302224634671239E-3</v>
      </c>
      <c r="H303" s="98">
        <v>6.2616572254573094E-3</v>
      </c>
      <c r="I303" s="98">
        <v>1.3343416799576353E-2</v>
      </c>
      <c r="J303" s="98">
        <v>2.1381018376914817E-2</v>
      </c>
      <c r="K303" s="98">
        <v>4.0847558946523609E-2</v>
      </c>
      <c r="L303" s="98">
        <v>3.3344596431403473E-2</v>
      </c>
      <c r="M303" s="98">
        <v>5.3012877887507699E-2</v>
      </c>
      <c r="N303" s="98">
        <v>2.7089310737540399E-2</v>
      </c>
      <c r="O303" s="98">
        <v>2.1585203606298255E-2</v>
      </c>
      <c r="P303" s="98">
        <v>7.8055152872438124E-2</v>
      </c>
      <c r="Q303" s="98">
        <v>8.8299094651259805E-2</v>
      </c>
      <c r="R303" s="98">
        <v>4.7007956464735094E-2</v>
      </c>
      <c r="S303" s="98">
        <v>2.0590012338096073E-2</v>
      </c>
      <c r="T303" s="98">
        <v>3.9097276984934627E-2</v>
      </c>
      <c r="U303" s="98">
        <v>4.2875083884171682E-2</v>
      </c>
      <c r="V303" s="98">
        <v>4.8378217069726337E-2</v>
      </c>
      <c r="W303" s="98">
        <v>9.6708942229584205E-2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1.6869321898057275E-4</v>
      </c>
      <c r="D304" s="98">
        <v>0</v>
      </c>
      <c r="E304" s="98">
        <v>1.7955135424701906E-2</v>
      </c>
      <c r="F304" s="98">
        <v>8.9116065407647323E-3</v>
      </c>
      <c r="G304" s="98">
        <v>7.160676643970681E-3</v>
      </c>
      <c r="H304" s="98">
        <v>6.9063433530682445E-3</v>
      </c>
      <c r="I304" s="98">
        <v>1.1397641025726794E-2</v>
      </c>
      <c r="J304" s="98">
        <v>2.1341924604408116E-2</v>
      </c>
      <c r="K304" s="98">
        <v>3.8977655628403808E-2</v>
      </c>
      <c r="L304" s="98">
        <v>3.2453549778635425E-2</v>
      </c>
      <c r="M304" s="98">
        <v>4.7837227468747738E-2</v>
      </c>
      <c r="N304" s="98">
        <v>2.4623677233317352E-2</v>
      </c>
      <c r="O304" s="98">
        <v>1.7772317905793946E-2</v>
      </c>
      <c r="P304" s="98">
        <v>8.095915361429748E-2</v>
      </c>
      <c r="Q304" s="98">
        <v>9.4505766258422996E-2</v>
      </c>
      <c r="R304" s="98">
        <v>5.0508368459016489E-2</v>
      </c>
      <c r="S304" s="98">
        <v>1.9925835959561093E-2</v>
      </c>
      <c r="T304" s="98">
        <v>3.9766279614590234E-2</v>
      </c>
      <c r="U304" s="98">
        <v>4.4940845394861026E-2</v>
      </c>
      <c r="V304" s="98">
        <v>5.4907385927691565E-2</v>
      </c>
      <c r="W304" s="98">
        <v>0.10200646210639475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5.669464711726023E-2</v>
      </c>
      <c r="D305" s="122">
        <v>8.3670741706222893E-2</v>
      </c>
      <c r="E305" s="122">
        <v>0.11388097432362757</v>
      </c>
      <c r="F305" s="122">
        <v>8.8791143218242705E-2</v>
      </c>
      <c r="G305" s="122">
        <v>7.8639194704078083E-2</v>
      </c>
      <c r="H305" s="122">
        <v>6.7961190492058704E-2</v>
      </c>
      <c r="I305" s="122">
        <v>8.6097869367714727E-2</v>
      </c>
      <c r="J305" s="122">
        <v>8.5979133482577685E-2</v>
      </c>
      <c r="K305" s="122">
        <v>0.12281429192997817</v>
      </c>
      <c r="L305" s="122">
        <v>0.12736701857552807</v>
      </c>
      <c r="M305" s="122">
        <v>9.1195201907666751E-2</v>
      </c>
      <c r="N305" s="122">
        <v>9.2320021141595043E-2</v>
      </c>
      <c r="O305" s="122">
        <v>7.0738236102815891E-2</v>
      </c>
      <c r="P305" s="122">
        <v>0.19068195554705059</v>
      </c>
      <c r="Q305" s="122">
        <v>0.15913915606662027</v>
      </c>
      <c r="R305" s="122">
        <v>8.600669846673098E-2</v>
      </c>
      <c r="S305" s="122">
        <v>5.5720270256457372E-2</v>
      </c>
      <c r="T305" s="122">
        <v>7.2221567402373912E-2</v>
      </c>
      <c r="U305" s="122">
        <v>7.7503930742262084E-2</v>
      </c>
      <c r="V305" s="122">
        <v>9.2292849533699983E-2</v>
      </c>
      <c r="W305" s="122">
        <v>0.12108844774671396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4.9094899421497716E-2</v>
      </c>
      <c r="D306" s="98">
        <v>7.3716335741783268E-2</v>
      </c>
      <c r="E306" s="98">
        <v>4.0853950285911114E-2</v>
      </c>
      <c r="F306" s="98">
        <v>3.2246787488372806E-2</v>
      </c>
      <c r="G306" s="98">
        <v>4.5812858965833272E-2</v>
      </c>
      <c r="H306" s="98">
        <v>3.8487332892969156E-2</v>
      </c>
      <c r="I306" s="98">
        <v>5.8326701894477515E-2</v>
      </c>
      <c r="J306" s="98">
        <v>3.6383233937763763E-2</v>
      </c>
      <c r="K306" s="98">
        <v>5.852061787232371E-2</v>
      </c>
      <c r="L306" s="98">
        <v>3.6035088129275576E-2</v>
      </c>
      <c r="M306" s="98">
        <v>1.4047272086227258E-2</v>
      </c>
      <c r="N306" s="98">
        <v>2.7122765075036658E-2</v>
      </c>
      <c r="O306" s="98">
        <v>3.2144754037619787E-2</v>
      </c>
      <c r="P306" s="98">
        <v>7.518851752386714E-2</v>
      </c>
      <c r="Q306" s="98">
        <v>4.9395375797259333E-2</v>
      </c>
      <c r="R306" s="98">
        <v>2.5250201861497009E-2</v>
      </c>
      <c r="S306" s="98">
        <v>2.4536487773607757E-2</v>
      </c>
      <c r="T306" s="98">
        <v>2.7735971761667345E-2</v>
      </c>
      <c r="U306" s="98">
        <v>3.0604717620931164E-2</v>
      </c>
      <c r="V306" s="98">
        <v>3.3619317221758059E-2</v>
      </c>
      <c r="W306" s="98">
        <v>4.0299925424344393E-2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7.599747695762521E-3</v>
      </c>
      <c r="D307" s="33">
        <v>9.9544059644396179E-3</v>
      </c>
      <c r="E307" s="33">
        <v>7.3027024037716451E-2</v>
      </c>
      <c r="F307" s="33">
        <v>5.6544355729869912E-2</v>
      </c>
      <c r="G307" s="33">
        <v>3.2826335738244811E-2</v>
      </c>
      <c r="H307" s="33">
        <v>2.9473857599089548E-2</v>
      </c>
      <c r="I307" s="33">
        <v>2.7771167473237206E-2</v>
      </c>
      <c r="J307" s="33">
        <v>4.9595899544813922E-2</v>
      </c>
      <c r="K307" s="33">
        <v>6.429367405765446E-2</v>
      </c>
      <c r="L307" s="33">
        <v>9.1331930446252499E-2</v>
      </c>
      <c r="M307" s="33">
        <v>7.714792982143949E-2</v>
      </c>
      <c r="N307" s="33">
        <v>6.5197256066558393E-2</v>
      </c>
      <c r="O307" s="33">
        <v>3.8593482065196104E-2</v>
      </c>
      <c r="P307" s="33">
        <v>0.11549343802318345</v>
      </c>
      <c r="Q307" s="33">
        <v>0.10974378026936092</v>
      </c>
      <c r="R307" s="33">
        <v>6.0756496605233974E-2</v>
      </c>
      <c r="S307" s="33">
        <v>3.1183782482849611E-2</v>
      </c>
      <c r="T307" s="33">
        <v>4.4485595640706567E-2</v>
      </c>
      <c r="U307" s="33">
        <v>4.6899213121330906E-2</v>
      </c>
      <c r="V307" s="33">
        <v>5.8673532311941938E-2</v>
      </c>
      <c r="W307" s="33">
        <v>8.0788522322369563E-2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0.46752599160987707</v>
      </c>
      <c r="D309" s="117">
        <f t="shared" si="136"/>
        <v>1.1700901970151927</v>
      </c>
      <c r="E309" s="117">
        <f t="shared" si="136"/>
        <v>1.2035746171144799</v>
      </c>
      <c r="F309" s="117">
        <f t="shared" si="136"/>
        <v>1.0700626297586202</v>
      </c>
      <c r="G309" s="117">
        <f t="shared" si="136"/>
        <v>0.8867333468014752</v>
      </c>
      <c r="H309" s="117">
        <f t="shared" si="136"/>
        <v>0.74150247017605397</v>
      </c>
      <c r="I309" s="117">
        <f t="shared" si="136"/>
        <v>0.72698317028283754</v>
      </c>
      <c r="J309" s="117">
        <f t="shared" si="136"/>
        <v>0.99388969236625335</v>
      </c>
      <c r="K309" s="117">
        <f t="shared" si="136"/>
        <v>1.4183688391996043</v>
      </c>
      <c r="L309" s="117">
        <f t="shared" si="136"/>
        <v>1.9239114815017677</v>
      </c>
      <c r="M309" s="117">
        <f t="shared" si="136"/>
        <v>1.2671451878773881</v>
      </c>
      <c r="N309" s="117">
        <f t="shared" si="136"/>
        <v>1.2628612676005972</v>
      </c>
      <c r="O309" s="117">
        <f t="shared" si="136"/>
        <v>0.8716099848804385</v>
      </c>
      <c r="P309" s="117">
        <f t="shared" si="136"/>
        <v>2.2535235858409295</v>
      </c>
      <c r="Q309" s="117">
        <f t="shared" si="136"/>
        <v>1.9888232028536927</v>
      </c>
      <c r="R309" s="117">
        <f t="shared" ref="R309:V309" si="137">R310+R313+R315+R324</f>
        <v>1.0504374209519556</v>
      </c>
      <c r="S309" s="117">
        <f t="shared" si="137"/>
        <v>0.59001137200173082</v>
      </c>
      <c r="T309" s="117">
        <f t="shared" si="137"/>
        <v>0.73345610220678426</v>
      </c>
      <c r="U309" s="117">
        <f t="shared" si="137"/>
        <v>0.80601579697075898</v>
      </c>
      <c r="V309" s="117">
        <f t="shared" si="137"/>
        <v>0.96530412292910861</v>
      </c>
      <c r="W309" s="117">
        <f t="shared" ref="W309" si="138">W310+W313+W315+W324</f>
        <v>1.4156934123604281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0.37795417622895039</v>
      </c>
      <c r="D310" s="122">
        <f t="shared" si="139"/>
        <v>0.98696388086016495</v>
      </c>
      <c r="E310" s="122">
        <f t="shared" si="139"/>
        <v>0.96007961719703672</v>
      </c>
      <c r="F310" s="122">
        <f t="shared" si="139"/>
        <v>0.87568355660916075</v>
      </c>
      <c r="G310" s="122">
        <f t="shared" si="139"/>
        <v>0.72518396630286575</v>
      </c>
      <c r="H310" s="122">
        <f t="shared" si="139"/>
        <v>0.59234044096952487</v>
      </c>
      <c r="I310" s="122">
        <f t="shared" si="139"/>
        <v>0.54412589200224892</v>
      </c>
      <c r="J310" s="122">
        <f t="shared" si="139"/>
        <v>0.77499586944467336</v>
      </c>
      <c r="K310" s="122">
        <f t="shared" si="139"/>
        <v>1.1179924762518945</v>
      </c>
      <c r="L310" s="122">
        <f t="shared" si="139"/>
        <v>1.5505528183608499</v>
      </c>
      <c r="M310" s="122">
        <f t="shared" si="139"/>
        <v>0.9919447992869086</v>
      </c>
      <c r="N310" s="122">
        <f t="shared" si="139"/>
        <v>1.0114067616043163</v>
      </c>
      <c r="O310" s="122">
        <f t="shared" si="139"/>
        <v>0.70435004308783544</v>
      </c>
      <c r="P310" s="122">
        <f t="shared" si="139"/>
        <v>1.7805236187616278</v>
      </c>
      <c r="Q310" s="122">
        <f t="shared" si="139"/>
        <v>1.5571072734056601</v>
      </c>
      <c r="R310" s="122">
        <f t="shared" ref="R310:V310" si="140">SUM(R311:R312)</f>
        <v>0.80919848032345243</v>
      </c>
      <c r="S310" s="122">
        <f t="shared" si="140"/>
        <v>0.44426352448595563</v>
      </c>
      <c r="T310" s="122">
        <f t="shared" si="140"/>
        <v>0.53142812233958403</v>
      </c>
      <c r="U310" s="122">
        <f t="shared" si="140"/>
        <v>0.59223452947947341</v>
      </c>
      <c r="V310" s="122">
        <f t="shared" si="140"/>
        <v>0.70013084425736549</v>
      </c>
      <c r="W310" s="122">
        <f t="shared" ref="W310" si="141">SUM(W311:W312)</f>
        <v>1.0233777455829773</v>
      </c>
      <c r="DA310" s="130" t="s">
        <v>3517</v>
      </c>
    </row>
    <row r="311" spans="1:105" ht="12" customHeight="1" x14ac:dyDescent="0.25">
      <c r="A311" s="97" t="s">
        <v>203</v>
      </c>
      <c r="B311" s="98"/>
      <c r="C311" s="98">
        <v>0.3770255591018753</v>
      </c>
      <c r="D311" s="98">
        <v>0.98461677342640497</v>
      </c>
      <c r="E311" s="98">
        <v>0.95661055963342478</v>
      </c>
      <c r="F311" s="98">
        <v>0.87214861683720102</v>
      </c>
      <c r="G311" s="98">
        <v>0.72236680619893778</v>
      </c>
      <c r="H311" s="98">
        <v>0.590475287019533</v>
      </c>
      <c r="I311" s="98">
        <v>0.54277802058718172</v>
      </c>
      <c r="J311" s="98">
        <v>0.7729433275480857</v>
      </c>
      <c r="K311" s="98">
        <v>1.1149689000960461</v>
      </c>
      <c r="L311" s="98">
        <v>1.5458844233658555</v>
      </c>
      <c r="M311" s="98">
        <v>0.98811099971902117</v>
      </c>
      <c r="N311" s="98">
        <v>1.0074851730540575</v>
      </c>
      <c r="O311" s="98">
        <v>0.70171015190106234</v>
      </c>
      <c r="P311" s="98">
        <v>1.7738952574685409</v>
      </c>
      <c r="Q311" s="98">
        <v>1.5512711383154785</v>
      </c>
      <c r="R311" s="98">
        <v>0.80621019840083008</v>
      </c>
      <c r="S311" s="98">
        <v>0.44279531597190658</v>
      </c>
      <c r="T311" s="98">
        <v>0.52955639206062577</v>
      </c>
      <c r="U311" s="98">
        <v>0.59013837300788952</v>
      </c>
      <c r="V311" s="98">
        <v>0.69763713748895562</v>
      </c>
      <c r="W311" s="98">
        <v>1.0199664520779304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9.2861712707507644E-4</v>
      </c>
      <c r="D312" s="98">
        <v>2.3471074337600255E-3</v>
      </c>
      <c r="E312" s="98">
        <v>3.4690575636119772E-3</v>
      </c>
      <c r="F312" s="98">
        <v>3.5349397719597279E-3</v>
      </c>
      <c r="G312" s="98">
        <v>2.8171601039279491E-3</v>
      </c>
      <c r="H312" s="98">
        <v>1.8651539499918875E-3</v>
      </c>
      <c r="I312" s="98">
        <v>1.3478714150671697E-3</v>
      </c>
      <c r="J312" s="98">
        <v>2.0525418965876155E-3</v>
      </c>
      <c r="K312" s="98">
        <v>3.0235761558483941E-3</v>
      </c>
      <c r="L312" s="98">
        <v>4.6683949949943892E-3</v>
      </c>
      <c r="M312" s="98">
        <v>3.8337995678874091E-3</v>
      </c>
      <c r="N312" s="98">
        <v>3.9215885502588465E-3</v>
      </c>
      <c r="O312" s="98">
        <v>2.6398911867731171E-3</v>
      </c>
      <c r="P312" s="98">
        <v>6.6283612930868457E-3</v>
      </c>
      <c r="Q312" s="98">
        <v>5.836135090181647E-3</v>
      </c>
      <c r="R312" s="98">
        <v>2.9882819226223923E-3</v>
      </c>
      <c r="S312" s="98">
        <v>1.4682085140490428E-3</v>
      </c>
      <c r="T312" s="98">
        <v>1.8717302789582574E-3</v>
      </c>
      <c r="U312" s="98">
        <v>2.0961564715838862E-3</v>
      </c>
      <c r="V312" s="98">
        <v>2.4937067684098957E-3</v>
      </c>
      <c r="W312" s="98">
        <v>3.4112935050468916E-3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6.2486951590922709E-3</v>
      </c>
      <c r="D313" s="122">
        <f t="shared" si="142"/>
        <v>9.7673493104851478E-3</v>
      </c>
      <c r="E313" s="122">
        <f t="shared" si="142"/>
        <v>9.7174278577893333E-3</v>
      </c>
      <c r="F313" s="122">
        <f t="shared" si="142"/>
        <v>6.3229717585202173E-3</v>
      </c>
      <c r="G313" s="122">
        <f t="shared" si="142"/>
        <v>4.9480716560451003E-3</v>
      </c>
      <c r="H313" s="122">
        <f t="shared" si="142"/>
        <v>1.001843986630338E-2</v>
      </c>
      <c r="I313" s="122">
        <f t="shared" si="142"/>
        <v>1.7053004815735982E-2</v>
      </c>
      <c r="J313" s="122">
        <f t="shared" si="142"/>
        <v>1.0892495269019364E-2</v>
      </c>
      <c r="K313" s="122">
        <f t="shared" si="142"/>
        <v>1.1828088387664734E-2</v>
      </c>
      <c r="L313" s="122">
        <f t="shared" si="142"/>
        <v>2.4310908300220972E-2</v>
      </c>
      <c r="M313" s="122">
        <f t="shared" si="142"/>
        <v>1.0407036346600004E-2</v>
      </c>
      <c r="N313" s="122">
        <f t="shared" si="142"/>
        <v>8.8803899659200686E-3</v>
      </c>
      <c r="O313" s="122">
        <f t="shared" si="142"/>
        <v>4.5631529688081899E-3</v>
      </c>
      <c r="P313" s="122">
        <f t="shared" si="142"/>
        <v>6.6869301030856778E-3</v>
      </c>
      <c r="Q313" s="122">
        <f t="shared" si="142"/>
        <v>8.0342129601019101E-3</v>
      </c>
      <c r="R313" s="122">
        <f t="shared" si="142"/>
        <v>3.3365620466748501E-3</v>
      </c>
      <c r="S313" s="122">
        <f t="shared" si="142"/>
        <v>4.4305427619797649E-3</v>
      </c>
      <c r="T313" s="122">
        <f t="shared" si="142"/>
        <v>4.7181629453776431E-3</v>
      </c>
      <c r="U313" s="122">
        <f t="shared" si="142"/>
        <v>4.8884636433050351E-3</v>
      </c>
      <c r="V313" s="122">
        <f t="shared" si="142"/>
        <v>6.7286002885181707E-3</v>
      </c>
      <c r="W313" s="122">
        <f t="shared" si="142"/>
        <v>5.2760833422185426E-3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6.2486951590922709E-3</v>
      </c>
      <c r="D314" s="98">
        <v>9.7673493104851478E-3</v>
      </c>
      <c r="E314" s="98">
        <v>9.7174278577893333E-3</v>
      </c>
      <c r="F314" s="98">
        <v>6.3229717585202173E-3</v>
      </c>
      <c r="G314" s="98">
        <v>4.9480716560451003E-3</v>
      </c>
      <c r="H314" s="98">
        <v>1.001843986630338E-2</v>
      </c>
      <c r="I314" s="98">
        <v>1.7053004815735982E-2</v>
      </c>
      <c r="J314" s="98">
        <v>1.0892495269019364E-2</v>
      </c>
      <c r="K314" s="98">
        <v>1.1828088387664734E-2</v>
      </c>
      <c r="L314" s="98">
        <v>2.4310908300220972E-2</v>
      </c>
      <c r="M314" s="98">
        <v>1.0407036346600004E-2</v>
      </c>
      <c r="N314" s="98">
        <v>8.8803899659200686E-3</v>
      </c>
      <c r="O314" s="98">
        <v>4.5631529688081899E-3</v>
      </c>
      <c r="P314" s="98">
        <v>6.6869301030856778E-3</v>
      </c>
      <c r="Q314" s="98">
        <v>8.0342129601019101E-3</v>
      </c>
      <c r="R314" s="98">
        <v>3.3365620466748501E-3</v>
      </c>
      <c r="S314" s="98">
        <v>4.4305427619797649E-3</v>
      </c>
      <c r="T314" s="98">
        <v>4.7181629453776431E-3</v>
      </c>
      <c r="U314" s="98">
        <v>4.8884636433050351E-3</v>
      </c>
      <c r="V314" s="98">
        <v>6.7286002885181707E-3</v>
      </c>
      <c r="W314" s="98">
        <v>5.2760833422185426E-3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4.8958346798278249E-2</v>
      </c>
      <c r="D315" s="122">
        <v>0.12287410882381701</v>
      </c>
      <c r="E315" s="122">
        <v>0.15369844357500817</v>
      </c>
      <c r="F315" s="122">
        <v>0.1253446574429006</v>
      </c>
      <c r="G315" s="122">
        <v>0.10404067282926276</v>
      </c>
      <c r="H315" s="122">
        <v>9.3570389877306967E-2</v>
      </c>
      <c r="I315" s="122">
        <v>0.11001431142826407</v>
      </c>
      <c r="J315" s="122">
        <v>0.14782664069990534</v>
      </c>
      <c r="K315" s="122">
        <v>0.2038778901292243</v>
      </c>
      <c r="L315" s="122">
        <v>0.25606438672647008</v>
      </c>
      <c r="M315" s="122">
        <v>0.19555201094518049</v>
      </c>
      <c r="N315" s="122">
        <v>0.17474761405511752</v>
      </c>
      <c r="O315" s="122">
        <v>0.11286757327833119</v>
      </c>
      <c r="P315" s="122">
        <v>0.32887914287582348</v>
      </c>
      <c r="Q315" s="122">
        <v>0.30536339915514454</v>
      </c>
      <c r="R315" s="122">
        <v>0.17301517485720824</v>
      </c>
      <c r="S315" s="122">
        <v>0.10071065590832885</v>
      </c>
      <c r="T315" s="122">
        <v>0.14292556197941017</v>
      </c>
      <c r="U315" s="122">
        <v>0.15000937279792559</v>
      </c>
      <c r="V315" s="122">
        <v>0.18685411955833314</v>
      </c>
      <c r="W315" s="122">
        <v>0.29126355773227391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4.0628892659919973E-2</v>
      </c>
      <c r="D316" s="98">
        <v>0.11874310740679964</v>
      </c>
      <c r="E316" s="98">
        <v>9.3125280534163662E-2</v>
      </c>
      <c r="F316" s="98">
        <v>7.0285639286626275E-2</v>
      </c>
      <c r="G316" s="98">
        <v>7.0457278706155826E-2</v>
      </c>
      <c r="H316" s="98">
        <v>5.914517144509359E-2</v>
      </c>
      <c r="I316" s="98">
        <v>7.1242751926655024E-2</v>
      </c>
      <c r="J316" s="98">
        <v>7.6918677356933224E-2</v>
      </c>
      <c r="K316" s="98">
        <v>0.10614282450051735</v>
      </c>
      <c r="L316" s="98">
        <v>0.12003464892044227</v>
      </c>
      <c r="M316" s="98">
        <v>7.067094763557695E-2</v>
      </c>
      <c r="N316" s="98">
        <v>8.8037055243338352E-2</v>
      </c>
      <c r="O316" s="98">
        <v>6.7244764766933141E-2</v>
      </c>
      <c r="P316" s="98">
        <v>0.16701302223555048</v>
      </c>
      <c r="Q316" s="98">
        <v>0.1257364585763408</v>
      </c>
      <c r="R316" s="98">
        <v>6.0829284385883732E-2</v>
      </c>
      <c r="S316" s="98">
        <v>4.3887979663653327E-2</v>
      </c>
      <c r="T316" s="98">
        <v>4.6236701216745335E-2</v>
      </c>
      <c r="U316" s="98">
        <v>5.099782489018384E-2</v>
      </c>
      <c r="V316" s="98">
        <v>5.6359110387991962E-2</v>
      </c>
      <c r="W316" s="98">
        <v>9.9988311569940688E-2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1.2420166170730847E-4</v>
      </c>
      <c r="F317" s="98">
        <v>1.8360501980412388E-4</v>
      </c>
      <c r="G317" s="98">
        <v>0</v>
      </c>
      <c r="H317" s="98">
        <v>1.4293797095482283E-4</v>
      </c>
      <c r="I317" s="98">
        <v>0</v>
      </c>
      <c r="J317" s="98">
        <v>2.5507960893038774E-4</v>
      </c>
      <c r="K317" s="98">
        <v>5.3983122554713972E-4</v>
      </c>
      <c r="L317" s="98">
        <v>6.1484872246810116E-4</v>
      </c>
      <c r="M317" s="98">
        <v>5.4150239873622852E-4</v>
      </c>
      <c r="N317" s="98">
        <v>9.8397097761904716E-4</v>
      </c>
      <c r="O317" s="98">
        <v>5.7998771917469225E-4</v>
      </c>
      <c r="P317" s="98">
        <v>3.2280371469137563E-3</v>
      </c>
      <c r="Q317" s="98">
        <v>1.8866124591898992E-3</v>
      </c>
      <c r="R317" s="98">
        <v>1.7873964516482172E-3</v>
      </c>
      <c r="S317" s="98">
        <v>9.4760124764651756E-5</v>
      </c>
      <c r="T317" s="98">
        <v>9.5932860565578655E-4</v>
      </c>
      <c r="U317" s="98">
        <v>6.9260427797974641E-4</v>
      </c>
      <c r="V317" s="98">
        <v>6.7912226979783695E-4</v>
      </c>
      <c r="W317" s="98">
        <v>3.6942087403330406E-3</v>
      </c>
      <c r="DA317" s="63" t="s">
        <v>3524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5.2629741269778782E-5</v>
      </c>
      <c r="F318" s="101">
        <v>8.3805495925174964E-5</v>
      </c>
      <c r="G318" s="101">
        <v>0</v>
      </c>
      <c r="H318" s="101">
        <v>6.33704709403672E-5</v>
      </c>
      <c r="I318" s="101">
        <v>0</v>
      </c>
      <c r="J318" s="101">
        <v>1.130104760453829E-4</v>
      </c>
      <c r="K318" s="101">
        <v>2.5427487634710185E-4</v>
      </c>
      <c r="L318" s="101">
        <v>2.7491120287762065E-4</v>
      </c>
      <c r="M318" s="101">
        <v>2.5422417637940863E-4</v>
      </c>
      <c r="N318" s="101">
        <v>4.6383558372001585E-4</v>
      </c>
      <c r="O318" s="101">
        <v>2.8555529438502889E-4</v>
      </c>
      <c r="P318" s="101">
        <v>1.4573279940712943E-3</v>
      </c>
      <c r="Q318" s="101">
        <v>8.9482862612533655E-4</v>
      </c>
      <c r="R318" s="101">
        <v>7.928149686547201E-4</v>
      </c>
      <c r="S318" s="101">
        <v>4.5100898945441908E-5</v>
      </c>
      <c r="T318" s="101">
        <v>5.3460980264557405E-4</v>
      </c>
      <c r="U318" s="101">
        <v>3.4996193198161269E-4</v>
      </c>
      <c r="V318" s="101">
        <v>3.3692661688506016E-4</v>
      </c>
      <c r="W318" s="101">
        <v>1.6823609870539745E-3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7.1571920437529698E-5</v>
      </c>
      <c r="F319" s="104">
        <v>9.97995238789489E-5</v>
      </c>
      <c r="G319" s="104">
        <v>0</v>
      </c>
      <c r="H319" s="104">
        <v>7.9567500014455627E-5</v>
      </c>
      <c r="I319" s="104">
        <v>0</v>
      </c>
      <c r="J319" s="104">
        <v>1.4206913288500485E-4</v>
      </c>
      <c r="K319" s="104">
        <v>2.8555634920003777E-4</v>
      </c>
      <c r="L319" s="104">
        <v>3.3993751959048051E-4</v>
      </c>
      <c r="M319" s="104">
        <v>2.8727822235681999E-4</v>
      </c>
      <c r="N319" s="104">
        <v>5.2013539389903125E-4</v>
      </c>
      <c r="O319" s="104">
        <v>2.9443242478966337E-4</v>
      </c>
      <c r="P319" s="104">
        <v>1.7707091528424623E-3</v>
      </c>
      <c r="Q319" s="104">
        <v>9.9178383306456263E-4</v>
      </c>
      <c r="R319" s="104">
        <v>9.9458148299349722E-4</v>
      </c>
      <c r="S319" s="104">
        <v>4.9659225819209842E-5</v>
      </c>
      <c r="T319" s="104">
        <v>4.2471880301021256E-4</v>
      </c>
      <c r="U319" s="104">
        <v>3.4264234599813373E-4</v>
      </c>
      <c r="V319" s="104">
        <v>3.4219565291277679E-4</v>
      </c>
      <c r="W319" s="104">
        <v>2.0118477532790665E-3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8.1295057214913879E-3</v>
      </c>
      <c r="D320" s="101">
        <v>4.1310014170173725E-3</v>
      </c>
      <c r="E320" s="101">
        <v>2.9238948470502697E-2</v>
      </c>
      <c r="F320" s="101">
        <v>4.0767688267480583E-2</v>
      </c>
      <c r="G320" s="101">
        <v>2.1324232707875004E-2</v>
      </c>
      <c r="H320" s="101">
        <v>2.2540641316337835E-2</v>
      </c>
      <c r="I320" s="101">
        <v>1.6964873337556117E-2</v>
      </c>
      <c r="J320" s="101">
        <v>3.2560195358032222E-2</v>
      </c>
      <c r="K320" s="101">
        <v>2.6314886635443815E-2</v>
      </c>
      <c r="L320" s="101">
        <v>7.6729033879621128E-2</v>
      </c>
      <c r="M320" s="101">
        <v>3.45735032212851E-2</v>
      </c>
      <c r="N320" s="101">
        <v>3.9581903696419042E-2</v>
      </c>
      <c r="O320" s="101">
        <v>1.0376280977776669E-2</v>
      </c>
      <c r="P320" s="101">
        <v>1.4795728277888109E-2</v>
      </c>
      <c r="Q320" s="101">
        <v>1.0688052229314279E-2</v>
      </c>
      <c r="R320" s="101">
        <v>2.0675765929191216E-2</v>
      </c>
      <c r="S320" s="101">
        <v>1.9624531433123971E-2</v>
      </c>
      <c r="T320" s="101">
        <v>2.3488572606704533E-2</v>
      </c>
      <c r="U320" s="101">
        <v>1.7406827067161137E-2</v>
      </c>
      <c r="V320" s="101">
        <v>3.4229713463846997E-2</v>
      </c>
      <c r="W320" s="101">
        <v>2.1381637061159598E-3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1.9994841686688512E-4</v>
      </c>
      <c r="D321" s="104">
        <v>0</v>
      </c>
      <c r="E321" s="104">
        <v>3.12100129086345E-2</v>
      </c>
      <c r="F321" s="104">
        <v>1.4107724868989596E-2</v>
      </c>
      <c r="G321" s="104">
        <v>1.2259161415231933E-2</v>
      </c>
      <c r="H321" s="104">
        <v>1.1741639144920723E-2</v>
      </c>
      <c r="I321" s="104">
        <v>2.1806686164052916E-2</v>
      </c>
      <c r="J321" s="104">
        <v>3.8092688376009529E-2</v>
      </c>
      <c r="K321" s="104">
        <v>7.0880347767715998E-2</v>
      </c>
      <c r="L321" s="104">
        <v>5.868585520393859E-2</v>
      </c>
      <c r="M321" s="104">
        <v>8.9766057689582193E-2</v>
      </c>
      <c r="N321" s="104">
        <v>4.6144684137741074E-2</v>
      </c>
      <c r="O321" s="104">
        <v>3.4666539814446701E-2</v>
      </c>
      <c r="P321" s="104">
        <v>0.14384235521547115</v>
      </c>
      <c r="Q321" s="104">
        <v>0.16705227589029953</v>
      </c>
      <c r="R321" s="104">
        <v>8.9722728090485065E-2</v>
      </c>
      <c r="S321" s="104">
        <v>3.7103384686786901E-2</v>
      </c>
      <c r="T321" s="104">
        <v>7.224095955030449E-2</v>
      </c>
      <c r="U321" s="104">
        <v>8.0912116562600861E-2</v>
      </c>
      <c r="V321" s="104">
        <v>9.5586173436696384E-2</v>
      </c>
      <c r="W321" s="104">
        <v>0.18544287371588428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3.1255197886312356E-5</v>
      </c>
      <c r="D322" s="98">
        <v>0</v>
      </c>
      <c r="E322" s="98">
        <v>1.3254877483932592E-2</v>
      </c>
      <c r="F322" s="98">
        <v>5.1961183282248635E-3</v>
      </c>
      <c r="G322" s="98">
        <v>5.0984847712612523E-3</v>
      </c>
      <c r="H322" s="98">
        <v>4.8352957918524784E-3</v>
      </c>
      <c r="I322" s="98">
        <v>1.040904513832612E-2</v>
      </c>
      <c r="J322" s="98">
        <v>1.675076377160141E-2</v>
      </c>
      <c r="K322" s="98">
        <v>3.1902692139312176E-2</v>
      </c>
      <c r="L322" s="98">
        <v>2.6232305425303162E-2</v>
      </c>
      <c r="M322" s="98">
        <v>4.1928830220834441E-2</v>
      </c>
      <c r="N322" s="98">
        <v>2.1521006904423715E-2</v>
      </c>
      <c r="O322" s="98">
        <v>1.6894221908652755E-2</v>
      </c>
      <c r="P322" s="98">
        <v>6.2883201601173638E-2</v>
      </c>
      <c r="Q322" s="98">
        <v>7.2546509631876532E-2</v>
      </c>
      <c r="R322" s="98">
        <v>3.9214359631468583E-2</v>
      </c>
      <c r="S322" s="98">
        <v>1.7177548727225812E-2</v>
      </c>
      <c r="T322" s="98">
        <v>3.2474679935714255E-2</v>
      </c>
      <c r="U322" s="98">
        <v>3.5971271167739835E-2</v>
      </c>
      <c r="V322" s="98">
        <v>4.0678787509004832E-2</v>
      </c>
      <c r="W322" s="98">
        <v>8.343641160948953E-2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1.6869321898057275E-4</v>
      </c>
      <c r="D323" s="98">
        <v>0</v>
      </c>
      <c r="E323" s="98">
        <v>1.7955135424701906E-2</v>
      </c>
      <c r="F323" s="98">
        <v>8.9116065407647323E-3</v>
      </c>
      <c r="G323" s="98">
        <v>7.160676643970681E-3</v>
      </c>
      <c r="H323" s="98">
        <v>6.9063433530682445E-3</v>
      </c>
      <c r="I323" s="98">
        <v>1.1397641025726794E-2</v>
      </c>
      <c r="J323" s="98">
        <v>2.1341924604408116E-2</v>
      </c>
      <c r="K323" s="98">
        <v>3.8977655628403808E-2</v>
      </c>
      <c r="L323" s="98">
        <v>3.2453549778635425E-2</v>
      </c>
      <c r="M323" s="98">
        <v>4.7837227468747738E-2</v>
      </c>
      <c r="N323" s="98">
        <v>2.4623677233317352E-2</v>
      </c>
      <c r="O323" s="98">
        <v>1.7772317905793946E-2</v>
      </c>
      <c r="P323" s="98">
        <v>8.095915361429748E-2</v>
      </c>
      <c r="Q323" s="98">
        <v>9.4505766258422996E-2</v>
      </c>
      <c r="R323" s="98">
        <v>5.0508368459016489E-2</v>
      </c>
      <c r="S323" s="98">
        <v>1.9925835959561093E-2</v>
      </c>
      <c r="T323" s="98">
        <v>3.9766279614590234E-2</v>
      </c>
      <c r="U323" s="98">
        <v>4.4940845394861026E-2</v>
      </c>
      <c r="V323" s="98">
        <v>5.4907385927691565E-2</v>
      </c>
      <c r="W323" s="98">
        <v>0.10200646210639475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3.4364773423556171E-2</v>
      </c>
      <c r="D324" s="122">
        <v>5.0484858020725554E-2</v>
      </c>
      <c r="E324" s="122">
        <v>8.0079128484645823E-2</v>
      </c>
      <c r="F324" s="122">
        <v>6.2711443948038556E-2</v>
      </c>
      <c r="G324" s="122">
        <v>5.2560636013301645E-2</v>
      </c>
      <c r="H324" s="122">
        <v>4.5573199462918872E-2</v>
      </c>
      <c r="I324" s="122">
        <v>5.5789962036588522E-2</v>
      </c>
      <c r="J324" s="122">
        <v>6.0174686952655237E-2</v>
      </c>
      <c r="K324" s="122">
        <v>8.4670384430820769E-2</v>
      </c>
      <c r="L324" s="122">
        <v>9.298336811422693E-2</v>
      </c>
      <c r="M324" s="122">
        <v>6.9241341298699008E-2</v>
      </c>
      <c r="N324" s="122">
        <v>6.7826501975243328E-2</v>
      </c>
      <c r="O324" s="122">
        <v>4.9829215545463705E-2</v>
      </c>
      <c r="P324" s="122">
        <v>0.13743389410039272</v>
      </c>
      <c r="Q324" s="122">
        <v>0.11831831733278617</v>
      </c>
      <c r="R324" s="122">
        <v>6.4887203724620035E-2</v>
      </c>
      <c r="S324" s="122">
        <v>4.0606648845466664E-2</v>
      </c>
      <c r="T324" s="122">
        <v>5.4384254942412356E-2</v>
      </c>
      <c r="U324" s="122">
        <v>5.8883431050054884E-2</v>
      </c>
      <c r="V324" s="122">
        <v>7.1590558824891792E-2</v>
      </c>
      <c r="W324" s="122">
        <v>9.5776025702958192E-2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2.8583721886168673E-2</v>
      </c>
      <c r="D325" s="98">
        <v>4.2953902445865159E-2</v>
      </c>
      <c r="E325" s="98">
        <v>2.3872269772098505E-2</v>
      </c>
      <c r="F325" s="98">
        <v>1.910332454508765E-2</v>
      </c>
      <c r="G325" s="98">
        <v>2.7114767649323523E-2</v>
      </c>
      <c r="H325" s="98">
        <v>2.269393294187973E-2</v>
      </c>
      <c r="I325" s="98">
        <v>3.4072230497578168E-2</v>
      </c>
      <c r="J325" s="98">
        <v>2.1325257935542061E-2</v>
      </c>
      <c r="K325" s="98">
        <v>3.4171630856078654E-2</v>
      </c>
      <c r="L325" s="98">
        <v>2.1035380155540323E-2</v>
      </c>
      <c r="M325" s="98">
        <v>8.3549899927863897E-3</v>
      </c>
      <c r="N325" s="98">
        <v>1.6219660849444113E-2</v>
      </c>
      <c r="O325" s="98">
        <v>1.9210684443684425E-2</v>
      </c>
      <c r="P325" s="98">
        <v>4.4897561884945258E-2</v>
      </c>
      <c r="Q325" s="98">
        <v>2.9495346036841723E-2</v>
      </c>
      <c r="R325" s="98">
        <v>1.5128704602411379E-2</v>
      </c>
      <c r="S325" s="98">
        <v>1.4702953899433867E-2</v>
      </c>
      <c r="T325" s="98">
        <v>1.6750219874031209E-2</v>
      </c>
      <c r="U325" s="98">
        <v>1.8587473716543641E-2</v>
      </c>
      <c r="V325" s="98">
        <v>2.0511678848507405E-2</v>
      </c>
      <c r="W325" s="98">
        <v>2.4598968932182622E-2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5.7810515373874962E-3</v>
      </c>
      <c r="D326" s="33">
        <v>7.5309555748603943E-3</v>
      </c>
      <c r="E326" s="33">
        <v>5.6206858712547311E-2</v>
      </c>
      <c r="F326" s="33">
        <v>4.3608119402950909E-2</v>
      </c>
      <c r="G326" s="33">
        <v>2.5445868363978118E-2</v>
      </c>
      <c r="H326" s="33">
        <v>2.2879266521039141E-2</v>
      </c>
      <c r="I326" s="33">
        <v>2.1717731539010358E-2</v>
      </c>
      <c r="J326" s="33">
        <v>3.8849429017113191E-2</v>
      </c>
      <c r="K326" s="33">
        <v>5.0498753574742115E-2</v>
      </c>
      <c r="L326" s="33">
        <v>7.1947987958686607E-2</v>
      </c>
      <c r="M326" s="33">
        <v>6.088635130591262E-2</v>
      </c>
      <c r="N326" s="33">
        <v>5.1606841125799219E-2</v>
      </c>
      <c r="O326" s="33">
        <v>3.0618531101779284E-2</v>
      </c>
      <c r="P326" s="33">
        <v>9.2536332215447464E-2</v>
      </c>
      <c r="Q326" s="33">
        <v>8.882297129594445E-2</v>
      </c>
      <c r="R326" s="33">
        <v>4.9758499122208665E-2</v>
      </c>
      <c r="S326" s="33">
        <v>2.5903694946032799E-2</v>
      </c>
      <c r="T326" s="33">
        <v>3.7634035068381151E-2</v>
      </c>
      <c r="U326" s="33">
        <v>4.029595733351124E-2</v>
      </c>
      <c r="V326" s="33">
        <v>5.1078879976384377E-2</v>
      </c>
      <c r="W326" s="33">
        <v>7.1177056770775571E-2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0.71823126056385667</v>
      </c>
      <c r="D328" s="119">
        <f t="shared" si="143"/>
        <v>0.72791676541671202</v>
      </c>
      <c r="E328" s="119">
        <f t="shared" si="143"/>
        <v>0.78441196880998443</v>
      </c>
      <c r="F328" s="119">
        <f t="shared" si="143"/>
        <v>0.79753364491911827</v>
      </c>
      <c r="G328" s="119">
        <f t="shared" si="143"/>
        <v>0.79132132316790837</v>
      </c>
      <c r="H328" s="119">
        <f t="shared" si="143"/>
        <v>0.78193666106359161</v>
      </c>
      <c r="I328" s="119">
        <f t="shared" si="143"/>
        <v>0.78154079603280091</v>
      </c>
      <c r="J328" s="119">
        <f t="shared" si="143"/>
        <v>0.79528314158763513</v>
      </c>
      <c r="K328" s="119">
        <f t="shared" si="143"/>
        <v>0.80376516326325831</v>
      </c>
      <c r="L328" s="119">
        <f t="shared" si="143"/>
        <v>0.82851430303160956</v>
      </c>
      <c r="M328" s="119">
        <f t="shared" si="143"/>
        <v>0.86186813769120785</v>
      </c>
      <c r="N328" s="119">
        <f t="shared" si="143"/>
        <v>0.85859370907090737</v>
      </c>
      <c r="O328" s="119">
        <f t="shared" si="143"/>
        <v>0.85041294323988614</v>
      </c>
      <c r="P328" s="119">
        <f t="shared" si="143"/>
        <v>0.86163203420156864</v>
      </c>
      <c r="Q328" s="119">
        <f t="shared" si="143"/>
        <v>0.87421531426733279</v>
      </c>
      <c r="R328" s="119">
        <f t="shared" ref="R328:V328" si="144">IF(R309=0,"",R309/R290)</f>
        <v>0.87603332302255588</v>
      </c>
      <c r="S328" s="119">
        <f t="shared" si="144"/>
        <v>0.86087746329237846</v>
      </c>
      <c r="T328" s="119">
        <f t="shared" si="144"/>
        <v>0.87445228342324843</v>
      </c>
      <c r="U328" s="119">
        <f t="shared" si="144"/>
        <v>0.88156463471441726</v>
      </c>
      <c r="V328" s="119">
        <f t="shared" si="144"/>
        <v>0.88900856817579754</v>
      </c>
      <c r="W328" s="119">
        <f t="shared" ref="W328" si="145">IF(W309=0,"",W309/W290)</f>
        <v>0.89459720853164371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0.71482700664294874</v>
      </c>
      <c r="D329" s="124">
        <f t="shared" si="146"/>
        <v>0.72080893454345241</v>
      </c>
      <c r="E329" s="124">
        <f t="shared" si="146"/>
        <v>0.78070289947584703</v>
      </c>
      <c r="F329" s="124">
        <f t="shared" si="146"/>
        <v>0.79995213411632482</v>
      </c>
      <c r="G329" s="124">
        <f t="shared" si="146"/>
        <v>0.79397220828494652</v>
      </c>
      <c r="H329" s="124">
        <f t="shared" si="146"/>
        <v>0.77780476055840364</v>
      </c>
      <c r="I329" s="124">
        <f t="shared" si="146"/>
        <v>0.77112199069462617</v>
      </c>
      <c r="J329" s="124">
        <f t="shared" si="146"/>
        <v>0.78762482566595071</v>
      </c>
      <c r="K329" s="124">
        <f t="shared" si="146"/>
        <v>0.79926622090093558</v>
      </c>
      <c r="L329" s="124">
        <f t="shared" si="146"/>
        <v>0.82364362065457652</v>
      </c>
      <c r="M329" s="124">
        <f t="shared" si="146"/>
        <v>0.86394271707267045</v>
      </c>
      <c r="N329" s="124">
        <f t="shared" si="146"/>
        <v>0.86348432801082819</v>
      </c>
      <c r="O329" s="124">
        <f t="shared" si="146"/>
        <v>0.85579257496258365</v>
      </c>
      <c r="P329" s="124">
        <f t="shared" si="146"/>
        <v>0.86713070404553905</v>
      </c>
      <c r="Q329" s="124">
        <f t="shared" si="146"/>
        <v>0.87757408091399536</v>
      </c>
      <c r="R329" s="124">
        <f t="shared" ref="R329:V329" si="147">IF(R310=0,"",R310/R291)</f>
        <v>0.87987160257036345</v>
      </c>
      <c r="S329" s="124">
        <f t="shared" si="147"/>
        <v>0.86399828212528884</v>
      </c>
      <c r="T329" s="124">
        <f t="shared" si="147"/>
        <v>0.87668438833951423</v>
      </c>
      <c r="U329" s="124">
        <f t="shared" si="147"/>
        <v>0.88438869497836259</v>
      </c>
      <c r="V329" s="124">
        <f t="shared" si="147"/>
        <v>0.89088538074840773</v>
      </c>
      <c r="W329" s="124">
        <f t="shared" ref="W329" si="148">IF(W310=0,"",W310/W291)</f>
        <v>0.89386577094169994</v>
      </c>
      <c r="DA329" s="130" t="s">
        <v>3685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0.71432527636652732</v>
      </c>
      <c r="D330" s="111">
        <f t="shared" si="149"/>
        <v>0.72032953405008193</v>
      </c>
      <c r="E330" s="111">
        <f t="shared" si="149"/>
        <v>0.78008253091868629</v>
      </c>
      <c r="F330" s="111">
        <f t="shared" si="149"/>
        <v>0.79930404093291707</v>
      </c>
      <c r="G330" s="111">
        <f t="shared" si="149"/>
        <v>0.79333477307895706</v>
      </c>
      <c r="H330" s="111">
        <f t="shared" si="149"/>
        <v>0.77725923688714049</v>
      </c>
      <c r="I330" s="111">
        <f t="shared" si="149"/>
        <v>0.77068395792992728</v>
      </c>
      <c r="J330" s="111">
        <f t="shared" si="149"/>
        <v>0.78718088731187041</v>
      </c>
      <c r="K330" s="111">
        <f t="shared" si="149"/>
        <v>0.79883137664887338</v>
      </c>
      <c r="L330" s="111">
        <f t="shared" si="149"/>
        <v>0.82320520116373053</v>
      </c>
      <c r="M330" s="111">
        <f t="shared" si="149"/>
        <v>0.86348688884940727</v>
      </c>
      <c r="N330" s="111">
        <f t="shared" si="149"/>
        <v>0.863025732690331</v>
      </c>
      <c r="O330" s="111">
        <f t="shared" si="149"/>
        <v>0.85532854197716524</v>
      </c>
      <c r="P330" s="111">
        <f t="shared" si="149"/>
        <v>0.86670040356361255</v>
      </c>
      <c r="Q330" s="111">
        <f t="shared" si="149"/>
        <v>0.87717006841556322</v>
      </c>
      <c r="R330" s="111">
        <f t="shared" ref="R330:V330" si="150">IF(R311=0,"",R311/R292)</f>
        <v>0.87948000054308539</v>
      </c>
      <c r="S330" s="111">
        <f t="shared" si="150"/>
        <v>0.86360883707196845</v>
      </c>
      <c r="T330" s="111">
        <f t="shared" si="150"/>
        <v>0.87630244131207702</v>
      </c>
      <c r="U330" s="111">
        <f t="shared" si="150"/>
        <v>0.88402567124108911</v>
      </c>
      <c r="V330" s="111">
        <f t="shared" si="150"/>
        <v>0.89053804361849742</v>
      </c>
      <c r="W330" s="111">
        <f t="shared" ref="W330" si="151">IF(W311=0,"",W311/W292)</f>
        <v>0.89354859017586064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2.1180102896813344</v>
      </c>
      <c r="D332" s="124">
        <f t="shared" si="155"/>
        <v>2.1668449347946641</v>
      </c>
      <c r="E332" s="124">
        <f t="shared" si="155"/>
        <v>2.3615440581383136</v>
      </c>
      <c r="F332" s="124">
        <f t="shared" si="155"/>
        <v>2.5340411622388199</v>
      </c>
      <c r="G332" s="124">
        <f t="shared" si="155"/>
        <v>2.5981490893515979</v>
      </c>
      <c r="H332" s="124">
        <f t="shared" si="155"/>
        <v>2.6314230435449137</v>
      </c>
      <c r="I332" s="124">
        <f t="shared" si="155"/>
        <v>2.5808584343141994</v>
      </c>
      <c r="J332" s="124">
        <f t="shared" si="155"/>
        <v>2.789425776683319</v>
      </c>
      <c r="K332" s="124">
        <f t="shared" si="155"/>
        <v>2.8655328212939195</v>
      </c>
      <c r="L332" s="124">
        <f t="shared" si="155"/>
        <v>2.9172854882833175</v>
      </c>
      <c r="M332" s="124">
        <f t="shared" si="155"/>
        <v>3.2884259449194091</v>
      </c>
      <c r="N332" s="124">
        <f t="shared" si="155"/>
        <v>3.3935107674803824</v>
      </c>
      <c r="O332" s="124">
        <f t="shared" si="155"/>
        <v>3.5228501850755385</v>
      </c>
      <c r="P332" s="124">
        <f t="shared" si="155"/>
        <v>3.6707816895841607</v>
      </c>
      <c r="Q332" s="124">
        <f t="shared" si="155"/>
        <v>3.7591798358710622</v>
      </c>
      <c r="R332" s="124">
        <f t="shared" ref="R332:V332" si="156">IF(R313=0,"",R313/R294)</f>
        <v>3.8088683616442989</v>
      </c>
      <c r="S332" s="124">
        <f t="shared" si="156"/>
        <v>3.6701079627812891</v>
      </c>
      <c r="T332" s="124">
        <f t="shared" si="156"/>
        <v>3.9129481224021356</v>
      </c>
      <c r="U332" s="124">
        <f t="shared" si="156"/>
        <v>4.0327640836512622</v>
      </c>
      <c r="V332" s="124">
        <f t="shared" si="156"/>
        <v>4.1779830768669903</v>
      </c>
      <c r="W332" s="124">
        <f t="shared" ref="W332" si="157">IF(W313=0,"",W313/W294)</f>
        <v>4.2737317104507548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2.1180102896813344</v>
      </c>
      <c r="D333" s="111">
        <f t="shared" si="158"/>
        <v>2.1668449347946641</v>
      </c>
      <c r="E333" s="111">
        <f t="shared" si="158"/>
        <v>2.3615440581383136</v>
      </c>
      <c r="F333" s="111">
        <f t="shared" si="158"/>
        <v>2.5340411622388199</v>
      </c>
      <c r="G333" s="111">
        <f t="shared" si="158"/>
        <v>2.5981490893515979</v>
      </c>
      <c r="H333" s="111">
        <f t="shared" si="158"/>
        <v>2.6314230435449137</v>
      </c>
      <c r="I333" s="111">
        <f t="shared" si="158"/>
        <v>2.5808584343141994</v>
      </c>
      <c r="J333" s="111">
        <f t="shared" si="158"/>
        <v>2.789425776683319</v>
      </c>
      <c r="K333" s="111">
        <f t="shared" si="158"/>
        <v>2.8655328212939195</v>
      </c>
      <c r="L333" s="111">
        <f t="shared" si="158"/>
        <v>2.9172854882833175</v>
      </c>
      <c r="M333" s="111">
        <f t="shared" si="158"/>
        <v>3.2884259449194091</v>
      </c>
      <c r="N333" s="111">
        <f t="shared" si="158"/>
        <v>3.3935107674803824</v>
      </c>
      <c r="O333" s="111">
        <f t="shared" si="158"/>
        <v>3.5228501850755385</v>
      </c>
      <c r="P333" s="111">
        <f t="shared" si="158"/>
        <v>3.6707816895841607</v>
      </c>
      <c r="Q333" s="111">
        <f t="shared" si="158"/>
        <v>3.7591798358710622</v>
      </c>
      <c r="R333" s="111">
        <f t="shared" ref="R333:V333" si="159">IF(R314=0,"",R314/R295)</f>
        <v>3.8088683616442989</v>
      </c>
      <c r="S333" s="111">
        <f t="shared" si="159"/>
        <v>3.6701079627812891</v>
      </c>
      <c r="T333" s="111">
        <f t="shared" si="159"/>
        <v>3.9129481224021356</v>
      </c>
      <c r="U333" s="111">
        <f t="shared" si="159"/>
        <v>4.0327640836512622</v>
      </c>
      <c r="V333" s="111">
        <f t="shared" si="159"/>
        <v>4.1779830768669903</v>
      </c>
      <c r="W333" s="111">
        <f t="shared" ref="W333" si="160">IF(W314=0,"",W314/W295)</f>
        <v>4.2737317104507548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0.78257395607907632</v>
      </c>
      <c r="D334" s="124">
        <f t="shared" si="161"/>
        <v>0.8190112982172606</v>
      </c>
      <c r="E334" s="124">
        <f t="shared" si="161"/>
        <v>0.82364997109331262</v>
      </c>
      <c r="F334" s="124">
        <f t="shared" si="161"/>
        <v>0.80473760250805992</v>
      </c>
      <c r="G334" s="124">
        <f t="shared" si="161"/>
        <v>0.8213683892691902</v>
      </c>
      <c r="H334" s="124">
        <f t="shared" si="161"/>
        <v>0.81388830078410157</v>
      </c>
      <c r="I334" s="124">
        <f t="shared" si="161"/>
        <v>0.83433897737384322</v>
      </c>
      <c r="J334" s="124">
        <f t="shared" si="161"/>
        <v>0.84049338908719951</v>
      </c>
      <c r="K334" s="124">
        <f t="shared" si="161"/>
        <v>0.85325908766306713</v>
      </c>
      <c r="L334" s="124">
        <f t="shared" si="161"/>
        <v>0.84268087887364429</v>
      </c>
      <c r="M334" s="124">
        <f t="shared" si="161"/>
        <v>0.85877432462952119</v>
      </c>
      <c r="N334" s="124">
        <f t="shared" si="161"/>
        <v>0.85408206161193512</v>
      </c>
      <c r="O334" s="124">
        <f t="shared" si="161"/>
        <v>0.86918976623309574</v>
      </c>
      <c r="P334" s="124">
        <f t="shared" si="161"/>
        <v>0.88992461635082165</v>
      </c>
      <c r="Q334" s="124">
        <f t="shared" si="161"/>
        <v>0.89978653691751453</v>
      </c>
      <c r="R334" s="124">
        <f t="shared" ref="R334:V334" si="162">IF(R315=0,"",R315/R296)</f>
        <v>0.89867157987238078</v>
      </c>
      <c r="S334" s="124">
        <f t="shared" si="162"/>
        <v>0.88158573161190679</v>
      </c>
      <c r="T334" s="124">
        <f t="shared" si="162"/>
        <v>0.89803476453081221</v>
      </c>
      <c r="U334" s="124">
        <f t="shared" si="162"/>
        <v>0.90404568408531583</v>
      </c>
      <c r="V334" s="124">
        <f t="shared" si="162"/>
        <v>0.90690237948453489</v>
      </c>
      <c r="W334" s="124">
        <f t="shared" ref="W334" si="163">IF(W315=0,"",W315/W296)</f>
        <v>0.92382555448488324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0.82151720187258004</v>
      </c>
      <c r="D335" s="111">
        <f t="shared" si="164"/>
        <v>0.82691353803655154</v>
      </c>
      <c r="E335" s="111">
        <f t="shared" si="164"/>
        <v>0.83174601301248119</v>
      </c>
      <c r="F335" s="111">
        <f t="shared" si="164"/>
        <v>0.83584491985847686</v>
      </c>
      <c r="G335" s="111">
        <f t="shared" si="164"/>
        <v>0.84061027162761448</v>
      </c>
      <c r="H335" s="111">
        <f t="shared" si="164"/>
        <v>0.84519458274760895</v>
      </c>
      <c r="I335" s="111">
        <f t="shared" si="164"/>
        <v>0.84602755254507789</v>
      </c>
      <c r="J335" s="111">
        <f t="shared" si="164"/>
        <v>0.85256984321066731</v>
      </c>
      <c r="K335" s="111">
        <f t="shared" si="164"/>
        <v>0.86066161667958108</v>
      </c>
      <c r="L335" s="111">
        <f t="shared" si="164"/>
        <v>0.86595526450151927</v>
      </c>
      <c r="M335" s="111">
        <f t="shared" si="164"/>
        <v>0.86893333697037889</v>
      </c>
      <c r="N335" s="111">
        <f t="shared" si="164"/>
        <v>0.87265867219878934</v>
      </c>
      <c r="O335" s="111">
        <f t="shared" si="164"/>
        <v>0.87738851705569343</v>
      </c>
      <c r="P335" s="111">
        <f t="shared" si="164"/>
        <v>0.88499105291315439</v>
      </c>
      <c r="Q335" s="111">
        <f t="shared" si="164"/>
        <v>0.88951430646431839</v>
      </c>
      <c r="R335" s="111">
        <f t="shared" ref="R335:V335" si="165">IF(R316=0,"",R316/R297)</f>
        <v>0.89158515950144135</v>
      </c>
      <c r="S335" s="111">
        <f t="shared" si="165"/>
        <v>0.89473557071396725</v>
      </c>
      <c r="T335" s="111">
        <f t="shared" si="165"/>
        <v>0.89703314316847294</v>
      </c>
      <c r="U335" s="111">
        <f t="shared" si="165"/>
        <v>0.90117997233750435</v>
      </c>
      <c r="V335" s="111">
        <f t="shared" si="165"/>
        <v>0.90439022060642871</v>
      </c>
      <c r="W335" s="111">
        <f t="shared" ref="W335" si="166">IF(W316=0,"",W316/W297)</f>
        <v>0.90916481663315363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0.92073836412161314</v>
      </c>
      <c r="F336" s="111">
        <f t="shared" si="167"/>
        <v>0.91780838172446777</v>
      </c>
      <c r="G336" s="111" t="str">
        <f t="shared" si="167"/>
        <v/>
      </c>
      <c r="H336" s="111">
        <f t="shared" si="167"/>
        <v>0.92514083380943091</v>
      </c>
      <c r="I336" s="111" t="str">
        <f t="shared" si="167"/>
        <v/>
      </c>
      <c r="J336" s="111">
        <f t="shared" si="167"/>
        <v>0.93028842993545291</v>
      </c>
      <c r="K336" s="111">
        <f t="shared" si="167"/>
        <v>0.92898080787870951</v>
      </c>
      <c r="L336" s="111">
        <f t="shared" si="167"/>
        <v>0.9347762563123666</v>
      </c>
      <c r="M336" s="111">
        <f t="shared" si="167"/>
        <v>0.93442760818822934</v>
      </c>
      <c r="N336" s="111">
        <f t="shared" si="167"/>
        <v>0.93687297928645363</v>
      </c>
      <c r="O336" s="111">
        <f t="shared" si="167"/>
        <v>0.93717845782218068</v>
      </c>
      <c r="P336" s="111">
        <f t="shared" si="167"/>
        <v>0.94434704123943991</v>
      </c>
      <c r="Q336" s="111">
        <f t="shared" si="167"/>
        <v>0.9444761378745834</v>
      </c>
      <c r="R336" s="111">
        <f t="shared" ref="R336:V336" si="168">IF(R317=0,"",R317/R298)</f>
        <v>0.94921678294856637</v>
      </c>
      <c r="S336" s="111">
        <f t="shared" si="168"/>
        <v>0.94846970512481588</v>
      </c>
      <c r="T336" s="111">
        <f t="shared" si="168"/>
        <v>0.94229688018180335</v>
      </c>
      <c r="U336" s="111">
        <f t="shared" si="168"/>
        <v>0.94921574046260226</v>
      </c>
      <c r="V336" s="111">
        <f t="shared" si="168"/>
        <v>0.95180628711843973</v>
      </c>
      <c r="W336" s="111">
        <f t="shared" ref="W336" si="169">IF(W317=0,"",W317/W298)</f>
        <v>0.95689824141510915</v>
      </c>
      <c r="DA336" s="63" t="s">
        <v>3692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0.83114957735209616</v>
      </c>
      <c r="F337" s="112">
        <f t="shared" si="170"/>
        <v>0.83598421735243933</v>
      </c>
      <c r="G337" s="112" t="str">
        <f t="shared" si="170"/>
        <v/>
      </c>
      <c r="H337" s="112">
        <f t="shared" si="170"/>
        <v>0.84565546000338476</v>
      </c>
      <c r="I337" s="112" t="str">
        <f t="shared" si="170"/>
        <v/>
      </c>
      <c r="J337" s="112">
        <f t="shared" si="170"/>
        <v>0.85533014074881653</v>
      </c>
      <c r="K337" s="112">
        <f t="shared" si="170"/>
        <v>0.86036168560559823</v>
      </c>
      <c r="L337" s="112">
        <f t="shared" si="170"/>
        <v>0.86501176973308336</v>
      </c>
      <c r="M337" s="112">
        <f t="shared" si="170"/>
        <v>0.8699648910574207</v>
      </c>
      <c r="N337" s="112">
        <f t="shared" si="170"/>
        <v>0.87493681199558837</v>
      </c>
      <c r="O337" s="112">
        <f t="shared" si="170"/>
        <v>0.88016614343482868</v>
      </c>
      <c r="P337" s="112">
        <f t="shared" si="170"/>
        <v>0.88453440903809644</v>
      </c>
      <c r="Q337" s="112">
        <f t="shared" si="170"/>
        <v>0.88972268801637622</v>
      </c>
      <c r="R337" s="112">
        <f t="shared" ref="R337:V337" si="171">IF(R318=0,"",R318/R299)</f>
        <v>0.89236657811902076</v>
      </c>
      <c r="S337" s="112">
        <f t="shared" si="171"/>
        <v>0.89754443596798583</v>
      </c>
      <c r="T337" s="112">
        <f t="shared" si="171"/>
        <v>0.90099350652060606</v>
      </c>
      <c r="U337" s="112">
        <f t="shared" si="171"/>
        <v>0.90425432760130919</v>
      </c>
      <c r="V337" s="112">
        <f t="shared" si="171"/>
        <v>0.90739182419544639</v>
      </c>
      <c r="W337" s="112">
        <f t="shared" ref="W337" si="172">IF(W318=0,"",W318/W299)</f>
        <v>0.90999427463685201</v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0.63077134184776829</v>
      </c>
      <c r="D339" s="112">
        <f t="shared" si="176"/>
        <v>0.64251792056259738</v>
      </c>
      <c r="E339" s="112">
        <f t="shared" si="176"/>
        <v>0.73978754700093652</v>
      </c>
      <c r="F339" s="112">
        <f t="shared" si="176"/>
        <v>0.73373854653816417</v>
      </c>
      <c r="G339" s="112">
        <f t="shared" si="176"/>
        <v>0.73380589531817431</v>
      </c>
      <c r="H339" s="112">
        <f t="shared" si="176"/>
        <v>0.7118148448316618</v>
      </c>
      <c r="I339" s="112">
        <f t="shared" si="176"/>
        <v>0.740551065278651</v>
      </c>
      <c r="J339" s="112">
        <f t="shared" si="176"/>
        <v>0.76317984947108175</v>
      </c>
      <c r="K339" s="112">
        <f t="shared" si="176"/>
        <v>0.74743621449713626</v>
      </c>
      <c r="L339" s="112">
        <f t="shared" si="176"/>
        <v>0.77662886846566104</v>
      </c>
      <c r="M339" s="112">
        <f t="shared" si="176"/>
        <v>0.76914961513932312</v>
      </c>
      <c r="N339" s="112">
        <f t="shared" si="176"/>
        <v>0.77678811364655842</v>
      </c>
      <c r="O339" s="112">
        <f t="shared" si="176"/>
        <v>0.7839769660039132</v>
      </c>
      <c r="P339" s="112">
        <f t="shared" si="176"/>
        <v>0.80373735376195388</v>
      </c>
      <c r="Q339" s="112">
        <f t="shared" si="176"/>
        <v>0.8086768963893598</v>
      </c>
      <c r="R339" s="112">
        <f t="shared" ref="R339:V339" si="177">IF(R320=0,"",R320/R301)</f>
        <v>0.83042175513634209</v>
      </c>
      <c r="S339" s="112">
        <f t="shared" si="177"/>
        <v>0.79868750087662355</v>
      </c>
      <c r="T339" s="112">
        <f t="shared" si="177"/>
        <v>0.84710515705292055</v>
      </c>
      <c r="U339" s="112">
        <f t="shared" si="177"/>
        <v>0.83704609853287726</v>
      </c>
      <c r="V339" s="112">
        <f t="shared" si="177"/>
        <v>0.8617931161980189</v>
      </c>
      <c r="W339" s="112">
        <f t="shared" ref="W339" si="178">IF(W320=0,"",W320/W301)</f>
        <v>0.78447170508427866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0.92336788642215517</v>
      </c>
      <c r="D340" s="113" t="str">
        <f t="shared" si="179"/>
        <v/>
      </c>
      <c r="E340" s="113">
        <f t="shared" si="179"/>
        <v>0.8921079465779489</v>
      </c>
      <c r="F340" s="113">
        <f t="shared" si="179"/>
        <v>0.88686320458995416</v>
      </c>
      <c r="G340" s="113">
        <f t="shared" si="179"/>
        <v>0.88893126689761925</v>
      </c>
      <c r="H340" s="113">
        <f t="shared" si="179"/>
        <v>0.8916797257792537</v>
      </c>
      <c r="I340" s="113">
        <f t="shared" si="179"/>
        <v>0.88139667745939332</v>
      </c>
      <c r="J340" s="113">
        <f t="shared" si="179"/>
        <v>0.89162135653113594</v>
      </c>
      <c r="K340" s="113">
        <f t="shared" si="179"/>
        <v>0.88794434371591491</v>
      </c>
      <c r="L340" s="113">
        <f t="shared" si="179"/>
        <v>0.89190742572903703</v>
      </c>
      <c r="M340" s="113">
        <f t="shared" si="179"/>
        <v>0.89009384147375392</v>
      </c>
      <c r="N340" s="113">
        <f t="shared" si="179"/>
        <v>0.89232291438555755</v>
      </c>
      <c r="O340" s="113">
        <f t="shared" si="179"/>
        <v>0.8808110491356973</v>
      </c>
      <c r="P340" s="113">
        <f t="shared" si="179"/>
        <v>0.90458750783829589</v>
      </c>
      <c r="Q340" s="113">
        <f t="shared" si="179"/>
        <v>0.91382841276214188</v>
      </c>
      <c r="R340" s="113">
        <f t="shared" ref="R340:V340" si="180">IF(R321=0,"",R321/R302)</f>
        <v>0.9200790550775948</v>
      </c>
      <c r="S340" s="113">
        <f t="shared" si="180"/>
        <v>0.91577459798447325</v>
      </c>
      <c r="T340" s="113">
        <f t="shared" si="180"/>
        <v>0.91602462106990146</v>
      </c>
      <c r="U340" s="113">
        <f t="shared" si="180"/>
        <v>0.92138313887796863</v>
      </c>
      <c r="V340" s="113">
        <f t="shared" si="180"/>
        <v>0.92545495851039372</v>
      </c>
      <c r="W340" s="113">
        <f t="shared" ref="W340" si="181">IF(W321=0,"",W321/W302)</f>
        <v>0.93320834555103693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 t="str">
        <f t="shared" si="182"/>
        <v/>
      </c>
      <c r="E341" s="111">
        <f t="shared" si="182"/>
        <v>0.77835100289531745</v>
      </c>
      <c r="F341" s="111">
        <f t="shared" si="182"/>
        <v>0.74274451692982801</v>
      </c>
      <c r="G341" s="111">
        <f t="shared" si="182"/>
        <v>0.76897642565602775</v>
      </c>
      <c r="H341" s="111">
        <f t="shared" si="182"/>
        <v>0.77220704004591068</v>
      </c>
      <c r="I341" s="111">
        <f t="shared" si="182"/>
        <v>0.78008843571884845</v>
      </c>
      <c r="J341" s="111">
        <f t="shared" si="182"/>
        <v>0.78344087621604053</v>
      </c>
      <c r="K341" s="111">
        <f t="shared" si="182"/>
        <v>0.78101832672738702</v>
      </c>
      <c r="L341" s="111">
        <f t="shared" si="182"/>
        <v>0.78670334125255581</v>
      </c>
      <c r="M341" s="111">
        <f t="shared" si="182"/>
        <v>0.79091782773624564</v>
      </c>
      <c r="N341" s="111">
        <f t="shared" si="182"/>
        <v>0.79444645576012674</v>
      </c>
      <c r="O341" s="111">
        <f t="shared" si="182"/>
        <v>0.78267605053877098</v>
      </c>
      <c r="P341" s="111">
        <f t="shared" si="182"/>
        <v>0.80562524429284899</v>
      </c>
      <c r="Q341" s="111">
        <f t="shared" si="182"/>
        <v>0.82159969950316447</v>
      </c>
      <c r="R341" s="111">
        <f t="shared" ref="R341:V341" si="183">IF(R322=0,"",R322/R303)</f>
        <v>0.83420685731971367</v>
      </c>
      <c r="S341" s="111">
        <f t="shared" si="183"/>
        <v>0.8342660725580795</v>
      </c>
      <c r="T341" s="111">
        <f t="shared" si="183"/>
        <v>0.83061231983566886</v>
      </c>
      <c r="U341" s="111">
        <f t="shared" si="183"/>
        <v>0.83897844409861211</v>
      </c>
      <c r="V341" s="111">
        <f t="shared" si="183"/>
        <v>0.84084924937137506</v>
      </c>
      <c r="W341" s="111">
        <f t="shared" ref="W341" si="184">IF(W322=0,"",W322/W303)</f>
        <v>0.8627579796231658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0.60613788374906541</v>
      </c>
      <c r="D343" s="124">
        <f t="shared" si="188"/>
        <v>0.60337528975162436</v>
      </c>
      <c r="E343" s="124">
        <f t="shared" si="188"/>
        <v>0.70318267788152677</v>
      </c>
      <c r="F343" s="124">
        <f t="shared" si="188"/>
        <v>0.70628039774077478</v>
      </c>
      <c r="G343" s="124">
        <f t="shared" si="188"/>
        <v>0.66837708869081214</v>
      </c>
      <c r="H343" s="124">
        <f t="shared" si="188"/>
        <v>0.6705768267588561</v>
      </c>
      <c r="I343" s="124">
        <f t="shared" si="188"/>
        <v>0.6479830737543063</v>
      </c>
      <c r="J343" s="124">
        <f t="shared" si="188"/>
        <v>0.69987547577283604</v>
      </c>
      <c r="K343" s="124">
        <f t="shared" si="188"/>
        <v>0.68941800746687587</v>
      </c>
      <c r="L343" s="124">
        <f t="shared" si="188"/>
        <v>0.73004274696975979</v>
      </c>
      <c r="M343" s="124">
        <f t="shared" si="188"/>
        <v>0.75926517898172352</v>
      </c>
      <c r="N343" s="124">
        <f t="shared" si="188"/>
        <v>0.73468897793269572</v>
      </c>
      <c r="O343" s="124">
        <f t="shared" si="188"/>
        <v>0.70441699271435665</v>
      </c>
      <c r="P343" s="124">
        <f t="shared" si="188"/>
        <v>0.72074934256944434</v>
      </c>
      <c r="Q343" s="124">
        <f t="shared" si="188"/>
        <v>0.74348966186081</v>
      </c>
      <c r="R343" s="124">
        <f t="shared" ref="R343:V343" si="189">IF(R324=0,"",R324/R305)</f>
        <v>0.75444360592122528</v>
      </c>
      <c r="S343" s="124">
        <f t="shared" si="189"/>
        <v>0.72875900742352906</v>
      </c>
      <c r="T343" s="124">
        <f t="shared" si="189"/>
        <v>0.75301958817117498</v>
      </c>
      <c r="U343" s="124">
        <f t="shared" si="189"/>
        <v>0.7597476732615106</v>
      </c>
      <c r="V343" s="124">
        <f t="shared" si="189"/>
        <v>0.77568911553382136</v>
      </c>
      <c r="W343" s="124">
        <f t="shared" ref="W343" si="190">IF(W324=0,"",W324/W305)</f>
        <v>0.7909592325710304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0.5822136764303546</v>
      </c>
      <c r="D344" s="111">
        <f t="shared" si="191"/>
        <v>0.58269177399600991</v>
      </c>
      <c r="E344" s="111">
        <f t="shared" si="191"/>
        <v>0.58433198270990927</v>
      </c>
      <c r="F344" s="111">
        <f t="shared" si="191"/>
        <v>0.59241016029816052</v>
      </c>
      <c r="G344" s="111">
        <f t="shared" si="191"/>
        <v>0.59185932206382097</v>
      </c>
      <c r="H344" s="111">
        <f t="shared" si="191"/>
        <v>0.58964680678160075</v>
      </c>
      <c r="I344" s="111">
        <f t="shared" si="191"/>
        <v>0.58416178852732614</v>
      </c>
      <c r="J344" s="111">
        <f t="shared" si="191"/>
        <v>0.5861287089548034</v>
      </c>
      <c r="K344" s="111">
        <f t="shared" si="191"/>
        <v>0.58392464226252683</v>
      </c>
      <c r="L344" s="111">
        <f t="shared" si="191"/>
        <v>0.58374715444225012</v>
      </c>
      <c r="M344" s="111">
        <f t="shared" si="191"/>
        <v>0.594776689844151</v>
      </c>
      <c r="N344" s="111">
        <f t="shared" si="191"/>
        <v>0.59800911907659515</v>
      </c>
      <c r="O344" s="111">
        <f t="shared" si="191"/>
        <v>0.59763046938239728</v>
      </c>
      <c r="P344" s="111">
        <f t="shared" si="191"/>
        <v>0.59713322410823433</v>
      </c>
      <c r="Q344" s="111">
        <f t="shared" si="191"/>
        <v>0.59712767765759667</v>
      </c>
      <c r="R344" s="111">
        <f t="shared" ref="R344:V344" si="192">IF(R325=0,"",R325/R306)</f>
        <v>0.59915182798916611</v>
      </c>
      <c r="S344" s="111">
        <f t="shared" si="192"/>
        <v>0.59922813872525149</v>
      </c>
      <c r="T344" s="111">
        <f t="shared" si="192"/>
        <v>0.60391682029258997</v>
      </c>
      <c r="U344" s="111">
        <f t="shared" si="192"/>
        <v>0.60734014758010069</v>
      </c>
      <c r="V344" s="111">
        <f t="shared" si="192"/>
        <v>0.61011586622087821</v>
      </c>
      <c r="W344" s="111">
        <f t="shared" ref="W344" si="193">IF(W325=0,"",W325/W306)</f>
        <v>0.61039738096693519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0.76068992930000867</v>
      </c>
      <c r="D345" s="45">
        <f t="shared" si="194"/>
        <v>0.75654495122696641</v>
      </c>
      <c r="E345" s="45">
        <f t="shared" si="194"/>
        <v>0.76967204200349193</v>
      </c>
      <c r="F345" s="45">
        <f t="shared" si="194"/>
        <v>0.77121967064724462</v>
      </c>
      <c r="G345" s="45">
        <f t="shared" si="194"/>
        <v>0.77516627402101512</v>
      </c>
      <c r="H345" s="45">
        <f t="shared" si="194"/>
        <v>0.77625626181168372</v>
      </c>
      <c r="I345" s="45">
        <f t="shared" si="194"/>
        <v>0.78202443451250359</v>
      </c>
      <c r="J345" s="45">
        <f t="shared" si="194"/>
        <v>0.78331937465938239</v>
      </c>
      <c r="K345" s="45">
        <f t="shared" si="194"/>
        <v>0.78543891471279215</v>
      </c>
      <c r="L345" s="45">
        <f t="shared" si="194"/>
        <v>0.78776379309125566</v>
      </c>
      <c r="M345" s="45">
        <f t="shared" si="194"/>
        <v>0.78921562052067196</v>
      </c>
      <c r="N345" s="45">
        <f t="shared" si="194"/>
        <v>0.79154928043466999</v>
      </c>
      <c r="O345" s="45">
        <f t="shared" si="194"/>
        <v>0.79336015988542552</v>
      </c>
      <c r="P345" s="45">
        <f t="shared" si="194"/>
        <v>0.80122588607044742</v>
      </c>
      <c r="Q345" s="45">
        <f t="shared" si="194"/>
        <v>0.8093667912471455</v>
      </c>
      <c r="R345" s="45">
        <f t="shared" ref="R345:V345" si="195">IF(R326=0,"",R326/R307)</f>
        <v>0.81898236242150491</v>
      </c>
      <c r="S345" s="45">
        <f t="shared" si="195"/>
        <v>0.83067841305907186</v>
      </c>
      <c r="T345" s="45">
        <f t="shared" si="195"/>
        <v>0.84598249222820587</v>
      </c>
      <c r="U345" s="45">
        <f t="shared" si="195"/>
        <v>0.85920327126306639</v>
      </c>
      <c r="V345" s="45">
        <f t="shared" si="195"/>
        <v>0.87056084683669532</v>
      </c>
      <c r="W345" s="45">
        <f t="shared" ref="W345" si="196">IF(W326=0,"",W326/W307)</f>
        <v>0.88102931858016331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0.12970238121059174</v>
      </c>
      <c r="D347" s="117">
        <f t="shared" si="197"/>
        <v>0.19474903487921358</v>
      </c>
      <c r="E347" s="117">
        <f t="shared" si="197"/>
        <v>0.10793085832500024</v>
      </c>
      <c r="F347" s="117">
        <f t="shared" si="197"/>
        <v>8.5191846259337456E-2</v>
      </c>
      <c r="G347" s="117">
        <f t="shared" si="197"/>
        <v>0.12103165436635313</v>
      </c>
      <c r="H347" s="117">
        <f t="shared" si="197"/>
        <v>0.10167856093981475</v>
      </c>
      <c r="I347" s="117">
        <f t="shared" si="197"/>
        <v>0.15409161059532486</v>
      </c>
      <c r="J347" s="117">
        <f t="shared" si="197"/>
        <v>9.6119803349747124E-2</v>
      </c>
      <c r="K347" s="117">
        <f t="shared" si="197"/>
        <v>0.15460391155485018</v>
      </c>
      <c r="L347" s="117">
        <f t="shared" si="197"/>
        <v>9.5200047104159788E-2</v>
      </c>
      <c r="M347" s="117">
        <f t="shared" si="197"/>
        <v>3.7111077944258886E-2</v>
      </c>
      <c r="N347" s="117">
        <f t="shared" si="197"/>
        <v>7.1654841066999167E-2</v>
      </c>
      <c r="O347" s="117">
        <f t="shared" si="197"/>
        <v>8.4922287065169841E-2</v>
      </c>
      <c r="P347" s="117">
        <f t="shared" si="197"/>
        <v>0.19863834894159293</v>
      </c>
      <c r="Q347" s="117">
        <f t="shared" si="197"/>
        <v>0.13049620097380618</v>
      </c>
      <c r="R347" s="117">
        <f t="shared" ref="R347:V347" si="198">R348+R351+R353+R362</f>
        <v>6.6707770991994597E-2</v>
      </c>
      <c r="S347" s="117">
        <f t="shared" si="198"/>
        <v>6.4822230583651358E-2</v>
      </c>
      <c r="T347" s="117">
        <f t="shared" si="198"/>
        <v>7.3274853906773532E-2</v>
      </c>
      <c r="U347" s="117">
        <f t="shared" si="198"/>
        <v>8.0853709824983522E-2</v>
      </c>
      <c r="V347" s="117">
        <f t="shared" si="198"/>
        <v>8.8817892484099756E-2</v>
      </c>
      <c r="W347" s="117">
        <f t="shared" ref="W347" si="199">W348+W351+W353+W362</f>
        <v>0.10646719622075308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0.12970238121059174</v>
      </c>
      <c r="D362" s="122">
        <v>0.19474903487921358</v>
      </c>
      <c r="E362" s="122">
        <v>0.10793085832500024</v>
      </c>
      <c r="F362" s="122">
        <v>8.5191846259337456E-2</v>
      </c>
      <c r="G362" s="122">
        <v>0.12103165436635313</v>
      </c>
      <c r="H362" s="122">
        <v>0.10167856093981475</v>
      </c>
      <c r="I362" s="122">
        <v>0.15409161059532486</v>
      </c>
      <c r="J362" s="122">
        <v>9.6119803349747124E-2</v>
      </c>
      <c r="K362" s="122">
        <v>0.15460391155485018</v>
      </c>
      <c r="L362" s="122">
        <v>9.5200047104159788E-2</v>
      </c>
      <c r="M362" s="122">
        <v>3.7111077944258886E-2</v>
      </c>
      <c r="N362" s="122">
        <v>7.1654841066999167E-2</v>
      </c>
      <c r="O362" s="122">
        <v>8.4922287065169841E-2</v>
      </c>
      <c r="P362" s="122">
        <v>0.19863834894159293</v>
      </c>
      <c r="Q362" s="122">
        <v>0.13049620097380618</v>
      </c>
      <c r="R362" s="122">
        <v>6.6707770991994597E-2</v>
      </c>
      <c r="S362" s="122">
        <v>6.4822230583651358E-2</v>
      </c>
      <c r="T362" s="122">
        <v>7.3274853906773532E-2</v>
      </c>
      <c r="U362" s="122">
        <v>8.0853709824983522E-2</v>
      </c>
      <c r="V362" s="122">
        <v>8.8817892484099756E-2</v>
      </c>
      <c r="W362" s="122">
        <v>0.10646719622075308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0.12970238121059174</v>
      </c>
      <c r="D363" s="98">
        <v>0.19474903487921358</v>
      </c>
      <c r="E363" s="98">
        <v>0.10793085832500024</v>
      </c>
      <c r="F363" s="98">
        <v>8.5191846259337456E-2</v>
      </c>
      <c r="G363" s="98">
        <v>0.12103165436635313</v>
      </c>
      <c r="H363" s="98">
        <v>0.10167856093981475</v>
      </c>
      <c r="I363" s="98">
        <v>0.15409161059532486</v>
      </c>
      <c r="J363" s="98">
        <v>9.6119803349747124E-2</v>
      </c>
      <c r="K363" s="98">
        <v>0.15460391155485018</v>
      </c>
      <c r="L363" s="98">
        <v>9.5200047104159788E-2</v>
      </c>
      <c r="M363" s="98">
        <v>3.7111077944258886E-2</v>
      </c>
      <c r="N363" s="98">
        <v>7.1654841066999167E-2</v>
      </c>
      <c r="O363" s="98">
        <v>8.4922287065169841E-2</v>
      </c>
      <c r="P363" s="98">
        <v>0.19863834894159293</v>
      </c>
      <c r="Q363" s="98">
        <v>0.13049620097380618</v>
      </c>
      <c r="R363" s="98">
        <v>6.6707770991994597E-2</v>
      </c>
      <c r="S363" s="98">
        <v>6.4822230583651358E-2</v>
      </c>
      <c r="T363" s="98">
        <v>7.3274853906773532E-2</v>
      </c>
      <c r="U363" s="98">
        <v>8.0853709824983522E-2</v>
      </c>
      <c r="V363" s="98">
        <v>8.8817892484099756E-2</v>
      </c>
      <c r="W363" s="98">
        <v>0.10646719622075308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6932.6381508473569</v>
      </c>
      <c r="D366" s="117">
        <f t="shared" si="204"/>
        <v>11839.550202755623</v>
      </c>
      <c r="E366" s="117">
        <f t="shared" si="204"/>
        <v>11564.919046467587</v>
      </c>
      <c r="F366" s="117">
        <f t="shared" si="204"/>
        <v>12513.345769273354</v>
      </c>
      <c r="G366" s="117">
        <f t="shared" si="204"/>
        <v>12518.986113921712</v>
      </c>
      <c r="H366" s="117">
        <f t="shared" si="204"/>
        <v>10984.670357590232</v>
      </c>
      <c r="I366" s="117">
        <f t="shared" si="204"/>
        <v>9582.0509755054209</v>
      </c>
      <c r="J366" s="117">
        <f t="shared" si="204"/>
        <v>9431.776179354023</v>
      </c>
      <c r="K366" s="117">
        <f t="shared" si="204"/>
        <v>10600.695606241305</v>
      </c>
      <c r="L366" s="117">
        <f t="shared" si="204"/>
        <v>12946.443692592682</v>
      </c>
      <c r="M366" s="117">
        <f t="shared" si="204"/>
        <v>12213.418313196764</v>
      </c>
      <c r="N366" s="117">
        <f t="shared" si="204"/>
        <v>12737.131820356672</v>
      </c>
      <c r="O366" s="117">
        <f t="shared" si="204"/>
        <v>11837.025396815468</v>
      </c>
      <c r="P366" s="117">
        <f t="shared" si="204"/>
        <v>10710.300240187935</v>
      </c>
      <c r="Q366" s="117">
        <f t="shared" si="204"/>
        <v>10562.087293664461</v>
      </c>
      <c r="R366" s="117">
        <f t="shared" ref="R366:V366" si="205">R367+R370+R372+R381</f>
        <v>9975.2112481418608</v>
      </c>
      <c r="S366" s="117">
        <f t="shared" si="205"/>
        <v>9268.3047900990623</v>
      </c>
      <c r="T366" s="117">
        <f t="shared" si="205"/>
        <v>8564.3419805790581</v>
      </c>
      <c r="U366" s="117">
        <f t="shared" si="205"/>
        <v>8824.3365225836769</v>
      </c>
      <c r="V366" s="117">
        <f t="shared" si="205"/>
        <v>8407.5216920412586</v>
      </c>
      <c r="W366" s="117">
        <f t="shared" ref="W366" si="206">W367+W370+W372+W381</f>
        <v>9124.6347478465777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5631.1263589758591</v>
      </c>
      <c r="D367" s="122">
        <f t="shared" si="207"/>
        <v>10085.064566481593</v>
      </c>
      <c r="E367" s="122">
        <f t="shared" si="207"/>
        <v>9269.0504494138895</v>
      </c>
      <c r="F367" s="122">
        <f t="shared" si="207"/>
        <v>10209.311492057681</v>
      </c>
      <c r="G367" s="122">
        <f t="shared" si="207"/>
        <v>10204.033545039172</v>
      </c>
      <c r="H367" s="122">
        <f t="shared" si="207"/>
        <v>8821.5883762534722</v>
      </c>
      <c r="I367" s="122">
        <f t="shared" si="207"/>
        <v>7268.789238618031</v>
      </c>
      <c r="J367" s="122">
        <f t="shared" si="207"/>
        <v>7426.0362917473658</v>
      </c>
      <c r="K367" s="122">
        <f t="shared" si="207"/>
        <v>8402.7566012705465</v>
      </c>
      <c r="L367" s="122">
        <f t="shared" si="207"/>
        <v>10495.729667817415</v>
      </c>
      <c r="M367" s="122">
        <f t="shared" si="207"/>
        <v>9537.9323087494959</v>
      </c>
      <c r="N367" s="122">
        <f t="shared" si="207"/>
        <v>10143.202482342651</v>
      </c>
      <c r="O367" s="122">
        <f t="shared" si="207"/>
        <v>9505.3973356032402</v>
      </c>
      <c r="P367" s="122">
        <f t="shared" si="207"/>
        <v>8408.6165716410633</v>
      </c>
      <c r="Q367" s="122">
        <f t="shared" si="207"/>
        <v>8237.7143808766996</v>
      </c>
      <c r="R367" s="122">
        <f t="shared" ref="R367:V367" si="208">SUM(R368:R369)</f>
        <v>7650.8255676466006</v>
      </c>
      <c r="S367" s="122">
        <f t="shared" si="208"/>
        <v>6953.5893933189082</v>
      </c>
      <c r="T367" s="122">
        <f t="shared" si="208"/>
        <v>6189.5239911183517</v>
      </c>
      <c r="U367" s="122">
        <f t="shared" si="208"/>
        <v>6463.1347433235633</v>
      </c>
      <c r="V367" s="122">
        <f t="shared" si="208"/>
        <v>6085.0921679555004</v>
      </c>
      <c r="W367" s="122">
        <f t="shared" ref="W367" si="209">SUM(W368:W369)</f>
        <v>6601.4217241354163</v>
      </c>
      <c r="DA367" s="130" t="s">
        <v>4021</v>
      </c>
    </row>
    <row r="368" spans="1:105" ht="12" customHeight="1" x14ac:dyDescent="0.25">
      <c r="A368" s="97" t="s">
        <v>203</v>
      </c>
      <c r="B368" s="98"/>
      <c r="C368" s="98">
        <v>5621.2364164961127</v>
      </c>
      <c r="D368" s="98">
        <v>10067.777131741486</v>
      </c>
      <c r="E368" s="98">
        <v>9242.9032430206244</v>
      </c>
      <c r="F368" s="98">
        <v>10176.343288731385</v>
      </c>
      <c r="G368" s="98">
        <v>10172.560373080783</v>
      </c>
      <c r="H368" s="98">
        <v>8799.9830570917129</v>
      </c>
      <c r="I368" s="98">
        <v>7254.9046110208374</v>
      </c>
      <c r="J368" s="98">
        <v>7410.5456608211398</v>
      </c>
      <c r="K368" s="98">
        <v>8384.5932796318502</v>
      </c>
      <c r="L368" s="98">
        <v>10469.70213483957</v>
      </c>
      <c r="M368" s="98">
        <v>9506.084388053403</v>
      </c>
      <c r="N368" s="98">
        <v>10109.242635105487</v>
      </c>
      <c r="O368" s="98">
        <v>9474.9088207053537</v>
      </c>
      <c r="P368" s="98">
        <v>8381.4729653598661</v>
      </c>
      <c r="Q368" s="98">
        <v>8210.6188714560158</v>
      </c>
      <c r="R368" s="98">
        <v>7625.9659691057577</v>
      </c>
      <c r="S368" s="98">
        <v>6933.7344339951987</v>
      </c>
      <c r="T368" s="98">
        <v>6170.4122938889532</v>
      </c>
      <c r="U368" s="98">
        <v>6442.9037891621356</v>
      </c>
      <c r="V368" s="98">
        <v>6065.7833732040972</v>
      </c>
      <c r="W368" s="98">
        <v>6581.7522429932769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9.8899424797464643</v>
      </c>
      <c r="D369" s="98">
        <v>17.287434740107091</v>
      </c>
      <c r="E369" s="98">
        <v>26.147206393264611</v>
      </c>
      <c r="F369" s="98">
        <v>32.968203326296418</v>
      </c>
      <c r="G369" s="98">
        <v>31.473171958388132</v>
      </c>
      <c r="H369" s="98">
        <v>21.605319161758619</v>
      </c>
      <c r="I369" s="98">
        <v>13.884627597193255</v>
      </c>
      <c r="J369" s="98">
        <v>15.490630926225808</v>
      </c>
      <c r="K369" s="98">
        <v>18.163321638696704</v>
      </c>
      <c r="L369" s="98">
        <v>26.027532977845034</v>
      </c>
      <c r="M369" s="98">
        <v>31.847920696093261</v>
      </c>
      <c r="N369" s="98">
        <v>33.959847237163359</v>
      </c>
      <c r="O369" s="98">
        <v>30.488514897886148</v>
      </c>
      <c r="P369" s="98">
        <v>27.143606281197187</v>
      </c>
      <c r="Q369" s="98">
        <v>27.095509420683651</v>
      </c>
      <c r="R369" s="98">
        <v>24.859598540842935</v>
      </c>
      <c r="S369" s="98">
        <v>19.854959323709728</v>
      </c>
      <c r="T369" s="98">
        <v>19.111697229398185</v>
      </c>
      <c r="U369" s="98">
        <v>20.230954161427878</v>
      </c>
      <c r="V369" s="98">
        <v>19.308794751402854</v>
      </c>
      <c r="W369" s="98">
        <v>19.669481142139489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31.420880350873212</v>
      </c>
      <c r="D370" s="122">
        <f t="shared" si="210"/>
        <v>33.200641200185146</v>
      </c>
      <c r="E370" s="122">
        <f t="shared" si="210"/>
        <v>31.014805458062927</v>
      </c>
      <c r="F370" s="122">
        <f t="shared" si="210"/>
        <v>23.271310355981324</v>
      </c>
      <c r="G370" s="122">
        <f t="shared" si="210"/>
        <v>21.27653474620594</v>
      </c>
      <c r="H370" s="122">
        <f t="shared" si="210"/>
        <v>44.101709495659485</v>
      </c>
      <c r="I370" s="122">
        <f t="shared" si="210"/>
        <v>68.064789274952275</v>
      </c>
      <c r="J370" s="122">
        <f t="shared" si="210"/>
        <v>29.470645349287086</v>
      </c>
      <c r="K370" s="122">
        <f t="shared" si="210"/>
        <v>24.796108945254542</v>
      </c>
      <c r="L370" s="122">
        <f t="shared" si="210"/>
        <v>46.460904903976882</v>
      </c>
      <c r="M370" s="122">
        <f t="shared" si="210"/>
        <v>26.290005947755365</v>
      </c>
      <c r="N370" s="122">
        <f t="shared" si="210"/>
        <v>22.661388066806641</v>
      </c>
      <c r="O370" s="122">
        <f t="shared" si="210"/>
        <v>14.95963844701703</v>
      </c>
      <c r="P370" s="122">
        <f t="shared" si="210"/>
        <v>7.4598415265083737</v>
      </c>
      <c r="Q370" s="122">
        <f t="shared" si="210"/>
        <v>9.9225254453942515</v>
      </c>
      <c r="R370" s="122">
        <f t="shared" si="210"/>
        <v>7.2874533126931942</v>
      </c>
      <c r="S370" s="122">
        <f t="shared" si="210"/>
        <v>16.325231784055532</v>
      </c>
      <c r="T370" s="122">
        <f t="shared" si="210"/>
        <v>12.311893101442617</v>
      </c>
      <c r="U370" s="122">
        <f t="shared" si="210"/>
        <v>11.699363664165489</v>
      </c>
      <c r="V370" s="122">
        <f t="shared" si="210"/>
        <v>12.470039679938607</v>
      </c>
      <c r="W370" s="122">
        <f t="shared" si="210"/>
        <v>7.1183314874631414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31.420880350873212</v>
      </c>
      <c r="D371" s="98">
        <f>RES_hhdet_in_fech!D110</f>
        <v>33.200641200185146</v>
      </c>
      <c r="E371" s="98">
        <f>RES_hhdet_in_fech!E110</f>
        <v>31.014805458062927</v>
      </c>
      <c r="F371" s="98">
        <f>RES_hhdet_in_fech!F110</f>
        <v>23.271310355981324</v>
      </c>
      <c r="G371" s="98">
        <f>RES_hhdet_in_fech!G110</f>
        <v>21.27653474620594</v>
      </c>
      <c r="H371" s="98">
        <f>RES_hhdet_in_fech!H110</f>
        <v>44.101709495659485</v>
      </c>
      <c r="I371" s="98">
        <f>RES_hhdet_in_fech!I110</f>
        <v>68.064789274952275</v>
      </c>
      <c r="J371" s="98">
        <f>RES_hhdet_in_fech!J110</f>
        <v>29.470645349287086</v>
      </c>
      <c r="K371" s="98">
        <f>RES_hhdet_in_fech!K110</f>
        <v>24.796108945254542</v>
      </c>
      <c r="L371" s="98">
        <f>RES_hhdet_in_fech!L110</f>
        <v>46.460904903976882</v>
      </c>
      <c r="M371" s="98">
        <f>RES_hhdet_in_fech!M110</f>
        <v>26.290005947755365</v>
      </c>
      <c r="N371" s="98">
        <f>RES_hhdet_in_fech!N110</f>
        <v>22.661388066806641</v>
      </c>
      <c r="O371" s="98">
        <f>RES_hhdet_in_fech!O110</f>
        <v>14.95963844701703</v>
      </c>
      <c r="P371" s="98">
        <f>RES_hhdet_in_fech!P110</f>
        <v>7.4598415265083737</v>
      </c>
      <c r="Q371" s="98">
        <f>RES_hhdet_in_fech!Q110</f>
        <v>9.9225254453942515</v>
      </c>
      <c r="R371" s="98">
        <f>RES_hhdet_in_fech!R110</f>
        <v>7.2874533126931942</v>
      </c>
      <c r="S371" s="98">
        <f>RES_hhdet_in_fech!S110</f>
        <v>16.325231784055532</v>
      </c>
      <c r="T371" s="98">
        <f>RES_hhdet_in_fech!T110</f>
        <v>12.311893101442617</v>
      </c>
      <c r="U371" s="98">
        <f>RES_hhdet_in_fech!U110</f>
        <v>11.699363664165489</v>
      </c>
      <c r="V371" s="98">
        <f>RES_hhdet_in_fech!V110</f>
        <v>12.470039679938607</v>
      </c>
      <c r="W371" s="98">
        <f>RES_hhdet_in_fech!W110</f>
        <v>7.1183314874631414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666.28253608679893</v>
      </c>
      <c r="D372" s="122">
        <v>1105.0147442547375</v>
      </c>
      <c r="E372" s="122">
        <v>1406.5027019107417</v>
      </c>
      <c r="F372" s="122">
        <v>1452.6627297881894</v>
      </c>
      <c r="G372" s="122">
        <v>1415.1228790850087</v>
      </c>
      <c r="H372" s="122">
        <v>1331.740585165162</v>
      </c>
      <c r="I372" s="122">
        <v>1358.2897547457223</v>
      </c>
      <c r="J372" s="122">
        <v>1327.3806488749049</v>
      </c>
      <c r="K372" s="122">
        <v>1435.3690245659757</v>
      </c>
      <c r="L372" s="122">
        <v>1694.1484094046591</v>
      </c>
      <c r="M372" s="122">
        <v>1891.624428366538</v>
      </c>
      <c r="N372" s="122">
        <v>1771.8026886838099</v>
      </c>
      <c r="O372" s="122">
        <v>1499.7015053116365</v>
      </c>
      <c r="P372" s="122">
        <v>1513.367790748463</v>
      </c>
      <c r="Q372" s="122">
        <v>1575.6127086777792</v>
      </c>
      <c r="R372" s="122">
        <v>1601.606164830577</v>
      </c>
      <c r="S372" s="122">
        <v>1544.8706962954016</v>
      </c>
      <c r="T372" s="122">
        <v>1625.0725328038566</v>
      </c>
      <c r="U372" s="122">
        <v>1601.4769263573512</v>
      </c>
      <c r="V372" s="122">
        <v>1595.3350902134541</v>
      </c>
      <c r="W372" s="122">
        <v>1817.9000232627241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589.31598484443714</v>
      </c>
      <c r="D373" s="98">
        <v>1108.1913861556886</v>
      </c>
      <c r="E373" s="98">
        <v>1188.0809350339875</v>
      </c>
      <c r="F373" s="98">
        <v>1210.3451829037479</v>
      </c>
      <c r="G373" s="98">
        <v>1252.9429319931339</v>
      </c>
      <c r="H373" s="98">
        <v>1128.7741113829316</v>
      </c>
      <c r="I373" s="98">
        <v>1145.4332344134666</v>
      </c>
      <c r="J373" s="98">
        <v>1022.6668887372514</v>
      </c>
      <c r="K373" s="98">
        <v>1163.2547734576722</v>
      </c>
      <c r="L373" s="98">
        <v>1403.0425943839714</v>
      </c>
      <c r="M373" s="98">
        <v>1597.7633812481456</v>
      </c>
      <c r="N373" s="98">
        <v>1585.5103940663007</v>
      </c>
      <c r="O373" s="98">
        <v>1342.3883295563071</v>
      </c>
      <c r="P373" s="98">
        <v>1386.469290944149</v>
      </c>
      <c r="Q373" s="98">
        <v>1407.4894836289154</v>
      </c>
      <c r="R373" s="98">
        <v>1368.0488251907973</v>
      </c>
      <c r="S373" s="98">
        <v>1305.4166976347565</v>
      </c>
      <c r="T373" s="98">
        <v>1317.4880057946314</v>
      </c>
      <c r="U373" s="98">
        <v>1397.3298270992984</v>
      </c>
      <c r="V373" s="98">
        <v>1342.1288954083739</v>
      </c>
      <c r="W373" s="98">
        <v>1771.532528551061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1568.8119252357008</v>
      </c>
      <c r="F374" s="98">
        <v>2326.5492262229091</v>
      </c>
      <c r="G374" s="98">
        <v>0</v>
      </c>
      <c r="H374" s="98">
        <v>1796.8816654211371</v>
      </c>
      <c r="I374" s="98">
        <v>0</v>
      </c>
      <c r="J374" s="98">
        <v>1594.4387549064982</v>
      </c>
      <c r="K374" s="98">
        <v>1351.6397970479795</v>
      </c>
      <c r="L374" s="98">
        <v>1912.4070048893411</v>
      </c>
      <c r="M374" s="98">
        <v>1684.9012277989507</v>
      </c>
      <c r="N374" s="98">
        <v>1744.9510572050992</v>
      </c>
      <c r="O374" s="98">
        <v>1199.5682568426951</v>
      </c>
      <c r="P374" s="98">
        <v>1370.8458342169326</v>
      </c>
      <c r="Q374" s="98">
        <v>1290.6215661375627</v>
      </c>
      <c r="R374" s="98">
        <v>1564.253596535548</v>
      </c>
      <c r="S374" s="98">
        <v>1161.9351098492618</v>
      </c>
      <c r="T374" s="98">
        <v>1184.020866292607</v>
      </c>
      <c r="U374" s="98">
        <v>1212.2771326657571</v>
      </c>
      <c r="V374" s="98">
        <v>1185.4440948814047</v>
      </c>
      <c r="W374" s="98">
        <v>1795.9547124482733</v>
      </c>
      <c r="DA374" s="63" t="s">
        <v>4028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736.43049054723019</v>
      </c>
      <c r="F375" s="101">
        <v>1165.8807635107332</v>
      </c>
      <c r="G375" s="101">
        <v>0</v>
      </c>
      <c r="H375" s="101">
        <v>871.51164025301819</v>
      </c>
      <c r="I375" s="101">
        <v>0</v>
      </c>
      <c r="J375" s="101">
        <v>768.30674718019498</v>
      </c>
      <c r="K375" s="101">
        <v>687.43572880869169</v>
      </c>
      <c r="L375" s="101">
        <v>924.03866668001911</v>
      </c>
      <c r="M375" s="101">
        <v>849.63979629649646</v>
      </c>
      <c r="N375" s="101">
        <v>880.78325276999453</v>
      </c>
      <c r="O375" s="101">
        <v>628.86007345873099</v>
      </c>
      <c r="P375" s="101">
        <v>660.73040499080048</v>
      </c>
      <c r="Q375" s="101">
        <v>649.81901177418183</v>
      </c>
      <c r="R375" s="101">
        <v>738.04055030594998</v>
      </c>
      <c r="S375" s="101">
        <v>584.39831357185119</v>
      </c>
      <c r="T375" s="101">
        <v>690.07289839172995</v>
      </c>
      <c r="U375" s="101">
        <v>643.00134924314375</v>
      </c>
      <c r="V375" s="101">
        <v>616.91046011346259</v>
      </c>
      <c r="W375" s="101">
        <v>860.04313762285153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832.38143468847034</v>
      </c>
      <c r="F376" s="104">
        <v>1160.6684627121758</v>
      </c>
      <c r="G376" s="104">
        <v>0</v>
      </c>
      <c r="H376" s="104">
        <v>925.3700251681189</v>
      </c>
      <c r="I376" s="104">
        <v>0</v>
      </c>
      <c r="J376" s="104">
        <v>826.13200772630319</v>
      </c>
      <c r="K376" s="104">
        <v>664.20406823928784</v>
      </c>
      <c r="L376" s="104">
        <v>988.36833820932213</v>
      </c>
      <c r="M376" s="104">
        <v>835.26143150245412</v>
      </c>
      <c r="N376" s="104">
        <v>864.16780443510481</v>
      </c>
      <c r="O376" s="104">
        <v>570.70818338396418</v>
      </c>
      <c r="P376" s="104">
        <v>710.11542922613228</v>
      </c>
      <c r="Q376" s="104">
        <v>640.80255436338132</v>
      </c>
      <c r="R376" s="104">
        <v>826.21304622959804</v>
      </c>
      <c r="S376" s="104">
        <v>577.53679627741053</v>
      </c>
      <c r="T376" s="104">
        <v>493.94796790087719</v>
      </c>
      <c r="U376" s="104">
        <v>569.27578342261359</v>
      </c>
      <c r="V376" s="104">
        <v>568.53363476794198</v>
      </c>
      <c r="W376" s="104">
        <v>935.91157482542167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1314.822268351681</v>
      </c>
      <c r="D377" s="101">
        <v>1038.5258644667765</v>
      </c>
      <c r="E377" s="101">
        <v>1981.2827722989452</v>
      </c>
      <c r="F377" s="101">
        <v>1994.3870930448229</v>
      </c>
      <c r="G377" s="101">
        <v>1942.3285023984713</v>
      </c>
      <c r="H377" s="101">
        <v>1878.9830857400812</v>
      </c>
      <c r="I377" s="101">
        <v>2033.7802685200838</v>
      </c>
      <c r="J377" s="101">
        <v>1984.7225907568381</v>
      </c>
      <c r="K377" s="101">
        <v>1997.3456165598714</v>
      </c>
      <c r="L377" s="101">
        <v>2127.8066159789378</v>
      </c>
      <c r="M377" s="101">
        <v>2151.3248881061927</v>
      </c>
      <c r="N377" s="101">
        <v>2057.6965687214665</v>
      </c>
      <c r="O377" s="101">
        <v>1999.0672765810571</v>
      </c>
      <c r="P377" s="101">
        <v>1845.6269355863894</v>
      </c>
      <c r="Q377" s="101">
        <v>1829.8856879663854</v>
      </c>
      <c r="R377" s="101">
        <v>1892.5666052794475</v>
      </c>
      <c r="S377" s="101">
        <v>1797.2355417361912</v>
      </c>
      <c r="T377" s="101">
        <v>2094.0077942313965</v>
      </c>
      <c r="U377" s="101">
        <v>1846.1996202521198</v>
      </c>
      <c r="V377" s="101">
        <v>1957.3475866777387</v>
      </c>
      <c r="W377" s="101">
        <v>1440.8564122003074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1259.1948032610715</v>
      </c>
      <c r="D378" s="104">
        <v>0</v>
      </c>
      <c r="E378" s="104">
        <v>1901.2642483758541</v>
      </c>
      <c r="F378" s="104">
        <v>1622.8381481306881</v>
      </c>
      <c r="G378" s="104">
        <v>1802.1141193202436</v>
      </c>
      <c r="H378" s="104">
        <v>1780.7424038168863</v>
      </c>
      <c r="I378" s="104">
        <v>2012.1573601977311</v>
      </c>
      <c r="J378" s="104">
        <v>1889.2312808851168</v>
      </c>
      <c r="K378" s="104">
        <v>1883.0978610677598</v>
      </c>
      <c r="L378" s="104">
        <v>1947.1563369535684</v>
      </c>
      <c r="M378" s="104">
        <v>2090.7071752107854</v>
      </c>
      <c r="N378" s="104">
        <v>1952.6689938346613</v>
      </c>
      <c r="O378" s="104">
        <v>1760.4922122524315</v>
      </c>
      <c r="P378" s="104">
        <v>1663.0722881661288</v>
      </c>
      <c r="Q378" s="104">
        <v>1721.4741152871343</v>
      </c>
      <c r="R378" s="104">
        <v>1742.1119183766987</v>
      </c>
      <c r="S378" s="104">
        <v>1791.6323790941176</v>
      </c>
      <c r="T378" s="104">
        <v>1763.8137754855272</v>
      </c>
      <c r="U378" s="104">
        <v>1713.5893582468966</v>
      </c>
      <c r="V378" s="104">
        <v>1670.6697675382061</v>
      </c>
      <c r="W378" s="104">
        <v>1851.8110195732656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278.24373488904081</v>
      </c>
      <c r="D379" s="98">
        <v>0</v>
      </c>
      <c r="E379" s="98">
        <v>925.47815029509172</v>
      </c>
      <c r="F379" s="98">
        <v>713.69793699828597</v>
      </c>
      <c r="G379" s="98">
        <v>866.39873314744545</v>
      </c>
      <c r="H379" s="98">
        <v>846.7799247914943</v>
      </c>
      <c r="I379" s="98">
        <v>1085.2023592942169</v>
      </c>
      <c r="J379" s="98">
        <v>945.48001415786814</v>
      </c>
      <c r="K379" s="98">
        <v>963.60468671008016</v>
      </c>
      <c r="L379" s="98">
        <v>986.76248472575662</v>
      </c>
      <c r="M379" s="98">
        <v>1099.0013722490455</v>
      </c>
      <c r="N379" s="98">
        <v>1022.8853372649182</v>
      </c>
      <c r="O379" s="98">
        <v>965.52276131249494</v>
      </c>
      <c r="P379" s="98">
        <v>816.35020495184835</v>
      </c>
      <c r="Q379" s="98">
        <v>831.51293181712674</v>
      </c>
      <c r="R379" s="98">
        <v>839.78883822560545</v>
      </c>
      <c r="S379" s="98">
        <v>910.50130605344998</v>
      </c>
      <c r="T379" s="98">
        <v>874.42563718228791</v>
      </c>
      <c r="U379" s="98">
        <v>836.63964022301445</v>
      </c>
      <c r="V379" s="98">
        <v>782.52943605134521</v>
      </c>
      <c r="W379" s="98">
        <v>901.22195362985917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980.95106837203048</v>
      </c>
      <c r="D380" s="98">
        <v>0</v>
      </c>
      <c r="E380" s="98">
        <v>975.7860980807626</v>
      </c>
      <c r="F380" s="98">
        <v>909.1402111324021</v>
      </c>
      <c r="G380" s="98">
        <v>935.71538617279793</v>
      </c>
      <c r="H380" s="98">
        <v>933.96247902539164</v>
      </c>
      <c r="I380" s="98">
        <v>926.95500090351482</v>
      </c>
      <c r="J380" s="98">
        <v>943.75126672724855</v>
      </c>
      <c r="K380" s="98">
        <v>919.49317435768012</v>
      </c>
      <c r="L380" s="98">
        <v>960.39385222781164</v>
      </c>
      <c r="M380" s="98">
        <v>991.70580296174012</v>
      </c>
      <c r="N380" s="98">
        <v>929.78365656974279</v>
      </c>
      <c r="O380" s="98">
        <v>794.96945093993691</v>
      </c>
      <c r="P380" s="98">
        <v>846.72208321428025</v>
      </c>
      <c r="Q380" s="98">
        <v>889.96118347000777</v>
      </c>
      <c r="R380" s="98">
        <v>902.32308015109345</v>
      </c>
      <c r="S380" s="98">
        <v>881.13107304066739</v>
      </c>
      <c r="T380" s="98">
        <v>889.3881383032392</v>
      </c>
      <c r="U380" s="98">
        <v>876.94971802388216</v>
      </c>
      <c r="V380" s="98">
        <v>888.14033148686076</v>
      </c>
      <c r="W380" s="98">
        <v>950.58906594340624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603.80837543382461</v>
      </c>
      <c r="D381" s="122">
        <v>616.27025081910836</v>
      </c>
      <c r="E381" s="122">
        <v>858.35108968489214</v>
      </c>
      <c r="F381" s="122">
        <v>828.10023707150185</v>
      </c>
      <c r="G381" s="122">
        <v>878.55315505132376</v>
      </c>
      <c r="H381" s="122">
        <v>787.23968667593897</v>
      </c>
      <c r="I381" s="122">
        <v>886.90719286671583</v>
      </c>
      <c r="J381" s="122">
        <v>648.88859338246493</v>
      </c>
      <c r="K381" s="122">
        <v>737.77387145952798</v>
      </c>
      <c r="L381" s="122">
        <v>710.10471046663054</v>
      </c>
      <c r="M381" s="122">
        <v>757.57157013297444</v>
      </c>
      <c r="N381" s="122">
        <v>799.46526126340325</v>
      </c>
      <c r="O381" s="122">
        <v>816.96691745357384</v>
      </c>
      <c r="P381" s="122">
        <v>780.85603627190073</v>
      </c>
      <c r="Q381" s="122">
        <v>738.83767866458834</v>
      </c>
      <c r="R381" s="122">
        <v>715.49206235198949</v>
      </c>
      <c r="S381" s="122">
        <v>753.51946870069662</v>
      </c>
      <c r="T381" s="122">
        <v>737.43356355540709</v>
      </c>
      <c r="U381" s="122">
        <v>748.02548923859592</v>
      </c>
      <c r="V381" s="122">
        <v>714.62439419236409</v>
      </c>
      <c r="W381" s="122">
        <v>698.19466896097344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610.66703772408391</v>
      </c>
      <c r="D382" s="98">
        <v>670.30569560354911</v>
      </c>
      <c r="E382" s="98">
        <v>826.31555100025435</v>
      </c>
      <c r="F382" s="98">
        <v>787.87844220541126</v>
      </c>
      <c r="G382" s="98">
        <v>939.68880030448133</v>
      </c>
      <c r="H382" s="98">
        <v>748.50782867095529</v>
      </c>
      <c r="I382" s="98">
        <v>929.23225072982666</v>
      </c>
      <c r="J382" s="98">
        <v>522.39137122986733</v>
      </c>
      <c r="K382" s="98">
        <v>686.08345348298872</v>
      </c>
      <c r="L382" s="98">
        <v>545.68759758264969</v>
      </c>
      <c r="M382" s="98">
        <v>816.848871814115</v>
      </c>
      <c r="N382" s="98">
        <v>958.77737940023201</v>
      </c>
      <c r="O382" s="98">
        <v>927.65133860426329</v>
      </c>
      <c r="P382" s="98">
        <v>925.33593524081982</v>
      </c>
      <c r="Q382" s="98">
        <v>920.62214827263779</v>
      </c>
      <c r="R382" s="98">
        <v>926.37175914577369</v>
      </c>
      <c r="S382" s="98">
        <v>864.72531153653995</v>
      </c>
      <c r="T382" s="98">
        <v>940.43542737081987</v>
      </c>
      <c r="U382" s="98">
        <v>999.81142115570071</v>
      </c>
      <c r="V382" s="98">
        <v>949.01130895399569</v>
      </c>
      <c r="W382" s="98">
        <v>847.53731046134783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562.96220192177145</v>
      </c>
      <c r="D383" s="33">
        <v>385.89913788810918</v>
      </c>
      <c r="E383" s="33">
        <v>877.38046442008499</v>
      </c>
      <c r="F383" s="33">
        <v>852.93236982929591</v>
      </c>
      <c r="G383" s="33">
        <v>805.42254142571142</v>
      </c>
      <c r="H383" s="33">
        <v>844.28808836800852</v>
      </c>
      <c r="I383" s="33">
        <v>809.47037020989649</v>
      </c>
      <c r="J383" s="33">
        <v>789.0565139619506</v>
      </c>
      <c r="K383" s="33">
        <v>792.09261577385735</v>
      </c>
      <c r="L383" s="33">
        <v>805.9107367905284</v>
      </c>
      <c r="M383" s="33">
        <v>747.69201985278437</v>
      </c>
      <c r="N383" s="33">
        <v>747.77523476733154</v>
      </c>
      <c r="O383" s="33">
        <v>743.11621923548137</v>
      </c>
      <c r="P383" s="33">
        <v>708.80669351431311</v>
      </c>
      <c r="Q383" s="33">
        <v>678.53278284564988</v>
      </c>
      <c r="R383" s="33">
        <v>653.65222527185108</v>
      </c>
      <c r="S383" s="33">
        <v>684.27809485951127</v>
      </c>
      <c r="T383" s="33">
        <v>649.95914233846395</v>
      </c>
      <c r="U383" s="33">
        <v>642.4474070684081</v>
      </c>
      <c r="V383" s="33">
        <v>626.03044108980248</v>
      </c>
      <c r="W383" s="33">
        <v>641.78313839423367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4979.2374381161826</v>
      </c>
      <c r="D385" s="117">
        <f t="shared" si="211"/>
        <v>8618.207087578654</v>
      </c>
      <c r="E385" s="117">
        <f t="shared" si="211"/>
        <v>9071.6609183677265</v>
      </c>
      <c r="F385" s="117">
        <f t="shared" si="211"/>
        <v>9979.8142615018041</v>
      </c>
      <c r="G385" s="117">
        <f t="shared" si="211"/>
        <v>9906.5406563891993</v>
      </c>
      <c r="H385" s="117">
        <f t="shared" si="211"/>
        <v>8589.3164622983149</v>
      </c>
      <c r="I385" s="117">
        <f t="shared" si="211"/>
        <v>7488.7637470233831</v>
      </c>
      <c r="J385" s="117">
        <f t="shared" si="211"/>
        <v>7500.9325906680897</v>
      </c>
      <c r="K385" s="117">
        <f t="shared" si="211"/>
        <v>8520.4698346546465</v>
      </c>
      <c r="L385" s="117">
        <f t="shared" si="211"/>
        <v>10726.313772706404</v>
      </c>
      <c r="M385" s="117">
        <f t="shared" si="211"/>
        <v>10526.356096438589</v>
      </c>
      <c r="N385" s="117">
        <f t="shared" si="211"/>
        <v>10936.021252565113</v>
      </c>
      <c r="O385" s="117">
        <f t="shared" si="211"/>
        <v>10066.359606911123</v>
      </c>
      <c r="P385" s="117">
        <f t="shared" si="211"/>
        <v>9228.3377828626799</v>
      </c>
      <c r="Q385" s="117">
        <f t="shared" si="211"/>
        <v>9233.5384627498788</v>
      </c>
      <c r="R385" s="117">
        <f t="shared" ref="R385:V385" si="212">R386+R389+R391+R400</f>
        <v>8738.6174575616897</v>
      </c>
      <c r="S385" s="117">
        <f t="shared" si="212"/>
        <v>7978.8747167210813</v>
      </c>
      <c r="T385" s="117">
        <f t="shared" si="212"/>
        <v>7489.1084009349433</v>
      </c>
      <c r="U385" s="117">
        <f t="shared" si="212"/>
        <v>7779.223003128569</v>
      </c>
      <c r="V385" s="117">
        <f t="shared" si="212"/>
        <v>7474.3588213485564</v>
      </c>
      <c r="W385" s="117">
        <f t="shared" ref="W385" si="213">W386+W389+W391+W400</f>
        <v>8162.8727742943856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4025.2811992149204</v>
      </c>
      <c r="D386" s="122">
        <f t="shared" si="214"/>
        <v>7269.4046449675234</v>
      </c>
      <c r="E386" s="122">
        <f t="shared" si="214"/>
        <v>7236.3745612453258</v>
      </c>
      <c r="F386" s="122">
        <f t="shared" si="214"/>
        <v>8166.9605159298626</v>
      </c>
      <c r="G386" s="122">
        <f t="shared" si="214"/>
        <v>8101.7190471684235</v>
      </c>
      <c r="H386" s="122">
        <f t="shared" si="214"/>
        <v>6861.4734347366275</v>
      </c>
      <c r="I386" s="122">
        <f t="shared" si="214"/>
        <v>5605.123227622812</v>
      </c>
      <c r="J386" s="122">
        <f t="shared" si="214"/>
        <v>5848.9305396765412</v>
      </c>
      <c r="K386" s="122">
        <f t="shared" si="214"/>
        <v>6716.039513847898</v>
      </c>
      <c r="L386" s="122">
        <f t="shared" si="214"/>
        <v>8644.7407850127911</v>
      </c>
      <c r="M386" s="122">
        <f t="shared" si="214"/>
        <v>8240.2271540762467</v>
      </c>
      <c r="N386" s="122">
        <f t="shared" si="214"/>
        <v>8758.496379343409</v>
      </c>
      <c r="O386" s="122">
        <f t="shared" si="214"/>
        <v>8134.6484618783779</v>
      </c>
      <c r="P386" s="122">
        <f t="shared" si="214"/>
        <v>7291.369607816102</v>
      </c>
      <c r="Q386" s="122">
        <f t="shared" si="214"/>
        <v>7229.2046266298712</v>
      </c>
      <c r="R386" s="122">
        <f t="shared" ref="R386:V386" si="215">SUM(R387:R388)</f>
        <v>6731.7441531915238</v>
      </c>
      <c r="S386" s="122">
        <f t="shared" si="215"/>
        <v>6007.8892904321665</v>
      </c>
      <c r="T386" s="122">
        <f t="shared" si="215"/>
        <v>5426.2590542663411</v>
      </c>
      <c r="U386" s="122">
        <f t="shared" si="215"/>
        <v>5715.923301117241</v>
      </c>
      <c r="V386" s="122">
        <f t="shared" si="215"/>
        <v>5421.1196529381896</v>
      </c>
      <c r="W386" s="122">
        <f t="shared" ref="W386" si="216">SUM(W387:W388)</f>
        <v>5900.7849187555903</v>
      </c>
      <c r="DA386" s="130" t="s">
        <v>4189</v>
      </c>
    </row>
    <row r="387" spans="1:105" ht="12" customHeight="1" x14ac:dyDescent="0.25">
      <c r="A387" s="97" t="s">
        <v>203</v>
      </c>
      <c r="B387" s="98"/>
      <c r="C387" s="98">
        <v>4015.391256735174</v>
      </c>
      <c r="D387" s="98">
        <v>7252.1172102274159</v>
      </c>
      <c r="E387" s="98">
        <v>7210.2273548520616</v>
      </c>
      <c r="F387" s="98">
        <v>8133.9923126035665</v>
      </c>
      <c r="G387" s="98">
        <v>8070.2458752100356</v>
      </c>
      <c r="H387" s="98">
        <v>6839.8681155748691</v>
      </c>
      <c r="I387" s="98">
        <v>5591.2386000256183</v>
      </c>
      <c r="J387" s="98">
        <v>5833.4399087503152</v>
      </c>
      <c r="K387" s="98">
        <v>6697.8761922092017</v>
      </c>
      <c r="L387" s="98">
        <v>8618.713252034946</v>
      </c>
      <c r="M387" s="98">
        <v>8208.3792333801539</v>
      </c>
      <c r="N387" s="98">
        <v>8724.5365321062454</v>
      </c>
      <c r="O387" s="98">
        <v>8104.1599469804914</v>
      </c>
      <c r="P387" s="98">
        <v>7264.2260015349048</v>
      </c>
      <c r="Q387" s="98">
        <v>7202.1091172091874</v>
      </c>
      <c r="R387" s="98">
        <v>6706.8845546506809</v>
      </c>
      <c r="S387" s="98">
        <v>5988.0343311084571</v>
      </c>
      <c r="T387" s="98">
        <v>5407.1473570369426</v>
      </c>
      <c r="U387" s="98">
        <v>5695.6923469558133</v>
      </c>
      <c r="V387" s="98">
        <v>5401.8108581867864</v>
      </c>
      <c r="W387" s="98">
        <v>5881.1154376134509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9.8899424797464643</v>
      </c>
      <c r="D388" s="98">
        <v>17.287434740107091</v>
      </c>
      <c r="E388" s="98">
        <v>26.147206393264611</v>
      </c>
      <c r="F388" s="98">
        <v>32.968203326296418</v>
      </c>
      <c r="G388" s="98">
        <v>31.473171958388132</v>
      </c>
      <c r="H388" s="98">
        <v>21.605319161758619</v>
      </c>
      <c r="I388" s="98">
        <v>13.884627597193255</v>
      </c>
      <c r="J388" s="98">
        <v>15.490630926225808</v>
      </c>
      <c r="K388" s="98">
        <v>18.163321638696704</v>
      </c>
      <c r="L388" s="98">
        <v>26.027532977845034</v>
      </c>
      <c r="M388" s="98">
        <v>31.847920696093261</v>
      </c>
      <c r="N388" s="98">
        <v>33.959847237163359</v>
      </c>
      <c r="O388" s="98">
        <v>30.488514897886148</v>
      </c>
      <c r="P388" s="98">
        <v>27.143606281197187</v>
      </c>
      <c r="Q388" s="98">
        <v>27.095509420683651</v>
      </c>
      <c r="R388" s="98">
        <v>24.859598540842935</v>
      </c>
      <c r="S388" s="98">
        <v>19.854959323709728</v>
      </c>
      <c r="T388" s="98">
        <v>19.111697229398185</v>
      </c>
      <c r="U388" s="98">
        <v>20.230954161427878</v>
      </c>
      <c r="V388" s="98">
        <v>19.308794751402854</v>
      </c>
      <c r="W388" s="98">
        <v>19.669481142139489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66.549747893995516</v>
      </c>
      <c r="D389" s="122">
        <f t="shared" si="217"/>
        <v>71.940641216556216</v>
      </c>
      <c r="E389" s="122">
        <f t="shared" si="217"/>
        <v>73.242829543804248</v>
      </c>
      <c r="F389" s="122">
        <f t="shared" si="217"/>
        <v>58.970458341291199</v>
      </c>
      <c r="G389" s="122">
        <f t="shared" si="217"/>
        <v>55.279609375412605</v>
      </c>
      <c r="H389" s="122">
        <f t="shared" si="217"/>
        <v>116.0502546266019</v>
      </c>
      <c r="I389" s="122">
        <f t="shared" si="217"/>
        <v>175.66558548007922</v>
      </c>
      <c r="J389" s="122">
        <f t="shared" si="217"/>
        <v>82.206177792793767</v>
      </c>
      <c r="K389" s="122">
        <f t="shared" si="217"/>
        <v>71.054064023006646</v>
      </c>
      <c r="L389" s="122">
        <f t="shared" si="217"/>
        <v>135.53972364888298</v>
      </c>
      <c r="M389" s="122">
        <f t="shared" si="217"/>
        <v>86.452737650684313</v>
      </c>
      <c r="N389" s="122">
        <f t="shared" si="217"/>
        <v>76.901664410759778</v>
      </c>
      <c r="O389" s="122">
        <f t="shared" si="217"/>
        <v>52.700565071737088</v>
      </c>
      <c r="P389" s="122">
        <f t="shared" si="217"/>
        <v>27.383449682706491</v>
      </c>
      <c r="Q389" s="122">
        <f t="shared" si="217"/>
        <v>37.300557575243594</v>
      </c>
      <c r="R389" s="122">
        <f t="shared" si="217"/>
        <v>27.756950359677042</v>
      </c>
      <c r="S389" s="122">
        <f t="shared" si="217"/>
        <v>59.915363164912399</v>
      </c>
      <c r="T389" s="122">
        <f t="shared" si="217"/>
        <v>48.175798994505698</v>
      </c>
      <c r="U389" s="122">
        <f t="shared" si="217"/>
        <v>47.180773586421211</v>
      </c>
      <c r="V389" s="122">
        <f t="shared" si="217"/>
        <v>52.099614750643362</v>
      </c>
      <c r="W389" s="122">
        <f t="shared" si="217"/>
        <v>30.421839003471316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66.549747893995516</v>
      </c>
      <c r="D390" s="98">
        <f>RES_hhdet_in_tesh!D110</f>
        <v>71.940641216556216</v>
      </c>
      <c r="E390" s="98">
        <f>RES_hhdet_in_tesh!E110</f>
        <v>73.242829543804248</v>
      </c>
      <c r="F390" s="98">
        <f>RES_hhdet_in_tesh!F110</f>
        <v>58.970458341291199</v>
      </c>
      <c r="G390" s="98">
        <f>RES_hhdet_in_tesh!G110</f>
        <v>55.279609375412605</v>
      </c>
      <c r="H390" s="98">
        <f>RES_hhdet_in_tesh!H110</f>
        <v>116.0502546266019</v>
      </c>
      <c r="I390" s="98">
        <f>RES_hhdet_in_tesh!I110</f>
        <v>175.66558548007922</v>
      </c>
      <c r="J390" s="98">
        <f>RES_hhdet_in_tesh!J110</f>
        <v>82.206177792793767</v>
      </c>
      <c r="K390" s="98">
        <f>RES_hhdet_in_tesh!K110</f>
        <v>71.054064023006646</v>
      </c>
      <c r="L390" s="98">
        <f>RES_hhdet_in_tesh!L110</f>
        <v>135.53972364888298</v>
      </c>
      <c r="M390" s="98">
        <f>RES_hhdet_in_tesh!M110</f>
        <v>86.452737650684313</v>
      </c>
      <c r="N390" s="98">
        <f>RES_hhdet_in_tesh!N110</f>
        <v>76.901664410759778</v>
      </c>
      <c r="O390" s="98">
        <f>RES_hhdet_in_tesh!O110</f>
        <v>52.700565071737088</v>
      </c>
      <c r="P390" s="98">
        <f>RES_hhdet_in_tesh!P110</f>
        <v>27.383449682706491</v>
      </c>
      <c r="Q390" s="98">
        <f>RES_hhdet_in_tesh!Q110</f>
        <v>37.300557575243594</v>
      </c>
      <c r="R390" s="98">
        <f>RES_hhdet_in_tesh!R110</f>
        <v>27.756950359677042</v>
      </c>
      <c r="S390" s="98">
        <f>RES_hhdet_in_tesh!S110</f>
        <v>59.915363164912399</v>
      </c>
      <c r="T390" s="98">
        <f>RES_hhdet_in_tesh!T110</f>
        <v>48.175798994505698</v>
      </c>
      <c r="U390" s="98">
        <f>RES_hhdet_in_tesh!U110</f>
        <v>47.180773586421211</v>
      </c>
      <c r="V390" s="98">
        <f>RES_hhdet_in_tesh!V110</f>
        <v>52.099614750643362</v>
      </c>
      <c r="W390" s="98">
        <f>RES_hhdet_in_tesh!W110</f>
        <v>30.421839003471316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521.41536013184623</v>
      </c>
      <c r="D391" s="122">
        <v>905.01956024128685</v>
      </c>
      <c r="E391" s="122">
        <v>1158.4659097714484</v>
      </c>
      <c r="F391" s="122">
        <v>1169.0123224225613</v>
      </c>
      <c r="G391" s="122">
        <v>1162.3371998120324</v>
      </c>
      <c r="H391" s="122">
        <v>1083.8880819452991</v>
      </c>
      <c r="I391" s="122">
        <v>1133.2740849519141</v>
      </c>
      <c r="J391" s="122">
        <v>1115.6546601816349</v>
      </c>
      <c r="K391" s="122">
        <v>1224.7416643609911</v>
      </c>
      <c r="L391" s="122">
        <v>1427.6264705795049</v>
      </c>
      <c r="M391" s="122">
        <v>1624.4784909231778</v>
      </c>
      <c r="N391" s="122">
        <v>1513.2648931206379</v>
      </c>
      <c r="O391" s="122">
        <v>1303.5252008212431</v>
      </c>
      <c r="P391" s="122">
        <v>1346.7832505795168</v>
      </c>
      <c r="Q391" s="122">
        <v>1417.7151026644035</v>
      </c>
      <c r="R391" s="122">
        <v>1439.3179424816394</v>
      </c>
      <c r="S391" s="122">
        <v>1361.9359630393774</v>
      </c>
      <c r="T391" s="122">
        <v>1459.3716293420021</v>
      </c>
      <c r="U391" s="122">
        <v>1447.8083034355807</v>
      </c>
      <c r="V391" s="122">
        <v>1446.8131893897564</v>
      </c>
      <c r="W391" s="122">
        <v>1679.4224969887682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484.13321888818575</v>
      </c>
      <c r="D392" s="98">
        <v>916.37845994763097</v>
      </c>
      <c r="E392" s="98">
        <v>988.18158085066011</v>
      </c>
      <c r="F392" s="98">
        <v>1011.6608724052767</v>
      </c>
      <c r="G392" s="98">
        <v>1053.2366983966481</v>
      </c>
      <c r="H392" s="98">
        <v>954.03376408659983</v>
      </c>
      <c r="I392" s="98">
        <v>969.06807591461745</v>
      </c>
      <c r="J392" s="98">
        <v>871.89494898745943</v>
      </c>
      <c r="K392" s="98">
        <v>1001.1687339343202</v>
      </c>
      <c r="L392" s="98">
        <v>1214.9721209266697</v>
      </c>
      <c r="M392" s="98">
        <v>1388.3498665570269</v>
      </c>
      <c r="N392" s="98">
        <v>1383.609395243277</v>
      </c>
      <c r="O392" s="98">
        <v>1177.7961057822777</v>
      </c>
      <c r="P392" s="98">
        <v>1227.012917624417</v>
      </c>
      <c r="Q392" s="98">
        <v>1251.9820318859961</v>
      </c>
      <c r="R392" s="98">
        <v>1219.7320300134961</v>
      </c>
      <c r="S392" s="98">
        <v>1168.0027539777761</v>
      </c>
      <c r="T392" s="98">
        <v>1181.8304069247215</v>
      </c>
      <c r="U392" s="98">
        <v>1259.2456549317155</v>
      </c>
      <c r="V392" s="98">
        <v>1213.8082478006415</v>
      </c>
      <c r="W392" s="98">
        <v>1610.6150464797925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1444.4653256559973</v>
      </c>
      <c r="F393" s="98">
        <v>2135.3263803219606</v>
      </c>
      <c r="G393" s="98">
        <v>0</v>
      </c>
      <c r="H393" s="98">
        <v>1662.3686022045895</v>
      </c>
      <c r="I393" s="98">
        <v>0</v>
      </c>
      <c r="J393" s="98">
        <v>1483.2879259302047</v>
      </c>
      <c r="K393" s="98">
        <v>1255.6474306226469</v>
      </c>
      <c r="L393" s="98">
        <v>1787.6726605760041</v>
      </c>
      <c r="M393" s="98">
        <v>1574.4182243255843</v>
      </c>
      <c r="N393" s="98">
        <v>1634.7974956727883</v>
      </c>
      <c r="O393" s="98">
        <v>1124.2095290002783</v>
      </c>
      <c r="P393" s="98">
        <v>1294.554207538172</v>
      </c>
      <c r="Q393" s="98">
        <v>1218.9612722432514</v>
      </c>
      <c r="R393" s="98">
        <v>1484.8157666191978</v>
      </c>
      <c r="S393" s="98">
        <v>1102.0602510128999</v>
      </c>
      <c r="T393" s="98">
        <v>1115.6991683776798</v>
      </c>
      <c r="U393" s="98">
        <v>1150.7125361292071</v>
      </c>
      <c r="V393" s="98">
        <v>1128.3131425355491</v>
      </c>
      <c r="W393" s="98">
        <v>1718.5459060029305</v>
      </c>
      <c r="DA393" s="63" t="s">
        <v>4196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612.08389096752728</v>
      </c>
      <c r="F394" s="101">
        <v>974.65791760978482</v>
      </c>
      <c r="G394" s="101">
        <v>0</v>
      </c>
      <c r="H394" s="101">
        <v>736.99857703647058</v>
      </c>
      <c r="I394" s="101">
        <v>0</v>
      </c>
      <c r="J394" s="101">
        <v>657.15591820390148</v>
      </c>
      <c r="K394" s="101">
        <v>591.44336238335893</v>
      </c>
      <c r="L394" s="101">
        <v>799.30432236668207</v>
      </c>
      <c r="M394" s="101">
        <v>739.15679282313067</v>
      </c>
      <c r="N394" s="101">
        <v>770.62969123768346</v>
      </c>
      <c r="O394" s="101">
        <v>553.50134561631432</v>
      </c>
      <c r="P394" s="101">
        <v>584.43877831203974</v>
      </c>
      <c r="Q394" s="101">
        <v>578.15871787987021</v>
      </c>
      <c r="R394" s="101">
        <v>658.60272038959977</v>
      </c>
      <c r="S394" s="101">
        <v>524.52345473548928</v>
      </c>
      <c r="T394" s="101">
        <v>621.75120047680252</v>
      </c>
      <c r="U394" s="101">
        <v>581.43675270659367</v>
      </c>
      <c r="V394" s="101">
        <v>559.77950776760713</v>
      </c>
      <c r="W394" s="101">
        <v>782.6343311775089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832.38143468847034</v>
      </c>
      <c r="F395" s="104">
        <v>1160.6684627121758</v>
      </c>
      <c r="G395" s="104">
        <v>0</v>
      </c>
      <c r="H395" s="104">
        <v>925.3700251681189</v>
      </c>
      <c r="I395" s="104">
        <v>0</v>
      </c>
      <c r="J395" s="104">
        <v>826.13200772630319</v>
      </c>
      <c r="K395" s="104">
        <v>664.20406823928784</v>
      </c>
      <c r="L395" s="104">
        <v>988.36833820932213</v>
      </c>
      <c r="M395" s="104">
        <v>835.26143150245412</v>
      </c>
      <c r="N395" s="104">
        <v>864.16780443510481</v>
      </c>
      <c r="O395" s="104">
        <v>570.70818338396418</v>
      </c>
      <c r="P395" s="104">
        <v>710.11542922613228</v>
      </c>
      <c r="Q395" s="104">
        <v>640.80255436338132</v>
      </c>
      <c r="R395" s="104">
        <v>826.21304622959804</v>
      </c>
      <c r="S395" s="104">
        <v>577.53679627741053</v>
      </c>
      <c r="T395" s="104">
        <v>493.94796790087719</v>
      </c>
      <c r="U395" s="104">
        <v>569.27578342261359</v>
      </c>
      <c r="V395" s="104">
        <v>568.53363476794198</v>
      </c>
      <c r="W395" s="104">
        <v>935.91157482542167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829.35220649951623</v>
      </c>
      <c r="D396" s="101">
        <v>667.27147888766729</v>
      </c>
      <c r="E396" s="101">
        <v>1465.7283220342515</v>
      </c>
      <c r="F396" s="101">
        <v>1463.3586868851826</v>
      </c>
      <c r="G396" s="101">
        <v>1425.2921057045191</v>
      </c>
      <c r="H396" s="101">
        <v>1337.4880536173932</v>
      </c>
      <c r="I396" s="101">
        <v>1506.1181443952491</v>
      </c>
      <c r="J396" s="101">
        <v>1514.700288055659</v>
      </c>
      <c r="K396" s="101">
        <v>1492.8884466839588</v>
      </c>
      <c r="L396" s="101">
        <v>1652.5160444814699</v>
      </c>
      <c r="M396" s="101">
        <v>1654.6907097265257</v>
      </c>
      <c r="N396" s="101">
        <v>1598.3942360741439</v>
      </c>
      <c r="O396" s="101">
        <v>1567.2226983317228</v>
      </c>
      <c r="P396" s="101">
        <v>1483.399309239989</v>
      </c>
      <c r="Q396" s="101">
        <v>1479.7862788919651</v>
      </c>
      <c r="R396" s="101">
        <v>1571.6284820685873</v>
      </c>
      <c r="S396" s="101">
        <v>1435.4295633159231</v>
      </c>
      <c r="T396" s="101">
        <v>1773.8448014024266</v>
      </c>
      <c r="U396" s="101">
        <v>1545.3541892449164</v>
      </c>
      <c r="V396" s="101">
        <v>1686.8286762056805</v>
      </c>
      <c r="W396" s="101">
        <v>1130.3110864603914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1162.700044080937</v>
      </c>
      <c r="D397" s="104">
        <v>0</v>
      </c>
      <c r="E397" s="104">
        <v>1696.1329445206504</v>
      </c>
      <c r="F397" s="104">
        <v>1439.2354405820088</v>
      </c>
      <c r="G397" s="104">
        <v>1601.9555871814314</v>
      </c>
      <c r="H397" s="104">
        <v>1587.8518983189301</v>
      </c>
      <c r="I397" s="104">
        <v>1773.508811803744</v>
      </c>
      <c r="J397" s="104">
        <v>1684.4789574638435</v>
      </c>
      <c r="K397" s="104">
        <v>1672.0860943986554</v>
      </c>
      <c r="L397" s="104">
        <v>1736.6831959842386</v>
      </c>
      <c r="M397" s="104">
        <v>1860.9255809801084</v>
      </c>
      <c r="N397" s="104">
        <v>1742.4112874088592</v>
      </c>
      <c r="O397" s="104">
        <v>1550.6609924692889</v>
      </c>
      <c r="P397" s="104">
        <v>1504.3944165071309</v>
      </c>
      <c r="Q397" s="104">
        <v>1573.1319583839543</v>
      </c>
      <c r="R397" s="104">
        <v>1602.8806876994493</v>
      </c>
      <c r="S397" s="104">
        <v>1640.7314217008811</v>
      </c>
      <c r="T397" s="104">
        <v>1615.6968453270022</v>
      </c>
      <c r="U397" s="104">
        <v>1578.8723416494092</v>
      </c>
      <c r="V397" s="104">
        <v>1546.1296204016398</v>
      </c>
      <c r="W397" s="104">
        <v>1728.1254978491459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181.74897570890636</v>
      </c>
      <c r="D398" s="98">
        <v>0</v>
      </c>
      <c r="E398" s="98">
        <v>720.34684643988805</v>
      </c>
      <c r="F398" s="98">
        <v>530.09522944960668</v>
      </c>
      <c r="G398" s="98">
        <v>666.24020100863322</v>
      </c>
      <c r="H398" s="98">
        <v>653.88941929353859</v>
      </c>
      <c r="I398" s="98">
        <v>846.55381090022922</v>
      </c>
      <c r="J398" s="98">
        <v>740.7276907365947</v>
      </c>
      <c r="K398" s="98">
        <v>752.59292004097483</v>
      </c>
      <c r="L398" s="98">
        <v>776.289343756427</v>
      </c>
      <c r="M398" s="98">
        <v>869.21977801836817</v>
      </c>
      <c r="N398" s="98">
        <v>812.62763083911625</v>
      </c>
      <c r="O398" s="98">
        <v>755.69154152935198</v>
      </c>
      <c r="P398" s="98">
        <v>657.67233329285023</v>
      </c>
      <c r="Q398" s="98">
        <v>683.17077491394662</v>
      </c>
      <c r="R398" s="98">
        <v>700.5576075483558</v>
      </c>
      <c r="S398" s="98">
        <v>759.60034866021351</v>
      </c>
      <c r="T398" s="98">
        <v>726.30870702376308</v>
      </c>
      <c r="U398" s="98">
        <v>701.92262362552731</v>
      </c>
      <c r="V398" s="98">
        <v>657.98928891477908</v>
      </c>
      <c r="W398" s="98">
        <v>777.53643190573973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980.95106837203048</v>
      </c>
      <c r="D399" s="98">
        <v>0</v>
      </c>
      <c r="E399" s="98">
        <v>975.7860980807626</v>
      </c>
      <c r="F399" s="98">
        <v>909.1402111324021</v>
      </c>
      <c r="G399" s="98">
        <v>935.71538617279793</v>
      </c>
      <c r="H399" s="98">
        <v>933.96247902539164</v>
      </c>
      <c r="I399" s="98">
        <v>926.95500090351482</v>
      </c>
      <c r="J399" s="98">
        <v>943.75126672724855</v>
      </c>
      <c r="K399" s="98">
        <v>919.49317435768012</v>
      </c>
      <c r="L399" s="98">
        <v>960.39385222781164</v>
      </c>
      <c r="M399" s="98">
        <v>991.70580296174012</v>
      </c>
      <c r="N399" s="98">
        <v>929.78365656974279</v>
      </c>
      <c r="O399" s="98">
        <v>794.96945093993691</v>
      </c>
      <c r="P399" s="98">
        <v>846.72208321428025</v>
      </c>
      <c r="Q399" s="98">
        <v>889.96118347000777</v>
      </c>
      <c r="R399" s="98">
        <v>902.32308015109345</v>
      </c>
      <c r="S399" s="98">
        <v>881.13107304066739</v>
      </c>
      <c r="T399" s="98">
        <v>889.3881383032392</v>
      </c>
      <c r="U399" s="98">
        <v>876.94971802388216</v>
      </c>
      <c r="V399" s="98">
        <v>888.14033148686076</v>
      </c>
      <c r="W399" s="98">
        <v>950.58906594340624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365.99113087541969</v>
      </c>
      <c r="D400" s="122">
        <v>371.84224115328573</v>
      </c>
      <c r="E400" s="122">
        <v>603.57761780714907</v>
      </c>
      <c r="F400" s="122">
        <v>584.87096480809021</v>
      </c>
      <c r="G400" s="122">
        <v>587.20480003333148</v>
      </c>
      <c r="H400" s="122">
        <v>527.90469098978735</v>
      </c>
      <c r="I400" s="122">
        <v>574.70084896857804</v>
      </c>
      <c r="J400" s="122">
        <v>454.14121301711907</v>
      </c>
      <c r="K400" s="122">
        <v>508.63459242275081</v>
      </c>
      <c r="L400" s="122">
        <v>518.40679346522484</v>
      </c>
      <c r="M400" s="122">
        <v>575.19771378847815</v>
      </c>
      <c r="N400" s="122">
        <v>587.35831569030518</v>
      </c>
      <c r="O400" s="122">
        <v>575.48537913976452</v>
      </c>
      <c r="P400" s="122">
        <v>562.8014747843547</v>
      </c>
      <c r="Q400" s="122">
        <v>549.31817588036051</v>
      </c>
      <c r="R400" s="122">
        <v>539.7984115288491</v>
      </c>
      <c r="S400" s="122">
        <v>549.13410008462472</v>
      </c>
      <c r="T400" s="122">
        <v>555.3019183320946</v>
      </c>
      <c r="U400" s="122">
        <v>568.31062498932636</v>
      </c>
      <c r="V400" s="122">
        <v>554.32636426996783</v>
      </c>
      <c r="W400" s="122">
        <v>552.24351954655617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355.53870110817286</v>
      </c>
      <c r="D401" s="98">
        <v>390.58161489086149</v>
      </c>
      <c r="E401" s="98">
        <v>482.84260426000975</v>
      </c>
      <c r="F401" s="98">
        <v>466.74719424237264</v>
      </c>
      <c r="G401" s="98">
        <v>556.16357629917559</v>
      </c>
      <c r="H401" s="98">
        <v>441.35525102685824</v>
      </c>
      <c r="I401" s="98">
        <v>542.82197354360835</v>
      </c>
      <c r="J401" s="98">
        <v>306.18857998809159</v>
      </c>
      <c r="K401" s="98">
        <v>400.62103513729312</v>
      </c>
      <c r="L401" s="98">
        <v>318.54358230329939</v>
      </c>
      <c r="M401" s="98">
        <v>485.8426680805286</v>
      </c>
      <c r="N401" s="98">
        <v>573.35761604569916</v>
      </c>
      <c r="O401" s="98">
        <v>554.39270491327511</v>
      </c>
      <c r="P401" s="98">
        <v>552.54883039355911</v>
      </c>
      <c r="Q401" s="98">
        <v>549.72896539818794</v>
      </c>
      <c r="R401" s="98">
        <v>555.03733288972978</v>
      </c>
      <c r="S401" s="98">
        <v>518.1677389406542</v>
      </c>
      <c r="T401" s="98">
        <v>567.94477298828849</v>
      </c>
      <c r="U401" s="98">
        <v>607.22561607697344</v>
      </c>
      <c r="V401" s="98">
        <v>579.00685681587652</v>
      </c>
      <c r="W401" s="98">
        <v>517.33455457736693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428.23967757844952</v>
      </c>
      <c r="D402" s="33">
        <v>291.95004445208792</v>
      </c>
      <c r="E402" s="33">
        <v>675.29521366417896</v>
      </c>
      <c r="F402" s="33">
        <v>657.79822134412336</v>
      </c>
      <c r="G402" s="33">
        <v>624.3363904495053</v>
      </c>
      <c r="H402" s="33">
        <v>655.38391536868278</v>
      </c>
      <c r="I402" s="33">
        <v>633.02560851802116</v>
      </c>
      <c r="J402" s="33">
        <v>618.08325508758742</v>
      </c>
      <c r="K402" s="33">
        <v>622.14036448543516</v>
      </c>
      <c r="L402" s="33">
        <v>634.86729890707534</v>
      </c>
      <c r="M402" s="33">
        <v>590.09022140646971</v>
      </c>
      <c r="N402" s="33">
        <v>591.90094900694771</v>
      </c>
      <c r="O402" s="33">
        <v>589.55880250611438</v>
      </c>
      <c r="P402" s="33">
        <v>567.91427106366962</v>
      </c>
      <c r="Q402" s="33">
        <v>549.1819012077799</v>
      </c>
      <c r="R402" s="33">
        <v>535.32964365521434</v>
      </c>
      <c r="S402" s="33">
        <v>568.4150419289839</v>
      </c>
      <c r="T402" s="33">
        <v>549.85405508200097</v>
      </c>
      <c r="U402" s="33">
        <v>551.99291376765109</v>
      </c>
      <c r="V402" s="33">
        <v>544.99759094068827</v>
      </c>
      <c r="W402" s="33">
        <v>565.42976109571032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118.77507436867376</v>
      </c>
      <c r="D404" s="117">
        <f t="shared" si="218"/>
        <v>123.33694419202887</v>
      </c>
      <c r="E404" s="117">
        <f t="shared" si="218"/>
        <v>69.948709219053953</v>
      </c>
      <c r="F404" s="117">
        <f t="shared" si="218"/>
        <v>68.317438860735734</v>
      </c>
      <c r="G404" s="117">
        <f t="shared" si="218"/>
        <v>116.26479766220282</v>
      </c>
      <c r="H404" s="117">
        <f t="shared" si="218"/>
        <v>101.27346707152863</v>
      </c>
      <c r="I404" s="117">
        <f t="shared" si="218"/>
        <v>136.48504038558445</v>
      </c>
      <c r="J404" s="117">
        <f t="shared" si="218"/>
        <v>62.374953504053941</v>
      </c>
      <c r="K404" s="117">
        <f t="shared" si="218"/>
        <v>79.857392332050708</v>
      </c>
      <c r="L404" s="117">
        <f t="shared" si="218"/>
        <v>45.637606473710349</v>
      </c>
      <c r="M404" s="117">
        <f t="shared" si="218"/>
        <v>26.507912817327774</v>
      </c>
      <c r="N404" s="117">
        <f t="shared" si="218"/>
        <v>53.354312037974069</v>
      </c>
      <c r="O404" s="117">
        <f t="shared" si="218"/>
        <v>84.331963321916433</v>
      </c>
      <c r="P404" s="117">
        <f t="shared" si="218"/>
        <v>69.943080613236944</v>
      </c>
      <c r="Q404" s="117">
        <f t="shared" si="218"/>
        <v>52.09429180591065</v>
      </c>
      <c r="R404" s="117">
        <f t="shared" ref="R404:V404" si="219">R405+R408+R410+R419</f>
        <v>47.716574386262224</v>
      </c>
      <c r="S404" s="117">
        <f t="shared" si="219"/>
        <v>75.374686725175991</v>
      </c>
      <c r="T404" s="117">
        <f t="shared" si="219"/>
        <v>64.332619760117225</v>
      </c>
      <c r="U404" s="117">
        <f t="shared" si="219"/>
        <v>67.09851437757969</v>
      </c>
      <c r="V404" s="117">
        <f t="shared" si="219"/>
        <v>59.133084210452566</v>
      </c>
      <c r="W404" s="117">
        <f t="shared" ref="W404" si="220">W405+W408+W410+W419</f>
        <v>52.784926237358995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118.77507436867376</v>
      </c>
      <c r="D419" s="122">
        <v>123.33694419202887</v>
      </c>
      <c r="E419" s="122">
        <v>69.948709219053953</v>
      </c>
      <c r="F419" s="122">
        <v>68.317438860735734</v>
      </c>
      <c r="G419" s="122">
        <v>116.26479766220282</v>
      </c>
      <c r="H419" s="122">
        <v>101.27346707152863</v>
      </c>
      <c r="I419" s="122">
        <v>136.48504038558445</v>
      </c>
      <c r="J419" s="122">
        <v>62.374953504053941</v>
      </c>
      <c r="K419" s="122">
        <v>79.857392332050708</v>
      </c>
      <c r="L419" s="122">
        <v>45.637606473710349</v>
      </c>
      <c r="M419" s="122">
        <v>26.507912817327774</v>
      </c>
      <c r="N419" s="122">
        <v>53.354312037974069</v>
      </c>
      <c r="O419" s="122">
        <v>84.331963321916433</v>
      </c>
      <c r="P419" s="122">
        <v>69.943080613236944</v>
      </c>
      <c r="Q419" s="122">
        <v>52.09429180591065</v>
      </c>
      <c r="R419" s="122">
        <v>47.716574386262224</v>
      </c>
      <c r="S419" s="122">
        <v>75.374686725175991</v>
      </c>
      <c r="T419" s="122">
        <v>64.332619760117225</v>
      </c>
      <c r="U419" s="122">
        <v>67.09851437757969</v>
      </c>
      <c r="V419" s="122">
        <v>59.133084210452566</v>
      </c>
      <c r="W419" s="122">
        <v>52.784926237358995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138.71912428940294</v>
      </c>
      <c r="D420" s="98">
        <v>152.26664181330224</v>
      </c>
      <c r="E420" s="98">
        <v>187.70584056521781</v>
      </c>
      <c r="F420" s="98">
        <v>178.97446693138122</v>
      </c>
      <c r="G420" s="98">
        <v>213.45970787716601</v>
      </c>
      <c r="H420" s="98">
        <v>170.03103836089423</v>
      </c>
      <c r="I420" s="98">
        <v>211.08439807578748</v>
      </c>
      <c r="J420" s="98">
        <v>118.66642388857669</v>
      </c>
      <c r="K420" s="98">
        <v>155.85071729319574</v>
      </c>
      <c r="L420" s="98">
        <v>123.95839466687472</v>
      </c>
      <c r="M420" s="98">
        <v>185.5553897212944</v>
      </c>
      <c r="N420" s="98">
        <v>217.79586950455675</v>
      </c>
      <c r="O420" s="98">
        <v>210.72527807734454</v>
      </c>
      <c r="P420" s="98">
        <v>210.1993110493047</v>
      </c>
      <c r="Q420" s="98">
        <v>209.12852720161246</v>
      </c>
      <c r="R420" s="98">
        <v>210.43460880755393</v>
      </c>
      <c r="S420" s="98">
        <v>196.43100176864047</v>
      </c>
      <c r="T420" s="98">
        <v>213.62931168155546</v>
      </c>
      <c r="U420" s="98">
        <v>227.11716242972901</v>
      </c>
      <c r="V420" s="98">
        <v>215.57740894198969</v>
      </c>
      <c r="W420" s="98">
        <v>192.52657544439981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73.062525639822965</v>
      </c>
      <c r="D423" s="118">
        <f t="shared" si="225"/>
        <v>126.25931408635942</v>
      </c>
      <c r="E423" s="118">
        <f t="shared" si="225"/>
        <v>121.55065948752188</v>
      </c>
      <c r="F423" s="118">
        <f t="shared" si="225"/>
        <v>130.36056570773596</v>
      </c>
      <c r="G423" s="118">
        <f t="shared" si="225"/>
        <v>130.36765462198923</v>
      </c>
      <c r="H423" s="118">
        <f t="shared" si="225"/>
        <v>116.01250277458034</v>
      </c>
      <c r="I423" s="118">
        <f t="shared" si="225"/>
        <v>100.12617288381811</v>
      </c>
      <c r="J423" s="118">
        <f t="shared" si="225"/>
        <v>100.31467535288834</v>
      </c>
      <c r="K423" s="118">
        <f t="shared" si="225"/>
        <v>106.98382796807294</v>
      </c>
      <c r="L423" s="118">
        <f t="shared" si="225"/>
        <v>126.47267980331388</v>
      </c>
      <c r="M423" s="118">
        <f t="shared" si="225"/>
        <v>115.96645099249923</v>
      </c>
      <c r="N423" s="118">
        <f t="shared" si="225"/>
        <v>121.19232502592003</v>
      </c>
      <c r="O423" s="118">
        <f t="shared" si="225"/>
        <v>110.39387855436316</v>
      </c>
      <c r="P423" s="118">
        <f t="shared" si="225"/>
        <v>98.731905253290861</v>
      </c>
      <c r="Q423" s="118">
        <f t="shared" si="225"/>
        <v>97.539288333868171</v>
      </c>
      <c r="R423" s="118">
        <f t="shared" ref="R423:V423" si="226">R424+R427+R429+R438</f>
        <v>97.674983714524487</v>
      </c>
      <c r="S423" s="118">
        <f t="shared" si="226"/>
        <v>92.193413701288961</v>
      </c>
      <c r="T423" s="118">
        <f t="shared" si="226"/>
        <v>83.411246224391562</v>
      </c>
      <c r="U423" s="118">
        <f t="shared" si="226"/>
        <v>83.682063484090307</v>
      </c>
      <c r="V423" s="118">
        <f t="shared" si="226"/>
        <v>76.243882363790632</v>
      </c>
      <c r="W423" s="118">
        <f t="shared" ref="W423" si="227">W424+W427+W429+W438</f>
        <v>82.983841897230846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59.345995713546586</v>
      </c>
      <c r="D424" s="123">
        <f t="shared" si="228"/>
        <v>107.54913091075443</v>
      </c>
      <c r="E424" s="123">
        <f t="shared" si="228"/>
        <v>97.420413443663364</v>
      </c>
      <c r="F424" s="123">
        <f t="shared" si="228"/>
        <v>106.35777562058158</v>
      </c>
      <c r="G424" s="123">
        <f t="shared" si="228"/>
        <v>106.26067549284434</v>
      </c>
      <c r="H424" s="123">
        <f t="shared" si="228"/>
        <v>93.167524619357238</v>
      </c>
      <c r="I424" s="123">
        <f t="shared" si="228"/>
        <v>75.954098952548804</v>
      </c>
      <c r="J424" s="123">
        <f t="shared" si="228"/>
        <v>78.981986595066175</v>
      </c>
      <c r="K424" s="123">
        <f t="shared" si="228"/>
        <v>84.801894147271142</v>
      </c>
      <c r="L424" s="123">
        <f t="shared" si="228"/>
        <v>102.53186814070801</v>
      </c>
      <c r="M424" s="123">
        <f t="shared" si="228"/>
        <v>90.562701717768803</v>
      </c>
      <c r="N424" s="123">
        <f t="shared" si="228"/>
        <v>96.511389642614731</v>
      </c>
      <c r="O424" s="123">
        <f t="shared" si="228"/>
        <v>88.648764693861025</v>
      </c>
      <c r="P424" s="123">
        <f t="shared" si="228"/>
        <v>77.514048723619098</v>
      </c>
      <c r="Q424" s="123">
        <f t="shared" si="228"/>
        <v>76.074053912653682</v>
      </c>
      <c r="R424" s="123">
        <f t="shared" ref="R424:V424" si="229">SUM(R425:R426)</f>
        <v>74.915131532853707</v>
      </c>
      <c r="S424" s="123">
        <f t="shared" si="229"/>
        <v>69.168543564943874</v>
      </c>
      <c r="T424" s="123">
        <f t="shared" si="229"/>
        <v>60.282028765979391</v>
      </c>
      <c r="U424" s="123">
        <f t="shared" si="229"/>
        <v>61.290551478047803</v>
      </c>
      <c r="V424" s="123">
        <f t="shared" si="229"/>
        <v>55.1828551171755</v>
      </c>
      <c r="W424" s="123">
        <f t="shared" ref="W424" si="230">SUM(W425:W426)</f>
        <v>60.03652220510881</v>
      </c>
      <c r="DA424" s="130" t="s">
        <v>4524</v>
      </c>
    </row>
    <row r="425" spans="1:105" ht="12" customHeight="1" x14ac:dyDescent="0.25">
      <c r="A425" s="97" t="s">
        <v>203</v>
      </c>
      <c r="B425" s="99"/>
      <c r="C425" s="99">
        <v>59.241766391277032</v>
      </c>
      <c r="D425" s="99">
        <v>107.3647742742928</v>
      </c>
      <c r="E425" s="99">
        <v>97.145598707123682</v>
      </c>
      <c r="F425" s="99">
        <v>106.01432202190161</v>
      </c>
      <c r="G425" s="99">
        <v>105.93292661810385</v>
      </c>
      <c r="H425" s="99">
        <v>92.939344158077645</v>
      </c>
      <c r="I425" s="99">
        <v>75.80901366477714</v>
      </c>
      <c r="J425" s="99">
        <v>78.817231030172962</v>
      </c>
      <c r="K425" s="99">
        <v>84.618587150286999</v>
      </c>
      <c r="L425" s="99">
        <v>102.27760744004466</v>
      </c>
      <c r="M425" s="99">
        <v>90.260305595740803</v>
      </c>
      <c r="N425" s="99">
        <v>96.188265653458927</v>
      </c>
      <c r="O425" s="99">
        <v>88.364424219957371</v>
      </c>
      <c r="P425" s="99">
        <v>77.263827917153563</v>
      </c>
      <c r="Q425" s="99">
        <v>75.823830956484557</v>
      </c>
      <c r="R425" s="99">
        <v>74.671712038045641</v>
      </c>
      <c r="S425" s="99">
        <v>68.971042887052008</v>
      </c>
      <c r="T425" s="99">
        <v>60.095892984972245</v>
      </c>
      <c r="U425" s="99">
        <v>61.098699321667816</v>
      </c>
      <c r="V425" s="99">
        <v>55.007752687525375</v>
      </c>
      <c r="W425" s="99">
        <v>59.8576384296585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0.1042293222695506</v>
      </c>
      <c r="D426" s="99">
        <v>0.18435663646162884</v>
      </c>
      <c r="E426" s="99">
        <v>0.27481473653967525</v>
      </c>
      <c r="F426" s="99">
        <v>0.34345359867996617</v>
      </c>
      <c r="G426" s="99">
        <v>0.32774887474048686</v>
      </c>
      <c r="H426" s="99">
        <v>0.22818046127959346</v>
      </c>
      <c r="I426" s="99">
        <v>0.14508528777166882</v>
      </c>
      <c r="J426" s="99">
        <v>0.16475556489320578</v>
      </c>
      <c r="K426" s="99">
        <v>0.18330699698414413</v>
      </c>
      <c r="L426" s="99">
        <v>0.25426070066334722</v>
      </c>
      <c r="M426" s="99">
        <v>0.30239612202800353</v>
      </c>
      <c r="N426" s="99">
        <v>0.32312398915579765</v>
      </c>
      <c r="O426" s="99">
        <v>0.28434047390365719</v>
      </c>
      <c r="P426" s="99">
        <v>0.25022080646553063</v>
      </c>
      <c r="Q426" s="99">
        <v>0.25022295616912776</v>
      </c>
      <c r="R426" s="99">
        <v>0.24341949480806813</v>
      </c>
      <c r="S426" s="99">
        <v>0.19750067789187051</v>
      </c>
      <c r="T426" s="99">
        <v>0.18613578100714409</v>
      </c>
      <c r="U426" s="99">
        <v>0.1918521563799841</v>
      </c>
      <c r="V426" s="99">
        <v>0.17510242965012299</v>
      </c>
      <c r="W426" s="99">
        <v>0.17888377545030823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0.33114217507239846</v>
      </c>
      <c r="D427" s="123">
        <f t="shared" si="231"/>
        <v>0.35405822969415257</v>
      </c>
      <c r="E427" s="123">
        <f t="shared" si="231"/>
        <v>0.32597461704292857</v>
      </c>
      <c r="F427" s="123">
        <f t="shared" si="231"/>
        <v>0.24243405710207455</v>
      </c>
      <c r="G427" s="123">
        <f t="shared" si="231"/>
        <v>0.22156522166452144</v>
      </c>
      <c r="H427" s="123">
        <f t="shared" si="231"/>
        <v>0.4657718009438141</v>
      </c>
      <c r="I427" s="123">
        <f t="shared" si="231"/>
        <v>0.71123258221709151</v>
      </c>
      <c r="J427" s="123">
        <f t="shared" si="231"/>
        <v>0.31344448430882094</v>
      </c>
      <c r="K427" s="123">
        <f t="shared" si="231"/>
        <v>0.25024609254083702</v>
      </c>
      <c r="L427" s="123">
        <f t="shared" si="231"/>
        <v>0.45387252969360697</v>
      </c>
      <c r="M427" s="123">
        <f t="shared" si="231"/>
        <v>0.2496237014201553</v>
      </c>
      <c r="N427" s="123">
        <f t="shared" si="231"/>
        <v>0.21562046674759391</v>
      </c>
      <c r="O427" s="123">
        <f t="shared" si="231"/>
        <v>0.13951583734723361</v>
      </c>
      <c r="P427" s="123">
        <f t="shared" si="231"/>
        <v>6.8767854334853412E-2</v>
      </c>
      <c r="Q427" s="123">
        <f t="shared" si="231"/>
        <v>9.1633030811911417E-2</v>
      </c>
      <c r="R427" s="123">
        <f t="shared" si="231"/>
        <v>7.1357073642952337E-2</v>
      </c>
      <c r="S427" s="123">
        <f t="shared" si="231"/>
        <v>0.16238987406247962</v>
      </c>
      <c r="T427" s="123">
        <f t="shared" si="231"/>
        <v>0.11991001168584621</v>
      </c>
      <c r="U427" s="123">
        <f t="shared" si="231"/>
        <v>0.11094623265585826</v>
      </c>
      <c r="V427" s="123">
        <f t="shared" si="231"/>
        <v>0.11308495811899655</v>
      </c>
      <c r="W427" s="123">
        <f t="shared" si="231"/>
        <v>6.4737549617219337E-2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0.33114217507239846</v>
      </c>
      <c r="D428" s="99">
        <f>RES_hhdet_in_fecs!D110</f>
        <v>0.35405822969415257</v>
      </c>
      <c r="E428" s="99">
        <f>RES_hhdet_in_fecs!E110</f>
        <v>0.32597461704292857</v>
      </c>
      <c r="F428" s="99">
        <f>RES_hhdet_in_fecs!F110</f>
        <v>0.24243405710207455</v>
      </c>
      <c r="G428" s="99">
        <f>RES_hhdet_in_fecs!G110</f>
        <v>0.22156522166452144</v>
      </c>
      <c r="H428" s="99">
        <f>RES_hhdet_in_fecs!H110</f>
        <v>0.4657718009438141</v>
      </c>
      <c r="I428" s="99">
        <f>RES_hhdet_in_fecs!I110</f>
        <v>0.71123258221709151</v>
      </c>
      <c r="J428" s="99">
        <f>RES_hhdet_in_fecs!J110</f>
        <v>0.31344448430882094</v>
      </c>
      <c r="K428" s="99">
        <f>RES_hhdet_in_fecs!K110</f>
        <v>0.25024609254083702</v>
      </c>
      <c r="L428" s="99">
        <f>RES_hhdet_in_fecs!L110</f>
        <v>0.45387252969360697</v>
      </c>
      <c r="M428" s="99">
        <f>RES_hhdet_in_fecs!M110</f>
        <v>0.2496237014201553</v>
      </c>
      <c r="N428" s="99">
        <f>RES_hhdet_in_fecs!N110</f>
        <v>0.21562046674759391</v>
      </c>
      <c r="O428" s="99">
        <f>RES_hhdet_in_fecs!O110</f>
        <v>0.13951583734723361</v>
      </c>
      <c r="P428" s="99">
        <f>RES_hhdet_in_fecs!P110</f>
        <v>6.8767854334853412E-2</v>
      </c>
      <c r="Q428" s="99">
        <f>RES_hhdet_in_fecs!Q110</f>
        <v>9.1633030811911417E-2</v>
      </c>
      <c r="R428" s="99">
        <f>RES_hhdet_in_fecs!R110</f>
        <v>7.1357073642952337E-2</v>
      </c>
      <c r="S428" s="99">
        <f>RES_hhdet_in_fecs!S110</f>
        <v>0.16238987406247962</v>
      </c>
      <c r="T428" s="99">
        <f>RES_hhdet_in_fecs!T110</f>
        <v>0.11991001168584621</v>
      </c>
      <c r="U428" s="99">
        <f>RES_hhdet_in_fecs!U110</f>
        <v>0.11094623265585826</v>
      </c>
      <c r="V428" s="99">
        <f>RES_hhdet_in_fecs!V110</f>
        <v>0.11308495811899655</v>
      </c>
      <c r="W428" s="99">
        <f>RES_hhdet_in_fecs!W110</f>
        <v>6.4737549617219337E-2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7.0218989967416618</v>
      </c>
      <c r="D429" s="123">
        <v>11.784096631681539</v>
      </c>
      <c r="E429" s="123">
        <v>14.782752071269435</v>
      </c>
      <c r="F429" s="123">
        <v>15.133437429878434</v>
      </c>
      <c r="G429" s="123">
        <v>14.73651692472699</v>
      </c>
      <c r="H429" s="123">
        <v>14.064924417576043</v>
      </c>
      <c r="I429" s="123">
        <v>14.193240586764416</v>
      </c>
      <c r="J429" s="123">
        <v>14.117781882172709</v>
      </c>
      <c r="K429" s="123">
        <v>14.485961912202789</v>
      </c>
      <c r="L429" s="123">
        <v>16.549988121025077</v>
      </c>
      <c r="M429" s="123">
        <v>17.960980778931948</v>
      </c>
      <c r="N429" s="123">
        <v>16.858496116494958</v>
      </c>
      <c r="O429" s="123">
        <v>13.986441719531049</v>
      </c>
      <c r="P429" s="123">
        <v>13.950840030506699</v>
      </c>
      <c r="Q429" s="123">
        <v>14.550546499119969</v>
      </c>
      <c r="R429" s="123">
        <v>15.682560717303007</v>
      </c>
      <c r="S429" s="123">
        <v>15.367093167966262</v>
      </c>
      <c r="T429" s="123">
        <v>15.827173351271673</v>
      </c>
      <c r="U429" s="123">
        <v>15.186965442304263</v>
      </c>
      <c r="V429" s="123">
        <v>14.467347858787425</v>
      </c>
      <c r="W429" s="123">
        <v>16.532862112755627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6.2107545952606076</v>
      </c>
      <c r="D430" s="99">
        <v>11.817972971630564</v>
      </c>
      <c r="E430" s="99">
        <v>12.487075836647758</v>
      </c>
      <c r="F430" s="99">
        <v>12.609040432048095</v>
      </c>
      <c r="G430" s="99">
        <v>13.047640594272885</v>
      </c>
      <c r="H430" s="99">
        <v>11.921332681431004</v>
      </c>
      <c r="I430" s="99">
        <v>11.969029005265162</v>
      </c>
      <c r="J430" s="99">
        <v>10.876901125197396</v>
      </c>
      <c r="K430" s="99">
        <v>11.739743615821205</v>
      </c>
      <c r="L430" s="99">
        <v>13.706200791763454</v>
      </c>
      <c r="M430" s="99">
        <v>15.170769075265186</v>
      </c>
      <c r="N430" s="99">
        <v>15.085946641657426</v>
      </c>
      <c r="O430" s="99">
        <v>12.519315390309256</v>
      </c>
      <c r="P430" s="99">
        <v>12.781038028836162</v>
      </c>
      <c r="Q430" s="99">
        <v>12.997953790148756</v>
      </c>
      <c r="R430" s="99">
        <v>13.395620743979373</v>
      </c>
      <c r="S430" s="99">
        <v>12.985203268906007</v>
      </c>
      <c r="T430" s="99">
        <v>12.831495600971838</v>
      </c>
      <c r="U430" s="99">
        <v>13.251018136069462</v>
      </c>
      <c r="V430" s="99">
        <v>12.171139292501296</v>
      </c>
      <c r="W430" s="99">
        <v>16.111173688325113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16.488669169070672</v>
      </c>
      <c r="F431" s="99">
        <v>24.237344581498423</v>
      </c>
      <c r="G431" s="99">
        <v>0</v>
      </c>
      <c r="H431" s="99">
        <v>18.977423300756513</v>
      </c>
      <c r="I431" s="99">
        <v>0</v>
      </c>
      <c r="J431" s="99">
        <v>16.958163873590081</v>
      </c>
      <c r="K431" s="99">
        <v>13.640953848070565</v>
      </c>
      <c r="L431" s="99">
        <v>18.682137313227468</v>
      </c>
      <c r="M431" s="99">
        <v>15.998143242962954</v>
      </c>
      <c r="N431" s="99">
        <v>16.603005971967818</v>
      </c>
      <c r="O431" s="99">
        <v>11.187353919101001</v>
      </c>
      <c r="P431" s="99">
        <v>12.637014648097272</v>
      </c>
      <c r="Q431" s="99">
        <v>11.918696141141686</v>
      </c>
      <c r="R431" s="99">
        <v>15.316812924183113</v>
      </c>
      <c r="S431" s="99">
        <v>11.557967363224863</v>
      </c>
      <c r="T431" s="99">
        <v>11.531610512180013</v>
      </c>
      <c r="U431" s="99">
        <v>11.496144975480211</v>
      </c>
      <c r="V431" s="99">
        <v>10.750238111731125</v>
      </c>
      <c r="W431" s="99">
        <v>16.333280841467836</v>
      </c>
      <c r="DA431" s="63" t="s">
        <v>4531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7.7400984332939453</v>
      </c>
      <c r="F432" s="102">
        <v>12.145822442805558</v>
      </c>
      <c r="G432" s="102">
        <v>0</v>
      </c>
      <c r="H432" s="102">
        <v>9.2043041157871013</v>
      </c>
      <c r="I432" s="102">
        <v>0</v>
      </c>
      <c r="J432" s="102">
        <v>8.1715724004906978</v>
      </c>
      <c r="K432" s="102">
        <v>6.9377056451536605</v>
      </c>
      <c r="L432" s="102">
        <v>9.0268531800565359</v>
      </c>
      <c r="M432" s="102">
        <v>8.0673329343048863</v>
      </c>
      <c r="N432" s="102">
        <v>8.3805500133466584</v>
      </c>
      <c r="O432" s="102">
        <v>5.8648435945544088</v>
      </c>
      <c r="P432" s="102">
        <v>6.0908817008453466</v>
      </c>
      <c r="Q432" s="102">
        <v>6.0009808849327202</v>
      </c>
      <c r="R432" s="102">
        <v>7.2267240200272065</v>
      </c>
      <c r="S432" s="102">
        <v>5.8131100249336329</v>
      </c>
      <c r="T432" s="102">
        <v>6.7208713256730972</v>
      </c>
      <c r="U432" s="102">
        <v>6.0976459351944721</v>
      </c>
      <c r="V432" s="102">
        <v>5.5944724584425112</v>
      </c>
      <c r="W432" s="102">
        <v>7.8216482883478022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8.748570735776724</v>
      </c>
      <c r="F433" s="105">
        <v>12.091522138692865</v>
      </c>
      <c r="G433" s="105">
        <v>0</v>
      </c>
      <c r="H433" s="105">
        <v>9.7731191849694099</v>
      </c>
      <c r="I433" s="105">
        <v>0</v>
      </c>
      <c r="J433" s="105">
        <v>8.786591473099385</v>
      </c>
      <c r="K433" s="105">
        <v>6.703248202916904</v>
      </c>
      <c r="L433" s="105">
        <v>9.655284133170932</v>
      </c>
      <c r="M433" s="105">
        <v>7.9308103086580664</v>
      </c>
      <c r="N433" s="105">
        <v>8.2224559586211612</v>
      </c>
      <c r="O433" s="105">
        <v>5.3225103245465935</v>
      </c>
      <c r="P433" s="105">
        <v>6.5461329472519267</v>
      </c>
      <c r="Q433" s="105">
        <v>5.917715256208969</v>
      </c>
      <c r="R433" s="105">
        <v>8.0900889041559072</v>
      </c>
      <c r="S433" s="105">
        <v>5.7448573382912294</v>
      </c>
      <c r="T433" s="105">
        <v>4.8107391865069165</v>
      </c>
      <c r="U433" s="105">
        <v>5.3984990402857411</v>
      </c>
      <c r="V433" s="105">
        <v>5.1557656532886131</v>
      </c>
      <c r="W433" s="105">
        <v>8.5116325531200321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13.856807986078611</v>
      </c>
      <c r="D434" s="102">
        <v>11.075046016359643</v>
      </c>
      <c r="E434" s="102">
        <v>20.823857619458298</v>
      </c>
      <c r="F434" s="102">
        <v>20.776971601626862</v>
      </c>
      <c r="G434" s="102">
        <v>20.226622911702119</v>
      </c>
      <c r="H434" s="102">
        <v>19.844521806445126</v>
      </c>
      <c r="I434" s="102">
        <v>21.251675167883242</v>
      </c>
      <c r="J434" s="102">
        <v>21.109152568010973</v>
      </c>
      <c r="K434" s="102">
        <v>20.157514919022546</v>
      </c>
      <c r="L434" s="102">
        <v>20.786357336111397</v>
      </c>
      <c r="M434" s="102">
        <v>20.42683758206681</v>
      </c>
      <c r="N434" s="102">
        <v>19.578743070135641</v>
      </c>
      <c r="O434" s="102">
        <v>18.643601982324199</v>
      </c>
      <c r="P434" s="102">
        <v>17.013740012020381</v>
      </c>
      <c r="Q434" s="102">
        <v>16.898719237402485</v>
      </c>
      <c r="R434" s="102">
        <v>18.531578705539413</v>
      </c>
      <c r="S434" s="102">
        <v>17.877409469199584</v>
      </c>
      <c r="T434" s="102">
        <v>20.39430467822358</v>
      </c>
      <c r="U434" s="102">
        <v>17.507695159953744</v>
      </c>
      <c r="V434" s="102">
        <v>17.750269890469248</v>
      </c>
      <c r="W434" s="102">
        <v>13.103845141292885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13.27055452729045</v>
      </c>
      <c r="D435" s="105">
        <v>0</v>
      </c>
      <c r="E435" s="105">
        <v>19.982839682800922</v>
      </c>
      <c r="F435" s="105">
        <v>16.906277740832856</v>
      </c>
      <c r="G435" s="105">
        <v>18.766487074835098</v>
      </c>
      <c r="H435" s="105">
        <v>18.806971564774372</v>
      </c>
      <c r="I435" s="105">
        <v>21.025729901836414</v>
      </c>
      <c r="J435" s="105">
        <v>20.093524168158524</v>
      </c>
      <c r="K435" s="105">
        <v>19.004509241535658</v>
      </c>
      <c r="L435" s="105">
        <v>19.021600508827085</v>
      </c>
      <c r="M435" s="105">
        <v>19.851272179204368</v>
      </c>
      <c r="N435" s="105">
        <v>18.579417933842169</v>
      </c>
      <c r="O435" s="105">
        <v>16.418615062495572</v>
      </c>
      <c r="P435" s="105">
        <v>15.33087699712428</v>
      </c>
      <c r="Q435" s="105">
        <v>15.89755466147321</v>
      </c>
      <c r="R435" s="105">
        <v>17.058360873111322</v>
      </c>
      <c r="S435" s="105">
        <v>17.821673851608747</v>
      </c>
      <c r="T435" s="105">
        <v>17.178424852092341</v>
      </c>
      <c r="U435" s="105">
        <v>16.250138817291305</v>
      </c>
      <c r="V435" s="105">
        <v>15.15052281643276</v>
      </c>
      <c r="W435" s="105">
        <v>16.841265115634805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2.9323887345780295</v>
      </c>
      <c r="D436" s="99">
        <v>0</v>
      </c>
      <c r="E436" s="99">
        <v>9.7270442670344703</v>
      </c>
      <c r="F436" s="99">
        <v>7.4351071669414388</v>
      </c>
      <c r="G436" s="99">
        <v>9.0223257522659122</v>
      </c>
      <c r="H436" s="99">
        <v>8.9431048157446007</v>
      </c>
      <c r="I436" s="99">
        <v>11.339655708196519</v>
      </c>
      <c r="J436" s="99">
        <v>10.055955407477317</v>
      </c>
      <c r="K436" s="99">
        <v>9.7248446575075995</v>
      </c>
      <c r="L436" s="99">
        <v>9.6395966904831614</v>
      </c>
      <c r="M436" s="99">
        <v>10.435021998542359</v>
      </c>
      <c r="N436" s="99">
        <v>9.7326347883071875</v>
      </c>
      <c r="O436" s="99">
        <v>9.004610438909797</v>
      </c>
      <c r="P436" s="99">
        <v>7.5254483330334887</v>
      </c>
      <c r="Q436" s="99">
        <v>7.6788969220601633</v>
      </c>
      <c r="R436" s="99">
        <v>8.2230199498386529</v>
      </c>
      <c r="S436" s="99">
        <v>9.0569122925501482</v>
      </c>
      <c r="T436" s="99">
        <v>8.5163498016926287</v>
      </c>
      <c r="U436" s="99">
        <v>7.9339371642583325</v>
      </c>
      <c r="V436" s="99">
        <v>7.0963934978580623</v>
      </c>
      <c r="W436" s="99">
        <v>8.1961483589229172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10.338165792712418</v>
      </c>
      <c r="D437" s="99">
        <v>0</v>
      </c>
      <c r="E437" s="99">
        <v>10.255795415766451</v>
      </c>
      <c r="F437" s="99">
        <v>9.4711705738914151</v>
      </c>
      <c r="G437" s="99">
        <v>9.7441613225691839</v>
      </c>
      <c r="H437" s="99">
        <v>9.863866749029766</v>
      </c>
      <c r="I437" s="99">
        <v>9.686074193639902</v>
      </c>
      <c r="J437" s="99">
        <v>10.037568760681205</v>
      </c>
      <c r="K437" s="99">
        <v>9.2796645840280636</v>
      </c>
      <c r="L437" s="99">
        <v>9.3820038183439234</v>
      </c>
      <c r="M437" s="99">
        <v>9.4162501806620114</v>
      </c>
      <c r="N437" s="99">
        <v>8.8467831455349799</v>
      </c>
      <c r="O437" s="99">
        <v>7.4140046235857788</v>
      </c>
      <c r="P437" s="99">
        <v>7.8054286640907895</v>
      </c>
      <c r="Q437" s="99">
        <v>8.2186577394130484</v>
      </c>
      <c r="R437" s="99">
        <v>8.8353409232726694</v>
      </c>
      <c r="S437" s="99">
        <v>8.764761559058595</v>
      </c>
      <c r="T437" s="99">
        <v>8.6620750503997126</v>
      </c>
      <c r="U437" s="99">
        <v>8.3162016530329712</v>
      </c>
      <c r="V437" s="99">
        <v>8.0541293185746969</v>
      </c>
      <c r="W437" s="99">
        <v>8.6451167567118858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6.3634887544623293</v>
      </c>
      <c r="D438" s="123">
        <v>6.5720283142293079</v>
      </c>
      <c r="E438" s="123">
        <v>9.0215193555461521</v>
      </c>
      <c r="F438" s="123">
        <v>8.6269186001738642</v>
      </c>
      <c r="G438" s="123">
        <v>9.1488969827533921</v>
      </c>
      <c r="H438" s="123">
        <v>8.3142819367032548</v>
      </c>
      <c r="I438" s="123">
        <v>9.2676007622878007</v>
      </c>
      <c r="J438" s="123">
        <v>6.9014623913406448</v>
      </c>
      <c r="K438" s="123">
        <v>7.4457258160581699</v>
      </c>
      <c r="L438" s="123">
        <v>6.9369510118871691</v>
      </c>
      <c r="M438" s="123">
        <v>7.1931447943783313</v>
      </c>
      <c r="N438" s="123">
        <v>7.6068188000627366</v>
      </c>
      <c r="O438" s="123">
        <v>7.6191563036238579</v>
      </c>
      <c r="P438" s="123">
        <v>7.1982486448302172</v>
      </c>
      <c r="Q438" s="123">
        <v>6.8230548912826023</v>
      </c>
      <c r="R438" s="123">
        <v>7.0059343907248195</v>
      </c>
      <c r="S438" s="123">
        <v>7.4953870943163352</v>
      </c>
      <c r="T438" s="123">
        <v>7.1821340954546633</v>
      </c>
      <c r="U438" s="123">
        <v>7.0936003310823788</v>
      </c>
      <c r="V438" s="123">
        <v>6.4805944297087139</v>
      </c>
      <c r="W438" s="123">
        <v>6.3497200297491885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6.4357716543531458</v>
      </c>
      <c r="D439" s="99">
        <v>7.1482730260636247</v>
      </c>
      <c r="E439" s="99">
        <v>8.6848165357071228</v>
      </c>
      <c r="F439" s="99">
        <v>8.2078990965812171</v>
      </c>
      <c r="G439" s="99">
        <v>9.7855388491896012</v>
      </c>
      <c r="H439" s="99">
        <v>7.9052227990147967</v>
      </c>
      <c r="I439" s="99">
        <v>9.7098699666316985</v>
      </c>
      <c r="J439" s="99">
        <v>5.5560606841778775</v>
      </c>
      <c r="K439" s="99">
        <v>6.9240582774540069</v>
      </c>
      <c r="L439" s="99">
        <v>5.3307745694824895</v>
      </c>
      <c r="M439" s="99">
        <v>7.7559829879204241</v>
      </c>
      <c r="N439" s="99">
        <v>9.1226550396586035</v>
      </c>
      <c r="O439" s="99">
        <v>8.6514158567423696</v>
      </c>
      <c r="P439" s="99">
        <v>8.5301231372444519</v>
      </c>
      <c r="Q439" s="99">
        <v>8.5018071400312589</v>
      </c>
      <c r="R439" s="99">
        <v>9.0708200796262535</v>
      </c>
      <c r="S439" s="99">
        <v>8.6015706420906461</v>
      </c>
      <c r="T439" s="99">
        <v>9.1592431932832081</v>
      </c>
      <c r="U439" s="99">
        <v>9.4813114394659621</v>
      </c>
      <c r="V439" s="99">
        <v>8.6061397463047253</v>
      </c>
      <c r="W439" s="99">
        <v>7.7079142471896906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5.9330141595711652</v>
      </c>
      <c r="D440" s="110">
        <v>4.1153050261090041</v>
      </c>
      <c r="E440" s="110">
        <v>9.2215236131984675</v>
      </c>
      <c r="F440" s="110">
        <v>8.8856128721714018</v>
      </c>
      <c r="G440" s="110">
        <v>8.3873443703708404</v>
      </c>
      <c r="H440" s="110">
        <v>8.9167877601951204</v>
      </c>
      <c r="I440" s="110">
        <v>8.4584365538390678</v>
      </c>
      <c r="J440" s="110">
        <v>8.3922631886071848</v>
      </c>
      <c r="K440" s="110">
        <v>7.9939188227269504</v>
      </c>
      <c r="L440" s="110">
        <v>7.8728717309818546</v>
      </c>
      <c r="M440" s="110">
        <v>7.0993384287879824</v>
      </c>
      <c r="N440" s="110">
        <v>7.1149942213378443</v>
      </c>
      <c r="O440" s="110">
        <v>6.9304135885464415</v>
      </c>
      <c r="P440" s="110">
        <v>6.534068488982486</v>
      </c>
      <c r="Q440" s="110">
        <v>6.2661482441698082</v>
      </c>
      <c r="R440" s="110">
        <v>6.4004128704826782</v>
      </c>
      <c r="S440" s="110">
        <v>6.8066313004191237</v>
      </c>
      <c r="T440" s="110">
        <v>6.3301888435009035</v>
      </c>
      <c r="U440" s="110">
        <v>6.0923928462949144</v>
      </c>
      <c r="V440" s="110">
        <v>5.6771773008669202</v>
      </c>
      <c r="W440" s="110">
        <v>5.8366862850465946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52.475789890269169</v>
      </c>
      <c r="D442" s="118">
        <f t="shared" si="232"/>
        <v>91.906271513475474</v>
      </c>
      <c r="E442" s="118">
        <f t="shared" si="232"/>
        <v>95.345792118759064</v>
      </c>
      <c r="F442" s="118">
        <f t="shared" si="232"/>
        <v>103.96693712260887</v>
      </c>
      <c r="G442" s="118">
        <f t="shared" si="232"/>
        <v>103.16270495376943</v>
      </c>
      <c r="H442" s="118">
        <f t="shared" si="232"/>
        <v>90.714429061186038</v>
      </c>
      <c r="I442" s="118">
        <f t="shared" si="232"/>
        <v>78.25268885933707</v>
      </c>
      <c r="J442" s="118">
        <f t="shared" si="232"/>
        <v>79.778570161988753</v>
      </c>
      <c r="K442" s="118">
        <f t="shared" si="232"/>
        <v>85.989873953286477</v>
      </c>
      <c r="L442" s="118">
        <f t="shared" si="232"/>
        <v>104.78442415978252</v>
      </c>
      <c r="M442" s="118">
        <f t="shared" si="232"/>
        <v>99.947789151564024</v>
      </c>
      <c r="N442" s="118">
        <f t="shared" si="232"/>
        <v>104.05496785493162</v>
      </c>
      <c r="O442" s="118">
        <f t="shared" si="232"/>
        <v>93.880383177082521</v>
      </c>
      <c r="P442" s="118">
        <f t="shared" si="232"/>
        <v>85.070572363989555</v>
      </c>
      <c r="Q442" s="118">
        <f t="shared" si="232"/>
        <v>85.270339604204523</v>
      </c>
      <c r="R442" s="118">
        <f t="shared" ref="R442:V442" si="233">R443+R446+R448+R457</f>
        <v>85.566540559608896</v>
      </c>
      <c r="S442" s="118">
        <f t="shared" si="233"/>
        <v>79.367232119430454</v>
      </c>
      <c r="T442" s="118">
        <f t="shared" si="233"/>
        <v>72.939154724098032</v>
      </c>
      <c r="U442" s="118">
        <f t="shared" si="233"/>
        <v>73.771147727500747</v>
      </c>
      <c r="V442" s="118">
        <f t="shared" si="233"/>
        <v>67.781464692397449</v>
      </c>
      <c r="W442" s="118">
        <f t="shared" ref="W442" si="234">W443+W446+W448+W457</f>
        <v>74.237113314493982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42.422120472159776</v>
      </c>
      <c r="D443" s="123">
        <f t="shared" si="235"/>
        <v>77.522374462855197</v>
      </c>
      <c r="E443" s="123">
        <f t="shared" si="235"/>
        <v>76.056399243603778</v>
      </c>
      <c r="F443" s="123">
        <f t="shared" si="235"/>
        <v>85.081129587549455</v>
      </c>
      <c r="G443" s="123">
        <f t="shared" si="235"/>
        <v>84.36802317490374</v>
      </c>
      <c r="H443" s="123">
        <f t="shared" si="235"/>
        <v>72.466144178378329</v>
      </c>
      <c r="I443" s="123">
        <f t="shared" si="235"/>
        <v>58.569875985706062</v>
      </c>
      <c r="J443" s="123">
        <f t="shared" si="235"/>
        <v>62.208173422689441</v>
      </c>
      <c r="K443" s="123">
        <f t="shared" si="235"/>
        <v>67.77928946033056</v>
      </c>
      <c r="L443" s="123">
        <f t="shared" si="235"/>
        <v>84.44971910789036</v>
      </c>
      <c r="M443" s="123">
        <f t="shared" si="235"/>
        <v>78.240986587490966</v>
      </c>
      <c r="N443" s="123">
        <f t="shared" si="235"/>
        <v>83.336072430944398</v>
      </c>
      <c r="O443" s="123">
        <f t="shared" si="235"/>
        <v>75.864954604611484</v>
      </c>
      <c r="P443" s="123">
        <f t="shared" si="235"/>
        <v>67.214811643132052</v>
      </c>
      <c r="Q443" s="123">
        <f t="shared" si="235"/>
        <v>66.760617943798778</v>
      </c>
      <c r="R443" s="123">
        <f t="shared" ref="R443:V443" si="236">SUM(R444:R445)</f>
        <v>65.915696838581553</v>
      </c>
      <c r="S443" s="123">
        <f t="shared" si="236"/>
        <v>59.761502817219721</v>
      </c>
      <c r="T443" s="123">
        <f t="shared" si="236"/>
        <v>52.848313516567643</v>
      </c>
      <c r="U443" s="123">
        <f t="shared" si="236"/>
        <v>54.204670836174849</v>
      </c>
      <c r="V443" s="123">
        <f t="shared" si="236"/>
        <v>49.16159889184911</v>
      </c>
      <c r="W443" s="123">
        <f t="shared" ref="W443" si="237">SUM(W444:W445)</f>
        <v>53.664592205528081</v>
      </c>
      <c r="DA443" s="130" t="s">
        <v>4692</v>
      </c>
    </row>
    <row r="444" spans="1:105" ht="12" customHeight="1" x14ac:dyDescent="0.25">
      <c r="A444" s="97" t="s">
        <v>203</v>
      </c>
      <c r="B444" s="99"/>
      <c r="C444" s="99">
        <v>42.317891149890222</v>
      </c>
      <c r="D444" s="99">
        <v>77.338017826393568</v>
      </c>
      <c r="E444" s="99">
        <v>75.781584507064096</v>
      </c>
      <c r="F444" s="99">
        <v>84.737675988869483</v>
      </c>
      <c r="G444" s="99">
        <v>84.040274300163247</v>
      </c>
      <c r="H444" s="99">
        <v>72.237963717098737</v>
      </c>
      <c r="I444" s="99">
        <v>58.424790697934391</v>
      </c>
      <c r="J444" s="99">
        <v>62.043417857796236</v>
      </c>
      <c r="K444" s="99">
        <v>67.595982463346417</v>
      </c>
      <c r="L444" s="99">
        <v>84.195458407227008</v>
      </c>
      <c r="M444" s="99">
        <v>77.938590465462966</v>
      </c>
      <c r="N444" s="99">
        <v>83.012948441788595</v>
      </c>
      <c r="O444" s="99">
        <v>75.580614130707829</v>
      </c>
      <c r="P444" s="99">
        <v>66.964590836666517</v>
      </c>
      <c r="Q444" s="99">
        <v>66.510394987629653</v>
      </c>
      <c r="R444" s="99">
        <v>65.672277343773487</v>
      </c>
      <c r="S444" s="99">
        <v>59.564002139327847</v>
      </c>
      <c r="T444" s="99">
        <v>52.662177735560498</v>
      </c>
      <c r="U444" s="99">
        <v>54.012818679794862</v>
      </c>
      <c r="V444" s="99">
        <v>48.986496462198986</v>
      </c>
      <c r="W444" s="99">
        <v>53.485708430077771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0.1042293222695506</v>
      </c>
      <c r="D445" s="99">
        <v>0.18435663646162884</v>
      </c>
      <c r="E445" s="99">
        <v>0.27481473653967525</v>
      </c>
      <c r="F445" s="99">
        <v>0.34345359867996617</v>
      </c>
      <c r="G445" s="99">
        <v>0.32774887474048686</v>
      </c>
      <c r="H445" s="99">
        <v>0.22818046127959346</v>
      </c>
      <c r="I445" s="99">
        <v>0.14508528777166882</v>
      </c>
      <c r="J445" s="99">
        <v>0.16475556489320578</v>
      </c>
      <c r="K445" s="99">
        <v>0.18330699698414413</v>
      </c>
      <c r="L445" s="99">
        <v>0.25426070066334722</v>
      </c>
      <c r="M445" s="99">
        <v>0.30239612202800353</v>
      </c>
      <c r="N445" s="99">
        <v>0.32312398915579765</v>
      </c>
      <c r="O445" s="99">
        <v>0.28434047390365719</v>
      </c>
      <c r="P445" s="99">
        <v>0.25022080646553063</v>
      </c>
      <c r="Q445" s="99">
        <v>0.25022295616912776</v>
      </c>
      <c r="R445" s="99">
        <v>0.24341949480806813</v>
      </c>
      <c r="S445" s="99">
        <v>0.19750067789187051</v>
      </c>
      <c r="T445" s="99">
        <v>0.18613578100714409</v>
      </c>
      <c r="U445" s="99">
        <v>0.1918521563799841</v>
      </c>
      <c r="V445" s="99">
        <v>0.17510242965012299</v>
      </c>
      <c r="W445" s="99">
        <v>0.17888377545030823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0.70136253415079775</v>
      </c>
      <c r="D446" s="123">
        <f t="shared" si="238"/>
        <v>0.76718928163514022</v>
      </c>
      <c r="E446" s="123">
        <f t="shared" si="238"/>
        <v>0.76980341998164026</v>
      </c>
      <c r="F446" s="123">
        <f t="shared" si="238"/>
        <v>0.61433787982521337</v>
      </c>
      <c r="G446" s="123">
        <f t="shared" si="238"/>
        <v>0.5756594788996614</v>
      </c>
      <c r="H446" s="123">
        <f t="shared" si="238"/>
        <v>1.225642650036967</v>
      </c>
      <c r="I446" s="123">
        <f t="shared" si="238"/>
        <v>1.8355906085740474</v>
      </c>
      <c r="J446" s="123">
        <f t="shared" si="238"/>
        <v>0.87433012409023514</v>
      </c>
      <c r="K446" s="123">
        <f t="shared" si="238"/>
        <v>0.71708839157632409</v>
      </c>
      <c r="L446" s="123">
        <f t="shared" si="238"/>
        <v>1.3240757444055988</v>
      </c>
      <c r="M446" s="123">
        <f t="shared" si="238"/>
        <v>0.82086905621685458</v>
      </c>
      <c r="N446" s="123">
        <f t="shared" si="238"/>
        <v>0.73171037559710561</v>
      </c>
      <c r="O446" s="123">
        <f t="shared" si="238"/>
        <v>0.49149339341967063</v>
      </c>
      <c r="P446" s="123">
        <f t="shared" si="238"/>
        <v>0.25243178052437065</v>
      </c>
      <c r="Q446" s="123">
        <f t="shared" si="238"/>
        <v>0.34446504172788905</v>
      </c>
      <c r="R446" s="123">
        <f t="shared" si="238"/>
        <v>0.27178970017816345</v>
      </c>
      <c r="S446" s="123">
        <f t="shared" si="238"/>
        <v>0.59598836987175718</v>
      </c>
      <c r="T446" s="123">
        <f t="shared" si="238"/>
        <v>0.4692016550833501</v>
      </c>
      <c r="U446" s="123">
        <f t="shared" si="238"/>
        <v>0.44741998227096197</v>
      </c>
      <c r="V446" s="123">
        <f t="shared" si="238"/>
        <v>0.47246704126937994</v>
      </c>
      <c r="W446" s="123">
        <f t="shared" si="238"/>
        <v>0.27667091865598936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0.70136253415079775</v>
      </c>
      <c r="D447" s="99">
        <f>RES_hhdet_in_tess!D110</f>
        <v>0.76718928163514022</v>
      </c>
      <c r="E447" s="99">
        <f>RES_hhdet_in_tess!E110</f>
        <v>0.76980341998164026</v>
      </c>
      <c r="F447" s="99">
        <f>RES_hhdet_in_tess!F110</f>
        <v>0.61433787982521337</v>
      </c>
      <c r="G447" s="99">
        <f>RES_hhdet_in_tess!G110</f>
        <v>0.5756594788996614</v>
      </c>
      <c r="H447" s="99">
        <f>RES_hhdet_in_tess!H110</f>
        <v>1.225642650036967</v>
      </c>
      <c r="I447" s="99">
        <f>RES_hhdet_in_tess!I110</f>
        <v>1.8355906085740474</v>
      </c>
      <c r="J447" s="99">
        <f>RES_hhdet_in_tess!J110</f>
        <v>0.87433012409023514</v>
      </c>
      <c r="K447" s="99">
        <f>RES_hhdet_in_tess!K110</f>
        <v>0.71708839157632409</v>
      </c>
      <c r="L447" s="99">
        <f>RES_hhdet_in_tess!L110</f>
        <v>1.3240757444055988</v>
      </c>
      <c r="M447" s="99">
        <f>RES_hhdet_in_tess!M110</f>
        <v>0.82086905621685458</v>
      </c>
      <c r="N447" s="99">
        <f>RES_hhdet_in_tess!N110</f>
        <v>0.73171037559710561</v>
      </c>
      <c r="O447" s="99">
        <f>RES_hhdet_in_tess!O110</f>
        <v>0.49149339341967063</v>
      </c>
      <c r="P447" s="99">
        <f>RES_hhdet_in_tess!P110</f>
        <v>0.25243178052437065</v>
      </c>
      <c r="Q447" s="99">
        <f>RES_hhdet_in_tess!Q110</f>
        <v>0.34446504172788905</v>
      </c>
      <c r="R447" s="99">
        <f>RES_hhdet_in_tess!R110</f>
        <v>0.27178970017816345</v>
      </c>
      <c r="S447" s="99">
        <f>RES_hhdet_in_tess!S110</f>
        <v>0.59598836987175718</v>
      </c>
      <c r="T447" s="99">
        <f>RES_hhdet_in_tess!T110</f>
        <v>0.4692016550833501</v>
      </c>
      <c r="U447" s="99">
        <f>RES_hhdet_in_tess!U110</f>
        <v>0.44741998227096197</v>
      </c>
      <c r="V447" s="99">
        <f>RES_hhdet_in_tess!V110</f>
        <v>0.47246704126937994</v>
      </c>
      <c r="W447" s="99">
        <f>RES_hhdet_in_tess!W110</f>
        <v>0.27667091865598936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5.4951552770678207</v>
      </c>
      <c r="D448" s="123">
        <v>9.651308280631147</v>
      </c>
      <c r="E448" s="123">
        <v>12.175813316180676</v>
      </c>
      <c r="F448" s="123">
        <v>12.178446155026108</v>
      </c>
      <c r="G448" s="123">
        <v>12.104109169901166</v>
      </c>
      <c r="H448" s="123">
        <v>11.447277434877789</v>
      </c>
      <c r="I448" s="123">
        <v>11.841973836781948</v>
      </c>
      <c r="J448" s="123">
        <v>11.865902340541204</v>
      </c>
      <c r="K448" s="123">
        <v>12.360278645128092</v>
      </c>
      <c r="L448" s="123">
        <v>13.946358535173788</v>
      </c>
      <c r="M448" s="123">
        <v>15.424429138111094</v>
      </c>
      <c r="N448" s="123">
        <v>14.398539118852813</v>
      </c>
      <c r="O448" s="123">
        <v>12.156872008632011</v>
      </c>
      <c r="P448" s="123">
        <v>12.415195961920363</v>
      </c>
      <c r="Q448" s="123">
        <v>13.09238584470042</v>
      </c>
      <c r="R448" s="123">
        <v>14.093471616263232</v>
      </c>
      <c r="S448" s="123">
        <v>13.547410073229871</v>
      </c>
      <c r="T448" s="123">
        <v>14.213351893697604</v>
      </c>
      <c r="U448" s="123">
        <v>13.729710562468011</v>
      </c>
      <c r="V448" s="123">
        <v>13.120472197964805</v>
      </c>
      <c r="W448" s="123">
        <v>15.273480508538587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5.1022417366157624</v>
      </c>
      <c r="D449" s="99">
        <v>9.7724418423913697</v>
      </c>
      <c r="E449" s="99">
        <v>10.386075541316268</v>
      </c>
      <c r="F449" s="99">
        <v>10.539202389417536</v>
      </c>
      <c r="G449" s="99">
        <v>10.96798070405122</v>
      </c>
      <c r="H449" s="99">
        <v>10.075845801477511</v>
      </c>
      <c r="I449" s="99">
        <v>10.126128315665531</v>
      </c>
      <c r="J449" s="99">
        <v>9.2733178869274759</v>
      </c>
      <c r="K449" s="99">
        <v>10.103946719796472</v>
      </c>
      <c r="L449" s="99">
        <v>11.868956731942454</v>
      </c>
      <c r="M449" s="99">
        <v>13.182386996977208</v>
      </c>
      <c r="N449" s="99">
        <v>13.164882165170553</v>
      </c>
      <c r="O449" s="99">
        <v>10.984303564855956</v>
      </c>
      <c r="P449" s="99">
        <v>11.311104302462782</v>
      </c>
      <c r="Q449" s="99">
        <v>11.561865851099428</v>
      </c>
      <c r="R449" s="99">
        <v>11.943336657641662</v>
      </c>
      <c r="S449" s="99">
        <v>11.618323257641487</v>
      </c>
      <c r="T449" s="99">
        <v>11.510276830492202</v>
      </c>
      <c r="U449" s="99">
        <v>11.941552157306846</v>
      </c>
      <c r="V449" s="99">
        <v>11.007459349776818</v>
      </c>
      <c r="W449" s="99">
        <v>14.647712272090994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15.181750277272606</v>
      </c>
      <c r="F450" s="99">
        <v>22.245238007643362</v>
      </c>
      <c r="G450" s="99">
        <v>0</v>
      </c>
      <c r="H450" s="99">
        <v>17.556789216016401</v>
      </c>
      <c r="I450" s="99">
        <v>0</v>
      </c>
      <c r="J450" s="99">
        <v>15.775983644550237</v>
      </c>
      <c r="K450" s="99">
        <v>12.672184326016783</v>
      </c>
      <c r="L450" s="99">
        <v>17.463618377572345</v>
      </c>
      <c r="M450" s="99">
        <v>14.949106725974556</v>
      </c>
      <c r="N450" s="99">
        <v>15.554907670068273</v>
      </c>
      <c r="O450" s="99">
        <v>10.484547093014003</v>
      </c>
      <c r="P450" s="99">
        <v>11.93372739303012</v>
      </c>
      <c r="Q450" s="99">
        <v>11.256924099886199</v>
      </c>
      <c r="R450" s="99">
        <v>14.53897588891812</v>
      </c>
      <c r="S450" s="99">
        <v>10.962381896840132</v>
      </c>
      <c r="T450" s="99">
        <v>10.866200609098914</v>
      </c>
      <c r="U450" s="99">
        <v>10.912321765365874</v>
      </c>
      <c r="V450" s="99">
        <v>10.232144222765948</v>
      </c>
      <c r="W450" s="99">
        <v>15.629287713739664</v>
      </c>
      <c r="DA450" s="63" t="s">
        <v>4699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6.4331795414958854</v>
      </c>
      <c r="F451" s="102">
        <v>10.153715868950499</v>
      </c>
      <c r="G451" s="102">
        <v>0</v>
      </c>
      <c r="H451" s="102">
        <v>7.7836700310469906</v>
      </c>
      <c r="I451" s="102">
        <v>0</v>
      </c>
      <c r="J451" s="102">
        <v>6.9893921714508513</v>
      </c>
      <c r="K451" s="102">
        <v>5.9689361230998781</v>
      </c>
      <c r="L451" s="102">
        <v>7.808334244401415</v>
      </c>
      <c r="M451" s="102">
        <v>7.0182964173164928</v>
      </c>
      <c r="N451" s="102">
        <v>7.3324517114471108</v>
      </c>
      <c r="O451" s="102">
        <v>5.162036768467412</v>
      </c>
      <c r="P451" s="102">
        <v>5.3875944457781939</v>
      </c>
      <c r="Q451" s="102">
        <v>5.3392088436772314</v>
      </c>
      <c r="R451" s="102">
        <v>6.4488869847622139</v>
      </c>
      <c r="S451" s="102">
        <v>5.2175245585489014</v>
      </c>
      <c r="T451" s="102">
        <v>6.0554614225919972</v>
      </c>
      <c r="U451" s="102">
        <v>5.5138227250801348</v>
      </c>
      <c r="V451" s="102">
        <v>5.0763785694773356</v>
      </c>
      <c r="W451" s="102">
        <v>7.1176551606196323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8.748570735776724</v>
      </c>
      <c r="F452" s="105">
        <v>12.091522138692865</v>
      </c>
      <c r="G452" s="105">
        <v>0</v>
      </c>
      <c r="H452" s="105">
        <v>9.7731191849694099</v>
      </c>
      <c r="I452" s="105">
        <v>0</v>
      </c>
      <c r="J452" s="105">
        <v>8.786591473099385</v>
      </c>
      <c r="K452" s="105">
        <v>6.703248202916904</v>
      </c>
      <c r="L452" s="105">
        <v>9.655284133170932</v>
      </c>
      <c r="M452" s="105">
        <v>7.9308103086580664</v>
      </c>
      <c r="N452" s="105">
        <v>8.2224559586211612</v>
      </c>
      <c r="O452" s="105">
        <v>5.3225103245465935</v>
      </c>
      <c r="P452" s="105">
        <v>6.5461329472519267</v>
      </c>
      <c r="Q452" s="105">
        <v>5.917715256208969</v>
      </c>
      <c r="R452" s="105">
        <v>8.0900889041559072</v>
      </c>
      <c r="S452" s="105">
        <v>5.7448573382912294</v>
      </c>
      <c r="T452" s="105">
        <v>4.8107391865069165</v>
      </c>
      <c r="U452" s="105">
        <v>5.3984990402857411</v>
      </c>
      <c r="V452" s="105">
        <v>5.1557656532886131</v>
      </c>
      <c r="W452" s="105">
        <v>8.5116325531200321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8.7404773671056759</v>
      </c>
      <c r="D453" s="102">
        <v>7.1159155365664777</v>
      </c>
      <c r="E453" s="102">
        <v>15.405230547395814</v>
      </c>
      <c r="F453" s="102">
        <v>15.244864944442405</v>
      </c>
      <c r="G453" s="102">
        <v>14.842415134984673</v>
      </c>
      <c r="H453" s="102">
        <v>14.125625210413268</v>
      </c>
      <c r="I453" s="102">
        <v>15.737950684531791</v>
      </c>
      <c r="J453" s="102">
        <v>16.110079879316714</v>
      </c>
      <c r="K453" s="102">
        <v>15.066456644743758</v>
      </c>
      <c r="L453" s="102">
        <v>16.143285177467089</v>
      </c>
      <c r="M453" s="102">
        <v>15.711294264760152</v>
      </c>
      <c r="N453" s="102">
        <v>15.208534897021293</v>
      </c>
      <c r="O453" s="102">
        <v>14.616154517487068</v>
      </c>
      <c r="P453" s="102">
        <v>13.674578374855136</v>
      </c>
      <c r="Q453" s="102">
        <v>13.665603825857811</v>
      </c>
      <c r="R453" s="102">
        <v>15.3890261141013</v>
      </c>
      <c r="S453" s="102">
        <v>14.278463491103102</v>
      </c>
      <c r="T453" s="102">
        <v>17.276120667431698</v>
      </c>
      <c r="U453" s="102">
        <v>14.654747927942221</v>
      </c>
      <c r="V453" s="102">
        <v>15.297060402263364</v>
      </c>
      <c r="W453" s="102">
        <v>10.279595741150368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12.253603885514146</v>
      </c>
      <c r="D454" s="105">
        <v>0</v>
      </c>
      <c r="E454" s="105">
        <v>17.826850076219877</v>
      </c>
      <c r="F454" s="105">
        <v>14.993555654922837</v>
      </c>
      <c r="G454" s="105">
        <v>16.682117130650958</v>
      </c>
      <c r="H454" s="105">
        <v>16.76979524761623</v>
      </c>
      <c r="I454" s="105">
        <v>18.532008476637234</v>
      </c>
      <c r="J454" s="105">
        <v>17.91581527630467</v>
      </c>
      <c r="K454" s="105">
        <v>16.874946486118422</v>
      </c>
      <c r="L454" s="105">
        <v>16.965506743074108</v>
      </c>
      <c r="M454" s="105">
        <v>17.66949511212907</v>
      </c>
      <c r="N454" s="105">
        <v>16.578840358313336</v>
      </c>
      <c r="O454" s="105">
        <v>14.461697558551888</v>
      </c>
      <c r="P454" s="105">
        <v>13.868119815804112</v>
      </c>
      <c r="Q454" s="105">
        <v>14.527637143093452</v>
      </c>
      <c r="R454" s="105">
        <v>15.695040553304883</v>
      </c>
      <c r="S454" s="105">
        <v>16.320636206867402</v>
      </c>
      <c r="T454" s="105">
        <v>15.735860115715663</v>
      </c>
      <c r="U454" s="105">
        <v>14.972603910678581</v>
      </c>
      <c r="V454" s="105">
        <v>14.021126464492555</v>
      </c>
      <c r="W454" s="105">
        <v>15.716409155547947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1.9154380928017245</v>
      </c>
      <c r="D455" s="99">
        <v>0</v>
      </c>
      <c r="E455" s="99">
        <v>7.571054660453429</v>
      </c>
      <c r="F455" s="99">
        <v>5.5223850810314206</v>
      </c>
      <c r="G455" s="99">
        <v>6.9379558080817727</v>
      </c>
      <c r="H455" s="99">
        <v>6.9059284985864675</v>
      </c>
      <c r="I455" s="99">
        <v>8.8459342829973302</v>
      </c>
      <c r="J455" s="99">
        <v>7.8782465156234602</v>
      </c>
      <c r="K455" s="99">
        <v>7.5952819020903544</v>
      </c>
      <c r="L455" s="99">
        <v>7.5835029247301833</v>
      </c>
      <c r="M455" s="99">
        <v>8.2532449314670604</v>
      </c>
      <c r="N455" s="99">
        <v>7.7320572127783569</v>
      </c>
      <c r="O455" s="99">
        <v>7.0476929349661095</v>
      </c>
      <c r="P455" s="99">
        <v>6.0626911517133184</v>
      </c>
      <c r="Q455" s="99">
        <v>6.3089794036804046</v>
      </c>
      <c r="R455" s="99">
        <v>6.8596996300322131</v>
      </c>
      <c r="S455" s="99">
        <v>7.5558746478088032</v>
      </c>
      <c r="T455" s="99">
        <v>7.0737850653159517</v>
      </c>
      <c r="U455" s="99">
        <v>6.6564022576456106</v>
      </c>
      <c r="V455" s="99">
        <v>5.9669971459178583</v>
      </c>
      <c r="W455" s="99">
        <v>7.0712923988360616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10.338165792712418</v>
      </c>
      <c r="D456" s="99">
        <v>0</v>
      </c>
      <c r="E456" s="99">
        <v>10.255795415766451</v>
      </c>
      <c r="F456" s="99">
        <v>9.4711705738914151</v>
      </c>
      <c r="G456" s="99">
        <v>9.7441613225691839</v>
      </c>
      <c r="H456" s="99">
        <v>9.863866749029766</v>
      </c>
      <c r="I456" s="99">
        <v>9.686074193639902</v>
      </c>
      <c r="J456" s="99">
        <v>10.037568760681205</v>
      </c>
      <c r="K456" s="99">
        <v>9.2796645840280636</v>
      </c>
      <c r="L456" s="99">
        <v>9.3820038183439234</v>
      </c>
      <c r="M456" s="99">
        <v>9.4162501806620114</v>
      </c>
      <c r="N456" s="99">
        <v>8.8467831455349799</v>
      </c>
      <c r="O456" s="99">
        <v>7.4140046235857788</v>
      </c>
      <c r="P456" s="99">
        <v>7.8054286640907895</v>
      </c>
      <c r="Q456" s="99">
        <v>8.2186577394130484</v>
      </c>
      <c r="R456" s="99">
        <v>8.8353409232726694</v>
      </c>
      <c r="S456" s="99">
        <v>8.764761559058595</v>
      </c>
      <c r="T456" s="99">
        <v>8.6620750503997126</v>
      </c>
      <c r="U456" s="99">
        <v>8.3162016530329712</v>
      </c>
      <c r="V456" s="99">
        <v>8.0541293185746969</v>
      </c>
      <c r="W456" s="99">
        <v>8.6451167567118858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3.8571516068907727</v>
      </c>
      <c r="D457" s="123">
        <v>3.965399488353988</v>
      </c>
      <c r="E457" s="123">
        <v>6.3437761389929692</v>
      </c>
      <c r="F457" s="123">
        <v>6.0930235002080844</v>
      </c>
      <c r="G457" s="123">
        <v>6.1149131300648678</v>
      </c>
      <c r="H457" s="123">
        <v>5.575364797892945</v>
      </c>
      <c r="I457" s="123">
        <v>6.0052484282750029</v>
      </c>
      <c r="J457" s="123">
        <v>4.8301642746678697</v>
      </c>
      <c r="K457" s="123">
        <v>5.1332174562515016</v>
      </c>
      <c r="L457" s="123">
        <v>5.0642707723127636</v>
      </c>
      <c r="M457" s="123">
        <v>5.461504369745116</v>
      </c>
      <c r="N457" s="123">
        <v>5.5886459295373063</v>
      </c>
      <c r="O457" s="123">
        <v>5.3670631704193514</v>
      </c>
      <c r="P457" s="123">
        <v>5.1881329784127734</v>
      </c>
      <c r="Q457" s="123">
        <v>5.0728707739774466</v>
      </c>
      <c r="R457" s="123">
        <v>5.2855824045859556</v>
      </c>
      <c r="S457" s="123">
        <v>5.4623308591091027</v>
      </c>
      <c r="T457" s="123">
        <v>5.4082876587494244</v>
      </c>
      <c r="U457" s="123">
        <v>5.389346346586918</v>
      </c>
      <c r="V457" s="123">
        <v>5.0269265613141618</v>
      </c>
      <c r="W457" s="123">
        <v>5.0223696817713188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3.7469942755472094</v>
      </c>
      <c r="D458" s="99">
        <v>4.1652398905648393</v>
      </c>
      <c r="E458" s="99">
        <v>5.0748160657815475</v>
      </c>
      <c r="F458" s="99">
        <v>4.8624428195168052</v>
      </c>
      <c r="G458" s="99">
        <v>5.7916623893105399</v>
      </c>
      <c r="H458" s="99">
        <v>4.6612893803361821</v>
      </c>
      <c r="I458" s="99">
        <v>5.6721350060753419</v>
      </c>
      <c r="J458" s="99">
        <v>3.2565666756917215</v>
      </c>
      <c r="K458" s="99">
        <v>4.043128252667219</v>
      </c>
      <c r="L458" s="99">
        <v>3.1118244859085133</v>
      </c>
      <c r="M458" s="99">
        <v>4.6130778880428576</v>
      </c>
      <c r="N458" s="99">
        <v>5.4554309039059028</v>
      </c>
      <c r="O458" s="99">
        <v>5.1703497192872572</v>
      </c>
      <c r="P458" s="99">
        <v>5.0936199309830261</v>
      </c>
      <c r="Q458" s="99">
        <v>5.0766643534196403</v>
      </c>
      <c r="R458" s="99">
        <v>5.4347984320689022</v>
      </c>
      <c r="S458" s="99">
        <v>5.1543031659737455</v>
      </c>
      <c r="T458" s="99">
        <v>5.5314210255741436</v>
      </c>
      <c r="U458" s="99">
        <v>5.7583810888981537</v>
      </c>
      <c r="V458" s="99">
        <v>5.2507424061346359</v>
      </c>
      <c r="W458" s="99">
        <v>4.7048906692023129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4.5131841215801396</v>
      </c>
      <c r="D459" s="110">
        <v>3.1134132402617265</v>
      </c>
      <c r="E459" s="110">
        <v>7.0975489097538844</v>
      </c>
      <c r="F459" s="110">
        <v>6.8527594327749446</v>
      </c>
      <c r="G459" s="110">
        <v>6.5015864845114999</v>
      </c>
      <c r="H459" s="110">
        <v>6.92171233409724</v>
      </c>
      <c r="I459" s="110">
        <v>6.6147040628758855</v>
      </c>
      <c r="J459" s="110">
        <v>6.5738223528767357</v>
      </c>
      <c r="K459" s="110">
        <v>6.2787349244248167</v>
      </c>
      <c r="L459" s="110">
        <v>6.2019632973191863</v>
      </c>
      <c r="M459" s="110">
        <v>5.6029087833621594</v>
      </c>
      <c r="N459" s="110">
        <v>5.6318685561968058</v>
      </c>
      <c r="O459" s="110">
        <v>5.4983140326813293</v>
      </c>
      <c r="P459" s="110">
        <v>5.2352648147299821</v>
      </c>
      <c r="Q459" s="110">
        <v>5.0716122978626528</v>
      </c>
      <c r="R459" s="110">
        <v>5.2418252531409095</v>
      </c>
      <c r="S459" s="110">
        <v>5.6541216869103641</v>
      </c>
      <c r="T459" s="110">
        <v>5.3552289341000794</v>
      </c>
      <c r="U459" s="110">
        <v>5.2346038633562948</v>
      </c>
      <c r="V459" s="110">
        <v>4.9423282786847693</v>
      </c>
      <c r="W459" s="110">
        <v>5.1422917404807862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1.2517611229099588</v>
      </c>
      <c r="D461" s="118">
        <f t="shared" si="239"/>
        <v>1.3152896612211429</v>
      </c>
      <c r="E461" s="118">
        <f t="shared" si="239"/>
        <v>0.73518125822712732</v>
      </c>
      <c r="F461" s="118">
        <f t="shared" si="239"/>
        <v>0.71171213053647897</v>
      </c>
      <c r="G461" s="118">
        <f t="shared" si="239"/>
        <v>1.2107345473820779</v>
      </c>
      <c r="H461" s="118">
        <f t="shared" si="239"/>
        <v>1.069580424096088</v>
      </c>
      <c r="I461" s="118">
        <f t="shared" si="239"/>
        <v>1.4261795083991511</v>
      </c>
      <c r="J461" s="118">
        <f t="shared" si="239"/>
        <v>0.66340878875045817</v>
      </c>
      <c r="K461" s="118">
        <f t="shared" si="239"/>
        <v>0.80593291615702523</v>
      </c>
      <c r="L461" s="118">
        <f t="shared" si="239"/>
        <v>0.44582979910086168</v>
      </c>
      <c r="M461" s="118">
        <f t="shared" si="239"/>
        <v>0.25169272793371483</v>
      </c>
      <c r="N461" s="118">
        <f t="shared" si="239"/>
        <v>0.50766006171862343</v>
      </c>
      <c r="O461" s="118">
        <f t="shared" si="239"/>
        <v>0.78649256929999178</v>
      </c>
      <c r="P461" s="118">
        <f t="shared" si="239"/>
        <v>0.64476377443814981</v>
      </c>
      <c r="Q461" s="118">
        <f t="shared" si="239"/>
        <v>0.48108295337166024</v>
      </c>
      <c r="R461" s="118">
        <f t="shared" ref="R461:V461" si="240">R462+R465+R467+R476</f>
        <v>0.46722976688430906</v>
      </c>
      <c r="S461" s="118">
        <f t="shared" si="240"/>
        <v>0.74976490666152662</v>
      </c>
      <c r="T461" s="118">
        <f t="shared" si="240"/>
        <v>0.6265588178566035</v>
      </c>
      <c r="U461" s="118">
        <f t="shared" si="240"/>
        <v>0.63630190501719119</v>
      </c>
      <c r="V461" s="118">
        <f t="shared" si="240"/>
        <v>0.53625028652828199</v>
      </c>
      <c r="W461" s="118">
        <f t="shared" ref="W461" si="241">W462+W465+W467+W476</f>
        <v>0.48005165077667855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1.2517611229099588</v>
      </c>
      <c r="D476" s="123">
        <v>1.3152896612211429</v>
      </c>
      <c r="E476" s="123">
        <v>0.73518125822712732</v>
      </c>
      <c r="F476" s="123">
        <v>0.71171213053647897</v>
      </c>
      <c r="G476" s="123">
        <v>1.2107345473820779</v>
      </c>
      <c r="H476" s="123">
        <v>1.069580424096088</v>
      </c>
      <c r="I476" s="123">
        <v>1.4261795083991511</v>
      </c>
      <c r="J476" s="123">
        <v>0.66340878875045817</v>
      </c>
      <c r="K476" s="123">
        <v>0.80593291615702523</v>
      </c>
      <c r="L476" s="123">
        <v>0.44582979910086168</v>
      </c>
      <c r="M476" s="123">
        <v>0.25169272793371483</v>
      </c>
      <c r="N476" s="123">
        <v>0.50766006171862343</v>
      </c>
      <c r="O476" s="123">
        <v>0.78649256929999178</v>
      </c>
      <c r="P476" s="123">
        <v>0.64476377443814981</v>
      </c>
      <c r="Q476" s="123">
        <v>0.48108295337166024</v>
      </c>
      <c r="R476" s="123">
        <v>0.46722976688430906</v>
      </c>
      <c r="S476" s="123">
        <v>0.74976490666152662</v>
      </c>
      <c r="T476" s="123">
        <v>0.6265588178566035</v>
      </c>
      <c r="U476" s="123">
        <v>0.63630190501719119</v>
      </c>
      <c r="V476" s="123">
        <v>0.53625028652828199</v>
      </c>
      <c r="W476" s="123">
        <v>0.48005165077667855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1.461949889002861</v>
      </c>
      <c r="D477" s="99">
        <v>1.6238017006006131</v>
      </c>
      <c r="E477" s="99">
        <v>1.9728429242512302</v>
      </c>
      <c r="F477" s="99">
        <v>1.8645063587793891</v>
      </c>
      <c r="G477" s="99">
        <v>2.2228830049819099</v>
      </c>
      <c r="H477" s="99">
        <v>1.7957504110242013</v>
      </c>
      <c r="I477" s="99">
        <v>2.2056940616200569</v>
      </c>
      <c r="J477" s="99">
        <v>1.2621147450178469</v>
      </c>
      <c r="K477" s="99">
        <v>1.5728690783064525</v>
      </c>
      <c r="L477" s="99">
        <v>1.2109387512036425</v>
      </c>
      <c r="M477" s="99">
        <v>1.7618490955360038</v>
      </c>
      <c r="N477" s="99">
        <v>2.0723023188088487</v>
      </c>
      <c r="O477" s="99">
        <v>1.9652556260175973</v>
      </c>
      <c r="P477" s="99">
        <v>1.9377027718564503</v>
      </c>
      <c r="Q477" s="99">
        <v>1.9312705099295013</v>
      </c>
      <c r="R477" s="99">
        <v>2.0605274892878995</v>
      </c>
      <c r="S477" s="99">
        <v>1.9539327870573118</v>
      </c>
      <c r="T477" s="99">
        <v>2.0806136837862139</v>
      </c>
      <c r="U477" s="99">
        <v>2.153774706589088</v>
      </c>
      <c r="V477" s="99">
        <v>1.9549707047705815</v>
      </c>
      <c r="W477" s="99">
        <v>1.7509298003916105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27763846</v>
      </c>
      <c r="C5" s="120">
        <v>27694263</v>
      </c>
      <c r="D5" s="120">
        <v>26623695</v>
      </c>
      <c r="E5" s="120">
        <v>25806616</v>
      </c>
      <c r="F5" s="120">
        <v>25274057</v>
      </c>
      <c r="G5" s="120">
        <v>24462735</v>
      </c>
      <c r="H5" s="120">
        <v>23415878</v>
      </c>
      <c r="I5" s="120">
        <v>22468551</v>
      </c>
      <c r="J5" s="120">
        <v>21637658</v>
      </c>
      <c r="K5" s="120">
        <v>21139477</v>
      </c>
      <c r="L5" s="120">
        <v>20556838</v>
      </c>
      <c r="M5" s="120">
        <v>20363995</v>
      </c>
      <c r="N5" s="120">
        <v>20311266</v>
      </c>
      <c r="O5" s="120">
        <v>20377821</v>
      </c>
      <c r="P5" s="120">
        <v>20569083</v>
      </c>
      <c r="Q5" s="120">
        <v>20835587</v>
      </c>
      <c r="R5" s="120">
        <v>20750075</v>
      </c>
      <c r="S5" s="120">
        <v>20523599</v>
      </c>
      <c r="T5" s="120">
        <v>19922728</v>
      </c>
      <c r="U5" s="120">
        <v>19650506</v>
      </c>
      <c r="V5" s="120">
        <v>19279639</v>
      </c>
      <c r="W5" s="120">
        <v>19238166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27763846</v>
      </c>
      <c r="C7" s="52">
        <v>27694263</v>
      </c>
      <c r="D7" s="52">
        <v>26623695</v>
      </c>
      <c r="E7" s="52">
        <v>25806616</v>
      </c>
      <c r="F7" s="52">
        <v>25274057</v>
      </c>
      <c r="G7" s="52">
        <v>24462735</v>
      </c>
      <c r="H7" s="52">
        <v>23415878</v>
      </c>
      <c r="I7" s="52">
        <v>22468551</v>
      </c>
      <c r="J7" s="52">
        <v>21637658</v>
      </c>
      <c r="K7" s="52">
        <v>21139477</v>
      </c>
      <c r="L7" s="52">
        <v>20556838</v>
      </c>
      <c r="M7" s="52">
        <v>20363995</v>
      </c>
      <c r="N7" s="52">
        <v>20311266</v>
      </c>
      <c r="O7" s="52">
        <v>20377821</v>
      </c>
      <c r="P7" s="52">
        <v>20569083</v>
      </c>
      <c r="Q7" s="52">
        <v>20835587</v>
      </c>
      <c r="R7" s="52">
        <v>20750075</v>
      </c>
      <c r="S7" s="52">
        <v>20523599</v>
      </c>
      <c r="T7" s="52">
        <v>19922728</v>
      </c>
      <c r="U7" s="52">
        <v>19650506</v>
      </c>
      <c r="V7" s="52">
        <v>19279639</v>
      </c>
      <c r="W7" s="52">
        <v>19238166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447981</v>
      </c>
      <c r="C9" s="52">
        <v>496763</v>
      </c>
      <c r="D9" s="52">
        <v>528941</v>
      </c>
      <c r="E9" s="52">
        <v>536020</v>
      </c>
      <c r="F9" s="52">
        <v>569460</v>
      </c>
      <c r="G9" s="52">
        <v>627951</v>
      </c>
      <c r="H9" s="52">
        <v>635104</v>
      </c>
      <c r="I9" s="52">
        <v>643106</v>
      </c>
      <c r="J9" s="52">
        <v>655101</v>
      </c>
      <c r="K9" s="52">
        <v>685333</v>
      </c>
      <c r="L9" s="52">
        <v>743072</v>
      </c>
      <c r="M9" s="52">
        <v>840010</v>
      </c>
      <c r="N9" s="52">
        <v>1026196</v>
      </c>
      <c r="O9" s="52">
        <v>1198275</v>
      </c>
      <c r="P9" s="52">
        <v>1359220</v>
      </c>
      <c r="Q9" s="52">
        <v>1469055</v>
      </c>
      <c r="R9" s="52">
        <v>1557506</v>
      </c>
      <c r="S9" s="52">
        <v>1630414</v>
      </c>
      <c r="T9" s="52">
        <v>1667251</v>
      </c>
      <c r="U9" s="52">
        <v>1660417</v>
      </c>
      <c r="V9" s="52">
        <v>1622885</v>
      </c>
      <c r="W9" s="52">
        <v>1611461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24087194</v>
      </c>
      <c r="C11" s="52">
        <v>24048131</v>
      </c>
      <c r="D11" s="52">
        <v>23182545</v>
      </c>
      <c r="E11" s="52">
        <v>22474084</v>
      </c>
      <c r="F11" s="52">
        <v>21917023</v>
      </c>
      <c r="G11" s="52">
        <v>21250971</v>
      </c>
      <c r="H11" s="52">
        <v>20314129</v>
      </c>
      <c r="I11" s="52">
        <v>19472076</v>
      </c>
      <c r="J11" s="52">
        <v>18712359</v>
      </c>
      <c r="K11" s="52">
        <v>18196169</v>
      </c>
      <c r="L11" s="52">
        <v>17746771</v>
      </c>
      <c r="M11" s="52">
        <v>17621536</v>
      </c>
      <c r="N11" s="52">
        <v>17386562</v>
      </c>
      <c r="O11" s="52">
        <v>17362351</v>
      </c>
      <c r="P11" s="52">
        <v>17360389</v>
      </c>
      <c r="Q11" s="52">
        <v>17410537</v>
      </c>
      <c r="R11" s="52">
        <v>17296735</v>
      </c>
      <c r="S11" s="52">
        <v>17093517</v>
      </c>
      <c r="T11" s="52">
        <v>16607674</v>
      </c>
      <c r="U11" s="52">
        <v>16463633</v>
      </c>
      <c r="V11" s="52">
        <v>16253565</v>
      </c>
      <c r="W11" s="52">
        <v>16385728</v>
      </c>
      <c r="DA11" s="63" t="s">
        <v>1113</v>
      </c>
    </row>
    <row r="12" spans="1:105" ht="12" customHeight="1" x14ac:dyDescent="0.25">
      <c r="A12" s="97" t="s">
        <v>127</v>
      </c>
      <c r="B12" s="52">
        <v>14882</v>
      </c>
      <c r="C12" s="52">
        <v>17578</v>
      </c>
      <c r="D12" s="52">
        <v>19270</v>
      </c>
      <c r="E12" s="52">
        <v>21812</v>
      </c>
      <c r="F12" s="52">
        <v>24025</v>
      </c>
      <c r="G12" s="52">
        <v>26387</v>
      </c>
      <c r="H12" s="52">
        <v>28160</v>
      </c>
      <c r="I12" s="52">
        <v>31558</v>
      </c>
      <c r="J12" s="52">
        <v>34107</v>
      </c>
      <c r="K12" s="52">
        <v>44716</v>
      </c>
      <c r="L12" s="52">
        <v>47900</v>
      </c>
      <c r="M12" s="52">
        <v>50923</v>
      </c>
      <c r="N12" s="52">
        <v>50626</v>
      </c>
      <c r="O12" s="52">
        <v>56952</v>
      </c>
      <c r="P12" s="52">
        <v>69529</v>
      </c>
      <c r="Q12" s="52">
        <v>76979</v>
      </c>
      <c r="R12" s="52">
        <v>82397</v>
      </c>
      <c r="S12" s="52">
        <v>82654</v>
      </c>
      <c r="T12" s="52">
        <v>85261</v>
      </c>
      <c r="U12" s="52">
        <v>92101</v>
      </c>
      <c r="V12" s="52">
        <v>96036</v>
      </c>
      <c r="W12" s="52">
        <v>107390</v>
      </c>
      <c r="DA12" s="63" t="s">
        <v>1114</v>
      </c>
    </row>
    <row r="13" spans="1:105" ht="12" customHeight="1" x14ac:dyDescent="0.25">
      <c r="A13" s="97" t="s">
        <v>122</v>
      </c>
      <c r="B13" s="52">
        <v>3159784</v>
      </c>
      <c r="C13" s="52">
        <v>3057337</v>
      </c>
      <c r="D13" s="52">
        <v>2789641</v>
      </c>
      <c r="E13" s="52">
        <v>2547338</v>
      </c>
      <c r="F13" s="52">
        <v>2528903</v>
      </c>
      <c r="G13" s="52">
        <v>2280171</v>
      </c>
      <c r="H13" s="52">
        <v>2069540</v>
      </c>
      <c r="I13" s="52">
        <v>1872920</v>
      </c>
      <c r="J13" s="52">
        <v>1804039</v>
      </c>
      <c r="K13" s="52">
        <v>1681744</v>
      </c>
      <c r="L13" s="52">
        <v>1557823</v>
      </c>
      <c r="M13" s="52">
        <v>1389540</v>
      </c>
      <c r="N13" s="52">
        <v>1393952</v>
      </c>
      <c r="O13" s="52">
        <v>1315579</v>
      </c>
      <c r="P13" s="52">
        <v>1221936</v>
      </c>
      <c r="Q13" s="52">
        <v>1143180</v>
      </c>
      <c r="R13" s="52">
        <v>1088857</v>
      </c>
      <c r="S13" s="52">
        <v>1067685</v>
      </c>
      <c r="T13" s="52">
        <v>1029664</v>
      </c>
      <c r="U13" s="52">
        <v>989158</v>
      </c>
      <c r="V13" s="52">
        <v>965771</v>
      </c>
      <c r="W13" s="52">
        <v>894368</v>
      </c>
      <c r="DA13" s="63" t="s">
        <v>1115</v>
      </c>
    </row>
    <row r="14" spans="1:105" ht="12" customHeight="1" x14ac:dyDescent="0.25">
      <c r="A14" s="97" t="s">
        <v>121</v>
      </c>
      <c r="B14" s="52">
        <v>501986</v>
      </c>
      <c r="C14" s="52">
        <v>571217</v>
      </c>
      <c r="D14" s="52">
        <v>632239</v>
      </c>
      <c r="E14" s="52">
        <v>763382</v>
      </c>
      <c r="F14" s="52">
        <v>804106</v>
      </c>
      <c r="G14" s="52">
        <v>905206</v>
      </c>
      <c r="H14" s="52">
        <v>1004049</v>
      </c>
      <c r="I14" s="52">
        <v>1091997</v>
      </c>
      <c r="J14" s="52">
        <v>1087153</v>
      </c>
      <c r="K14" s="52">
        <v>1216848</v>
      </c>
      <c r="L14" s="52">
        <v>1204344</v>
      </c>
      <c r="M14" s="52">
        <v>1301996</v>
      </c>
      <c r="N14" s="52">
        <v>1480126</v>
      </c>
      <c r="O14" s="52">
        <v>1642939</v>
      </c>
      <c r="P14" s="52">
        <v>1917229</v>
      </c>
      <c r="Q14" s="52">
        <v>2204891</v>
      </c>
      <c r="R14" s="52">
        <v>2282086</v>
      </c>
      <c r="S14" s="52">
        <v>2279743</v>
      </c>
      <c r="T14" s="52">
        <v>2200129</v>
      </c>
      <c r="U14" s="52">
        <v>2105614</v>
      </c>
      <c r="V14" s="52">
        <v>1964267</v>
      </c>
      <c r="W14" s="52">
        <v>1850680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11573065</v>
      </c>
      <c r="C16" s="52">
        <v>11423146</v>
      </c>
      <c r="D16" s="52">
        <v>10493431</v>
      </c>
      <c r="E16" s="52">
        <v>9593373</v>
      </c>
      <c r="F16" s="52">
        <v>8846129</v>
      </c>
      <c r="G16" s="52">
        <v>8207808</v>
      </c>
      <c r="H16" s="52">
        <v>7491995</v>
      </c>
      <c r="I16" s="52">
        <v>6967359</v>
      </c>
      <c r="J16" s="52">
        <v>6486727</v>
      </c>
      <c r="K16" s="52">
        <v>6184911</v>
      </c>
      <c r="L16" s="52">
        <v>5919417</v>
      </c>
      <c r="M16" s="52">
        <v>5771594</v>
      </c>
      <c r="N16" s="52">
        <v>5588993</v>
      </c>
      <c r="O16" s="52">
        <v>5525794</v>
      </c>
      <c r="P16" s="52">
        <v>5480948</v>
      </c>
      <c r="Q16" s="52">
        <v>5451158</v>
      </c>
      <c r="R16" s="52">
        <v>5336352</v>
      </c>
      <c r="S16" s="52">
        <v>5167642</v>
      </c>
      <c r="T16" s="52">
        <v>4967450</v>
      </c>
      <c r="U16" s="52">
        <v>4803658</v>
      </c>
      <c r="V16" s="52">
        <v>4616505</v>
      </c>
      <c r="W16" s="52">
        <v>4612813</v>
      </c>
      <c r="DA16" s="63" t="s">
        <v>1117</v>
      </c>
    </row>
    <row r="17" spans="1:105" ht="12" customHeight="1" x14ac:dyDescent="0.25">
      <c r="A17" s="109" t="s">
        <v>120</v>
      </c>
      <c r="B17" s="36">
        <v>16190781</v>
      </c>
      <c r="C17" s="36">
        <v>16271117</v>
      </c>
      <c r="D17" s="36">
        <v>16130264</v>
      </c>
      <c r="E17" s="36">
        <v>16213243</v>
      </c>
      <c r="F17" s="36">
        <v>16427928</v>
      </c>
      <c r="G17" s="36">
        <v>16254927</v>
      </c>
      <c r="H17" s="36">
        <v>15923883</v>
      </c>
      <c r="I17" s="36">
        <v>15501192</v>
      </c>
      <c r="J17" s="36">
        <v>15150931</v>
      </c>
      <c r="K17" s="36">
        <v>14954566</v>
      </c>
      <c r="L17" s="36">
        <v>14637421</v>
      </c>
      <c r="M17" s="36">
        <v>14592401</v>
      </c>
      <c r="N17" s="36">
        <v>14722273</v>
      </c>
      <c r="O17" s="36">
        <v>14852027</v>
      </c>
      <c r="P17" s="36">
        <v>15088135</v>
      </c>
      <c r="Q17" s="36">
        <v>15384429</v>
      </c>
      <c r="R17" s="36">
        <v>15413723</v>
      </c>
      <c r="S17" s="36">
        <v>15355957</v>
      </c>
      <c r="T17" s="36">
        <v>14955278</v>
      </c>
      <c r="U17" s="36">
        <v>14846848</v>
      </c>
      <c r="V17" s="36">
        <v>14663134</v>
      </c>
      <c r="W17" s="36">
        <v>14625353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2169049</v>
      </c>
      <c r="D21" s="52">
        <v>2419119</v>
      </c>
      <c r="E21" s="52">
        <v>2193281</v>
      </c>
      <c r="F21" s="52">
        <v>2257809</v>
      </c>
      <c r="G21" s="52">
        <v>2119330</v>
      </c>
      <c r="H21" s="52">
        <v>2135775</v>
      </c>
      <c r="I21" s="52">
        <v>2457780</v>
      </c>
      <c r="J21" s="52">
        <v>2347028</v>
      </c>
      <c r="K21" s="52">
        <v>2310999</v>
      </c>
      <c r="L21" s="52">
        <v>2355793</v>
      </c>
      <c r="M21" s="52">
        <v>2487323</v>
      </c>
      <c r="N21" s="52">
        <v>2610943</v>
      </c>
      <c r="O21" s="52">
        <v>2355581</v>
      </c>
      <c r="P21" s="52">
        <v>834146</v>
      </c>
      <c r="Q21" s="52">
        <v>1032974</v>
      </c>
      <c r="R21" s="52">
        <v>1300997</v>
      </c>
      <c r="S21" s="52">
        <v>1599762</v>
      </c>
      <c r="T21" s="52">
        <v>1524474</v>
      </c>
      <c r="U21" s="52">
        <v>1572739</v>
      </c>
      <c r="V21" s="52">
        <v>1599524</v>
      </c>
      <c r="W21" s="52">
        <v>1550365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69997</v>
      </c>
      <c r="D23" s="52">
        <v>70224</v>
      </c>
      <c r="E23" s="52">
        <v>71822</v>
      </c>
      <c r="F23" s="52">
        <v>75949</v>
      </c>
      <c r="G23" s="52">
        <v>83676</v>
      </c>
      <c r="H23" s="52">
        <v>108550</v>
      </c>
      <c r="I23" s="52">
        <v>76861</v>
      </c>
      <c r="J23" s="52">
        <v>70706</v>
      </c>
      <c r="K23" s="52">
        <v>102595</v>
      </c>
      <c r="L23" s="52">
        <v>102027</v>
      </c>
      <c r="M23" s="52">
        <v>114770</v>
      </c>
      <c r="N23" s="52">
        <v>119447</v>
      </c>
      <c r="O23" s="52">
        <v>159835</v>
      </c>
      <c r="P23" s="52">
        <v>130327</v>
      </c>
      <c r="Q23" s="52">
        <v>130245</v>
      </c>
      <c r="R23" s="52">
        <v>144638</v>
      </c>
      <c r="S23" s="52">
        <v>177408</v>
      </c>
      <c r="T23" s="52">
        <v>223106</v>
      </c>
      <c r="U23" s="52">
        <v>265423</v>
      </c>
      <c r="V23" s="52">
        <v>313402</v>
      </c>
      <c r="W23" s="52">
        <v>286756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1881813</v>
      </c>
      <c r="D25" s="52">
        <v>2303381</v>
      </c>
      <c r="E25" s="52">
        <v>2222459</v>
      </c>
      <c r="F25" s="52">
        <v>2262696</v>
      </c>
      <c r="G25" s="52">
        <v>2033849</v>
      </c>
      <c r="H25" s="52">
        <v>2045433</v>
      </c>
      <c r="I25" s="52">
        <v>2451764</v>
      </c>
      <c r="J25" s="52">
        <v>2499859</v>
      </c>
      <c r="K25" s="52">
        <v>2369760</v>
      </c>
      <c r="L25" s="52">
        <v>2315628</v>
      </c>
      <c r="M25" s="52">
        <v>2435196</v>
      </c>
      <c r="N25" s="52">
        <v>2588423</v>
      </c>
      <c r="O25" s="52">
        <v>2182026</v>
      </c>
      <c r="P25" s="52">
        <v>827009</v>
      </c>
      <c r="Q25" s="52">
        <v>926058</v>
      </c>
      <c r="R25" s="52">
        <v>1173710</v>
      </c>
      <c r="S25" s="52">
        <v>1459862</v>
      </c>
      <c r="T25" s="52">
        <v>1529802</v>
      </c>
      <c r="U25" s="52">
        <v>1438460</v>
      </c>
      <c r="V25" s="52">
        <v>1578761</v>
      </c>
      <c r="W25" s="52">
        <v>1435306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1163</v>
      </c>
      <c r="D26" s="52">
        <v>1162</v>
      </c>
      <c r="E26" s="52">
        <v>1169</v>
      </c>
      <c r="F26" s="52">
        <v>1185</v>
      </c>
      <c r="G26" s="52">
        <v>1217</v>
      </c>
      <c r="H26" s="52">
        <v>1284</v>
      </c>
      <c r="I26" s="52">
        <v>1576</v>
      </c>
      <c r="J26" s="52">
        <v>2338</v>
      </c>
      <c r="K26" s="52">
        <v>2648</v>
      </c>
      <c r="L26" s="52">
        <v>3063</v>
      </c>
      <c r="M26" s="52">
        <v>3578</v>
      </c>
      <c r="N26" s="52">
        <v>4458</v>
      </c>
      <c r="O26" s="52">
        <v>4722</v>
      </c>
      <c r="P26" s="52">
        <v>2052</v>
      </c>
      <c r="Q26" s="52">
        <v>2571</v>
      </c>
      <c r="R26" s="52">
        <v>3382</v>
      </c>
      <c r="S26" s="52">
        <v>4559</v>
      </c>
      <c r="T26" s="52">
        <v>5222</v>
      </c>
      <c r="U26" s="52">
        <v>5085</v>
      </c>
      <c r="V26" s="52">
        <v>5813</v>
      </c>
      <c r="W26" s="52">
        <v>6145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503065</v>
      </c>
      <c r="D27" s="52">
        <v>551105</v>
      </c>
      <c r="E27" s="52">
        <v>480656</v>
      </c>
      <c r="F27" s="52">
        <v>510008</v>
      </c>
      <c r="G27" s="52">
        <v>581690</v>
      </c>
      <c r="H27" s="52">
        <v>556567</v>
      </c>
      <c r="I27" s="52">
        <v>349270</v>
      </c>
      <c r="J27" s="52">
        <v>233712</v>
      </c>
      <c r="K27" s="52">
        <v>328749</v>
      </c>
      <c r="L27" s="52">
        <v>364606</v>
      </c>
      <c r="M27" s="52">
        <v>345776</v>
      </c>
      <c r="N27" s="52">
        <v>323626</v>
      </c>
      <c r="O27" s="52">
        <v>261454</v>
      </c>
      <c r="P27" s="52">
        <v>196562</v>
      </c>
      <c r="Q27" s="52">
        <v>167797</v>
      </c>
      <c r="R27" s="52">
        <v>190081</v>
      </c>
      <c r="S27" s="52">
        <v>205006</v>
      </c>
      <c r="T27" s="52">
        <v>207362</v>
      </c>
      <c r="U27" s="52">
        <v>201082</v>
      </c>
      <c r="V27" s="52">
        <v>213249</v>
      </c>
      <c r="W27" s="52">
        <v>166029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78435</v>
      </c>
      <c r="D28" s="52">
        <v>78720</v>
      </c>
      <c r="E28" s="52">
        <v>80729</v>
      </c>
      <c r="F28" s="52">
        <v>86240</v>
      </c>
      <c r="G28" s="52">
        <v>99783</v>
      </c>
      <c r="H28" s="52">
        <v>118075</v>
      </c>
      <c r="I28" s="52">
        <v>100305</v>
      </c>
      <c r="J28" s="52">
        <v>116323</v>
      </c>
      <c r="K28" s="52">
        <v>166368</v>
      </c>
      <c r="L28" s="52">
        <v>187197</v>
      </c>
      <c r="M28" s="52">
        <v>200007</v>
      </c>
      <c r="N28" s="52">
        <v>173129</v>
      </c>
      <c r="O28" s="52">
        <v>205165</v>
      </c>
      <c r="P28" s="52">
        <v>185782</v>
      </c>
      <c r="Q28" s="52">
        <v>211807</v>
      </c>
      <c r="R28" s="52">
        <v>229235</v>
      </c>
      <c r="S28" s="52">
        <v>284693</v>
      </c>
      <c r="T28" s="52">
        <v>278957</v>
      </c>
      <c r="U28" s="52">
        <v>367002</v>
      </c>
      <c r="V28" s="52">
        <v>382737</v>
      </c>
      <c r="W28" s="52">
        <v>407968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1808291</v>
      </c>
      <c r="D30" s="52">
        <v>1828744</v>
      </c>
      <c r="E30" s="52">
        <v>1850047</v>
      </c>
      <c r="F30" s="52">
        <v>1900646</v>
      </c>
      <c r="G30" s="52">
        <v>1974407</v>
      </c>
      <c r="H30" s="52">
        <v>2098204</v>
      </c>
      <c r="I30" s="52">
        <v>1303517</v>
      </c>
      <c r="J30" s="52">
        <v>1103807</v>
      </c>
      <c r="K30" s="52">
        <v>1221989</v>
      </c>
      <c r="L30" s="52">
        <v>1076182</v>
      </c>
      <c r="M30" s="52">
        <v>1135451</v>
      </c>
      <c r="N30" s="52">
        <v>1224169</v>
      </c>
      <c r="O30" s="52">
        <v>1122625</v>
      </c>
      <c r="P30" s="52">
        <v>589112</v>
      </c>
      <c r="Q30" s="52">
        <v>721206</v>
      </c>
      <c r="R30" s="52">
        <v>823969</v>
      </c>
      <c r="S30" s="52">
        <v>960253</v>
      </c>
      <c r="T30" s="52">
        <v>914091</v>
      </c>
      <c r="U30" s="52">
        <v>942686</v>
      </c>
      <c r="V30" s="52">
        <v>885251</v>
      </c>
      <c r="W30" s="52">
        <v>776815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2529810</v>
      </c>
      <c r="D31" s="36">
        <v>2538631</v>
      </c>
      <c r="E31" s="36">
        <v>2575022</v>
      </c>
      <c r="F31" s="36">
        <v>2659674</v>
      </c>
      <c r="G31" s="36">
        <v>2848783</v>
      </c>
      <c r="H31" s="36">
        <v>3156487</v>
      </c>
      <c r="I31" s="36">
        <v>2200356</v>
      </c>
      <c r="J31" s="36">
        <v>2172047</v>
      </c>
      <c r="K31" s="36">
        <v>2532482</v>
      </c>
      <c r="L31" s="36">
        <v>2567012</v>
      </c>
      <c r="M31" s="36">
        <v>2687158</v>
      </c>
      <c r="N31" s="36">
        <v>2763188</v>
      </c>
      <c r="O31" s="36">
        <v>2533675</v>
      </c>
      <c r="P31" s="36">
        <v>1645841</v>
      </c>
      <c r="Q31" s="36">
        <v>1969280</v>
      </c>
      <c r="R31" s="36">
        <v>2235413</v>
      </c>
      <c r="S31" s="36">
        <v>2538932</v>
      </c>
      <c r="T31" s="36">
        <v>2550310</v>
      </c>
      <c r="U31" s="36">
        <v>2627452</v>
      </c>
      <c r="V31" s="36">
        <v>2581442</v>
      </c>
      <c r="W31" s="36">
        <v>2348560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2099466</v>
      </c>
      <c r="D35" s="52">
        <v>1348551</v>
      </c>
      <c r="E35" s="52">
        <v>1376202</v>
      </c>
      <c r="F35" s="52">
        <v>1725250</v>
      </c>
      <c r="G35" s="52">
        <v>1308008</v>
      </c>
      <c r="H35" s="52">
        <v>1088918</v>
      </c>
      <c r="I35" s="52">
        <v>1510453</v>
      </c>
      <c r="J35" s="52">
        <v>1516135</v>
      </c>
      <c r="K35" s="52">
        <v>1812818</v>
      </c>
      <c r="L35" s="52">
        <v>1773154</v>
      </c>
      <c r="M35" s="52">
        <v>2294480</v>
      </c>
      <c r="N35" s="52">
        <v>2558214</v>
      </c>
      <c r="O35" s="52">
        <v>2422136</v>
      </c>
      <c r="P35" s="52">
        <v>1025408</v>
      </c>
      <c r="Q35" s="52">
        <v>1299478</v>
      </c>
      <c r="R35" s="52">
        <v>1215485</v>
      </c>
      <c r="S35" s="52">
        <v>1373286</v>
      </c>
      <c r="T35" s="52">
        <v>923603</v>
      </c>
      <c r="U35" s="52">
        <v>1300517</v>
      </c>
      <c r="V35" s="52">
        <v>1228657</v>
      </c>
      <c r="W35" s="52">
        <v>1508892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118779</v>
      </c>
      <c r="D37" s="52">
        <v>102402</v>
      </c>
      <c r="E37" s="52">
        <v>78901</v>
      </c>
      <c r="F37" s="52">
        <v>109389</v>
      </c>
      <c r="G37" s="52">
        <v>142167</v>
      </c>
      <c r="H37" s="52">
        <v>115703</v>
      </c>
      <c r="I37" s="52">
        <v>84863</v>
      </c>
      <c r="J37" s="52">
        <v>82701</v>
      </c>
      <c r="K37" s="52">
        <v>132827</v>
      </c>
      <c r="L37" s="52">
        <v>159766</v>
      </c>
      <c r="M37" s="52">
        <v>211708</v>
      </c>
      <c r="N37" s="52">
        <v>305633</v>
      </c>
      <c r="O37" s="52">
        <v>331914</v>
      </c>
      <c r="P37" s="52">
        <v>291272</v>
      </c>
      <c r="Q37" s="52">
        <v>240080</v>
      </c>
      <c r="R37" s="52">
        <v>233089</v>
      </c>
      <c r="S37" s="52">
        <v>250316</v>
      </c>
      <c r="T37" s="52">
        <v>259943</v>
      </c>
      <c r="U37" s="52">
        <v>258589</v>
      </c>
      <c r="V37" s="52">
        <v>275870</v>
      </c>
      <c r="W37" s="52">
        <v>275332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1842750</v>
      </c>
      <c r="D39" s="52">
        <v>1437795</v>
      </c>
      <c r="E39" s="52">
        <v>1513998</v>
      </c>
      <c r="F39" s="52">
        <v>1705635</v>
      </c>
      <c r="G39" s="52">
        <v>1367797</v>
      </c>
      <c r="H39" s="52">
        <v>1108591</v>
      </c>
      <c r="I39" s="52">
        <v>1609711</v>
      </c>
      <c r="J39" s="52">
        <v>1740142</v>
      </c>
      <c r="K39" s="52">
        <v>1853570</v>
      </c>
      <c r="L39" s="52">
        <v>1866230</v>
      </c>
      <c r="M39" s="52">
        <v>2309961</v>
      </c>
      <c r="N39" s="52">
        <v>2353449</v>
      </c>
      <c r="O39" s="52">
        <v>2157815</v>
      </c>
      <c r="P39" s="52">
        <v>825047</v>
      </c>
      <c r="Q39" s="52">
        <v>976206</v>
      </c>
      <c r="R39" s="52">
        <v>1059908</v>
      </c>
      <c r="S39" s="52">
        <v>1256644</v>
      </c>
      <c r="T39" s="52">
        <v>1043959</v>
      </c>
      <c r="U39" s="52">
        <v>1294419</v>
      </c>
      <c r="V39" s="52">
        <v>1368693</v>
      </c>
      <c r="W39" s="52">
        <v>1567469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3859</v>
      </c>
      <c r="D40" s="52">
        <v>2854</v>
      </c>
      <c r="E40" s="52">
        <v>3711</v>
      </c>
      <c r="F40" s="52">
        <v>3398</v>
      </c>
      <c r="G40" s="52">
        <v>3579</v>
      </c>
      <c r="H40" s="52">
        <v>3057</v>
      </c>
      <c r="I40" s="52">
        <v>4974</v>
      </c>
      <c r="J40" s="52">
        <v>4887</v>
      </c>
      <c r="K40" s="52">
        <v>13257</v>
      </c>
      <c r="L40" s="52">
        <v>6247</v>
      </c>
      <c r="M40" s="52">
        <v>6601</v>
      </c>
      <c r="N40" s="52">
        <v>4161</v>
      </c>
      <c r="O40" s="52">
        <v>11048</v>
      </c>
      <c r="P40" s="52">
        <v>14629</v>
      </c>
      <c r="Q40" s="52">
        <v>10021</v>
      </c>
      <c r="R40" s="52">
        <v>8800</v>
      </c>
      <c r="S40" s="52">
        <v>4816</v>
      </c>
      <c r="T40" s="52">
        <v>7829</v>
      </c>
      <c r="U40" s="52">
        <v>11925</v>
      </c>
      <c r="V40" s="52">
        <v>9748</v>
      </c>
      <c r="W40" s="52">
        <v>17499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400618</v>
      </c>
      <c r="D41" s="52">
        <v>283409</v>
      </c>
      <c r="E41" s="52">
        <v>238353</v>
      </c>
      <c r="F41" s="52">
        <v>491573</v>
      </c>
      <c r="G41" s="52">
        <v>332958</v>
      </c>
      <c r="H41" s="52">
        <v>345936</v>
      </c>
      <c r="I41" s="52">
        <v>152650</v>
      </c>
      <c r="J41" s="52">
        <v>164831</v>
      </c>
      <c r="K41" s="52">
        <v>206454</v>
      </c>
      <c r="L41" s="52">
        <v>240685</v>
      </c>
      <c r="M41" s="52">
        <v>177493</v>
      </c>
      <c r="N41" s="52">
        <v>328038</v>
      </c>
      <c r="O41" s="52">
        <v>183081</v>
      </c>
      <c r="P41" s="52">
        <v>102919</v>
      </c>
      <c r="Q41" s="52">
        <v>89041</v>
      </c>
      <c r="R41" s="52">
        <v>135758</v>
      </c>
      <c r="S41" s="52">
        <v>183834</v>
      </c>
      <c r="T41" s="52">
        <v>169341</v>
      </c>
      <c r="U41" s="52">
        <v>160576</v>
      </c>
      <c r="V41" s="52">
        <v>189862</v>
      </c>
      <c r="W41" s="52">
        <v>94626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147666</v>
      </c>
      <c r="D42" s="52">
        <v>139742</v>
      </c>
      <c r="E42" s="52">
        <v>211872</v>
      </c>
      <c r="F42" s="52">
        <v>126964</v>
      </c>
      <c r="G42" s="52">
        <v>200883</v>
      </c>
      <c r="H42" s="52">
        <v>216918</v>
      </c>
      <c r="I42" s="52">
        <v>188253</v>
      </c>
      <c r="J42" s="52">
        <v>111479</v>
      </c>
      <c r="K42" s="52">
        <v>296063</v>
      </c>
      <c r="L42" s="52">
        <v>174693</v>
      </c>
      <c r="M42" s="52">
        <v>297659</v>
      </c>
      <c r="N42" s="52">
        <v>351259</v>
      </c>
      <c r="O42" s="52">
        <v>367978</v>
      </c>
      <c r="P42" s="52">
        <v>460072</v>
      </c>
      <c r="Q42" s="52">
        <v>499469</v>
      </c>
      <c r="R42" s="52">
        <v>306430</v>
      </c>
      <c r="S42" s="52">
        <v>282350</v>
      </c>
      <c r="T42" s="52">
        <v>199343</v>
      </c>
      <c r="U42" s="52">
        <v>272487</v>
      </c>
      <c r="V42" s="52">
        <v>241390</v>
      </c>
      <c r="W42" s="52">
        <v>294381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1658372</v>
      </c>
      <c r="D44" s="52">
        <v>899029</v>
      </c>
      <c r="E44" s="52">
        <v>949989</v>
      </c>
      <c r="F44" s="52">
        <v>1153402</v>
      </c>
      <c r="G44" s="52">
        <v>1336086</v>
      </c>
      <c r="H44" s="52">
        <v>1382391</v>
      </c>
      <c r="I44" s="52">
        <v>778881</v>
      </c>
      <c r="J44" s="52">
        <v>623175</v>
      </c>
      <c r="K44" s="52">
        <v>920173</v>
      </c>
      <c r="L44" s="52">
        <v>810688</v>
      </c>
      <c r="M44" s="52">
        <v>987628</v>
      </c>
      <c r="N44" s="52">
        <v>1041568</v>
      </c>
      <c r="O44" s="52">
        <v>1059426</v>
      </c>
      <c r="P44" s="52">
        <v>544266</v>
      </c>
      <c r="Q44" s="52">
        <v>691416</v>
      </c>
      <c r="R44" s="52">
        <v>709163</v>
      </c>
      <c r="S44" s="52">
        <v>791543</v>
      </c>
      <c r="T44" s="52">
        <v>713899</v>
      </c>
      <c r="U44" s="52">
        <v>778894</v>
      </c>
      <c r="V44" s="52">
        <v>698098</v>
      </c>
      <c r="W44" s="52">
        <v>773123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2610146</v>
      </c>
      <c r="D45" s="36">
        <v>2397778</v>
      </c>
      <c r="E45" s="36">
        <v>2658001</v>
      </c>
      <c r="F45" s="36">
        <v>2874359</v>
      </c>
      <c r="G45" s="36">
        <v>2675782</v>
      </c>
      <c r="H45" s="36">
        <v>2825443</v>
      </c>
      <c r="I45" s="36">
        <v>1777665</v>
      </c>
      <c r="J45" s="36">
        <v>1821786</v>
      </c>
      <c r="K45" s="36">
        <v>2336117</v>
      </c>
      <c r="L45" s="36">
        <v>2249867</v>
      </c>
      <c r="M45" s="36">
        <v>2642138</v>
      </c>
      <c r="N45" s="36">
        <v>2893060</v>
      </c>
      <c r="O45" s="36">
        <v>2663429</v>
      </c>
      <c r="P45" s="36">
        <v>1881949</v>
      </c>
      <c r="Q45" s="36">
        <v>2265574</v>
      </c>
      <c r="R45" s="36">
        <v>2264707</v>
      </c>
      <c r="S45" s="36">
        <v>2481166</v>
      </c>
      <c r="T45" s="36">
        <v>2149631</v>
      </c>
      <c r="U45" s="36">
        <v>2519022</v>
      </c>
      <c r="V45" s="36">
        <v>2397728</v>
      </c>
      <c r="W45" s="36">
        <v>2310779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711991</v>
      </c>
      <c r="D49" s="52">
        <v>469754</v>
      </c>
      <c r="E49" s="52">
        <v>483486</v>
      </c>
      <c r="F49" s="52">
        <v>592291</v>
      </c>
      <c r="G49" s="52">
        <v>434060</v>
      </c>
      <c r="H49" s="52">
        <v>361977</v>
      </c>
      <c r="I49" s="52">
        <v>495445</v>
      </c>
      <c r="J49" s="52">
        <v>535391</v>
      </c>
      <c r="K49" s="52">
        <v>569070</v>
      </c>
      <c r="L49" s="52">
        <v>523306</v>
      </c>
      <c r="M49" s="52">
        <v>648649</v>
      </c>
      <c r="N49" s="52">
        <v>717866</v>
      </c>
      <c r="O49" s="52">
        <v>706440</v>
      </c>
      <c r="P49" s="52">
        <v>590739</v>
      </c>
      <c r="Q49" s="52">
        <v>661928</v>
      </c>
      <c r="R49" s="52">
        <v>481243</v>
      </c>
      <c r="S49" s="52">
        <v>455288</v>
      </c>
      <c r="T49" s="52">
        <v>317758</v>
      </c>
      <c r="U49" s="52">
        <v>444243</v>
      </c>
      <c r="V49" s="52">
        <v>397686</v>
      </c>
      <c r="W49" s="52">
        <v>528316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23370</v>
      </c>
      <c r="D51" s="52">
        <v>6289</v>
      </c>
      <c r="E51" s="52">
        <v>9397</v>
      </c>
      <c r="F51" s="52">
        <v>43797</v>
      </c>
      <c r="G51" s="52">
        <v>23441</v>
      </c>
      <c r="H51" s="52">
        <v>22239</v>
      </c>
      <c r="I51" s="52">
        <v>29289</v>
      </c>
      <c r="J51" s="52">
        <v>25763</v>
      </c>
      <c r="K51" s="52">
        <v>41977</v>
      </c>
      <c r="L51" s="52">
        <v>41895</v>
      </c>
      <c r="M51" s="52">
        <v>62512</v>
      </c>
      <c r="N51" s="52">
        <v>77857</v>
      </c>
      <c r="O51" s="52">
        <v>68847</v>
      </c>
      <c r="P51" s="52">
        <v>46975</v>
      </c>
      <c r="Q51" s="52">
        <v>35154</v>
      </c>
      <c r="R51" s="52">
        <v>43882</v>
      </c>
      <c r="S51" s="52">
        <v>38864</v>
      </c>
      <c r="T51" s="52">
        <v>33108</v>
      </c>
      <c r="U51" s="52">
        <v>37879</v>
      </c>
      <c r="V51" s="52">
        <v>34278</v>
      </c>
      <c r="W51" s="52">
        <v>39752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537259</v>
      </c>
      <c r="D53" s="52">
        <v>352436</v>
      </c>
      <c r="E53" s="52">
        <v>363295</v>
      </c>
      <c r="F53" s="52">
        <v>393269</v>
      </c>
      <c r="G53" s="52">
        <v>294188</v>
      </c>
      <c r="H53" s="52">
        <v>233710</v>
      </c>
      <c r="I53" s="52">
        <v>395152</v>
      </c>
      <c r="J53" s="52">
        <v>446805</v>
      </c>
      <c r="K53" s="52">
        <v>442951</v>
      </c>
      <c r="L53" s="52">
        <v>429088</v>
      </c>
      <c r="M53" s="52">
        <v>546981</v>
      </c>
      <c r="N53" s="52">
        <v>579039</v>
      </c>
      <c r="O53" s="52">
        <v>586512</v>
      </c>
      <c r="P53" s="52">
        <v>364482</v>
      </c>
      <c r="Q53" s="52">
        <v>400302</v>
      </c>
      <c r="R53" s="52">
        <v>333658</v>
      </c>
      <c r="S53" s="52">
        <v>334519</v>
      </c>
      <c r="T53" s="52">
        <v>252216</v>
      </c>
      <c r="U53" s="52">
        <v>349079</v>
      </c>
      <c r="V53" s="52">
        <v>319086</v>
      </c>
      <c r="W53" s="52">
        <v>423796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739</v>
      </c>
      <c r="D54" s="52">
        <v>411</v>
      </c>
      <c r="E54" s="52">
        <v>651</v>
      </c>
      <c r="F54" s="52">
        <v>570</v>
      </c>
      <c r="G54" s="52">
        <v>420</v>
      </c>
      <c r="H54" s="52">
        <v>399</v>
      </c>
      <c r="I54" s="52">
        <v>1271</v>
      </c>
      <c r="J54" s="52">
        <v>1231</v>
      </c>
      <c r="K54" s="52">
        <v>3028</v>
      </c>
      <c r="L54" s="52">
        <v>1135</v>
      </c>
      <c r="M54" s="52">
        <v>1333</v>
      </c>
      <c r="N54" s="52">
        <v>1006</v>
      </c>
      <c r="O54" s="52">
        <v>2518</v>
      </c>
      <c r="P54" s="52">
        <v>5350</v>
      </c>
      <c r="Q54" s="52">
        <v>3884</v>
      </c>
      <c r="R54" s="52">
        <v>2406</v>
      </c>
      <c r="S54" s="52">
        <v>1142</v>
      </c>
      <c r="T54" s="52">
        <v>1709</v>
      </c>
      <c r="U54" s="52">
        <v>2352</v>
      </c>
      <c r="V54" s="52">
        <v>2456</v>
      </c>
      <c r="W54" s="52">
        <v>4384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128601</v>
      </c>
      <c r="D55" s="52">
        <v>77348</v>
      </c>
      <c r="E55" s="52">
        <v>66609</v>
      </c>
      <c r="F55" s="52">
        <v>158242</v>
      </c>
      <c r="G55" s="52">
        <v>87087</v>
      </c>
      <c r="H55" s="52">
        <v>79791</v>
      </c>
      <c r="I55" s="52">
        <v>45781</v>
      </c>
      <c r="J55" s="52">
        <v>56672</v>
      </c>
      <c r="K55" s="52">
        <v>60503</v>
      </c>
      <c r="L55" s="52">
        <v>55532</v>
      </c>
      <c r="M55" s="52">
        <v>40633</v>
      </c>
      <c r="N55" s="52">
        <v>69503</v>
      </c>
      <c r="O55" s="52">
        <v>44015</v>
      </c>
      <c r="P55" s="52">
        <v>45190</v>
      </c>
      <c r="Q55" s="52">
        <v>39547</v>
      </c>
      <c r="R55" s="52">
        <v>46807</v>
      </c>
      <c r="S55" s="52">
        <v>49617</v>
      </c>
      <c r="T55" s="52">
        <v>36940</v>
      </c>
      <c r="U55" s="52">
        <v>42877</v>
      </c>
      <c r="V55" s="52">
        <v>36773</v>
      </c>
      <c r="W55" s="52">
        <v>29925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45392</v>
      </c>
      <c r="D56" s="52">
        <v>39559</v>
      </c>
      <c r="E56" s="52">
        <v>52931</v>
      </c>
      <c r="F56" s="52">
        <v>40210</v>
      </c>
      <c r="G56" s="52">
        <v>52365</v>
      </c>
      <c r="H56" s="52">
        <v>48077</v>
      </c>
      <c r="I56" s="52">
        <v>53241</v>
      </c>
      <c r="J56" s="52">
        <v>30683</v>
      </c>
      <c r="K56" s="52">
        <v>62588</v>
      </c>
      <c r="L56" s="52">
        <v>37551</v>
      </c>
      <c r="M56" s="52">
        <v>59702</v>
      </c>
      <c r="N56" s="52">
        <v>68318</v>
      </c>
      <c r="O56" s="52">
        <v>73395</v>
      </c>
      <c r="P56" s="52">
        <v>175717</v>
      </c>
      <c r="Q56" s="52">
        <v>218195</v>
      </c>
      <c r="R56" s="52">
        <v>98372</v>
      </c>
      <c r="S56" s="52">
        <v>70010</v>
      </c>
      <c r="T56" s="52">
        <v>26893</v>
      </c>
      <c r="U56" s="52">
        <v>49935</v>
      </c>
      <c r="V56" s="52">
        <v>39371</v>
      </c>
      <c r="W56" s="52">
        <v>70211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271954</v>
      </c>
      <c r="D58" s="52">
        <v>96701</v>
      </c>
      <c r="E58" s="52">
        <v>97422</v>
      </c>
      <c r="F58" s="52">
        <v>133644</v>
      </c>
      <c r="G58" s="52">
        <v>101520</v>
      </c>
      <c r="H58" s="52">
        <v>80366</v>
      </c>
      <c r="I58" s="52">
        <v>138407</v>
      </c>
      <c r="J58" s="52">
        <v>120374</v>
      </c>
      <c r="K58" s="52">
        <v>162209</v>
      </c>
      <c r="L58" s="52">
        <v>163606</v>
      </c>
      <c r="M58" s="52">
        <v>201291</v>
      </c>
      <c r="N58" s="52">
        <v>204902</v>
      </c>
      <c r="O58" s="52">
        <v>206842</v>
      </c>
      <c r="P58" s="52">
        <v>100566</v>
      </c>
      <c r="Q58" s="52">
        <v>101160</v>
      </c>
      <c r="R58" s="52">
        <v>79611</v>
      </c>
      <c r="S58" s="52">
        <v>76306</v>
      </c>
      <c r="T58" s="52">
        <v>44089</v>
      </c>
      <c r="U58" s="52">
        <v>81896</v>
      </c>
      <c r="V58" s="52">
        <v>85032</v>
      </c>
      <c r="W58" s="52">
        <v>148705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440037</v>
      </c>
      <c r="D59" s="36">
        <v>373053</v>
      </c>
      <c r="E59" s="36">
        <v>386064</v>
      </c>
      <c r="F59" s="36">
        <v>458647</v>
      </c>
      <c r="G59" s="36">
        <v>332540</v>
      </c>
      <c r="H59" s="36">
        <v>281611</v>
      </c>
      <c r="I59" s="36">
        <v>357038</v>
      </c>
      <c r="J59" s="36">
        <v>415017</v>
      </c>
      <c r="K59" s="36">
        <v>406861</v>
      </c>
      <c r="L59" s="36">
        <v>359700</v>
      </c>
      <c r="M59" s="36">
        <v>447358</v>
      </c>
      <c r="N59" s="36">
        <v>512964</v>
      </c>
      <c r="O59" s="36">
        <v>499598</v>
      </c>
      <c r="P59" s="36">
        <v>490173</v>
      </c>
      <c r="Q59" s="36">
        <v>560768</v>
      </c>
      <c r="R59" s="36">
        <v>401632</v>
      </c>
      <c r="S59" s="36">
        <v>378982</v>
      </c>
      <c r="T59" s="36">
        <v>273669</v>
      </c>
      <c r="U59" s="36">
        <v>362347</v>
      </c>
      <c r="V59" s="36">
        <v>312654</v>
      </c>
      <c r="W59" s="36">
        <v>379611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1387475</v>
      </c>
      <c r="D63" s="52">
        <v>878797</v>
      </c>
      <c r="E63" s="52">
        <v>892716</v>
      </c>
      <c r="F63" s="52">
        <v>1132959</v>
      </c>
      <c r="G63" s="52">
        <v>873948</v>
      </c>
      <c r="H63" s="52">
        <v>726941</v>
      </c>
      <c r="I63" s="52">
        <v>1015008</v>
      </c>
      <c r="J63" s="52">
        <v>980744</v>
      </c>
      <c r="K63" s="52">
        <v>1243748</v>
      </c>
      <c r="L63" s="52">
        <v>1249848</v>
      </c>
      <c r="M63" s="52">
        <v>1645831</v>
      </c>
      <c r="N63" s="52">
        <v>1840348</v>
      </c>
      <c r="O63" s="52">
        <v>1715696</v>
      </c>
      <c r="P63" s="52">
        <v>434669</v>
      </c>
      <c r="Q63" s="52">
        <v>637550</v>
      </c>
      <c r="R63" s="52">
        <v>734242</v>
      </c>
      <c r="S63" s="52">
        <v>917998</v>
      </c>
      <c r="T63" s="52">
        <v>605845</v>
      </c>
      <c r="U63" s="52">
        <v>856274</v>
      </c>
      <c r="V63" s="52">
        <v>830971</v>
      </c>
      <c r="W63" s="52">
        <v>980576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95409</v>
      </c>
      <c r="D65" s="52">
        <v>96113</v>
      </c>
      <c r="E65" s="52">
        <v>69504</v>
      </c>
      <c r="F65" s="52">
        <v>65592</v>
      </c>
      <c r="G65" s="52">
        <v>118726</v>
      </c>
      <c r="H65" s="52">
        <v>93464</v>
      </c>
      <c r="I65" s="52">
        <v>55574</v>
      </c>
      <c r="J65" s="52">
        <v>56938</v>
      </c>
      <c r="K65" s="52">
        <v>90850</v>
      </c>
      <c r="L65" s="52">
        <v>117871</v>
      </c>
      <c r="M65" s="52">
        <v>149196</v>
      </c>
      <c r="N65" s="52">
        <v>227776</v>
      </c>
      <c r="O65" s="52">
        <v>263067</v>
      </c>
      <c r="P65" s="52">
        <v>244297</v>
      </c>
      <c r="Q65" s="52">
        <v>204926</v>
      </c>
      <c r="R65" s="52">
        <v>189207</v>
      </c>
      <c r="S65" s="52">
        <v>211452</v>
      </c>
      <c r="T65" s="52">
        <v>226835</v>
      </c>
      <c r="U65" s="52">
        <v>220710</v>
      </c>
      <c r="V65" s="52">
        <v>241592</v>
      </c>
      <c r="W65" s="52">
        <v>235580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1305491</v>
      </c>
      <c r="D67" s="52">
        <f t="shared" si="0"/>
        <v>1085359</v>
      </c>
      <c r="E67" s="52">
        <f t="shared" si="0"/>
        <v>1150703</v>
      </c>
      <c r="F67" s="52">
        <f t="shared" si="0"/>
        <v>1312366</v>
      </c>
      <c r="G67" s="52">
        <f t="shared" si="0"/>
        <v>1073609</v>
      </c>
      <c r="H67" s="52">
        <f t="shared" si="0"/>
        <v>874881</v>
      </c>
      <c r="I67" s="52">
        <f t="shared" si="0"/>
        <v>1214559</v>
      </c>
      <c r="J67" s="52">
        <f t="shared" si="0"/>
        <v>1293337</v>
      </c>
      <c r="K67" s="52">
        <f t="shared" si="0"/>
        <v>1410619</v>
      </c>
      <c r="L67" s="52">
        <f t="shared" si="0"/>
        <v>1437142</v>
      </c>
      <c r="M67" s="52">
        <f t="shared" si="0"/>
        <v>1762980</v>
      </c>
      <c r="N67" s="52">
        <f t="shared" si="0"/>
        <v>1774410</v>
      </c>
      <c r="O67" s="52">
        <f t="shared" si="0"/>
        <v>1571303</v>
      </c>
      <c r="P67" s="52">
        <f t="shared" si="0"/>
        <v>460565</v>
      </c>
      <c r="Q67" s="52">
        <f t="shared" si="0"/>
        <v>575904</v>
      </c>
      <c r="R67" s="52">
        <f t="shared" ref="R67:V67" si="1">R39-R53</f>
        <v>726250</v>
      </c>
      <c r="S67" s="52">
        <f t="shared" si="1"/>
        <v>922125</v>
      </c>
      <c r="T67" s="52">
        <f t="shared" si="1"/>
        <v>791743</v>
      </c>
      <c r="U67" s="52">
        <f t="shared" si="1"/>
        <v>945340</v>
      </c>
      <c r="V67" s="52">
        <f t="shared" si="1"/>
        <v>1049607</v>
      </c>
      <c r="W67" s="52">
        <f t="shared" ref="W67" si="2">W39-W53</f>
        <v>1143673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3120</v>
      </c>
      <c r="D68" s="52">
        <f t="shared" si="3"/>
        <v>2443</v>
      </c>
      <c r="E68" s="52">
        <f t="shared" si="3"/>
        <v>3060</v>
      </c>
      <c r="F68" s="52">
        <f t="shared" si="3"/>
        <v>2828</v>
      </c>
      <c r="G68" s="52">
        <f t="shared" si="3"/>
        <v>3159</v>
      </c>
      <c r="H68" s="52">
        <f t="shared" si="3"/>
        <v>2658</v>
      </c>
      <c r="I68" s="52">
        <f t="shared" si="3"/>
        <v>3703</v>
      </c>
      <c r="J68" s="52">
        <f t="shared" si="3"/>
        <v>3656</v>
      </c>
      <c r="K68" s="52">
        <f t="shared" si="3"/>
        <v>10229</v>
      </c>
      <c r="L68" s="52">
        <f t="shared" si="3"/>
        <v>5112</v>
      </c>
      <c r="M68" s="52">
        <f t="shared" si="3"/>
        <v>5268</v>
      </c>
      <c r="N68" s="52">
        <f t="shared" si="3"/>
        <v>3155</v>
      </c>
      <c r="O68" s="52">
        <f t="shared" si="3"/>
        <v>8530</v>
      </c>
      <c r="P68" s="52">
        <f t="shared" si="3"/>
        <v>9279</v>
      </c>
      <c r="Q68" s="52">
        <f t="shared" si="3"/>
        <v>6137</v>
      </c>
      <c r="R68" s="52">
        <f t="shared" ref="R68:V68" si="4">R40-R54</f>
        <v>6394</v>
      </c>
      <c r="S68" s="52">
        <f t="shared" si="4"/>
        <v>3674</v>
      </c>
      <c r="T68" s="52">
        <f t="shared" si="4"/>
        <v>6120</v>
      </c>
      <c r="U68" s="52">
        <f t="shared" si="4"/>
        <v>9573</v>
      </c>
      <c r="V68" s="52">
        <f t="shared" si="4"/>
        <v>7292</v>
      </c>
      <c r="W68" s="52">
        <f t="shared" ref="W68" si="5">W40-W54</f>
        <v>13115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272017</v>
      </c>
      <c r="D69" s="52">
        <f t="shared" si="6"/>
        <v>206061</v>
      </c>
      <c r="E69" s="52">
        <f t="shared" si="6"/>
        <v>171744</v>
      </c>
      <c r="F69" s="52">
        <f t="shared" si="6"/>
        <v>333331</v>
      </c>
      <c r="G69" s="52">
        <f t="shared" si="6"/>
        <v>245871</v>
      </c>
      <c r="H69" s="52">
        <f t="shared" si="6"/>
        <v>266145</v>
      </c>
      <c r="I69" s="52">
        <f t="shared" si="6"/>
        <v>106869</v>
      </c>
      <c r="J69" s="52">
        <f t="shared" si="6"/>
        <v>108159</v>
      </c>
      <c r="K69" s="52">
        <f t="shared" si="6"/>
        <v>145951</v>
      </c>
      <c r="L69" s="52">
        <f t="shared" si="6"/>
        <v>185153</v>
      </c>
      <c r="M69" s="52">
        <f t="shared" si="6"/>
        <v>136860</v>
      </c>
      <c r="N69" s="52">
        <f t="shared" si="6"/>
        <v>258535</v>
      </c>
      <c r="O69" s="52">
        <f t="shared" si="6"/>
        <v>139066</v>
      </c>
      <c r="P69" s="52">
        <f t="shared" si="6"/>
        <v>57729</v>
      </c>
      <c r="Q69" s="52">
        <f t="shared" si="6"/>
        <v>49494</v>
      </c>
      <c r="R69" s="52">
        <f t="shared" ref="R69:V69" si="7">R41-R55</f>
        <v>88951</v>
      </c>
      <c r="S69" s="52">
        <f t="shared" si="7"/>
        <v>134217</v>
      </c>
      <c r="T69" s="52">
        <f t="shared" si="7"/>
        <v>132401</v>
      </c>
      <c r="U69" s="52">
        <f t="shared" si="7"/>
        <v>117699</v>
      </c>
      <c r="V69" s="52">
        <f t="shared" si="7"/>
        <v>153089</v>
      </c>
      <c r="W69" s="52">
        <f t="shared" ref="W69" si="8">W41-W55</f>
        <v>64701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102274</v>
      </c>
      <c r="D70" s="52">
        <f t="shared" si="9"/>
        <v>100183</v>
      </c>
      <c r="E70" s="52">
        <f t="shared" si="9"/>
        <v>158941</v>
      </c>
      <c r="F70" s="52">
        <f t="shared" si="9"/>
        <v>86754</v>
      </c>
      <c r="G70" s="52">
        <f t="shared" si="9"/>
        <v>148518</v>
      </c>
      <c r="H70" s="52">
        <f t="shared" si="9"/>
        <v>168841</v>
      </c>
      <c r="I70" s="52">
        <f t="shared" si="9"/>
        <v>135012</v>
      </c>
      <c r="J70" s="52">
        <f t="shared" si="9"/>
        <v>80796</v>
      </c>
      <c r="K70" s="52">
        <f t="shared" si="9"/>
        <v>233475</v>
      </c>
      <c r="L70" s="52">
        <f t="shared" si="9"/>
        <v>137142</v>
      </c>
      <c r="M70" s="52">
        <f t="shared" si="9"/>
        <v>237957</v>
      </c>
      <c r="N70" s="52">
        <f t="shared" si="9"/>
        <v>282941</v>
      </c>
      <c r="O70" s="52">
        <f t="shared" si="9"/>
        <v>294583</v>
      </c>
      <c r="P70" s="52">
        <f t="shared" si="9"/>
        <v>284355</v>
      </c>
      <c r="Q70" s="52">
        <f t="shared" si="9"/>
        <v>281274</v>
      </c>
      <c r="R70" s="52">
        <f t="shared" ref="R70:V70" si="10">R42-R56</f>
        <v>208058</v>
      </c>
      <c r="S70" s="52">
        <f t="shared" si="10"/>
        <v>212340</v>
      </c>
      <c r="T70" s="52">
        <f t="shared" si="10"/>
        <v>172450</v>
      </c>
      <c r="U70" s="52">
        <f t="shared" si="10"/>
        <v>222552</v>
      </c>
      <c r="V70" s="52">
        <f t="shared" si="10"/>
        <v>202019</v>
      </c>
      <c r="W70" s="52">
        <f t="shared" ref="W70" si="11">W42-W56</f>
        <v>224170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1386418</v>
      </c>
      <c r="D72" s="52">
        <v>802328</v>
      </c>
      <c r="E72" s="52">
        <v>852567</v>
      </c>
      <c r="F72" s="52">
        <v>1019758</v>
      </c>
      <c r="G72" s="52">
        <v>1234566</v>
      </c>
      <c r="H72" s="52">
        <v>1302025</v>
      </c>
      <c r="I72" s="52">
        <v>640474</v>
      </c>
      <c r="J72" s="52">
        <v>502801</v>
      </c>
      <c r="K72" s="52">
        <v>757964</v>
      </c>
      <c r="L72" s="52">
        <v>647082</v>
      </c>
      <c r="M72" s="52">
        <v>786337</v>
      </c>
      <c r="N72" s="52">
        <v>836666</v>
      </c>
      <c r="O72" s="52">
        <v>852584</v>
      </c>
      <c r="P72" s="52">
        <v>443700</v>
      </c>
      <c r="Q72" s="52">
        <v>590256</v>
      </c>
      <c r="R72" s="52">
        <v>629552</v>
      </c>
      <c r="S72" s="52">
        <v>715237</v>
      </c>
      <c r="T72" s="52">
        <v>669810</v>
      </c>
      <c r="U72" s="52">
        <v>696998</v>
      </c>
      <c r="V72" s="52">
        <v>613066</v>
      </c>
      <c r="W72" s="52">
        <v>624418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2170109</v>
      </c>
      <c r="D73" s="36">
        <v>2024725</v>
      </c>
      <c r="E73" s="36">
        <v>2271937</v>
      </c>
      <c r="F73" s="36">
        <v>2415712</v>
      </c>
      <c r="G73" s="36">
        <v>2343242</v>
      </c>
      <c r="H73" s="36">
        <v>2543832</v>
      </c>
      <c r="I73" s="36">
        <v>1420627</v>
      </c>
      <c r="J73" s="36">
        <v>1406769</v>
      </c>
      <c r="K73" s="36">
        <v>1929256</v>
      </c>
      <c r="L73" s="36">
        <v>1890167</v>
      </c>
      <c r="M73" s="36">
        <v>2194780</v>
      </c>
      <c r="N73" s="36">
        <v>2380096</v>
      </c>
      <c r="O73" s="36">
        <v>2163831</v>
      </c>
      <c r="P73" s="36">
        <v>1391776</v>
      </c>
      <c r="Q73" s="36">
        <v>1704806</v>
      </c>
      <c r="R73" s="36">
        <v>1863075</v>
      </c>
      <c r="S73" s="36">
        <v>2102184</v>
      </c>
      <c r="T73" s="36">
        <v>1875962</v>
      </c>
      <c r="U73" s="36">
        <v>2156675</v>
      </c>
      <c r="V73" s="36">
        <v>2085074</v>
      </c>
      <c r="W73" s="36">
        <v>1931168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215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191665</v>
      </c>
      <c r="I79" s="52">
        <f>RES_hhdet_numvin!I126</f>
        <v>498564</v>
      </c>
      <c r="J79" s="52">
        <f>RES_hhdet_numvin!J126</f>
        <v>702886</v>
      </c>
      <c r="K79" s="52">
        <f>RES_hhdet_numvin!K126</f>
        <v>1047871</v>
      </c>
      <c r="L79" s="52">
        <f>RES_hhdet_numvin!L126</f>
        <v>1196628</v>
      </c>
      <c r="M79" s="52">
        <f>RES_hhdet_numvin!M126</f>
        <v>1733123</v>
      </c>
      <c r="N79" s="52">
        <f>RES_hhdet_numvin!N126</f>
        <v>2101930</v>
      </c>
      <c r="O79" s="52">
        <f>RES_hhdet_numvin!O126</f>
        <v>2118452</v>
      </c>
      <c r="P79" s="52">
        <f>RES_hhdet_numvin!P126</f>
        <v>939043</v>
      </c>
      <c r="Q79" s="52">
        <f>RES_hhdet_numvin!Q126</f>
        <v>1230132</v>
      </c>
      <c r="R79" s="52">
        <f>RES_hhdet_numvin!R126</f>
        <v>1176389</v>
      </c>
      <c r="S79" s="52">
        <f>RES_hhdet_numvin!S126</f>
        <v>1349467</v>
      </c>
      <c r="T79" s="52">
        <f>RES_hhdet_numvin!T126</f>
        <v>917178</v>
      </c>
      <c r="U79" s="52">
        <f>RES_hhdet_numvin!U126</f>
        <v>1297563</v>
      </c>
      <c r="V79" s="52">
        <f>RES_hhdet_numvin!V126</f>
        <v>1228383</v>
      </c>
      <c r="W79" s="52">
        <f>RES_hhdet_numvin!W126</f>
        <v>1508892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93278</v>
      </c>
      <c r="Q82" s="138">
        <f>RES_hhdet_numvin!Q129</f>
        <v>134815</v>
      </c>
      <c r="R82" s="138">
        <f>RES_hhdet_numvin!R129</f>
        <v>168913</v>
      </c>
      <c r="S82" s="138">
        <f>RES_hhdet_numvin!S129</f>
        <v>203203</v>
      </c>
      <c r="T82" s="138">
        <f>RES_hhdet_numvin!T129</f>
        <v>228600</v>
      </c>
      <c r="U82" s="138">
        <f>RES_hhdet_numvin!U129</f>
        <v>239934</v>
      </c>
      <c r="V82" s="138">
        <f>RES_hhdet_numvin!V129</f>
        <v>267386</v>
      </c>
      <c r="W82" s="138">
        <f>RES_hhdet_numvin!W129</f>
        <v>275332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107589</v>
      </c>
      <c r="I84" s="138">
        <f>RES_hhdet_numvin!I131</f>
        <v>365365</v>
      </c>
      <c r="J84" s="138">
        <f>RES_hhdet_numvin!J131</f>
        <v>555275</v>
      </c>
      <c r="K84" s="138">
        <f>RES_hhdet_numvin!K131</f>
        <v>758334</v>
      </c>
      <c r="L84" s="138">
        <f>RES_hhdet_numvin!L131</f>
        <v>985463</v>
      </c>
      <c r="M84" s="138">
        <f>RES_hhdet_numvin!M131</f>
        <v>1410439</v>
      </c>
      <c r="N84" s="138">
        <f>RES_hhdet_numvin!N131</f>
        <v>1668355</v>
      </c>
      <c r="O84" s="138">
        <f>RES_hhdet_numvin!O131</f>
        <v>1681156</v>
      </c>
      <c r="P84" s="138">
        <f>RES_hhdet_numvin!P131</f>
        <v>674224</v>
      </c>
      <c r="Q84" s="138">
        <f>RES_hhdet_numvin!Q131</f>
        <v>859559</v>
      </c>
      <c r="R84" s="138">
        <f>RES_hhdet_numvin!R131</f>
        <v>957759</v>
      </c>
      <c r="S84" s="138">
        <f>RES_hhdet_numvin!S131</f>
        <v>1174191</v>
      </c>
      <c r="T84" s="138">
        <f>RES_hhdet_numvin!T131</f>
        <v>1000240</v>
      </c>
      <c r="U84" s="138">
        <f>RES_hhdet_numvin!U131</f>
        <v>1266378</v>
      </c>
      <c r="V84" s="138">
        <f>RES_hhdet_numvin!V131</f>
        <v>1353932</v>
      </c>
      <c r="W84" s="138">
        <f>RES_hhdet_numvin!W131</f>
        <v>1567469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190</v>
      </c>
      <c r="I85" s="138">
        <f>RES_hhdet_numvin!I132</f>
        <v>1209</v>
      </c>
      <c r="J85" s="138">
        <f>RES_hhdet_numvin!J132</f>
        <v>1506</v>
      </c>
      <c r="K85" s="138">
        <f>RES_hhdet_numvin!K132</f>
        <v>5811</v>
      </c>
      <c r="L85" s="138">
        <f>RES_hhdet_numvin!L132</f>
        <v>2745</v>
      </c>
      <c r="M85" s="138">
        <f>RES_hhdet_numvin!M132</f>
        <v>3680</v>
      </c>
      <c r="N85" s="138">
        <f>RES_hhdet_numvin!N132</f>
        <v>3065</v>
      </c>
      <c r="O85" s="138">
        <f>RES_hhdet_numvin!O132</f>
        <v>8680</v>
      </c>
      <c r="P85" s="138">
        <f>RES_hhdet_numvin!P132</f>
        <v>11957</v>
      </c>
      <c r="Q85" s="138">
        <f>RES_hhdet_numvin!Q132</f>
        <v>9163</v>
      </c>
      <c r="R85" s="138">
        <f>RES_hhdet_numvin!R132</f>
        <v>8188</v>
      </c>
      <c r="S85" s="138">
        <f>RES_hhdet_numvin!S132</f>
        <v>4608</v>
      </c>
      <c r="T85" s="138">
        <f>RES_hhdet_numvin!T132</f>
        <v>7619</v>
      </c>
      <c r="U85" s="138">
        <f>RES_hhdet_numvin!U132</f>
        <v>11784</v>
      </c>
      <c r="V85" s="138">
        <f>RES_hhdet_numvin!V132</f>
        <v>9686</v>
      </c>
      <c r="W85" s="138">
        <f>RES_hhdet_numvin!W132</f>
        <v>17499</v>
      </c>
      <c r="DA85" s="63" t="s">
        <v>1547</v>
      </c>
    </row>
    <row r="86" spans="1:105" ht="12" hidden="1" customHeight="1" x14ac:dyDescent="0.25">
      <c r="A86" s="108" t="s">
        <v>204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29996</v>
      </c>
      <c r="Q88" s="138">
        <f>RES_hhdet_numvin!Q135</f>
        <v>36497</v>
      </c>
      <c r="R88" s="138">
        <f>RES_hhdet_numvin!R135</f>
        <v>87411</v>
      </c>
      <c r="S88" s="138">
        <f>RES_hhdet_numvin!S135</f>
        <v>150409</v>
      </c>
      <c r="T88" s="138">
        <f>RES_hhdet_numvin!T135</f>
        <v>154701</v>
      </c>
      <c r="U88" s="138">
        <f>RES_hhdet_numvin!U135</f>
        <v>151973</v>
      </c>
      <c r="V88" s="138">
        <f>RES_hhdet_numvin!V135</f>
        <v>188755</v>
      </c>
      <c r="W88" s="138">
        <f>RES_hhdet_numvin!W135</f>
        <v>94626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139477</v>
      </c>
      <c r="Q89" s="138">
        <f>RES_hhdet_numvin!Q136</f>
        <v>277478</v>
      </c>
      <c r="R89" s="138">
        <f>RES_hhdet_numvin!R136</f>
        <v>217378</v>
      </c>
      <c r="S89" s="138">
        <f>RES_hhdet_numvin!S136</f>
        <v>239181</v>
      </c>
      <c r="T89" s="138">
        <f>RES_hhdet_numvin!T136</f>
        <v>180367</v>
      </c>
      <c r="U89" s="138">
        <f>RES_hhdet_numvin!U136</f>
        <v>263351</v>
      </c>
      <c r="V89" s="138">
        <f>RES_hhdet_numvin!V136</f>
        <v>239067</v>
      </c>
      <c r="W89" s="138">
        <f>RES_hhdet_numvin!W136</f>
        <v>294381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172055</v>
      </c>
      <c r="Q93" s="138">
        <f>RES_hhdet_numvin!Q140</f>
        <v>384751</v>
      </c>
      <c r="R93" s="138">
        <f>RES_hhdet_numvin!R140</f>
        <v>517610</v>
      </c>
      <c r="S93" s="138">
        <f>RES_hhdet_numvin!S140</f>
        <v>671219</v>
      </c>
      <c r="T93" s="138">
        <f>RES_hhdet_numvin!T140</f>
        <v>650491</v>
      </c>
      <c r="U93" s="138">
        <f>RES_hhdet_numvin!U140</f>
        <v>750758</v>
      </c>
      <c r="V93" s="138">
        <f>RES_hhdet_numvin!V140</f>
        <v>692806</v>
      </c>
      <c r="W93" s="138">
        <f>RES_hhdet_numvin!W140</f>
        <v>773123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596165</v>
      </c>
      <c r="Q94" s="39">
        <f>RES_hhdet_numvin!Q141</f>
        <v>1253913</v>
      </c>
      <c r="R94" s="39">
        <f>RES_hhdet_numvin!R141</f>
        <v>1641285</v>
      </c>
      <c r="S94" s="39">
        <f>RES_hhdet_numvin!S141</f>
        <v>2080465</v>
      </c>
      <c r="T94" s="39">
        <f>RES_hhdet_numvin!T141</f>
        <v>1943330</v>
      </c>
      <c r="U94" s="39">
        <f>RES_hhdet_numvin!U141</f>
        <v>2420463</v>
      </c>
      <c r="V94" s="39">
        <f>RES_hhdet_numvin!V141</f>
        <v>2378953</v>
      </c>
      <c r="W94" s="39">
        <f>RES_hhdet_numvin!W141</f>
        <v>2310779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27516.89463006689</v>
      </c>
      <c r="C98" s="117">
        <f t="shared" si="12"/>
        <v>29955.915674006981</v>
      </c>
      <c r="D98" s="117">
        <f t="shared" si="12"/>
        <v>28585.314483272537</v>
      </c>
      <c r="E98" s="117">
        <f t="shared" si="12"/>
        <v>27569.03282026028</v>
      </c>
      <c r="F98" s="117">
        <f t="shared" si="12"/>
        <v>27389.620231126348</v>
      </c>
      <c r="G98" s="117">
        <f t="shared" si="12"/>
        <v>27129.921678125746</v>
      </c>
      <c r="H98" s="117">
        <f t="shared" si="12"/>
        <v>25860.45122799413</v>
      </c>
      <c r="I98" s="117">
        <f t="shared" si="12"/>
        <v>23661.857341802955</v>
      </c>
      <c r="J98" s="117">
        <f t="shared" si="12"/>
        <v>23231.656470051232</v>
      </c>
      <c r="K98" s="117">
        <f t="shared" si="12"/>
        <v>23168.468930843472</v>
      </c>
      <c r="L98" s="117">
        <f t="shared" si="12"/>
        <v>25468.541680727976</v>
      </c>
      <c r="M98" s="117">
        <f t="shared" si="12"/>
        <v>22997.455434060528</v>
      </c>
      <c r="N98" s="117">
        <f t="shared" si="12"/>
        <v>23262.343920143154</v>
      </c>
      <c r="O98" s="117">
        <f t="shared" si="12"/>
        <v>24368.448743310651</v>
      </c>
      <c r="P98" s="117">
        <f t="shared" si="12"/>
        <v>21858.291376599718</v>
      </c>
      <c r="Q98" s="117">
        <f t="shared" si="12"/>
        <v>22836.212538014224</v>
      </c>
      <c r="R98" s="117">
        <f t="shared" ref="R98:V98" si="13">R99+R102+R104+R113</f>
        <v>23820.541810755069</v>
      </c>
      <c r="S98" s="117">
        <f t="shared" si="13"/>
        <v>23939.434458368192</v>
      </c>
      <c r="T98" s="117">
        <f t="shared" si="13"/>
        <v>22830.689872896091</v>
      </c>
      <c r="U98" s="117">
        <f t="shared" si="13"/>
        <v>22520.524910143657</v>
      </c>
      <c r="V98" s="117">
        <f t="shared" si="13"/>
        <v>22036.692230280896</v>
      </c>
      <c r="W98" s="117">
        <f t="shared" ref="W98" si="14">W99+W102+W104+W113</f>
        <v>23714.922524570866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23095.078905184357</v>
      </c>
      <c r="C99" s="122">
        <f t="shared" si="15"/>
        <v>25308.517223911706</v>
      </c>
      <c r="D99" s="122">
        <f t="shared" si="15"/>
        <v>24014.513921168615</v>
      </c>
      <c r="E99" s="122">
        <f t="shared" si="15"/>
        <v>22909.544170219768</v>
      </c>
      <c r="F99" s="122">
        <f t="shared" si="15"/>
        <v>22850.575463704525</v>
      </c>
      <c r="G99" s="122">
        <f t="shared" si="15"/>
        <v>22564.448571228648</v>
      </c>
      <c r="H99" s="122">
        <f t="shared" si="15"/>
        <v>21563.689965443784</v>
      </c>
      <c r="I99" s="122">
        <f t="shared" si="15"/>
        <v>19469.743071750465</v>
      </c>
      <c r="J99" s="122">
        <f t="shared" si="15"/>
        <v>19373.496748127014</v>
      </c>
      <c r="K99" s="122">
        <f t="shared" si="15"/>
        <v>19319.780065359835</v>
      </c>
      <c r="L99" s="122">
        <f t="shared" si="15"/>
        <v>21629.656313815434</v>
      </c>
      <c r="M99" s="122">
        <f t="shared" si="15"/>
        <v>19174.996281319389</v>
      </c>
      <c r="N99" s="122">
        <f t="shared" si="15"/>
        <v>19509.627032200497</v>
      </c>
      <c r="O99" s="122">
        <f t="shared" si="15"/>
        <v>20596.99551110512</v>
      </c>
      <c r="P99" s="122">
        <f t="shared" si="15"/>
        <v>18141.784028454338</v>
      </c>
      <c r="Q99" s="122">
        <f t="shared" si="15"/>
        <v>18991.219341296091</v>
      </c>
      <c r="R99" s="122">
        <f t="shared" ref="R99:V99" si="16">SUM(R100:R101)</f>
        <v>19958.938819826726</v>
      </c>
      <c r="S99" s="122">
        <f t="shared" si="16"/>
        <v>19993.634641384822</v>
      </c>
      <c r="T99" s="122">
        <f t="shared" si="16"/>
        <v>19006.129244847791</v>
      </c>
      <c r="U99" s="122">
        <f t="shared" si="16"/>
        <v>18775.892719698077</v>
      </c>
      <c r="V99" s="122">
        <f t="shared" si="16"/>
        <v>18386.329711333383</v>
      </c>
      <c r="W99" s="122">
        <f t="shared" ref="W99" si="17">SUM(W100:W101)</f>
        <v>19904.439104768324</v>
      </c>
      <c r="DA99" s="130" t="s">
        <v>1687</v>
      </c>
    </row>
    <row r="100" spans="1:105" ht="12" customHeight="1" x14ac:dyDescent="0.25">
      <c r="A100" s="97" t="s">
        <v>204</v>
      </c>
      <c r="B100" s="98">
        <v>23019.081417802481</v>
      </c>
      <c r="C100" s="98">
        <v>25225.121289065664</v>
      </c>
      <c r="D100" s="98">
        <v>23935.533053379368</v>
      </c>
      <c r="E100" s="98">
        <v>22835.707252981694</v>
      </c>
      <c r="F100" s="98">
        <v>22776.691077996235</v>
      </c>
      <c r="G100" s="98">
        <v>22492.334372293641</v>
      </c>
      <c r="H100" s="98">
        <v>21496.033023884582</v>
      </c>
      <c r="I100" s="98">
        <v>19410.161116931889</v>
      </c>
      <c r="J100" s="98">
        <v>19314.531559822768</v>
      </c>
      <c r="K100" s="98">
        <v>19261.700479685816</v>
      </c>
      <c r="L100" s="98">
        <v>21564.409139341533</v>
      </c>
      <c r="M100" s="98">
        <v>19118.295071409677</v>
      </c>
      <c r="N100" s="98">
        <v>19452.113595637165</v>
      </c>
      <c r="O100" s="98">
        <v>20535.261999537961</v>
      </c>
      <c r="P100" s="98">
        <v>18088.309402353345</v>
      </c>
      <c r="Q100" s="98">
        <v>18935.335476249635</v>
      </c>
      <c r="R100" s="98">
        <v>19900.148158147695</v>
      </c>
      <c r="S100" s="98">
        <v>19935.280683521243</v>
      </c>
      <c r="T100" s="98">
        <v>18950.947315866713</v>
      </c>
      <c r="U100" s="98">
        <v>18721.399704038045</v>
      </c>
      <c r="V100" s="98">
        <v>18332.93412847826</v>
      </c>
      <c r="W100" s="98">
        <v>19846.947967404147</v>
      </c>
      <c r="DA100" s="63" t="s">
        <v>1688</v>
      </c>
    </row>
    <row r="101" spans="1:105" ht="12" customHeight="1" x14ac:dyDescent="0.25">
      <c r="A101" s="97" t="s">
        <v>53</v>
      </c>
      <c r="B101" s="98">
        <v>75.997487381875473</v>
      </c>
      <c r="C101" s="98">
        <v>83.395934846040234</v>
      </c>
      <c r="D101" s="98">
        <v>78.980867789247256</v>
      </c>
      <c r="E101" s="98">
        <v>73.836917238074179</v>
      </c>
      <c r="F101" s="98">
        <v>73.884385708291518</v>
      </c>
      <c r="G101" s="98">
        <v>72.114198935007252</v>
      </c>
      <c r="H101" s="98">
        <v>67.65694155920319</v>
      </c>
      <c r="I101" s="98">
        <v>59.581954818573976</v>
      </c>
      <c r="J101" s="98">
        <v>58.9651883042444</v>
      </c>
      <c r="K101" s="98">
        <v>58.079585674017679</v>
      </c>
      <c r="L101" s="98">
        <v>65.247174473900301</v>
      </c>
      <c r="M101" s="98">
        <v>56.701209909712901</v>
      </c>
      <c r="N101" s="98">
        <v>57.51343656333048</v>
      </c>
      <c r="O101" s="98">
        <v>61.733511567159425</v>
      </c>
      <c r="P101" s="98">
        <v>53.474626100993781</v>
      </c>
      <c r="Q101" s="98">
        <v>55.88386504645608</v>
      </c>
      <c r="R101" s="98">
        <v>58.79066167903089</v>
      </c>
      <c r="S101" s="98">
        <v>58.353957863577364</v>
      </c>
      <c r="T101" s="98">
        <v>55.181928981077732</v>
      </c>
      <c r="U101" s="98">
        <v>54.493015660029492</v>
      </c>
      <c r="V101" s="98">
        <v>53.395582855122761</v>
      </c>
      <c r="W101" s="98">
        <v>57.49113736417857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18.013711239427035</v>
      </c>
      <c r="C102" s="122">
        <f t="shared" si="18"/>
        <v>19.999601968293444</v>
      </c>
      <c r="D102" s="122">
        <f t="shared" si="18"/>
        <v>18.414122981228786</v>
      </c>
      <c r="E102" s="122">
        <f t="shared" si="18"/>
        <v>37.581847390277055</v>
      </c>
      <c r="F102" s="122">
        <f t="shared" si="18"/>
        <v>17.686782869459357</v>
      </c>
      <c r="G102" s="122">
        <f t="shared" si="18"/>
        <v>21.16276490896686</v>
      </c>
      <c r="H102" s="122">
        <f t="shared" si="18"/>
        <v>28.679734796635955</v>
      </c>
      <c r="I102" s="122">
        <f t="shared" si="18"/>
        <v>23.955862489027492</v>
      </c>
      <c r="J102" s="122">
        <f t="shared" si="18"/>
        <v>23.552334889710046</v>
      </c>
      <c r="K102" s="122">
        <f t="shared" si="18"/>
        <v>22.965664163577877</v>
      </c>
      <c r="L102" s="122">
        <f t="shared" si="18"/>
        <v>27.038964404805593</v>
      </c>
      <c r="M102" s="122">
        <f t="shared" si="18"/>
        <v>27.824067924767689</v>
      </c>
      <c r="N102" s="122">
        <f t="shared" si="18"/>
        <v>39.872272802545815</v>
      </c>
      <c r="O102" s="122">
        <f t="shared" si="18"/>
        <v>32.064808612998419</v>
      </c>
      <c r="P102" s="122">
        <f t="shared" si="18"/>
        <v>29.579832220606484</v>
      </c>
      <c r="Q102" s="122">
        <f t="shared" si="18"/>
        <v>43.137077772804787</v>
      </c>
      <c r="R102" s="122">
        <f t="shared" si="18"/>
        <v>40.87867215649311</v>
      </c>
      <c r="S102" s="122">
        <f t="shared" si="18"/>
        <v>47.747007438415594</v>
      </c>
      <c r="T102" s="122">
        <f t="shared" si="18"/>
        <v>43.427919416392193</v>
      </c>
      <c r="U102" s="122">
        <f t="shared" si="18"/>
        <v>46.655488769126251</v>
      </c>
      <c r="V102" s="122">
        <f t="shared" si="18"/>
        <v>42.012616442359239</v>
      </c>
      <c r="W102" s="122">
        <f t="shared" si="18"/>
        <v>45.186908003449027</v>
      </c>
      <c r="DA102" s="130" t="s">
        <v>1690</v>
      </c>
    </row>
    <row r="103" spans="1:105" ht="12" customHeight="1" x14ac:dyDescent="0.25">
      <c r="A103" s="97" t="s">
        <v>53</v>
      </c>
      <c r="B103" s="98">
        <v>18.013711239427035</v>
      </c>
      <c r="C103" s="98">
        <v>19.999601968293444</v>
      </c>
      <c r="D103" s="98">
        <v>18.414122981228786</v>
      </c>
      <c r="E103" s="98">
        <v>37.581847390277055</v>
      </c>
      <c r="F103" s="98">
        <v>17.686782869459357</v>
      </c>
      <c r="G103" s="98">
        <v>21.16276490896686</v>
      </c>
      <c r="H103" s="98">
        <v>28.679734796635955</v>
      </c>
      <c r="I103" s="98">
        <v>23.955862489027492</v>
      </c>
      <c r="J103" s="98">
        <v>23.552334889710046</v>
      </c>
      <c r="K103" s="98">
        <v>22.965664163577877</v>
      </c>
      <c r="L103" s="98">
        <v>27.038964404805593</v>
      </c>
      <c r="M103" s="98">
        <v>27.824067924767689</v>
      </c>
      <c r="N103" s="98">
        <v>39.872272802545815</v>
      </c>
      <c r="O103" s="98">
        <v>32.064808612998419</v>
      </c>
      <c r="P103" s="98">
        <v>29.579832220606484</v>
      </c>
      <c r="Q103" s="98">
        <v>43.137077772804787</v>
      </c>
      <c r="R103" s="98">
        <v>40.87867215649311</v>
      </c>
      <c r="S103" s="98">
        <v>47.747007438415594</v>
      </c>
      <c r="T103" s="98">
        <v>43.427919416392193</v>
      </c>
      <c r="U103" s="98">
        <v>46.655488769126251</v>
      </c>
      <c r="V103" s="98">
        <v>42.012616442359239</v>
      </c>
      <c r="W103" s="98">
        <v>45.186908003449027</v>
      </c>
      <c r="DA103" s="63" t="s">
        <v>1691</v>
      </c>
    </row>
    <row r="104" spans="1:105" ht="12" customHeight="1" x14ac:dyDescent="0.25">
      <c r="A104" s="121" t="s">
        <v>55</v>
      </c>
      <c r="B104" s="122">
        <v>2898.7577564341609</v>
      </c>
      <c r="C104" s="122">
        <v>3097.8851062522454</v>
      </c>
      <c r="D104" s="122">
        <v>3051.3620444253497</v>
      </c>
      <c r="E104" s="122">
        <v>3009.5617190531098</v>
      </c>
      <c r="F104" s="122">
        <v>3011.303047297542</v>
      </c>
      <c r="G104" s="122">
        <v>2988.3806401168213</v>
      </c>
      <c r="H104" s="122">
        <v>2849.9626182653215</v>
      </c>
      <c r="I104" s="122">
        <v>2805.6755634170854</v>
      </c>
      <c r="J104" s="122">
        <v>2607.1385605966357</v>
      </c>
      <c r="K104" s="122">
        <v>2609.6145521530143</v>
      </c>
      <c r="L104" s="122">
        <v>2605.7141923744939</v>
      </c>
      <c r="M104" s="122">
        <v>2654.0514371078993</v>
      </c>
      <c r="N104" s="122">
        <v>2585.0299358318857</v>
      </c>
      <c r="O104" s="122">
        <v>2613.8944104809602</v>
      </c>
      <c r="P104" s="122">
        <v>2596.292435561757</v>
      </c>
      <c r="Q104" s="122">
        <v>2695.027319275131</v>
      </c>
      <c r="R104" s="122">
        <v>2727.5193977357294</v>
      </c>
      <c r="S104" s="122">
        <v>2776.4066255955076</v>
      </c>
      <c r="T104" s="122">
        <v>2708.7769215814474</v>
      </c>
      <c r="U104" s="122">
        <v>2641.6558736637312</v>
      </c>
      <c r="V104" s="122">
        <v>2571.4605853303283</v>
      </c>
      <c r="W104" s="122">
        <v>2721.859762348151</v>
      </c>
      <c r="DA104" s="130" t="s">
        <v>1692</v>
      </c>
    </row>
    <row r="105" spans="1:105" ht="12" customHeight="1" x14ac:dyDescent="0.25">
      <c r="A105" s="97" t="s">
        <v>128</v>
      </c>
      <c r="B105" s="98">
        <v>2293.1664042266602</v>
      </c>
      <c r="C105" s="98">
        <v>2504.9959388157831</v>
      </c>
      <c r="D105" s="98">
        <v>2465.265652892077</v>
      </c>
      <c r="E105" s="98">
        <v>2429.1146211320183</v>
      </c>
      <c r="F105" s="98">
        <v>2422.236440987781</v>
      </c>
      <c r="G105" s="98">
        <v>2426.7617281682165</v>
      </c>
      <c r="H105" s="98">
        <v>2315.3620084828449</v>
      </c>
      <c r="I105" s="98">
        <v>2252.4046470175649</v>
      </c>
      <c r="J105" s="98">
        <v>2104.6987175302002</v>
      </c>
      <c r="K105" s="98">
        <v>2104.8919479867513</v>
      </c>
      <c r="L105" s="98">
        <v>2114.7652968371262</v>
      </c>
      <c r="M105" s="98">
        <v>2148.3837464308349</v>
      </c>
      <c r="N105" s="98">
        <v>2066.8419185772595</v>
      </c>
      <c r="O105" s="98">
        <v>2088.0049562517374</v>
      </c>
      <c r="P105" s="98">
        <v>2088.8503706904103</v>
      </c>
      <c r="Q105" s="98">
        <v>2142.3737589445354</v>
      </c>
      <c r="R105" s="98">
        <v>2168.7991981896971</v>
      </c>
      <c r="S105" s="98">
        <v>2186.3223401302002</v>
      </c>
      <c r="T105" s="98">
        <v>2125.1945167332119</v>
      </c>
      <c r="U105" s="98">
        <v>2103.5699886600223</v>
      </c>
      <c r="V105" s="98">
        <v>2069.2901534850753</v>
      </c>
      <c r="W105" s="98">
        <v>2229.899008368563</v>
      </c>
      <c r="DA105" s="63" t="s">
        <v>1693</v>
      </c>
    </row>
    <row r="106" spans="1:105" ht="12" customHeight="1" x14ac:dyDescent="0.25">
      <c r="A106" s="97" t="s">
        <v>127</v>
      </c>
      <c r="B106" s="98">
        <v>1.7453914186230437</v>
      </c>
      <c r="C106" s="98">
        <v>2.0678875222034385</v>
      </c>
      <c r="D106" s="98">
        <v>2.4051374112215758</v>
      </c>
      <c r="E106" s="98">
        <v>2.6398766439283228</v>
      </c>
      <c r="F106" s="98">
        <v>3.23635122722124</v>
      </c>
      <c r="G106" s="98">
        <v>3.5583619198708996</v>
      </c>
      <c r="H106" s="98">
        <v>3.6055167530957406</v>
      </c>
      <c r="I106" s="98">
        <v>4.2075838548358266</v>
      </c>
      <c r="J106" s="98">
        <v>4.3441512706530974</v>
      </c>
      <c r="K106" s="98">
        <v>5.7143108224727275</v>
      </c>
      <c r="L106" s="98">
        <v>6.31194386833333</v>
      </c>
      <c r="M106" s="98">
        <v>6.8972358914219098</v>
      </c>
      <c r="N106" s="98">
        <v>6.4036076971729763</v>
      </c>
      <c r="O106" s="98">
        <v>7.0947205371512618</v>
      </c>
      <c r="P106" s="98">
        <v>8.7777154553945653</v>
      </c>
      <c r="Q106" s="98">
        <v>9.7541435532218728</v>
      </c>
      <c r="R106" s="98">
        <v>10.640709566481432</v>
      </c>
      <c r="S106" s="98">
        <v>11.10097684017718</v>
      </c>
      <c r="T106" s="98">
        <v>10.935258385591069</v>
      </c>
      <c r="U106" s="98">
        <v>12.125098672737755</v>
      </c>
      <c r="V106" s="98">
        <v>12.394491061111363</v>
      </c>
      <c r="W106" s="98">
        <v>15.29674081263626</v>
      </c>
      <c r="DA106" s="63" t="s">
        <v>1694</v>
      </c>
    </row>
    <row r="107" spans="1:105" ht="12" customHeight="1" x14ac:dyDescent="0.25">
      <c r="A107" s="100" t="s">
        <v>204</v>
      </c>
      <c r="B107" s="101">
        <v>0.88469987915725035</v>
      </c>
      <c r="C107" s="101">
        <v>1.0161037757897149</v>
      </c>
      <c r="D107" s="101">
        <v>1.1874471969226266</v>
      </c>
      <c r="E107" s="101">
        <v>1.2924358871116823</v>
      </c>
      <c r="F107" s="101">
        <v>1.621722790305089</v>
      </c>
      <c r="G107" s="101">
        <v>1.7543543578049696</v>
      </c>
      <c r="H107" s="101">
        <v>1.7463521553368035</v>
      </c>
      <c r="I107" s="101">
        <v>2.1827313213969339</v>
      </c>
      <c r="J107" s="101">
        <v>2.1207974535631569</v>
      </c>
      <c r="K107" s="101">
        <v>2.7825508313033023</v>
      </c>
      <c r="L107" s="101">
        <v>3.1156756012238103</v>
      </c>
      <c r="M107" s="101">
        <v>3.3788777742744656</v>
      </c>
      <c r="N107" s="101">
        <v>3.1000317872891863</v>
      </c>
      <c r="O107" s="101">
        <v>3.4930614072111088</v>
      </c>
      <c r="P107" s="101">
        <v>4.1080687447217077</v>
      </c>
      <c r="Q107" s="101">
        <v>4.524986645904197</v>
      </c>
      <c r="R107" s="101">
        <v>4.929943748589066</v>
      </c>
      <c r="S107" s="101">
        <v>5.3007596675618549</v>
      </c>
      <c r="T107" s="101">
        <v>5.2862843390268628</v>
      </c>
      <c r="U107" s="101">
        <v>5.7552428135454514</v>
      </c>
      <c r="V107" s="101">
        <v>5.752244261941029</v>
      </c>
      <c r="W107" s="101">
        <v>7.3974782255784151</v>
      </c>
      <c r="DA107" s="131" t="s">
        <v>1695</v>
      </c>
    </row>
    <row r="108" spans="1:105" ht="12" customHeight="1" x14ac:dyDescent="0.25">
      <c r="A108" s="103" t="s">
        <v>52</v>
      </c>
      <c r="B108" s="104">
        <v>0.86069153946579335</v>
      </c>
      <c r="C108" s="104">
        <v>1.0517837464137232</v>
      </c>
      <c r="D108" s="104">
        <v>1.217690214298949</v>
      </c>
      <c r="E108" s="104">
        <v>1.3474407568166411</v>
      </c>
      <c r="F108" s="104">
        <v>1.6146284369161512</v>
      </c>
      <c r="G108" s="104">
        <v>1.8040075620659302</v>
      </c>
      <c r="H108" s="104">
        <v>1.8591645977589375</v>
      </c>
      <c r="I108" s="104">
        <v>2.0248525334388918</v>
      </c>
      <c r="J108" s="104">
        <v>2.2233538170899418</v>
      </c>
      <c r="K108" s="104">
        <v>2.9317599911694239</v>
      </c>
      <c r="L108" s="104">
        <v>3.1962682671095184</v>
      </c>
      <c r="M108" s="104">
        <v>3.5183581171474461</v>
      </c>
      <c r="N108" s="104">
        <v>3.3035759098837918</v>
      </c>
      <c r="O108" s="104">
        <v>3.6016591299401535</v>
      </c>
      <c r="P108" s="104">
        <v>4.6696467106728576</v>
      </c>
      <c r="Q108" s="104">
        <v>5.2291569073176749</v>
      </c>
      <c r="R108" s="104">
        <v>5.7107658178923622</v>
      </c>
      <c r="S108" s="104">
        <v>5.8002171726153264</v>
      </c>
      <c r="T108" s="104">
        <v>5.6489740465642049</v>
      </c>
      <c r="U108" s="104">
        <v>6.3698558591923051</v>
      </c>
      <c r="V108" s="104">
        <v>6.6422467991703371</v>
      </c>
      <c r="W108" s="104">
        <v>7.8992625870578399</v>
      </c>
      <c r="DA108" s="132" t="s">
        <v>1696</v>
      </c>
    </row>
    <row r="109" spans="1:105" ht="12" customHeight="1" x14ac:dyDescent="0.25">
      <c r="A109" s="106" t="s">
        <v>122</v>
      </c>
      <c r="B109" s="101">
        <v>527.78876449717188</v>
      </c>
      <c r="C109" s="101">
        <v>504.66319160610141</v>
      </c>
      <c r="D109" s="101">
        <v>483.55769895479756</v>
      </c>
      <c r="E109" s="101">
        <v>454.45967145097791</v>
      </c>
      <c r="F109" s="101">
        <v>452.67745364785111</v>
      </c>
      <c r="G109" s="101">
        <v>408.41081749047237</v>
      </c>
      <c r="H109" s="101">
        <v>367.42093927591833</v>
      </c>
      <c r="I109" s="101">
        <v>353.66060753424387</v>
      </c>
      <c r="J109" s="101">
        <v>319.68946608191698</v>
      </c>
      <c r="K109" s="101">
        <v>296.3461792124728</v>
      </c>
      <c r="L109" s="101">
        <v>281.54362955884091</v>
      </c>
      <c r="M109" s="101">
        <v>262.55320017540782</v>
      </c>
      <c r="N109" s="101">
        <v>254.33906260712649</v>
      </c>
      <c r="O109" s="101">
        <v>236.65393163372929</v>
      </c>
      <c r="P109" s="101">
        <v>202.83304125504444</v>
      </c>
      <c r="Q109" s="101">
        <v>194.17502937705899</v>
      </c>
      <c r="R109" s="101">
        <v>184.58910801647005</v>
      </c>
      <c r="S109" s="101">
        <v>188.38106214808863</v>
      </c>
      <c r="T109" s="101">
        <v>182.7699637759159</v>
      </c>
      <c r="U109" s="101">
        <v>167.67418442394546</v>
      </c>
      <c r="V109" s="101">
        <v>160.56808567403374</v>
      </c>
      <c r="W109" s="101">
        <v>150.97970826026034</v>
      </c>
      <c r="DA109" s="131" t="s">
        <v>1697</v>
      </c>
    </row>
    <row r="110" spans="1:105" ht="12" customHeight="1" x14ac:dyDescent="0.25">
      <c r="A110" s="107" t="s">
        <v>121</v>
      </c>
      <c r="B110" s="104">
        <v>76.057196291705097</v>
      </c>
      <c r="C110" s="104">
        <v>86.158088308158128</v>
      </c>
      <c r="D110" s="104">
        <v>100.13355516725414</v>
      </c>
      <c r="E110" s="104">
        <v>123.3475498261856</v>
      </c>
      <c r="F110" s="104">
        <v>133.15280143468891</v>
      </c>
      <c r="G110" s="104">
        <v>149.64973253826162</v>
      </c>
      <c r="H110" s="104">
        <v>163.5741537534627</v>
      </c>
      <c r="I110" s="104">
        <v>195.40272501044106</v>
      </c>
      <c r="J110" s="104">
        <v>178.40622571386473</v>
      </c>
      <c r="K110" s="104">
        <v>202.66211413131816</v>
      </c>
      <c r="L110" s="104">
        <v>203.09332211019276</v>
      </c>
      <c r="M110" s="104">
        <v>236.21725461023487</v>
      </c>
      <c r="N110" s="104">
        <v>257.44534695032655</v>
      </c>
      <c r="O110" s="104">
        <v>282.14080205834165</v>
      </c>
      <c r="P110" s="104">
        <v>295.83130816090761</v>
      </c>
      <c r="Q110" s="104">
        <v>348.72438740031521</v>
      </c>
      <c r="R110" s="104">
        <v>363.49038196308015</v>
      </c>
      <c r="S110" s="104">
        <v>390.60224647704086</v>
      </c>
      <c r="T110" s="104">
        <v>389.87718268672864</v>
      </c>
      <c r="U110" s="104">
        <v>358.28660190702499</v>
      </c>
      <c r="V110" s="104">
        <v>329.20785511010803</v>
      </c>
      <c r="W110" s="104">
        <v>325.68430490669061</v>
      </c>
      <c r="DA110" s="132" t="s">
        <v>1698</v>
      </c>
    </row>
    <row r="111" spans="1:105" ht="12" customHeight="1" x14ac:dyDescent="0.25">
      <c r="A111" s="108" t="s">
        <v>53</v>
      </c>
      <c r="B111" s="98">
        <v>37.907916802447019</v>
      </c>
      <c r="C111" s="98">
        <v>41.126737494037677</v>
      </c>
      <c r="D111" s="98">
        <v>48.90576708652776</v>
      </c>
      <c r="E111" s="98">
        <v>60.055892680414928</v>
      </c>
      <c r="F111" s="98">
        <v>68.360612375824061</v>
      </c>
      <c r="G111" s="98">
        <v>75.643498545633761</v>
      </c>
      <c r="H111" s="98">
        <v>81.462629415225038</v>
      </c>
      <c r="I111" s="98">
        <v>106.50040695442652</v>
      </c>
      <c r="J111" s="98">
        <v>89.042184202070985</v>
      </c>
      <c r="K111" s="98">
        <v>102.0575075254678</v>
      </c>
      <c r="L111" s="98">
        <v>100.39172648440649</v>
      </c>
      <c r="M111" s="98">
        <v>121.67761726333325</v>
      </c>
      <c r="N111" s="98">
        <v>132.51344632034068</v>
      </c>
      <c r="O111" s="98">
        <v>150.11765666395812</v>
      </c>
      <c r="P111" s="98">
        <v>141.78299029149517</v>
      </c>
      <c r="Q111" s="98">
        <v>165.60474127932855</v>
      </c>
      <c r="R111" s="98">
        <v>173.91039401311011</v>
      </c>
      <c r="S111" s="98">
        <v>197.24819776186516</v>
      </c>
      <c r="T111" s="98">
        <v>182.53154747905381</v>
      </c>
      <c r="U111" s="98">
        <v>168.00820481014108</v>
      </c>
      <c r="V111" s="98">
        <v>144.79585649360547</v>
      </c>
      <c r="W111" s="98">
        <v>157.24784605806155</v>
      </c>
      <c r="DA111" s="63" t="s">
        <v>1699</v>
      </c>
    </row>
    <row r="112" spans="1:105" ht="12" customHeight="1" x14ac:dyDescent="0.25">
      <c r="A112" s="108" t="s">
        <v>52</v>
      </c>
      <c r="B112" s="98">
        <v>38.149279489258106</v>
      </c>
      <c r="C112" s="98">
        <v>45.031350814120422</v>
      </c>
      <c r="D112" s="98">
        <v>51.22778808072637</v>
      </c>
      <c r="E112" s="98">
        <v>63.291657145770699</v>
      </c>
      <c r="F112" s="98">
        <v>64.792189058864892</v>
      </c>
      <c r="G112" s="98">
        <v>74.006233992627855</v>
      </c>
      <c r="H112" s="98">
        <v>82.111524338237672</v>
      </c>
      <c r="I112" s="98">
        <v>88.902318056014522</v>
      </c>
      <c r="J112" s="98">
        <v>89.364041511793701</v>
      </c>
      <c r="K112" s="98">
        <v>100.60460660585036</v>
      </c>
      <c r="L112" s="98">
        <v>102.70159562578627</v>
      </c>
      <c r="M112" s="98">
        <v>114.53963734690169</v>
      </c>
      <c r="N112" s="98">
        <v>124.9319006299858</v>
      </c>
      <c r="O112" s="98">
        <v>132.0231453943835</v>
      </c>
      <c r="P112" s="98">
        <v>154.0483178694125</v>
      </c>
      <c r="Q112" s="98">
        <v>183.11964612098666</v>
      </c>
      <c r="R112" s="98">
        <v>189.57998794997008</v>
      </c>
      <c r="S112" s="98">
        <v>193.35404871517585</v>
      </c>
      <c r="T112" s="98">
        <v>207.34563520767475</v>
      </c>
      <c r="U112" s="98">
        <v>190.27839709688391</v>
      </c>
      <c r="V112" s="98">
        <v>184.41199861650259</v>
      </c>
      <c r="W112" s="98">
        <v>168.43645884862897</v>
      </c>
      <c r="DA112" s="63" t="s">
        <v>1700</v>
      </c>
    </row>
    <row r="113" spans="1:105" ht="12" customHeight="1" x14ac:dyDescent="0.25">
      <c r="A113" s="121" t="s">
        <v>54</v>
      </c>
      <c r="B113" s="122">
        <v>1505.044257208946</v>
      </c>
      <c r="C113" s="122">
        <v>1529.5137418747365</v>
      </c>
      <c r="D113" s="122">
        <v>1501.0243946973414</v>
      </c>
      <c r="E113" s="122">
        <v>1612.345083597128</v>
      </c>
      <c r="F113" s="122">
        <v>1510.0549372548232</v>
      </c>
      <c r="G113" s="122">
        <v>1555.9297018713085</v>
      </c>
      <c r="H113" s="122">
        <v>1418.1189094883894</v>
      </c>
      <c r="I113" s="122">
        <v>1362.4828441463806</v>
      </c>
      <c r="J113" s="122">
        <v>1227.4688264378726</v>
      </c>
      <c r="K113" s="122">
        <v>1216.1086491670478</v>
      </c>
      <c r="L113" s="122">
        <v>1206.1322101332432</v>
      </c>
      <c r="M113" s="122">
        <v>1140.5836477084688</v>
      </c>
      <c r="N113" s="122">
        <v>1127.8146793082276</v>
      </c>
      <c r="O113" s="122">
        <v>1125.4940131115727</v>
      </c>
      <c r="P113" s="122">
        <v>1090.6350803630157</v>
      </c>
      <c r="Q113" s="122">
        <v>1106.8287996701993</v>
      </c>
      <c r="R113" s="122">
        <v>1093.2049210361197</v>
      </c>
      <c r="S113" s="122">
        <v>1121.646183949448</v>
      </c>
      <c r="T113" s="122">
        <v>1072.3557870504594</v>
      </c>
      <c r="U113" s="122">
        <v>1056.3208280127201</v>
      </c>
      <c r="V113" s="122">
        <v>1036.8893171748257</v>
      </c>
      <c r="W113" s="122">
        <v>1043.436749450944</v>
      </c>
      <c r="DA113" s="130" t="s">
        <v>1701</v>
      </c>
    </row>
    <row r="114" spans="1:105" ht="12" customHeight="1" x14ac:dyDescent="0.25">
      <c r="A114" s="97" t="s">
        <v>50</v>
      </c>
      <c r="B114" s="98">
        <v>660.88342684181623</v>
      </c>
      <c r="C114" s="98">
        <v>670.61113355395378</v>
      </c>
      <c r="D114" s="98">
        <v>659.51818939568659</v>
      </c>
      <c r="E114" s="98">
        <v>705.604810677248</v>
      </c>
      <c r="F114" s="98">
        <v>597.02245942672937</v>
      </c>
      <c r="G114" s="98">
        <v>665.67007214022328</v>
      </c>
      <c r="H114" s="98">
        <v>525.91549847853196</v>
      </c>
      <c r="I114" s="98">
        <v>539.57196482201607</v>
      </c>
      <c r="J114" s="98">
        <v>436.43293309781944</v>
      </c>
      <c r="K114" s="98">
        <v>451.37614928527307</v>
      </c>
      <c r="L114" s="98">
        <v>419.54783270351527</v>
      </c>
      <c r="M114" s="98">
        <v>403.90406723606441</v>
      </c>
      <c r="N114" s="98">
        <v>380.43329366474683</v>
      </c>
      <c r="O114" s="98">
        <v>368.17519638404985</v>
      </c>
      <c r="P114" s="98">
        <v>366.93426135809852</v>
      </c>
      <c r="Q114" s="98">
        <v>366.36799199116336</v>
      </c>
      <c r="R114" s="98">
        <v>358.99473925690756</v>
      </c>
      <c r="S114" s="98">
        <v>367.91835949811423</v>
      </c>
      <c r="T114" s="98">
        <v>358.92909266064191</v>
      </c>
      <c r="U114" s="98">
        <v>361.74018606041335</v>
      </c>
      <c r="V114" s="98">
        <v>341.80672571518625</v>
      </c>
      <c r="W114" s="98">
        <v>335.28955935017439</v>
      </c>
      <c r="DA114" s="63" t="s">
        <v>1702</v>
      </c>
    </row>
    <row r="115" spans="1:105" ht="12" customHeight="1" x14ac:dyDescent="0.25">
      <c r="A115" s="109" t="s">
        <v>120</v>
      </c>
      <c r="B115" s="33">
        <v>844.16083036712973</v>
      </c>
      <c r="C115" s="33">
        <v>858.90260832078275</v>
      </c>
      <c r="D115" s="33">
        <v>841.50620530165497</v>
      </c>
      <c r="E115" s="33">
        <v>906.74027291988</v>
      </c>
      <c r="F115" s="33">
        <v>913.0324778280941</v>
      </c>
      <c r="G115" s="33">
        <v>890.25962973108483</v>
      </c>
      <c r="H115" s="33">
        <v>892.20341100985763</v>
      </c>
      <c r="I115" s="33">
        <v>822.91087932436449</v>
      </c>
      <c r="J115" s="33">
        <v>791.03589334005335</v>
      </c>
      <c r="K115" s="33">
        <v>764.73249988177497</v>
      </c>
      <c r="L115" s="33">
        <v>786.58437742972785</v>
      </c>
      <c r="M115" s="33">
        <v>736.67958047240415</v>
      </c>
      <c r="N115" s="33">
        <v>747.3813856434806</v>
      </c>
      <c r="O115" s="33">
        <v>757.31881672752252</v>
      </c>
      <c r="P115" s="33">
        <v>723.70081900491732</v>
      </c>
      <c r="Q115" s="33">
        <v>740.46080767903572</v>
      </c>
      <c r="R115" s="33">
        <v>734.21018177921235</v>
      </c>
      <c r="S115" s="33">
        <v>753.72782445133407</v>
      </c>
      <c r="T115" s="33">
        <v>713.42669438981727</v>
      </c>
      <c r="U115" s="33">
        <v>694.58064195230702</v>
      </c>
      <c r="V115" s="33">
        <v>695.0825914596395</v>
      </c>
      <c r="W115" s="33">
        <v>708.14719010076919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21287.169057603682</v>
      </c>
      <c r="C117" s="117">
        <f t="shared" si="19"/>
        <v>23197.256668237398</v>
      </c>
      <c r="D117" s="117">
        <f t="shared" si="19"/>
        <v>22265.565677319584</v>
      </c>
      <c r="E117" s="117">
        <f t="shared" si="19"/>
        <v>21480.40900816214</v>
      </c>
      <c r="F117" s="117">
        <f t="shared" si="19"/>
        <v>21485.275103866777</v>
      </c>
      <c r="G117" s="117">
        <f t="shared" si="19"/>
        <v>21323.651718702422</v>
      </c>
      <c r="H117" s="117">
        <f t="shared" si="19"/>
        <v>20391.887709783186</v>
      </c>
      <c r="I117" s="117">
        <f t="shared" si="19"/>
        <v>18672.838449286864</v>
      </c>
      <c r="J117" s="117">
        <f t="shared" si="19"/>
        <v>18450.761120942625</v>
      </c>
      <c r="K117" s="117">
        <f t="shared" si="19"/>
        <v>18455.966080665905</v>
      </c>
      <c r="L117" s="117">
        <f t="shared" si="19"/>
        <v>20404.316898912741</v>
      </c>
      <c r="M117" s="117">
        <f t="shared" si="19"/>
        <v>18504.184444738734</v>
      </c>
      <c r="N117" s="117">
        <f t="shared" si="19"/>
        <v>18827.619980717034</v>
      </c>
      <c r="O117" s="117">
        <f t="shared" si="19"/>
        <v>19955.03976313155</v>
      </c>
      <c r="P117" s="117">
        <f t="shared" si="19"/>
        <v>17917.855677538602</v>
      </c>
      <c r="Q117" s="117">
        <f t="shared" si="19"/>
        <v>18843.955541116979</v>
      </c>
      <c r="R117" s="117">
        <f t="shared" ref="R117:V117" si="20">R118+R121+R123+R132</f>
        <v>19745.797202298352</v>
      </c>
      <c r="S117" s="117">
        <f t="shared" si="20"/>
        <v>19939.203010878562</v>
      </c>
      <c r="T117" s="117">
        <f t="shared" si="20"/>
        <v>19028.933342106677</v>
      </c>
      <c r="U117" s="117">
        <f t="shared" si="20"/>
        <v>18910.303477073852</v>
      </c>
      <c r="V117" s="117">
        <f t="shared" si="20"/>
        <v>18560.201134861974</v>
      </c>
      <c r="W117" s="117">
        <f t="shared" ref="W117" si="21">W118+W121+W123+W132</f>
        <v>20060.940562410626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17942.687643603364</v>
      </c>
      <c r="C118" s="122">
        <f t="shared" si="22"/>
        <v>19673.08455342723</v>
      </c>
      <c r="D118" s="122">
        <f t="shared" si="22"/>
        <v>18778.528462242346</v>
      </c>
      <c r="E118" s="122">
        <f t="shared" si="22"/>
        <v>17902.389429339757</v>
      </c>
      <c r="F118" s="122">
        <f t="shared" si="22"/>
        <v>17977.891943465162</v>
      </c>
      <c r="G118" s="122">
        <f t="shared" si="22"/>
        <v>17789.516591003794</v>
      </c>
      <c r="H118" s="122">
        <f t="shared" si="22"/>
        <v>17016.72472322654</v>
      </c>
      <c r="I118" s="122">
        <f t="shared" si="22"/>
        <v>15379.378173225829</v>
      </c>
      <c r="J118" s="122">
        <f t="shared" si="22"/>
        <v>15392.332969655467</v>
      </c>
      <c r="K118" s="122">
        <f t="shared" si="22"/>
        <v>15395.388350356821</v>
      </c>
      <c r="L118" s="122">
        <f t="shared" si="22"/>
        <v>17317.255733756432</v>
      </c>
      <c r="M118" s="122">
        <f t="shared" si="22"/>
        <v>15401.88963527614</v>
      </c>
      <c r="N118" s="122">
        <f t="shared" si="22"/>
        <v>15736.805916486359</v>
      </c>
      <c r="O118" s="122">
        <f t="shared" si="22"/>
        <v>16841.916706584361</v>
      </c>
      <c r="P118" s="122">
        <f t="shared" si="22"/>
        <v>14838.024845637363</v>
      </c>
      <c r="Q118" s="122">
        <f t="shared" si="22"/>
        <v>15607.846305183442</v>
      </c>
      <c r="R118" s="122">
        <f t="shared" ref="R118:V118" si="23">SUM(R119:R120)</f>
        <v>16479.493058057029</v>
      </c>
      <c r="S118" s="122">
        <f t="shared" si="23"/>
        <v>16564.916806128971</v>
      </c>
      <c r="T118" s="122">
        <f t="shared" si="23"/>
        <v>15745.814778272155</v>
      </c>
      <c r="U118" s="122">
        <f t="shared" si="23"/>
        <v>15660.825090102562</v>
      </c>
      <c r="V118" s="122">
        <f t="shared" si="23"/>
        <v>15373.544463025048</v>
      </c>
      <c r="W118" s="122">
        <f t="shared" ref="W118" si="24">SUM(W119:W120)</f>
        <v>16695.784302852742</v>
      </c>
      <c r="DA118" s="130" t="s">
        <v>1855</v>
      </c>
    </row>
    <row r="119" spans="1:105" ht="12" customHeight="1" x14ac:dyDescent="0.25">
      <c r="A119" s="97" t="s">
        <v>204</v>
      </c>
      <c r="B119" s="98">
        <v>17866.690156221488</v>
      </c>
      <c r="C119" s="98">
        <v>19589.688618581189</v>
      </c>
      <c r="D119" s="98">
        <v>18699.547594453099</v>
      </c>
      <c r="E119" s="98">
        <v>17828.552512101684</v>
      </c>
      <c r="F119" s="98">
        <v>17904.007557756871</v>
      </c>
      <c r="G119" s="98">
        <v>17717.402392068787</v>
      </c>
      <c r="H119" s="98">
        <v>16949.067781667338</v>
      </c>
      <c r="I119" s="98">
        <v>15319.796218407255</v>
      </c>
      <c r="J119" s="98">
        <v>15333.367781351222</v>
      </c>
      <c r="K119" s="98">
        <v>15337.308764682804</v>
      </c>
      <c r="L119" s="98">
        <v>17252.008559282531</v>
      </c>
      <c r="M119" s="98">
        <v>15345.188425366427</v>
      </c>
      <c r="N119" s="98">
        <v>15679.292479923028</v>
      </c>
      <c r="O119" s="98">
        <v>16780.183195017202</v>
      </c>
      <c r="P119" s="98">
        <v>14784.55021953637</v>
      </c>
      <c r="Q119" s="98">
        <v>15551.962440136986</v>
      </c>
      <c r="R119" s="98">
        <v>16420.702396377998</v>
      </c>
      <c r="S119" s="98">
        <v>16506.562848265392</v>
      </c>
      <c r="T119" s="98">
        <v>15690.632849291078</v>
      </c>
      <c r="U119" s="98">
        <v>15606.332074442533</v>
      </c>
      <c r="V119" s="98">
        <v>15320.148880169925</v>
      </c>
      <c r="W119" s="98">
        <v>16638.293165488565</v>
      </c>
      <c r="DA119" s="63" t="s">
        <v>1856</v>
      </c>
    </row>
    <row r="120" spans="1:105" ht="12" customHeight="1" x14ac:dyDescent="0.25">
      <c r="A120" s="97" t="s">
        <v>53</v>
      </c>
      <c r="B120" s="98">
        <v>75.997487381875473</v>
      </c>
      <c r="C120" s="98">
        <v>83.395934846040234</v>
      </c>
      <c r="D120" s="98">
        <v>78.980867789247256</v>
      </c>
      <c r="E120" s="98">
        <v>73.836917238074179</v>
      </c>
      <c r="F120" s="98">
        <v>73.884385708291518</v>
      </c>
      <c r="G120" s="98">
        <v>72.114198935007252</v>
      </c>
      <c r="H120" s="98">
        <v>67.65694155920319</v>
      </c>
      <c r="I120" s="98">
        <v>59.581954818573976</v>
      </c>
      <c r="J120" s="98">
        <v>58.9651883042444</v>
      </c>
      <c r="K120" s="98">
        <v>58.079585674017679</v>
      </c>
      <c r="L120" s="98">
        <v>65.247174473900301</v>
      </c>
      <c r="M120" s="98">
        <v>56.701209909712901</v>
      </c>
      <c r="N120" s="98">
        <v>57.51343656333048</v>
      </c>
      <c r="O120" s="98">
        <v>61.733511567159425</v>
      </c>
      <c r="P120" s="98">
        <v>53.474626100993781</v>
      </c>
      <c r="Q120" s="98">
        <v>55.88386504645608</v>
      </c>
      <c r="R120" s="98">
        <v>58.79066167903089</v>
      </c>
      <c r="S120" s="98">
        <v>58.353957863577364</v>
      </c>
      <c r="T120" s="98">
        <v>55.181928981077732</v>
      </c>
      <c r="U120" s="98">
        <v>54.493015660029492</v>
      </c>
      <c r="V120" s="98">
        <v>53.395582855122761</v>
      </c>
      <c r="W120" s="98">
        <v>57.49113736417857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32.996188514891259</v>
      </c>
      <c r="C121" s="122">
        <f t="shared" si="25"/>
        <v>38.202010206126104</v>
      </c>
      <c r="D121" s="122">
        <f t="shared" si="25"/>
        <v>36.828989331056817</v>
      </c>
      <c r="E121" s="122">
        <f t="shared" si="25"/>
        <v>78.591385108180049</v>
      </c>
      <c r="F121" s="122">
        <f t="shared" si="25"/>
        <v>39.428876276044704</v>
      </c>
      <c r="G121" s="122">
        <f t="shared" si="25"/>
        <v>50.120680702643725</v>
      </c>
      <c r="H121" s="122">
        <f t="shared" si="25"/>
        <v>72.374060230303115</v>
      </c>
      <c r="I121" s="122">
        <f t="shared" si="25"/>
        <v>61.745172474338716</v>
      </c>
      <c r="J121" s="122">
        <f t="shared" si="25"/>
        <v>62.36661308832084</v>
      </c>
      <c r="K121" s="122">
        <f t="shared" si="25"/>
        <v>62.641195476484754</v>
      </c>
      <c r="L121" s="122">
        <f t="shared" si="25"/>
        <v>75.608869196550359</v>
      </c>
      <c r="M121" s="122">
        <f t="shared" si="25"/>
        <v>80.508690509394029</v>
      </c>
      <c r="N121" s="122">
        <f t="shared" si="25"/>
        <v>118.31276024658511</v>
      </c>
      <c r="O121" s="122">
        <f t="shared" si="25"/>
        <v>100.72190013314919</v>
      </c>
      <c r="P121" s="122">
        <f t="shared" si="25"/>
        <v>96.851501014073435</v>
      </c>
      <c r="Q121" s="122">
        <f t="shared" si="25"/>
        <v>143.21464415279954</v>
      </c>
      <c r="R121" s="122">
        <f t="shared" si="25"/>
        <v>140.09129596397133</v>
      </c>
      <c r="S121" s="122">
        <f t="shared" si="25"/>
        <v>168.39737922670525</v>
      </c>
      <c r="T121" s="122">
        <f t="shared" si="25"/>
        <v>157.99481579575175</v>
      </c>
      <c r="U121" s="122">
        <f t="shared" si="25"/>
        <v>173.96807590575921</v>
      </c>
      <c r="V121" s="122">
        <f t="shared" si="25"/>
        <v>161.34988421451072</v>
      </c>
      <c r="W121" s="122">
        <f t="shared" si="25"/>
        <v>177.24010308612961</v>
      </c>
      <c r="DA121" s="130" t="s">
        <v>1858</v>
      </c>
    </row>
    <row r="122" spans="1:105" ht="12" customHeight="1" x14ac:dyDescent="0.25">
      <c r="A122" s="97" t="s">
        <v>53</v>
      </c>
      <c r="B122" s="98">
        <v>32.996188514891259</v>
      </c>
      <c r="C122" s="98">
        <v>38.202010206126104</v>
      </c>
      <c r="D122" s="98">
        <v>36.828989331056817</v>
      </c>
      <c r="E122" s="98">
        <v>78.591385108180049</v>
      </c>
      <c r="F122" s="98">
        <v>39.428876276044704</v>
      </c>
      <c r="G122" s="98">
        <v>50.120680702643725</v>
      </c>
      <c r="H122" s="98">
        <v>72.374060230303115</v>
      </c>
      <c r="I122" s="98">
        <v>61.745172474338716</v>
      </c>
      <c r="J122" s="98">
        <v>62.36661308832084</v>
      </c>
      <c r="K122" s="98">
        <v>62.641195476484754</v>
      </c>
      <c r="L122" s="98">
        <v>75.608869196550359</v>
      </c>
      <c r="M122" s="98">
        <v>80.508690509394029</v>
      </c>
      <c r="N122" s="98">
        <v>118.31276024658511</v>
      </c>
      <c r="O122" s="98">
        <v>100.72190013314919</v>
      </c>
      <c r="P122" s="98">
        <v>96.851501014073435</v>
      </c>
      <c r="Q122" s="98">
        <v>143.21464415279954</v>
      </c>
      <c r="R122" s="98">
        <v>140.09129596397133</v>
      </c>
      <c r="S122" s="98">
        <v>168.39737922670525</v>
      </c>
      <c r="T122" s="98">
        <v>157.99481579575175</v>
      </c>
      <c r="U122" s="98">
        <v>173.96807590575921</v>
      </c>
      <c r="V122" s="98">
        <v>161.34988421451072</v>
      </c>
      <c r="W122" s="98">
        <v>177.24010308612961</v>
      </c>
      <c r="DA122" s="63" t="s">
        <v>1859</v>
      </c>
    </row>
    <row r="123" spans="1:105" ht="12" customHeight="1" x14ac:dyDescent="0.25">
      <c r="A123" s="121" t="s">
        <v>55</v>
      </c>
      <c r="B123" s="122">
        <v>2290.3184706319239</v>
      </c>
      <c r="C123" s="122">
        <v>2445.8249848605119</v>
      </c>
      <c r="D123" s="122">
        <v>2426.7143647481694</v>
      </c>
      <c r="E123" s="122">
        <v>2397.6268894978898</v>
      </c>
      <c r="F123" s="122">
        <v>2420.2613452250152</v>
      </c>
      <c r="G123" s="122">
        <v>2410.8652714539699</v>
      </c>
      <c r="H123" s="122">
        <v>2305.799704919239</v>
      </c>
      <c r="I123" s="122">
        <v>2278.570372042499</v>
      </c>
      <c r="J123" s="122">
        <v>2127.3385291770323</v>
      </c>
      <c r="K123" s="122">
        <v>2139.6493488648362</v>
      </c>
      <c r="L123" s="122">
        <v>2153.2546963707291</v>
      </c>
      <c r="M123" s="122">
        <v>2209.5416636881655</v>
      </c>
      <c r="N123" s="122">
        <v>2163.4077880519121</v>
      </c>
      <c r="O123" s="122">
        <v>2200.092944910924</v>
      </c>
      <c r="P123" s="122">
        <v>2195.5579999745819</v>
      </c>
      <c r="Q123" s="122">
        <v>2289.9222898931512</v>
      </c>
      <c r="R123" s="122">
        <v>2328.8764245281623</v>
      </c>
      <c r="S123" s="122">
        <v>2381.7382066127238</v>
      </c>
      <c r="T123" s="122">
        <v>2332.3383309400128</v>
      </c>
      <c r="U123" s="122">
        <v>2287.8801587634034</v>
      </c>
      <c r="V123" s="122">
        <v>2240.0961798884618</v>
      </c>
      <c r="W123" s="122">
        <v>2387.1559054330792</v>
      </c>
      <c r="DA123" s="130" t="s">
        <v>1860</v>
      </c>
    </row>
    <row r="124" spans="1:105" ht="12" customHeight="1" x14ac:dyDescent="0.25">
      <c r="A124" s="97" t="s">
        <v>128</v>
      </c>
      <c r="B124" s="98">
        <v>1840.2152066840076</v>
      </c>
      <c r="C124" s="98">
        <v>2001.0277554882418</v>
      </c>
      <c r="D124" s="98">
        <v>1981.8887425599787</v>
      </c>
      <c r="E124" s="98">
        <v>1953.2385632867652</v>
      </c>
      <c r="F124" s="98">
        <v>1965.4460630253845</v>
      </c>
      <c r="G124" s="98">
        <v>1970.4545633010439</v>
      </c>
      <c r="H124" s="98">
        <v>1882.4472553283249</v>
      </c>
      <c r="I124" s="98">
        <v>1836.5783172668316</v>
      </c>
      <c r="J124" s="98">
        <v>1725.3890383202379</v>
      </c>
      <c r="K124" s="98">
        <v>1733.5897499409125</v>
      </c>
      <c r="L124" s="98">
        <v>1755.9929193077057</v>
      </c>
      <c r="M124" s="98">
        <v>1796.6398417928376</v>
      </c>
      <c r="N124" s="98">
        <v>1737.0875197853604</v>
      </c>
      <c r="O124" s="98">
        <v>1764.8823220789045</v>
      </c>
      <c r="P124" s="98">
        <v>1768.1074744684552</v>
      </c>
      <c r="Q124" s="98">
        <v>1818.3080327974421</v>
      </c>
      <c r="R124" s="98">
        <v>1848.5781551442278</v>
      </c>
      <c r="S124" s="98">
        <v>1872.3504984993535</v>
      </c>
      <c r="T124" s="98">
        <v>1823.4711307167556</v>
      </c>
      <c r="U124" s="98">
        <v>1816.5558485561626</v>
      </c>
      <c r="V124" s="98">
        <v>1796.5697176331673</v>
      </c>
      <c r="W124" s="98">
        <v>1952.3238175162701</v>
      </c>
      <c r="DA124" s="63" t="s">
        <v>1861</v>
      </c>
    </row>
    <row r="125" spans="1:105" ht="12" customHeight="1" x14ac:dyDescent="0.25">
      <c r="A125" s="97" t="s">
        <v>127</v>
      </c>
      <c r="B125" s="98">
        <v>1.610742767696675</v>
      </c>
      <c r="C125" s="98">
        <v>1.9184802162216994</v>
      </c>
      <c r="D125" s="98">
        <v>2.2387464240505173</v>
      </c>
      <c r="E125" s="98">
        <v>2.4630973024721006</v>
      </c>
      <c r="F125" s="98">
        <v>3.024475561771105</v>
      </c>
      <c r="G125" s="98">
        <v>3.3402444157142583</v>
      </c>
      <c r="H125" s="98">
        <v>3.390608071892673</v>
      </c>
      <c r="I125" s="98">
        <v>3.947440948729108</v>
      </c>
      <c r="J125" s="98">
        <v>4.0917662508127455</v>
      </c>
      <c r="K125" s="98">
        <v>5.3777327618212647</v>
      </c>
      <c r="L125" s="98">
        <v>5.9329937346507231</v>
      </c>
      <c r="M125" s="98">
        <v>6.4956888675334694</v>
      </c>
      <c r="N125" s="98">
        <v>6.0282908834058748</v>
      </c>
      <c r="O125" s="98">
        <v>6.6657756352743123</v>
      </c>
      <c r="P125" s="98">
        <v>8.2759776448768481</v>
      </c>
      <c r="Q125" s="98">
        <v>9.2037008603720469</v>
      </c>
      <c r="R125" s="98">
        <v>10.061069294652727</v>
      </c>
      <c r="S125" s="98">
        <v>10.497851293649589</v>
      </c>
      <c r="T125" s="98">
        <v>10.297762366067161</v>
      </c>
      <c r="U125" s="98">
        <v>11.47887886602385</v>
      </c>
      <c r="V125" s="98">
        <v>11.750234197943833</v>
      </c>
      <c r="W125" s="98">
        <v>14.52249108570356</v>
      </c>
      <c r="DA125" s="63" t="s">
        <v>1862</v>
      </c>
    </row>
    <row r="126" spans="1:105" ht="12" customHeight="1" x14ac:dyDescent="0.25">
      <c r="A126" s="100" t="s">
        <v>204</v>
      </c>
      <c r="B126" s="101">
        <v>0.75005122823088122</v>
      </c>
      <c r="C126" s="101">
        <v>0.86669646980797577</v>
      </c>
      <c r="D126" s="101">
        <v>1.0210562097515683</v>
      </c>
      <c r="E126" s="101">
        <v>1.1156565456554597</v>
      </c>
      <c r="F126" s="101">
        <v>1.4098471248549542</v>
      </c>
      <c r="G126" s="101">
        <v>1.5362368536483286</v>
      </c>
      <c r="H126" s="101">
        <v>1.5314434741337353</v>
      </c>
      <c r="I126" s="101">
        <v>1.9225884152902153</v>
      </c>
      <c r="J126" s="101">
        <v>1.8684124337228036</v>
      </c>
      <c r="K126" s="101">
        <v>2.4459727706518404</v>
      </c>
      <c r="L126" s="101">
        <v>2.7367254675412052</v>
      </c>
      <c r="M126" s="101">
        <v>2.9773307503860247</v>
      </c>
      <c r="N126" s="101">
        <v>2.7247149735220826</v>
      </c>
      <c r="O126" s="101">
        <v>3.0641165053341566</v>
      </c>
      <c r="P126" s="101">
        <v>3.6063309342039891</v>
      </c>
      <c r="Q126" s="101">
        <v>3.9745439530543751</v>
      </c>
      <c r="R126" s="101">
        <v>4.3503034767603621</v>
      </c>
      <c r="S126" s="101">
        <v>4.6976341210342634</v>
      </c>
      <c r="T126" s="101">
        <v>4.6487883195029545</v>
      </c>
      <c r="U126" s="101">
        <v>5.1090230068315465</v>
      </c>
      <c r="V126" s="101">
        <v>5.1079873987734921</v>
      </c>
      <c r="W126" s="101">
        <v>6.6232284986457168</v>
      </c>
      <c r="DA126" s="131" t="s">
        <v>1863</v>
      </c>
    </row>
    <row r="127" spans="1:105" ht="12" customHeight="1" x14ac:dyDescent="0.25">
      <c r="A127" s="103" t="s">
        <v>52</v>
      </c>
      <c r="B127" s="104">
        <v>0.86069153946579335</v>
      </c>
      <c r="C127" s="104">
        <v>1.0517837464137232</v>
      </c>
      <c r="D127" s="104">
        <v>1.217690214298949</v>
      </c>
      <c r="E127" s="104">
        <v>1.3474407568166411</v>
      </c>
      <c r="F127" s="104">
        <v>1.6146284369161512</v>
      </c>
      <c r="G127" s="104">
        <v>1.8040075620659302</v>
      </c>
      <c r="H127" s="104">
        <v>1.8591645977589375</v>
      </c>
      <c r="I127" s="104">
        <v>2.0248525334388918</v>
      </c>
      <c r="J127" s="104">
        <v>2.2233538170899418</v>
      </c>
      <c r="K127" s="104">
        <v>2.9317599911694239</v>
      </c>
      <c r="L127" s="104">
        <v>3.1962682671095184</v>
      </c>
      <c r="M127" s="104">
        <v>3.5183581171474461</v>
      </c>
      <c r="N127" s="104">
        <v>3.3035759098837918</v>
      </c>
      <c r="O127" s="104">
        <v>3.6016591299401535</v>
      </c>
      <c r="P127" s="104">
        <v>4.6696467106728576</v>
      </c>
      <c r="Q127" s="104">
        <v>5.2291569073176749</v>
      </c>
      <c r="R127" s="104">
        <v>5.7107658178923622</v>
      </c>
      <c r="S127" s="104">
        <v>5.8002171726153264</v>
      </c>
      <c r="T127" s="104">
        <v>5.6489740465642049</v>
      </c>
      <c r="U127" s="104">
        <v>6.3698558591923051</v>
      </c>
      <c r="V127" s="104">
        <v>6.6422467991703371</v>
      </c>
      <c r="W127" s="104">
        <v>7.8992625870578399</v>
      </c>
      <c r="DA127" s="132" t="s">
        <v>1864</v>
      </c>
    </row>
    <row r="128" spans="1:105" ht="12" customHeight="1" x14ac:dyDescent="0.25">
      <c r="A128" s="106" t="s">
        <v>122</v>
      </c>
      <c r="B128" s="101">
        <v>382.271949487303</v>
      </c>
      <c r="C128" s="101">
        <v>367.10758074436205</v>
      </c>
      <c r="D128" s="101">
        <v>354.49958036160882</v>
      </c>
      <c r="E128" s="101">
        <v>332.98171428687215</v>
      </c>
      <c r="F128" s="101">
        <v>334.78900824487175</v>
      </c>
      <c r="G128" s="101">
        <v>304.92325638501654</v>
      </c>
      <c r="H128" s="101">
        <v>274.88457006750616</v>
      </c>
      <c r="I128" s="101">
        <v>266.51013894206949</v>
      </c>
      <c r="J128" s="101">
        <v>239.58637856448533</v>
      </c>
      <c r="K128" s="101">
        <v>221.03734878771274</v>
      </c>
      <c r="L128" s="101">
        <v>210.77588575749078</v>
      </c>
      <c r="M128" s="101">
        <v>197.07419714299203</v>
      </c>
      <c r="N128" s="101">
        <v>191.62150068704733</v>
      </c>
      <c r="O128" s="101">
        <v>178.32177481473437</v>
      </c>
      <c r="P128" s="101">
        <v>152.73032743947695</v>
      </c>
      <c r="Q128" s="101">
        <v>146.54984927576132</v>
      </c>
      <c r="R128" s="101">
        <v>140.28444122907251</v>
      </c>
      <c r="S128" s="101">
        <v>145.07965649114195</v>
      </c>
      <c r="T128" s="101">
        <v>142.026699078315</v>
      </c>
      <c r="U128" s="101">
        <v>131.08598178327395</v>
      </c>
      <c r="V128" s="101">
        <v>127.04467890907493</v>
      </c>
      <c r="W128" s="101">
        <v>120.02913301332474</v>
      </c>
      <c r="DA128" s="131" t="s">
        <v>1865</v>
      </c>
    </row>
    <row r="129" spans="1:105" ht="12" customHeight="1" x14ac:dyDescent="0.25">
      <c r="A129" s="107" t="s">
        <v>121</v>
      </c>
      <c r="B129" s="104">
        <v>66.220571692917005</v>
      </c>
      <c r="C129" s="104">
        <v>75.771168411686673</v>
      </c>
      <c r="D129" s="104">
        <v>88.087295402531012</v>
      </c>
      <c r="E129" s="104">
        <v>108.94351462178078</v>
      </c>
      <c r="F129" s="104">
        <v>117.0017983929874</v>
      </c>
      <c r="G129" s="104">
        <v>132.14720735219598</v>
      </c>
      <c r="H129" s="104">
        <v>145.07727145151586</v>
      </c>
      <c r="I129" s="104">
        <v>171.53447488486864</v>
      </c>
      <c r="J129" s="104">
        <v>158.27134604149668</v>
      </c>
      <c r="K129" s="104">
        <v>179.64451737439043</v>
      </c>
      <c r="L129" s="104">
        <v>180.55289757088107</v>
      </c>
      <c r="M129" s="104">
        <v>209.33193588480211</v>
      </c>
      <c r="N129" s="104">
        <v>228.67047669609823</v>
      </c>
      <c r="O129" s="104">
        <v>250.2230723820108</v>
      </c>
      <c r="P129" s="104">
        <v>266.44422042177337</v>
      </c>
      <c r="Q129" s="104">
        <v>315.86070695957585</v>
      </c>
      <c r="R129" s="104">
        <v>329.95275886021005</v>
      </c>
      <c r="S129" s="104">
        <v>353.81020032857919</v>
      </c>
      <c r="T129" s="104">
        <v>356.54273877887528</v>
      </c>
      <c r="U129" s="104">
        <v>328.75944955794262</v>
      </c>
      <c r="V129" s="104">
        <v>304.73154914827535</v>
      </c>
      <c r="W129" s="104">
        <v>300.28046381778057</v>
      </c>
      <c r="DA129" s="132" t="s">
        <v>1866</v>
      </c>
    </row>
    <row r="130" spans="1:105" ht="12" customHeight="1" x14ac:dyDescent="0.25">
      <c r="A130" s="108" t="s">
        <v>53</v>
      </c>
      <c r="B130" s="98">
        <v>28.071292203658896</v>
      </c>
      <c r="C130" s="98">
        <v>30.73981759756623</v>
      </c>
      <c r="D130" s="98">
        <v>36.859507321804649</v>
      </c>
      <c r="E130" s="98">
        <v>45.651857476010065</v>
      </c>
      <c r="F130" s="98">
        <v>52.209609334122504</v>
      </c>
      <c r="G130" s="98">
        <v>58.14097335956815</v>
      </c>
      <c r="H130" s="98">
        <v>62.965747113278155</v>
      </c>
      <c r="I130" s="98">
        <v>82.632156828854079</v>
      </c>
      <c r="J130" s="98">
        <v>68.907304529702941</v>
      </c>
      <c r="K130" s="98">
        <v>79.039910768540096</v>
      </c>
      <c r="L130" s="98">
        <v>77.851301945094832</v>
      </c>
      <c r="M130" s="98">
        <v>94.792298537900464</v>
      </c>
      <c r="N130" s="98">
        <v>103.73857606611253</v>
      </c>
      <c r="O130" s="98">
        <v>118.19992698762731</v>
      </c>
      <c r="P130" s="98">
        <v>112.39590255236084</v>
      </c>
      <c r="Q130" s="98">
        <v>132.74106083858916</v>
      </c>
      <c r="R130" s="98">
        <v>140.37277091023998</v>
      </c>
      <c r="S130" s="98">
        <v>160.45615161340331</v>
      </c>
      <c r="T130" s="98">
        <v>149.19710357120047</v>
      </c>
      <c r="U130" s="98">
        <v>138.48105246105865</v>
      </c>
      <c r="V130" s="98">
        <v>120.31955053177283</v>
      </c>
      <c r="W130" s="98">
        <v>131.84400496915163</v>
      </c>
      <c r="DA130" s="63" t="s">
        <v>1867</v>
      </c>
    </row>
    <row r="131" spans="1:105" ht="12" customHeight="1" x14ac:dyDescent="0.25">
      <c r="A131" s="108" t="s">
        <v>52</v>
      </c>
      <c r="B131" s="98">
        <v>38.149279489258106</v>
      </c>
      <c r="C131" s="98">
        <v>45.031350814120422</v>
      </c>
      <c r="D131" s="98">
        <v>51.22778808072637</v>
      </c>
      <c r="E131" s="98">
        <v>63.291657145770699</v>
      </c>
      <c r="F131" s="98">
        <v>64.792189058864892</v>
      </c>
      <c r="G131" s="98">
        <v>74.006233992627855</v>
      </c>
      <c r="H131" s="98">
        <v>82.111524338237672</v>
      </c>
      <c r="I131" s="98">
        <v>88.902318056014522</v>
      </c>
      <c r="J131" s="98">
        <v>89.364041511793701</v>
      </c>
      <c r="K131" s="98">
        <v>100.60460660585036</v>
      </c>
      <c r="L131" s="98">
        <v>102.70159562578627</v>
      </c>
      <c r="M131" s="98">
        <v>114.53963734690169</v>
      </c>
      <c r="N131" s="98">
        <v>124.9319006299858</v>
      </c>
      <c r="O131" s="98">
        <v>132.0231453943835</v>
      </c>
      <c r="P131" s="98">
        <v>154.0483178694125</v>
      </c>
      <c r="Q131" s="98">
        <v>183.11964612098666</v>
      </c>
      <c r="R131" s="98">
        <v>189.57998794997008</v>
      </c>
      <c r="S131" s="98">
        <v>193.35404871517585</v>
      </c>
      <c r="T131" s="98">
        <v>207.34563520767475</v>
      </c>
      <c r="U131" s="98">
        <v>190.27839709688391</v>
      </c>
      <c r="V131" s="98">
        <v>184.41199861650259</v>
      </c>
      <c r="W131" s="98">
        <v>168.43645884862897</v>
      </c>
      <c r="DA131" s="63" t="s">
        <v>1868</v>
      </c>
    </row>
    <row r="132" spans="1:105" ht="12" customHeight="1" x14ac:dyDescent="0.25">
      <c r="A132" s="121" t="s">
        <v>54</v>
      </c>
      <c r="B132" s="122">
        <v>1021.166754853505</v>
      </c>
      <c r="C132" s="122">
        <v>1040.1451197435306</v>
      </c>
      <c r="D132" s="122">
        <v>1023.4938609980111</v>
      </c>
      <c r="E132" s="122">
        <v>1101.8013042163143</v>
      </c>
      <c r="F132" s="122">
        <v>1047.6929389005566</v>
      </c>
      <c r="G132" s="122">
        <v>1073.1491755420145</v>
      </c>
      <c r="H132" s="122">
        <v>996.98922140710272</v>
      </c>
      <c r="I132" s="122">
        <v>953.1447315441992</v>
      </c>
      <c r="J132" s="122">
        <v>868.72300902180518</v>
      </c>
      <c r="K132" s="122">
        <v>858.28718596776196</v>
      </c>
      <c r="L132" s="122">
        <v>858.19759958903057</v>
      </c>
      <c r="M132" s="122">
        <v>812.24445526503473</v>
      </c>
      <c r="N132" s="122">
        <v>809.09351593217855</v>
      </c>
      <c r="O132" s="122">
        <v>812.30821150311419</v>
      </c>
      <c r="P132" s="122">
        <v>787.42133091258256</v>
      </c>
      <c r="Q132" s="122">
        <v>802.97230188758522</v>
      </c>
      <c r="R132" s="122">
        <v>797.33642374918941</v>
      </c>
      <c r="S132" s="122">
        <v>824.1506189101608</v>
      </c>
      <c r="T132" s="122">
        <v>792.78541709875719</v>
      </c>
      <c r="U132" s="122">
        <v>787.63015230212659</v>
      </c>
      <c r="V132" s="122">
        <v>785.21060773395334</v>
      </c>
      <c r="W132" s="122">
        <v>800.76025103867437</v>
      </c>
      <c r="DA132" s="130" t="s">
        <v>1869</v>
      </c>
    </row>
    <row r="133" spans="1:105" ht="12" customHeight="1" x14ac:dyDescent="0.25">
      <c r="A133" s="97" t="s">
        <v>50</v>
      </c>
      <c r="B133" s="98">
        <v>386.13811337483202</v>
      </c>
      <c r="C133" s="98">
        <v>392.09127280844007</v>
      </c>
      <c r="D133" s="98">
        <v>386.31927099784332</v>
      </c>
      <c r="E133" s="98">
        <v>413.6736867491386</v>
      </c>
      <c r="F133" s="98">
        <v>351.9271221082281</v>
      </c>
      <c r="G133" s="98">
        <v>391.61909233199555</v>
      </c>
      <c r="H133" s="98">
        <v>311.49187058177279</v>
      </c>
      <c r="I133" s="98">
        <v>319.38668694440236</v>
      </c>
      <c r="J133" s="98">
        <v>259.27358532106837</v>
      </c>
      <c r="K133" s="98">
        <v>267.9556477736615</v>
      </c>
      <c r="L133" s="98">
        <v>249.52993192572006</v>
      </c>
      <c r="M133" s="98">
        <v>240.57190428680039</v>
      </c>
      <c r="N133" s="98">
        <v>226.97109529888974</v>
      </c>
      <c r="O133" s="98">
        <v>219.92547544784517</v>
      </c>
      <c r="P133" s="98">
        <v>219.35743934579662</v>
      </c>
      <c r="Q133" s="98">
        <v>218.93261552970463</v>
      </c>
      <c r="R133" s="98">
        <v>214.58758470396512</v>
      </c>
      <c r="S133" s="98">
        <v>220.12480783251618</v>
      </c>
      <c r="T133" s="98">
        <v>215.12421827035288</v>
      </c>
      <c r="U133" s="98">
        <v>217.29419979663268</v>
      </c>
      <c r="V133" s="98">
        <v>206.13891426360524</v>
      </c>
      <c r="W133" s="98">
        <v>202.92510884745008</v>
      </c>
      <c r="DA133" s="63" t="s">
        <v>1870</v>
      </c>
    </row>
    <row r="134" spans="1:105" ht="12" customHeight="1" x14ac:dyDescent="0.25">
      <c r="A134" s="109" t="s">
        <v>120</v>
      </c>
      <c r="B134" s="33">
        <v>635.02864147867297</v>
      </c>
      <c r="C134" s="33">
        <v>648.05384693509041</v>
      </c>
      <c r="D134" s="33">
        <v>637.17459000016777</v>
      </c>
      <c r="E134" s="33">
        <v>688.12761746717536</v>
      </c>
      <c r="F134" s="33">
        <v>695.76581679232879</v>
      </c>
      <c r="G134" s="33">
        <v>681.53008321001914</v>
      </c>
      <c r="H134" s="33">
        <v>685.49735082532959</v>
      </c>
      <c r="I134" s="33">
        <v>633.75804459979679</v>
      </c>
      <c r="J134" s="33">
        <v>609.4494237007367</v>
      </c>
      <c r="K134" s="33">
        <v>590.33153819410063</v>
      </c>
      <c r="L134" s="33">
        <v>608.66766766331057</v>
      </c>
      <c r="M134" s="33">
        <v>571.67255097823397</v>
      </c>
      <c r="N134" s="33">
        <v>582.12242063328893</v>
      </c>
      <c r="O134" s="33">
        <v>592.38273605526922</v>
      </c>
      <c r="P134" s="33">
        <v>568.06389156678597</v>
      </c>
      <c r="Q134" s="33">
        <v>584.03968635788044</v>
      </c>
      <c r="R134" s="33">
        <v>582.74883904522437</v>
      </c>
      <c r="S134" s="33">
        <v>604.02581107764479</v>
      </c>
      <c r="T134" s="33">
        <v>577.66119882840417</v>
      </c>
      <c r="U134" s="33">
        <v>570.33595250549365</v>
      </c>
      <c r="V134" s="33">
        <v>579.07169347034824</v>
      </c>
      <c r="W134" s="33">
        <v>597.83514219122424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0.77360361130081245</v>
      </c>
      <c r="C136" s="119">
        <f t="shared" si="26"/>
        <v>0.77437982269278005</v>
      </c>
      <c r="D136" s="119">
        <f t="shared" si="26"/>
        <v>0.77891624002768545</v>
      </c>
      <c r="E136" s="119">
        <f t="shared" si="26"/>
        <v>0.77914989431099468</v>
      </c>
      <c r="F136" s="119">
        <f t="shared" si="26"/>
        <v>0.78443128902715842</v>
      </c>
      <c r="G136" s="119">
        <f t="shared" si="26"/>
        <v>0.78598279684291195</v>
      </c>
      <c r="H136" s="119">
        <f t="shared" si="26"/>
        <v>0.78853564966835599</v>
      </c>
      <c r="I136" s="119">
        <f t="shared" si="26"/>
        <v>0.78915353852201253</v>
      </c>
      <c r="J136" s="119">
        <f t="shared" si="26"/>
        <v>0.79420772878284285</v>
      </c>
      <c r="K136" s="119">
        <f t="shared" si="26"/>
        <v>0.79659843452564294</v>
      </c>
      <c r="L136" s="119">
        <f t="shared" si="26"/>
        <v>0.80115764595790229</v>
      </c>
      <c r="M136" s="119">
        <f t="shared" si="26"/>
        <v>0.80461877609872412</v>
      </c>
      <c r="N136" s="119">
        <f t="shared" si="26"/>
        <v>0.80936040002460641</v>
      </c>
      <c r="O136" s="119">
        <f t="shared" si="26"/>
        <v>0.8188883902020796</v>
      </c>
      <c r="P136" s="119">
        <f t="shared" si="26"/>
        <v>0.819728100830446</v>
      </c>
      <c r="Q136" s="119">
        <f t="shared" si="26"/>
        <v>0.82517867224034858</v>
      </c>
      <c r="R136" s="119">
        <f t="shared" ref="R136:V136" si="27">IF(R117=0,"",R117/R98)</f>
        <v>0.82893988554798725</v>
      </c>
      <c r="S136" s="119">
        <f t="shared" si="27"/>
        <v>0.83290200716954188</v>
      </c>
      <c r="T136" s="119">
        <f t="shared" si="27"/>
        <v>0.83348043567869823</v>
      </c>
      <c r="U136" s="119">
        <f t="shared" si="27"/>
        <v>0.83969195001117869</v>
      </c>
      <c r="V136" s="119">
        <f t="shared" si="27"/>
        <v>0.84224079280637987</v>
      </c>
      <c r="W136" s="119">
        <f t="shared" ref="W136" si="28">IF(W117=0,"",W117/W98)</f>
        <v>0.84592056084626144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0.77690523237725806</v>
      </c>
      <c r="C137" s="124">
        <f t="shared" si="29"/>
        <v>0.77733058714478653</v>
      </c>
      <c r="D137" s="124">
        <f t="shared" si="29"/>
        <v>0.7819657946809081</v>
      </c>
      <c r="E137" s="124">
        <f t="shared" si="29"/>
        <v>0.78143804592197708</v>
      </c>
      <c r="F137" s="124">
        <f t="shared" si="29"/>
        <v>0.78675882679720466</v>
      </c>
      <c r="G137" s="124">
        <f t="shared" si="29"/>
        <v>0.78838694129165432</v>
      </c>
      <c r="H137" s="124">
        <f t="shared" si="29"/>
        <v>0.7891378864422629</v>
      </c>
      <c r="I137" s="124">
        <f t="shared" si="29"/>
        <v>0.78991171668518145</v>
      </c>
      <c r="J137" s="124">
        <f t="shared" si="29"/>
        <v>0.7945046353670544</v>
      </c>
      <c r="K137" s="124">
        <f t="shared" si="29"/>
        <v>0.79687182246761668</v>
      </c>
      <c r="L137" s="124">
        <f t="shared" si="29"/>
        <v>0.80062556161354459</v>
      </c>
      <c r="M137" s="124">
        <f t="shared" si="29"/>
        <v>0.80322777690866753</v>
      </c>
      <c r="N137" s="124">
        <f t="shared" si="29"/>
        <v>0.80661746585482519</v>
      </c>
      <c r="O137" s="124">
        <f t="shared" si="29"/>
        <v>0.81768803112589106</v>
      </c>
      <c r="P137" s="124">
        <f t="shared" si="29"/>
        <v>0.81789226585239794</v>
      </c>
      <c r="Q137" s="124">
        <f t="shared" si="29"/>
        <v>0.82184540258794436</v>
      </c>
      <c r="R137" s="124">
        <f t="shared" ref="R137:V137" si="30">IF(R118=0,"",R118/R99)</f>
        <v>0.82566980172746962</v>
      </c>
      <c r="S137" s="124">
        <f t="shared" si="30"/>
        <v>0.82850952831964086</v>
      </c>
      <c r="T137" s="124">
        <f t="shared" si="30"/>
        <v>0.8284598392142658</v>
      </c>
      <c r="U137" s="124">
        <f t="shared" si="30"/>
        <v>0.83409216935248842</v>
      </c>
      <c r="V137" s="124">
        <f t="shared" si="30"/>
        <v>0.83613993137242359</v>
      </c>
      <c r="W137" s="124">
        <f t="shared" ref="W137" si="31">IF(W118=0,"",W118/W99)</f>
        <v>0.83879702487336538</v>
      </c>
      <c r="DA137" s="130" t="s">
        <v>2023</v>
      </c>
    </row>
    <row r="138" spans="1:105" ht="12" customHeight="1" x14ac:dyDescent="0.25">
      <c r="A138" s="97" t="s">
        <v>204</v>
      </c>
      <c r="B138" s="111">
        <f t="shared" ref="B138:Q138" si="32">IF(B119=0,"",B119/B100)</f>
        <v>0.7761686850980839</v>
      </c>
      <c r="C138" s="111">
        <f t="shared" si="32"/>
        <v>0.77659442720193117</v>
      </c>
      <c r="D138" s="111">
        <f t="shared" si="32"/>
        <v>0.78124634002303872</v>
      </c>
      <c r="E138" s="111">
        <f t="shared" si="32"/>
        <v>0.78073134826046531</v>
      </c>
      <c r="F138" s="111">
        <f t="shared" si="32"/>
        <v>0.78606710239194089</v>
      </c>
      <c r="G138" s="111">
        <f t="shared" si="32"/>
        <v>0.78770847430995516</v>
      </c>
      <c r="H138" s="111">
        <f t="shared" si="32"/>
        <v>0.78847421581623744</v>
      </c>
      <c r="I138" s="111">
        <f t="shared" si="32"/>
        <v>0.78926682401638981</v>
      </c>
      <c r="J138" s="111">
        <f t="shared" si="32"/>
        <v>0.79387728011209002</v>
      </c>
      <c r="K138" s="111">
        <f t="shared" si="32"/>
        <v>0.79625933239166302</v>
      </c>
      <c r="L138" s="111">
        <f t="shared" si="32"/>
        <v>0.80002231676306057</v>
      </c>
      <c r="M138" s="111">
        <f t="shared" si="32"/>
        <v>0.80264418809574101</v>
      </c>
      <c r="N138" s="111">
        <f t="shared" si="32"/>
        <v>0.80604569795642522</v>
      </c>
      <c r="O138" s="111">
        <f t="shared" si="32"/>
        <v>0.81713996127221322</v>
      </c>
      <c r="P138" s="111">
        <f t="shared" si="32"/>
        <v>0.81735389917715884</v>
      </c>
      <c r="Q138" s="111">
        <f t="shared" si="32"/>
        <v>0.82131961483564031</v>
      </c>
      <c r="R138" s="111">
        <f t="shared" ref="R138:V138" si="33">IF(R119=0,"",R119/R100)</f>
        <v>0.82515478105397366</v>
      </c>
      <c r="S138" s="111">
        <f t="shared" si="33"/>
        <v>0.82800754653582209</v>
      </c>
      <c r="T138" s="111">
        <f t="shared" si="33"/>
        <v>0.82796034349977154</v>
      </c>
      <c r="U138" s="111">
        <f t="shared" si="33"/>
        <v>0.83360925577997147</v>
      </c>
      <c r="V138" s="111">
        <f t="shared" si="33"/>
        <v>0.83566268076923411</v>
      </c>
      <c r="W138" s="111">
        <f t="shared" ref="W138" si="34">IF(W119=0,"",W119/W100)</f>
        <v>0.83833006429072365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1.8317262931733758</v>
      </c>
      <c r="C140" s="124">
        <f t="shared" si="38"/>
        <v>1.9101385250911502</v>
      </c>
      <c r="D140" s="124">
        <f t="shared" si="38"/>
        <v>2.0000403694816202</v>
      </c>
      <c r="E140" s="124">
        <f t="shared" si="38"/>
        <v>2.0912060094340315</v>
      </c>
      <c r="F140" s="124">
        <f t="shared" si="38"/>
        <v>2.2292848036331412</v>
      </c>
      <c r="G140" s="124">
        <f t="shared" si="38"/>
        <v>2.3683427434100128</v>
      </c>
      <c r="H140" s="124">
        <f t="shared" si="38"/>
        <v>2.5235261324240827</v>
      </c>
      <c r="I140" s="124">
        <f t="shared" si="38"/>
        <v>2.5774556229240284</v>
      </c>
      <c r="J140" s="124">
        <f t="shared" si="38"/>
        <v>2.6480012865123044</v>
      </c>
      <c r="K140" s="124">
        <f t="shared" si="38"/>
        <v>2.7276021729791649</v>
      </c>
      <c r="L140" s="124">
        <f t="shared" si="38"/>
        <v>2.7962930852156642</v>
      </c>
      <c r="M140" s="124">
        <f t="shared" si="38"/>
        <v>2.8934910138617416</v>
      </c>
      <c r="N140" s="124">
        <f t="shared" si="38"/>
        <v>2.9672941101825261</v>
      </c>
      <c r="O140" s="124">
        <f t="shared" si="38"/>
        <v>3.1411976085308235</v>
      </c>
      <c r="P140" s="124">
        <f t="shared" si="38"/>
        <v>3.2742410535582023</v>
      </c>
      <c r="Q140" s="124">
        <f t="shared" si="38"/>
        <v>3.31998947418472</v>
      </c>
      <c r="R140" s="124">
        <f t="shared" ref="R140:V140" si="39">IF(R121=0,"",R121/R102)</f>
        <v>3.4270021156183623</v>
      </c>
      <c r="S140" s="124">
        <f t="shared" si="39"/>
        <v>3.526867719278644</v>
      </c>
      <c r="T140" s="124">
        <f t="shared" si="39"/>
        <v>3.6380931418997573</v>
      </c>
      <c r="U140" s="124">
        <f t="shared" si="39"/>
        <v>3.728780482112978</v>
      </c>
      <c r="V140" s="124">
        <f t="shared" si="39"/>
        <v>3.8405102532921429</v>
      </c>
      <c r="W140" s="124">
        <f t="shared" ref="W140" si="40">IF(W121=0,"",W121/W102)</f>
        <v>3.922377319390856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1.8317262931733758</v>
      </c>
      <c r="C141" s="111">
        <f t="shared" si="41"/>
        <v>1.9101385250911502</v>
      </c>
      <c r="D141" s="111">
        <f t="shared" si="41"/>
        <v>2.0000403694816202</v>
      </c>
      <c r="E141" s="111">
        <f t="shared" si="41"/>
        <v>2.0912060094340315</v>
      </c>
      <c r="F141" s="111">
        <f t="shared" si="41"/>
        <v>2.2292848036331412</v>
      </c>
      <c r="G141" s="111">
        <f t="shared" si="41"/>
        <v>2.3683427434100128</v>
      </c>
      <c r="H141" s="111">
        <f t="shared" si="41"/>
        <v>2.5235261324240827</v>
      </c>
      <c r="I141" s="111">
        <f t="shared" si="41"/>
        <v>2.5774556229240284</v>
      </c>
      <c r="J141" s="111">
        <f t="shared" si="41"/>
        <v>2.6480012865123044</v>
      </c>
      <c r="K141" s="111">
        <f t="shared" si="41"/>
        <v>2.7276021729791649</v>
      </c>
      <c r="L141" s="111">
        <f t="shared" si="41"/>
        <v>2.7962930852156642</v>
      </c>
      <c r="M141" s="111">
        <f t="shared" si="41"/>
        <v>2.8934910138617416</v>
      </c>
      <c r="N141" s="111">
        <f t="shared" si="41"/>
        <v>2.9672941101825261</v>
      </c>
      <c r="O141" s="111">
        <f t="shared" si="41"/>
        <v>3.1411976085308235</v>
      </c>
      <c r="P141" s="111">
        <f t="shared" si="41"/>
        <v>3.2742410535582023</v>
      </c>
      <c r="Q141" s="111">
        <f t="shared" si="41"/>
        <v>3.31998947418472</v>
      </c>
      <c r="R141" s="111">
        <f t="shared" ref="R141:V141" si="42">IF(R122=0,"",R122/R103)</f>
        <v>3.4270021156183623</v>
      </c>
      <c r="S141" s="111">
        <f t="shared" si="42"/>
        <v>3.526867719278644</v>
      </c>
      <c r="T141" s="111">
        <f t="shared" si="42"/>
        <v>3.6380931418997573</v>
      </c>
      <c r="U141" s="111">
        <f t="shared" si="42"/>
        <v>3.728780482112978</v>
      </c>
      <c r="V141" s="111">
        <f t="shared" si="42"/>
        <v>3.8405102532921429</v>
      </c>
      <c r="W141" s="111">
        <f t="shared" ref="W141" si="43">IF(W122=0,"",W122/W103)</f>
        <v>3.922377319390856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0.79010343846369058</v>
      </c>
      <c r="C142" s="124">
        <f t="shared" si="44"/>
        <v>0.78951442709230046</v>
      </c>
      <c r="D142" s="124">
        <f t="shared" si="44"/>
        <v>0.79528890030654564</v>
      </c>
      <c r="E142" s="124">
        <f t="shared" si="44"/>
        <v>0.79666978560992885</v>
      </c>
      <c r="F142" s="124">
        <f t="shared" si="44"/>
        <v>0.80372559892205131</v>
      </c>
      <c r="G142" s="124">
        <f t="shared" si="44"/>
        <v>0.80674638266955334</v>
      </c>
      <c r="H142" s="124">
        <f t="shared" si="44"/>
        <v>0.80906314003609758</v>
      </c>
      <c r="I142" s="124">
        <f t="shared" si="44"/>
        <v>0.81212895808501284</v>
      </c>
      <c r="J142" s="124">
        <f t="shared" si="44"/>
        <v>0.81596680795139531</v>
      </c>
      <c r="K142" s="124">
        <f t="shared" si="44"/>
        <v>0.81991010783548779</v>
      </c>
      <c r="L142" s="124">
        <f t="shared" si="44"/>
        <v>0.82635873983114982</v>
      </c>
      <c r="M142" s="124">
        <f t="shared" si="44"/>
        <v>0.83251651900759205</v>
      </c>
      <c r="N142" s="124">
        <f t="shared" si="44"/>
        <v>0.83689854344209291</v>
      </c>
      <c r="O142" s="124">
        <f t="shared" si="44"/>
        <v>0.84169159094154222</v>
      </c>
      <c r="P142" s="124">
        <f t="shared" si="44"/>
        <v>0.84565127175264887</v>
      </c>
      <c r="Q142" s="124">
        <f t="shared" si="44"/>
        <v>0.84968425867722219</v>
      </c>
      <c r="R142" s="124">
        <f t="shared" ref="R142:V142" si="45">IF(R123=0,"",R123/R104)</f>
        <v>0.85384412901389317</v>
      </c>
      <c r="S142" s="124">
        <f t="shared" si="45"/>
        <v>0.85784920143023646</v>
      </c>
      <c r="T142" s="124">
        <f t="shared" si="45"/>
        <v>0.86103005100115038</v>
      </c>
      <c r="U142" s="124">
        <f t="shared" si="45"/>
        <v>0.86607804656642362</v>
      </c>
      <c r="V142" s="124">
        <f t="shared" si="45"/>
        <v>0.87113766886716659</v>
      </c>
      <c r="W142" s="124">
        <f t="shared" ref="W142" si="46">IF(W123=0,"",W123/W104)</f>
        <v>0.87703118965015214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0.80247783296153585</v>
      </c>
      <c r="C143" s="111">
        <f t="shared" si="47"/>
        <v>0.79881477030825521</v>
      </c>
      <c r="D143" s="111">
        <f t="shared" si="47"/>
        <v>0.80392502131969656</v>
      </c>
      <c r="E143" s="111">
        <f t="shared" si="47"/>
        <v>0.804094852624334</v>
      </c>
      <c r="F143" s="111">
        <f t="shared" si="47"/>
        <v>0.8114179234393325</v>
      </c>
      <c r="G143" s="111">
        <f t="shared" si="47"/>
        <v>0.81196869904009683</v>
      </c>
      <c r="H143" s="111">
        <f t="shared" si="47"/>
        <v>0.81302502521487341</v>
      </c>
      <c r="I143" s="111">
        <f t="shared" si="47"/>
        <v>0.81538560120565651</v>
      </c>
      <c r="J143" s="111">
        <f t="shared" si="47"/>
        <v>0.81977958362844894</v>
      </c>
      <c r="K143" s="111">
        <f t="shared" si="47"/>
        <v>0.82360035231215778</v>
      </c>
      <c r="L143" s="111">
        <f t="shared" si="47"/>
        <v>0.83034884388068708</v>
      </c>
      <c r="M143" s="111">
        <f t="shared" si="47"/>
        <v>0.83627510437911357</v>
      </c>
      <c r="N143" s="111">
        <f t="shared" si="47"/>
        <v>0.84045494924987285</v>
      </c>
      <c r="O143" s="111">
        <f t="shared" si="47"/>
        <v>0.84524814790052827</v>
      </c>
      <c r="P143" s="111">
        <f t="shared" si="47"/>
        <v>0.84645003743569114</v>
      </c>
      <c r="Q143" s="111">
        <f t="shared" si="47"/>
        <v>0.84873520561288618</v>
      </c>
      <c r="R143" s="111">
        <f t="shared" ref="R143:V143" si="48">IF(R124=0,"",R124/R105)</f>
        <v>0.85235099528220104</v>
      </c>
      <c r="S143" s="111">
        <f t="shared" si="48"/>
        <v>0.85639270300272874</v>
      </c>
      <c r="T143" s="111">
        <f t="shared" si="48"/>
        <v>0.85802552018614431</v>
      </c>
      <c r="U143" s="111">
        <f t="shared" si="48"/>
        <v>0.86355854967930579</v>
      </c>
      <c r="V143" s="111">
        <f t="shared" si="48"/>
        <v>0.8682058021720177</v>
      </c>
      <c r="W143" s="111">
        <f t="shared" ref="W143" si="49">IF(W124=0,"",W124/W105)</f>
        <v>0.87552118288290903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0.9228547536731937</v>
      </c>
      <c r="C144" s="111">
        <f t="shared" si="50"/>
        <v>0.9277488236775383</v>
      </c>
      <c r="D144" s="111">
        <f t="shared" si="50"/>
        <v>0.93081851107769009</v>
      </c>
      <c r="E144" s="111">
        <f t="shared" si="50"/>
        <v>0.93303499924406996</v>
      </c>
      <c r="F144" s="111">
        <f t="shared" si="50"/>
        <v>0.9345325489804599</v>
      </c>
      <c r="G144" s="111">
        <f t="shared" si="50"/>
        <v>0.93870283319450687</v>
      </c>
      <c r="H144" s="111">
        <f t="shared" si="50"/>
        <v>0.94039448547325588</v>
      </c>
      <c r="I144" s="111">
        <f t="shared" si="50"/>
        <v>0.93817285285764818</v>
      </c>
      <c r="J144" s="111">
        <f t="shared" si="50"/>
        <v>0.94190234084495672</v>
      </c>
      <c r="K144" s="111">
        <f t="shared" si="50"/>
        <v>0.94109909819259419</v>
      </c>
      <c r="L144" s="111">
        <f t="shared" si="50"/>
        <v>0.93996300639114072</v>
      </c>
      <c r="M144" s="111">
        <f t="shared" si="50"/>
        <v>0.94178145706342387</v>
      </c>
      <c r="N144" s="111">
        <f t="shared" si="50"/>
        <v>0.94138978658346073</v>
      </c>
      <c r="O144" s="111">
        <f t="shared" si="50"/>
        <v>0.93954026805836899</v>
      </c>
      <c r="P144" s="111">
        <f t="shared" si="50"/>
        <v>0.94283959043017718</v>
      </c>
      <c r="Q144" s="111">
        <f t="shared" si="50"/>
        <v>0.9435683215193188</v>
      </c>
      <c r="R144" s="111">
        <f t="shared" ref="R144:V144" si="51">IF(R125=0,"",R125/R106)</f>
        <v>0.9455261636259118</v>
      </c>
      <c r="S144" s="111">
        <f t="shared" si="51"/>
        <v>0.94566914648945744</v>
      </c>
      <c r="T144" s="111">
        <f t="shared" si="51"/>
        <v>0.94170270175198512</v>
      </c>
      <c r="U144" s="111">
        <f t="shared" si="51"/>
        <v>0.94670395481672454</v>
      </c>
      <c r="V144" s="111">
        <f t="shared" si="51"/>
        <v>0.94802070855584109</v>
      </c>
      <c r="W144" s="111">
        <f t="shared" ref="W144" si="52">IF(W125=0,"",W125/W106)</f>
        <v>0.94938466066620475</v>
      </c>
      <c r="DA144" s="63" t="s">
        <v>2030</v>
      </c>
    </row>
    <row r="145" spans="1:105" ht="12" customHeight="1" x14ac:dyDescent="0.25">
      <c r="A145" s="100" t="s">
        <v>204</v>
      </c>
      <c r="B145" s="112">
        <f t="shared" ref="B145:Q145" si="53">IF(B126=0,"",B126/B107)</f>
        <v>0.84780301874277064</v>
      </c>
      <c r="C145" s="112">
        <f t="shared" si="53"/>
        <v>0.85296058380885365</v>
      </c>
      <c r="D145" s="112">
        <f t="shared" si="53"/>
        <v>0.85987504320000496</v>
      </c>
      <c r="E145" s="112">
        <f t="shared" si="53"/>
        <v>0.86322003031710404</v>
      </c>
      <c r="F145" s="112">
        <f t="shared" si="53"/>
        <v>0.86935149045400328</v>
      </c>
      <c r="G145" s="112">
        <f t="shared" si="53"/>
        <v>0.87567078270917431</v>
      </c>
      <c r="H145" s="112">
        <f t="shared" si="53"/>
        <v>0.87693851979034509</v>
      </c>
      <c r="I145" s="112">
        <f t="shared" si="53"/>
        <v>0.88081771514588936</v>
      </c>
      <c r="J145" s="112">
        <f t="shared" si="53"/>
        <v>0.88099522685850051</v>
      </c>
      <c r="K145" s="112">
        <f t="shared" si="53"/>
        <v>0.87903974408481367</v>
      </c>
      <c r="L145" s="112">
        <f t="shared" si="53"/>
        <v>0.87837304579021103</v>
      </c>
      <c r="M145" s="112">
        <f t="shared" si="53"/>
        <v>0.88115964805070124</v>
      </c>
      <c r="N145" s="112">
        <f t="shared" si="53"/>
        <v>0.87893130150923438</v>
      </c>
      <c r="O145" s="112">
        <f t="shared" si="53"/>
        <v>0.87720086999002245</v>
      </c>
      <c r="P145" s="112">
        <f t="shared" si="53"/>
        <v>0.87786528373889039</v>
      </c>
      <c r="Q145" s="112">
        <f t="shared" si="53"/>
        <v>0.87835484700312727</v>
      </c>
      <c r="R145" s="112">
        <f t="shared" ref="R145:V145" si="54">IF(R126=0,"",R126/R107)</f>
        <v>0.88242456681283732</v>
      </c>
      <c r="S145" s="112">
        <f t="shared" si="54"/>
        <v>0.88621903569436755</v>
      </c>
      <c r="T145" s="112">
        <f t="shared" si="54"/>
        <v>0.87940565080514321</v>
      </c>
      <c r="U145" s="112">
        <f t="shared" si="54"/>
        <v>0.88771632620035212</v>
      </c>
      <c r="V145" s="112">
        <f t="shared" si="54"/>
        <v>0.88799904283790965</v>
      </c>
      <c r="W145" s="112">
        <f t="shared" ref="W145" si="55">IF(W126=0,"",W126/W107)</f>
        <v>0.8953359910874007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0.72428966890095925</v>
      </c>
      <c r="C147" s="112">
        <f t="shared" si="59"/>
        <v>0.72743086250462274</v>
      </c>
      <c r="D147" s="112">
        <f t="shared" si="59"/>
        <v>0.7331070958602337</v>
      </c>
      <c r="E147" s="112">
        <f t="shared" si="59"/>
        <v>0.73269804826409235</v>
      </c>
      <c r="F147" s="112">
        <f t="shared" si="59"/>
        <v>0.73957517774965731</v>
      </c>
      <c r="G147" s="112">
        <f t="shared" si="59"/>
        <v>0.74660915756015689</v>
      </c>
      <c r="H147" s="112">
        <f t="shared" si="59"/>
        <v>0.74814617427418562</v>
      </c>
      <c r="I147" s="112">
        <f t="shared" si="59"/>
        <v>0.75357598009064142</v>
      </c>
      <c r="J147" s="112">
        <f t="shared" si="59"/>
        <v>0.74943469830530451</v>
      </c>
      <c r="K147" s="112">
        <f t="shared" si="59"/>
        <v>0.745875480409803</v>
      </c>
      <c r="L147" s="112">
        <f t="shared" si="59"/>
        <v>0.74864377534580273</v>
      </c>
      <c r="M147" s="112">
        <f t="shared" si="59"/>
        <v>0.75060672279496021</v>
      </c>
      <c r="N147" s="112">
        <f t="shared" si="59"/>
        <v>0.75340963642317904</v>
      </c>
      <c r="O147" s="112">
        <f t="shared" si="59"/>
        <v>0.75351283447394424</v>
      </c>
      <c r="P147" s="112">
        <f t="shared" si="59"/>
        <v>0.75298544307400195</v>
      </c>
      <c r="Q147" s="112">
        <f t="shared" si="59"/>
        <v>0.7547306661722365</v>
      </c>
      <c r="R147" s="112">
        <f t="shared" ref="R147:V147" si="60">IF(R128=0,"",R128/R109)</f>
        <v>0.75998222612655764</v>
      </c>
      <c r="S147" s="112">
        <f t="shared" si="60"/>
        <v>0.77013928489846328</v>
      </c>
      <c r="T147" s="112">
        <f t="shared" si="60"/>
        <v>0.77707899123099933</v>
      </c>
      <c r="U147" s="112">
        <f t="shared" si="60"/>
        <v>0.78178988753473033</v>
      </c>
      <c r="V147" s="112">
        <f t="shared" si="60"/>
        <v>0.79121998855355324</v>
      </c>
      <c r="W147" s="112">
        <f t="shared" ref="W147" si="61">IF(W128=0,"",W128/W109)</f>
        <v>0.79500175484785884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0.87066806195351576</v>
      </c>
      <c r="C148" s="113">
        <f t="shared" si="62"/>
        <v>0.87944347303388415</v>
      </c>
      <c r="D148" s="113">
        <f t="shared" si="62"/>
        <v>0.8796980717941939</v>
      </c>
      <c r="E148" s="113">
        <f t="shared" si="62"/>
        <v>0.88322398600781149</v>
      </c>
      <c r="F148" s="113">
        <f t="shared" si="62"/>
        <v>0.87870324268300481</v>
      </c>
      <c r="G148" s="113">
        <f t="shared" si="62"/>
        <v>0.88304339146352506</v>
      </c>
      <c r="H148" s="113">
        <f t="shared" si="62"/>
        <v>0.8869205074426052</v>
      </c>
      <c r="I148" s="113">
        <f t="shared" si="62"/>
        <v>0.87785098634475511</v>
      </c>
      <c r="J148" s="113">
        <f t="shared" si="62"/>
        <v>0.8871402632290355</v>
      </c>
      <c r="K148" s="113">
        <f t="shared" si="62"/>
        <v>0.8864237805097942</v>
      </c>
      <c r="L148" s="113">
        <f t="shared" si="62"/>
        <v>0.88901444761890358</v>
      </c>
      <c r="M148" s="113">
        <f t="shared" si="62"/>
        <v>0.88618393364280568</v>
      </c>
      <c r="N148" s="113">
        <f t="shared" si="62"/>
        <v>0.88822920827627017</v>
      </c>
      <c r="O148" s="113">
        <f t="shared" si="62"/>
        <v>0.88687304550254009</v>
      </c>
      <c r="P148" s="113">
        <f t="shared" si="62"/>
        <v>0.90066268536002914</v>
      </c>
      <c r="Q148" s="113">
        <f t="shared" si="62"/>
        <v>0.90576030347136638</v>
      </c>
      <c r="R148" s="113">
        <f t="shared" ref="R148:V148" si="63">IF(R129=0,"",R129/R110)</f>
        <v>0.90773449651749927</v>
      </c>
      <c r="S148" s="113">
        <f t="shared" si="63"/>
        <v>0.90580687520284331</v>
      </c>
      <c r="T148" s="113">
        <f t="shared" si="63"/>
        <v>0.91450014161347315</v>
      </c>
      <c r="U148" s="113">
        <f t="shared" si="63"/>
        <v>0.91758789697432042</v>
      </c>
      <c r="V148" s="113">
        <f t="shared" si="63"/>
        <v>0.92565090540246597</v>
      </c>
      <c r="W148" s="113">
        <f t="shared" ref="W148" si="64">IF(W129=0,"",W129/W110)</f>
        <v>0.9219985712968628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0.7405126572886972</v>
      </c>
      <c r="C149" s="111">
        <f t="shared" si="65"/>
        <v>0.74744118961594552</v>
      </c>
      <c r="D149" s="111">
        <f t="shared" si="65"/>
        <v>0.75368426910859077</v>
      </c>
      <c r="E149" s="111">
        <f t="shared" si="65"/>
        <v>0.76015617183387196</v>
      </c>
      <c r="F149" s="111">
        <f t="shared" si="65"/>
        <v>0.76373817494628815</v>
      </c>
      <c r="G149" s="111">
        <f t="shared" si="65"/>
        <v>0.76861824846048343</v>
      </c>
      <c r="H149" s="111">
        <f t="shared" si="65"/>
        <v>0.77294027415115707</v>
      </c>
      <c r="I149" s="111">
        <f t="shared" si="65"/>
        <v>0.77588583172469838</v>
      </c>
      <c r="J149" s="111">
        <f t="shared" si="65"/>
        <v>0.77387257677019405</v>
      </c>
      <c r="K149" s="111">
        <f t="shared" si="65"/>
        <v>0.77446444347875332</v>
      </c>
      <c r="L149" s="111">
        <f t="shared" si="65"/>
        <v>0.77547527740931133</v>
      </c>
      <c r="M149" s="111">
        <f t="shared" si="65"/>
        <v>0.77904466466295197</v>
      </c>
      <c r="N149" s="111">
        <f t="shared" si="65"/>
        <v>0.78285320431054828</v>
      </c>
      <c r="O149" s="111">
        <f t="shared" si="65"/>
        <v>0.78738190839349831</v>
      </c>
      <c r="P149" s="111">
        <f t="shared" si="65"/>
        <v>0.79273192306977946</v>
      </c>
      <c r="Q149" s="111">
        <f t="shared" si="65"/>
        <v>0.80155350512997925</v>
      </c>
      <c r="R149" s="111">
        <f t="shared" ref="R149:V149" si="66">IF(R130=0,"",R130/R111)</f>
        <v>0.80715572928699175</v>
      </c>
      <c r="S149" s="111">
        <f t="shared" si="66"/>
        <v>0.81347334695103102</v>
      </c>
      <c r="T149" s="111">
        <f t="shared" si="66"/>
        <v>0.81737708156077182</v>
      </c>
      <c r="U149" s="111">
        <f t="shared" si="66"/>
        <v>0.82425172400092128</v>
      </c>
      <c r="V149" s="111">
        <f t="shared" si="66"/>
        <v>0.83095990068670533</v>
      </c>
      <c r="W149" s="111">
        <f t="shared" ref="W149" si="67">IF(W130=0,"",W130/W111)</f>
        <v>0.83844712836619761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0.67849616379203659</v>
      </c>
      <c r="C151" s="124">
        <f t="shared" si="71"/>
        <v>0.6800495420646675</v>
      </c>
      <c r="D151" s="124">
        <f t="shared" si="71"/>
        <v>0.68186357571116152</v>
      </c>
      <c r="E151" s="124">
        <f t="shared" si="71"/>
        <v>0.68335328176658383</v>
      </c>
      <c r="F151" s="124">
        <f t="shared" si="71"/>
        <v>0.69381114094113072</v>
      </c>
      <c r="G151" s="124">
        <f t="shared" si="71"/>
        <v>0.689715720608292</v>
      </c>
      <c r="H151" s="124">
        <f t="shared" si="71"/>
        <v>0.70303640599982098</v>
      </c>
      <c r="I151" s="124">
        <f t="shared" si="71"/>
        <v>0.69956457480487477</v>
      </c>
      <c r="J151" s="124">
        <f t="shared" si="71"/>
        <v>0.70773529258812096</v>
      </c>
      <c r="K151" s="124">
        <f t="shared" si="71"/>
        <v>0.70576521806306591</v>
      </c>
      <c r="L151" s="124">
        <f t="shared" si="71"/>
        <v>0.71152863042619863</v>
      </c>
      <c r="M151" s="124">
        <f t="shared" si="71"/>
        <v>0.71213054552982946</v>
      </c>
      <c r="N151" s="124">
        <f t="shared" si="71"/>
        <v>0.71739934829404384</v>
      </c>
      <c r="O151" s="124">
        <f t="shared" si="71"/>
        <v>0.72173481337087153</v>
      </c>
      <c r="P151" s="124">
        <f t="shared" si="71"/>
        <v>0.72198423202240192</v>
      </c>
      <c r="Q151" s="124">
        <f t="shared" si="71"/>
        <v>0.72547109555411471</v>
      </c>
      <c r="R151" s="124">
        <f t="shared" ref="R151:V151" si="72">IF(R132=0,"",R132/R113)</f>
        <v>0.72935678243516178</v>
      </c>
      <c r="S151" s="124">
        <f t="shared" si="72"/>
        <v>0.734768798488869</v>
      </c>
      <c r="T151" s="124">
        <f t="shared" si="72"/>
        <v>0.73929327064045847</v>
      </c>
      <c r="U151" s="124">
        <f t="shared" si="72"/>
        <v>0.74563535188822583</v>
      </c>
      <c r="V151" s="124">
        <f t="shared" si="72"/>
        <v>0.75727524117365574</v>
      </c>
      <c r="W151" s="124">
        <f t="shared" ref="W151" si="73">IF(W132=0,"",W132/W113)</f>
        <v>0.76742577013895097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0.58427567963094795</v>
      </c>
      <c r="C152" s="111">
        <f t="shared" si="74"/>
        <v>0.58467754737462097</v>
      </c>
      <c r="D152" s="111">
        <f t="shared" si="74"/>
        <v>0.58575984288140082</v>
      </c>
      <c r="E152" s="111">
        <f t="shared" si="74"/>
        <v>0.58626823469654299</v>
      </c>
      <c r="F152" s="111">
        <f t="shared" si="74"/>
        <v>0.58947049068498059</v>
      </c>
      <c r="G152" s="111">
        <f t="shared" si="74"/>
        <v>0.58830809543965956</v>
      </c>
      <c r="H152" s="111">
        <f t="shared" si="74"/>
        <v>0.5922850181881224</v>
      </c>
      <c r="I152" s="111">
        <f t="shared" si="74"/>
        <v>0.59192602241622339</v>
      </c>
      <c r="J152" s="111">
        <f t="shared" si="74"/>
        <v>0.59407429105025022</v>
      </c>
      <c r="K152" s="111">
        <f t="shared" si="74"/>
        <v>0.59364157410167351</v>
      </c>
      <c r="L152" s="111">
        <f t="shared" si="74"/>
        <v>0.59475919662790178</v>
      </c>
      <c r="M152" s="111">
        <f t="shared" si="74"/>
        <v>0.59561644410526959</v>
      </c>
      <c r="N152" s="111">
        <f t="shared" si="74"/>
        <v>0.59661207123187754</v>
      </c>
      <c r="O152" s="111">
        <f t="shared" si="74"/>
        <v>0.59733919505657607</v>
      </c>
      <c r="P152" s="111">
        <f t="shared" si="74"/>
        <v>0.59781127696800518</v>
      </c>
      <c r="Q152" s="111">
        <f t="shared" si="74"/>
        <v>0.59757571708116142</v>
      </c>
      <c r="R152" s="111">
        <f t="shared" ref="R152:V152" si="75">IF(R133=0,"",R133/R114)</f>
        <v>0.59774576404140478</v>
      </c>
      <c r="S152" s="111">
        <f t="shared" si="75"/>
        <v>0.59829797059541534</v>
      </c>
      <c r="T152" s="111">
        <f t="shared" si="75"/>
        <v>0.59935018550794161</v>
      </c>
      <c r="U152" s="111">
        <f t="shared" si="75"/>
        <v>0.60069134746434527</v>
      </c>
      <c r="V152" s="111">
        <f t="shared" si="75"/>
        <v>0.60308618513075274</v>
      </c>
      <c r="W152" s="111">
        <f t="shared" ref="W152" si="76">IF(W133=0,"",W133/W114)</f>
        <v>0.60522346487835699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0.75226025495934923</v>
      </c>
      <c r="C153" s="45">
        <f t="shared" si="77"/>
        <v>0.75451377217503501</v>
      </c>
      <c r="D153" s="45">
        <f t="shared" si="77"/>
        <v>0.75718347171517242</v>
      </c>
      <c r="E153" s="45">
        <f t="shared" si="77"/>
        <v>0.75890267369648268</v>
      </c>
      <c r="F153" s="45">
        <f t="shared" si="77"/>
        <v>0.76203840902505959</v>
      </c>
      <c r="G153" s="45">
        <f t="shared" si="77"/>
        <v>0.7655408157908774</v>
      </c>
      <c r="H153" s="45">
        <f t="shared" si="77"/>
        <v>0.76831958090076813</v>
      </c>
      <c r="I153" s="45">
        <f t="shared" si="77"/>
        <v>0.77014177418596275</v>
      </c>
      <c r="J153" s="45">
        <f t="shared" si="77"/>
        <v>0.77044471538125814</v>
      </c>
      <c r="K153" s="45">
        <f t="shared" si="77"/>
        <v>0.77194514197495712</v>
      </c>
      <c r="L153" s="45">
        <f t="shared" si="77"/>
        <v>0.77381103048628486</v>
      </c>
      <c r="M153" s="45">
        <f t="shared" si="77"/>
        <v>0.77601248376077214</v>
      </c>
      <c r="N153" s="45">
        <f t="shared" si="77"/>
        <v>0.77888268535360028</v>
      </c>
      <c r="O153" s="45">
        <f t="shared" si="77"/>
        <v>0.78221050761030275</v>
      </c>
      <c r="P153" s="45">
        <f t="shared" si="77"/>
        <v>0.78494299943983636</v>
      </c>
      <c r="Q153" s="45">
        <f t="shared" si="77"/>
        <v>0.78875165343125297</v>
      </c>
      <c r="R153" s="45">
        <f t="shared" ref="R153:V153" si="78">IF(R134=0,"",R134/R115)</f>
        <v>0.79370846864728639</v>
      </c>
      <c r="S153" s="45">
        <f t="shared" si="78"/>
        <v>0.80138452035698315</v>
      </c>
      <c r="T153" s="45">
        <f t="shared" si="78"/>
        <v>0.80969944546645933</v>
      </c>
      <c r="U153" s="45">
        <f t="shared" si="78"/>
        <v>0.82112272939598485</v>
      </c>
      <c r="V153" s="45">
        <f t="shared" si="78"/>
        <v>0.83309767872955354</v>
      </c>
      <c r="W153" s="45">
        <f t="shared" ref="W153" si="79">IF(W134=0,"",W134/W115)</f>
        <v>0.84422440779035279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1745.9686275773308</v>
      </c>
      <c r="C155" s="117">
        <f t="shared" si="80"/>
        <v>1771.6679718910914</v>
      </c>
      <c r="D155" s="117">
        <f t="shared" si="80"/>
        <v>1742.3618466333344</v>
      </c>
      <c r="E155" s="117">
        <f t="shared" si="80"/>
        <v>1864.1167456677499</v>
      </c>
      <c r="F155" s="117">
        <f t="shared" si="80"/>
        <v>1577.2562025036614</v>
      </c>
      <c r="G155" s="117">
        <f t="shared" si="80"/>
        <v>1758.61432602115</v>
      </c>
      <c r="H155" s="117">
        <f t="shared" si="80"/>
        <v>1389.4007986978784</v>
      </c>
      <c r="I155" s="117">
        <f t="shared" si="80"/>
        <v>1425.4794183619122</v>
      </c>
      <c r="J155" s="117">
        <f t="shared" si="80"/>
        <v>1152.999422109483</v>
      </c>
      <c r="K155" s="117">
        <f t="shared" si="80"/>
        <v>1192.4774686132037</v>
      </c>
      <c r="L155" s="117">
        <f t="shared" si="80"/>
        <v>1108.3911684227021</v>
      </c>
      <c r="M155" s="117">
        <f t="shared" si="80"/>
        <v>1067.0623612321956</v>
      </c>
      <c r="N155" s="117">
        <f t="shared" si="80"/>
        <v>1005.0556098807197</v>
      </c>
      <c r="O155" s="117">
        <f t="shared" si="80"/>
        <v>972.67130061128728</v>
      </c>
      <c r="P155" s="117">
        <f t="shared" si="80"/>
        <v>969.39291060152902</v>
      </c>
      <c r="Q155" s="117">
        <f t="shared" si="80"/>
        <v>967.89690009608842</v>
      </c>
      <c r="R155" s="117">
        <f t="shared" ref="R155:V155" si="81">R156+R159+R161+R170</f>
        <v>948.41771899643788</v>
      </c>
      <c r="S155" s="117">
        <f t="shared" si="81"/>
        <v>971.99277074197073</v>
      </c>
      <c r="T155" s="117">
        <f t="shared" si="81"/>
        <v>948.24428917064427</v>
      </c>
      <c r="U155" s="117">
        <f t="shared" si="81"/>
        <v>955.67083473957314</v>
      </c>
      <c r="V155" s="117">
        <f t="shared" si="81"/>
        <v>903.00920791055989</v>
      </c>
      <c r="W155" s="117">
        <f t="shared" ref="W155" si="82">W156+W159+W161+W170</f>
        <v>885.79169639209272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204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1745.9686275773308</v>
      </c>
      <c r="C170" s="122">
        <v>1771.6679718910914</v>
      </c>
      <c r="D170" s="122">
        <v>1742.3618466333344</v>
      </c>
      <c r="E170" s="122">
        <v>1864.1167456677499</v>
      </c>
      <c r="F170" s="122">
        <v>1577.2562025036614</v>
      </c>
      <c r="G170" s="122">
        <v>1758.61432602115</v>
      </c>
      <c r="H170" s="122">
        <v>1389.4007986978784</v>
      </c>
      <c r="I170" s="122">
        <v>1425.4794183619122</v>
      </c>
      <c r="J170" s="122">
        <v>1152.999422109483</v>
      </c>
      <c r="K170" s="122">
        <v>1192.4774686132037</v>
      </c>
      <c r="L170" s="122">
        <v>1108.3911684227021</v>
      </c>
      <c r="M170" s="122">
        <v>1067.0623612321956</v>
      </c>
      <c r="N170" s="122">
        <v>1005.0556098807197</v>
      </c>
      <c r="O170" s="122">
        <v>972.67130061128728</v>
      </c>
      <c r="P170" s="122">
        <v>969.39291060152902</v>
      </c>
      <c r="Q170" s="122">
        <v>967.89690009608842</v>
      </c>
      <c r="R170" s="122">
        <v>948.41771899643788</v>
      </c>
      <c r="S170" s="122">
        <v>971.99277074197073</v>
      </c>
      <c r="T170" s="122">
        <v>948.24428917064427</v>
      </c>
      <c r="U170" s="122">
        <v>955.67083473957314</v>
      </c>
      <c r="V170" s="122">
        <v>903.00920791055989</v>
      </c>
      <c r="W170" s="122">
        <v>885.79169639209272</v>
      </c>
      <c r="DA170" s="130" t="s">
        <v>2205</v>
      </c>
    </row>
    <row r="171" spans="1:105" ht="12" customHeight="1" x14ac:dyDescent="0.25">
      <c r="A171" s="97" t="s">
        <v>50</v>
      </c>
      <c r="B171" s="98">
        <v>1745.9686275773308</v>
      </c>
      <c r="C171" s="98">
        <v>1771.6679718910914</v>
      </c>
      <c r="D171" s="98">
        <v>1742.3618466333344</v>
      </c>
      <c r="E171" s="98">
        <v>1864.1167456677499</v>
      </c>
      <c r="F171" s="98">
        <v>1577.2562025036614</v>
      </c>
      <c r="G171" s="98">
        <v>1758.61432602115</v>
      </c>
      <c r="H171" s="98">
        <v>1389.4007986978784</v>
      </c>
      <c r="I171" s="98">
        <v>1425.4794183619122</v>
      </c>
      <c r="J171" s="98">
        <v>1152.999422109483</v>
      </c>
      <c r="K171" s="98">
        <v>1192.4774686132037</v>
      </c>
      <c r="L171" s="98">
        <v>1108.3911684227021</v>
      </c>
      <c r="M171" s="98">
        <v>1067.0623612321956</v>
      </c>
      <c r="N171" s="98">
        <v>1005.0556098807197</v>
      </c>
      <c r="O171" s="98">
        <v>972.67130061128728</v>
      </c>
      <c r="P171" s="98">
        <v>969.39291060152902</v>
      </c>
      <c r="Q171" s="98">
        <v>967.89690009608842</v>
      </c>
      <c r="R171" s="98">
        <v>948.41771899643788</v>
      </c>
      <c r="S171" s="98">
        <v>971.99277074197073</v>
      </c>
      <c r="T171" s="98">
        <v>948.24428917064427</v>
      </c>
      <c r="U171" s="98">
        <v>955.67083473957314</v>
      </c>
      <c r="V171" s="98">
        <v>903.00920791055989</v>
      </c>
      <c r="W171" s="98">
        <v>885.79169639209272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11526.554517975568</v>
      </c>
      <c r="C174" s="117">
        <f t="shared" si="87"/>
        <v>12579.764238127631</v>
      </c>
      <c r="D174" s="117">
        <f t="shared" si="87"/>
        <v>12486.892125246313</v>
      </c>
      <c r="E174" s="117">
        <f t="shared" si="87"/>
        <v>12424.250110887342</v>
      </c>
      <c r="F174" s="117">
        <f t="shared" si="87"/>
        <v>12603.488363106859</v>
      </c>
      <c r="G174" s="117">
        <f t="shared" si="87"/>
        <v>12898.025879632936</v>
      </c>
      <c r="H174" s="117">
        <f t="shared" si="87"/>
        <v>12844.149930298227</v>
      </c>
      <c r="I174" s="117">
        <f t="shared" si="87"/>
        <v>12247.670127244448</v>
      </c>
      <c r="J174" s="117">
        <f t="shared" si="87"/>
        <v>12486.756410823013</v>
      </c>
      <c r="K174" s="117">
        <f t="shared" si="87"/>
        <v>12746.261114487819</v>
      </c>
      <c r="L174" s="117">
        <f t="shared" si="87"/>
        <v>14408.788926918933</v>
      </c>
      <c r="M174" s="117">
        <f t="shared" si="87"/>
        <v>13133.985089768679</v>
      </c>
      <c r="N174" s="117">
        <f t="shared" si="87"/>
        <v>13319.753667312758</v>
      </c>
      <c r="O174" s="117">
        <f t="shared" si="87"/>
        <v>13907.525190485425</v>
      </c>
      <c r="P174" s="117">
        <f t="shared" si="87"/>
        <v>12358.933488180037</v>
      </c>
      <c r="Q174" s="117">
        <f t="shared" si="87"/>
        <v>12746.708399293258</v>
      </c>
      <c r="R174" s="117">
        <f t="shared" ref="R174:V174" si="88">R175+R178+R180+R189</f>
        <v>13350.934936817408</v>
      </c>
      <c r="S174" s="117">
        <f t="shared" si="88"/>
        <v>13565.63353000719</v>
      </c>
      <c r="T174" s="117">
        <f t="shared" si="88"/>
        <v>13327.538438600453</v>
      </c>
      <c r="U174" s="117">
        <f t="shared" si="88"/>
        <v>13328.598495375674</v>
      </c>
      <c r="V174" s="117">
        <f t="shared" si="88"/>
        <v>13293.129121254129</v>
      </c>
      <c r="W174" s="117">
        <f t="shared" ref="W174" si="89">W175+W178+W180+W189</f>
        <v>14336.322337626114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9674.2997230028595</v>
      </c>
      <c r="C175" s="122">
        <f t="shared" si="90"/>
        <v>10628.123785568627</v>
      </c>
      <c r="D175" s="122">
        <f t="shared" si="90"/>
        <v>10490.234240708925</v>
      </c>
      <c r="E175" s="122">
        <f t="shared" si="90"/>
        <v>10324.406683141095</v>
      </c>
      <c r="F175" s="122">
        <f t="shared" si="90"/>
        <v>10514.821290578067</v>
      </c>
      <c r="G175" s="122">
        <f t="shared" si="90"/>
        <v>10727.522367527146</v>
      </c>
      <c r="H175" s="122">
        <f t="shared" si="90"/>
        <v>10710.070931276257</v>
      </c>
      <c r="I175" s="122">
        <f t="shared" si="90"/>
        <v>10077.779912218544</v>
      </c>
      <c r="J175" s="122">
        <f t="shared" si="90"/>
        <v>10413.038563633698</v>
      </c>
      <c r="K175" s="122">
        <f t="shared" si="90"/>
        <v>10628.883683363354</v>
      </c>
      <c r="L175" s="122">
        <f t="shared" si="90"/>
        <v>12236.945338075509</v>
      </c>
      <c r="M175" s="122">
        <f t="shared" si="90"/>
        <v>10950.955681915288</v>
      </c>
      <c r="N175" s="122">
        <f t="shared" si="90"/>
        <v>11170.990640587928</v>
      </c>
      <c r="O175" s="122">
        <f t="shared" si="90"/>
        <v>11755.086954299606</v>
      </c>
      <c r="P175" s="122">
        <f t="shared" si="90"/>
        <v>10257.576784095041</v>
      </c>
      <c r="Q175" s="122">
        <f t="shared" si="90"/>
        <v>10600.511564146167</v>
      </c>
      <c r="R175" s="122">
        <f t="shared" ref="R175:V175" si="91">SUM(R176:R177)</f>
        <v>11186.584071362866</v>
      </c>
      <c r="S175" s="122">
        <f t="shared" si="91"/>
        <v>11329.687881706588</v>
      </c>
      <c r="T175" s="122">
        <f t="shared" si="91"/>
        <v>11094.930529472662</v>
      </c>
      <c r="U175" s="122">
        <f t="shared" si="91"/>
        <v>11112.366894271761</v>
      </c>
      <c r="V175" s="122">
        <f t="shared" si="91"/>
        <v>11091.131661895082</v>
      </c>
      <c r="W175" s="122">
        <f t="shared" ref="W175" si="92">SUM(W176:W177)</f>
        <v>12032.780400608646</v>
      </c>
      <c r="DA175" s="130" t="s">
        <v>2359</v>
      </c>
    </row>
    <row r="176" spans="1:105" ht="12" customHeight="1" x14ac:dyDescent="0.25">
      <c r="A176" s="97" t="s">
        <v>204</v>
      </c>
      <c r="B176" s="98">
        <v>9642.4651285359687</v>
      </c>
      <c r="C176" s="98">
        <v>10593.102282297012</v>
      </c>
      <c r="D176" s="98">
        <v>10455.733113333896</v>
      </c>
      <c r="E176" s="98">
        <v>10291.131365390065</v>
      </c>
      <c r="F176" s="98">
        <v>10480.822973418799</v>
      </c>
      <c r="G176" s="98">
        <v>10693.238051664095</v>
      </c>
      <c r="H176" s="98">
        <v>10676.467654459837</v>
      </c>
      <c r="I176" s="98">
        <v>10046.939555199526</v>
      </c>
      <c r="J176" s="98">
        <v>10381.345432150689</v>
      </c>
      <c r="K176" s="98">
        <v>10596.930878599602</v>
      </c>
      <c r="L176" s="98">
        <v>12200.031847823193</v>
      </c>
      <c r="M176" s="98">
        <v>10918.573279972547</v>
      </c>
      <c r="N176" s="98">
        <v>11138.059100661685</v>
      </c>
      <c r="O176" s="98">
        <v>11719.854495464775</v>
      </c>
      <c r="P176" s="98">
        <v>10227.341605329193</v>
      </c>
      <c r="Q176" s="98">
        <v>10569.318329681964</v>
      </c>
      <c r="R176" s="98">
        <v>11153.633087073549</v>
      </c>
      <c r="S176" s="98">
        <v>11296.620751036504</v>
      </c>
      <c r="T176" s="98">
        <v>11062.717780593595</v>
      </c>
      <c r="U176" s="98">
        <v>11080.115624399823</v>
      </c>
      <c r="V176" s="98">
        <v>11058.922001298995</v>
      </c>
      <c r="W176" s="98">
        <v>11998.025428250814</v>
      </c>
      <c r="DA176" s="63" t="s">
        <v>2360</v>
      </c>
    </row>
    <row r="177" spans="1:105" ht="12" customHeight="1" x14ac:dyDescent="0.25">
      <c r="A177" s="97" t="s">
        <v>53</v>
      </c>
      <c r="B177" s="98">
        <v>31.834594466890927</v>
      </c>
      <c r="C177" s="98">
        <v>35.021503271614336</v>
      </c>
      <c r="D177" s="98">
        <v>34.50112737502986</v>
      </c>
      <c r="E177" s="98">
        <v>33.275317751029533</v>
      </c>
      <c r="F177" s="98">
        <v>33.99831715926851</v>
      </c>
      <c r="G177" s="98">
        <v>34.28431586305188</v>
      </c>
      <c r="H177" s="98">
        <v>33.603276816420603</v>
      </c>
      <c r="I177" s="98">
        <v>30.840357019018064</v>
      </c>
      <c r="J177" s="98">
        <v>31.693131483008113</v>
      </c>
      <c r="K177" s="98">
        <v>31.952804763751985</v>
      </c>
      <c r="L177" s="98">
        <v>36.913490252317033</v>
      </c>
      <c r="M177" s="98">
        <v>32.382401942740657</v>
      </c>
      <c r="N177" s="98">
        <v>32.931539926242579</v>
      </c>
      <c r="O177" s="98">
        <v>35.232458834831462</v>
      </c>
      <c r="P177" s="98">
        <v>30.235178765847639</v>
      </c>
      <c r="Q177" s="98">
        <v>31.193234464202241</v>
      </c>
      <c r="R177" s="98">
        <v>32.950984289316025</v>
      </c>
      <c r="S177" s="98">
        <v>33.067130670083976</v>
      </c>
      <c r="T177" s="98">
        <v>32.212748879065863</v>
      </c>
      <c r="U177" s="98">
        <v>32.251269871938312</v>
      </c>
      <c r="V177" s="98">
        <v>32.209660596086771</v>
      </c>
      <c r="W177" s="98">
        <v>34.754972357832692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7.5457651549621918</v>
      </c>
      <c r="C178" s="122">
        <f t="shared" si="93"/>
        <v>8.3986842650859757</v>
      </c>
      <c r="D178" s="122">
        <f t="shared" si="93"/>
        <v>8.0438215007980975</v>
      </c>
      <c r="E178" s="122">
        <f t="shared" si="93"/>
        <v>16.936621413242332</v>
      </c>
      <c r="F178" s="122">
        <f t="shared" si="93"/>
        <v>8.1386729788499057</v>
      </c>
      <c r="G178" s="122">
        <f t="shared" si="93"/>
        <v>10.061138130764389</v>
      </c>
      <c r="H178" s="122">
        <f t="shared" si="93"/>
        <v>14.244407819552022</v>
      </c>
      <c r="I178" s="122">
        <f t="shared" si="93"/>
        <v>12.399850829160712</v>
      </c>
      <c r="J178" s="122">
        <f t="shared" si="93"/>
        <v>12.659117487083298</v>
      </c>
      <c r="K178" s="122">
        <f t="shared" si="93"/>
        <v>12.634686951924625</v>
      </c>
      <c r="L178" s="122">
        <f t="shared" si="93"/>
        <v>15.297253207321525</v>
      </c>
      <c r="M178" s="122">
        <f t="shared" si="93"/>
        <v>15.890492507243701</v>
      </c>
      <c r="N178" s="122">
        <f t="shared" si="93"/>
        <v>22.830410112969215</v>
      </c>
      <c r="O178" s="122">
        <f t="shared" si="93"/>
        <v>18.299980364395761</v>
      </c>
      <c r="P178" s="122">
        <f t="shared" si="93"/>
        <v>16.72478295340893</v>
      </c>
      <c r="Q178" s="122">
        <f t="shared" si="93"/>
        <v>24.078237608459009</v>
      </c>
      <c r="R178" s="122">
        <f t="shared" si="93"/>
        <v>22.911674159250744</v>
      </c>
      <c r="S178" s="122">
        <f t="shared" si="93"/>
        <v>27.056545808986684</v>
      </c>
      <c r="T178" s="122">
        <f t="shared" si="93"/>
        <v>25.351282355139375</v>
      </c>
      <c r="U178" s="122">
        <f t="shared" si="93"/>
        <v>27.612690196625891</v>
      </c>
      <c r="V178" s="122">
        <f t="shared" si="93"/>
        <v>25.343147204397241</v>
      </c>
      <c r="W178" s="122">
        <f t="shared" si="93"/>
        <v>27.316727596596898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7.5457651549621918</v>
      </c>
      <c r="C179" s="98">
        <f>RES_hhdet_fech!C129</f>
        <v>8.3986842650859757</v>
      </c>
      <c r="D179" s="98">
        <f>RES_hhdet_fech!D129</f>
        <v>8.0438215007980975</v>
      </c>
      <c r="E179" s="98">
        <f>RES_hhdet_fech!E129</f>
        <v>16.936621413242332</v>
      </c>
      <c r="F179" s="98">
        <f>RES_hhdet_fech!F129</f>
        <v>8.1386729788499057</v>
      </c>
      <c r="G179" s="98">
        <f>RES_hhdet_fech!G129</f>
        <v>10.061138130764389</v>
      </c>
      <c r="H179" s="98">
        <f>RES_hhdet_fech!H129</f>
        <v>14.244407819552022</v>
      </c>
      <c r="I179" s="98">
        <f>RES_hhdet_fech!I129</f>
        <v>12.399850829160712</v>
      </c>
      <c r="J179" s="98">
        <f>RES_hhdet_fech!J129</f>
        <v>12.659117487083298</v>
      </c>
      <c r="K179" s="98">
        <f>RES_hhdet_fech!K129</f>
        <v>12.634686951924625</v>
      </c>
      <c r="L179" s="98">
        <f>RES_hhdet_fech!L129</f>
        <v>15.297253207321525</v>
      </c>
      <c r="M179" s="98">
        <f>RES_hhdet_fech!M129</f>
        <v>15.890492507243701</v>
      </c>
      <c r="N179" s="98">
        <f>RES_hhdet_fech!N129</f>
        <v>22.830410112969215</v>
      </c>
      <c r="O179" s="98">
        <f>RES_hhdet_fech!O129</f>
        <v>18.299980364395761</v>
      </c>
      <c r="P179" s="98">
        <f>RES_hhdet_fech!P129</f>
        <v>16.72478295340893</v>
      </c>
      <c r="Q179" s="98">
        <f>RES_hhdet_fech!Q129</f>
        <v>24.078237608459009</v>
      </c>
      <c r="R179" s="98">
        <f>RES_hhdet_fech!R129</f>
        <v>22.911674159250744</v>
      </c>
      <c r="S179" s="98">
        <f>RES_hhdet_fech!S129</f>
        <v>27.056545808986684</v>
      </c>
      <c r="T179" s="98">
        <f>RES_hhdet_fech!T129</f>
        <v>25.351282355139375</v>
      </c>
      <c r="U179" s="98">
        <f>RES_hhdet_fech!U129</f>
        <v>27.612690196625891</v>
      </c>
      <c r="V179" s="98">
        <f>RES_hhdet_fech!V129</f>
        <v>25.343147204397241</v>
      </c>
      <c r="W179" s="98">
        <f>RES_hhdet_fech!W129</f>
        <v>27.316727596596898</v>
      </c>
      <c r="DA179" s="63" t="s">
        <v>2363</v>
      </c>
    </row>
    <row r="180" spans="1:105" ht="12" customHeight="1" x14ac:dyDescent="0.25">
      <c r="A180" s="121" t="s">
        <v>55</v>
      </c>
      <c r="B180" s="122">
        <v>1214.2609027340552</v>
      </c>
      <c r="C180" s="122">
        <v>1300.9338354919796</v>
      </c>
      <c r="D180" s="122">
        <v>1332.9231940445088</v>
      </c>
      <c r="E180" s="122">
        <v>1356.2879686584117</v>
      </c>
      <c r="F180" s="122">
        <v>1385.6680959479679</v>
      </c>
      <c r="G180" s="122">
        <v>1420.7269483383045</v>
      </c>
      <c r="H180" s="122">
        <v>1415.4952998314088</v>
      </c>
      <c r="I180" s="122">
        <v>1452.2523861258655</v>
      </c>
      <c r="J180" s="122">
        <v>1401.3079169538069</v>
      </c>
      <c r="K180" s="122">
        <v>1435.6938556965983</v>
      </c>
      <c r="L180" s="122">
        <v>1474.1788623968027</v>
      </c>
      <c r="M180" s="122">
        <v>1515.7447354296085</v>
      </c>
      <c r="N180" s="122">
        <v>1480.1587529662027</v>
      </c>
      <c r="O180" s="122">
        <v>1491.7979696599341</v>
      </c>
      <c r="P180" s="122">
        <v>1467.974096151162</v>
      </c>
      <c r="Q180" s="122">
        <v>1504.3093205470896</v>
      </c>
      <c r="R180" s="122">
        <v>1528.719804418371</v>
      </c>
      <c r="S180" s="122">
        <v>1573.2917533457826</v>
      </c>
      <c r="T180" s="122">
        <v>1581.2631481989933</v>
      </c>
      <c r="U180" s="122">
        <v>1563.4435983841431</v>
      </c>
      <c r="V180" s="122">
        <v>1551.174615219285</v>
      </c>
      <c r="W180" s="122">
        <v>1645.439021375998</v>
      </c>
      <c r="DA180" s="130" t="s">
        <v>2364</v>
      </c>
    </row>
    <row r="181" spans="1:105" ht="12" customHeight="1" x14ac:dyDescent="0.25">
      <c r="A181" s="97" t="s">
        <v>128</v>
      </c>
      <c r="B181" s="98">
        <v>1107.2076424159684</v>
      </c>
      <c r="C181" s="98">
        <v>1211.4497699811914</v>
      </c>
      <c r="D181" s="98">
        <v>1236.7511652898704</v>
      </c>
      <c r="E181" s="98">
        <v>1257.030232856893</v>
      </c>
      <c r="F181" s="98">
        <v>1285.3301202762752</v>
      </c>
      <c r="G181" s="98">
        <v>1328.0917327775921</v>
      </c>
      <c r="H181" s="98">
        <v>1325.5631171120103</v>
      </c>
      <c r="I181" s="98">
        <v>1345.2836792961511</v>
      </c>
      <c r="J181" s="98">
        <v>1308.1004957673283</v>
      </c>
      <c r="K181" s="98">
        <v>1345.332270495285</v>
      </c>
      <c r="L181" s="98">
        <v>1385.8701620827687</v>
      </c>
      <c r="M181" s="98">
        <v>1417.9072114366538</v>
      </c>
      <c r="N181" s="98">
        <v>1382.5258560636385</v>
      </c>
      <c r="O181" s="98">
        <v>1398.6295773658594</v>
      </c>
      <c r="P181" s="98">
        <v>1399.3540012916458</v>
      </c>
      <c r="Q181" s="98">
        <v>1431.0762968726897</v>
      </c>
      <c r="R181" s="98">
        <v>1458.2598782340237</v>
      </c>
      <c r="S181" s="98">
        <v>1487.5188538271107</v>
      </c>
      <c r="T181" s="98">
        <v>1488.2284075185516</v>
      </c>
      <c r="U181" s="98">
        <v>1485.973294479782</v>
      </c>
      <c r="V181" s="98">
        <v>1480.6502133551271</v>
      </c>
      <c r="W181" s="98">
        <v>1582.7020604349339</v>
      </c>
      <c r="DA181" s="63" t="s">
        <v>2365</v>
      </c>
    </row>
    <row r="182" spans="1:105" ht="12" customHeight="1" x14ac:dyDescent="0.25">
      <c r="A182" s="97" t="s">
        <v>127</v>
      </c>
      <c r="B182" s="98">
        <v>1363.9902028346996</v>
      </c>
      <c r="C182" s="98">
        <v>1368.1608762786434</v>
      </c>
      <c r="D182" s="98">
        <v>1451.5696986251648</v>
      </c>
      <c r="E182" s="98">
        <v>1407.5630556063816</v>
      </c>
      <c r="F182" s="98">
        <v>1566.6499385050165</v>
      </c>
      <c r="G182" s="98">
        <v>1568.338542771007</v>
      </c>
      <c r="H182" s="98">
        <v>1489.0681760832197</v>
      </c>
      <c r="I182" s="98">
        <v>1550.611579686313</v>
      </c>
      <c r="J182" s="98">
        <v>1481.2935549211459</v>
      </c>
      <c r="K182" s="98">
        <v>1486.2115320099699</v>
      </c>
      <c r="L182" s="98">
        <v>1532.5241584283219</v>
      </c>
      <c r="M182" s="98">
        <v>1575.2185342033424</v>
      </c>
      <c r="N182" s="98">
        <v>1471.0614608723126</v>
      </c>
      <c r="O182" s="98">
        <v>1448.7919624783883</v>
      </c>
      <c r="P182" s="98">
        <v>1468.233841220768</v>
      </c>
      <c r="Q182" s="98">
        <v>1473.6576147257094</v>
      </c>
      <c r="R182" s="98">
        <v>1501.8926934012045</v>
      </c>
      <c r="S182" s="98">
        <v>1561.9856347092773</v>
      </c>
      <c r="T182" s="98">
        <v>1491.6204950026874</v>
      </c>
      <c r="U182" s="98">
        <v>1531.089755420029</v>
      </c>
      <c r="V182" s="98">
        <v>1500.9780815603017</v>
      </c>
      <c r="W182" s="98">
        <v>1656.5890273857874</v>
      </c>
      <c r="DA182" s="63" t="s">
        <v>2366</v>
      </c>
    </row>
    <row r="183" spans="1:105" ht="12" customHeight="1" x14ac:dyDescent="0.25">
      <c r="A183" s="100" t="s">
        <v>204</v>
      </c>
      <c r="B183" s="101">
        <v>691.37613187735656</v>
      </c>
      <c r="C183" s="101">
        <v>672.27710276677578</v>
      </c>
      <c r="D183" s="101">
        <v>716.65858330099366</v>
      </c>
      <c r="E183" s="101">
        <v>689.11742926411455</v>
      </c>
      <c r="F183" s="101">
        <v>785.0420832985717</v>
      </c>
      <c r="G183" s="101">
        <v>773.22701259225357</v>
      </c>
      <c r="H183" s="101">
        <v>721.23847892638582</v>
      </c>
      <c r="I183" s="101">
        <v>804.39715025813871</v>
      </c>
      <c r="J183" s="101">
        <v>723.16164965958637</v>
      </c>
      <c r="K183" s="101">
        <v>723.70216853156376</v>
      </c>
      <c r="L183" s="101">
        <v>756.47823052678314</v>
      </c>
      <c r="M183" s="101">
        <v>771.68172564090958</v>
      </c>
      <c r="N183" s="101">
        <v>712.15125994890445</v>
      </c>
      <c r="O183" s="101">
        <v>713.30777085730426</v>
      </c>
      <c r="P183" s="101">
        <v>687.14981520104516</v>
      </c>
      <c r="Q183" s="101">
        <v>683.63572782013034</v>
      </c>
      <c r="R183" s="101">
        <v>695.84142379080345</v>
      </c>
      <c r="S183" s="101">
        <v>745.85422282943807</v>
      </c>
      <c r="T183" s="101">
        <v>721.07395952290517</v>
      </c>
      <c r="U183" s="101">
        <v>726.73992596750952</v>
      </c>
      <c r="V183" s="101">
        <v>696.59919994974973</v>
      </c>
      <c r="W183" s="101">
        <v>801.12367784222897</v>
      </c>
      <c r="DA183" s="131" t="s">
        <v>2367</v>
      </c>
    </row>
    <row r="184" spans="1:105" ht="12" customHeight="1" x14ac:dyDescent="0.25">
      <c r="A184" s="103" t="s">
        <v>52</v>
      </c>
      <c r="B184" s="104">
        <v>672.61407095734296</v>
      </c>
      <c r="C184" s="104">
        <v>695.88377351186716</v>
      </c>
      <c r="D184" s="104">
        <v>734.91111532417096</v>
      </c>
      <c r="E184" s="104">
        <v>718.44562634226736</v>
      </c>
      <c r="F184" s="104">
        <v>781.60785520644481</v>
      </c>
      <c r="G184" s="104">
        <v>795.11153017875347</v>
      </c>
      <c r="H184" s="104">
        <v>767.82969715683407</v>
      </c>
      <c r="I184" s="104">
        <v>746.21442942817384</v>
      </c>
      <c r="J184" s="104">
        <v>758.13190526155984</v>
      </c>
      <c r="K184" s="104">
        <v>762.50936347840582</v>
      </c>
      <c r="L184" s="104">
        <v>776.04592790153868</v>
      </c>
      <c r="M184" s="104">
        <v>803.53680856243341</v>
      </c>
      <c r="N184" s="104">
        <v>758.91020092340887</v>
      </c>
      <c r="O184" s="104">
        <v>735.48419162108416</v>
      </c>
      <c r="P184" s="104">
        <v>781.08402601972318</v>
      </c>
      <c r="Q184" s="104">
        <v>790.02188690557887</v>
      </c>
      <c r="R184" s="104">
        <v>806.0512696104006</v>
      </c>
      <c r="S184" s="104">
        <v>816.13141187983933</v>
      </c>
      <c r="T184" s="104">
        <v>770.54653547978205</v>
      </c>
      <c r="U184" s="104">
        <v>804.34982945251966</v>
      </c>
      <c r="V184" s="104">
        <v>804.37888161055241</v>
      </c>
      <c r="W184" s="104">
        <v>855.46534954355798</v>
      </c>
      <c r="DA184" s="132" t="s">
        <v>2368</v>
      </c>
    </row>
    <row r="185" spans="1:105" ht="12" customHeight="1" x14ac:dyDescent="0.25">
      <c r="A185" s="106" t="s">
        <v>122</v>
      </c>
      <c r="B185" s="101">
        <v>1942.5958644964685</v>
      </c>
      <c r="C185" s="101">
        <v>1919.7206321641872</v>
      </c>
      <c r="D185" s="101">
        <v>2015.9497364873457</v>
      </c>
      <c r="E185" s="101">
        <v>2074.8585303461391</v>
      </c>
      <c r="F185" s="101">
        <v>2081.7875521222081</v>
      </c>
      <c r="G185" s="101">
        <v>2083.09719201507</v>
      </c>
      <c r="H185" s="101">
        <v>2064.7610211829347</v>
      </c>
      <c r="I185" s="101">
        <v>2196.0750409111206</v>
      </c>
      <c r="J185" s="101">
        <v>2060.9246754270248</v>
      </c>
      <c r="K185" s="101">
        <v>2049.3642696159814</v>
      </c>
      <c r="L185" s="101">
        <v>2101.8770500687947</v>
      </c>
      <c r="M185" s="101">
        <v>2197.4852958820857</v>
      </c>
      <c r="N185" s="101">
        <v>2121.9979584095299</v>
      </c>
      <c r="O185" s="101">
        <v>2092.0714186683367</v>
      </c>
      <c r="P185" s="101">
        <v>1930.5006725361773</v>
      </c>
      <c r="Q185" s="101">
        <v>1975.4155877947446</v>
      </c>
      <c r="R185" s="101">
        <v>1971.5824265551369</v>
      </c>
      <c r="S185" s="101">
        <v>2051.9832654596353</v>
      </c>
      <c r="T185" s="101">
        <v>2064.3769994035938</v>
      </c>
      <c r="U185" s="101">
        <v>1971.4249542039652</v>
      </c>
      <c r="V185" s="101">
        <v>1933.5917483430464</v>
      </c>
      <c r="W185" s="101">
        <v>1963.2791055436105</v>
      </c>
      <c r="DA185" s="131" t="s">
        <v>2369</v>
      </c>
    </row>
    <row r="186" spans="1:105" ht="12" customHeight="1" x14ac:dyDescent="0.25">
      <c r="A186" s="107" t="s">
        <v>121</v>
      </c>
      <c r="B186" s="104">
        <v>1762.0913588676385</v>
      </c>
      <c r="C186" s="104">
        <v>1754.1819781692054</v>
      </c>
      <c r="D186" s="104">
        <v>1841.9509815040922</v>
      </c>
      <c r="E186" s="104">
        <v>1879.1797612185492</v>
      </c>
      <c r="F186" s="104">
        <v>1925.82455632147</v>
      </c>
      <c r="G186" s="104">
        <v>1922.6854322883219</v>
      </c>
      <c r="H186" s="104">
        <v>1894.6957849196317</v>
      </c>
      <c r="I186" s="104">
        <v>2081.0805266602651</v>
      </c>
      <c r="J186" s="104">
        <v>1908.5302667170554</v>
      </c>
      <c r="K186" s="104">
        <v>1936.9390321118417</v>
      </c>
      <c r="L186" s="104">
        <v>1961.2131883760301</v>
      </c>
      <c r="M186" s="104">
        <v>2109.9962450860307</v>
      </c>
      <c r="N186" s="104">
        <v>2022.8611517075558</v>
      </c>
      <c r="O186" s="104">
        <v>1997.2120254851297</v>
      </c>
      <c r="P186" s="104">
        <v>1794.5264305470841</v>
      </c>
      <c r="Q186" s="104">
        <v>1839.3946120083333</v>
      </c>
      <c r="R186" s="104">
        <v>1852.4249928489207</v>
      </c>
      <c r="S186" s="104">
        <v>1992.6386994183054</v>
      </c>
      <c r="T186" s="104">
        <v>2060.9117168341741</v>
      </c>
      <c r="U186" s="104">
        <v>1978.9349710719537</v>
      </c>
      <c r="V186" s="104">
        <v>1949.1684964063218</v>
      </c>
      <c r="W186" s="104">
        <v>2046.6576966654482</v>
      </c>
      <c r="DA186" s="132" t="s">
        <v>2370</v>
      </c>
    </row>
    <row r="187" spans="1:105" ht="12" customHeight="1" x14ac:dyDescent="0.25">
      <c r="A187" s="108" t="s">
        <v>53</v>
      </c>
      <c r="B187" s="98">
        <v>878.2497368700698</v>
      </c>
      <c r="C187" s="98">
        <v>837.34195070465023</v>
      </c>
      <c r="D187" s="98">
        <v>899.61876951013426</v>
      </c>
      <c r="E187" s="98">
        <v>914.94170922713079</v>
      </c>
      <c r="F187" s="98">
        <v>988.71780826263432</v>
      </c>
      <c r="G187" s="98">
        <v>971.86042523549395</v>
      </c>
      <c r="H187" s="98">
        <v>943.58978505936182</v>
      </c>
      <c r="I187" s="98">
        <v>1134.2519557104833</v>
      </c>
      <c r="J187" s="98">
        <v>952.54357231234758</v>
      </c>
      <c r="K187" s="98">
        <v>975.41255154398118</v>
      </c>
      <c r="L187" s="98">
        <v>969.45372668743119</v>
      </c>
      <c r="M187" s="98">
        <v>1086.8779080523793</v>
      </c>
      <c r="N187" s="98">
        <v>1041.2163428691624</v>
      </c>
      <c r="O187" s="98">
        <v>1062.6495244204641</v>
      </c>
      <c r="P187" s="98">
        <v>860.06219240898656</v>
      </c>
      <c r="Q187" s="98">
        <v>873.50492204766181</v>
      </c>
      <c r="R187" s="98">
        <v>886.28468969726407</v>
      </c>
      <c r="S187" s="98">
        <v>1006.2522573686996</v>
      </c>
      <c r="T187" s="98">
        <v>964.87155852288481</v>
      </c>
      <c r="U187" s="98">
        <v>927.96468010848184</v>
      </c>
      <c r="V187" s="98">
        <v>857.30494429760904</v>
      </c>
      <c r="W187" s="98">
        <v>988.1732388393757</v>
      </c>
      <c r="DA187" s="63" t="s">
        <v>2371</v>
      </c>
    </row>
    <row r="188" spans="1:105" ht="12" customHeight="1" x14ac:dyDescent="0.25">
      <c r="A188" s="108" t="s">
        <v>52</v>
      </c>
      <c r="B188" s="98">
        <v>883.84162199756929</v>
      </c>
      <c r="C188" s="98">
        <v>916.84002746455474</v>
      </c>
      <c r="D188" s="98">
        <v>942.33221199395734</v>
      </c>
      <c r="E188" s="98">
        <v>964.23805199141884</v>
      </c>
      <c r="F188" s="98">
        <v>937.10674805883639</v>
      </c>
      <c r="G188" s="98">
        <v>950.8250070528278</v>
      </c>
      <c r="H188" s="98">
        <v>951.10599986026978</v>
      </c>
      <c r="I188" s="98">
        <v>946.82857094978181</v>
      </c>
      <c r="J188" s="98">
        <v>955.98669440470724</v>
      </c>
      <c r="K188" s="98">
        <v>961.5264805678604</v>
      </c>
      <c r="L188" s="98">
        <v>991.75946168859923</v>
      </c>
      <c r="M188" s="98">
        <v>1023.1183370336518</v>
      </c>
      <c r="N188" s="98">
        <v>981.64480883839281</v>
      </c>
      <c r="O188" s="98">
        <v>934.5625010646653</v>
      </c>
      <c r="P188" s="98">
        <v>934.46423813809793</v>
      </c>
      <c r="Q188" s="98">
        <v>965.88968996067149</v>
      </c>
      <c r="R188" s="98">
        <v>966.14030315165678</v>
      </c>
      <c r="S188" s="98">
        <v>986.3864420496061</v>
      </c>
      <c r="T188" s="98">
        <v>1096.0401583112887</v>
      </c>
      <c r="U188" s="98">
        <v>1050.9702909634718</v>
      </c>
      <c r="V188" s="98">
        <v>1091.8635521087128</v>
      </c>
      <c r="W188" s="98">
        <v>1058.484457826072</v>
      </c>
      <c r="DA188" s="63" t="s">
        <v>2372</v>
      </c>
    </row>
    <row r="189" spans="1:105" ht="12" customHeight="1" x14ac:dyDescent="0.25">
      <c r="A189" s="121" t="s">
        <v>54</v>
      </c>
      <c r="B189" s="122">
        <v>630.44812708369147</v>
      </c>
      <c r="C189" s="122">
        <v>642.30793280193757</v>
      </c>
      <c r="D189" s="122">
        <v>655.69086899207946</v>
      </c>
      <c r="E189" s="122">
        <v>726.6188376745946</v>
      </c>
      <c r="F189" s="122">
        <v>694.8603036019739</v>
      </c>
      <c r="G189" s="122">
        <v>739.71542563672119</v>
      </c>
      <c r="H189" s="122">
        <v>704.33929137100768</v>
      </c>
      <c r="I189" s="122">
        <v>705.23797807087806</v>
      </c>
      <c r="J189" s="122">
        <v>659.75081274842501</v>
      </c>
      <c r="K189" s="122">
        <v>669.04888847594327</v>
      </c>
      <c r="L189" s="122">
        <v>682.36747323929967</v>
      </c>
      <c r="M189" s="122">
        <v>651.39417991653852</v>
      </c>
      <c r="N189" s="122">
        <v>645.77386364565791</v>
      </c>
      <c r="O189" s="122">
        <v>642.34028616148851</v>
      </c>
      <c r="P189" s="122">
        <v>616.65782498042688</v>
      </c>
      <c r="Q189" s="122">
        <v>617.80927699154415</v>
      </c>
      <c r="R189" s="122">
        <v>612.71938687691841</v>
      </c>
      <c r="S189" s="122">
        <v>635.5973491458335</v>
      </c>
      <c r="T189" s="122">
        <v>625.99347857365933</v>
      </c>
      <c r="U189" s="122">
        <v>625.17531252314495</v>
      </c>
      <c r="V189" s="122">
        <v>625.4796969353639</v>
      </c>
      <c r="W189" s="122">
        <v>630.7861880448728</v>
      </c>
      <c r="DA189" s="130" t="s">
        <v>2373</v>
      </c>
    </row>
    <row r="190" spans="1:105" ht="12" customHeight="1" x14ac:dyDescent="0.25">
      <c r="A190" s="97" t="s">
        <v>50</v>
      </c>
      <c r="B190" s="98">
        <v>664.13471748152472</v>
      </c>
      <c r="C190" s="98">
        <v>682.75477554366216</v>
      </c>
      <c r="D190" s="98">
        <v>730.95220644914275</v>
      </c>
      <c r="E190" s="98">
        <v>855.40132216024483</v>
      </c>
      <c r="F190" s="98">
        <v>784.90503621786002</v>
      </c>
      <c r="G190" s="98">
        <v>943.21686606104788</v>
      </c>
      <c r="H190" s="98">
        <v>816.39099429528812</v>
      </c>
      <c r="I190" s="98">
        <v>900.66005654079925</v>
      </c>
      <c r="J190" s="98">
        <v>782.47705074186717</v>
      </c>
      <c r="K190" s="98">
        <v>848.75992818453267</v>
      </c>
      <c r="L190" s="98">
        <v>824.29423274992837</v>
      </c>
      <c r="M190" s="98">
        <v>813.88335734554948</v>
      </c>
      <c r="N190" s="98">
        <v>791.63441523741506</v>
      </c>
      <c r="O190" s="98">
        <v>774.88909900486703</v>
      </c>
      <c r="P190" s="98">
        <v>778.59623181878123</v>
      </c>
      <c r="Q190" s="98">
        <v>781.64304664389283</v>
      </c>
      <c r="R190" s="98">
        <v>782.39007051218414</v>
      </c>
      <c r="S190" s="98">
        <v>828.0160508338364</v>
      </c>
      <c r="T190" s="98">
        <v>840.33968085099309</v>
      </c>
      <c r="U190" s="98">
        <v>875.79889406835514</v>
      </c>
      <c r="V190" s="98">
        <v>861.08695215701403</v>
      </c>
      <c r="W190" s="98">
        <v>845.34482001384583</v>
      </c>
      <c r="DA190" s="63" t="s">
        <v>2374</v>
      </c>
    </row>
    <row r="191" spans="1:105" ht="12" customHeight="1" x14ac:dyDescent="0.25">
      <c r="A191" s="109" t="s">
        <v>120</v>
      </c>
      <c r="B191" s="33">
        <v>606.36917126911419</v>
      </c>
      <c r="C191" s="33">
        <v>613.91220619768785</v>
      </c>
      <c r="D191" s="33">
        <v>606.73012962827181</v>
      </c>
      <c r="E191" s="33">
        <v>650.41826450502253</v>
      </c>
      <c r="F191" s="33">
        <v>646.37291550953557</v>
      </c>
      <c r="G191" s="33">
        <v>636.95884292636424</v>
      </c>
      <c r="H191" s="33">
        <v>651.62031585164516</v>
      </c>
      <c r="I191" s="33">
        <v>617.40113447677822</v>
      </c>
      <c r="J191" s="33">
        <v>607.20674125866071</v>
      </c>
      <c r="K191" s="33">
        <v>594.72397752131644</v>
      </c>
      <c r="L191" s="33">
        <v>624.97186557028965</v>
      </c>
      <c r="M191" s="33">
        <v>587.12637631696521</v>
      </c>
      <c r="N191" s="33">
        <v>590.4010552605348</v>
      </c>
      <c r="O191" s="33">
        <v>593.02463148909476</v>
      </c>
      <c r="P191" s="33">
        <v>557.83173500417297</v>
      </c>
      <c r="Q191" s="33">
        <v>559.75812903470035</v>
      </c>
      <c r="R191" s="33">
        <v>553.97806319032975</v>
      </c>
      <c r="S191" s="33">
        <v>570.84391408292004</v>
      </c>
      <c r="T191" s="33">
        <v>554.79760762411604</v>
      </c>
      <c r="U191" s="33">
        <v>544.08672237402379</v>
      </c>
      <c r="V191" s="33">
        <v>551.30168889376625</v>
      </c>
      <c r="W191" s="33">
        <v>563.11473787141722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8916.9842009615968</v>
      </c>
      <c r="C193" s="117">
        <f t="shared" si="94"/>
        <v>9741.5156002382464</v>
      </c>
      <c r="D193" s="117">
        <f t="shared" si="94"/>
        <v>9726.243063828173</v>
      </c>
      <c r="E193" s="117">
        <f t="shared" si="94"/>
        <v>9680.3531607912373</v>
      </c>
      <c r="F193" s="117">
        <f t="shared" si="94"/>
        <v>9886.5706229107036</v>
      </c>
      <c r="G193" s="117">
        <f t="shared" si="94"/>
        <v>10137.626454626157</v>
      </c>
      <c r="H193" s="117">
        <f t="shared" si="94"/>
        <v>10128.070109725481</v>
      </c>
      <c r="I193" s="117">
        <f t="shared" si="94"/>
        <v>9665.2922195653045</v>
      </c>
      <c r="J193" s="117">
        <f t="shared" si="94"/>
        <v>9917.0784489043472</v>
      </c>
      <c r="K193" s="117">
        <f t="shared" si="94"/>
        <v>10153.651649856072</v>
      </c>
      <c r="L193" s="117">
        <f t="shared" si="94"/>
        <v>11543.711417794661</v>
      </c>
      <c r="M193" s="117">
        <f t="shared" si="94"/>
        <v>10567.851008228565</v>
      </c>
      <c r="N193" s="117">
        <f t="shared" si="94"/>
        <v>10780.481156405469</v>
      </c>
      <c r="O193" s="117">
        <f t="shared" si="94"/>
        <v>11388.71091493148</v>
      </c>
      <c r="P193" s="117">
        <f t="shared" si="94"/>
        <v>10130.965076555622</v>
      </c>
      <c r="Q193" s="117">
        <f t="shared" si="94"/>
        <v>10518.311912363708</v>
      </c>
      <c r="R193" s="117">
        <f t="shared" ref="R193:V193" si="95">R194+R197+R199+R208</f>
        <v>11067.122478484049</v>
      </c>
      <c r="S193" s="117">
        <f t="shared" si="95"/>
        <v>11298.843395669426</v>
      </c>
      <c r="T193" s="117">
        <f t="shared" si="95"/>
        <v>11108.242544329303</v>
      </c>
      <c r="U193" s="117">
        <f t="shared" si="95"/>
        <v>11191.916861498064</v>
      </c>
      <c r="V193" s="117">
        <f t="shared" si="95"/>
        <v>11196.015609962651</v>
      </c>
      <c r="W193" s="117">
        <f t="shared" ref="W193" si="96">W194+W197+W199+W208</f>
        <v>12127.389832317467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7516.0140743867796</v>
      </c>
      <c r="C194" s="122">
        <f t="shared" si="97"/>
        <v>8261.5657024835309</v>
      </c>
      <c r="D194" s="122">
        <f t="shared" si="97"/>
        <v>8203.0043544248274</v>
      </c>
      <c r="E194" s="122">
        <f t="shared" si="97"/>
        <v>8067.8841837775781</v>
      </c>
      <c r="F194" s="122">
        <f t="shared" si="97"/>
        <v>8272.6284625574699</v>
      </c>
      <c r="G194" s="122">
        <f t="shared" si="97"/>
        <v>8457.438546972533</v>
      </c>
      <c r="H194" s="122">
        <f t="shared" si="97"/>
        <v>8451.722738354063</v>
      </c>
      <c r="I194" s="122">
        <f t="shared" si="97"/>
        <v>7960.5564308359881</v>
      </c>
      <c r="J194" s="122">
        <f t="shared" si="97"/>
        <v>8273.207407062866</v>
      </c>
      <c r="K194" s="122">
        <f t="shared" si="97"/>
        <v>8469.8579115580706</v>
      </c>
      <c r="L194" s="122">
        <f t="shared" si="97"/>
        <v>9797.21123373095</v>
      </c>
      <c r="M194" s="122">
        <f t="shared" si="97"/>
        <v>8796.1117874101565</v>
      </c>
      <c r="N194" s="122">
        <f t="shared" si="97"/>
        <v>9010.7161615990026</v>
      </c>
      <c r="O194" s="122">
        <f t="shared" si="97"/>
        <v>9611.9939073748919</v>
      </c>
      <c r="P194" s="122">
        <f t="shared" si="97"/>
        <v>8389.5927180984472</v>
      </c>
      <c r="Q194" s="122">
        <f t="shared" si="97"/>
        <v>8711.9816940738656</v>
      </c>
      <c r="R194" s="122">
        <f t="shared" ref="R194:V194" si="98">SUM(R195:R196)</f>
        <v>9236.4246522098492</v>
      </c>
      <c r="S194" s="122">
        <f t="shared" si="98"/>
        <v>9386.7543628814765</v>
      </c>
      <c r="T194" s="122">
        <f t="shared" si="98"/>
        <v>9191.7043625403694</v>
      </c>
      <c r="U194" s="122">
        <f t="shared" si="98"/>
        <v>9268.7382094839086</v>
      </c>
      <c r="V194" s="122">
        <f t="shared" si="98"/>
        <v>9273.7380666194676</v>
      </c>
      <c r="W194" s="122">
        <f t="shared" ref="W194" si="99">SUM(W195:W196)</f>
        <v>10093.060400985074</v>
      </c>
      <c r="DA194" s="130" t="s">
        <v>2527</v>
      </c>
    </row>
    <row r="195" spans="1:105" ht="12" customHeight="1" x14ac:dyDescent="0.25">
      <c r="A195" s="97" t="s">
        <v>204</v>
      </c>
      <c r="B195" s="98">
        <v>7484.1794799198888</v>
      </c>
      <c r="C195" s="98">
        <v>8226.5441992119158</v>
      </c>
      <c r="D195" s="98">
        <v>8168.5032270497968</v>
      </c>
      <c r="E195" s="98">
        <v>8034.6088660265486</v>
      </c>
      <c r="F195" s="98">
        <v>8238.6301453982014</v>
      </c>
      <c r="G195" s="98">
        <v>8423.1542311094818</v>
      </c>
      <c r="H195" s="98">
        <v>8418.1194615376426</v>
      </c>
      <c r="I195" s="98">
        <v>7929.7160738169696</v>
      </c>
      <c r="J195" s="98">
        <v>8241.514275579857</v>
      </c>
      <c r="K195" s="98">
        <v>8437.9051067943183</v>
      </c>
      <c r="L195" s="98">
        <v>9760.2977434786335</v>
      </c>
      <c r="M195" s="98">
        <v>8763.7293854674153</v>
      </c>
      <c r="N195" s="98">
        <v>8977.7846216727594</v>
      </c>
      <c r="O195" s="98">
        <v>9576.7614485400609</v>
      </c>
      <c r="P195" s="98">
        <v>8359.3575393325991</v>
      </c>
      <c r="Q195" s="98">
        <v>8680.7884596096628</v>
      </c>
      <c r="R195" s="98">
        <v>9203.4736679205325</v>
      </c>
      <c r="S195" s="98">
        <v>9353.6872322113923</v>
      </c>
      <c r="T195" s="98">
        <v>9159.4916136613028</v>
      </c>
      <c r="U195" s="98">
        <v>9236.4869396119702</v>
      </c>
      <c r="V195" s="98">
        <v>9241.5284060233807</v>
      </c>
      <c r="W195" s="98">
        <v>10058.305428627242</v>
      </c>
      <c r="DA195" s="63" t="s">
        <v>2528</v>
      </c>
    </row>
    <row r="196" spans="1:105" ht="12" customHeight="1" x14ac:dyDescent="0.25">
      <c r="A196" s="97" t="s">
        <v>53</v>
      </c>
      <c r="B196" s="98">
        <v>31.834594466890927</v>
      </c>
      <c r="C196" s="98">
        <v>35.021503271614336</v>
      </c>
      <c r="D196" s="98">
        <v>34.50112737502986</v>
      </c>
      <c r="E196" s="98">
        <v>33.275317751029533</v>
      </c>
      <c r="F196" s="98">
        <v>33.99831715926851</v>
      </c>
      <c r="G196" s="98">
        <v>34.28431586305188</v>
      </c>
      <c r="H196" s="98">
        <v>33.603276816420603</v>
      </c>
      <c r="I196" s="98">
        <v>30.840357019018064</v>
      </c>
      <c r="J196" s="98">
        <v>31.693131483008113</v>
      </c>
      <c r="K196" s="98">
        <v>31.952804763751985</v>
      </c>
      <c r="L196" s="98">
        <v>36.913490252317033</v>
      </c>
      <c r="M196" s="98">
        <v>32.382401942740657</v>
      </c>
      <c r="N196" s="98">
        <v>32.931539926242579</v>
      </c>
      <c r="O196" s="98">
        <v>35.232458834831462</v>
      </c>
      <c r="P196" s="98">
        <v>30.235178765847639</v>
      </c>
      <c r="Q196" s="98">
        <v>31.193234464202241</v>
      </c>
      <c r="R196" s="98">
        <v>32.950984289316025</v>
      </c>
      <c r="S196" s="98">
        <v>33.067130670083976</v>
      </c>
      <c r="T196" s="98">
        <v>32.212748879065863</v>
      </c>
      <c r="U196" s="98">
        <v>32.251269871938312</v>
      </c>
      <c r="V196" s="98">
        <v>32.209660596086771</v>
      </c>
      <c r="W196" s="98">
        <v>34.754972357832692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13.821776436455716</v>
      </c>
      <c r="C197" s="122">
        <f t="shared" si="100"/>
        <v>16.04265037481758</v>
      </c>
      <c r="D197" s="122">
        <f t="shared" si="100"/>
        <v>16.087967726500427</v>
      </c>
      <c r="E197" s="122">
        <f t="shared" si="100"/>
        <v>35.417964478881458</v>
      </c>
      <c r="F197" s="122">
        <f t="shared" si="100"/>
        <v>18.143419993489765</v>
      </c>
      <c r="G197" s="122">
        <f t="shared" si="100"/>
        <v>23.828223482441619</v>
      </c>
      <c r="H197" s="122">
        <f t="shared" si="100"/>
        <v>35.946135373545474</v>
      </c>
      <c r="I197" s="122">
        <f t="shared" si="100"/>
        <v>31.960065243039448</v>
      </c>
      <c r="J197" s="122">
        <f t="shared" si="100"/>
        <v>33.521359391906984</v>
      </c>
      <c r="K197" s="122">
        <f t="shared" si="100"/>
        <v>34.462399584981107</v>
      </c>
      <c r="L197" s="122">
        <f t="shared" si="100"/>
        <v>42.775603366426324</v>
      </c>
      <c r="M197" s="122">
        <f t="shared" si="100"/>
        <v>45.978997275546995</v>
      </c>
      <c r="N197" s="122">
        <f t="shared" si="100"/>
        <v>67.744541461265143</v>
      </c>
      <c r="O197" s="122">
        <f t="shared" si="100"/>
        <v>57.483854556800999</v>
      </c>
      <c r="P197" s="122">
        <f t="shared" si="100"/>
        <v>54.760970957901918</v>
      </c>
      <c r="Q197" s="122">
        <f t="shared" si="100"/>
        <v>79.93949541700259</v>
      </c>
      <c r="R197" s="122">
        <f t="shared" si="100"/>
        <v>78.518355816110855</v>
      </c>
      <c r="S197" s="122">
        <f t="shared" si="100"/>
        <v>95.424858008899037</v>
      </c>
      <c r="T197" s="122">
        <f t="shared" si="100"/>
        <v>92.230326474596893</v>
      </c>
      <c r="U197" s="122">
        <f t="shared" si="100"/>
        <v>102.961660263811</v>
      </c>
      <c r="V197" s="122">
        <f t="shared" si="100"/>
        <v>97.330616689179706</v>
      </c>
      <c r="W197" s="122">
        <f t="shared" si="100"/>
        <v>107.14651276486997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13.821776436455716</v>
      </c>
      <c r="C198" s="98">
        <f>RES_hhdet_tesh!C129</f>
        <v>16.04265037481758</v>
      </c>
      <c r="D198" s="98">
        <f>RES_hhdet_tesh!D129</f>
        <v>16.087967726500427</v>
      </c>
      <c r="E198" s="98">
        <f>RES_hhdet_tesh!E129</f>
        <v>35.417964478881458</v>
      </c>
      <c r="F198" s="98">
        <f>RES_hhdet_tesh!F129</f>
        <v>18.143419993489765</v>
      </c>
      <c r="G198" s="98">
        <f>RES_hhdet_tesh!G129</f>
        <v>23.828223482441619</v>
      </c>
      <c r="H198" s="98">
        <f>RES_hhdet_tesh!H129</f>
        <v>35.946135373545474</v>
      </c>
      <c r="I198" s="98">
        <f>RES_hhdet_tesh!I129</f>
        <v>31.960065243039448</v>
      </c>
      <c r="J198" s="98">
        <f>RES_hhdet_tesh!J129</f>
        <v>33.521359391906984</v>
      </c>
      <c r="K198" s="98">
        <f>RES_hhdet_tesh!K129</f>
        <v>34.462399584981107</v>
      </c>
      <c r="L198" s="98">
        <f>RES_hhdet_tesh!L129</f>
        <v>42.775603366426324</v>
      </c>
      <c r="M198" s="98">
        <f>RES_hhdet_tesh!M129</f>
        <v>45.978997275546995</v>
      </c>
      <c r="N198" s="98">
        <f>RES_hhdet_tesh!N129</f>
        <v>67.744541461265143</v>
      </c>
      <c r="O198" s="98">
        <f>RES_hhdet_tesh!O129</f>
        <v>57.483854556800999</v>
      </c>
      <c r="P198" s="98">
        <f>RES_hhdet_tesh!P129</f>
        <v>54.760970957901918</v>
      </c>
      <c r="Q198" s="98">
        <f>RES_hhdet_tesh!Q129</f>
        <v>79.93949541700259</v>
      </c>
      <c r="R198" s="98">
        <f>RES_hhdet_tesh!R129</f>
        <v>78.518355816110855</v>
      </c>
      <c r="S198" s="98">
        <f>RES_hhdet_tesh!S129</f>
        <v>95.424858008899037</v>
      </c>
      <c r="T198" s="98">
        <f>RES_hhdet_tesh!T129</f>
        <v>92.230326474596893</v>
      </c>
      <c r="U198" s="98">
        <f>RES_hhdet_tesh!U129</f>
        <v>102.961660263811</v>
      </c>
      <c r="V198" s="98">
        <f>RES_hhdet_tesh!V129</f>
        <v>97.330616689179706</v>
      </c>
      <c r="W198" s="98">
        <f>RES_hhdet_tesh!W129</f>
        <v>107.14651276486997</v>
      </c>
      <c r="DA198" s="63" t="s">
        <v>2531</v>
      </c>
    </row>
    <row r="199" spans="1:105" ht="12" customHeight="1" x14ac:dyDescent="0.25">
      <c r="A199" s="121" t="s">
        <v>55</v>
      </c>
      <c r="B199" s="122">
        <v>959.3917144422021</v>
      </c>
      <c r="C199" s="122">
        <v>1027.1060318134394</v>
      </c>
      <c r="D199" s="122">
        <v>1060.0590211847457</v>
      </c>
      <c r="E199" s="122">
        <v>1080.5136452164227</v>
      </c>
      <c r="F199" s="122">
        <v>1113.6969203229592</v>
      </c>
      <c r="G199" s="122">
        <v>1146.1663263330804</v>
      </c>
      <c r="H199" s="122">
        <v>1145.2250719879371</v>
      </c>
      <c r="I199" s="122">
        <v>1179.416217220873</v>
      </c>
      <c r="J199" s="122">
        <v>1143.4207479538168</v>
      </c>
      <c r="K199" s="122">
        <v>1177.1399040429449</v>
      </c>
      <c r="L199" s="122">
        <v>1218.2005870159398</v>
      </c>
      <c r="M199" s="122">
        <v>1261.8825308439414</v>
      </c>
      <c r="N199" s="122">
        <v>1238.7427044204796</v>
      </c>
      <c r="O199" s="122">
        <v>1255.6338064464323</v>
      </c>
      <c r="P199" s="122">
        <v>1241.3941613101754</v>
      </c>
      <c r="Q199" s="122">
        <v>1278.1879498502897</v>
      </c>
      <c r="R199" s="122">
        <v>1305.2884299098932</v>
      </c>
      <c r="S199" s="122">
        <v>1349.6470742244564</v>
      </c>
      <c r="T199" s="122">
        <v>1361.5150891400187</v>
      </c>
      <c r="U199" s="122">
        <v>1354.0641776053189</v>
      </c>
      <c r="V199" s="122">
        <v>1351.2866383080518</v>
      </c>
      <c r="W199" s="122">
        <v>1443.1013424141736</v>
      </c>
      <c r="DA199" s="130" t="s">
        <v>2532</v>
      </c>
    </row>
    <row r="200" spans="1:105" ht="12" customHeight="1" x14ac:dyDescent="0.25">
      <c r="A200" s="97" t="s">
        <v>128</v>
      </c>
      <c r="B200" s="98">
        <v>888.50958952441738</v>
      </c>
      <c r="C200" s="98">
        <v>967.72396974751405</v>
      </c>
      <c r="D200" s="98">
        <v>994.25520692281862</v>
      </c>
      <c r="E200" s="98">
        <v>1010.7715398333955</v>
      </c>
      <c r="F200" s="98">
        <v>1042.9398971286028</v>
      </c>
      <c r="G200" s="98">
        <v>1078.3689164693294</v>
      </c>
      <c r="H200" s="98">
        <v>1077.7159867138985</v>
      </c>
      <c r="I200" s="98">
        <v>1096.9249416350497</v>
      </c>
      <c r="J200" s="98">
        <v>1072.3540797643079</v>
      </c>
      <c r="K200" s="98">
        <v>1108.0161319568319</v>
      </c>
      <c r="L200" s="98">
        <v>1150.7556868541674</v>
      </c>
      <c r="M200" s="98">
        <v>1185.7605012440856</v>
      </c>
      <c r="N200" s="98">
        <v>1161.9506981946022</v>
      </c>
      <c r="O200" s="98">
        <v>1182.1890598673913</v>
      </c>
      <c r="P200" s="98">
        <v>1184.4832467790977</v>
      </c>
      <c r="Q200" s="98">
        <v>1214.60483507397</v>
      </c>
      <c r="R200" s="98">
        <v>1242.9492585928715</v>
      </c>
      <c r="S200" s="98">
        <v>1273.9002919965201</v>
      </c>
      <c r="T200" s="98">
        <v>1276.9379535169023</v>
      </c>
      <c r="U200" s="98">
        <v>1283.2249430431405</v>
      </c>
      <c r="V200" s="98">
        <v>1285.509106222157</v>
      </c>
      <c r="W200" s="98">
        <v>1385.6891801032107</v>
      </c>
      <c r="DA200" s="63" t="s">
        <v>2533</v>
      </c>
    </row>
    <row r="201" spans="1:105" ht="12" customHeight="1" x14ac:dyDescent="0.25">
      <c r="A201" s="97" t="s">
        <v>127</v>
      </c>
      <c r="B201" s="98">
        <v>1258.764842649666</v>
      </c>
      <c r="C201" s="98">
        <v>1269.3096435691411</v>
      </c>
      <c r="D201" s="98">
        <v>1351.1479455997674</v>
      </c>
      <c r="E201" s="98">
        <v>1313.3055945236811</v>
      </c>
      <c r="F201" s="98">
        <v>1464.0853603911737</v>
      </c>
      <c r="G201" s="98">
        <v>1472.2038335072884</v>
      </c>
      <c r="H201" s="98">
        <v>1400.3115012823787</v>
      </c>
      <c r="I201" s="98">
        <v>1454.7416893884124</v>
      </c>
      <c r="J201" s="98">
        <v>1395.2338668587747</v>
      </c>
      <c r="K201" s="98">
        <v>1398.6723324980167</v>
      </c>
      <c r="L201" s="98">
        <v>1440.5160153233385</v>
      </c>
      <c r="M201" s="98">
        <v>1483.5116063353348</v>
      </c>
      <c r="N201" s="98">
        <v>1384.8422347017406</v>
      </c>
      <c r="O201" s="98">
        <v>1361.1983887877554</v>
      </c>
      <c r="P201" s="98">
        <v>1384.3089935123148</v>
      </c>
      <c r="Q201" s="98">
        <v>1390.4966420209007</v>
      </c>
      <c r="R201" s="98">
        <v>1420.0788365694286</v>
      </c>
      <c r="S201" s="98">
        <v>1477.1216220043159</v>
      </c>
      <c r="T201" s="98">
        <v>1404.6630501326642</v>
      </c>
      <c r="U201" s="98">
        <v>1449.4887266355129</v>
      </c>
      <c r="V201" s="98">
        <v>1422.9583044075846</v>
      </c>
      <c r="W201" s="98">
        <v>1572.7402116280139</v>
      </c>
      <c r="DA201" s="63" t="s">
        <v>2534</v>
      </c>
    </row>
    <row r="202" spans="1:105" ht="12" customHeight="1" x14ac:dyDescent="0.25">
      <c r="A202" s="100" t="s">
        <v>204</v>
      </c>
      <c r="B202" s="101">
        <v>586.15077169232291</v>
      </c>
      <c r="C202" s="101">
        <v>573.42587005727376</v>
      </c>
      <c r="D202" s="101">
        <v>616.23683027559628</v>
      </c>
      <c r="E202" s="101">
        <v>594.85996818141371</v>
      </c>
      <c r="F202" s="101">
        <v>682.47750518472913</v>
      </c>
      <c r="G202" s="101">
        <v>677.09230332853542</v>
      </c>
      <c r="H202" s="101">
        <v>632.48180412554473</v>
      </c>
      <c r="I202" s="101">
        <v>708.52725996023844</v>
      </c>
      <c r="J202" s="101">
        <v>637.10196159721477</v>
      </c>
      <c r="K202" s="101">
        <v>636.1629690196105</v>
      </c>
      <c r="L202" s="101">
        <v>664.47008742179992</v>
      </c>
      <c r="M202" s="101">
        <v>679.97479777290164</v>
      </c>
      <c r="N202" s="101">
        <v>625.93203377833174</v>
      </c>
      <c r="O202" s="101">
        <v>625.71419716667094</v>
      </c>
      <c r="P202" s="101">
        <v>603.22496749259153</v>
      </c>
      <c r="Q202" s="101">
        <v>600.47475511532218</v>
      </c>
      <c r="R202" s="101">
        <v>614.02756695902769</v>
      </c>
      <c r="S202" s="101">
        <v>660.99021012447656</v>
      </c>
      <c r="T202" s="101">
        <v>634.11651465288185</v>
      </c>
      <c r="U202" s="101">
        <v>645.13889718299356</v>
      </c>
      <c r="V202" s="101">
        <v>618.5794227970315</v>
      </c>
      <c r="W202" s="101">
        <v>717.27486208445566</v>
      </c>
      <c r="DA202" s="131" t="s">
        <v>2535</v>
      </c>
    </row>
    <row r="203" spans="1:105" ht="12" customHeight="1" x14ac:dyDescent="0.25">
      <c r="A203" s="103" t="s">
        <v>52</v>
      </c>
      <c r="B203" s="104">
        <v>672.61407095734296</v>
      </c>
      <c r="C203" s="104">
        <v>695.88377351186716</v>
      </c>
      <c r="D203" s="104">
        <v>734.91111532417096</v>
      </c>
      <c r="E203" s="104">
        <v>718.44562634226736</v>
      </c>
      <c r="F203" s="104">
        <v>781.60785520644481</v>
      </c>
      <c r="G203" s="104">
        <v>795.11153017875347</v>
      </c>
      <c r="H203" s="104">
        <v>767.82969715683407</v>
      </c>
      <c r="I203" s="104">
        <v>746.21442942817384</v>
      </c>
      <c r="J203" s="104">
        <v>758.13190526155984</v>
      </c>
      <c r="K203" s="104">
        <v>762.50936347840582</v>
      </c>
      <c r="L203" s="104">
        <v>776.04592790153868</v>
      </c>
      <c r="M203" s="104">
        <v>803.53680856243341</v>
      </c>
      <c r="N203" s="104">
        <v>758.91020092340887</v>
      </c>
      <c r="O203" s="104">
        <v>735.48419162108416</v>
      </c>
      <c r="P203" s="104">
        <v>781.08402601972318</v>
      </c>
      <c r="Q203" s="104">
        <v>790.02188690557887</v>
      </c>
      <c r="R203" s="104">
        <v>806.0512696104006</v>
      </c>
      <c r="S203" s="104">
        <v>816.13141187983933</v>
      </c>
      <c r="T203" s="104">
        <v>770.54653547978205</v>
      </c>
      <c r="U203" s="104">
        <v>804.34982945251966</v>
      </c>
      <c r="V203" s="104">
        <v>804.37888161055241</v>
      </c>
      <c r="W203" s="104">
        <v>855.46534954355798</v>
      </c>
      <c r="DA203" s="132" t="s">
        <v>2536</v>
      </c>
    </row>
    <row r="204" spans="1:105" ht="12" customHeight="1" x14ac:dyDescent="0.25">
      <c r="A204" s="106" t="s">
        <v>122</v>
      </c>
      <c r="B204" s="101">
        <v>1407.0021155045197</v>
      </c>
      <c r="C204" s="101">
        <v>1396.4640352231143</v>
      </c>
      <c r="D204" s="101">
        <v>1477.9070567164415</v>
      </c>
      <c r="E204" s="101">
        <v>1520.2447956087192</v>
      </c>
      <c r="F204" s="101">
        <v>1539.6383988978059</v>
      </c>
      <c r="G204" s="101">
        <v>1555.2594396462996</v>
      </c>
      <c r="H204" s="101">
        <v>1544.743058788473</v>
      </c>
      <c r="I204" s="101">
        <v>1654.9094013071931</v>
      </c>
      <c r="J204" s="101">
        <v>1544.5284623586101</v>
      </c>
      <c r="K204" s="101">
        <v>1528.5705591345052</v>
      </c>
      <c r="L204" s="101">
        <v>1573.5571700762009</v>
      </c>
      <c r="M204" s="101">
        <v>1649.4472363321656</v>
      </c>
      <c r="N204" s="101">
        <v>1598.7337103360524</v>
      </c>
      <c r="O204" s="101">
        <v>1576.4026646027039</v>
      </c>
      <c r="P204" s="101">
        <v>1453.6389042643125</v>
      </c>
      <c r="Q204" s="101">
        <v>1490.9067225433475</v>
      </c>
      <c r="R204" s="101">
        <v>1498.3676015253734</v>
      </c>
      <c r="S204" s="101">
        <v>1580.312924684697</v>
      </c>
      <c r="T204" s="101">
        <v>1604.1839962170218</v>
      </c>
      <c r="U204" s="101">
        <v>1541.2400932302787</v>
      </c>
      <c r="V204" s="101">
        <v>1529.8964409912301</v>
      </c>
      <c r="W204" s="101">
        <v>1560.810334163305</v>
      </c>
      <c r="DA204" s="131" t="s">
        <v>2537</v>
      </c>
    </row>
    <row r="205" spans="1:105" ht="12" customHeight="1" x14ac:dyDescent="0.25">
      <c r="A205" s="107" t="s">
        <v>121</v>
      </c>
      <c r="B205" s="104">
        <v>1534.1966684103238</v>
      </c>
      <c r="C205" s="104">
        <v>1542.7038912145754</v>
      </c>
      <c r="D205" s="104">
        <v>1620.3607267685729</v>
      </c>
      <c r="E205" s="104">
        <v>1659.7366391286546</v>
      </c>
      <c r="F205" s="104">
        <v>1692.2282824782346</v>
      </c>
      <c r="G205" s="104">
        <v>1697.8146648453933</v>
      </c>
      <c r="H205" s="104">
        <v>1680.4445470102849</v>
      </c>
      <c r="I205" s="104">
        <v>1826.8785929915764</v>
      </c>
      <c r="J205" s="104">
        <v>1693.1340431959497</v>
      </c>
      <c r="K205" s="104">
        <v>1716.9488194615601</v>
      </c>
      <c r="L205" s="104">
        <v>1743.546859327025</v>
      </c>
      <c r="M205" s="104">
        <v>1869.8447724418877</v>
      </c>
      <c r="N205" s="104">
        <v>1796.7643592340264</v>
      </c>
      <c r="O205" s="104">
        <v>1771.2735115562937</v>
      </c>
      <c r="P205" s="104">
        <v>1616.2629938860846</v>
      </c>
      <c r="Q205" s="104">
        <v>1666.0506219762642</v>
      </c>
      <c r="R205" s="104">
        <v>1681.5100682201471</v>
      </c>
      <c r="S205" s="104">
        <v>1804.9458337283527</v>
      </c>
      <c r="T205" s="104">
        <v>1884.7040568977181</v>
      </c>
      <c r="U205" s="104">
        <v>1815.8467783548515</v>
      </c>
      <c r="V205" s="104">
        <v>1804.2495834804752</v>
      </c>
      <c r="W205" s="104">
        <v>1887.0154722592713</v>
      </c>
      <c r="DA205" s="132" t="s">
        <v>2538</v>
      </c>
    </row>
    <row r="206" spans="1:105" ht="12" customHeight="1" x14ac:dyDescent="0.25">
      <c r="A206" s="108" t="s">
        <v>53</v>
      </c>
      <c r="B206" s="98">
        <v>650.35504641275452</v>
      </c>
      <c r="C206" s="98">
        <v>625.86386375002007</v>
      </c>
      <c r="D206" s="98">
        <v>678.02851477461536</v>
      </c>
      <c r="E206" s="98">
        <v>695.4985871372354</v>
      </c>
      <c r="F206" s="98">
        <v>755.12153441939824</v>
      </c>
      <c r="G206" s="98">
        <v>746.98965779256616</v>
      </c>
      <c r="H206" s="98">
        <v>729.33854715001451</v>
      </c>
      <c r="I206" s="98">
        <v>880.05002204179402</v>
      </c>
      <c r="J206" s="98">
        <v>737.14734879124205</v>
      </c>
      <c r="K206" s="98">
        <v>755.42233889370016</v>
      </c>
      <c r="L206" s="98">
        <v>751.78739763842634</v>
      </c>
      <c r="M206" s="98">
        <v>846.72643540823651</v>
      </c>
      <c r="N206" s="98">
        <v>815.11955039563441</v>
      </c>
      <c r="O206" s="98">
        <v>836.7110104916286</v>
      </c>
      <c r="P206" s="98">
        <v>681.79875574798643</v>
      </c>
      <c r="Q206" s="98">
        <v>700.16093201559249</v>
      </c>
      <c r="R206" s="98">
        <v>715.36976506849044</v>
      </c>
      <c r="S206" s="98">
        <v>818.55939167874647</v>
      </c>
      <c r="T206" s="98">
        <v>788.66389858642901</v>
      </c>
      <c r="U206" s="98">
        <v>764.87648739137944</v>
      </c>
      <c r="V206" s="98">
        <v>712.38603137176267</v>
      </c>
      <c r="W206" s="98">
        <v>828.5310144331994</v>
      </c>
      <c r="DA206" s="63" t="s">
        <v>2539</v>
      </c>
    </row>
    <row r="207" spans="1:105" ht="12" customHeight="1" x14ac:dyDescent="0.25">
      <c r="A207" s="108" t="s">
        <v>52</v>
      </c>
      <c r="B207" s="98">
        <v>883.84162199756929</v>
      </c>
      <c r="C207" s="98">
        <v>916.84002746455474</v>
      </c>
      <c r="D207" s="98">
        <v>942.33221199395734</v>
      </c>
      <c r="E207" s="98">
        <v>964.23805199141884</v>
      </c>
      <c r="F207" s="98">
        <v>937.10674805883639</v>
      </c>
      <c r="G207" s="98">
        <v>950.8250070528278</v>
      </c>
      <c r="H207" s="98">
        <v>951.10599986026978</v>
      </c>
      <c r="I207" s="98">
        <v>946.82857094978181</v>
      </c>
      <c r="J207" s="98">
        <v>955.98669440470724</v>
      </c>
      <c r="K207" s="98">
        <v>961.5264805678604</v>
      </c>
      <c r="L207" s="98">
        <v>991.75946168859923</v>
      </c>
      <c r="M207" s="98">
        <v>1023.1183370336518</v>
      </c>
      <c r="N207" s="98">
        <v>981.64480883839281</v>
      </c>
      <c r="O207" s="98">
        <v>934.5625010646653</v>
      </c>
      <c r="P207" s="98">
        <v>934.46423813809793</v>
      </c>
      <c r="Q207" s="98">
        <v>965.88968996067149</v>
      </c>
      <c r="R207" s="98">
        <v>966.14030315165678</v>
      </c>
      <c r="S207" s="98">
        <v>986.3864420496061</v>
      </c>
      <c r="T207" s="98">
        <v>1096.0401583112887</v>
      </c>
      <c r="U207" s="98">
        <v>1050.9702909634718</v>
      </c>
      <c r="V207" s="98">
        <v>1091.8635521087128</v>
      </c>
      <c r="W207" s="98">
        <v>1058.484457826072</v>
      </c>
      <c r="DA207" s="63" t="s">
        <v>2540</v>
      </c>
    </row>
    <row r="208" spans="1:105" ht="12" customHeight="1" x14ac:dyDescent="0.25">
      <c r="A208" s="121" t="s">
        <v>54</v>
      </c>
      <c r="B208" s="122">
        <v>427.75663569615909</v>
      </c>
      <c r="C208" s="122">
        <v>436.80121556646083</v>
      </c>
      <c r="D208" s="122">
        <v>447.09172049209803</v>
      </c>
      <c r="E208" s="122">
        <v>496.53736731835488</v>
      </c>
      <c r="F208" s="122">
        <v>482.10182003678608</v>
      </c>
      <c r="G208" s="122">
        <v>510.19335783810067</v>
      </c>
      <c r="H208" s="122">
        <v>495.17616400993393</v>
      </c>
      <c r="I208" s="122">
        <v>493.35950626540347</v>
      </c>
      <c r="J208" s="122">
        <v>466.92893449575712</v>
      </c>
      <c r="K208" s="122">
        <v>472.19143467007586</v>
      </c>
      <c r="L208" s="122">
        <v>485.52399368134468</v>
      </c>
      <c r="M208" s="122">
        <v>463.8776926989205</v>
      </c>
      <c r="N208" s="122">
        <v>463.27774892472161</v>
      </c>
      <c r="O208" s="122">
        <v>463.59934655335411</v>
      </c>
      <c r="P208" s="122">
        <v>445.21722618909826</v>
      </c>
      <c r="Q208" s="122">
        <v>448.20277302255107</v>
      </c>
      <c r="R208" s="122">
        <v>446.89104054819421</v>
      </c>
      <c r="S208" s="122">
        <v>467.01710055459432</v>
      </c>
      <c r="T208" s="122">
        <v>462.79276617431839</v>
      </c>
      <c r="U208" s="122">
        <v>466.15281414502675</v>
      </c>
      <c r="V208" s="122">
        <v>473.66028834595278</v>
      </c>
      <c r="W208" s="122">
        <v>484.08157615334966</v>
      </c>
      <c r="DA208" s="130" t="s">
        <v>2541</v>
      </c>
    </row>
    <row r="209" spans="1:105" ht="12" customHeight="1" x14ac:dyDescent="0.25">
      <c r="A209" s="97" t="s">
        <v>50</v>
      </c>
      <c r="B209" s="98">
        <v>388.03776342302547</v>
      </c>
      <c r="C209" s="98">
        <v>399.19138762317829</v>
      </c>
      <c r="D209" s="98">
        <v>428.16244960346307</v>
      </c>
      <c r="E209" s="98">
        <v>501.49462309997557</v>
      </c>
      <c r="F209" s="98">
        <v>462.67835684045451</v>
      </c>
      <c r="G209" s="98">
        <v>554.90211805893955</v>
      </c>
      <c r="H209" s="98">
        <v>483.53615490480411</v>
      </c>
      <c r="I209" s="98">
        <v>533.12412481736612</v>
      </c>
      <c r="J209" s="98">
        <v>464.84949918256547</v>
      </c>
      <c r="K209" s="98">
        <v>503.85917980188935</v>
      </c>
      <c r="L209" s="98">
        <v>490.25657565536005</v>
      </c>
      <c r="M209" s="98">
        <v>484.76231121861451</v>
      </c>
      <c r="N209" s="98">
        <v>472.29864813323036</v>
      </c>
      <c r="O209" s="98">
        <v>462.87163065768272</v>
      </c>
      <c r="P209" s="98">
        <v>465.45360758606262</v>
      </c>
      <c r="Q209" s="98">
        <v>467.09090409972788</v>
      </c>
      <c r="R209" s="98">
        <v>467.67035047671413</v>
      </c>
      <c r="S209" s="98">
        <v>495.40032283431469</v>
      </c>
      <c r="T209" s="98">
        <v>503.65774360772718</v>
      </c>
      <c r="U209" s="98">
        <v>526.08481778570376</v>
      </c>
      <c r="V209" s="98">
        <v>519.30964504224062</v>
      </c>
      <c r="W209" s="98">
        <v>511.6225209857509</v>
      </c>
      <c r="DA209" s="63" t="s">
        <v>2542</v>
      </c>
    </row>
    <row r="210" spans="1:105" ht="12" customHeight="1" x14ac:dyDescent="0.25">
      <c r="A210" s="109" t="s">
        <v>120</v>
      </c>
      <c r="B210" s="33">
        <v>456.1474273783931</v>
      </c>
      <c r="C210" s="33">
        <v>463.20521448251532</v>
      </c>
      <c r="D210" s="33">
        <v>459.40602594613154</v>
      </c>
      <c r="E210" s="33">
        <v>493.60415995388769</v>
      </c>
      <c r="F210" s="33">
        <v>492.56098817177582</v>
      </c>
      <c r="G210" s="33">
        <v>487.61799223906223</v>
      </c>
      <c r="H210" s="33">
        <v>500.65264798156221</v>
      </c>
      <c r="I210" s="33">
        <v>475.48640509037222</v>
      </c>
      <c r="J210" s="33">
        <v>467.81922494661006</v>
      </c>
      <c r="K210" s="33">
        <v>459.09428526360375</v>
      </c>
      <c r="L210" s="33">
        <v>483.61012332188176</v>
      </c>
      <c r="M210" s="33">
        <v>455.61739756718998</v>
      </c>
      <c r="N210" s="33">
        <v>459.85315935692472</v>
      </c>
      <c r="O210" s="33">
        <v>463.87009802249764</v>
      </c>
      <c r="P210" s="33">
        <v>437.86611525690353</v>
      </c>
      <c r="Q210" s="33">
        <v>441.51014979770451</v>
      </c>
      <c r="R210" s="33">
        <v>439.69708019898627</v>
      </c>
      <c r="S210" s="33">
        <v>457.46547628604384</v>
      </c>
      <c r="T210" s="33">
        <v>449.21931523936502</v>
      </c>
      <c r="U210" s="33">
        <v>446.76197450387389</v>
      </c>
      <c r="V210" s="33">
        <v>459.28815729707918</v>
      </c>
      <c r="W210" s="33">
        <v>475.39520609751696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62.886410894849753</v>
      </c>
      <c r="C212" s="117">
        <f t="shared" si="101"/>
        <v>63.972382001683577</v>
      </c>
      <c r="D212" s="117">
        <f t="shared" si="101"/>
        <v>65.444028209958631</v>
      </c>
      <c r="E212" s="117">
        <f t="shared" si="101"/>
        <v>72.234063763639128</v>
      </c>
      <c r="F212" s="117">
        <f t="shared" si="101"/>
        <v>62.406134579171891</v>
      </c>
      <c r="G212" s="117">
        <f t="shared" si="101"/>
        <v>71.889522002390564</v>
      </c>
      <c r="H212" s="117">
        <f t="shared" si="101"/>
        <v>59.335840351486219</v>
      </c>
      <c r="I212" s="117">
        <f t="shared" si="101"/>
        <v>63.443317655949969</v>
      </c>
      <c r="J212" s="117">
        <f t="shared" si="101"/>
        <v>53.286701458609016</v>
      </c>
      <c r="K212" s="117">
        <f t="shared" si="101"/>
        <v>56.40997970825881</v>
      </c>
      <c r="L212" s="117">
        <f t="shared" si="101"/>
        <v>53.91836859456216</v>
      </c>
      <c r="M212" s="117">
        <f t="shared" si="101"/>
        <v>52.399460971788471</v>
      </c>
      <c r="N212" s="117">
        <f t="shared" si="101"/>
        <v>49.482666904205757</v>
      </c>
      <c r="O212" s="117">
        <f t="shared" si="101"/>
        <v>47.73186007528907</v>
      </c>
      <c r="P212" s="117">
        <f t="shared" si="101"/>
        <v>47.128640134396321</v>
      </c>
      <c r="Q212" s="117">
        <f t="shared" si="101"/>
        <v>46.45402599389633</v>
      </c>
      <c r="R212" s="117">
        <f t="shared" ref="R212:V212" si="102">R213+R216+R218+R227</f>
        <v>45.706712818938627</v>
      </c>
      <c r="S212" s="117">
        <f t="shared" si="102"/>
        <v>47.359762327356464</v>
      </c>
      <c r="T212" s="117">
        <f t="shared" si="102"/>
        <v>47.596106776674574</v>
      </c>
      <c r="U212" s="117">
        <f t="shared" si="102"/>
        <v>48.633395737472263</v>
      </c>
      <c r="V212" s="117">
        <f t="shared" si="102"/>
        <v>46.837454161385487</v>
      </c>
      <c r="W212" s="117">
        <f t="shared" ref="W212" si="103">W213+W216+W218+W227</f>
        <v>46.043458424887937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204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204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62.886410894849753</v>
      </c>
      <c r="C227" s="122">
        <v>63.972382001683577</v>
      </c>
      <c r="D227" s="122">
        <v>65.444028209958631</v>
      </c>
      <c r="E227" s="122">
        <v>72.234063763639128</v>
      </c>
      <c r="F227" s="122">
        <v>62.406134579171891</v>
      </c>
      <c r="G227" s="122">
        <v>71.889522002390564</v>
      </c>
      <c r="H227" s="122">
        <v>59.335840351486219</v>
      </c>
      <c r="I227" s="122">
        <v>63.443317655949969</v>
      </c>
      <c r="J227" s="122">
        <v>53.286701458609016</v>
      </c>
      <c r="K227" s="122">
        <v>56.40997970825881</v>
      </c>
      <c r="L227" s="122">
        <v>53.91836859456216</v>
      </c>
      <c r="M227" s="122">
        <v>52.399460971788471</v>
      </c>
      <c r="N227" s="122">
        <v>49.482666904205757</v>
      </c>
      <c r="O227" s="122">
        <v>47.73186007528907</v>
      </c>
      <c r="P227" s="122">
        <v>47.128640134396321</v>
      </c>
      <c r="Q227" s="122">
        <v>46.45402599389633</v>
      </c>
      <c r="R227" s="122">
        <v>45.706712818938627</v>
      </c>
      <c r="S227" s="122">
        <v>47.359762327356464</v>
      </c>
      <c r="T227" s="122">
        <v>47.596106776674574</v>
      </c>
      <c r="U227" s="122">
        <v>48.633395737472263</v>
      </c>
      <c r="V227" s="122">
        <v>46.837454161385487</v>
      </c>
      <c r="W227" s="122">
        <v>46.043458424887937</v>
      </c>
      <c r="DA227" s="130" t="s">
        <v>2709</v>
      </c>
    </row>
    <row r="228" spans="1:105" ht="12" customHeight="1" x14ac:dyDescent="0.25">
      <c r="A228" s="97" t="s">
        <v>50</v>
      </c>
      <c r="B228" s="98">
        <v>150.8648424231032</v>
      </c>
      <c r="C228" s="98">
        <v>155.09457481249837</v>
      </c>
      <c r="D228" s="98">
        <v>166.0431032169873</v>
      </c>
      <c r="E228" s="98">
        <v>194.31296434192123</v>
      </c>
      <c r="F228" s="98">
        <v>178.29902802724914</v>
      </c>
      <c r="G228" s="98">
        <v>214.26114329442768</v>
      </c>
      <c r="H228" s="98">
        <v>185.45137826411769</v>
      </c>
      <c r="I228" s="98">
        <v>204.59393844380807</v>
      </c>
      <c r="J228" s="98">
        <v>177.74748684652261</v>
      </c>
      <c r="K228" s="98">
        <v>192.80430528639843</v>
      </c>
      <c r="L228" s="98">
        <v>187.24667791147374</v>
      </c>
      <c r="M228" s="98">
        <v>184.88174345461508</v>
      </c>
      <c r="N228" s="98">
        <v>179.82767376533118</v>
      </c>
      <c r="O228" s="98">
        <v>176.02380772994564</v>
      </c>
      <c r="P228" s="98">
        <v>176.86592001995439</v>
      </c>
      <c r="Q228" s="98">
        <v>177.55803447562673</v>
      </c>
      <c r="R228" s="98">
        <v>177.72772841754778</v>
      </c>
      <c r="S228" s="98">
        <v>188.09212610741432</v>
      </c>
      <c r="T228" s="98">
        <v>190.89156190211159</v>
      </c>
      <c r="U228" s="98">
        <v>198.94647677656758</v>
      </c>
      <c r="V228" s="98">
        <v>195.60451205198737</v>
      </c>
      <c r="W228" s="98">
        <v>192.02852931434521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133.8561870614918</v>
      </c>
      <c r="C231" s="118">
        <f t="shared" si="108"/>
        <v>145.63125968353006</v>
      </c>
      <c r="D231" s="118">
        <f t="shared" si="108"/>
        <v>144.10336165586261</v>
      </c>
      <c r="E231" s="118">
        <f t="shared" si="108"/>
        <v>142.91146044408191</v>
      </c>
      <c r="F231" s="118">
        <f t="shared" si="108"/>
        <v>144.46000505060314</v>
      </c>
      <c r="G231" s="118">
        <f t="shared" si="108"/>
        <v>147.3477909487201</v>
      </c>
      <c r="H231" s="118">
        <f t="shared" si="108"/>
        <v>146.27360613514463</v>
      </c>
      <c r="I231" s="118">
        <f t="shared" si="108"/>
        <v>139.01244745071739</v>
      </c>
      <c r="J231" s="118">
        <f t="shared" si="108"/>
        <v>141.30615565732637</v>
      </c>
      <c r="K231" s="118">
        <f t="shared" si="108"/>
        <v>143.61881837345166</v>
      </c>
      <c r="L231" s="118">
        <f t="shared" si="108"/>
        <v>161.50072638913156</v>
      </c>
      <c r="M231" s="118">
        <f t="shared" si="108"/>
        <v>146.32240104403667</v>
      </c>
      <c r="N231" s="118">
        <f t="shared" si="108"/>
        <v>147.49398039701117</v>
      </c>
      <c r="O231" s="118">
        <f t="shared" si="108"/>
        <v>153.02013359333432</v>
      </c>
      <c r="P231" s="118">
        <f t="shared" si="108"/>
        <v>135.01567612377121</v>
      </c>
      <c r="Q231" s="118">
        <f t="shared" si="108"/>
        <v>138.30119699298245</v>
      </c>
      <c r="R231" s="118">
        <f t="shared" ref="R231:V231" si="109">R232+R235+R237+R246</f>
        <v>144.20868072787167</v>
      </c>
      <c r="S231" s="118">
        <f t="shared" si="109"/>
        <v>145.96127037715968</v>
      </c>
      <c r="T231" s="118">
        <f t="shared" si="109"/>
        <v>142.75190150238691</v>
      </c>
      <c r="U231" s="118">
        <f t="shared" si="109"/>
        <v>142.02287857374156</v>
      </c>
      <c r="V231" s="118">
        <f t="shared" si="109"/>
        <v>140.73096711977936</v>
      </c>
      <c r="W231" s="118">
        <f t="shared" ref="W231" si="110">W232+W235+W237+W246</f>
        <v>150.78366434973904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112.34622379061513</v>
      </c>
      <c r="C232" s="123">
        <f t="shared" si="111"/>
        <v>123.03784281375529</v>
      </c>
      <c r="D232" s="123">
        <f t="shared" si="111"/>
        <v>121.06118988465057</v>
      </c>
      <c r="E232" s="123">
        <f t="shared" si="111"/>
        <v>118.75775391976188</v>
      </c>
      <c r="F232" s="123">
        <f t="shared" si="111"/>
        <v>120.5198983790436</v>
      </c>
      <c r="G232" s="123">
        <f t="shared" si="111"/>
        <v>122.55183374256752</v>
      </c>
      <c r="H232" s="123">
        <f t="shared" si="111"/>
        <v>121.96997898517915</v>
      </c>
      <c r="I232" s="123">
        <f t="shared" si="111"/>
        <v>114.38394698031981</v>
      </c>
      <c r="J232" s="123">
        <f t="shared" si="111"/>
        <v>117.83896471810668</v>
      </c>
      <c r="K232" s="123">
        <f t="shared" si="111"/>
        <v>119.76121480034851</v>
      </c>
      <c r="L232" s="123">
        <f t="shared" si="111"/>
        <v>137.15764530294106</v>
      </c>
      <c r="M232" s="123">
        <f t="shared" si="111"/>
        <v>122.00182337293201</v>
      </c>
      <c r="N232" s="123">
        <f t="shared" si="111"/>
        <v>123.70002596981082</v>
      </c>
      <c r="O232" s="123">
        <f t="shared" si="111"/>
        <v>129.33753140916681</v>
      </c>
      <c r="P232" s="123">
        <f t="shared" si="111"/>
        <v>112.05931856665686</v>
      </c>
      <c r="Q232" s="123">
        <f t="shared" si="111"/>
        <v>115.01506052657902</v>
      </c>
      <c r="R232" s="123">
        <f t="shared" ref="R232:V232" si="112">SUM(R233:R234)</f>
        <v>120.83067878145299</v>
      </c>
      <c r="S232" s="123">
        <f t="shared" si="112"/>
        <v>121.90331048915844</v>
      </c>
      <c r="T232" s="123">
        <f t="shared" si="112"/>
        <v>118.83833143049833</v>
      </c>
      <c r="U232" s="123">
        <f t="shared" si="112"/>
        <v>118.40782319608323</v>
      </c>
      <c r="V232" s="123">
        <f t="shared" si="112"/>
        <v>117.41898171557384</v>
      </c>
      <c r="W232" s="123">
        <f t="shared" ref="W232" si="113">SUM(W233:W234)</f>
        <v>126.55593801470859</v>
      </c>
      <c r="DA232" s="130" t="s">
        <v>2863</v>
      </c>
    </row>
    <row r="233" spans="1:105" ht="12" customHeight="1" x14ac:dyDescent="0.25">
      <c r="A233" s="97" t="s">
        <v>204</v>
      </c>
      <c r="B233" s="99">
        <v>111.9765333141296</v>
      </c>
      <c r="C233" s="99">
        <v>122.63241187396089</v>
      </c>
      <c r="D233" s="99">
        <v>120.66303409169655</v>
      </c>
      <c r="E233" s="99">
        <v>118.37500049689145</v>
      </c>
      <c r="F233" s="99">
        <v>120.13021284698752</v>
      </c>
      <c r="G233" s="99">
        <v>122.16016774237862</v>
      </c>
      <c r="H233" s="99">
        <v>121.58729328744367</v>
      </c>
      <c r="I233" s="99">
        <v>114.03390542425839</v>
      </c>
      <c r="J233" s="99">
        <v>117.48030996235887</v>
      </c>
      <c r="K233" s="99">
        <v>119.40118576731139</v>
      </c>
      <c r="L233" s="99">
        <v>136.74390091959668</v>
      </c>
      <c r="M233" s="99">
        <v>121.64105923535689</v>
      </c>
      <c r="N233" s="99">
        <v>123.33536427818777</v>
      </c>
      <c r="O233" s="99">
        <v>128.9498797253564</v>
      </c>
      <c r="P233" s="99">
        <v>111.72901311532497</v>
      </c>
      <c r="Q233" s="99">
        <v>114.67661537436065</v>
      </c>
      <c r="R233" s="99">
        <v>120.47476228605137</v>
      </c>
      <c r="S233" s="99">
        <v>121.54752022034006</v>
      </c>
      <c r="T233" s="99">
        <v>118.49329913692887</v>
      </c>
      <c r="U233" s="99">
        <v>118.06416979648083</v>
      </c>
      <c r="V233" s="99">
        <v>117.07798625506638</v>
      </c>
      <c r="W233" s="99">
        <v>126.19039921311969</v>
      </c>
      <c r="DA233" s="63" t="s">
        <v>2864</v>
      </c>
    </row>
    <row r="234" spans="1:105" ht="12" customHeight="1" x14ac:dyDescent="0.25">
      <c r="A234" s="97" t="s">
        <v>53</v>
      </c>
      <c r="B234" s="99">
        <v>0.36969047648553499</v>
      </c>
      <c r="C234" s="99">
        <v>0.4054309397943997</v>
      </c>
      <c r="D234" s="99">
        <v>0.39815579295403253</v>
      </c>
      <c r="E234" s="99">
        <v>0.38275342287043512</v>
      </c>
      <c r="F234" s="99">
        <v>0.3896855320560822</v>
      </c>
      <c r="G234" s="99">
        <v>0.39166600018890824</v>
      </c>
      <c r="H234" s="99">
        <v>0.38268569773548394</v>
      </c>
      <c r="I234" s="99">
        <v>0.35004155606141962</v>
      </c>
      <c r="J234" s="99">
        <v>0.35865475574780414</v>
      </c>
      <c r="K234" s="99">
        <v>0.36002903303711714</v>
      </c>
      <c r="L234" s="99">
        <v>0.41374438334437463</v>
      </c>
      <c r="M234" s="99">
        <v>0.36076413757512066</v>
      </c>
      <c r="N234" s="99">
        <v>0.36466169162305145</v>
      </c>
      <c r="O234" s="99">
        <v>0.38765168381042403</v>
      </c>
      <c r="P234" s="99">
        <v>0.33030545133188127</v>
      </c>
      <c r="Q234" s="99">
        <v>0.33844515221836535</v>
      </c>
      <c r="R234" s="99">
        <v>0.35591649540161929</v>
      </c>
      <c r="S234" s="99">
        <v>0.3557902688183881</v>
      </c>
      <c r="T234" s="99">
        <v>0.34503229356946608</v>
      </c>
      <c r="U234" s="99">
        <v>0.34365339960239849</v>
      </c>
      <c r="V234" s="99">
        <v>0.3409954605074571</v>
      </c>
      <c r="W234" s="99">
        <v>0.36553880158889135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8.7627864036000105E-2</v>
      </c>
      <c r="C235" s="123">
        <f t="shared" si="114"/>
        <v>9.7228449282191098E-2</v>
      </c>
      <c r="D235" s="123">
        <f t="shared" si="114"/>
        <v>9.2828680443321043E-2</v>
      </c>
      <c r="E235" s="123">
        <f t="shared" si="114"/>
        <v>0.19481556468618966</v>
      </c>
      <c r="F235" s="123">
        <f t="shared" si="114"/>
        <v>9.3284708626496668E-2</v>
      </c>
      <c r="G235" s="123">
        <f t="shared" si="114"/>
        <v>0.11493902181876051</v>
      </c>
      <c r="H235" s="123">
        <f t="shared" si="114"/>
        <v>0.16222022557604546</v>
      </c>
      <c r="I235" s="123">
        <f t="shared" si="114"/>
        <v>0.14073971570732152</v>
      </c>
      <c r="J235" s="123">
        <f t="shared" si="114"/>
        <v>0.14325667669497469</v>
      </c>
      <c r="K235" s="123">
        <f t="shared" si="114"/>
        <v>0.14236165368457518</v>
      </c>
      <c r="L235" s="123">
        <f t="shared" si="114"/>
        <v>0.17145906691195978</v>
      </c>
      <c r="M235" s="123">
        <f t="shared" si="114"/>
        <v>0.17703195195824029</v>
      </c>
      <c r="N235" s="123">
        <f t="shared" si="114"/>
        <v>0.25280858383452109</v>
      </c>
      <c r="O235" s="123">
        <f t="shared" si="114"/>
        <v>0.20134893892056255</v>
      </c>
      <c r="P235" s="123">
        <f t="shared" si="114"/>
        <v>0.18271057778872762</v>
      </c>
      <c r="Q235" s="123">
        <f t="shared" si="114"/>
        <v>0.26124776518116333</v>
      </c>
      <c r="R235" s="123">
        <f t="shared" si="114"/>
        <v>0.24747797209773836</v>
      </c>
      <c r="S235" s="123">
        <f t="shared" si="114"/>
        <v>0.29111856733869912</v>
      </c>
      <c r="T235" s="123">
        <f t="shared" si="114"/>
        <v>0.27153879753507482</v>
      </c>
      <c r="U235" s="123">
        <f t="shared" si="114"/>
        <v>0.29422701480957236</v>
      </c>
      <c r="V235" s="123">
        <f t="shared" si="114"/>
        <v>0.26830143477890717</v>
      </c>
      <c r="W235" s="123">
        <f t="shared" si="114"/>
        <v>0.28730633896590752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8.7627864036000105E-2</v>
      </c>
      <c r="C236" s="99">
        <f>RES_hhdet_fecs!C129</f>
        <v>9.7228449282191098E-2</v>
      </c>
      <c r="D236" s="99">
        <f>RES_hhdet_fecs!D129</f>
        <v>9.2828680443321043E-2</v>
      </c>
      <c r="E236" s="99">
        <f>RES_hhdet_fecs!E129</f>
        <v>0.19481556468618966</v>
      </c>
      <c r="F236" s="99">
        <f>RES_hhdet_fecs!F129</f>
        <v>9.3284708626496668E-2</v>
      </c>
      <c r="G236" s="99">
        <f>RES_hhdet_fecs!G129</f>
        <v>0.11493902181876051</v>
      </c>
      <c r="H236" s="99">
        <f>RES_hhdet_fecs!H129</f>
        <v>0.16222022557604546</v>
      </c>
      <c r="I236" s="99">
        <f>RES_hhdet_fecs!I129</f>
        <v>0.14073971570732152</v>
      </c>
      <c r="J236" s="99">
        <f>RES_hhdet_fecs!J129</f>
        <v>0.14325667669497469</v>
      </c>
      <c r="K236" s="99">
        <f>RES_hhdet_fecs!K129</f>
        <v>0.14236165368457518</v>
      </c>
      <c r="L236" s="99">
        <f>RES_hhdet_fecs!L129</f>
        <v>0.17145906691195978</v>
      </c>
      <c r="M236" s="99">
        <f>RES_hhdet_fecs!M129</f>
        <v>0.17703195195824029</v>
      </c>
      <c r="N236" s="99">
        <f>RES_hhdet_fecs!N129</f>
        <v>0.25280858383452109</v>
      </c>
      <c r="O236" s="99">
        <f>RES_hhdet_fecs!O129</f>
        <v>0.20134893892056255</v>
      </c>
      <c r="P236" s="99">
        <f>RES_hhdet_fecs!P129</f>
        <v>0.18271057778872762</v>
      </c>
      <c r="Q236" s="99">
        <f>RES_hhdet_fecs!Q129</f>
        <v>0.26124776518116333</v>
      </c>
      <c r="R236" s="99">
        <f>RES_hhdet_fecs!R129</f>
        <v>0.24747797209773836</v>
      </c>
      <c r="S236" s="99">
        <f>RES_hhdet_fecs!S129</f>
        <v>0.29111856733869912</v>
      </c>
      <c r="T236" s="99">
        <f>RES_hhdet_fecs!T129</f>
        <v>0.27153879753507482</v>
      </c>
      <c r="U236" s="99">
        <f>RES_hhdet_fecs!U129</f>
        <v>0.29422701480957236</v>
      </c>
      <c r="V236" s="99">
        <f>RES_hhdet_fecs!V129</f>
        <v>0.26830143477890717</v>
      </c>
      <c r="W236" s="99">
        <f>RES_hhdet_fecs!W129</f>
        <v>0.28730633896590752</v>
      </c>
      <c r="DA236" s="63" t="s">
        <v>2867</v>
      </c>
    </row>
    <row r="237" spans="1:105" ht="12" customHeight="1" x14ac:dyDescent="0.25">
      <c r="A237" s="121" t="s">
        <v>55</v>
      </c>
      <c r="B237" s="123">
        <v>14.101033772438372</v>
      </c>
      <c r="C237" s="123">
        <v>15.060427973157466</v>
      </c>
      <c r="D237" s="123">
        <v>15.382427521939894</v>
      </c>
      <c r="E237" s="123">
        <v>15.60086867648123</v>
      </c>
      <c r="F237" s="123">
        <v>15.882398140268423</v>
      </c>
      <c r="G237" s="123">
        <v>16.230466532830619</v>
      </c>
      <c r="H237" s="123">
        <v>16.120148324123502</v>
      </c>
      <c r="I237" s="123">
        <v>16.483229578695489</v>
      </c>
      <c r="J237" s="123">
        <v>15.857875986536296</v>
      </c>
      <c r="K237" s="123">
        <v>16.176716705325056</v>
      </c>
      <c r="L237" s="123">
        <v>16.523314923421303</v>
      </c>
      <c r="M237" s="123">
        <v>16.886528158973618</v>
      </c>
      <c r="N237" s="123">
        <v>16.390281047780537</v>
      </c>
      <c r="O237" s="123">
        <v>16.413784730571493</v>
      </c>
      <c r="P237" s="123">
        <v>16.036943261616152</v>
      </c>
      <c r="Q237" s="123">
        <v>16.321686600353846</v>
      </c>
      <c r="R237" s="123">
        <v>16.512301740742007</v>
      </c>
      <c r="S237" s="123">
        <v>16.928045600251277</v>
      </c>
      <c r="T237" s="123">
        <v>16.936985192050294</v>
      </c>
      <c r="U237" s="123">
        <v>16.659272946607448</v>
      </c>
      <c r="V237" s="123">
        <v>16.421889968888411</v>
      </c>
      <c r="W237" s="123">
        <v>17.306064921263772</v>
      </c>
      <c r="DA237" s="130" t="s">
        <v>2868</v>
      </c>
    </row>
    <row r="238" spans="1:105" ht="12" customHeight="1" x14ac:dyDescent="0.25">
      <c r="A238" s="97" t="s">
        <v>128</v>
      </c>
      <c r="B238" s="99">
        <v>12.857839961457538</v>
      </c>
      <c r="C238" s="99">
        <v>14.024504172420224</v>
      </c>
      <c r="D238" s="99">
        <v>14.272566677319656</v>
      </c>
      <c r="E238" s="99">
        <v>14.459144398785185</v>
      </c>
      <c r="F238" s="99">
        <v>14.732333645844045</v>
      </c>
      <c r="G238" s="99">
        <v>15.172196491794079</v>
      </c>
      <c r="H238" s="99">
        <v>15.095969632239786</v>
      </c>
      <c r="I238" s="99">
        <v>15.269122603038202</v>
      </c>
      <c r="J238" s="99">
        <v>14.803095871247221</v>
      </c>
      <c r="K238" s="99">
        <v>15.158565266530678</v>
      </c>
      <c r="L238" s="99">
        <v>15.533507985479972</v>
      </c>
      <c r="M238" s="99">
        <v>15.796545086432701</v>
      </c>
      <c r="N238" s="99">
        <v>15.309160109546591</v>
      </c>
      <c r="O238" s="99">
        <v>15.388682159104004</v>
      </c>
      <c r="P238" s="99">
        <v>15.287300219035199</v>
      </c>
      <c r="Q238" s="99">
        <v>15.527111678239326</v>
      </c>
      <c r="R238" s="99">
        <v>15.751236463492583</v>
      </c>
      <c r="S238" s="99">
        <v>16.005160476605216</v>
      </c>
      <c r="T238" s="99">
        <v>15.940485635954534</v>
      </c>
      <c r="U238" s="99">
        <v>15.833788139011416</v>
      </c>
      <c r="V238" s="99">
        <v>15.67526611611788</v>
      </c>
      <c r="W238" s="99">
        <v>16.646222833587437</v>
      </c>
      <c r="DA238" s="63" t="s">
        <v>2869</v>
      </c>
    </row>
    <row r="239" spans="1:105" ht="12" customHeight="1" x14ac:dyDescent="0.25">
      <c r="A239" s="97" t="s">
        <v>127</v>
      </c>
      <c r="B239" s="99">
        <v>15.839818174282172</v>
      </c>
      <c r="C239" s="99">
        <v>15.838690462758391</v>
      </c>
      <c r="D239" s="99">
        <v>16.751652144632224</v>
      </c>
      <c r="E239" s="99">
        <v>16.190666651790043</v>
      </c>
      <c r="F239" s="99">
        <v>17.956795095827943</v>
      </c>
      <c r="G239" s="99">
        <v>17.916789894332208</v>
      </c>
      <c r="H239" s="99">
        <v>16.958021595728738</v>
      </c>
      <c r="I239" s="99">
        <v>17.599617600585567</v>
      </c>
      <c r="J239" s="99">
        <v>16.763032028434164</v>
      </c>
      <c r="K239" s="99">
        <v>16.745925896469924</v>
      </c>
      <c r="L239" s="99">
        <v>17.177277427714451</v>
      </c>
      <c r="M239" s="99">
        <v>17.549110686386548</v>
      </c>
      <c r="N239" s="99">
        <v>16.289543762746884</v>
      </c>
      <c r="O239" s="99">
        <v>15.940603134701499</v>
      </c>
      <c r="P239" s="99">
        <v>16.03978085728945</v>
      </c>
      <c r="Q239" s="99">
        <v>15.98911700888122</v>
      </c>
      <c r="R239" s="99">
        <v>16.222531600610683</v>
      </c>
      <c r="S239" s="99">
        <v>16.806395886246484</v>
      </c>
      <c r="T239" s="99">
        <v>15.976818447197484</v>
      </c>
      <c r="U239" s="99">
        <v>16.314526579442099</v>
      </c>
      <c r="V239" s="99">
        <v>15.890472071457893</v>
      </c>
      <c r="W239" s="99">
        <v>17.423336193775913</v>
      </c>
      <c r="DA239" s="63" t="s">
        <v>2870</v>
      </c>
    </row>
    <row r="240" spans="1:105" ht="12" customHeight="1" x14ac:dyDescent="0.25">
      <c r="A240" s="100" t="s">
        <v>204</v>
      </c>
      <c r="B240" s="102">
        <v>8.0288496179932114</v>
      </c>
      <c r="C240" s="102">
        <v>7.7827024003823189</v>
      </c>
      <c r="D240" s="102">
        <v>8.2705055811607018</v>
      </c>
      <c r="E240" s="102">
        <v>7.926657734240691</v>
      </c>
      <c r="F240" s="102">
        <v>8.9980789485405541</v>
      </c>
      <c r="G240" s="102">
        <v>8.8333899521210419</v>
      </c>
      <c r="H240" s="102">
        <v>8.2137123724418739</v>
      </c>
      <c r="I240" s="102">
        <v>9.1299990461879403</v>
      </c>
      <c r="J240" s="102">
        <v>8.18364587809487</v>
      </c>
      <c r="K240" s="102">
        <v>8.1543324246409217</v>
      </c>
      <c r="L240" s="102">
        <v>8.4789765709868501</v>
      </c>
      <c r="M240" s="102">
        <v>8.5971106382283971</v>
      </c>
      <c r="N240" s="102">
        <v>7.8858833727817581</v>
      </c>
      <c r="O240" s="102">
        <v>7.8483014695110151</v>
      </c>
      <c r="P240" s="102">
        <v>7.5067963579886241</v>
      </c>
      <c r="Q240" s="102">
        <v>7.4174160499297965</v>
      </c>
      <c r="R240" s="102">
        <v>7.5160559313306177</v>
      </c>
      <c r="S240" s="102">
        <v>8.0251194785368956</v>
      </c>
      <c r="T240" s="102">
        <v>7.7234576602398635</v>
      </c>
      <c r="U240" s="102">
        <v>7.7437771342713395</v>
      </c>
      <c r="V240" s="102">
        <v>7.3747180373844134</v>
      </c>
      <c r="W240" s="102">
        <v>8.4258961885474211</v>
      </c>
      <c r="DA240" s="131" t="s">
        <v>2871</v>
      </c>
    </row>
    <row r="241" spans="1:105" ht="12" customHeight="1" x14ac:dyDescent="0.25">
      <c r="A241" s="103" t="s">
        <v>52</v>
      </c>
      <c r="B241" s="105">
        <v>7.8109685562889606</v>
      </c>
      <c r="C241" s="105">
        <v>8.055988062376068</v>
      </c>
      <c r="D241" s="105">
        <v>8.4811465634715226</v>
      </c>
      <c r="E241" s="105">
        <v>8.2640089175493578</v>
      </c>
      <c r="F241" s="105">
        <v>8.9587161472873884</v>
      </c>
      <c r="G241" s="105">
        <v>9.0833999422111642</v>
      </c>
      <c r="H241" s="105">
        <v>8.7443092232868658</v>
      </c>
      <c r="I241" s="105">
        <v>8.4696185543976235</v>
      </c>
      <c r="J241" s="105">
        <v>8.5793861503392979</v>
      </c>
      <c r="K241" s="105">
        <v>8.5915934718290004</v>
      </c>
      <c r="L241" s="105">
        <v>8.6983008567276006</v>
      </c>
      <c r="M241" s="105">
        <v>8.9520000481581565</v>
      </c>
      <c r="N241" s="105">
        <v>8.4036603899651361</v>
      </c>
      <c r="O241" s="105">
        <v>8.0923016651904849</v>
      </c>
      <c r="P241" s="105">
        <v>8.5329844993008326</v>
      </c>
      <c r="Q241" s="105">
        <v>8.5717009589514213</v>
      </c>
      <c r="R241" s="105">
        <v>8.7064756692800618</v>
      </c>
      <c r="S241" s="105">
        <v>8.7812764077095906</v>
      </c>
      <c r="T241" s="105">
        <v>8.253360786957618</v>
      </c>
      <c r="U241" s="105">
        <v>8.5707494451707618</v>
      </c>
      <c r="V241" s="105">
        <v>8.515754034073483</v>
      </c>
      <c r="W241" s="105">
        <v>8.9974400052284906</v>
      </c>
      <c r="DA241" s="132" t="s">
        <v>2872</v>
      </c>
    </row>
    <row r="242" spans="1:105" ht="12" customHeight="1" x14ac:dyDescent="0.25">
      <c r="A242" s="106" t="s">
        <v>122</v>
      </c>
      <c r="B242" s="102">
        <v>22.559080861276225</v>
      </c>
      <c r="C242" s="102">
        <v>22.223892960981647</v>
      </c>
      <c r="D242" s="102">
        <v>23.264806890557367</v>
      </c>
      <c r="E242" s="102">
        <v>23.866314678162137</v>
      </c>
      <c r="F242" s="102">
        <v>23.861254251971509</v>
      </c>
      <c r="G242" s="102">
        <v>23.797422368301028</v>
      </c>
      <c r="H242" s="102">
        <v>23.514210127933243</v>
      </c>
      <c r="I242" s="102">
        <v>24.925701219156959</v>
      </c>
      <c r="J242" s="102">
        <v>23.322417239716248</v>
      </c>
      <c r="K242" s="102">
        <v>23.091263561553511</v>
      </c>
      <c r="L242" s="102">
        <v>23.558862031254822</v>
      </c>
      <c r="M242" s="102">
        <v>24.481627057953002</v>
      </c>
      <c r="N242" s="102">
        <v>23.497576088679772</v>
      </c>
      <c r="O242" s="102">
        <v>23.018405042360502</v>
      </c>
      <c r="P242" s="102">
        <v>21.089833828230248</v>
      </c>
      <c r="Q242" s="102">
        <v>21.433167825958652</v>
      </c>
      <c r="R242" s="102">
        <v>21.295834488393385</v>
      </c>
      <c r="S242" s="102">
        <v>22.078591726412512</v>
      </c>
      <c r="T242" s="102">
        <v>22.111640753489446</v>
      </c>
      <c r="U242" s="102">
        <v>21.006518201091787</v>
      </c>
      <c r="V242" s="102">
        <v>20.470442608133592</v>
      </c>
      <c r="W242" s="102">
        <v>20.648978915478398</v>
      </c>
      <c r="DA242" s="131" t="s">
        <v>2873</v>
      </c>
    </row>
    <row r="243" spans="1:105" ht="12" customHeight="1" x14ac:dyDescent="0.25">
      <c r="A243" s="107" t="s">
        <v>121</v>
      </c>
      <c r="B243" s="105">
        <v>20.462908511315543</v>
      </c>
      <c r="C243" s="105">
        <v>20.307513428642064</v>
      </c>
      <c r="D243" s="105">
        <v>21.25679678960304</v>
      </c>
      <c r="E243" s="105">
        <v>21.615495640849073</v>
      </c>
      <c r="F243" s="105">
        <v>22.073620978390423</v>
      </c>
      <c r="G243" s="105">
        <v>21.96486918082007</v>
      </c>
      <c r="H243" s="105">
        <v>21.577448604480587</v>
      </c>
      <c r="I243" s="105">
        <v>23.620500417425834</v>
      </c>
      <c r="J243" s="105">
        <v>21.597848638393</v>
      </c>
      <c r="K243" s="105">
        <v>21.824509364328829</v>
      </c>
      <c r="L243" s="105">
        <v>21.982232936658214</v>
      </c>
      <c r="M243" s="105">
        <v>23.506933704028391</v>
      </c>
      <c r="N243" s="105">
        <v>22.399801866307591</v>
      </c>
      <c r="O243" s="105">
        <v>21.974696918976523</v>
      </c>
      <c r="P243" s="105">
        <v>19.604377641000763</v>
      </c>
      <c r="Q243" s="105">
        <v>19.957346525421393</v>
      </c>
      <c r="R243" s="105">
        <v>20.008768346957414</v>
      </c>
      <c r="S243" s="105">
        <v>21.440065834480269</v>
      </c>
      <c r="T243" s="105">
        <v>22.07452394618803</v>
      </c>
      <c r="U243" s="105">
        <v>21.086541184310853</v>
      </c>
      <c r="V243" s="105">
        <v>20.635349666474049</v>
      </c>
      <c r="W243" s="105">
        <v>21.525921355916793</v>
      </c>
      <c r="DA243" s="132" t="s">
        <v>2874</v>
      </c>
    </row>
    <row r="244" spans="1:105" ht="12" customHeight="1" x14ac:dyDescent="0.25">
      <c r="A244" s="108" t="s">
        <v>53</v>
      </c>
      <c r="B244" s="99">
        <v>10.198985384735174</v>
      </c>
      <c r="C244" s="99">
        <v>9.6935968559242696</v>
      </c>
      <c r="D244" s="99">
        <v>10.381933918770343</v>
      </c>
      <c r="E244" s="99">
        <v>10.524229206579871</v>
      </c>
      <c r="F244" s="99">
        <v>11.33259106211708</v>
      </c>
      <c r="G244" s="99">
        <v>11.102589505194041</v>
      </c>
      <c r="H244" s="99">
        <v>10.745925679934363</v>
      </c>
      <c r="I244" s="99">
        <v>12.873888564187814</v>
      </c>
      <c r="J244" s="99">
        <v>10.779442304399264</v>
      </c>
      <c r="K244" s="99">
        <v>10.990485509523408</v>
      </c>
      <c r="L244" s="99">
        <v>10.866109695601597</v>
      </c>
      <c r="M244" s="99">
        <v>12.108631467217911</v>
      </c>
      <c r="N244" s="99">
        <v>11.529728454443338</v>
      </c>
      <c r="O244" s="99">
        <v>11.691999112894438</v>
      </c>
      <c r="P244" s="99">
        <v>9.3957847194217958</v>
      </c>
      <c r="Q244" s="99">
        <v>9.4774880317456365</v>
      </c>
      <c r="R244" s="99">
        <v>9.5731082845813713</v>
      </c>
      <c r="S244" s="99">
        <v>10.826907381843611</v>
      </c>
      <c r="T244" s="99">
        <v>10.334785400864876</v>
      </c>
      <c r="U244" s="99">
        <v>9.8879274613525823</v>
      </c>
      <c r="V244" s="99">
        <v>9.0760687590604352</v>
      </c>
      <c r="W244" s="99">
        <v>10.393208136335977</v>
      </c>
      <c r="DA244" s="63" t="s">
        <v>2875</v>
      </c>
    </row>
    <row r="245" spans="1:105" ht="12" customHeight="1" x14ac:dyDescent="0.25">
      <c r="A245" s="108" t="s">
        <v>52</v>
      </c>
      <c r="B245" s="99">
        <v>10.263923126580377</v>
      </c>
      <c r="C245" s="99">
        <v>10.613916572717789</v>
      </c>
      <c r="D245" s="99">
        <v>10.874862870832692</v>
      </c>
      <c r="E245" s="99">
        <v>11.091266434269206</v>
      </c>
      <c r="F245" s="99">
        <v>10.74102991627335</v>
      </c>
      <c r="G245" s="99">
        <v>10.862279675626029</v>
      </c>
      <c r="H245" s="99">
        <v>10.831522924546224</v>
      </c>
      <c r="I245" s="99">
        <v>10.74661185323802</v>
      </c>
      <c r="J245" s="99">
        <v>10.818406333993728</v>
      </c>
      <c r="K245" s="99">
        <v>10.834023854805418</v>
      </c>
      <c r="L245" s="99">
        <v>11.116123241056622</v>
      </c>
      <c r="M245" s="99">
        <v>11.398302236810485</v>
      </c>
      <c r="N245" s="99">
        <v>10.870073411864245</v>
      </c>
      <c r="O245" s="99">
        <v>10.282697806082082</v>
      </c>
      <c r="P245" s="99">
        <v>10.208592921578971</v>
      </c>
      <c r="Q245" s="99">
        <v>10.479858493675756</v>
      </c>
      <c r="R245" s="99">
        <v>10.435660062376044</v>
      </c>
      <c r="S245" s="99">
        <v>10.613158452636661</v>
      </c>
      <c r="T245" s="99">
        <v>11.739738545323151</v>
      </c>
      <c r="U245" s="99">
        <v>11.198613722958269</v>
      </c>
      <c r="V245" s="99">
        <v>11.559280907413614</v>
      </c>
      <c r="W245" s="99">
        <v>11.132713219580813</v>
      </c>
      <c r="DA245" s="63" t="s">
        <v>2876</v>
      </c>
    </row>
    <row r="246" spans="1:105" ht="12" customHeight="1" x14ac:dyDescent="0.25">
      <c r="A246" s="121" t="s">
        <v>54</v>
      </c>
      <c r="B246" s="123">
        <v>7.3213016344023014</v>
      </c>
      <c r="C246" s="123">
        <v>7.4357604473351282</v>
      </c>
      <c r="D246" s="123">
        <v>7.5669155688288319</v>
      </c>
      <c r="E246" s="123">
        <v>8.3580222831526019</v>
      </c>
      <c r="F246" s="123">
        <v>7.964423822664636</v>
      </c>
      <c r="G246" s="123">
        <v>8.4505516515031989</v>
      </c>
      <c r="H246" s="123">
        <v>8.0212586002659272</v>
      </c>
      <c r="I246" s="123">
        <v>8.0045311759947797</v>
      </c>
      <c r="J246" s="123">
        <v>7.4660582759884138</v>
      </c>
      <c r="K246" s="123">
        <v>7.5385252140935206</v>
      </c>
      <c r="L246" s="123">
        <v>7.6483070958572315</v>
      </c>
      <c r="M246" s="123">
        <v>7.257017560172808</v>
      </c>
      <c r="N246" s="123">
        <v>7.1508647955852878</v>
      </c>
      <c r="O246" s="123">
        <v>7.0674685146754612</v>
      </c>
      <c r="P246" s="123">
        <v>6.7367037177094682</v>
      </c>
      <c r="Q246" s="123">
        <v>6.7032021008684115</v>
      </c>
      <c r="R246" s="123">
        <v>6.6182222335789413</v>
      </c>
      <c r="S246" s="123">
        <v>6.8387957204112828</v>
      </c>
      <c r="T246" s="123">
        <v>6.7050460823032223</v>
      </c>
      <c r="U246" s="123">
        <v>6.6615554162413053</v>
      </c>
      <c r="V246" s="123">
        <v>6.6217940005382028</v>
      </c>
      <c r="W246" s="123">
        <v>6.6343550748007711</v>
      </c>
      <c r="DA246" s="130" t="s">
        <v>2877</v>
      </c>
    </row>
    <row r="247" spans="1:105" ht="12" customHeight="1" x14ac:dyDescent="0.25">
      <c r="A247" s="97" t="s">
        <v>50</v>
      </c>
      <c r="B247" s="99">
        <v>7.7124990680086949</v>
      </c>
      <c r="C247" s="99">
        <v>7.903998527731436</v>
      </c>
      <c r="D247" s="99">
        <v>8.4354592882345276</v>
      </c>
      <c r="E247" s="99">
        <v>9.8393586031075397</v>
      </c>
      <c r="F247" s="99">
        <v>8.9965081277168739</v>
      </c>
      <c r="G247" s="99">
        <v>10.775363834486697</v>
      </c>
      <c r="H247" s="99">
        <v>9.2973420117227921</v>
      </c>
      <c r="I247" s="99">
        <v>10.222593969307606</v>
      </c>
      <c r="J247" s="99">
        <v>8.854887553871027</v>
      </c>
      <c r="K247" s="99">
        <v>9.5634238835767373</v>
      </c>
      <c r="L247" s="99">
        <v>9.2390913644920438</v>
      </c>
      <c r="M247" s="99">
        <v>9.0672683273679553</v>
      </c>
      <c r="N247" s="99">
        <v>8.7660262974054781</v>
      </c>
      <c r="O247" s="99">
        <v>8.5258614905017893</v>
      </c>
      <c r="P247" s="99">
        <v>8.5058064894492365</v>
      </c>
      <c r="Q247" s="99">
        <v>8.4807909293732422</v>
      </c>
      <c r="R247" s="99">
        <v>8.4509017845640386</v>
      </c>
      <c r="S247" s="99">
        <v>8.9091507893860626</v>
      </c>
      <c r="T247" s="99">
        <v>9.0009185043465116</v>
      </c>
      <c r="U247" s="99">
        <v>9.3320749387448121</v>
      </c>
      <c r="V247" s="99">
        <v>9.116107911531893</v>
      </c>
      <c r="W247" s="99">
        <v>8.8909963517090187</v>
      </c>
      <c r="DA247" s="63" t="s">
        <v>2878</v>
      </c>
    </row>
    <row r="248" spans="1:105" ht="12" customHeight="1" x14ac:dyDescent="0.25">
      <c r="A248" s="109" t="s">
        <v>120</v>
      </c>
      <c r="B248" s="110">
        <v>7.0416762520961642</v>
      </c>
      <c r="C248" s="110">
        <v>7.107033663849597</v>
      </c>
      <c r="D248" s="110">
        <v>7.001890496079433</v>
      </c>
      <c r="E248" s="110">
        <v>7.4815158460520772</v>
      </c>
      <c r="F248" s="110">
        <v>7.4086659144629792</v>
      </c>
      <c r="G248" s="110">
        <v>7.2766545288652775</v>
      </c>
      <c r="H248" s="110">
        <v>7.4208767374867435</v>
      </c>
      <c r="I248" s="110">
        <v>7.0075730217087555</v>
      </c>
      <c r="J248" s="110">
        <v>6.8714442304732142</v>
      </c>
      <c r="K248" s="110">
        <v>6.70106740657359</v>
      </c>
      <c r="L248" s="110">
        <v>7.0049891614281075</v>
      </c>
      <c r="M248" s="110">
        <v>6.5410262393175955</v>
      </c>
      <c r="N248" s="110">
        <v>6.5377036126930435</v>
      </c>
      <c r="O248" s="110">
        <v>6.5248638482913162</v>
      </c>
      <c r="P248" s="110">
        <v>6.0940556834387278</v>
      </c>
      <c r="Q248" s="110">
        <v>6.0733498285991745</v>
      </c>
      <c r="R248" s="110">
        <v>5.9837341746422128</v>
      </c>
      <c r="S248" s="110">
        <v>6.1420723700302595</v>
      </c>
      <c r="T248" s="110">
        <v>5.9424637041703017</v>
      </c>
      <c r="U248" s="110">
        <v>5.7975159602954962</v>
      </c>
      <c r="V248" s="110">
        <v>5.8364903511497479</v>
      </c>
      <c r="W248" s="110">
        <v>5.9226140167586845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103.55162970572715</v>
      </c>
      <c r="C250" s="118">
        <f t="shared" si="115"/>
        <v>112.77390905225822</v>
      </c>
      <c r="D250" s="118">
        <f t="shared" si="115"/>
        <v>112.24444863633423</v>
      </c>
      <c r="E250" s="118">
        <f t="shared" si="115"/>
        <v>111.3494493008363</v>
      </c>
      <c r="F250" s="118">
        <f t="shared" si="115"/>
        <v>113.31894797471443</v>
      </c>
      <c r="G250" s="118">
        <f t="shared" si="115"/>
        <v>115.81282883849974</v>
      </c>
      <c r="H250" s="118">
        <f t="shared" si="115"/>
        <v>115.3419530431095</v>
      </c>
      <c r="I250" s="118">
        <f t="shared" si="115"/>
        <v>109.70216480433893</v>
      </c>
      <c r="J250" s="118">
        <f t="shared" si="115"/>
        <v>112.22644094764003</v>
      </c>
      <c r="K250" s="118">
        <f t="shared" si="115"/>
        <v>114.40652588471421</v>
      </c>
      <c r="L250" s="118">
        <f t="shared" si="115"/>
        <v>129.38754177440791</v>
      </c>
      <c r="M250" s="118">
        <f t="shared" si="115"/>
        <v>117.73375124387947</v>
      </c>
      <c r="N250" s="118">
        <f t="shared" si="115"/>
        <v>119.37578697534639</v>
      </c>
      <c r="O250" s="118">
        <f t="shared" si="115"/>
        <v>125.30641086675273</v>
      </c>
      <c r="P250" s="118">
        <f t="shared" si="115"/>
        <v>110.67614377127755</v>
      </c>
      <c r="Q250" s="118">
        <f t="shared" si="115"/>
        <v>114.12319810392012</v>
      </c>
      <c r="R250" s="118">
        <f t="shared" ref="R250:V250" si="116">R251+R254+R256+R265</f>
        <v>119.54032729758821</v>
      </c>
      <c r="S250" s="118">
        <f t="shared" si="116"/>
        <v>121.5714350661525</v>
      </c>
      <c r="T250" s="118">
        <f t="shared" si="116"/>
        <v>118.98091705817207</v>
      </c>
      <c r="U250" s="118">
        <f t="shared" si="116"/>
        <v>119.25546785578591</v>
      </c>
      <c r="V250" s="118">
        <f t="shared" si="116"/>
        <v>118.52936131937152</v>
      </c>
      <c r="W250" s="118">
        <f t="shared" ref="W250" si="117">W251+W254+W256+W265</f>
        <v>127.55100191318567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87.282369100755275</v>
      </c>
      <c r="C251" s="123">
        <f t="shared" si="118"/>
        <v>95.641078595444341</v>
      </c>
      <c r="D251" s="123">
        <f t="shared" si="118"/>
        <v>94.665709553167076</v>
      </c>
      <c r="E251" s="123">
        <f t="shared" si="118"/>
        <v>92.801827161141745</v>
      </c>
      <c r="F251" s="123">
        <f t="shared" si="118"/>
        <v>94.820093854414665</v>
      </c>
      <c r="G251" s="123">
        <f t="shared" si="118"/>
        <v>96.618265353986175</v>
      </c>
      <c r="H251" s="123">
        <f t="shared" si="118"/>
        <v>96.25113142577149</v>
      </c>
      <c r="I251" s="123">
        <f t="shared" si="118"/>
        <v>90.353219920451195</v>
      </c>
      <c r="J251" s="123">
        <f t="shared" si="118"/>
        <v>93.623603695390528</v>
      </c>
      <c r="K251" s="123">
        <f t="shared" si="118"/>
        <v>95.43433749888942</v>
      </c>
      <c r="L251" s="123">
        <f t="shared" si="118"/>
        <v>109.81191680025853</v>
      </c>
      <c r="M251" s="123">
        <f t="shared" si="118"/>
        <v>97.995253366644079</v>
      </c>
      <c r="N251" s="123">
        <f t="shared" si="118"/>
        <v>99.778601473944846</v>
      </c>
      <c r="O251" s="123">
        <f t="shared" si="118"/>
        <v>105.75775140864471</v>
      </c>
      <c r="P251" s="123">
        <f t="shared" si="118"/>
        <v>91.652449972358667</v>
      </c>
      <c r="Q251" s="123">
        <f t="shared" si="118"/>
        <v>94.524598722143111</v>
      </c>
      <c r="R251" s="123">
        <f t="shared" ref="R251:V251" si="119">SUM(R252:R253)</f>
        <v>99.766242592077873</v>
      </c>
      <c r="S251" s="123">
        <f t="shared" si="119"/>
        <v>100.99805427397538</v>
      </c>
      <c r="T251" s="123">
        <f t="shared" si="119"/>
        <v>98.452784949402272</v>
      </c>
      <c r="U251" s="123">
        <f t="shared" si="119"/>
        <v>98.763038117926968</v>
      </c>
      <c r="V251" s="123">
        <f t="shared" si="119"/>
        <v>98.178699313479754</v>
      </c>
      <c r="W251" s="123">
        <f t="shared" ref="W251" si="120">SUM(W252:W253)</f>
        <v>106.15474428679561</v>
      </c>
      <c r="DA251" s="130" t="s">
        <v>3031</v>
      </c>
    </row>
    <row r="252" spans="1:105" ht="12" customHeight="1" x14ac:dyDescent="0.25">
      <c r="A252" s="97" t="s">
        <v>204</v>
      </c>
      <c r="B252" s="99">
        <v>86.912678624269745</v>
      </c>
      <c r="C252" s="99">
        <v>95.235647655649942</v>
      </c>
      <c r="D252" s="99">
        <v>94.267553760213048</v>
      </c>
      <c r="E252" s="99">
        <v>92.419073738271308</v>
      </c>
      <c r="F252" s="99">
        <v>94.430408322358588</v>
      </c>
      <c r="G252" s="99">
        <v>96.226599353797269</v>
      </c>
      <c r="H252" s="99">
        <v>95.868445728036008</v>
      </c>
      <c r="I252" s="99">
        <v>90.003178364389782</v>
      </c>
      <c r="J252" s="99">
        <v>93.264948939642721</v>
      </c>
      <c r="K252" s="99">
        <v>95.074308465852297</v>
      </c>
      <c r="L252" s="99">
        <v>109.39817241691415</v>
      </c>
      <c r="M252" s="99">
        <v>97.634489229068961</v>
      </c>
      <c r="N252" s="99">
        <v>99.413939782321791</v>
      </c>
      <c r="O252" s="99">
        <v>105.37009972483429</v>
      </c>
      <c r="P252" s="99">
        <v>91.322144521026786</v>
      </c>
      <c r="Q252" s="99">
        <v>94.186153569924741</v>
      </c>
      <c r="R252" s="99">
        <v>99.410326096676258</v>
      </c>
      <c r="S252" s="99">
        <v>100.642264005157</v>
      </c>
      <c r="T252" s="99">
        <v>98.107752655832812</v>
      </c>
      <c r="U252" s="99">
        <v>98.419384718324565</v>
      </c>
      <c r="V252" s="99">
        <v>97.837703852972297</v>
      </c>
      <c r="W252" s="99">
        <v>105.78920548520671</v>
      </c>
      <c r="DA252" s="63" t="s">
        <v>3032</v>
      </c>
    </row>
    <row r="253" spans="1:105" ht="12" customHeight="1" x14ac:dyDescent="0.25">
      <c r="A253" s="97" t="s">
        <v>53</v>
      </c>
      <c r="B253" s="99">
        <v>0.36969047648553499</v>
      </c>
      <c r="C253" s="99">
        <v>0.4054309397943997</v>
      </c>
      <c r="D253" s="99">
        <v>0.39815579295403253</v>
      </c>
      <c r="E253" s="99">
        <v>0.38275342287043512</v>
      </c>
      <c r="F253" s="99">
        <v>0.3896855320560822</v>
      </c>
      <c r="G253" s="99">
        <v>0.39166600018890824</v>
      </c>
      <c r="H253" s="99">
        <v>0.38268569773548394</v>
      </c>
      <c r="I253" s="99">
        <v>0.35004155606141962</v>
      </c>
      <c r="J253" s="99">
        <v>0.35865475574780414</v>
      </c>
      <c r="K253" s="99">
        <v>0.36002903303711714</v>
      </c>
      <c r="L253" s="99">
        <v>0.41374438334437463</v>
      </c>
      <c r="M253" s="99">
        <v>0.36076413757512066</v>
      </c>
      <c r="N253" s="99">
        <v>0.36466169162305145</v>
      </c>
      <c r="O253" s="99">
        <v>0.38765168381042403</v>
      </c>
      <c r="P253" s="99">
        <v>0.33030545133188127</v>
      </c>
      <c r="Q253" s="99">
        <v>0.33844515221836535</v>
      </c>
      <c r="R253" s="99">
        <v>0.35591649540161929</v>
      </c>
      <c r="S253" s="99">
        <v>0.3557902688183881</v>
      </c>
      <c r="T253" s="99">
        <v>0.34503229356946608</v>
      </c>
      <c r="U253" s="99">
        <v>0.34365339960239849</v>
      </c>
      <c r="V253" s="99">
        <v>0.3409954605074571</v>
      </c>
      <c r="W253" s="99">
        <v>0.36553880158889135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0.16051026256936299</v>
      </c>
      <c r="C254" s="123">
        <f t="shared" si="121"/>
        <v>0.18571980670878427</v>
      </c>
      <c r="D254" s="123">
        <f t="shared" si="121"/>
        <v>0.18566110833235105</v>
      </c>
      <c r="E254" s="123">
        <f t="shared" si="121"/>
        <v>0.40739947960304401</v>
      </c>
      <c r="F254" s="123">
        <f t="shared" si="121"/>
        <v>0.20795818335239441</v>
      </c>
      <c r="G254" s="123">
        <f t="shared" si="121"/>
        <v>0.27221499825910656</v>
      </c>
      <c r="H254" s="123">
        <f t="shared" si="121"/>
        <v>0.40936697844888026</v>
      </c>
      <c r="I254" s="123">
        <f t="shared" si="121"/>
        <v>0.36275037161856499</v>
      </c>
      <c r="J254" s="123">
        <f t="shared" si="121"/>
        <v>0.37934386418977023</v>
      </c>
      <c r="K254" s="123">
        <f t="shared" si="121"/>
        <v>0.38830595593895456</v>
      </c>
      <c r="L254" s="123">
        <f t="shared" si="121"/>
        <v>0.4794498032034431</v>
      </c>
      <c r="M254" s="123">
        <f t="shared" si="121"/>
        <v>0.51224036215757196</v>
      </c>
      <c r="N254" s="123">
        <f t="shared" si="121"/>
        <v>0.75015742181575995</v>
      </c>
      <c r="O254" s="123">
        <f t="shared" si="121"/>
        <v>0.63247680541748996</v>
      </c>
      <c r="P254" s="123">
        <f t="shared" si="121"/>
        <v>0.59823847471519143</v>
      </c>
      <c r="Q254" s="123">
        <f t="shared" si="121"/>
        <v>0.86733983055574382</v>
      </c>
      <c r="R254" s="123">
        <f t="shared" si="121"/>
        <v>0.8481075339478914</v>
      </c>
      <c r="S254" s="123">
        <f t="shared" si="121"/>
        <v>1.0267366776295042</v>
      </c>
      <c r="T254" s="123">
        <f t="shared" si="121"/>
        <v>0.9878834370720625</v>
      </c>
      <c r="U254" s="123">
        <f t="shared" si="121"/>
        <v>1.0971079501322996</v>
      </c>
      <c r="V254" s="123">
        <f t="shared" si="121"/>
        <v>1.0304144112413862</v>
      </c>
      <c r="W254" s="123">
        <f t="shared" si="121"/>
        <v>1.126923867677097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0.16051026256936299</v>
      </c>
      <c r="C255" s="99">
        <f>RES_hhdet_tess!C129</f>
        <v>0.18571980670878427</v>
      </c>
      <c r="D255" s="99">
        <f>RES_hhdet_tess!D129</f>
        <v>0.18566110833235105</v>
      </c>
      <c r="E255" s="99">
        <f>RES_hhdet_tess!E129</f>
        <v>0.40739947960304401</v>
      </c>
      <c r="F255" s="99">
        <f>RES_hhdet_tess!F129</f>
        <v>0.20795818335239441</v>
      </c>
      <c r="G255" s="99">
        <f>RES_hhdet_tess!G129</f>
        <v>0.27221499825910656</v>
      </c>
      <c r="H255" s="99">
        <f>RES_hhdet_tess!H129</f>
        <v>0.40936697844888026</v>
      </c>
      <c r="I255" s="99">
        <f>RES_hhdet_tess!I129</f>
        <v>0.36275037161856499</v>
      </c>
      <c r="J255" s="99">
        <f>RES_hhdet_tess!J129</f>
        <v>0.37934386418977023</v>
      </c>
      <c r="K255" s="99">
        <f>RES_hhdet_tess!K129</f>
        <v>0.38830595593895456</v>
      </c>
      <c r="L255" s="99">
        <f>RES_hhdet_tess!L129</f>
        <v>0.4794498032034431</v>
      </c>
      <c r="M255" s="99">
        <f>RES_hhdet_tess!M129</f>
        <v>0.51224036215757196</v>
      </c>
      <c r="N255" s="99">
        <f>RES_hhdet_tess!N129</f>
        <v>0.75015742181575995</v>
      </c>
      <c r="O255" s="99">
        <f>RES_hhdet_tess!O129</f>
        <v>0.63247680541748996</v>
      </c>
      <c r="P255" s="99">
        <f>RES_hhdet_tess!P129</f>
        <v>0.59823847471519143</v>
      </c>
      <c r="Q255" s="99">
        <f>RES_hhdet_tess!Q129</f>
        <v>0.86733983055574382</v>
      </c>
      <c r="R255" s="99">
        <f>RES_hhdet_tess!R129</f>
        <v>0.8481075339478914</v>
      </c>
      <c r="S255" s="99">
        <f>RES_hhdet_tess!S129</f>
        <v>1.0267366776295042</v>
      </c>
      <c r="T255" s="99">
        <f>RES_hhdet_tess!T129</f>
        <v>0.9878834370720625</v>
      </c>
      <c r="U255" s="99">
        <f>RES_hhdet_tess!U129</f>
        <v>1.0971079501322996</v>
      </c>
      <c r="V255" s="99">
        <f>RES_hhdet_tess!V129</f>
        <v>1.0304144112413862</v>
      </c>
      <c r="W255" s="99">
        <f>RES_hhdet_tess!W129</f>
        <v>1.126923867677097</v>
      </c>
      <c r="DA255" s="63" t="s">
        <v>3035</v>
      </c>
    </row>
    <row r="256" spans="1:105" ht="12" customHeight="1" x14ac:dyDescent="0.25">
      <c r="A256" s="121" t="s">
        <v>55</v>
      </c>
      <c r="B256" s="123">
        <v>11.141275269496186</v>
      </c>
      <c r="C256" s="123">
        <v>11.890425162992273</v>
      </c>
      <c r="D256" s="123">
        <v>12.233473867968719</v>
      </c>
      <c r="E256" s="123">
        <v>12.428740703820955</v>
      </c>
      <c r="F256" s="123">
        <v>12.765089957605715</v>
      </c>
      <c r="G256" s="123">
        <v>13.093870164400347</v>
      </c>
      <c r="H256" s="123">
        <v>13.042217820962998</v>
      </c>
      <c r="I256" s="123">
        <v>13.386508063622035</v>
      </c>
      <c r="J256" s="123">
        <v>12.939500449623107</v>
      </c>
      <c r="K256" s="123">
        <v>13.263453538287198</v>
      </c>
      <c r="L256" s="123">
        <v>13.654185697951661</v>
      </c>
      <c r="M256" s="123">
        <v>14.058313641032402</v>
      </c>
      <c r="N256" s="123">
        <v>13.717002335494072</v>
      </c>
      <c r="O256" s="123">
        <v>13.815344583246711</v>
      </c>
      <c r="P256" s="123">
        <v>13.56166146421077</v>
      </c>
      <c r="Q256" s="123">
        <v>13.868280179383609</v>
      </c>
      <c r="R256" s="123">
        <v>14.098931897838451</v>
      </c>
      <c r="S256" s="123">
        <v>14.521710399950189</v>
      </c>
      <c r="T256" s="123">
        <v>14.583253223716792</v>
      </c>
      <c r="U256" s="123">
        <v>14.428230570814648</v>
      </c>
      <c r="V256" s="123">
        <v>14.305726945890555</v>
      </c>
      <c r="W256" s="123">
        <v>15.177958706058734</v>
      </c>
      <c r="DA256" s="130" t="s">
        <v>3036</v>
      </c>
    </row>
    <row r="257" spans="1:105" ht="12" customHeight="1" x14ac:dyDescent="0.25">
      <c r="A257" s="97" t="s">
        <v>128</v>
      </c>
      <c r="B257" s="99">
        <v>10.318131548836682</v>
      </c>
      <c r="C257" s="99">
        <v>11.202981079179029</v>
      </c>
      <c r="D257" s="99">
        <v>11.474073470350994</v>
      </c>
      <c r="E257" s="99">
        <v>11.626523584415136</v>
      </c>
      <c r="F257" s="99">
        <v>11.954079574326187</v>
      </c>
      <c r="G257" s="99">
        <v>12.31934864702276</v>
      </c>
      <c r="H257" s="99">
        <v>12.273401090894717</v>
      </c>
      <c r="I257" s="99">
        <v>12.450222713561182</v>
      </c>
      <c r="J257" s="99">
        <v>12.135275769743057</v>
      </c>
      <c r="K257" s="99">
        <v>12.484599694061504</v>
      </c>
      <c r="L257" s="99">
        <v>12.898230397154714</v>
      </c>
      <c r="M257" s="99">
        <v>13.210257390985882</v>
      </c>
      <c r="N257" s="99">
        <v>12.866659382927157</v>
      </c>
      <c r="O257" s="99">
        <v>13.007255093612562</v>
      </c>
      <c r="P257" s="99">
        <v>12.939935842692993</v>
      </c>
      <c r="Q257" s="99">
        <v>13.178406322804701</v>
      </c>
      <c r="R257" s="99">
        <v>13.425582076583201</v>
      </c>
      <c r="S257" s="99">
        <v>13.706702642552383</v>
      </c>
      <c r="T257" s="99">
        <v>13.677343479809648</v>
      </c>
      <c r="U257" s="99">
        <v>13.673403121254092</v>
      </c>
      <c r="V257" s="99">
        <v>13.609356992603969</v>
      </c>
      <c r="W257" s="99">
        <v>14.574120705794963</v>
      </c>
      <c r="DA257" s="63" t="s">
        <v>3037</v>
      </c>
    </row>
    <row r="258" spans="1:105" ht="12" customHeight="1" x14ac:dyDescent="0.25">
      <c r="A258" s="97" t="s">
        <v>127</v>
      </c>
      <c r="B258" s="99">
        <v>14.617851499455348</v>
      </c>
      <c r="C258" s="99">
        <v>14.69432644541674</v>
      </c>
      <c r="D258" s="99">
        <v>15.592747907357964</v>
      </c>
      <c r="E258" s="99">
        <v>15.106458647213913</v>
      </c>
      <c r="F258" s="99">
        <v>16.781209492423908</v>
      </c>
      <c r="G258" s="99">
        <v>16.818541435560348</v>
      </c>
      <c r="H258" s="99">
        <v>15.947229993159684</v>
      </c>
      <c r="I258" s="99">
        <v>16.511483453545036</v>
      </c>
      <c r="J258" s="99">
        <v>15.789139107241121</v>
      </c>
      <c r="K258" s="99">
        <v>15.759575759567857</v>
      </c>
      <c r="L258" s="99">
        <v>16.146005332569157</v>
      </c>
      <c r="M258" s="99">
        <v>16.527427032392428</v>
      </c>
      <c r="N258" s="99">
        <v>15.334810126354238</v>
      </c>
      <c r="O258" s="99">
        <v>14.976838542189524</v>
      </c>
      <c r="P258" s="99">
        <v>15.122940414076584</v>
      </c>
      <c r="Q258" s="99">
        <v>15.086824298646045</v>
      </c>
      <c r="R258" s="99">
        <v>15.338828068625542</v>
      </c>
      <c r="S258" s="99">
        <v>15.893290053310645</v>
      </c>
      <c r="T258" s="99">
        <v>15.045413097126827</v>
      </c>
      <c r="U258" s="99">
        <v>15.445026833720403</v>
      </c>
      <c r="V258" s="99">
        <v>15.064496592470318</v>
      </c>
      <c r="W258" s="99">
        <v>16.541448120001149</v>
      </c>
      <c r="DA258" s="63" t="s">
        <v>3038</v>
      </c>
    </row>
    <row r="259" spans="1:105" ht="12" customHeight="1" x14ac:dyDescent="0.25">
      <c r="A259" s="100" t="s">
        <v>204</v>
      </c>
      <c r="B259" s="102">
        <v>6.8068829431663866</v>
      </c>
      <c r="C259" s="102">
        <v>6.6383383830406695</v>
      </c>
      <c r="D259" s="102">
        <v>7.1116013438864405</v>
      </c>
      <c r="E259" s="102">
        <v>6.8424497296645557</v>
      </c>
      <c r="F259" s="102">
        <v>7.8224933451365226</v>
      </c>
      <c r="G259" s="102">
        <v>7.7351414933491904</v>
      </c>
      <c r="H259" s="102">
        <v>7.2029207698728195</v>
      </c>
      <c r="I259" s="102">
        <v>8.0418648991474111</v>
      </c>
      <c r="J259" s="102">
        <v>7.2097529569018226</v>
      </c>
      <c r="K259" s="102">
        <v>7.1679822877388535</v>
      </c>
      <c r="L259" s="102">
        <v>7.4477044758415589</v>
      </c>
      <c r="M259" s="102">
        <v>7.5754269842342739</v>
      </c>
      <c r="N259" s="102">
        <v>6.9311497363891021</v>
      </c>
      <c r="O259" s="102">
        <v>6.8845368769990349</v>
      </c>
      <c r="P259" s="102">
        <v>6.5899559147757509</v>
      </c>
      <c r="Q259" s="102">
        <v>6.515123339694628</v>
      </c>
      <c r="R259" s="102">
        <v>6.6323523993454767</v>
      </c>
      <c r="S259" s="102">
        <v>7.1120136456010536</v>
      </c>
      <c r="T259" s="102">
        <v>6.792052310169205</v>
      </c>
      <c r="U259" s="102">
        <v>6.8742773885496451</v>
      </c>
      <c r="V259" s="102">
        <v>6.5487425583968273</v>
      </c>
      <c r="W259" s="102">
        <v>7.544008114772657</v>
      </c>
      <c r="DA259" s="131" t="s">
        <v>3039</v>
      </c>
    </row>
    <row r="260" spans="1:105" ht="12" customHeight="1" x14ac:dyDescent="0.25">
      <c r="A260" s="103" t="s">
        <v>52</v>
      </c>
      <c r="B260" s="105">
        <v>7.8109685562889606</v>
      </c>
      <c r="C260" s="105">
        <v>8.055988062376068</v>
      </c>
      <c r="D260" s="105">
        <v>8.4811465634715226</v>
      </c>
      <c r="E260" s="105">
        <v>8.2640089175493578</v>
      </c>
      <c r="F260" s="105">
        <v>8.9587161472873884</v>
      </c>
      <c r="G260" s="105">
        <v>9.0833999422111642</v>
      </c>
      <c r="H260" s="105">
        <v>8.7443092232868658</v>
      </c>
      <c r="I260" s="105">
        <v>8.4696185543976235</v>
      </c>
      <c r="J260" s="105">
        <v>8.5793861503392979</v>
      </c>
      <c r="K260" s="105">
        <v>8.5915934718290004</v>
      </c>
      <c r="L260" s="105">
        <v>8.6983008567276006</v>
      </c>
      <c r="M260" s="105">
        <v>8.9520000481581565</v>
      </c>
      <c r="N260" s="105">
        <v>8.4036603899651361</v>
      </c>
      <c r="O260" s="105">
        <v>8.0923016651904849</v>
      </c>
      <c r="P260" s="105">
        <v>8.5329844993008326</v>
      </c>
      <c r="Q260" s="105">
        <v>8.5717009589514213</v>
      </c>
      <c r="R260" s="105">
        <v>8.7064756692800618</v>
      </c>
      <c r="S260" s="105">
        <v>8.7812764077095906</v>
      </c>
      <c r="T260" s="105">
        <v>8.253360786957618</v>
      </c>
      <c r="U260" s="105">
        <v>8.5707494451707618</v>
      </c>
      <c r="V260" s="105">
        <v>8.515754034073483</v>
      </c>
      <c r="W260" s="105">
        <v>8.9974400052284906</v>
      </c>
      <c r="DA260" s="132" t="s">
        <v>3040</v>
      </c>
    </row>
    <row r="261" spans="1:105" ht="12" customHeight="1" x14ac:dyDescent="0.25">
      <c r="A261" s="106" t="s">
        <v>122</v>
      </c>
      <c r="B261" s="102">
        <v>16.339309207723723</v>
      </c>
      <c r="C261" s="102">
        <v>16.166345624817293</v>
      </c>
      <c r="D261" s="102">
        <v>17.055595015285665</v>
      </c>
      <c r="E261" s="102">
        <v>17.486802183946057</v>
      </c>
      <c r="F261" s="102">
        <v>17.647191354731593</v>
      </c>
      <c r="G261" s="102">
        <v>17.767373466500462</v>
      </c>
      <c r="H261" s="102">
        <v>17.592066348292562</v>
      </c>
      <c r="I261" s="102">
        <v>18.783409725672701</v>
      </c>
      <c r="J261" s="102">
        <v>17.478628727797179</v>
      </c>
      <c r="K261" s="102">
        <v>17.223207302243104</v>
      </c>
      <c r="L261" s="102">
        <v>17.637195413929494</v>
      </c>
      <c r="M261" s="102">
        <v>18.376073854658525</v>
      </c>
      <c r="N261" s="102">
        <v>17.703300257798212</v>
      </c>
      <c r="O261" s="102">
        <v>17.344663628538392</v>
      </c>
      <c r="P261" s="102">
        <v>15.880337869507029</v>
      </c>
      <c r="Q261" s="102">
        <v>16.176269031467115</v>
      </c>
      <c r="R261" s="102">
        <v>16.184455701711926</v>
      </c>
      <c r="S261" s="102">
        <v>17.003590843744458</v>
      </c>
      <c r="T261" s="102">
        <v>17.182491491183832</v>
      </c>
      <c r="U261" s="102">
        <v>16.422683501927814</v>
      </c>
      <c r="V261" s="102">
        <v>16.196623366093625</v>
      </c>
      <c r="W261" s="102">
        <v>16.415974473621766</v>
      </c>
      <c r="DA261" s="131" t="s">
        <v>3041</v>
      </c>
    </row>
    <row r="262" spans="1:105" ht="12" customHeight="1" x14ac:dyDescent="0.25">
      <c r="A262" s="107" t="s">
        <v>121</v>
      </c>
      <c r="B262" s="105">
        <v>17.816400895479205</v>
      </c>
      <c r="C262" s="105">
        <v>17.859310138367221</v>
      </c>
      <c r="D262" s="105">
        <v>18.699563148334811</v>
      </c>
      <c r="E262" s="105">
        <v>19.091324219445195</v>
      </c>
      <c r="F262" s="105">
        <v>19.396162331467263</v>
      </c>
      <c r="G262" s="105">
        <v>19.395932574484014</v>
      </c>
      <c r="H262" s="105">
        <v>19.137481665602657</v>
      </c>
      <c r="I262" s="105">
        <v>20.735279589393969</v>
      </c>
      <c r="J262" s="105">
        <v>19.160321126244831</v>
      </c>
      <c r="K262" s="105">
        <v>19.34576409849976</v>
      </c>
      <c r="L262" s="105">
        <v>19.54252267161327</v>
      </c>
      <c r="M262" s="105">
        <v>20.831466977716524</v>
      </c>
      <c r="N262" s="105">
        <v>19.896158277255712</v>
      </c>
      <c r="O262" s="105">
        <v>19.488766380527991</v>
      </c>
      <c r="P262" s="105">
        <v>17.65693141095586</v>
      </c>
      <c r="Q262" s="105">
        <v>18.076572245348899</v>
      </c>
      <c r="R262" s="105">
        <v>18.162649261360663</v>
      </c>
      <c r="S262" s="105">
        <v>19.420559037673812</v>
      </c>
      <c r="T262" s="105">
        <v>20.187155274838958</v>
      </c>
      <c r="U262" s="105">
        <v>19.348754979774188</v>
      </c>
      <c r="V262" s="105">
        <v>19.101130102068179</v>
      </c>
      <c r="W262" s="105">
        <v>19.846868736003913</v>
      </c>
      <c r="DA262" s="132" t="s">
        <v>3042</v>
      </c>
    </row>
    <row r="263" spans="1:105" ht="12" customHeight="1" x14ac:dyDescent="0.25">
      <c r="A263" s="108" t="s">
        <v>53</v>
      </c>
      <c r="B263" s="99">
        <v>7.5524777688988305</v>
      </c>
      <c r="C263" s="99">
        <v>7.2453935656494242</v>
      </c>
      <c r="D263" s="99">
        <v>7.8247002775021146</v>
      </c>
      <c r="E263" s="99">
        <v>8.0000577851759846</v>
      </c>
      <c r="F263" s="99">
        <v>8.6551324151939149</v>
      </c>
      <c r="G263" s="99">
        <v>8.5336528988579925</v>
      </c>
      <c r="H263" s="99">
        <v>8.3059587410564255</v>
      </c>
      <c r="I263" s="99">
        <v>9.9886677361559428</v>
      </c>
      <c r="J263" s="99">
        <v>8.3419147922510977</v>
      </c>
      <c r="K263" s="99">
        <v>8.5117402436943497</v>
      </c>
      <c r="L263" s="99">
        <v>8.4263994305566552</v>
      </c>
      <c r="M263" s="99">
        <v>9.4331647409060455</v>
      </c>
      <c r="N263" s="99">
        <v>9.0260848653914731</v>
      </c>
      <c r="O263" s="99">
        <v>9.2060685744459132</v>
      </c>
      <c r="P263" s="99">
        <v>7.4483384893768871</v>
      </c>
      <c r="Q263" s="99">
        <v>7.5967137516731418</v>
      </c>
      <c r="R263" s="99">
        <v>7.7269891989846204</v>
      </c>
      <c r="S263" s="99">
        <v>8.8074005850371488</v>
      </c>
      <c r="T263" s="99">
        <v>8.4474167295158029</v>
      </c>
      <c r="U263" s="99">
        <v>8.1501412568159175</v>
      </c>
      <c r="V263" s="99">
        <v>7.541849194654568</v>
      </c>
      <c r="W263" s="99">
        <v>8.7141555164231015</v>
      </c>
      <c r="DA263" s="63" t="s">
        <v>3043</v>
      </c>
    </row>
    <row r="264" spans="1:105" ht="12" customHeight="1" x14ac:dyDescent="0.25">
      <c r="A264" s="108" t="s">
        <v>52</v>
      </c>
      <c r="B264" s="99">
        <v>10.263923126580377</v>
      </c>
      <c r="C264" s="99">
        <v>10.613916572717789</v>
      </c>
      <c r="D264" s="99">
        <v>10.874862870832692</v>
      </c>
      <c r="E264" s="99">
        <v>11.091266434269206</v>
      </c>
      <c r="F264" s="99">
        <v>10.74102991627335</v>
      </c>
      <c r="G264" s="99">
        <v>10.862279675626029</v>
      </c>
      <c r="H264" s="99">
        <v>10.831522924546224</v>
      </c>
      <c r="I264" s="99">
        <v>10.74661185323802</v>
      </c>
      <c r="J264" s="99">
        <v>10.818406333993728</v>
      </c>
      <c r="K264" s="99">
        <v>10.834023854805418</v>
      </c>
      <c r="L264" s="99">
        <v>11.116123241056622</v>
      </c>
      <c r="M264" s="99">
        <v>11.398302236810485</v>
      </c>
      <c r="N264" s="99">
        <v>10.870073411864245</v>
      </c>
      <c r="O264" s="99">
        <v>10.282697806082082</v>
      </c>
      <c r="P264" s="99">
        <v>10.208592921578971</v>
      </c>
      <c r="Q264" s="99">
        <v>10.479858493675756</v>
      </c>
      <c r="R264" s="99">
        <v>10.435660062376044</v>
      </c>
      <c r="S264" s="99">
        <v>10.613158452636661</v>
      </c>
      <c r="T264" s="99">
        <v>11.739738545323151</v>
      </c>
      <c r="U264" s="99">
        <v>11.198613722958269</v>
      </c>
      <c r="V264" s="99">
        <v>11.559280907413614</v>
      </c>
      <c r="W264" s="99">
        <v>11.132713219580813</v>
      </c>
      <c r="DA264" s="63" t="s">
        <v>3044</v>
      </c>
    </row>
    <row r="265" spans="1:105" ht="12" customHeight="1" x14ac:dyDescent="0.25">
      <c r="A265" s="121" t="s">
        <v>54</v>
      </c>
      <c r="B265" s="123">
        <v>4.9674750729063302</v>
      </c>
      <c r="C265" s="123">
        <v>5.0566854871128211</v>
      </c>
      <c r="D265" s="123">
        <v>5.1596041068660847</v>
      </c>
      <c r="E265" s="123">
        <v>5.7114819562705659</v>
      </c>
      <c r="F265" s="123">
        <v>5.5258059793416736</v>
      </c>
      <c r="G265" s="123">
        <v>5.8284783218541216</v>
      </c>
      <c r="H265" s="123">
        <v>5.6392368179261112</v>
      </c>
      <c r="I265" s="123">
        <v>5.5996864486471525</v>
      </c>
      <c r="J265" s="123">
        <v>5.2839929384366213</v>
      </c>
      <c r="K265" s="123">
        <v>5.3204288915986329</v>
      </c>
      <c r="L265" s="123">
        <v>5.4419894729942735</v>
      </c>
      <c r="M265" s="123">
        <v>5.1679438740454149</v>
      </c>
      <c r="N265" s="123">
        <v>5.1300257440917054</v>
      </c>
      <c r="O265" s="123">
        <v>5.1008380694438049</v>
      </c>
      <c r="P265" s="123">
        <v>4.8637938599929305</v>
      </c>
      <c r="Q265" s="123">
        <v>4.8629793718376497</v>
      </c>
      <c r="R265" s="123">
        <v>4.8270452737239857</v>
      </c>
      <c r="S265" s="123">
        <v>5.0249337145974184</v>
      </c>
      <c r="T265" s="123">
        <v>4.9569954479809422</v>
      </c>
      <c r="U265" s="123">
        <v>4.9670912169120021</v>
      </c>
      <c r="V265" s="123">
        <v>5.0145206487598335</v>
      </c>
      <c r="W265" s="123">
        <v>5.0913750526542394</v>
      </c>
      <c r="DA265" s="130" t="s">
        <v>3045</v>
      </c>
    </row>
    <row r="266" spans="1:105" ht="12" customHeight="1" x14ac:dyDescent="0.25">
      <c r="A266" s="97" t="s">
        <v>50</v>
      </c>
      <c r="B266" s="99">
        <v>4.5062256346138332</v>
      </c>
      <c r="C266" s="99">
        <v>4.6212904736466314</v>
      </c>
      <c r="D266" s="99">
        <v>4.9411533073087091</v>
      </c>
      <c r="E266" s="99">
        <v>5.7685033987901004</v>
      </c>
      <c r="F266" s="99">
        <v>5.3031760604966838</v>
      </c>
      <c r="G266" s="99">
        <v>6.3392337751362557</v>
      </c>
      <c r="H266" s="99">
        <v>5.5066763825144296</v>
      </c>
      <c r="I266" s="99">
        <v>6.0510193870283233</v>
      </c>
      <c r="J266" s="99">
        <v>5.2604610458956156</v>
      </c>
      <c r="K266" s="99">
        <v>5.6772460080480345</v>
      </c>
      <c r="L266" s="99">
        <v>5.4950345575170729</v>
      </c>
      <c r="M266" s="99">
        <v>5.4006141188952359</v>
      </c>
      <c r="N266" s="99">
        <v>5.2299171057681884</v>
      </c>
      <c r="O266" s="99">
        <v>5.0928312399001978</v>
      </c>
      <c r="P266" s="99">
        <v>5.0848670391003932</v>
      </c>
      <c r="Q266" s="99">
        <v>5.0679147210356232</v>
      </c>
      <c r="R266" s="99">
        <v>5.0514907440531029</v>
      </c>
      <c r="S266" s="99">
        <v>5.3303268370182257</v>
      </c>
      <c r="T266" s="99">
        <v>5.394702175321946</v>
      </c>
      <c r="U266" s="99">
        <v>5.6056966695928692</v>
      </c>
      <c r="V266" s="99">
        <v>5.4977987436060429</v>
      </c>
      <c r="W266" s="99">
        <v>5.3810396182021636</v>
      </c>
      <c r="DA266" s="63" t="s">
        <v>3046</v>
      </c>
    </row>
    <row r="267" spans="1:105" ht="12" customHeight="1" x14ac:dyDescent="0.25">
      <c r="A267" s="109" t="s">
        <v>120</v>
      </c>
      <c r="B267" s="110">
        <v>5.2971731727430544</v>
      </c>
      <c r="C267" s="110">
        <v>5.3623547786861181</v>
      </c>
      <c r="D267" s="110">
        <v>5.301715754390897</v>
      </c>
      <c r="E267" s="110">
        <v>5.6777423788715238</v>
      </c>
      <c r="F267" s="110">
        <v>5.6456879864555578</v>
      </c>
      <c r="G267" s="110">
        <v>5.5705760442559074</v>
      </c>
      <c r="H267" s="110">
        <v>5.7016049048620747</v>
      </c>
      <c r="I267" s="110">
        <v>5.39682471967647</v>
      </c>
      <c r="J267" s="110">
        <v>5.2940678944051234</v>
      </c>
      <c r="K267" s="110">
        <v>5.1728564305512066</v>
      </c>
      <c r="L267" s="110">
        <v>5.4205378815499401</v>
      </c>
      <c r="M267" s="110">
        <v>5.0759180183172301</v>
      </c>
      <c r="N267" s="110">
        <v>5.0921041459002918</v>
      </c>
      <c r="O267" s="110">
        <v>5.103817062860065</v>
      </c>
      <c r="P267" s="110">
        <v>4.7834863469117774</v>
      </c>
      <c r="Q267" s="110">
        <v>4.7903647191740157</v>
      </c>
      <c r="R267" s="110">
        <v>4.7493404885477046</v>
      </c>
      <c r="S267" s="110">
        <v>4.9221617202545787</v>
      </c>
      <c r="T267" s="110">
        <v>4.8116095659712546</v>
      </c>
      <c r="U267" s="110">
        <v>4.7604721290346221</v>
      </c>
      <c r="V267" s="110">
        <v>4.8623665634702924</v>
      </c>
      <c r="W267" s="110">
        <v>5.0000153108689434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0.7302906664120189</v>
      </c>
      <c r="C269" s="118">
        <f t="shared" si="122"/>
        <v>0.74058451331102326</v>
      </c>
      <c r="D269" s="118">
        <f t="shared" si="122"/>
        <v>0.75524833327332985</v>
      </c>
      <c r="E269" s="118">
        <f t="shared" si="122"/>
        <v>0.83088117625920255</v>
      </c>
      <c r="F269" s="118">
        <f t="shared" si="122"/>
        <v>0.71529327887390348</v>
      </c>
      <c r="G269" s="118">
        <f t="shared" si="122"/>
        <v>0.82127004227356359</v>
      </c>
      <c r="H269" s="118">
        <f t="shared" si="122"/>
        <v>0.67573699998607806</v>
      </c>
      <c r="I269" s="118">
        <f t="shared" si="122"/>
        <v>0.72008886344256551</v>
      </c>
      <c r="J269" s="118">
        <f t="shared" si="122"/>
        <v>0.603018004279255</v>
      </c>
      <c r="K269" s="118">
        <f t="shared" si="122"/>
        <v>0.63560086816062822</v>
      </c>
      <c r="L269" s="118">
        <f t="shared" si="122"/>
        <v>0.6043433447394353</v>
      </c>
      <c r="M269" s="118">
        <f t="shared" si="122"/>
        <v>0.58376912189264707</v>
      </c>
      <c r="N269" s="118">
        <f t="shared" si="122"/>
        <v>0.54793772352347103</v>
      </c>
      <c r="O269" s="118">
        <f t="shared" si="122"/>
        <v>0.52517867164288345</v>
      </c>
      <c r="P269" s="118">
        <f t="shared" si="122"/>
        <v>0.51485876338965897</v>
      </c>
      <c r="Q269" s="118">
        <f t="shared" si="122"/>
        <v>0.50402403497793968</v>
      </c>
      <c r="R269" s="118">
        <f t="shared" ref="R269:V269" si="123">R270+R273+R275+R284</f>
        <v>0.49369611845311523</v>
      </c>
      <c r="S269" s="118">
        <f t="shared" si="123"/>
        <v>0.50957377396126924</v>
      </c>
      <c r="T269" s="118">
        <f t="shared" si="123"/>
        <v>0.5098041756009698</v>
      </c>
      <c r="U269" s="118">
        <f t="shared" si="123"/>
        <v>0.51821313845173811</v>
      </c>
      <c r="V269" s="118">
        <f t="shared" si="123"/>
        <v>0.49585617964254353</v>
      </c>
      <c r="W269" s="118">
        <f t="shared" ref="W269" si="124">W270+W273+W275+W284</f>
        <v>0.48426655157009119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204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204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0.7302906664120189</v>
      </c>
      <c r="C284" s="123">
        <v>0.74058451331102326</v>
      </c>
      <c r="D284" s="123">
        <v>0.75524833327332985</v>
      </c>
      <c r="E284" s="123">
        <v>0.83088117625920255</v>
      </c>
      <c r="F284" s="123">
        <v>0.71529327887390348</v>
      </c>
      <c r="G284" s="123">
        <v>0.82127004227356359</v>
      </c>
      <c r="H284" s="123">
        <v>0.67573699998607806</v>
      </c>
      <c r="I284" s="123">
        <v>0.72008886344256551</v>
      </c>
      <c r="J284" s="123">
        <v>0.603018004279255</v>
      </c>
      <c r="K284" s="123">
        <v>0.63560086816062822</v>
      </c>
      <c r="L284" s="123">
        <v>0.6043433447394353</v>
      </c>
      <c r="M284" s="123">
        <v>0.58376912189264707</v>
      </c>
      <c r="N284" s="123">
        <v>0.54793772352347103</v>
      </c>
      <c r="O284" s="123">
        <v>0.52517867164288345</v>
      </c>
      <c r="P284" s="123">
        <v>0.51485876338965897</v>
      </c>
      <c r="Q284" s="123">
        <v>0.50402403497793968</v>
      </c>
      <c r="R284" s="123">
        <v>0.49369611845311523</v>
      </c>
      <c r="S284" s="123">
        <v>0.50957377396126924</v>
      </c>
      <c r="T284" s="123">
        <v>0.5098041756009698</v>
      </c>
      <c r="U284" s="123">
        <v>0.51821313845173811</v>
      </c>
      <c r="V284" s="123">
        <v>0.49585617964254353</v>
      </c>
      <c r="W284" s="123">
        <v>0.48426655157009119</v>
      </c>
      <c r="DA284" s="130" t="s">
        <v>3213</v>
      </c>
    </row>
    <row r="285" spans="1:105" ht="12" customHeight="1" x14ac:dyDescent="0.25">
      <c r="A285" s="97" t="s">
        <v>50</v>
      </c>
      <c r="B285" s="99">
        <v>1.7519712882888556</v>
      </c>
      <c r="C285" s="99">
        <v>1.7954723055594737</v>
      </c>
      <c r="D285" s="99">
        <v>1.9161989319153556</v>
      </c>
      <c r="E285" s="99">
        <v>2.2351087002819092</v>
      </c>
      <c r="F285" s="99">
        <v>2.0436467862921659</v>
      </c>
      <c r="G285" s="99">
        <v>2.4477316486419984</v>
      </c>
      <c r="H285" s="99">
        <v>2.1119842113829503</v>
      </c>
      <c r="I285" s="99">
        <v>2.3221644460679172</v>
      </c>
      <c r="J285" s="99">
        <v>2.011476256737343</v>
      </c>
      <c r="K285" s="99">
        <v>2.1724273693932918</v>
      </c>
      <c r="L285" s="99">
        <v>2.0987519943580129</v>
      </c>
      <c r="M285" s="99">
        <v>2.0597206732449056</v>
      </c>
      <c r="N285" s="99">
        <v>1.9912905337186282</v>
      </c>
      <c r="O285" s="99">
        <v>1.936734696182387</v>
      </c>
      <c r="P285" s="99">
        <v>1.932179002143289</v>
      </c>
      <c r="Q285" s="99">
        <v>1.9264964675164258</v>
      </c>
      <c r="R285" s="99">
        <v>1.9197068493815672</v>
      </c>
      <c r="S285" s="99">
        <v>2.0238026933169384</v>
      </c>
      <c r="T285" s="99">
        <v>2.0446486474473535</v>
      </c>
      <c r="U285" s="99">
        <v>2.1198741430852714</v>
      </c>
      <c r="V285" s="99">
        <v>2.0708150731835855</v>
      </c>
      <c r="W285" s="99">
        <v>2.0196787312542206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799.39594514140356</v>
      </c>
      <c r="D290" s="117">
        <f t="shared" si="129"/>
        <v>552.84046285475347</v>
      </c>
      <c r="E290" s="117">
        <f t="shared" si="129"/>
        <v>556.65728834661616</v>
      </c>
      <c r="F290" s="117">
        <f t="shared" si="129"/>
        <v>686.548206698385</v>
      </c>
      <c r="G290" s="117">
        <f t="shared" si="129"/>
        <v>480.02093263115302</v>
      </c>
      <c r="H290" s="117">
        <f t="shared" si="129"/>
        <v>389.58321465021299</v>
      </c>
      <c r="I290" s="117">
        <f t="shared" si="129"/>
        <v>508.33119649000054</v>
      </c>
      <c r="J290" s="117">
        <f t="shared" si="129"/>
        <v>562.96423001465701</v>
      </c>
      <c r="K290" s="117">
        <f t="shared" si="129"/>
        <v>585.97698543824595</v>
      </c>
      <c r="L290" s="117">
        <f t="shared" si="129"/>
        <v>574.6650624406924</v>
      </c>
      <c r="M290" s="117">
        <f t="shared" si="129"/>
        <v>665.10025699884454</v>
      </c>
      <c r="N290" s="117">
        <f t="shared" si="129"/>
        <v>724.94910628371338</v>
      </c>
      <c r="O290" s="117">
        <f t="shared" si="129"/>
        <v>740.91771807087537</v>
      </c>
      <c r="P290" s="117">
        <f t="shared" si="129"/>
        <v>538.45373792502448</v>
      </c>
      <c r="Q290" s="117">
        <f t="shared" si="129"/>
        <v>601.48622482488327</v>
      </c>
      <c r="R290" s="117">
        <f t="shared" ref="R290:V290" si="130">R291+R294+R296+R305</f>
        <v>422.67117283675469</v>
      </c>
      <c r="S290" s="117">
        <f t="shared" si="130"/>
        <v>396.93171483136479</v>
      </c>
      <c r="T290" s="117">
        <f t="shared" si="130"/>
        <v>277.05671935182568</v>
      </c>
      <c r="U290" s="117">
        <f t="shared" si="130"/>
        <v>356.20377675693248</v>
      </c>
      <c r="V290" s="117">
        <f t="shared" si="130"/>
        <v>305.35758207713502</v>
      </c>
      <c r="W290" s="117">
        <f t="shared" ref="W290" si="131">W291+W294+W296+W305</f>
        <v>399.93966422557384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685.9463259089913</v>
      </c>
      <c r="D291" s="122">
        <f t="shared" si="132"/>
        <v>473.82613011383478</v>
      </c>
      <c r="E291" s="122">
        <f t="shared" si="132"/>
        <v>473.18031818254627</v>
      </c>
      <c r="F291" s="122">
        <f t="shared" si="132"/>
        <v>570.86561083930007</v>
      </c>
      <c r="G291" s="122">
        <f t="shared" si="132"/>
        <v>398.75334704649453</v>
      </c>
      <c r="H291" s="122">
        <f t="shared" si="132"/>
        <v>320.72167286360389</v>
      </c>
      <c r="I291" s="122">
        <f t="shared" si="132"/>
        <v>415.46090769511039</v>
      </c>
      <c r="J291" s="122">
        <f t="shared" si="132"/>
        <v>476.25188637137927</v>
      </c>
      <c r="K291" s="122">
        <f t="shared" si="132"/>
        <v>486.70575892323495</v>
      </c>
      <c r="L291" s="122">
        <f t="shared" si="132"/>
        <v>479.31054585757431</v>
      </c>
      <c r="M291" s="122">
        <f t="shared" si="132"/>
        <v>544.00963091849462</v>
      </c>
      <c r="N291" s="122">
        <f t="shared" si="132"/>
        <v>593.9653308783403</v>
      </c>
      <c r="O291" s="122">
        <f t="shared" si="132"/>
        <v>617.21441111380318</v>
      </c>
      <c r="P291" s="122">
        <f t="shared" si="132"/>
        <v>433.3035909157901</v>
      </c>
      <c r="Q291" s="122">
        <f t="shared" si="132"/>
        <v>482.40596876186987</v>
      </c>
      <c r="R291" s="122">
        <f t="shared" ref="R291:V291" si="133">SUM(R292:R293)</f>
        <v>339.05966681421535</v>
      </c>
      <c r="S291" s="122">
        <f t="shared" si="133"/>
        <v>317.2064210814907</v>
      </c>
      <c r="T291" s="122">
        <f t="shared" si="133"/>
        <v>225.49432680669861</v>
      </c>
      <c r="U291" s="122">
        <f t="shared" si="133"/>
        <v>282.10364578244059</v>
      </c>
      <c r="V291" s="122">
        <f t="shared" si="133"/>
        <v>237.44147043704459</v>
      </c>
      <c r="W291" s="122">
        <f t="shared" ref="W291" si="134">SUM(W292:W293)</f>
        <v>307.7234084975056</v>
      </c>
      <c r="DA291" s="130" t="s">
        <v>3367</v>
      </c>
    </row>
    <row r="292" spans="1:105" ht="12" customHeight="1" x14ac:dyDescent="0.25">
      <c r="A292" s="97" t="s">
        <v>204</v>
      </c>
      <c r="B292" s="98"/>
      <c r="C292" s="98">
        <v>683.62245224727144</v>
      </c>
      <c r="D292" s="98">
        <v>472.08646568147049</v>
      </c>
      <c r="E292" s="98">
        <v>471.49692763742911</v>
      </c>
      <c r="F292" s="98">
        <v>568.81379869232649</v>
      </c>
      <c r="G292" s="98">
        <v>397.37284965281322</v>
      </c>
      <c r="H292" s="98">
        <v>319.64831909635024</v>
      </c>
      <c r="I292" s="98">
        <v>414.16720860299682</v>
      </c>
      <c r="J292" s="98">
        <v>474.81408005510616</v>
      </c>
      <c r="K292" s="98">
        <v>485.27247710662692</v>
      </c>
      <c r="L292" s="98">
        <v>477.86870292098268</v>
      </c>
      <c r="M292" s="98">
        <v>542.4007917014369</v>
      </c>
      <c r="N292" s="98">
        <v>592.18192671392592</v>
      </c>
      <c r="O292" s="98">
        <v>615.35353383955032</v>
      </c>
      <c r="P292" s="98">
        <v>431.87956002395293</v>
      </c>
      <c r="Q292" s="98">
        <v>480.82344552210969</v>
      </c>
      <c r="R292" s="98">
        <v>337.99246040839597</v>
      </c>
      <c r="S292" s="98">
        <v>316.22976129063363</v>
      </c>
      <c r="T292" s="98">
        <v>224.80064330746922</v>
      </c>
      <c r="U292" s="98">
        <v>281.24897496373183</v>
      </c>
      <c r="V292" s="98">
        <v>236.72021942327032</v>
      </c>
      <c r="W292" s="98">
        <v>306.81687614988789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2.3238736617198179</v>
      </c>
      <c r="D293" s="98">
        <v>1.7396644323642867</v>
      </c>
      <c r="E293" s="98">
        <v>1.6833905451171853</v>
      </c>
      <c r="F293" s="98">
        <v>2.0518121469736217</v>
      </c>
      <c r="G293" s="98">
        <v>1.3804973936813338</v>
      </c>
      <c r="H293" s="98">
        <v>1.0733537672536653</v>
      </c>
      <c r="I293" s="98">
        <v>1.2936990921135807</v>
      </c>
      <c r="J293" s="98">
        <v>1.4378063162730863</v>
      </c>
      <c r="K293" s="98">
        <v>1.433281816608007</v>
      </c>
      <c r="L293" s="98">
        <v>1.4418429365916143</v>
      </c>
      <c r="M293" s="98">
        <v>1.6088392170577339</v>
      </c>
      <c r="N293" s="98">
        <v>1.7834041644143317</v>
      </c>
      <c r="O293" s="98">
        <v>1.8608772742528517</v>
      </c>
      <c r="P293" s="98">
        <v>1.4240308918371685</v>
      </c>
      <c r="Q293" s="98">
        <v>1.5825232397601909</v>
      </c>
      <c r="R293" s="98">
        <v>1.067206405819386</v>
      </c>
      <c r="S293" s="98">
        <v>0.97665979085707244</v>
      </c>
      <c r="T293" s="98">
        <v>0.69368349922939476</v>
      </c>
      <c r="U293" s="98">
        <v>0.85467081870875461</v>
      </c>
      <c r="V293" s="98">
        <v>0.72125101377427669</v>
      </c>
      <c r="W293" s="98">
        <v>0.90653234761770485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0.52402297406301046</v>
      </c>
      <c r="D294" s="122">
        <f t="shared" si="135"/>
        <v>0.15883660234048616</v>
      </c>
      <c r="E294" s="122">
        <f t="shared" si="135"/>
        <v>0.54438714335685989</v>
      </c>
      <c r="F294" s="122">
        <f t="shared" si="135"/>
        <v>1.0903271713785214</v>
      </c>
      <c r="G294" s="122">
        <f t="shared" si="135"/>
        <v>0.61761256188891034</v>
      </c>
      <c r="H294" s="122">
        <f t="shared" si="135"/>
        <v>0.88533219661938556</v>
      </c>
      <c r="I294" s="122">
        <f t="shared" si="135"/>
        <v>1.0923881644656486</v>
      </c>
      <c r="J294" s="122">
        <f t="shared" si="135"/>
        <v>0.65474506898847473</v>
      </c>
      <c r="K294" s="122">
        <f t="shared" si="135"/>
        <v>0.93312356580240974</v>
      </c>
      <c r="L294" s="122">
        <f t="shared" si="135"/>
        <v>1.0880610881667647</v>
      </c>
      <c r="M294" s="122">
        <f t="shared" si="135"/>
        <v>1.3442531965029951</v>
      </c>
      <c r="N294" s="122">
        <f t="shared" si="135"/>
        <v>2.2331902951037321</v>
      </c>
      <c r="O294" s="122">
        <f t="shared" si="135"/>
        <v>1.2507458975043153</v>
      </c>
      <c r="P294" s="122">
        <f t="shared" si="135"/>
        <v>0.57569407715828591</v>
      </c>
      <c r="Q294" s="122">
        <f t="shared" si="135"/>
        <v>0.71698226884178506</v>
      </c>
      <c r="R294" s="122">
        <f t="shared" si="135"/>
        <v>0.70131225607914671</v>
      </c>
      <c r="S294" s="122">
        <f t="shared" si="135"/>
        <v>0.66851588724775513</v>
      </c>
      <c r="T294" s="122">
        <f t="shared" si="135"/>
        <v>0.58295457187277655</v>
      </c>
      <c r="U294" s="122">
        <f t="shared" si="135"/>
        <v>0.68328827877498677</v>
      </c>
      <c r="V294" s="122">
        <f t="shared" si="135"/>
        <v>0.51530389952928801</v>
      </c>
      <c r="W294" s="122">
        <f t="shared" si="135"/>
        <v>0.79944675823369671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0.52402297406301046</v>
      </c>
      <c r="D295" s="98">
        <v>0.15883660234048616</v>
      </c>
      <c r="E295" s="98">
        <v>0.54438714335685989</v>
      </c>
      <c r="F295" s="98">
        <v>1.0903271713785214</v>
      </c>
      <c r="G295" s="98">
        <v>0.61761256188891034</v>
      </c>
      <c r="H295" s="98">
        <v>0.88533219661938556</v>
      </c>
      <c r="I295" s="98">
        <v>1.0923881644656486</v>
      </c>
      <c r="J295" s="98">
        <v>0.65474506898847473</v>
      </c>
      <c r="K295" s="98">
        <v>0.93312356580240974</v>
      </c>
      <c r="L295" s="98">
        <v>1.0880610881667647</v>
      </c>
      <c r="M295" s="98">
        <v>1.3442531965029951</v>
      </c>
      <c r="N295" s="98">
        <v>2.2331902951037321</v>
      </c>
      <c r="O295" s="98">
        <v>1.2507458975043153</v>
      </c>
      <c r="P295" s="98">
        <v>0.57569407715828591</v>
      </c>
      <c r="Q295" s="98">
        <v>0.71698226884178506</v>
      </c>
      <c r="R295" s="98">
        <v>0.70131225607914671</v>
      </c>
      <c r="S295" s="98">
        <v>0.66851588724775513</v>
      </c>
      <c r="T295" s="98">
        <v>0.58295457187277655</v>
      </c>
      <c r="U295" s="98">
        <v>0.68328827877498677</v>
      </c>
      <c r="V295" s="98">
        <v>0.51530389952928801</v>
      </c>
      <c r="W295" s="98">
        <v>0.79944675823369671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76.791736124957154</v>
      </c>
      <c r="D296" s="122">
        <v>55.518282374399675</v>
      </c>
      <c r="E296" s="122">
        <v>56.184072778288581</v>
      </c>
      <c r="F296" s="122">
        <v>78.919979875943511</v>
      </c>
      <c r="G296" s="122">
        <v>54.225611070265728</v>
      </c>
      <c r="H296" s="122">
        <v>46.505767444496158</v>
      </c>
      <c r="I296" s="122">
        <v>62.533585403750486</v>
      </c>
      <c r="J296" s="122">
        <v>59.616978599681829</v>
      </c>
      <c r="K296" s="122">
        <v>67.476511774285541</v>
      </c>
      <c r="L296" s="122">
        <v>63.15825448571465</v>
      </c>
      <c r="M296" s="122">
        <v>82.688766601875798</v>
      </c>
      <c r="N296" s="122">
        <v>88.015245614193276</v>
      </c>
      <c r="O296" s="122">
        <v>84.203443739964058</v>
      </c>
      <c r="P296" s="122">
        <v>73.874390639800311</v>
      </c>
      <c r="Q296" s="122">
        <v>83.830732803172936</v>
      </c>
      <c r="R296" s="122">
        <v>59.230369036026957</v>
      </c>
      <c r="S296" s="122">
        <v>56.455160612236696</v>
      </c>
      <c r="T296" s="122">
        <v>37.060109518499772</v>
      </c>
      <c r="U296" s="122">
        <v>52.065314847626063</v>
      </c>
      <c r="V296" s="122">
        <v>46.689892590065142</v>
      </c>
      <c r="W296" s="122">
        <v>63.507423053736375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50.059003883502569</v>
      </c>
      <c r="D297" s="98">
        <v>35.403830666306916</v>
      </c>
      <c r="E297" s="98">
        <v>36.770711591937093</v>
      </c>
      <c r="F297" s="98">
        <v>44.828294875017257</v>
      </c>
      <c r="G297" s="98">
        <v>30.254017065339958</v>
      </c>
      <c r="H297" s="98">
        <v>24.826380862993052</v>
      </c>
      <c r="I297" s="98">
        <v>44.605479309431175</v>
      </c>
      <c r="J297" s="98">
        <v>47.029022158158632</v>
      </c>
      <c r="K297" s="98">
        <v>48.329852050502971</v>
      </c>
      <c r="L297" s="98">
        <v>47.854920554124547</v>
      </c>
      <c r="M297" s="98">
        <v>65.303138789503834</v>
      </c>
      <c r="N297" s="98">
        <v>64.159670221754837</v>
      </c>
      <c r="O297" s="98">
        <v>64.55347279280079</v>
      </c>
      <c r="P297" s="98">
        <v>41.033584602202907</v>
      </c>
      <c r="Q297" s="98">
        <v>44.61976628436269</v>
      </c>
      <c r="R297" s="98">
        <v>37.293038873150948</v>
      </c>
      <c r="S297" s="98">
        <v>37.377088516306607</v>
      </c>
      <c r="T297" s="98">
        <v>27.651331191431353</v>
      </c>
      <c r="U297" s="98">
        <v>38.289903443117083</v>
      </c>
      <c r="V297" s="98">
        <v>35.070560438358271</v>
      </c>
      <c r="W297" s="98">
        <v>49.391158451128412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7.0476774702559516E-2</v>
      </c>
      <c r="D298" s="98">
        <v>4.2159835276466162E-2</v>
      </c>
      <c r="E298" s="98">
        <v>7.3101949004550651E-2</v>
      </c>
      <c r="F298" s="98">
        <v>7.4029523902613178E-2</v>
      </c>
      <c r="G298" s="98">
        <v>4.9130778941469111E-2</v>
      </c>
      <c r="H298" s="98">
        <v>4.3936671389315889E-2</v>
      </c>
      <c r="I298" s="98">
        <v>0.15263210319315779</v>
      </c>
      <c r="J298" s="98">
        <v>0.13742833093576173</v>
      </c>
      <c r="K298" s="98">
        <v>0.33528033610520275</v>
      </c>
      <c r="L298" s="98">
        <v>0.13081028906032852</v>
      </c>
      <c r="M298" s="98">
        <v>0.17800731910480033</v>
      </c>
      <c r="N298" s="98">
        <v>0.11211238673239125</v>
      </c>
      <c r="O298" s="98">
        <v>0.27847251126090217</v>
      </c>
      <c r="P298" s="98">
        <v>0.61202287451170945</v>
      </c>
      <c r="Q298" s="98">
        <v>0.43613671090265854</v>
      </c>
      <c r="R298" s="98">
        <v>0.28452528246834202</v>
      </c>
      <c r="S298" s="98">
        <v>0.12814499866741647</v>
      </c>
      <c r="T298" s="98">
        <v>0.17791779337528493</v>
      </c>
      <c r="U298" s="98">
        <v>0.26659584679205744</v>
      </c>
      <c r="V298" s="98">
        <v>0.26707976553831564</v>
      </c>
      <c r="W298" s="98">
        <v>0.53465819861420949</v>
      </c>
      <c r="DA298" s="63" t="s">
        <v>3374</v>
      </c>
    </row>
    <row r="299" spans="1:105" ht="12" customHeight="1" x14ac:dyDescent="0.25">
      <c r="A299" s="100" t="s">
        <v>204</v>
      </c>
      <c r="B299" s="101"/>
      <c r="C299" s="101">
        <v>3.714344006195236E-2</v>
      </c>
      <c r="D299" s="101">
        <v>2.2328732388492187E-2</v>
      </c>
      <c r="E299" s="101">
        <v>3.7680469914364328E-2</v>
      </c>
      <c r="F299" s="101">
        <v>3.6243045244622678E-2</v>
      </c>
      <c r="G299" s="101">
        <v>2.461059311435702E-2</v>
      </c>
      <c r="H299" s="101">
        <v>2.3104581383259371E-2</v>
      </c>
      <c r="I299" s="101">
        <v>8.11453481940628E-2</v>
      </c>
      <c r="J299" s="101">
        <v>7.0568134186300716E-2</v>
      </c>
      <c r="K299" s="101">
        <v>0.16757438341942349</v>
      </c>
      <c r="L299" s="101">
        <v>6.2181722937427998E-2</v>
      </c>
      <c r="M299" s="101">
        <v>7.5399860462283849E-2</v>
      </c>
      <c r="N299" s="101">
        <v>4.9798113295994262E-2</v>
      </c>
      <c r="O299" s="101">
        <v>0.12985821259974228</v>
      </c>
      <c r="P299" s="101">
        <v>0.28438905963590899</v>
      </c>
      <c r="Q299" s="101">
        <v>0.20983008185331342</v>
      </c>
      <c r="R299" s="101">
        <v>0.13257257624613614</v>
      </c>
      <c r="S299" s="101">
        <v>6.6695761190561489E-2</v>
      </c>
      <c r="T299" s="101">
        <v>9.3237535596644786E-2</v>
      </c>
      <c r="U299" s="101">
        <v>0.13649425584885572</v>
      </c>
      <c r="V299" s="101">
        <v>0.1341734537119573</v>
      </c>
      <c r="W299" s="101">
        <v>0.26640344077557371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3.3333334640607171E-2</v>
      </c>
      <c r="D300" s="104">
        <v>1.9831102887973972E-2</v>
      </c>
      <c r="E300" s="104">
        <v>3.5421479090186343E-2</v>
      </c>
      <c r="F300" s="104">
        <v>3.7786478657990522E-2</v>
      </c>
      <c r="G300" s="104">
        <v>2.4520185827112084E-2</v>
      </c>
      <c r="H300" s="104">
        <v>2.0832090006056507E-2</v>
      </c>
      <c r="I300" s="104">
        <v>7.1486754999095001E-2</v>
      </c>
      <c r="J300" s="104">
        <v>6.686019674946099E-2</v>
      </c>
      <c r="K300" s="104">
        <v>0.16770595268577926</v>
      </c>
      <c r="L300" s="104">
        <v>6.8628566122900511E-2</v>
      </c>
      <c r="M300" s="104">
        <v>0.10260745864251646</v>
      </c>
      <c r="N300" s="104">
        <v>6.2314273436397005E-2</v>
      </c>
      <c r="O300" s="104">
        <v>0.14861429866115983</v>
      </c>
      <c r="P300" s="104">
        <v>0.32763381487580046</v>
      </c>
      <c r="Q300" s="104">
        <v>0.22630662904934515</v>
      </c>
      <c r="R300" s="104">
        <v>0.15195270622220594</v>
      </c>
      <c r="S300" s="104">
        <v>6.1449237476854997E-2</v>
      </c>
      <c r="T300" s="104">
        <v>8.4680257778640147E-2</v>
      </c>
      <c r="U300" s="104">
        <v>0.13010159094320173</v>
      </c>
      <c r="V300" s="104">
        <v>0.13290631182635837</v>
      </c>
      <c r="W300" s="104">
        <v>0.26825475783863584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19.839437702804339</v>
      </c>
      <c r="D301" s="101">
        <v>13.829582547701708</v>
      </c>
      <c r="E301" s="101">
        <v>10.892104368163681</v>
      </c>
      <c r="F301" s="101">
        <v>27.527111753643798</v>
      </c>
      <c r="G301" s="101">
        <v>15.348865138360038</v>
      </c>
      <c r="H301" s="101">
        <v>13.821104354826607</v>
      </c>
      <c r="I301" s="101">
        <v>8.3564352659556924</v>
      </c>
      <c r="J301" s="101">
        <v>8.024764209383374</v>
      </c>
      <c r="K301" s="101">
        <v>8.8166001299754644</v>
      </c>
      <c r="L301" s="101">
        <v>9.4969326570159005</v>
      </c>
      <c r="M301" s="101">
        <v>6.691158000403389</v>
      </c>
      <c r="N301" s="101">
        <v>12.226185468316842</v>
      </c>
      <c r="O301" s="101">
        <v>7.274298102769384</v>
      </c>
      <c r="P301" s="101">
        <v>6.6224200693630255</v>
      </c>
      <c r="Q301" s="101">
        <v>5.9921796471921667</v>
      </c>
      <c r="R301" s="101">
        <v>6.9991034018794878</v>
      </c>
      <c r="S301" s="101">
        <v>7.8191560651048801</v>
      </c>
      <c r="T301" s="101">
        <v>5.4327796158685091</v>
      </c>
      <c r="U301" s="101">
        <v>6.0479867889384913</v>
      </c>
      <c r="V301" s="101">
        <v>5.4627519519043135</v>
      </c>
      <c r="W301" s="101">
        <v>3.9476131887328401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6.8228177639476693</v>
      </c>
      <c r="D302" s="104">
        <v>6.242709325114582</v>
      </c>
      <c r="E302" s="104">
        <v>8.4481548691832415</v>
      </c>
      <c r="F302" s="104">
        <v>6.4905437233798473</v>
      </c>
      <c r="G302" s="104">
        <v>8.5735980876242586</v>
      </c>
      <c r="H302" s="104">
        <v>7.814345555287181</v>
      </c>
      <c r="I302" s="104">
        <v>9.419038725170461</v>
      </c>
      <c r="J302" s="104">
        <v>4.4257639012040526</v>
      </c>
      <c r="K302" s="104">
        <v>9.994779257701893</v>
      </c>
      <c r="L302" s="104">
        <v>5.6755909855138817</v>
      </c>
      <c r="M302" s="104">
        <v>10.516462492863759</v>
      </c>
      <c r="N302" s="104">
        <v>11.517277537389218</v>
      </c>
      <c r="O302" s="104">
        <v>12.097200333132989</v>
      </c>
      <c r="P302" s="104">
        <v>25.60636309372266</v>
      </c>
      <c r="Q302" s="104">
        <v>32.782650160715427</v>
      </c>
      <c r="R302" s="104">
        <v>14.653701478528179</v>
      </c>
      <c r="S302" s="104">
        <v>11.130771032157785</v>
      </c>
      <c r="T302" s="104">
        <v>3.7980809178246351</v>
      </c>
      <c r="U302" s="104">
        <v>7.4608287687784349</v>
      </c>
      <c r="V302" s="104">
        <v>5.8895004342642459</v>
      </c>
      <c r="W302" s="104">
        <v>9.6339932152609116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3.247777559757266</v>
      </c>
      <c r="D303" s="98">
        <v>3.0267080070694274</v>
      </c>
      <c r="E303" s="98">
        <v>4.0758860299088315</v>
      </c>
      <c r="F303" s="98">
        <v>3.3033996345083558</v>
      </c>
      <c r="G303" s="98">
        <v>4.3370828009953923</v>
      </c>
      <c r="H303" s="98">
        <v>3.8903814037621141</v>
      </c>
      <c r="I303" s="98">
        <v>5.1306906869092339</v>
      </c>
      <c r="J303" s="98">
        <v>2.2855439815548499</v>
      </c>
      <c r="K303" s="98">
        <v>4.9583138574545611</v>
      </c>
      <c r="L303" s="98">
        <v>2.6168428290736738</v>
      </c>
      <c r="M303" s="98">
        <v>5.4290323253963351</v>
      </c>
      <c r="N303" s="98">
        <v>5.9187769061226314</v>
      </c>
      <c r="O303" s="98">
        <v>6.3812762888135754</v>
      </c>
      <c r="P303" s="98">
        <v>12.333081927370603</v>
      </c>
      <c r="Q303" s="98">
        <v>15.573171321523702</v>
      </c>
      <c r="R303" s="98">
        <v>6.8663465196769691</v>
      </c>
      <c r="S303" s="98">
        <v>5.3585883473238543</v>
      </c>
      <c r="T303" s="98">
        <v>1.5602854709259484</v>
      </c>
      <c r="U303" s="98">
        <v>3.4430169773715789</v>
      </c>
      <c r="V303" s="98">
        <v>2.6114229526663846</v>
      </c>
      <c r="W303" s="98">
        <v>4.8846191035915929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3.5750402041904055</v>
      </c>
      <c r="D304" s="98">
        <v>3.2160013180451532</v>
      </c>
      <c r="E304" s="98">
        <v>4.3722688392744109</v>
      </c>
      <c r="F304" s="98">
        <v>3.1871440888714919</v>
      </c>
      <c r="G304" s="98">
        <v>4.236515286628868</v>
      </c>
      <c r="H304" s="98">
        <v>3.9239641515250683</v>
      </c>
      <c r="I304" s="98">
        <v>4.2883480382612245</v>
      </c>
      <c r="J304" s="98">
        <v>2.1402199196492031</v>
      </c>
      <c r="K304" s="98">
        <v>5.036465400247331</v>
      </c>
      <c r="L304" s="98">
        <v>3.0587481564402088</v>
      </c>
      <c r="M304" s="98">
        <v>5.0874301674674252</v>
      </c>
      <c r="N304" s="98">
        <v>5.598500631266587</v>
      </c>
      <c r="O304" s="98">
        <v>5.7159240443194097</v>
      </c>
      <c r="P304" s="98">
        <v>13.273281166352055</v>
      </c>
      <c r="Q304" s="98">
        <v>17.209478839191728</v>
      </c>
      <c r="R304" s="98">
        <v>7.7873549588512088</v>
      </c>
      <c r="S304" s="98">
        <v>5.772182684833929</v>
      </c>
      <c r="T304" s="98">
        <v>2.2377954468986876</v>
      </c>
      <c r="U304" s="98">
        <v>4.0178117914068556</v>
      </c>
      <c r="V304" s="98">
        <v>3.2780774815978617</v>
      </c>
      <c r="W304" s="98">
        <v>4.7493741116693204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36.133860133392119</v>
      </c>
      <c r="D305" s="122">
        <v>23.337213764178454</v>
      </c>
      <c r="E305" s="122">
        <v>26.748510242424448</v>
      </c>
      <c r="F305" s="122">
        <v>35.672288811762925</v>
      </c>
      <c r="G305" s="122">
        <v>26.424361952503816</v>
      </c>
      <c r="H305" s="122">
        <v>21.470442145493575</v>
      </c>
      <c r="I305" s="122">
        <v>29.244315226674004</v>
      </c>
      <c r="J305" s="122">
        <v>26.440619974607447</v>
      </c>
      <c r="K305" s="122">
        <v>30.861591174922957</v>
      </c>
      <c r="L305" s="122">
        <v>31.10820100923673</v>
      </c>
      <c r="M305" s="122">
        <v>37.057606281971104</v>
      </c>
      <c r="N305" s="122">
        <v>40.735339496076016</v>
      </c>
      <c r="O305" s="122">
        <v>38.249117319603741</v>
      </c>
      <c r="P305" s="122">
        <v>30.70006229227581</v>
      </c>
      <c r="Q305" s="122">
        <v>34.532540990998712</v>
      </c>
      <c r="R305" s="122">
        <v>23.679824730433246</v>
      </c>
      <c r="S305" s="122">
        <v>22.601617250389662</v>
      </c>
      <c r="T305" s="122">
        <v>13.919328454754517</v>
      </c>
      <c r="U305" s="122">
        <v>21.351527848090871</v>
      </c>
      <c r="V305" s="122">
        <v>20.710915150495996</v>
      </c>
      <c r="W305" s="122">
        <v>27.909385916098195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15.609030602454053</v>
      </c>
      <c r="D306" s="98">
        <v>6.3500347617744506</v>
      </c>
      <c r="E306" s="98">
        <v>7.1619870923873794</v>
      </c>
      <c r="F306" s="98">
        <v>10.194574020142259</v>
      </c>
      <c r="G306" s="98">
        <v>7.5315605883425727</v>
      </c>
      <c r="H306" s="98">
        <v>6.0831285359144962</v>
      </c>
      <c r="I306" s="98">
        <v>10.795148757404222</v>
      </c>
      <c r="J306" s="98">
        <v>8.0378350351317813</v>
      </c>
      <c r="K306" s="98">
        <v>11.575590919035106</v>
      </c>
      <c r="L306" s="98">
        <v>11.139313950111056</v>
      </c>
      <c r="M306" s="98">
        <v>13.616862784094197</v>
      </c>
      <c r="N306" s="98">
        <v>14.241984215191883</v>
      </c>
      <c r="O306" s="98">
        <v>13.394452106509016</v>
      </c>
      <c r="P306" s="98">
        <v>7.3354142516311951</v>
      </c>
      <c r="Q306" s="98">
        <v>6.9650974506785124</v>
      </c>
      <c r="R306" s="98">
        <v>5.1300172139296194</v>
      </c>
      <c r="S306" s="98">
        <v>5.4138639891954394</v>
      </c>
      <c r="T306" s="98">
        <v>3.1662434417932568</v>
      </c>
      <c r="U306" s="98">
        <v>6.5061135587346017</v>
      </c>
      <c r="V306" s="98">
        <v>6.8591650742988488</v>
      </c>
      <c r="W306" s="98">
        <v>11.223507979372352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20.524829530938057</v>
      </c>
      <c r="D307" s="33">
        <v>16.987179002404005</v>
      </c>
      <c r="E307" s="33">
        <v>19.586523150037067</v>
      </c>
      <c r="F307" s="33">
        <v>25.477714791620674</v>
      </c>
      <c r="G307" s="33">
        <v>18.892801364161244</v>
      </c>
      <c r="H307" s="33">
        <v>15.387313609579083</v>
      </c>
      <c r="I307" s="33">
        <v>18.44916646926978</v>
      </c>
      <c r="J307" s="33">
        <v>18.402784939475673</v>
      </c>
      <c r="K307" s="33">
        <v>19.28600025588786</v>
      </c>
      <c r="L307" s="33">
        <v>19.96888705912567</v>
      </c>
      <c r="M307" s="33">
        <v>23.440743497876898</v>
      </c>
      <c r="N307" s="33">
        <v>26.493355280884138</v>
      </c>
      <c r="O307" s="33">
        <v>24.854665213094727</v>
      </c>
      <c r="P307" s="33">
        <v>23.364648040644621</v>
      </c>
      <c r="Q307" s="33">
        <v>27.567443540320198</v>
      </c>
      <c r="R307" s="33">
        <v>18.549807516503634</v>
      </c>
      <c r="S307" s="33">
        <v>17.187753261194221</v>
      </c>
      <c r="T307" s="33">
        <v>10.753085012961261</v>
      </c>
      <c r="U307" s="33">
        <v>14.845414289356276</v>
      </c>
      <c r="V307" s="33">
        <v>13.851750076197145</v>
      </c>
      <c r="W307" s="33">
        <v>16.685877936725845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636.10108190727908</v>
      </c>
      <c r="D309" s="117">
        <f t="shared" si="136"/>
        <v>451.63355036853295</v>
      </c>
      <c r="E309" s="117">
        <f t="shared" si="136"/>
        <v>452.58406354811024</v>
      </c>
      <c r="F309" s="117">
        <f t="shared" si="136"/>
        <v>561.73446270522174</v>
      </c>
      <c r="G309" s="117">
        <f t="shared" si="136"/>
        <v>392.31333941008791</v>
      </c>
      <c r="H309" s="117">
        <f t="shared" si="136"/>
        <v>316.88880358837559</v>
      </c>
      <c r="I309" s="117">
        <f t="shared" si="136"/>
        <v>412.46030088517091</v>
      </c>
      <c r="J309" s="117">
        <f t="shared" si="136"/>
        <v>451.78136525638496</v>
      </c>
      <c r="K309" s="117">
        <f t="shared" si="136"/>
        <v>474.96923362318347</v>
      </c>
      <c r="L309" s="117">
        <f t="shared" si="136"/>
        <v>472.57389049481935</v>
      </c>
      <c r="M309" s="117">
        <f t="shared" si="136"/>
        <v>545.38798401166764</v>
      </c>
      <c r="N309" s="117">
        <f t="shared" si="136"/>
        <v>598.20849211924599</v>
      </c>
      <c r="O309" s="117">
        <f t="shared" si="136"/>
        <v>614.99948993165935</v>
      </c>
      <c r="P309" s="117">
        <f t="shared" si="136"/>
        <v>460.71925408499914</v>
      </c>
      <c r="Q309" s="117">
        <f t="shared" si="136"/>
        <v>523.75682110769151</v>
      </c>
      <c r="R309" s="117">
        <f t="shared" ref="R309:V309" si="137">R310+R313+R315+R324</f>
        <v>365.19004217274238</v>
      </c>
      <c r="S309" s="117">
        <f t="shared" si="137"/>
        <v>343.14585494018337</v>
      </c>
      <c r="T309" s="117">
        <f t="shared" si="137"/>
        <v>238.01496093425996</v>
      </c>
      <c r="U309" s="117">
        <f t="shared" si="137"/>
        <v>308.07237981339131</v>
      </c>
      <c r="V309" s="117">
        <f t="shared" si="137"/>
        <v>264.14772419647232</v>
      </c>
      <c r="W309" s="117">
        <f t="shared" ref="W309" si="138">W310+W313+W315+W324</f>
        <v>347.92742655721509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548.77811901355471</v>
      </c>
      <c r="D310" s="122">
        <f t="shared" si="139"/>
        <v>388.83849015777105</v>
      </c>
      <c r="E310" s="122">
        <f t="shared" si="139"/>
        <v>385.80968160324028</v>
      </c>
      <c r="F310" s="122">
        <f t="shared" si="139"/>
        <v>469.52122080879218</v>
      </c>
      <c r="G310" s="122">
        <f t="shared" si="139"/>
        <v>327.40413067639054</v>
      </c>
      <c r="H310" s="122">
        <f t="shared" si="139"/>
        <v>261.3124013203269</v>
      </c>
      <c r="I310" s="122">
        <f t="shared" si="139"/>
        <v>336.92119038101157</v>
      </c>
      <c r="J310" s="122">
        <f t="shared" si="139"/>
        <v>381.80066581226527</v>
      </c>
      <c r="K310" s="122">
        <f t="shared" si="139"/>
        <v>394.47652977019362</v>
      </c>
      <c r="L310" s="122">
        <f t="shared" si="139"/>
        <v>394.37957585280441</v>
      </c>
      <c r="M310" s="122">
        <f t="shared" si="139"/>
        <v>445.00349040562298</v>
      </c>
      <c r="N310" s="122">
        <f t="shared" si="139"/>
        <v>487.61242871790739</v>
      </c>
      <c r="O310" s="122">
        <f t="shared" si="139"/>
        <v>511.40676155915162</v>
      </c>
      <c r="P310" s="122">
        <f t="shared" si="139"/>
        <v>371.09585729851574</v>
      </c>
      <c r="Q310" s="122">
        <f t="shared" si="139"/>
        <v>420.42073227228997</v>
      </c>
      <c r="R310" s="122">
        <f t="shared" ref="R310:V310" si="140">SUM(R311:R312)</f>
        <v>292.01162839952491</v>
      </c>
      <c r="S310" s="122">
        <f t="shared" si="140"/>
        <v>273.20203884131399</v>
      </c>
      <c r="T310" s="122">
        <f t="shared" si="140"/>
        <v>192.23419718449426</v>
      </c>
      <c r="U310" s="122">
        <f t="shared" si="140"/>
        <v>242.4735230242556</v>
      </c>
      <c r="V310" s="122">
        <f t="shared" si="140"/>
        <v>204.23201012675781</v>
      </c>
      <c r="W310" s="122">
        <f t="shared" ref="W310" si="141">SUM(W311:W312)</f>
        <v>265.95583221789911</v>
      </c>
      <c r="DA310" s="130" t="s">
        <v>3535</v>
      </c>
    </row>
    <row r="311" spans="1:105" ht="12" customHeight="1" x14ac:dyDescent="0.25">
      <c r="A311" s="97" t="s">
        <v>204</v>
      </c>
      <c r="B311" s="98"/>
      <c r="C311" s="98">
        <v>546.45424535183486</v>
      </c>
      <c r="D311" s="98">
        <v>387.09882572540675</v>
      </c>
      <c r="E311" s="98">
        <v>384.12629105812312</v>
      </c>
      <c r="F311" s="98">
        <v>467.46940866181853</v>
      </c>
      <c r="G311" s="98">
        <v>326.02363328270923</v>
      </c>
      <c r="H311" s="98">
        <v>260.23904755307325</v>
      </c>
      <c r="I311" s="98">
        <v>335.627491288898</v>
      </c>
      <c r="J311" s="98">
        <v>380.36285949599215</v>
      </c>
      <c r="K311" s="98">
        <v>393.04324795358559</v>
      </c>
      <c r="L311" s="98">
        <v>392.93773291621278</v>
      </c>
      <c r="M311" s="98">
        <v>443.39465118856526</v>
      </c>
      <c r="N311" s="98">
        <v>485.82902455349307</v>
      </c>
      <c r="O311" s="98">
        <v>509.54588428489876</v>
      </c>
      <c r="P311" s="98">
        <v>369.67182640667858</v>
      </c>
      <c r="Q311" s="98">
        <v>418.83820903252979</v>
      </c>
      <c r="R311" s="98">
        <v>290.94442199370553</v>
      </c>
      <c r="S311" s="98">
        <v>272.22537905045692</v>
      </c>
      <c r="T311" s="98">
        <v>191.54051368526487</v>
      </c>
      <c r="U311" s="98">
        <v>241.61885220554686</v>
      </c>
      <c r="V311" s="98">
        <v>203.51075911298355</v>
      </c>
      <c r="W311" s="98">
        <v>265.0492998702814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2.3238736617198179</v>
      </c>
      <c r="D312" s="98">
        <v>1.7396644323642867</v>
      </c>
      <c r="E312" s="98">
        <v>1.6833905451171853</v>
      </c>
      <c r="F312" s="98">
        <v>2.0518121469736217</v>
      </c>
      <c r="G312" s="98">
        <v>1.3804973936813338</v>
      </c>
      <c r="H312" s="98">
        <v>1.0733537672536653</v>
      </c>
      <c r="I312" s="98">
        <v>1.2936990921135807</v>
      </c>
      <c r="J312" s="98">
        <v>1.4378063162730863</v>
      </c>
      <c r="K312" s="98">
        <v>1.433281816608007</v>
      </c>
      <c r="L312" s="98">
        <v>1.4418429365916143</v>
      </c>
      <c r="M312" s="98">
        <v>1.6088392170577339</v>
      </c>
      <c r="N312" s="98">
        <v>1.7834041644143317</v>
      </c>
      <c r="O312" s="98">
        <v>1.8608772742528517</v>
      </c>
      <c r="P312" s="98">
        <v>1.4240308918371685</v>
      </c>
      <c r="Q312" s="98">
        <v>1.5825232397601909</v>
      </c>
      <c r="R312" s="98">
        <v>1.067206405819386</v>
      </c>
      <c r="S312" s="98">
        <v>0.97665979085707244</v>
      </c>
      <c r="T312" s="98">
        <v>0.69368349922939476</v>
      </c>
      <c r="U312" s="98">
        <v>0.85467081870875461</v>
      </c>
      <c r="V312" s="98">
        <v>0.72125101377427669</v>
      </c>
      <c r="W312" s="98">
        <v>0.90653234761770485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1.1348816198468783</v>
      </c>
      <c r="D313" s="122">
        <f t="shared" si="142"/>
        <v>0.38387596829772025</v>
      </c>
      <c r="E313" s="122">
        <f t="shared" si="142"/>
        <v>1.3512667402620875</v>
      </c>
      <c r="F313" s="122">
        <f t="shared" si="142"/>
        <v>2.817371789177356</v>
      </c>
      <c r="G313" s="122">
        <f t="shared" si="142"/>
        <v>1.6540156880879613</v>
      </c>
      <c r="H313" s="122">
        <f t="shared" si="142"/>
        <v>2.4552480001453922</v>
      </c>
      <c r="I313" s="122">
        <f t="shared" si="142"/>
        <v>2.9900151264282653</v>
      </c>
      <c r="J313" s="122">
        <f t="shared" si="142"/>
        <v>1.8771423882340348</v>
      </c>
      <c r="K313" s="122">
        <f t="shared" si="142"/>
        <v>2.7229573949328958</v>
      </c>
      <c r="L313" s="122">
        <f t="shared" si="142"/>
        <v>3.2245443829189124</v>
      </c>
      <c r="M313" s="122">
        <f t="shared" si="142"/>
        <v>4.2173989294181311</v>
      </c>
      <c r="N313" s="122">
        <f t="shared" si="142"/>
        <v>7.1028258171288803</v>
      </c>
      <c r="O313" s="122">
        <f t="shared" si="142"/>
        <v>4.2611560184188573</v>
      </c>
      <c r="P313" s="122">
        <f t="shared" si="142"/>
        <v>2.0829149441094645</v>
      </c>
      <c r="Q313" s="122">
        <f t="shared" si="142"/>
        <v>2.6388585828518001</v>
      </c>
      <c r="R313" s="122">
        <f t="shared" si="142"/>
        <v>2.5974651902559529</v>
      </c>
      <c r="S313" s="122">
        <f t="shared" si="142"/>
        <v>2.516088449201388</v>
      </c>
      <c r="T313" s="122">
        <f t="shared" si="142"/>
        <v>2.2463954059568043</v>
      </c>
      <c r="U313" s="122">
        <f t="shared" si="142"/>
        <v>2.6720549861857776</v>
      </c>
      <c r="V313" s="122">
        <f t="shared" si="142"/>
        <v>2.073885430918347</v>
      </c>
      <c r="W313" s="122">
        <f t="shared" si="142"/>
        <v>3.2293790865280512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1.1348816198468783</v>
      </c>
      <c r="D314" s="98">
        <v>0.38387596829772025</v>
      </c>
      <c r="E314" s="98">
        <v>1.3512667402620875</v>
      </c>
      <c r="F314" s="98">
        <v>2.817371789177356</v>
      </c>
      <c r="G314" s="98">
        <v>1.6540156880879613</v>
      </c>
      <c r="H314" s="98">
        <v>2.4552480001453922</v>
      </c>
      <c r="I314" s="98">
        <v>2.9900151264282653</v>
      </c>
      <c r="J314" s="98">
        <v>1.8771423882340348</v>
      </c>
      <c r="K314" s="98">
        <v>2.7229573949328958</v>
      </c>
      <c r="L314" s="98">
        <v>3.2245443829189124</v>
      </c>
      <c r="M314" s="98">
        <v>4.2173989294181311</v>
      </c>
      <c r="N314" s="98">
        <v>7.1028258171288803</v>
      </c>
      <c r="O314" s="98">
        <v>4.2611560184188573</v>
      </c>
      <c r="P314" s="98">
        <v>2.0829149441094645</v>
      </c>
      <c r="Q314" s="98">
        <v>2.6388585828518001</v>
      </c>
      <c r="R314" s="98">
        <v>2.5974651902559529</v>
      </c>
      <c r="S314" s="98">
        <v>2.516088449201388</v>
      </c>
      <c r="T314" s="98">
        <v>2.2463954059568043</v>
      </c>
      <c r="U314" s="98">
        <v>2.6720549861857776</v>
      </c>
      <c r="V314" s="98">
        <v>2.073885430918347</v>
      </c>
      <c r="W314" s="98">
        <v>3.2293790865280512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61.266620541109113</v>
      </c>
      <c r="D315" s="122">
        <v>45.524068975959636</v>
      </c>
      <c r="E315" s="122">
        <v>46.087822047138836</v>
      </c>
      <c r="F315" s="122">
        <v>63.565617489221722</v>
      </c>
      <c r="G315" s="122">
        <v>44.195990807922755</v>
      </c>
      <c r="H315" s="122">
        <v>37.628550406089424</v>
      </c>
      <c r="I315" s="122">
        <v>51.896977063765085</v>
      </c>
      <c r="J315" s="122">
        <v>49.1188893000284</v>
      </c>
      <c r="K315" s="122">
        <v>55.915799437680967</v>
      </c>
      <c r="L315" s="122">
        <v>52.782009686794446</v>
      </c>
      <c r="M315" s="122">
        <v>69.665491199145265</v>
      </c>
      <c r="N315" s="122">
        <v>74.153331582902524</v>
      </c>
      <c r="O315" s="122">
        <v>71.677034765791376</v>
      </c>
      <c r="P315" s="122">
        <v>64.397841183420653</v>
      </c>
      <c r="Q315" s="122">
        <v>74.248597502025063</v>
      </c>
      <c r="R315" s="122">
        <v>52.334619566551567</v>
      </c>
      <c r="S315" s="122">
        <v>49.898495079005556</v>
      </c>
      <c r="T315" s="122">
        <v>32.52044290645032</v>
      </c>
      <c r="U315" s="122">
        <v>46.234372853948862</v>
      </c>
      <c r="V315" s="122">
        <v>41.628270934537873</v>
      </c>
      <c r="W315" s="122">
        <v>57.251196606493068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40.455462223075024</v>
      </c>
      <c r="D316" s="98">
        <v>29.43495689356071</v>
      </c>
      <c r="E316" s="98">
        <v>30.514577051884878</v>
      </c>
      <c r="F316" s="98">
        <v>37.068471941932849</v>
      </c>
      <c r="G316" s="98">
        <v>24.857859829119196</v>
      </c>
      <c r="H316" s="98">
        <v>20.439708914936226</v>
      </c>
      <c r="I316" s="98">
        <v>37.225713039882919</v>
      </c>
      <c r="J316" s="98">
        <v>39.437479997838658</v>
      </c>
      <c r="K316" s="98">
        <v>40.570682809569078</v>
      </c>
      <c r="L316" s="98">
        <v>40.507206625417538</v>
      </c>
      <c r="M316" s="98">
        <v>55.180719319497456</v>
      </c>
      <c r="N316" s="98">
        <v>54.390745974199383</v>
      </c>
      <c r="O316" s="98">
        <v>55.166049782017438</v>
      </c>
      <c r="P316" s="98">
        <v>35.574356966087265</v>
      </c>
      <c r="Q316" s="98">
        <v>39.186747439270782</v>
      </c>
      <c r="R316" s="98">
        <v>33.118759787359124</v>
      </c>
      <c r="S316" s="98">
        <v>33.314777958826944</v>
      </c>
      <c r="T316" s="98">
        <v>24.673338403545102</v>
      </c>
      <c r="U316" s="98">
        <v>34.291273224186348</v>
      </c>
      <c r="V316" s="98">
        <v>31.455904192330763</v>
      </c>
      <c r="W316" s="98">
        <v>44.848162673638981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6.5232619794249352E-2</v>
      </c>
      <c r="D317" s="98">
        <v>3.9148396016525012E-2</v>
      </c>
      <c r="E317" s="98">
        <v>6.7774371061777694E-2</v>
      </c>
      <c r="F317" s="98">
        <v>6.9387687557069311E-2</v>
      </c>
      <c r="G317" s="98">
        <v>4.6335970663893992E-2</v>
      </c>
      <c r="H317" s="98">
        <v>4.1090770298828135E-2</v>
      </c>
      <c r="I317" s="98">
        <v>0.14284704774384499</v>
      </c>
      <c r="J317" s="98">
        <v>0.12886596723380295</v>
      </c>
      <c r="K317" s="98">
        <v>0.31189663737243878</v>
      </c>
      <c r="L317" s="98">
        <v>0.122606948468164</v>
      </c>
      <c r="M317" s="98">
        <v>0.16885676719047862</v>
      </c>
      <c r="N317" s="98">
        <v>0.10557143891672915</v>
      </c>
      <c r="O317" s="98">
        <v>0.26079802664633156</v>
      </c>
      <c r="P317" s="98">
        <v>0.57468341275588486</v>
      </c>
      <c r="Q317" s="98">
        <v>0.40989115842385326</v>
      </c>
      <c r="R317" s="98">
        <v>0.27109428465369656</v>
      </c>
      <c r="S317" s="98">
        <v>0.12229715224095375</v>
      </c>
      <c r="T317" s="98">
        <v>0.16645467693305618</v>
      </c>
      <c r="U317" s="98">
        <v>0.25330309720266436</v>
      </c>
      <c r="V317" s="98">
        <v>0.25223445618245471</v>
      </c>
      <c r="W317" s="98">
        <v>0.50817483393909679</v>
      </c>
      <c r="DA317" s="63" t="s">
        <v>3542</v>
      </c>
    </row>
    <row r="318" spans="1:105" ht="12" customHeight="1" x14ac:dyDescent="0.25">
      <c r="A318" s="100" t="s">
        <v>204</v>
      </c>
      <c r="B318" s="101"/>
      <c r="C318" s="101">
        <v>3.1899285153642189E-2</v>
      </c>
      <c r="D318" s="101">
        <v>1.9317293128551048E-2</v>
      </c>
      <c r="E318" s="101">
        <v>3.2352891971591351E-2</v>
      </c>
      <c r="F318" s="101">
        <v>3.1601208899078796E-2</v>
      </c>
      <c r="G318" s="101">
        <v>2.1815784836781905E-2</v>
      </c>
      <c r="H318" s="101">
        <v>2.0258680292771621E-2</v>
      </c>
      <c r="I318" s="101">
        <v>7.1360292744750004E-2</v>
      </c>
      <c r="J318" s="101">
        <v>6.2005770484341992E-2</v>
      </c>
      <c r="K318" s="101">
        <v>0.14419068468665952</v>
      </c>
      <c r="L318" s="101">
        <v>5.3978382345263483E-2</v>
      </c>
      <c r="M318" s="101">
        <v>6.6249308547962155E-2</v>
      </c>
      <c r="N318" s="101">
        <v>4.3257165480332156E-2</v>
      </c>
      <c r="O318" s="101">
        <v>0.11218372798517175</v>
      </c>
      <c r="P318" s="101">
        <v>0.24704959788008451</v>
      </c>
      <c r="Q318" s="101">
        <v>0.18358452937450809</v>
      </c>
      <c r="R318" s="101">
        <v>0.11914157843149061</v>
      </c>
      <c r="S318" s="101">
        <v>6.0847914764098759E-2</v>
      </c>
      <c r="T318" s="101">
        <v>8.1774419154416023E-2</v>
      </c>
      <c r="U318" s="101">
        <v>0.12320150625946262</v>
      </c>
      <c r="V318" s="101">
        <v>0.11932814435609634</v>
      </c>
      <c r="W318" s="101">
        <v>0.23992007610046084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3.3333334640607171E-2</v>
      </c>
      <c r="D319" s="104">
        <v>1.9831102887973972E-2</v>
      </c>
      <c r="E319" s="104">
        <v>3.5421479090186343E-2</v>
      </c>
      <c r="F319" s="104">
        <v>3.7786478657990522E-2</v>
      </c>
      <c r="G319" s="104">
        <v>2.4520185827112084E-2</v>
      </c>
      <c r="H319" s="104">
        <v>2.0832090006056507E-2</v>
      </c>
      <c r="I319" s="104">
        <v>7.1486754999095001E-2</v>
      </c>
      <c r="J319" s="104">
        <v>6.686019674946099E-2</v>
      </c>
      <c r="K319" s="104">
        <v>0.16770595268577926</v>
      </c>
      <c r="L319" s="104">
        <v>6.8628566122900511E-2</v>
      </c>
      <c r="M319" s="104">
        <v>0.10260745864251646</v>
      </c>
      <c r="N319" s="104">
        <v>6.2314273436397005E-2</v>
      </c>
      <c r="O319" s="104">
        <v>0.14861429866115983</v>
      </c>
      <c r="P319" s="104">
        <v>0.32763381487580046</v>
      </c>
      <c r="Q319" s="104">
        <v>0.22630662904934515</v>
      </c>
      <c r="R319" s="104">
        <v>0.15195270622220594</v>
      </c>
      <c r="S319" s="104">
        <v>6.1449237476854997E-2</v>
      </c>
      <c r="T319" s="104">
        <v>8.4680257778640147E-2</v>
      </c>
      <c r="U319" s="104">
        <v>0.13010159094320173</v>
      </c>
      <c r="V319" s="104">
        <v>0.13290631182635837</v>
      </c>
      <c r="W319" s="104">
        <v>0.26825475783863584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14.674356957128007</v>
      </c>
      <c r="D320" s="101">
        <v>10.503907713962475</v>
      </c>
      <c r="E320" s="101">
        <v>7.9951571364381158</v>
      </c>
      <c r="F320" s="101">
        <v>20.701754804912515</v>
      </c>
      <c r="G320" s="101">
        <v>11.684145982717796</v>
      </c>
      <c r="H320" s="101">
        <v>10.203080215088466</v>
      </c>
      <c r="I320" s="101">
        <v>6.241764581852971</v>
      </c>
      <c r="J320" s="101">
        <v>5.6942541541379192</v>
      </c>
      <c r="K320" s="101">
        <v>6.1738128881558705</v>
      </c>
      <c r="L320" s="101">
        <v>7.0836834416797743</v>
      </c>
      <c r="M320" s="101">
        <v>4.9625092248260101</v>
      </c>
      <c r="N320" s="101">
        <v>9.3758781335582988</v>
      </c>
      <c r="O320" s="101">
        <v>5.4479488038197337</v>
      </c>
      <c r="P320" s="101">
        <v>4.9795885357463963</v>
      </c>
      <c r="Q320" s="101">
        <v>4.5914926165641532</v>
      </c>
      <c r="R320" s="101">
        <v>5.4656539594145546</v>
      </c>
      <c r="S320" s="101">
        <v>6.2171079578543162</v>
      </c>
      <c r="T320" s="101">
        <v>4.1783925110317943</v>
      </c>
      <c r="U320" s="101">
        <v>4.7593018506545928</v>
      </c>
      <c r="V320" s="101">
        <v>4.4176562326984721</v>
      </c>
      <c r="W320" s="101">
        <v>3.0633016035828882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6.0715687411118386</v>
      </c>
      <c r="D321" s="104">
        <v>5.5460559724199161</v>
      </c>
      <c r="E321" s="104">
        <v>7.5103134877540629</v>
      </c>
      <c r="F321" s="104">
        <v>5.7260030548192997</v>
      </c>
      <c r="G321" s="104">
        <v>7.6076490254218667</v>
      </c>
      <c r="H321" s="104">
        <v>6.9446705057659068</v>
      </c>
      <c r="I321" s="104">
        <v>8.2866523942853334</v>
      </c>
      <c r="J321" s="104">
        <v>3.8582891808180135</v>
      </c>
      <c r="K321" s="104">
        <v>8.8594071025835834</v>
      </c>
      <c r="L321" s="104">
        <v>5.0685126712289712</v>
      </c>
      <c r="M321" s="104">
        <v>9.3534058876313129</v>
      </c>
      <c r="N321" s="104">
        <v>10.281136036228094</v>
      </c>
      <c r="O321" s="104">
        <v>10.80223815330784</v>
      </c>
      <c r="P321" s="104">
        <v>23.269212268831094</v>
      </c>
      <c r="Q321" s="104">
        <v>30.060466287766275</v>
      </c>
      <c r="R321" s="104">
        <v>13.479111535124197</v>
      </c>
      <c r="S321" s="104">
        <v>10.244312010083334</v>
      </c>
      <c r="T321" s="104">
        <v>3.5022573149403655</v>
      </c>
      <c r="U321" s="104">
        <v>6.9304946819052766</v>
      </c>
      <c r="V321" s="104">
        <v>5.5024760533261947</v>
      </c>
      <c r="W321" s="104">
        <v>8.8315574953321132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2.4965285369214341</v>
      </c>
      <c r="D322" s="98">
        <v>2.3300546543747633</v>
      </c>
      <c r="E322" s="98">
        <v>3.1380446484796529</v>
      </c>
      <c r="F322" s="98">
        <v>2.5388589659478069</v>
      </c>
      <c r="G322" s="98">
        <v>3.3711337387930009</v>
      </c>
      <c r="H322" s="98">
        <v>3.0207063542408394</v>
      </c>
      <c r="I322" s="98">
        <v>3.9983043560241103</v>
      </c>
      <c r="J322" s="98">
        <v>1.71806926116881</v>
      </c>
      <c r="K322" s="98">
        <v>3.8229417023362515</v>
      </c>
      <c r="L322" s="98">
        <v>2.0097645147887637</v>
      </c>
      <c r="M322" s="98">
        <v>4.2659757201638877</v>
      </c>
      <c r="N322" s="98">
        <v>4.68263540496151</v>
      </c>
      <c r="O322" s="98">
        <v>5.0863141089884287</v>
      </c>
      <c r="P322" s="98">
        <v>9.9959311024790409</v>
      </c>
      <c r="Q322" s="98">
        <v>12.850987448574545</v>
      </c>
      <c r="R322" s="98">
        <v>5.6917565762729874</v>
      </c>
      <c r="S322" s="98">
        <v>4.4721293252494014</v>
      </c>
      <c r="T322" s="98">
        <v>1.2644618680416779</v>
      </c>
      <c r="U322" s="98">
        <v>2.9126828904984197</v>
      </c>
      <c r="V322" s="98">
        <v>2.2243985717283339</v>
      </c>
      <c r="W322" s="98">
        <v>4.0821833836627937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3.5750402041904055</v>
      </c>
      <c r="D323" s="98">
        <v>3.2160013180451532</v>
      </c>
      <c r="E323" s="98">
        <v>4.3722688392744109</v>
      </c>
      <c r="F323" s="98">
        <v>3.1871440888714919</v>
      </c>
      <c r="G323" s="98">
        <v>4.236515286628868</v>
      </c>
      <c r="H323" s="98">
        <v>3.9239641515250683</v>
      </c>
      <c r="I323" s="98">
        <v>4.2883480382612245</v>
      </c>
      <c r="J323" s="98">
        <v>2.1402199196492031</v>
      </c>
      <c r="K323" s="98">
        <v>5.036465400247331</v>
      </c>
      <c r="L323" s="98">
        <v>3.0587481564402088</v>
      </c>
      <c r="M323" s="98">
        <v>5.0874301674674252</v>
      </c>
      <c r="N323" s="98">
        <v>5.598500631266587</v>
      </c>
      <c r="O323" s="98">
        <v>5.7159240443194097</v>
      </c>
      <c r="P323" s="98">
        <v>13.273281166352055</v>
      </c>
      <c r="Q323" s="98">
        <v>17.209478839191728</v>
      </c>
      <c r="R323" s="98">
        <v>7.7873549588512088</v>
      </c>
      <c r="S323" s="98">
        <v>5.772182684833929</v>
      </c>
      <c r="T323" s="98">
        <v>2.2377954468986876</v>
      </c>
      <c r="U323" s="98">
        <v>4.0178117914068556</v>
      </c>
      <c r="V323" s="98">
        <v>3.2780774815978617</v>
      </c>
      <c r="W323" s="98">
        <v>4.7493741116693204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24.92146073276847</v>
      </c>
      <c r="D324" s="122">
        <v>16.887115266504548</v>
      </c>
      <c r="E324" s="122">
        <v>19.335293157469021</v>
      </c>
      <c r="F324" s="122">
        <v>25.830252618030467</v>
      </c>
      <c r="G324" s="122">
        <v>19.059202237686694</v>
      </c>
      <c r="H324" s="122">
        <v>15.492603861813926</v>
      </c>
      <c r="I324" s="122">
        <v>20.65211831396601</v>
      </c>
      <c r="J324" s="122">
        <v>18.984667755857242</v>
      </c>
      <c r="K324" s="122">
        <v>21.853947020375983</v>
      </c>
      <c r="L324" s="122">
        <v>22.187760572301599</v>
      </c>
      <c r="M324" s="122">
        <v>26.501603477481254</v>
      </c>
      <c r="N324" s="122">
        <v>29.339906001307266</v>
      </c>
      <c r="O324" s="122">
        <v>27.654537588297405</v>
      </c>
      <c r="P324" s="122">
        <v>23.142640658953262</v>
      </c>
      <c r="Q324" s="122">
        <v>26.448632750524705</v>
      </c>
      <c r="R324" s="122">
        <v>18.246329016409955</v>
      </c>
      <c r="S324" s="122">
        <v>17.529232570662444</v>
      </c>
      <c r="T324" s="122">
        <v>11.013925437358573</v>
      </c>
      <c r="U324" s="122">
        <v>16.692428949001066</v>
      </c>
      <c r="V324" s="122">
        <v>16.213557704258257</v>
      </c>
      <c r="W324" s="122">
        <v>21.491018646294823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9.2073536090259314</v>
      </c>
      <c r="D325" s="98">
        <v>3.8204473879427372</v>
      </c>
      <c r="E325" s="98">
        <v>4.3030964065899058</v>
      </c>
      <c r="F325" s="98">
        <v>6.1563200764092834</v>
      </c>
      <c r="G325" s="98">
        <v>4.4882680973765696</v>
      </c>
      <c r="H325" s="98">
        <v>3.6140483445428178</v>
      </c>
      <c r="I325" s="98">
        <v>6.3840419196315432</v>
      </c>
      <c r="J325" s="98">
        <v>4.7666576126760738</v>
      </c>
      <c r="K325" s="98">
        <v>6.8607048798286474</v>
      </c>
      <c r="L325" s="98">
        <v>6.6450657695675845</v>
      </c>
      <c r="M325" s="98">
        <v>8.1688657624303005</v>
      </c>
      <c r="N325" s="98">
        <v>8.5413667055130738</v>
      </c>
      <c r="O325" s="98">
        <v>8.015758373452476</v>
      </c>
      <c r="P325" s="98">
        <v>4.4413945691577243</v>
      </c>
      <c r="Q325" s="98">
        <v>4.1784603760284469</v>
      </c>
      <c r="R325" s="98">
        <v>3.0806681633131374</v>
      </c>
      <c r="S325" s="98">
        <v>3.262200560863918</v>
      </c>
      <c r="T325" s="98">
        <v>1.9325094383336641</v>
      </c>
      <c r="U325" s="98">
        <v>3.9632336129213623</v>
      </c>
      <c r="V325" s="98">
        <v>4.1907159359127037</v>
      </c>
      <c r="W325" s="98">
        <v>6.8711446239052032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15.714107123742531</v>
      </c>
      <c r="D326" s="33">
        <v>13.066667878561812</v>
      </c>
      <c r="E326" s="33">
        <v>15.032196750879116</v>
      </c>
      <c r="F326" s="33">
        <v>19.673932541621177</v>
      </c>
      <c r="G326" s="33">
        <v>14.57093414031012</v>
      </c>
      <c r="H326" s="33">
        <v>11.878555517271113</v>
      </c>
      <c r="I326" s="33">
        <v>14.268076394334466</v>
      </c>
      <c r="J326" s="33">
        <v>14.218010143181161</v>
      </c>
      <c r="K326" s="33">
        <v>14.993242140547332</v>
      </c>
      <c r="L326" s="33">
        <v>15.542694802734012</v>
      </c>
      <c r="M326" s="33">
        <v>18.332737715050961</v>
      </c>
      <c r="N326" s="33">
        <v>20.798539295794196</v>
      </c>
      <c r="O326" s="33">
        <v>19.638779214844931</v>
      </c>
      <c r="P326" s="33">
        <v>18.701246089795539</v>
      </c>
      <c r="Q326" s="33">
        <v>22.270172374496255</v>
      </c>
      <c r="R326" s="33">
        <v>15.165660853096821</v>
      </c>
      <c r="S326" s="33">
        <v>14.267032009798527</v>
      </c>
      <c r="T326" s="33">
        <v>9.0814159990249053</v>
      </c>
      <c r="U326" s="33">
        <v>12.7291953360797</v>
      </c>
      <c r="V326" s="33">
        <v>12.022841768345554</v>
      </c>
      <c r="W326" s="33">
        <v>14.61987402238962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0.79572718097132755</v>
      </c>
      <c r="D328" s="119">
        <f t="shared" si="143"/>
        <v>0.81693287795251268</v>
      </c>
      <c r="E328" s="119">
        <f t="shared" si="143"/>
        <v>0.81303896135515574</v>
      </c>
      <c r="F328" s="119">
        <f t="shared" si="143"/>
        <v>0.81820104870218302</v>
      </c>
      <c r="G328" s="119">
        <f t="shared" si="143"/>
        <v>0.81728381564464103</v>
      </c>
      <c r="H328" s="119">
        <f t="shared" si="143"/>
        <v>0.81340466342445983</v>
      </c>
      <c r="I328" s="119">
        <f t="shared" si="143"/>
        <v>0.81140072404209507</v>
      </c>
      <c r="J328" s="119">
        <f t="shared" si="143"/>
        <v>0.80250456631076306</v>
      </c>
      <c r="K328" s="119">
        <f t="shared" si="143"/>
        <v>0.81055953634076439</v>
      </c>
      <c r="L328" s="119">
        <f t="shared" si="143"/>
        <v>0.82234665265315443</v>
      </c>
      <c r="M328" s="119">
        <f t="shared" si="143"/>
        <v>0.82000868030429153</v>
      </c>
      <c r="N328" s="119">
        <f t="shared" si="143"/>
        <v>0.82517308723342764</v>
      </c>
      <c r="O328" s="119">
        <f t="shared" si="143"/>
        <v>0.83005099612536082</v>
      </c>
      <c r="P328" s="119">
        <f t="shared" si="143"/>
        <v>0.85563386719241374</v>
      </c>
      <c r="Q328" s="119">
        <f t="shared" si="143"/>
        <v>0.87077109913893391</v>
      </c>
      <c r="R328" s="119">
        <f t="shared" ref="R328:V328" si="144">IF(R309=0,"",R309/R290)</f>
        <v>0.86400508395633391</v>
      </c>
      <c r="S328" s="119">
        <f t="shared" si="144"/>
        <v>0.8644959375089688</v>
      </c>
      <c r="T328" s="119">
        <f t="shared" si="144"/>
        <v>0.85908387817157461</v>
      </c>
      <c r="U328" s="119">
        <f t="shared" si="144"/>
        <v>0.8648767922065429</v>
      </c>
      <c r="V328" s="119">
        <f t="shared" si="144"/>
        <v>0.86504393439212901</v>
      </c>
      <c r="W328" s="119">
        <f t="shared" ref="W328" si="145">IF(W309=0,"",W309/W290)</f>
        <v>0.86994978912863508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0.80003069961244233</v>
      </c>
      <c r="D329" s="124">
        <f t="shared" si="146"/>
        <v>0.82063538805754377</v>
      </c>
      <c r="E329" s="124">
        <f t="shared" si="146"/>
        <v>0.81535445744047275</v>
      </c>
      <c r="F329" s="124">
        <f t="shared" si="146"/>
        <v>0.82247242064290926</v>
      </c>
      <c r="G329" s="124">
        <f t="shared" si="146"/>
        <v>0.82106929785398219</v>
      </c>
      <c r="H329" s="124">
        <f t="shared" si="146"/>
        <v>0.8147637762897848</v>
      </c>
      <c r="I329" s="124">
        <f t="shared" si="146"/>
        <v>0.81095762354677214</v>
      </c>
      <c r="J329" s="124">
        <f t="shared" si="146"/>
        <v>0.8016780127030062</v>
      </c>
      <c r="K329" s="124">
        <f t="shared" si="146"/>
        <v>0.81050310693449579</v>
      </c>
      <c r="L329" s="124">
        <f t="shared" si="146"/>
        <v>0.8228059642359572</v>
      </c>
      <c r="M329" s="124">
        <f t="shared" si="146"/>
        <v>0.81800664016607261</v>
      </c>
      <c r="N329" s="124">
        <f t="shared" si="146"/>
        <v>0.8209442594853793</v>
      </c>
      <c r="O329" s="124">
        <f t="shared" si="146"/>
        <v>0.82857229570561253</v>
      </c>
      <c r="P329" s="124">
        <f t="shared" si="146"/>
        <v>0.85643383779534832</v>
      </c>
      <c r="Q329" s="124">
        <f t="shared" si="146"/>
        <v>0.87150814769421381</v>
      </c>
      <c r="R329" s="124">
        <f t="shared" ref="R329:V329" si="147">IF(R310=0,"",R310/R291)</f>
        <v>0.86123964888908477</v>
      </c>
      <c r="S329" s="124">
        <f t="shared" si="147"/>
        <v>0.86127524754969598</v>
      </c>
      <c r="T329" s="124">
        <f t="shared" si="147"/>
        <v>0.85250125760052464</v>
      </c>
      <c r="U329" s="124">
        <f t="shared" si="147"/>
        <v>0.85951928182896331</v>
      </c>
      <c r="V329" s="124">
        <f t="shared" si="147"/>
        <v>0.86013622536467593</v>
      </c>
      <c r="W329" s="124">
        <f t="shared" ref="W329" si="148">IF(W310=0,"",W310/W291)</f>
        <v>0.86426909644754879</v>
      </c>
      <c r="DA329" s="130" t="s">
        <v>3703</v>
      </c>
    </row>
    <row r="330" spans="1:105" ht="12" customHeight="1" x14ac:dyDescent="0.25">
      <c r="A330" s="97" t="s">
        <v>204</v>
      </c>
      <c r="B330" s="111"/>
      <c r="C330" s="111">
        <f t="shared" ref="C330:Q330" si="149">IF(C311=0,"",C311/C292)</f>
        <v>0.7993509334801342</v>
      </c>
      <c r="D330" s="111">
        <f t="shared" si="149"/>
        <v>0.81997441965767515</v>
      </c>
      <c r="E330" s="111">
        <f t="shared" si="149"/>
        <v>0.81469521547658497</v>
      </c>
      <c r="F330" s="111">
        <f t="shared" si="149"/>
        <v>0.821832047212122</v>
      </c>
      <c r="G330" s="111">
        <f t="shared" si="149"/>
        <v>0.82044768173658023</v>
      </c>
      <c r="H330" s="111">
        <f t="shared" si="149"/>
        <v>0.81414176770512126</v>
      </c>
      <c r="I330" s="111">
        <f t="shared" si="149"/>
        <v>0.81036712785877818</v>
      </c>
      <c r="J330" s="111">
        <f t="shared" si="149"/>
        <v>0.80107746478758135</v>
      </c>
      <c r="K330" s="111">
        <f t="shared" si="149"/>
        <v>0.8099434163195367</v>
      </c>
      <c r="L330" s="111">
        <f t="shared" si="149"/>
        <v>0.822271327907378</v>
      </c>
      <c r="M330" s="111">
        <f t="shared" si="149"/>
        <v>0.81746682153191008</v>
      </c>
      <c r="N330" s="111">
        <f t="shared" si="149"/>
        <v>0.82040501852092096</v>
      </c>
      <c r="O330" s="111">
        <f t="shared" si="149"/>
        <v>0.8280538849034379</v>
      </c>
      <c r="P330" s="111">
        <f t="shared" si="149"/>
        <v>0.85596045894409967</v>
      </c>
      <c r="Q330" s="111">
        <f t="shared" si="149"/>
        <v>0.87108524539132604</v>
      </c>
      <c r="R330" s="111">
        <f t="shared" ref="R330:V330" si="150">IF(R311=0,"",R311/R292)</f>
        <v>0.86080151504609792</v>
      </c>
      <c r="S330" s="111">
        <f t="shared" si="150"/>
        <v>0.86084680309474693</v>
      </c>
      <c r="T330" s="111">
        <f t="shared" si="150"/>
        <v>0.85204611013184206</v>
      </c>
      <c r="U330" s="111">
        <f t="shared" si="150"/>
        <v>0.8590923833116354</v>
      </c>
      <c r="V330" s="111">
        <f t="shared" si="150"/>
        <v>0.85971008141511474</v>
      </c>
      <c r="W330" s="111">
        <f t="shared" ref="W330" si="151">IF(W311=0,"",W311/W292)</f>
        <v>0.8638680609628463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2.165709665451454</v>
      </c>
      <c r="D332" s="124">
        <f t="shared" si="155"/>
        <v>2.4167979082984536</v>
      </c>
      <c r="E332" s="124">
        <f t="shared" si="155"/>
        <v>2.4821797442345126</v>
      </c>
      <c r="F332" s="124">
        <f t="shared" si="155"/>
        <v>2.5839691636917559</v>
      </c>
      <c r="G332" s="124">
        <f t="shared" si="155"/>
        <v>2.6780797382574422</v>
      </c>
      <c r="H332" s="124">
        <f t="shared" si="155"/>
        <v>2.7732505488004198</v>
      </c>
      <c r="I332" s="124">
        <f t="shared" si="155"/>
        <v>2.7371361423444731</v>
      </c>
      <c r="J332" s="124">
        <f t="shared" si="155"/>
        <v>2.8669820929450598</v>
      </c>
      <c r="K332" s="124">
        <f t="shared" si="155"/>
        <v>2.9181101996833352</v>
      </c>
      <c r="L332" s="124">
        <f t="shared" si="155"/>
        <v>2.9635692499139292</v>
      </c>
      <c r="M332" s="124">
        <f t="shared" si="155"/>
        <v>3.1373545849766065</v>
      </c>
      <c r="N332" s="124">
        <f t="shared" si="155"/>
        <v>3.1805734749527703</v>
      </c>
      <c r="O332" s="124">
        <f t="shared" si="155"/>
        <v>3.4068918610257968</v>
      </c>
      <c r="P332" s="124">
        <f t="shared" si="155"/>
        <v>3.6180934054264577</v>
      </c>
      <c r="Q332" s="124">
        <f t="shared" si="155"/>
        <v>3.6805074512018532</v>
      </c>
      <c r="R332" s="124">
        <f t="shared" ref="R332:V332" si="156">IF(R313=0,"",R313/R294)</f>
        <v>3.7037213705314391</v>
      </c>
      <c r="S332" s="124">
        <f t="shared" si="156"/>
        <v>3.7636928264487359</v>
      </c>
      <c r="T332" s="124">
        <f t="shared" si="156"/>
        <v>3.8534656289599449</v>
      </c>
      <c r="U332" s="124">
        <f t="shared" si="156"/>
        <v>3.9105822084000805</v>
      </c>
      <c r="V332" s="124">
        <f t="shared" si="156"/>
        <v>4.0245871083311586</v>
      </c>
      <c r="W332" s="124">
        <f t="shared" ref="W332" si="157">IF(W313=0,"",W313/W294)</f>
        <v>4.039517395333573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2.165709665451454</v>
      </c>
      <c r="D333" s="111">
        <f t="shared" si="158"/>
        <v>2.4167979082984536</v>
      </c>
      <c r="E333" s="111">
        <f t="shared" si="158"/>
        <v>2.4821797442345126</v>
      </c>
      <c r="F333" s="111">
        <f t="shared" si="158"/>
        <v>2.5839691636917559</v>
      </c>
      <c r="G333" s="111">
        <f t="shared" si="158"/>
        <v>2.6780797382574422</v>
      </c>
      <c r="H333" s="111">
        <f t="shared" si="158"/>
        <v>2.7732505488004198</v>
      </c>
      <c r="I333" s="111">
        <f t="shared" si="158"/>
        <v>2.7371361423444731</v>
      </c>
      <c r="J333" s="111">
        <f t="shared" si="158"/>
        <v>2.8669820929450598</v>
      </c>
      <c r="K333" s="111">
        <f t="shared" si="158"/>
        <v>2.9181101996833352</v>
      </c>
      <c r="L333" s="111">
        <f t="shared" si="158"/>
        <v>2.9635692499139292</v>
      </c>
      <c r="M333" s="111">
        <f t="shared" si="158"/>
        <v>3.1373545849766065</v>
      </c>
      <c r="N333" s="111">
        <f t="shared" si="158"/>
        <v>3.1805734749527703</v>
      </c>
      <c r="O333" s="111">
        <f t="shared" si="158"/>
        <v>3.4068918610257968</v>
      </c>
      <c r="P333" s="111">
        <f t="shared" si="158"/>
        <v>3.6180934054264577</v>
      </c>
      <c r="Q333" s="111">
        <f t="shared" si="158"/>
        <v>3.6805074512018532</v>
      </c>
      <c r="R333" s="111">
        <f t="shared" ref="R333:V333" si="159">IF(R314=0,"",R314/R295)</f>
        <v>3.7037213705314391</v>
      </c>
      <c r="S333" s="111">
        <f t="shared" si="159"/>
        <v>3.7636928264487359</v>
      </c>
      <c r="T333" s="111">
        <f t="shared" si="159"/>
        <v>3.8534656289599449</v>
      </c>
      <c r="U333" s="111">
        <f t="shared" si="159"/>
        <v>3.9105822084000805</v>
      </c>
      <c r="V333" s="111">
        <f t="shared" si="159"/>
        <v>4.0245871083311586</v>
      </c>
      <c r="W333" s="111">
        <f t="shared" ref="W333" si="160">IF(W314=0,"",W314/W295)</f>
        <v>4.039517395333573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0.79782830331397581</v>
      </c>
      <c r="D334" s="124">
        <f t="shared" si="161"/>
        <v>0.81998338257221515</v>
      </c>
      <c r="E334" s="124">
        <f t="shared" si="161"/>
        <v>0.82030048318157389</v>
      </c>
      <c r="F334" s="124">
        <f t="shared" si="161"/>
        <v>0.80544391406513616</v>
      </c>
      <c r="G334" s="124">
        <f t="shared" si="161"/>
        <v>0.81503905508143448</v>
      </c>
      <c r="H334" s="124">
        <f t="shared" si="161"/>
        <v>0.80911578227363856</v>
      </c>
      <c r="I334" s="124">
        <f t="shared" si="161"/>
        <v>0.82990566954845568</v>
      </c>
      <c r="J334" s="124">
        <f t="shared" si="161"/>
        <v>0.82390772651954791</v>
      </c>
      <c r="K334" s="124">
        <f t="shared" si="161"/>
        <v>0.82867056946754891</v>
      </c>
      <c r="L334" s="124">
        <f t="shared" si="161"/>
        <v>0.83571039314794338</v>
      </c>
      <c r="M334" s="124">
        <f t="shared" si="161"/>
        <v>0.8425024832522402</v>
      </c>
      <c r="N334" s="124">
        <f t="shared" si="161"/>
        <v>0.842505534870025</v>
      </c>
      <c r="O334" s="124">
        <f t="shared" si="161"/>
        <v>0.85123638158011006</v>
      </c>
      <c r="P334" s="124">
        <f t="shared" si="161"/>
        <v>0.87172077665471659</v>
      </c>
      <c r="Q334" s="124">
        <f t="shared" si="161"/>
        <v>0.88569662961618301</v>
      </c>
      <c r="R334" s="124">
        <f t="shared" ref="R334:V334" si="162">IF(R315=0,"",R315/R296)</f>
        <v>0.88357746909729629</v>
      </c>
      <c r="S334" s="124">
        <f t="shared" si="162"/>
        <v>0.88386065220386645</v>
      </c>
      <c r="T334" s="124">
        <f t="shared" si="162"/>
        <v>0.87750531039895263</v>
      </c>
      <c r="U334" s="124">
        <f t="shared" si="162"/>
        <v>0.88800716924997014</v>
      </c>
      <c r="V334" s="124">
        <f t="shared" si="162"/>
        <v>0.89159063397365146</v>
      </c>
      <c r="W334" s="124">
        <f t="shared" ref="W334" si="163">IF(W315=0,"",W315/W296)</f>
        <v>0.90148826473482246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0.80815555813341933</v>
      </c>
      <c r="D335" s="111">
        <f t="shared" si="164"/>
        <v>0.83140599024425177</v>
      </c>
      <c r="E335" s="111">
        <f t="shared" si="164"/>
        <v>0.82986093362892577</v>
      </c>
      <c r="F335" s="111">
        <f t="shared" si="164"/>
        <v>0.82689899415717139</v>
      </c>
      <c r="G335" s="111">
        <f t="shared" si="164"/>
        <v>0.82163832245593638</v>
      </c>
      <c r="H335" s="111">
        <f t="shared" si="164"/>
        <v>0.82330602385159846</v>
      </c>
      <c r="I335" s="111">
        <f t="shared" si="164"/>
        <v>0.83455471426830041</v>
      </c>
      <c r="J335" s="111">
        <f t="shared" si="164"/>
        <v>0.83857750359364025</v>
      </c>
      <c r="K335" s="111">
        <f t="shared" si="164"/>
        <v>0.8394539004004018</v>
      </c>
      <c r="L335" s="111">
        <f t="shared" si="164"/>
        <v>0.84645854922281927</v>
      </c>
      <c r="M335" s="111">
        <f t="shared" si="164"/>
        <v>0.84499337003333519</v>
      </c>
      <c r="N335" s="111">
        <f t="shared" si="164"/>
        <v>0.84774042301353547</v>
      </c>
      <c r="O335" s="111">
        <f t="shared" si="164"/>
        <v>0.85457911705363332</v>
      </c>
      <c r="P335" s="111">
        <f t="shared" si="164"/>
        <v>0.86695708676100991</v>
      </c>
      <c r="Q335" s="111">
        <f t="shared" si="164"/>
        <v>0.87823739796243738</v>
      </c>
      <c r="R335" s="111">
        <f t="shared" ref="R335:V335" si="165">IF(R316=0,"",R316/R297)</f>
        <v>0.88806814322666827</v>
      </c>
      <c r="S335" s="111">
        <f t="shared" si="165"/>
        <v>0.89131548981651187</v>
      </c>
      <c r="T335" s="111">
        <f t="shared" si="165"/>
        <v>0.89230201008155885</v>
      </c>
      <c r="U335" s="111">
        <f t="shared" si="165"/>
        <v>0.89556959252010016</v>
      </c>
      <c r="V335" s="111">
        <f t="shared" si="165"/>
        <v>0.89693189384923566</v>
      </c>
      <c r="W335" s="111">
        <f t="shared" ref="W335" si="166">IF(W316=0,"",W316/W297)</f>
        <v>0.90802006027081472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0.92559031070246023</v>
      </c>
      <c r="D336" s="111">
        <f t="shared" si="167"/>
        <v>0.9285708959678467</v>
      </c>
      <c r="E336" s="111">
        <f t="shared" si="167"/>
        <v>0.9271212598936136</v>
      </c>
      <c r="F336" s="111">
        <f t="shared" si="167"/>
        <v>0.93729749833795684</v>
      </c>
      <c r="G336" s="111">
        <f t="shared" si="167"/>
        <v>0.94311492026404364</v>
      </c>
      <c r="H336" s="111">
        <f t="shared" si="167"/>
        <v>0.93522720314266239</v>
      </c>
      <c r="I336" s="111">
        <f t="shared" si="167"/>
        <v>0.93589123621699888</v>
      </c>
      <c r="J336" s="111">
        <f t="shared" si="167"/>
        <v>0.93769578918948593</v>
      </c>
      <c r="K336" s="111">
        <f t="shared" si="167"/>
        <v>0.93025627746499651</v>
      </c>
      <c r="L336" s="111">
        <f t="shared" si="167"/>
        <v>0.93728826187073699</v>
      </c>
      <c r="M336" s="111">
        <f t="shared" si="167"/>
        <v>0.94859451869541167</v>
      </c>
      <c r="N336" s="111">
        <f t="shared" si="167"/>
        <v>0.94165722444857825</v>
      </c>
      <c r="O336" s="111">
        <f t="shared" si="167"/>
        <v>0.93653059494259627</v>
      </c>
      <c r="P336" s="111">
        <f t="shared" si="167"/>
        <v>0.93899008793484207</v>
      </c>
      <c r="Q336" s="111">
        <f t="shared" si="167"/>
        <v>0.93982264775536628</v>
      </c>
      <c r="R336" s="111">
        <f t="shared" ref="R336:V336" si="168">IF(R317=0,"",R317/R298)</f>
        <v>0.95279506377033518</v>
      </c>
      <c r="S336" s="111">
        <f t="shared" si="168"/>
        <v>0.95436539476940463</v>
      </c>
      <c r="T336" s="111">
        <f t="shared" si="168"/>
        <v>0.9355707137281688</v>
      </c>
      <c r="U336" s="111">
        <f t="shared" si="168"/>
        <v>0.95013894721412773</v>
      </c>
      <c r="V336" s="111">
        <f t="shared" si="168"/>
        <v>0.94441619594079207</v>
      </c>
      <c r="W336" s="111">
        <f t="shared" ref="W336" si="169">IF(W317=0,"",W317/W298)</f>
        <v>0.95046673792012271</v>
      </c>
      <c r="DA336" s="63" t="s">
        <v>3710</v>
      </c>
    </row>
    <row r="337" spans="1:105" ht="12" customHeight="1" x14ac:dyDescent="0.25">
      <c r="A337" s="100" t="s">
        <v>204</v>
      </c>
      <c r="B337" s="112"/>
      <c r="C337" s="112">
        <f t="shared" ref="C337:Q337" si="170">IF(C318=0,"",C318/C299)</f>
        <v>0.85881342978562758</v>
      </c>
      <c r="D337" s="112">
        <f t="shared" si="170"/>
        <v>0.86513165156239769</v>
      </c>
      <c r="E337" s="112">
        <f t="shared" si="170"/>
        <v>0.85861169048897579</v>
      </c>
      <c r="F337" s="112">
        <f t="shared" si="170"/>
        <v>0.87192477027761395</v>
      </c>
      <c r="G337" s="112">
        <f t="shared" si="170"/>
        <v>0.88643880850052681</v>
      </c>
      <c r="H337" s="112">
        <f t="shared" si="170"/>
        <v>0.87682524763033476</v>
      </c>
      <c r="I337" s="112">
        <f t="shared" si="170"/>
        <v>0.87941322987595805</v>
      </c>
      <c r="J337" s="112">
        <f t="shared" si="170"/>
        <v>0.87866529559426954</v>
      </c>
      <c r="K337" s="112">
        <f t="shared" si="170"/>
        <v>0.86045779637907605</v>
      </c>
      <c r="L337" s="112">
        <f t="shared" si="170"/>
        <v>0.86807472992635881</v>
      </c>
      <c r="M337" s="112">
        <f t="shared" si="170"/>
        <v>0.87863967044210989</v>
      </c>
      <c r="N337" s="112">
        <f t="shared" si="170"/>
        <v>0.86865069010178231</v>
      </c>
      <c r="O337" s="112">
        <f t="shared" si="170"/>
        <v>0.86389397897345144</v>
      </c>
      <c r="P337" s="112">
        <f t="shared" si="170"/>
        <v>0.86870288961316389</v>
      </c>
      <c r="Q337" s="112">
        <f t="shared" si="170"/>
        <v>0.87491997216513073</v>
      </c>
      <c r="R337" s="112">
        <f t="shared" ref="R337:V337" si="171">IF(R318=0,"",R318/R299)</f>
        <v>0.89868947111875275</v>
      </c>
      <c r="S337" s="112">
        <f t="shared" si="171"/>
        <v>0.91232056847279386</v>
      </c>
      <c r="T337" s="112">
        <f t="shared" si="171"/>
        <v>0.87705470367836202</v>
      </c>
      <c r="U337" s="112">
        <f t="shared" si="171"/>
        <v>0.90261312092054213</v>
      </c>
      <c r="V337" s="112">
        <f t="shared" si="171"/>
        <v>0.88935732855374827</v>
      </c>
      <c r="W337" s="112">
        <f t="shared" ref="W337" si="172">IF(W318=0,"",W318/W299)</f>
        <v>0.90058925441048165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0.73965589030044743</v>
      </c>
      <c r="D339" s="112">
        <f t="shared" si="176"/>
        <v>0.75952456827470061</v>
      </c>
      <c r="E339" s="112">
        <f t="shared" si="176"/>
        <v>0.73403236566544516</v>
      </c>
      <c r="F339" s="112">
        <f t="shared" si="176"/>
        <v>0.75204965163743331</v>
      </c>
      <c r="G339" s="112">
        <f t="shared" si="176"/>
        <v>0.76123842886055859</v>
      </c>
      <c r="H339" s="112">
        <f t="shared" si="176"/>
        <v>0.73822467099203581</v>
      </c>
      <c r="I339" s="112">
        <f t="shared" si="176"/>
        <v>0.74694105598855798</v>
      </c>
      <c r="J339" s="112">
        <f t="shared" si="176"/>
        <v>0.70958522961704162</v>
      </c>
      <c r="K339" s="112">
        <f t="shared" si="176"/>
        <v>0.70024871233136576</v>
      </c>
      <c r="L339" s="112">
        <f t="shared" si="176"/>
        <v>0.74589172078067456</v>
      </c>
      <c r="M339" s="112">
        <f t="shared" si="176"/>
        <v>0.74165177754386247</v>
      </c>
      <c r="N339" s="112">
        <f t="shared" si="176"/>
        <v>0.76686863272728178</v>
      </c>
      <c r="O339" s="112">
        <f t="shared" si="176"/>
        <v>0.74893119952640597</v>
      </c>
      <c r="P339" s="112">
        <f t="shared" si="176"/>
        <v>0.7519288241443971</v>
      </c>
      <c r="Q339" s="112">
        <f t="shared" si="176"/>
        <v>0.76624749037950635</v>
      </c>
      <c r="R339" s="112">
        <f t="shared" ref="R339:V339" si="177">IF(R320=0,"",R320/R301)</f>
        <v>0.7809077314026891</v>
      </c>
      <c r="S339" s="112">
        <f t="shared" si="177"/>
        <v>0.79511240165672847</v>
      </c>
      <c r="T339" s="112">
        <f t="shared" si="177"/>
        <v>0.76910767718742024</v>
      </c>
      <c r="U339" s="112">
        <f t="shared" si="177"/>
        <v>0.78692332122139419</v>
      </c>
      <c r="V339" s="112">
        <f t="shared" si="177"/>
        <v>0.80868695331452467</v>
      </c>
      <c r="W339" s="112">
        <f t="shared" ref="W339" si="178">IF(W320=0,"",W320/W301)</f>
        <v>0.77598828890481786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0.88989167689550608</v>
      </c>
      <c r="D340" s="113">
        <f t="shared" si="179"/>
        <v>0.88840528744594738</v>
      </c>
      <c r="E340" s="113">
        <f t="shared" si="179"/>
        <v>0.88898861396940176</v>
      </c>
      <c r="F340" s="113">
        <f t="shared" si="179"/>
        <v>0.88220699202648234</v>
      </c>
      <c r="G340" s="113">
        <f t="shared" si="179"/>
        <v>0.88733445954310464</v>
      </c>
      <c r="H340" s="113">
        <f t="shared" si="179"/>
        <v>0.88870788431759939</v>
      </c>
      <c r="I340" s="113">
        <f t="shared" si="179"/>
        <v>0.87977686853977399</v>
      </c>
      <c r="J340" s="113">
        <f t="shared" si="179"/>
        <v>0.87177926047260346</v>
      </c>
      <c r="K340" s="113">
        <f t="shared" si="179"/>
        <v>0.88640347867178748</v>
      </c>
      <c r="L340" s="113">
        <f t="shared" si="179"/>
        <v>0.8930369866619372</v>
      </c>
      <c r="M340" s="113">
        <f t="shared" si="179"/>
        <v>0.88940609962507156</v>
      </c>
      <c r="N340" s="113">
        <f t="shared" si="179"/>
        <v>0.89267068565916174</v>
      </c>
      <c r="O340" s="113">
        <f t="shared" si="179"/>
        <v>0.89295356411694859</v>
      </c>
      <c r="P340" s="113">
        <f t="shared" si="179"/>
        <v>0.90872773238677873</v>
      </c>
      <c r="Q340" s="113">
        <f t="shared" si="179"/>
        <v>0.91696266593445708</v>
      </c>
      <c r="R340" s="113">
        <f t="shared" ref="R340:V340" si="180">IF(R321=0,"",R321/R302)</f>
        <v>0.91984346445673892</v>
      </c>
      <c r="S340" s="113">
        <f t="shared" si="180"/>
        <v>0.92035960316554966</v>
      </c>
      <c r="T340" s="113">
        <f t="shared" si="180"/>
        <v>0.92211234850317414</v>
      </c>
      <c r="U340" s="113">
        <f t="shared" si="180"/>
        <v>0.92891753673633903</v>
      </c>
      <c r="V340" s="113">
        <f t="shared" si="180"/>
        <v>0.93428570296278435</v>
      </c>
      <c r="W340" s="113">
        <f t="shared" ref="W340" si="181">IF(W321=0,"",W321/W302)</f>
        <v>0.91670787989992719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0.76868827713312382</v>
      </c>
      <c r="D341" s="111">
        <f t="shared" si="182"/>
        <v>0.76983133124586067</v>
      </c>
      <c r="E341" s="111">
        <f t="shared" si="182"/>
        <v>0.76990490544944012</v>
      </c>
      <c r="F341" s="111">
        <f t="shared" si="182"/>
        <v>0.76855943780645986</v>
      </c>
      <c r="G341" s="111">
        <f t="shared" si="182"/>
        <v>0.77728138785344403</v>
      </c>
      <c r="H341" s="111">
        <f t="shared" si="182"/>
        <v>0.77645506718691559</v>
      </c>
      <c r="I341" s="111">
        <f t="shared" si="182"/>
        <v>0.77929163927687839</v>
      </c>
      <c r="J341" s="111">
        <f t="shared" si="182"/>
        <v>0.75171131032009797</v>
      </c>
      <c r="K341" s="111">
        <f t="shared" si="182"/>
        <v>0.77101648105407083</v>
      </c>
      <c r="L341" s="111">
        <f t="shared" si="182"/>
        <v>0.76801116691451909</v>
      </c>
      <c r="M341" s="111">
        <f t="shared" si="182"/>
        <v>0.78577091910250496</v>
      </c>
      <c r="N341" s="111">
        <f t="shared" si="182"/>
        <v>0.79114916463865959</v>
      </c>
      <c r="O341" s="111">
        <f t="shared" si="182"/>
        <v>0.79706846699378542</v>
      </c>
      <c r="P341" s="111">
        <f t="shared" si="182"/>
        <v>0.81049742159704929</v>
      </c>
      <c r="Q341" s="111">
        <f t="shared" si="182"/>
        <v>0.82520041571835634</v>
      </c>
      <c r="R341" s="111">
        <f t="shared" ref="R341:V341" si="183">IF(R322=0,"",R322/R303)</f>
        <v>0.82893523651363277</v>
      </c>
      <c r="S341" s="111">
        <f t="shared" si="183"/>
        <v>0.83457228571827846</v>
      </c>
      <c r="T341" s="111">
        <f t="shared" si="183"/>
        <v>0.81040418026278582</v>
      </c>
      <c r="U341" s="111">
        <f t="shared" si="183"/>
        <v>0.8459682045256659</v>
      </c>
      <c r="V341" s="111">
        <f t="shared" si="183"/>
        <v>0.8517955965184113</v>
      </c>
      <c r="W341" s="111">
        <f t="shared" ref="W341" si="184">IF(W322=0,"",W322/W303)</f>
        <v>0.83572194619253337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0.68969826751883567</v>
      </c>
      <c r="D343" s="124">
        <f t="shared" si="188"/>
        <v>0.72361317152716365</v>
      </c>
      <c r="E343" s="124">
        <f t="shared" si="188"/>
        <v>0.72285495462107263</v>
      </c>
      <c r="F343" s="124">
        <f t="shared" si="188"/>
        <v>0.72409855039951765</v>
      </c>
      <c r="G343" s="124">
        <f t="shared" si="188"/>
        <v>0.72127388626996758</v>
      </c>
      <c r="H343" s="124">
        <f t="shared" si="188"/>
        <v>0.72157824030026618</v>
      </c>
      <c r="I343" s="124">
        <f t="shared" si="188"/>
        <v>0.70619257636537258</v>
      </c>
      <c r="J343" s="124">
        <f t="shared" si="188"/>
        <v>0.71801144504513836</v>
      </c>
      <c r="K343" s="124">
        <f t="shared" si="188"/>
        <v>0.70812768196261155</v>
      </c>
      <c r="L343" s="124">
        <f t="shared" si="188"/>
        <v>0.71324473458666249</v>
      </c>
      <c r="M343" s="124">
        <f t="shared" si="188"/>
        <v>0.71514612346600892</v>
      </c>
      <c r="N343" s="124">
        <f t="shared" si="188"/>
        <v>0.72025681789478013</v>
      </c>
      <c r="O343" s="124">
        <f t="shared" si="188"/>
        <v>0.72301113139998352</v>
      </c>
      <c r="P343" s="124">
        <f t="shared" si="188"/>
        <v>0.75383041371795489</v>
      </c>
      <c r="Q343" s="124">
        <f t="shared" si="188"/>
        <v>0.7659046218874781</v>
      </c>
      <c r="R343" s="124">
        <f t="shared" ref="R343:V343" si="189">IF(R324=0,"",R324/R305)</f>
        <v>0.77054324616515524</v>
      </c>
      <c r="S343" s="124">
        <f t="shared" si="189"/>
        <v>0.77557425986232165</v>
      </c>
      <c r="T343" s="124">
        <f t="shared" si="189"/>
        <v>0.79126844898874948</v>
      </c>
      <c r="U343" s="124">
        <f t="shared" si="189"/>
        <v>0.78179084268639842</v>
      </c>
      <c r="V343" s="124">
        <f t="shared" si="189"/>
        <v>0.78285085842138491</v>
      </c>
      <c r="W343" s="124">
        <f t="shared" ref="W343" si="190">IF(W324=0,"",W324/W305)</f>
        <v>0.7700283593090006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0.58987350614703449</v>
      </c>
      <c r="D344" s="111">
        <f t="shared" si="191"/>
        <v>0.60164196437802697</v>
      </c>
      <c r="E344" s="111">
        <f t="shared" si="191"/>
        <v>0.60082437333121608</v>
      </c>
      <c r="F344" s="111">
        <f t="shared" si="191"/>
        <v>0.60388203217179404</v>
      </c>
      <c r="G344" s="111">
        <f t="shared" si="191"/>
        <v>0.59592803440014241</v>
      </c>
      <c r="H344" s="111">
        <f t="shared" si="191"/>
        <v>0.59411013974234661</v>
      </c>
      <c r="I344" s="111">
        <f t="shared" si="191"/>
        <v>0.5913806343106508</v>
      </c>
      <c r="J344" s="111">
        <f t="shared" si="191"/>
        <v>0.59302754931420709</v>
      </c>
      <c r="K344" s="111">
        <f t="shared" si="191"/>
        <v>0.59268722675287211</v>
      </c>
      <c r="L344" s="111">
        <f t="shared" si="191"/>
        <v>0.59654174389270487</v>
      </c>
      <c r="M344" s="111">
        <f t="shared" si="191"/>
        <v>0.59990806193423052</v>
      </c>
      <c r="N344" s="111">
        <f t="shared" si="191"/>
        <v>0.59973151047324036</v>
      </c>
      <c r="O344" s="111">
        <f t="shared" si="191"/>
        <v>0.59843869011687523</v>
      </c>
      <c r="P344" s="111">
        <f t="shared" si="191"/>
        <v>0.60547290402448373</v>
      </c>
      <c r="Q344" s="111">
        <f t="shared" si="191"/>
        <v>0.59991412979030145</v>
      </c>
      <c r="R344" s="111">
        <f t="shared" ref="R344:V344" si="192">IF(R325=0,"",R325/R306)</f>
        <v>0.60051809474403883</v>
      </c>
      <c r="S344" s="111">
        <f t="shared" si="192"/>
        <v>0.60256418841964987</v>
      </c>
      <c r="T344" s="111">
        <f t="shared" si="192"/>
        <v>0.61034771136838228</v>
      </c>
      <c r="U344" s="111">
        <f t="shared" si="192"/>
        <v>0.60915530864053757</v>
      </c>
      <c r="V344" s="111">
        <f t="shared" si="192"/>
        <v>0.61096589607024199</v>
      </c>
      <c r="W344" s="111">
        <f t="shared" ref="W344" si="193">IF(W325=0,"",W325/W306)</f>
        <v>0.61221007162231789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0.76561450120966446</v>
      </c>
      <c r="D345" s="45">
        <f t="shared" si="194"/>
        <v>0.7692076404630005</v>
      </c>
      <c r="E345" s="45">
        <f t="shared" si="194"/>
        <v>0.76747652637117825</v>
      </c>
      <c r="F345" s="45">
        <f t="shared" si="194"/>
        <v>0.77220161629612505</v>
      </c>
      <c r="G345" s="45">
        <f t="shared" si="194"/>
        <v>0.77124264736888082</v>
      </c>
      <c r="H345" s="45">
        <f t="shared" si="194"/>
        <v>0.77197071682976171</v>
      </c>
      <c r="I345" s="45">
        <f t="shared" si="194"/>
        <v>0.77337241322530048</v>
      </c>
      <c r="J345" s="45">
        <f t="shared" si="194"/>
        <v>0.77260100522515029</v>
      </c>
      <c r="K345" s="45">
        <f t="shared" si="194"/>
        <v>0.77741584266390418</v>
      </c>
      <c r="L345" s="45">
        <f t="shared" si="194"/>
        <v>0.77834557112340852</v>
      </c>
      <c r="M345" s="45">
        <f t="shared" si="194"/>
        <v>0.78208857652964014</v>
      </c>
      <c r="N345" s="45">
        <f t="shared" si="194"/>
        <v>0.78504738547786179</v>
      </c>
      <c r="O345" s="45">
        <f t="shared" si="194"/>
        <v>0.79014458840902846</v>
      </c>
      <c r="P345" s="45">
        <f t="shared" si="194"/>
        <v>0.80040778090315201</v>
      </c>
      <c r="Q345" s="45">
        <f t="shared" si="194"/>
        <v>0.80784322064263436</v>
      </c>
      <c r="R345" s="45">
        <f t="shared" ref="R345:V345" si="195">IF(R326=0,"",R326/R307)</f>
        <v>0.81756432456800632</v>
      </c>
      <c r="S345" s="45">
        <f t="shared" si="195"/>
        <v>0.83006963114894283</v>
      </c>
      <c r="T345" s="45">
        <f t="shared" si="195"/>
        <v>0.84454051912345107</v>
      </c>
      <c r="U345" s="45">
        <f t="shared" si="195"/>
        <v>0.85744965333881973</v>
      </c>
      <c r="V345" s="45">
        <f t="shared" si="195"/>
        <v>0.86796554241948176</v>
      </c>
      <c r="W345" s="45">
        <f t="shared" ref="W345" si="196">IF(W326=0,"",W326/W307)</f>
        <v>0.87618248664105813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41.237042164929775</v>
      </c>
      <c r="D347" s="117">
        <f t="shared" si="197"/>
        <v>16.775971416116878</v>
      </c>
      <c r="E347" s="117">
        <f t="shared" si="197"/>
        <v>18.921044569355125</v>
      </c>
      <c r="F347" s="117">
        <f t="shared" si="197"/>
        <v>26.932747422252444</v>
      </c>
      <c r="G347" s="117">
        <f t="shared" si="197"/>
        <v>19.897409996773071</v>
      </c>
      <c r="H347" s="117">
        <f t="shared" si="197"/>
        <v>16.070839651679261</v>
      </c>
      <c r="I347" s="117">
        <f t="shared" si="197"/>
        <v>28.519388283842503</v>
      </c>
      <c r="J347" s="117">
        <f t="shared" si="197"/>
        <v>21.234921674531634</v>
      </c>
      <c r="K347" s="117">
        <f t="shared" si="197"/>
        <v>30.581215641744013</v>
      </c>
      <c r="L347" s="117">
        <f t="shared" si="197"/>
        <v>29.428628256831061</v>
      </c>
      <c r="M347" s="117">
        <f t="shared" si="197"/>
        <v>35.97399217690517</v>
      </c>
      <c r="N347" s="117">
        <f t="shared" si="197"/>
        <v>37.62548223217636</v>
      </c>
      <c r="O347" s="117">
        <f t="shared" si="197"/>
        <v>35.386411902184662</v>
      </c>
      <c r="P347" s="117">
        <f t="shared" si="197"/>
        <v>19.379216717288312</v>
      </c>
      <c r="Q347" s="117">
        <f t="shared" si="197"/>
        <v>18.400887574102004</v>
      </c>
      <c r="R347" s="117">
        <f t="shared" ref="R347:V347" si="198">R348+R351+R353+R362</f>
        <v>13.552842680978019</v>
      </c>
      <c r="S347" s="117">
        <f t="shared" si="198"/>
        <v>14.302729188226946</v>
      </c>
      <c r="T347" s="117">
        <f t="shared" si="198"/>
        <v>8.3648060945651057</v>
      </c>
      <c r="U347" s="117">
        <f t="shared" si="198"/>
        <v>17.188311432305035</v>
      </c>
      <c r="V347" s="117">
        <f t="shared" si="198"/>
        <v>18.121027922169961</v>
      </c>
      <c r="W347" s="117">
        <f t="shared" ref="W347" si="199">W348+W351+W353+W362</f>
        <v>29.651058004270823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204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41.237042164929775</v>
      </c>
      <c r="D362" s="122">
        <v>16.775971416116878</v>
      </c>
      <c r="E362" s="122">
        <v>18.921044569355125</v>
      </c>
      <c r="F362" s="122">
        <v>26.932747422252444</v>
      </c>
      <c r="G362" s="122">
        <v>19.897409996773071</v>
      </c>
      <c r="H362" s="122">
        <v>16.070839651679261</v>
      </c>
      <c r="I362" s="122">
        <v>28.519388283842503</v>
      </c>
      <c r="J362" s="122">
        <v>21.234921674531634</v>
      </c>
      <c r="K362" s="122">
        <v>30.581215641744013</v>
      </c>
      <c r="L362" s="122">
        <v>29.428628256831061</v>
      </c>
      <c r="M362" s="122">
        <v>35.97399217690517</v>
      </c>
      <c r="N362" s="122">
        <v>37.62548223217636</v>
      </c>
      <c r="O362" s="122">
        <v>35.386411902184662</v>
      </c>
      <c r="P362" s="122">
        <v>19.379216717288312</v>
      </c>
      <c r="Q362" s="122">
        <v>18.400887574102004</v>
      </c>
      <c r="R362" s="122">
        <v>13.552842680978019</v>
      </c>
      <c r="S362" s="122">
        <v>14.302729188226946</v>
      </c>
      <c r="T362" s="122">
        <v>8.3648060945651057</v>
      </c>
      <c r="U362" s="122">
        <v>17.188311432305035</v>
      </c>
      <c r="V362" s="122">
        <v>18.121027922169961</v>
      </c>
      <c r="W362" s="122">
        <v>29.651058004270823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41.237042164929775</v>
      </c>
      <c r="D363" s="98">
        <v>16.775971416116878</v>
      </c>
      <c r="E363" s="98">
        <v>18.921044569355125</v>
      </c>
      <c r="F363" s="98">
        <v>26.932747422252444</v>
      </c>
      <c r="G363" s="98">
        <v>19.897409996773071</v>
      </c>
      <c r="H363" s="98">
        <v>16.070839651679261</v>
      </c>
      <c r="I363" s="98">
        <v>28.519388283842503</v>
      </c>
      <c r="J363" s="98">
        <v>21.234921674531634</v>
      </c>
      <c r="K363" s="98">
        <v>30.581215641744013</v>
      </c>
      <c r="L363" s="98">
        <v>29.428628256831061</v>
      </c>
      <c r="M363" s="98">
        <v>35.97399217690517</v>
      </c>
      <c r="N363" s="98">
        <v>37.62548223217636</v>
      </c>
      <c r="O363" s="98">
        <v>35.386411902184662</v>
      </c>
      <c r="P363" s="98">
        <v>19.379216717288312</v>
      </c>
      <c r="Q363" s="98">
        <v>18.400887574102004</v>
      </c>
      <c r="R363" s="98">
        <v>13.552842680978019</v>
      </c>
      <c r="S363" s="98">
        <v>14.302729188226946</v>
      </c>
      <c r="T363" s="98">
        <v>8.3648060945651057</v>
      </c>
      <c r="U363" s="98">
        <v>17.188311432305035</v>
      </c>
      <c r="V363" s="98">
        <v>18.121027922169961</v>
      </c>
      <c r="W363" s="98">
        <v>29.651058004270823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13057.713990759044</v>
      </c>
      <c r="D366" s="117">
        <f t="shared" si="204"/>
        <v>13687.024661845948</v>
      </c>
      <c r="E366" s="117">
        <f t="shared" si="204"/>
        <v>13390.09663872614</v>
      </c>
      <c r="F366" s="117">
        <f t="shared" si="204"/>
        <v>13480.798532988378</v>
      </c>
      <c r="G366" s="117">
        <f t="shared" si="204"/>
        <v>12861.455666268048</v>
      </c>
      <c r="H366" s="117">
        <f t="shared" si="204"/>
        <v>12516.963194849335</v>
      </c>
      <c r="I366" s="117">
        <f t="shared" si="204"/>
        <v>11932.488601517236</v>
      </c>
      <c r="J366" s="117">
        <f t="shared" si="204"/>
        <v>12228.957892587776</v>
      </c>
      <c r="K366" s="117">
        <f t="shared" si="204"/>
        <v>11975.525577954908</v>
      </c>
      <c r="L366" s="117">
        <f t="shared" si="204"/>
        <v>12771.408461178075</v>
      </c>
      <c r="M366" s="117">
        <f t="shared" si="204"/>
        <v>11924.964023526687</v>
      </c>
      <c r="N366" s="117">
        <f t="shared" si="204"/>
        <v>11744.7519538181</v>
      </c>
      <c r="O366" s="117">
        <f t="shared" si="204"/>
        <v>12197.60073207106</v>
      </c>
      <c r="P366" s="117">
        <f t="shared" si="204"/>
        <v>10600.64930886235</v>
      </c>
      <c r="Q366" s="117">
        <f t="shared" si="204"/>
        <v>10568.044854898711</v>
      </c>
      <c r="R366" s="117">
        <f t="shared" ref="R366:V366" si="205">R367+R370+R372+R381</f>
        <v>10214.518943842209</v>
      </c>
      <c r="S366" s="117">
        <f t="shared" si="205"/>
        <v>10139.331244154848</v>
      </c>
      <c r="T366" s="117">
        <f t="shared" si="205"/>
        <v>10140.325801590305</v>
      </c>
      <c r="U366" s="117">
        <f t="shared" si="205"/>
        <v>9325.1889701877699</v>
      </c>
      <c r="V366" s="117">
        <f t="shared" si="205"/>
        <v>8929.931351762647</v>
      </c>
      <c r="W366" s="117">
        <f t="shared" ref="W366" si="206">W367+W370+W372+W381</f>
        <v>8804.0080083575431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11204.573892537361</v>
      </c>
      <c r="D367" s="122">
        <f t="shared" si="207"/>
        <v>11730.816327745795</v>
      </c>
      <c r="E367" s="122">
        <f t="shared" si="207"/>
        <v>11382.102274860106</v>
      </c>
      <c r="F367" s="122">
        <f t="shared" si="207"/>
        <v>11209.299236458195</v>
      </c>
      <c r="G367" s="122">
        <f t="shared" si="207"/>
        <v>10684.010104941093</v>
      </c>
      <c r="H367" s="122">
        <f t="shared" si="207"/>
        <v>10304.502925334244</v>
      </c>
      <c r="I367" s="122">
        <f t="shared" si="207"/>
        <v>9752.4656752901628</v>
      </c>
      <c r="J367" s="122">
        <f t="shared" si="207"/>
        <v>10345.354028175932</v>
      </c>
      <c r="K367" s="122">
        <f t="shared" si="207"/>
        <v>9946.7341034973251</v>
      </c>
      <c r="L367" s="122">
        <f t="shared" si="207"/>
        <v>10652.241037411361</v>
      </c>
      <c r="M367" s="122">
        <f t="shared" si="207"/>
        <v>9753.8607283478323</v>
      </c>
      <c r="N367" s="122">
        <f t="shared" si="207"/>
        <v>9622.7106425364855</v>
      </c>
      <c r="O367" s="122">
        <f t="shared" si="207"/>
        <v>10161.094503784512</v>
      </c>
      <c r="P367" s="122">
        <f t="shared" si="207"/>
        <v>8530.5367723320087</v>
      </c>
      <c r="Q367" s="122">
        <f t="shared" si="207"/>
        <v>8475.8182411086218</v>
      </c>
      <c r="R367" s="122">
        <f t="shared" ref="R367:V367" si="208">SUM(R368:R369)</f>
        <v>8193.9143531424343</v>
      </c>
      <c r="S367" s="122">
        <f t="shared" si="208"/>
        <v>8102.8067446928908</v>
      </c>
      <c r="T367" s="122">
        <f t="shared" si="208"/>
        <v>8253.132952630318</v>
      </c>
      <c r="U367" s="122">
        <f t="shared" si="208"/>
        <v>7385.2945357603476</v>
      </c>
      <c r="V367" s="122">
        <f t="shared" si="208"/>
        <v>6943.7805232842702</v>
      </c>
      <c r="W367" s="122">
        <f t="shared" ref="W367" si="209">SUM(W368:W369)</f>
        <v>6774.0201713103334</v>
      </c>
      <c r="DA367" s="130" t="s">
        <v>4039</v>
      </c>
    </row>
    <row r="368" spans="1:105" ht="12" customHeight="1" x14ac:dyDescent="0.25">
      <c r="A368" s="97" t="s">
        <v>204</v>
      </c>
      <c r="B368" s="98"/>
      <c r="C368" s="98">
        <v>11166.614633662177</v>
      </c>
      <c r="D368" s="98">
        <v>11687.746343565997</v>
      </c>
      <c r="E368" s="98">
        <v>11341.609205692203</v>
      </c>
      <c r="F368" s="98">
        <v>11169.010636311808</v>
      </c>
      <c r="G368" s="98">
        <v>10647.021705437537</v>
      </c>
      <c r="H368" s="98">
        <v>10270.017020668587</v>
      </c>
      <c r="I368" s="98">
        <v>9722.0975810692489</v>
      </c>
      <c r="J368" s="98">
        <v>10314.121363715274</v>
      </c>
      <c r="K368" s="98">
        <v>9917.4423335443298</v>
      </c>
      <c r="L368" s="98">
        <v>10620.197389235034</v>
      </c>
      <c r="M368" s="98">
        <v>9725.0149271604696</v>
      </c>
      <c r="N368" s="98">
        <v>9593.8180770268518</v>
      </c>
      <c r="O368" s="98">
        <v>10130.459201848664</v>
      </c>
      <c r="P368" s="98">
        <v>8502.501583742689</v>
      </c>
      <c r="Q368" s="98">
        <v>8448.0134869987924</v>
      </c>
      <c r="R368" s="98">
        <v>8168.1236185246225</v>
      </c>
      <c r="S368" s="98">
        <v>8077.8586824385202</v>
      </c>
      <c r="T368" s="98">
        <v>8227.7440116877206</v>
      </c>
      <c r="U368" s="98">
        <v>7362.9197957608812</v>
      </c>
      <c r="V368" s="98">
        <v>6922.6881305669131</v>
      </c>
      <c r="W368" s="98">
        <v>6754.0643660672704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37.959258875184496</v>
      </c>
      <c r="D369" s="98">
        <v>43.069984179797622</v>
      </c>
      <c r="E369" s="98">
        <v>40.493069167903236</v>
      </c>
      <c r="F369" s="98">
        <v>40.28860014638618</v>
      </c>
      <c r="G369" s="98">
        <v>36.988399503556913</v>
      </c>
      <c r="H369" s="98">
        <v>34.485904665655902</v>
      </c>
      <c r="I369" s="98">
        <v>30.368094220914418</v>
      </c>
      <c r="J369" s="98">
        <v>31.232664460657713</v>
      </c>
      <c r="K369" s="98">
        <v>29.291769952995452</v>
      </c>
      <c r="L369" s="98">
        <v>32.043648176326045</v>
      </c>
      <c r="M369" s="98">
        <v>28.845801187362415</v>
      </c>
      <c r="N369" s="98">
        <v>28.892565509633663</v>
      </c>
      <c r="O369" s="98">
        <v>30.63530193584829</v>
      </c>
      <c r="P369" s="98">
        <v>28.035188589319937</v>
      </c>
      <c r="Q369" s="98">
        <v>27.804754109829194</v>
      </c>
      <c r="R369" s="98">
        <v>25.790734617811498</v>
      </c>
      <c r="S369" s="98">
        <v>24.948062254370317</v>
      </c>
      <c r="T369" s="98">
        <v>25.38894094259739</v>
      </c>
      <c r="U369" s="98">
        <v>22.374739999466094</v>
      </c>
      <c r="V369" s="98">
        <v>21.092392717357008</v>
      </c>
      <c r="W369" s="98">
        <v>19.955805243062688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8.5596407656175586</v>
      </c>
      <c r="D370" s="122">
        <f t="shared" si="210"/>
        <v>3.9324192773661406</v>
      </c>
      <c r="E370" s="122">
        <f t="shared" si="210"/>
        <v>13.094944791038996</v>
      </c>
      <c r="F370" s="122">
        <f t="shared" si="210"/>
        <v>21.409248162022052</v>
      </c>
      <c r="G370" s="122">
        <f t="shared" si="210"/>
        <v>16.548021229249475</v>
      </c>
      <c r="H370" s="122">
        <f t="shared" si="210"/>
        <v>28.444938343274444</v>
      </c>
      <c r="I370" s="122">
        <f t="shared" si="210"/>
        <v>25.642552357447329</v>
      </c>
      <c r="J370" s="122">
        <f t="shared" si="210"/>
        <v>14.222661853366906</v>
      </c>
      <c r="K370" s="122">
        <f t="shared" si="210"/>
        <v>19.070109248918456</v>
      </c>
      <c r="L370" s="122">
        <f t="shared" si="210"/>
        <v>24.181168294228375</v>
      </c>
      <c r="M370" s="122">
        <f t="shared" si="210"/>
        <v>24.101886652611554</v>
      </c>
      <c r="N370" s="122">
        <f t="shared" si="210"/>
        <v>36.179458467257689</v>
      </c>
      <c r="O370" s="122">
        <f t="shared" si="210"/>
        <v>20.590814206408453</v>
      </c>
      <c r="P370" s="122">
        <f t="shared" si="210"/>
        <v>11.333807514572197</v>
      </c>
      <c r="Q370" s="122">
        <f t="shared" si="210"/>
        <v>12.597297268932513</v>
      </c>
      <c r="R370" s="122">
        <f t="shared" si="210"/>
        <v>16.948322444587195</v>
      </c>
      <c r="S370" s="122">
        <f t="shared" si="210"/>
        <v>17.076750910833127</v>
      </c>
      <c r="T370" s="122">
        <f t="shared" si="210"/>
        <v>21.336242268897688</v>
      </c>
      <c r="U370" s="122">
        <f t="shared" si="210"/>
        <v>17.888053795227155</v>
      </c>
      <c r="V370" s="122">
        <f t="shared" si="210"/>
        <v>15.069638738918696</v>
      </c>
      <c r="W370" s="122">
        <f t="shared" si="210"/>
        <v>17.598493701227849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8.5596407656175586</v>
      </c>
      <c r="D371" s="98">
        <f>RES_hhdet_in_fech!D129</f>
        <v>3.9324192773661406</v>
      </c>
      <c r="E371" s="98">
        <f>RES_hhdet_in_fech!E129</f>
        <v>13.094944791038996</v>
      </c>
      <c r="F371" s="98">
        <f>RES_hhdet_in_fech!F129</f>
        <v>21.409248162022052</v>
      </c>
      <c r="G371" s="98">
        <f>RES_hhdet_in_fech!G129</f>
        <v>16.548021229249475</v>
      </c>
      <c r="H371" s="98">
        <f>RES_hhdet_in_fech!H129</f>
        <v>28.444938343274444</v>
      </c>
      <c r="I371" s="98">
        <f>RES_hhdet_in_fech!I129</f>
        <v>25.642552357447329</v>
      </c>
      <c r="J371" s="98">
        <f>RES_hhdet_in_fech!J129</f>
        <v>14.222661853366906</v>
      </c>
      <c r="K371" s="98">
        <f>RES_hhdet_in_fech!K129</f>
        <v>19.070109248918456</v>
      </c>
      <c r="L371" s="98">
        <f>RES_hhdet_in_fech!L129</f>
        <v>24.181168294228375</v>
      </c>
      <c r="M371" s="98">
        <f>RES_hhdet_in_fech!M129</f>
        <v>24.101886652611554</v>
      </c>
      <c r="N371" s="98">
        <f>RES_hhdet_in_fech!N129</f>
        <v>36.179458467257689</v>
      </c>
      <c r="O371" s="98">
        <f>RES_hhdet_in_fech!O129</f>
        <v>20.590814206408453</v>
      </c>
      <c r="P371" s="98">
        <f>RES_hhdet_in_fech!P129</f>
        <v>11.333807514572197</v>
      </c>
      <c r="Q371" s="98">
        <f>RES_hhdet_in_fech!Q129</f>
        <v>12.597297268932513</v>
      </c>
      <c r="R371" s="98">
        <f>RES_hhdet_in_fech!R129</f>
        <v>16.948322444587195</v>
      </c>
      <c r="S371" s="98">
        <f>RES_hhdet_in_fech!S129</f>
        <v>17.076750910833127</v>
      </c>
      <c r="T371" s="98">
        <f>RES_hhdet_in_fech!T129</f>
        <v>21.336242268897688</v>
      </c>
      <c r="U371" s="98">
        <f>RES_hhdet_in_fech!U129</f>
        <v>17.888053795227155</v>
      </c>
      <c r="V371" s="98">
        <f>RES_hhdet_in_fech!V129</f>
        <v>15.069638738918696</v>
      </c>
      <c r="W371" s="98">
        <f>RES_hhdet_in_fech!W129</f>
        <v>17.598493701227849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1254.352781331859</v>
      </c>
      <c r="D372" s="122">
        <v>1374.5015987394852</v>
      </c>
      <c r="E372" s="122">
        <v>1351.4781532691663</v>
      </c>
      <c r="F372" s="122">
        <v>1549.6426012842048</v>
      </c>
      <c r="G372" s="122">
        <v>1452.8955829774466</v>
      </c>
      <c r="H372" s="122">
        <v>1494.1890655469554</v>
      </c>
      <c r="I372" s="122">
        <v>1467.9038001102408</v>
      </c>
      <c r="J372" s="122">
        <v>1295.0263659910229</v>
      </c>
      <c r="K372" s="122">
        <v>1379.0075595883475</v>
      </c>
      <c r="L372" s="122">
        <v>1403.6347751962739</v>
      </c>
      <c r="M372" s="122">
        <v>1482.5743284577879</v>
      </c>
      <c r="N372" s="122">
        <v>1425.9169629054277</v>
      </c>
      <c r="O372" s="122">
        <v>1386.2267859914245</v>
      </c>
      <c r="P372" s="122">
        <v>1454.3802984750923</v>
      </c>
      <c r="Q372" s="122">
        <v>1472.8964819450171</v>
      </c>
      <c r="R372" s="122">
        <v>1431.3957644869504</v>
      </c>
      <c r="S372" s="122">
        <v>1442.1059152016146</v>
      </c>
      <c r="T372" s="122">
        <v>1356.4066796120078</v>
      </c>
      <c r="U372" s="122">
        <v>1363.0369227604963</v>
      </c>
      <c r="V372" s="122">
        <v>1365.4075094985933</v>
      </c>
      <c r="W372" s="122">
        <v>1398.0105280077719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1083.6230108106795</v>
      </c>
      <c r="D373" s="98">
        <v>1168.2874355887295</v>
      </c>
      <c r="E373" s="98">
        <v>1177.1243089341399</v>
      </c>
      <c r="F373" s="98">
        <v>1325.6907343229461</v>
      </c>
      <c r="G373" s="98">
        <v>1196.0182552310216</v>
      </c>
      <c r="H373" s="98">
        <v>1235.4234283368671</v>
      </c>
      <c r="I373" s="98">
        <v>1312.8156364353074</v>
      </c>
      <c r="J373" s="98">
        <v>1224.130275398406</v>
      </c>
      <c r="K373" s="98">
        <v>1268.9353435195981</v>
      </c>
      <c r="L373" s="98">
        <v>1297.0596382198255</v>
      </c>
      <c r="M373" s="98">
        <v>1388.4860792640507</v>
      </c>
      <c r="N373" s="98">
        <v>1288.6471631081995</v>
      </c>
      <c r="O373" s="98">
        <v>1280.0367061207155</v>
      </c>
      <c r="P373" s="98">
        <v>1309.3118149143711</v>
      </c>
      <c r="Q373" s="98">
        <v>1296.340967287543</v>
      </c>
      <c r="R373" s="98">
        <v>1299.8880353378174</v>
      </c>
      <c r="S373" s="98">
        <v>1299.464423379975</v>
      </c>
      <c r="T373" s="98">
        <v>1275.0379902795487</v>
      </c>
      <c r="U373" s="98">
        <v>1275.6756408820115</v>
      </c>
      <c r="V373" s="98">
        <v>1278.2466729913149</v>
      </c>
      <c r="W373" s="98">
        <v>1355.4143332797466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1109.1270497845292</v>
      </c>
      <c r="D374" s="98">
        <v>1192.9899860469623</v>
      </c>
      <c r="E374" s="98">
        <v>1305.9534054115577</v>
      </c>
      <c r="F374" s="98">
        <v>1510.4620403287568</v>
      </c>
      <c r="G374" s="98">
        <v>1360.4546644982993</v>
      </c>
      <c r="H374" s="98">
        <v>1280.6603715732927</v>
      </c>
      <c r="I374" s="98">
        <v>1396.6257750876671</v>
      </c>
      <c r="J374" s="98">
        <v>1298.368390562883</v>
      </c>
      <c r="K374" s="98">
        <v>1287.7510927686617</v>
      </c>
      <c r="L374" s="98">
        <v>1340.3732702833661</v>
      </c>
      <c r="M374" s="98">
        <v>1553.0571051679128</v>
      </c>
      <c r="N374" s="98">
        <v>1296.0905146100501</v>
      </c>
      <c r="O374" s="98">
        <v>1286.1935289770818</v>
      </c>
      <c r="P374" s="98">
        <v>1330.4347720693797</v>
      </c>
      <c r="Q374" s="98">
        <v>1305.9397393918432</v>
      </c>
      <c r="R374" s="98">
        <v>1375.3237884899493</v>
      </c>
      <c r="S374" s="98">
        <v>1305.0143034168593</v>
      </c>
      <c r="T374" s="98">
        <v>1210.7571310442152</v>
      </c>
      <c r="U374" s="98">
        <v>1318.2439192991617</v>
      </c>
      <c r="V374" s="98">
        <v>1264.7140363235387</v>
      </c>
      <c r="W374" s="98">
        <v>1418.3564894806698</v>
      </c>
      <c r="DA374" s="63" t="s">
        <v>4046</v>
      </c>
    </row>
    <row r="375" spans="1:105" ht="12" customHeight="1" x14ac:dyDescent="0.25">
      <c r="A375" s="100" t="s">
        <v>204</v>
      </c>
      <c r="B375" s="101"/>
      <c r="C375" s="101">
        <v>584.54425970298507</v>
      </c>
      <c r="D375" s="101">
        <v>631.83250043348949</v>
      </c>
      <c r="E375" s="101">
        <v>673.15493871590957</v>
      </c>
      <c r="F375" s="101">
        <v>739.4852915701083</v>
      </c>
      <c r="G375" s="101">
        <v>681.47904266660044</v>
      </c>
      <c r="H375" s="101">
        <v>673.44932703585596</v>
      </c>
      <c r="I375" s="101">
        <v>742.50228127218747</v>
      </c>
      <c r="J375" s="101">
        <v>666.69975677228047</v>
      </c>
      <c r="K375" s="101">
        <v>643.62287951383598</v>
      </c>
      <c r="L375" s="101">
        <v>637.15721388747806</v>
      </c>
      <c r="M375" s="101">
        <v>657.83974281797532</v>
      </c>
      <c r="N375" s="101">
        <v>575.69787040995357</v>
      </c>
      <c r="O375" s="101">
        <v>599.78197479547373</v>
      </c>
      <c r="P375" s="101">
        <v>618.21397449824701</v>
      </c>
      <c r="Q375" s="101">
        <v>628.30171265551883</v>
      </c>
      <c r="R375" s="101">
        <v>640.82255267770711</v>
      </c>
      <c r="S375" s="101">
        <v>679.22215643277593</v>
      </c>
      <c r="T375" s="101">
        <v>634.4953417138554</v>
      </c>
      <c r="U375" s="101">
        <v>674.926953878483</v>
      </c>
      <c r="V375" s="101">
        <v>635.35719326956973</v>
      </c>
      <c r="W375" s="101">
        <v>706.72263143702594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524.58279008154454</v>
      </c>
      <c r="D376" s="104">
        <v>561.15748561347277</v>
      </c>
      <c r="E376" s="104">
        <v>632.79846669564847</v>
      </c>
      <c r="F376" s="104">
        <v>770.97674875864868</v>
      </c>
      <c r="G376" s="104">
        <v>678.97562183169885</v>
      </c>
      <c r="H376" s="104">
        <v>607.21104453743658</v>
      </c>
      <c r="I376" s="104">
        <v>654.12349381547983</v>
      </c>
      <c r="J376" s="104">
        <v>631.66863379060214</v>
      </c>
      <c r="K376" s="104">
        <v>644.12821325482594</v>
      </c>
      <c r="L376" s="104">
        <v>703.21605639588802</v>
      </c>
      <c r="M376" s="104">
        <v>895.21736234993728</v>
      </c>
      <c r="N376" s="104">
        <v>720.3926442000967</v>
      </c>
      <c r="O376" s="104">
        <v>686.41155418160793</v>
      </c>
      <c r="P376" s="104">
        <v>712.22079757113261</v>
      </c>
      <c r="Q376" s="104">
        <v>677.63802673632449</v>
      </c>
      <c r="R376" s="104">
        <v>734.50123581224238</v>
      </c>
      <c r="S376" s="104">
        <v>625.79214698408373</v>
      </c>
      <c r="T376" s="104">
        <v>576.26178933035976</v>
      </c>
      <c r="U376" s="104">
        <v>643.31696542067868</v>
      </c>
      <c r="V376" s="104">
        <v>629.35684305396899</v>
      </c>
      <c r="W376" s="104">
        <v>711.63385804364384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1794.1746991361999</v>
      </c>
      <c r="D377" s="101">
        <v>2079.4079359488401</v>
      </c>
      <c r="E377" s="101">
        <v>1901.7726403600655</v>
      </c>
      <c r="F377" s="101">
        <v>2023.1058106879173</v>
      </c>
      <c r="G377" s="101">
        <v>2049.7583055924219</v>
      </c>
      <c r="H377" s="101">
        <v>2014.5059423573266</v>
      </c>
      <c r="I377" s="101">
        <v>2122.8313523746683</v>
      </c>
      <c r="J377" s="101">
        <v>1646.8098488694352</v>
      </c>
      <c r="K377" s="101">
        <v>1694.7433930815769</v>
      </c>
      <c r="L377" s="101">
        <v>1988.931189243948</v>
      </c>
      <c r="M377" s="101">
        <v>1915.1469875394732</v>
      </c>
      <c r="N377" s="101">
        <v>2045.8186984234476</v>
      </c>
      <c r="O377" s="101">
        <v>1922.0739960288067</v>
      </c>
      <c r="P377" s="101">
        <v>1704.3316089110861</v>
      </c>
      <c r="Q377" s="101">
        <v>1762.1829543794699</v>
      </c>
      <c r="R377" s="101">
        <v>1739.0469921989966</v>
      </c>
      <c r="S377" s="101">
        <v>1832.7747553695256</v>
      </c>
      <c r="T377" s="101">
        <v>1710.4284497171293</v>
      </c>
      <c r="U377" s="101">
        <v>1640.4619342620672</v>
      </c>
      <c r="V377" s="101">
        <v>1727.6753379013721</v>
      </c>
      <c r="W377" s="101">
        <v>1534.1935299904071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1748.0915270248368</v>
      </c>
      <c r="D378" s="104">
        <v>1835.3019401674103</v>
      </c>
      <c r="E378" s="104">
        <v>1856.2286963896599</v>
      </c>
      <c r="F378" s="104">
        <v>1877.2699204901178</v>
      </c>
      <c r="G378" s="104">
        <v>1904.1525018441728</v>
      </c>
      <c r="H378" s="104">
        <v>1890.3184226967139</v>
      </c>
      <c r="I378" s="104">
        <v>2057.5011809269636</v>
      </c>
      <c r="J378" s="104">
        <v>1677.5293866637269</v>
      </c>
      <c r="K378" s="104">
        <v>1857.2135675700297</v>
      </c>
      <c r="L378" s="104">
        <v>1757.7993438663802</v>
      </c>
      <c r="M378" s="104">
        <v>2048.6157715320346</v>
      </c>
      <c r="N378" s="104">
        <v>1960.6244000093184</v>
      </c>
      <c r="O378" s="104">
        <v>1916.8940646411427</v>
      </c>
      <c r="P378" s="104">
        <v>1694.781966343578</v>
      </c>
      <c r="Q378" s="104">
        <v>1747.3462791041061</v>
      </c>
      <c r="R378" s="104">
        <v>1732.4294331240874</v>
      </c>
      <c r="S378" s="104">
        <v>1849.033953777961</v>
      </c>
      <c r="T378" s="104">
        <v>1642.4973440784036</v>
      </c>
      <c r="U378" s="104">
        <v>1737.6477136456033</v>
      </c>
      <c r="V378" s="104">
        <v>1739.7294976122826</v>
      </c>
      <c r="W378" s="104">
        <v>1595.8089344046432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832.12136543833719</v>
      </c>
      <c r="D379" s="98">
        <v>889.82568119056191</v>
      </c>
      <c r="E379" s="98">
        <v>895.55373085412543</v>
      </c>
      <c r="F379" s="98">
        <v>955.44734517115603</v>
      </c>
      <c r="G379" s="98">
        <v>963.24401748451089</v>
      </c>
      <c r="H379" s="98">
        <v>941.09731733996273</v>
      </c>
      <c r="I379" s="98">
        <v>1120.7515390160665</v>
      </c>
      <c r="J379" s="98">
        <v>866.30630986158144</v>
      </c>
      <c r="K379" s="98">
        <v>921.34578772602651</v>
      </c>
      <c r="L379" s="98">
        <v>810.46795297400399</v>
      </c>
      <c r="M379" s="98">
        <v>1057.5800801373384</v>
      </c>
      <c r="N379" s="98">
        <v>1007.5730469013466</v>
      </c>
      <c r="O379" s="98">
        <v>1011.1621123905155</v>
      </c>
      <c r="P379" s="98">
        <v>816.27698410125436</v>
      </c>
      <c r="Q379" s="98">
        <v>830.06476990453791</v>
      </c>
      <c r="R379" s="98">
        <v>811.77174423457029</v>
      </c>
      <c r="S379" s="98">
        <v>890.16401198937899</v>
      </c>
      <c r="T379" s="98">
        <v>674.75253883422374</v>
      </c>
      <c r="U379" s="98">
        <v>801.88820360131103</v>
      </c>
      <c r="V379" s="98">
        <v>771.40151226816818</v>
      </c>
      <c r="W379" s="98">
        <v>809.10569817792407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915.97016158650013</v>
      </c>
      <c r="D380" s="98">
        <v>945.47625897684793</v>
      </c>
      <c r="E380" s="98">
        <v>960.67496553553497</v>
      </c>
      <c r="F380" s="98">
        <v>921.82257531896175</v>
      </c>
      <c r="G380" s="98">
        <v>940.90848435966268</v>
      </c>
      <c r="H380" s="98">
        <v>949.22110535675154</v>
      </c>
      <c r="I380" s="98">
        <v>936.74964191089646</v>
      </c>
      <c r="J380" s="98">
        <v>811.22307680214556</v>
      </c>
      <c r="K380" s="98">
        <v>935.86777984400294</v>
      </c>
      <c r="L380" s="98">
        <v>947.33139089237659</v>
      </c>
      <c r="M380" s="98">
        <v>991.03569139469619</v>
      </c>
      <c r="N380" s="98">
        <v>953.05135310797164</v>
      </c>
      <c r="O380" s="98">
        <v>905.73195225062659</v>
      </c>
      <c r="P380" s="98">
        <v>878.50498224232365</v>
      </c>
      <c r="Q380" s="98">
        <v>917.28150919956829</v>
      </c>
      <c r="R380" s="98">
        <v>920.65768888951686</v>
      </c>
      <c r="S380" s="98">
        <v>958.86994178858151</v>
      </c>
      <c r="T380" s="98">
        <v>967.74480524418016</v>
      </c>
      <c r="U380" s="98">
        <v>935.75951004429226</v>
      </c>
      <c r="V380" s="98">
        <v>968.3279853441145</v>
      </c>
      <c r="W380" s="98">
        <v>786.70323622671947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590.22767612420716</v>
      </c>
      <c r="D381" s="122">
        <v>577.77431608330198</v>
      </c>
      <c r="E381" s="122">
        <v>643.42126580582749</v>
      </c>
      <c r="F381" s="122">
        <v>700.44744708395501</v>
      </c>
      <c r="G381" s="122">
        <v>708.00195712025845</v>
      </c>
      <c r="H381" s="122">
        <v>689.82626562486087</v>
      </c>
      <c r="I381" s="122">
        <v>686.47657375938536</v>
      </c>
      <c r="J381" s="122">
        <v>574.3548365674518</v>
      </c>
      <c r="K381" s="122">
        <v>630.71380562031743</v>
      </c>
      <c r="L381" s="122">
        <v>691.35148027621153</v>
      </c>
      <c r="M381" s="122">
        <v>664.42708006845601</v>
      </c>
      <c r="N381" s="122">
        <v>659.94488990893012</v>
      </c>
      <c r="O381" s="122">
        <v>629.68862808871449</v>
      </c>
      <c r="P381" s="122">
        <v>604.39843054067478</v>
      </c>
      <c r="Q381" s="122">
        <v>606.73283457613979</v>
      </c>
      <c r="R381" s="122">
        <v>572.26050376823912</v>
      </c>
      <c r="S381" s="122">
        <v>577.34183334951013</v>
      </c>
      <c r="T381" s="122">
        <v>509.44992707908233</v>
      </c>
      <c r="U381" s="122">
        <v>558.96945787169818</v>
      </c>
      <c r="V381" s="122">
        <v>605.67368024086454</v>
      </c>
      <c r="W381" s="122">
        <v>614.37881533821042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667.5137188882702</v>
      </c>
      <c r="D382" s="98">
        <v>763.70362539618884</v>
      </c>
      <c r="E382" s="98">
        <v>854.98049603236655</v>
      </c>
      <c r="F382" s="98">
        <v>887.15464857572704</v>
      </c>
      <c r="G382" s="98">
        <v>862.80584754160861</v>
      </c>
      <c r="H382" s="98">
        <v>880.30740453283204</v>
      </c>
      <c r="I382" s="98">
        <v>907.08981517272321</v>
      </c>
      <c r="J382" s="98">
        <v>776.57983832540765</v>
      </c>
      <c r="K382" s="98">
        <v>829.94237303958653</v>
      </c>
      <c r="L382" s="98">
        <v>791.84272728256656</v>
      </c>
      <c r="M382" s="98">
        <v>786.74215031479559</v>
      </c>
      <c r="N382" s="98">
        <v>808.35851491289304</v>
      </c>
      <c r="O382" s="98">
        <v>753.12305043801473</v>
      </c>
      <c r="P382" s="98">
        <v>848.30725838226442</v>
      </c>
      <c r="Q382" s="98">
        <v>800.75210904894334</v>
      </c>
      <c r="R382" s="98">
        <v>749.42030872619955</v>
      </c>
      <c r="S382" s="98">
        <v>825.14138068229181</v>
      </c>
      <c r="T382" s="98">
        <v>835.20631513655519</v>
      </c>
      <c r="U382" s="98">
        <v>923.92913802973783</v>
      </c>
      <c r="V382" s="98">
        <v>938.14199141612119</v>
      </c>
      <c r="W382" s="98">
        <v>877.77410174574129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542.46294617227557</v>
      </c>
      <c r="D383" s="33">
        <v>529.57861697388466</v>
      </c>
      <c r="E383" s="33">
        <v>590.03497926491741</v>
      </c>
      <c r="F383" s="33">
        <v>646.04330351348301</v>
      </c>
      <c r="G383" s="33">
        <v>660.74240652311084</v>
      </c>
      <c r="H383" s="33">
        <v>635.46685775557319</v>
      </c>
      <c r="I383" s="33">
        <v>600.95509732187486</v>
      </c>
      <c r="J383" s="33">
        <v>515.70029383399253</v>
      </c>
      <c r="K383" s="33">
        <v>551.28454920962145</v>
      </c>
      <c r="L383" s="33">
        <v>645.64402696033233</v>
      </c>
      <c r="M383" s="33">
        <v>609.39079412977594</v>
      </c>
      <c r="N383" s="33">
        <v>600.66149265188699</v>
      </c>
      <c r="O383" s="33">
        <v>578.5846949513242</v>
      </c>
      <c r="P383" s="33">
        <v>554.35704682366622</v>
      </c>
      <c r="Q383" s="33">
        <v>571.73263876313194</v>
      </c>
      <c r="R383" s="33">
        <v>537.14410559152975</v>
      </c>
      <c r="S383" s="33">
        <v>527.44871900958037</v>
      </c>
      <c r="T383" s="33">
        <v>456.96947297918098</v>
      </c>
      <c r="U383" s="33">
        <v>476.4829519361648</v>
      </c>
      <c r="V383" s="33">
        <v>515.25281424889113</v>
      </c>
      <c r="W383" s="33">
        <v>511.19899161015246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10390.37794379656</v>
      </c>
      <c r="D385" s="117">
        <f t="shared" si="211"/>
        <v>11181.38044760883</v>
      </c>
      <c r="E385" s="117">
        <f t="shared" si="211"/>
        <v>10886.670263595062</v>
      </c>
      <c r="F385" s="117">
        <f t="shared" si="211"/>
        <v>11030.003497033938</v>
      </c>
      <c r="G385" s="117">
        <f t="shared" si="211"/>
        <v>10511.459561671942</v>
      </c>
      <c r="H385" s="117">
        <f t="shared" si="211"/>
        <v>10181.356234602774</v>
      </c>
      <c r="I385" s="117">
        <f t="shared" si="211"/>
        <v>9682.0298908951318</v>
      </c>
      <c r="J385" s="117">
        <f t="shared" si="211"/>
        <v>9813.7945500237329</v>
      </c>
      <c r="K385" s="117">
        <f t="shared" si="211"/>
        <v>9706.8764599040933</v>
      </c>
      <c r="L385" s="117">
        <f t="shared" si="211"/>
        <v>10502.524997715962</v>
      </c>
      <c r="M385" s="117">
        <f t="shared" si="211"/>
        <v>9778.5740116082725</v>
      </c>
      <c r="N385" s="117">
        <f t="shared" si="211"/>
        <v>9691.4532285229161</v>
      </c>
      <c r="O385" s="117">
        <f t="shared" si="211"/>
        <v>10124.630637995013</v>
      </c>
      <c r="P385" s="117">
        <f t="shared" si="211"/>
        <v>9070.2745628924786</v>
      </c>
      <c r="Q385" s="117">
        <f t="shared" si="211"/>
        <v>9202.3480340497044</v>
      </c>
      <c r="R385" s="117">
        <f t="shared" ref="R385:V385" si="212">R386+R389+R391+R400</f>
        <v>8825.3962976479543</v>
      </c>
      <c r="S385" s="117">
        <f t="shared" si="212"/>
        <v>8765.4106696296258</v>
      </c>
      <c r="T385" s="117">
        <f t="shared" si="212"/>
        <v>8711.3904155534819</v>
      </c>
      <c r="U385" s="117">
        <f t="shared" si="212"/>
        <v>8065.1395232558334</v>
      </c>
      <c r="V385" s="117">
        <f t="shared" si="212"/>
        <v>7724.7829503803823</v>
      </c>
      <c r="W385" s="117">
        <f t="shared" ref="W385" si="213">W386+W389+W391+W400</f>
        <v>7659.0449103574592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8964.0030901059708</v>
      </c>
      <c r="D386" s="122">
        <f t="shared" si="214"/>
        <v>9626.7230093514427</v>
      </c>
      <c r="E386" s="122">
        <f t="shared" si="214"/>
        <v>9280.4478248505329</v>
      </c>
      <c r="F386" s="122">
        <f t="shared" si="214"/>
        <v>9219.3394767204845</v>
      </c>
      <c r="G386" s="122">
        <f t="shared" si="214"/>
        <v>8772.3126751288346</v>
      </c>
      <c r="H386" s="122">
        <f t="shared" si="214"/>
        <v>8395.7357162344615</v>
      </c>
      <c r="I386" s="122">
        <f t="shared" si="214"/>
        <v>7908.8363877547763</v>
      </c>
      <c r="J386" s="122">
        <f t="shared" si="214"/>
        <v>8293.6428580171214</v>
      </c>
      <c r="K386" s="122">
        <f t="shared" si="214"/>
        <v>8061.8588947358867</v>
      </c>
      <c r="L386" s="122">
        <f t="shared" si="214"/>
        <v>8764.7274580610865</v>
      </c>
      <c r="M386" s="122">
        <f t="shared" si="214"/>
        <v>7978.7228430436116</v>
      </c>
      <c r="N386" s="122">
        <f t="shared" si="214"/>
        <v>7899.7090626791951</v>
      </c>
      <c r="O386" s="122">
        <f t="shared" si="214"/>
        <v>8419.201399882415</v>
      </c>
      <c r="P386" s="122">
        <f t="shared" si="214"/>
        <v>7305.8403463826453</v>
      </c>
      <c r="Q386" s="122">
        <f t="shared" si="214"/>
        <v>7386.7446555014021</v>
      </c>
      <c r="R386" s="122">
        <f t="shared" ref="R386:V386" si="215">SUM(R387:R388)</f>
        <v>7056.9239205276226</v>
      </c>
      <c r="S386" s="122">
        <f t="shared" si="215"/>
        <v>6978.7468848827166</v>
      </c>
      <c r="T386" s="122">
        <f t="shared" si="215"/>
        <v>7035.8062212616778</v>
      </c>
      <c r="U386" s="122">
        <f t="shared" si="215"/>
        <v>6347.8030554721017</v>
      </c>
      <c r="V386" s="122">
        <f t="shared" si="215"/>
        <v>5972.5971690584875</v>
      </c>
      <c r="W386" s="122">
        <f t="shared" ref="W386" si="216">SUM(W387:W388)</f>
        <v>5854.5762927758515</v>
      </c>
      <c r="DA386" s="130" t="s">
        <v>4207</v>
      </c>
    </row>
    <row r="387" spans="1:105" ht="12" customHeight="1" x14ac:dyDescent="0.25">
      <c r="A387" s="97" t="s">
        <v>204</v>
      </c>
      <c r="B387" s="98"/>
      <c r="C387" s="98">
        <v>8926.043831230787</v>
      </c>
      <c r="D387" s="98">
        <v>9583.6530251716449</v>
      </c>
      <c r="E387" s="98">
        <v>9239.9547556826292</v>
      </c>
      <c r="F387" s="98">
        <v>9179.0508765740979</v>
      </c>
      <c r="G387" s="98">
        <v>8735.3242756252785</v>
      </c>
      <c r="H387" s="98">
        <v>8361.2498115688049</v>
      </c>
      <c r="I387" s="98">
        <v>7878.4682935338615</v>
      </c>
      <c r="J387" s="98">
        <v>8262.4101935564631</v>
      </c>
      <c r="K387" s="98">
        <v>8032.5671247828914</v>
      </c>
      <c r="L387" s="98">
        <v>8732.6838098847602</v>
      </c>
      <c r="M387" s="98">
        <v>7949.877041856249</v>
      </c>
      <c r="N387" s="98">
        <v>7870.8164971695614</v>
      </c>
      <c r="O387" s="98">
        <v>8388.5660979465665</v>
      </c>
      <c r="P387" s="98">
        <v>7277.8051577933256</v>
      </c>
      <c r="Q387" s="98">
        <v>7358.9399013915727</v>
      </c>
      <c r="R387" s="98">
        <v>7031.1331859098109</v>
      </c>
      <c r="S387" s="98">
        <v>6953.798822628346</v>
      </c>
      <c r="T387" s="98">
        <v>7010.4172803190804</v>
      </c>
      <c r="U387" s="98">
        <v>6325.4283154726354</v>
      </c>
      <c r="V387" s="98">
        <v>5951.5047763411303</v>
      </c>
      <c r="W387" s="98">
        <v>5834.6204875327885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37.959258875184496</v>
      </c>
      <c r="D388" s="98">
        <v>43.069984179797622</v>
      </c>
      <c r="E388" s="98">
        <v>40.493069167903236</v>
      </c>
      <c r="F388" s="98">
        <v>40.28860014638618</v>
      </c>
      <c r="G388" s="98">
        <v>36.988399503556913</v>
      </c>
      <c r="H388" s="98">
        <v>34.485904665655902</v>
      </c>
      <c r="I388" s="98">
        <v>30.368094220914418</v>
      </c>
      <c r="J388" s="98">
        <v>31.232664460657713</v>
      </c>
      <c r="K388" s="98">
        <v>29.291769952995452</v>
      </c>
      <c r="L388" s="98">
        <v>32.043648176326045</v>
      </c>
      <c r="M388" s="98">
        <v>28.845801187362415</v>
      </c>
      <c r="N388" s="98">
        <v>28.892565509633663</v>
      </c>
      <c r="O388" s="98">
        <v>30.63530193584829</v>
      </c>
      <c r="P388" s="98">
        <v>28.035188589319937</v>
      </c>
      <c r="Q388" s="98">
        <v>27.804754109829194</v>
      </c>
      <c r="R388" s="98">
        <v>25.790734617811498</v>
      </c>
      <c r="S388" s="98">
        <v>24.948062254370317</v>
      </c>
      <c r="T388" s="98">
        <v>25.38894094259739</v>
      </c>
      <c r="U388" s="98">
        <v>22.374739999466094</v>
      </c>
      <c r="V388" s="98">
        <v>21.092392717357008</v>
      </c>
      <c r="W388" s="98">
        <v>19.955805243062688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18.537696738890233</v>
      </c>
      <c r="D389" s="122">
        <f t="shared" si="217"/>
        <v>9.5038626840910059</v>
      </c>
      <c r="E389" s="122">
        <f t="shared" si="217"/>
        <v>32.504006712186239</v>
      </c>
      <c r="F389" s="122">
        <f t="shared" si="217"/>
        <v>55.320837068489389</v>
      </c>
      <c r="G389" s="122">
        <f t="shared" si="217"/>
        <v>44.31692036230703</v>
      </c>
      <c r="H389" s="122">
        <f t="shared" si="217"/>
        <v>78.884940871079962</v>
      </c>
      <c r="I389" s="122">
        <f t="shared" si="217"/>
        <v>70.187156839529578</v>
      </c>
      <c r="J389" s="122">
        <f t="shared" si="217"/>
        <v>40.776116847615711</v>
      </c>
      <c r="K389" s="122">
        <f t="shared" si="217"/>
        <v>55.648680308344453</v>
      </c>
      <c r="L389" s="122">
        <f t="shared" si="217"/>
        <v>71.662566783768867</v>
      </c>
      <c r="M389" s="122">
        <f t="shared" si="217"/>
        <v>75.616164596157333</v>
      </c>
      <c r="N389" s="122">
        <f t="shared" si="217"/>
        <v>115.0714259391152</v>
      </c>
      <c r="O389" s="122">
        <f t="shared" si="217"/>
        <v>70.1506773317073</v>
      </c>
      <c r="P389" s="122">
        <f t="shared" si="217"/>
        <v>41.006774226846495</v>
      </c>
      <c r="Q389" s="122">
        <f t="shared" si="217"/>
        <v>46.36444646331087</v>
      </c>
      <c r="R389" s="122">
        <f t="shared" si="217"/>
        <v>62.771864032675246</v>
      </c>
      <c r="S389" s="122">
        <f t="shared" si="217"/>
        <v>64.271644902154549</v>
      </c>
      <c r="T389" s="122">
        <f t="shared" si="217"/>
        <v>82.218476234359585</v>
      </c>
      <c r="U389" s="122">
        <f t="shared" si="217"/>
        <v>69.952704914518833</v>
      </c>
      <c r="V389" s="122">
        <f t="shared" si="217"/>
        <v>60.649073795859984</v>
      </c>
      <c r="W389" s="122">
        <f t="shared" si="217"/>
        <v>71.089421437778213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18.537696738890233</v>
      </c>
      <c r="D390" s="98">
        <f>RES_hhdet_in_tesh!D129</f>
        <v>9.5038626840910059</v>
      </c>
      <c r="E390" s="98">
        <f>RES_hhdet_in_tesh!E129</f>
        <v>32.504006712186239</v>
      </c>
      <c r="F390" s="98">
        <f>RES_hhdet_in_tesh!F129</f>
        <v>55.320837068489389</v>
      </c>
      <c r="G390" s="98">
        <f>RES_hhdet_in_tesh!G129</f>
        <v>44.31692036230703</v>
      </c>
      <c r="H390" s="98">
        <f>RES_hhdet_in_tesh!H129</f>
        <v>78.884940871079962</v>
      </c>
      <c r="I390" s="98">
        <f>RES_hhdet_in_tesh!I129</f>
        <v>70.187156839529578</v>
      </c>
      <c r="J390" s="98">
        <f>RES_hhdet_in_tesh!J129</f>
        <v>40.776116847615711</v>
      </c>
      <c r="K390" s="98">
        <f>RES_hhdet_in_tesh!K129</f>
        <v>55.648680308344453</v>
      </c>
      <c r="L390" s="98">
        <f>RES_hhdet_in_tesh!L129</f>
        <v>71.662566783768867</v>
      </c>
      <c r="M390" s="98">
        <f>RES_hhdet_in_tesh!M129</f>
        <v>75.616164596157333</v>
      </c>
      <c r="N390" s="98">
        <f>RES_hhdet_in_tesh!N129</f>
        <v>115.0714259391152</v>
      </c>
      <c r="O390" s="98">
        <f>RES_hhdet_in_tesh!O129</f>
        <v>70.1506773317073</v>
      </c>
      <c r="P390" s="98">
        <f>RES_hhdet_in_tesh!P129</f>
        <v>41.006774226846495</v>
      </c>
      <c r="Q390" s="98">
        <f>RES_hhdet_in_tesh!Q129</f>
        <v>46.36444646331087</v>
      </c>
      <c r="R390" s="98">
        <f>RES_hhdet_in_tesh!R129</f>
        <v>62.771864032675246</v>
      </c>
      <c r="S390" s="98">
        <f>RES_hhdet_in_tesh!S129</f>
        <v>64.271644902154549</v>
      </c>
      <c r="T390" s="98">
        <f>RES_hhdet_in_tesh!T129</f>
        <v>82.218476234359585</v>
      </c>
      <c r="U390" s="98">
        <f>RES_hhdet_in_tesh!U129</f>
        <v>69.952704914518833</v>
      </c>
      <c r="V390" s="98">
        <f>RES_hhdet_in_tesh!V129</f>
        <v>60.649073795859984</v>
      </c>
      <c r="W390" s="98">
        <f>RES_hhdet_in_tesh!W129</f>
        <v>71.089421437778213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1000.7581512871636</v>
      </c>
      <c r="D391" s="122">
        <v>1127.0684702853207</v>
      </c>
      <c r="E391" s="122">
        <v>1108.6181821360383</v>
      </c>
      <c r="F391" s="122">
        <v>1248.1502021804292</v>
      </c>
      <c r="G391" s="122">
        <v>1184.166643081928</v>
      </c>
      <c r="H391" s="122">
        <v>1208.9719546347419</v>
      </c>
      <c r="I391" s="122">
        <v>1218.2216860632118</v>
      </c>
      <c r="J391" s="122">
        <v>1066.9822289865356</v>
      </c>
      <c r="K391" s="122">
        <v>1142.7429797041307</v>
      </c>
      <c r="L391" s="122">
        <v>1173.0321698154032</v>
      </c>
      <c r="M391" s="122">
        <v>1249.0725533317086</v>
      </c>
      <c r="N391" s="122">
        <v>1201.342933512879</v>
      </c>
      <c r="O391" s="122">
        <v>1180.006673356766</v>
      </c>
      <c r="P391" s="122">
        <v>1267.813523338026</v>
      </c>
      <c r="Q391" s="122">
        <v>1304.5394498322348</v>
      </c>
      <c r="R391" s="122">
        <v>1264.7490468619694</v>
      </c>
      <c r="S391" s="122">
        <v>1274.6206747571528</v>
      </c>
      <c r="T391" s="122">
        <v>1190.2540644201476</v>
      </c>
      <c r="U391" s="122">
        <v>1210.3865593637386</v>
      </c>
      <c r="V391" s="122">
        <v>1217.3845470262354</v>
      </c>
      <c r="W391" s="122">
        <v>1260.2900849747393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875.73595910792096</v>
      </c>
      <c r="D392" s="98">
        <v>971.32117227556523</v>
      </c>
      <c r="E392" s="98">
        <v>976.84947800938949</v>
      </c>
      <c r="F392" s="98">
        <v>1096.212334775126</v>
      </c>
      <c r="G392" s="98">
        <v>982.69443285469231</v>
      </c>
      <c r="H392" s="98">
        <v>1017.1315505571363</v>
      </c>
      <c r="I392" s="98">
        <v>1095.6164783522247</v>
      </c>
      <c r="J392" s="98">
        <v>1026.528110416991</v>
      </c>
      <c r="K392" s="98">
        <v>1065.2127234734505</v>
      </c>
      <c r="L392" s="98">
        <v>1097.9072196230284</v>
      </c>
      <c r="M392" s="98">
        <v>1173.2615313617025</v>
      </c>
      <c r="N392" s="98">
        <v>1092.4382911685375</v>
      </c>
      <c r="O392" s="98">
        <v>1093.8926381128822</v>
      </c>
      <c r="P392" s="98">
        <v>1135.1171567199337</v>
      </c>
      <c r="Q392" s="98">
        <v>1138.495117982721</v>
      </c>
      <c r="R392" s="98">
        <v>1154.3891539450174</v>
      </c>
      <c r="S392" s="98">
        <v>1158.2327690240536</v>
      </c>
      <c r="T392" s="98">
        <v>1137.7189616567923</v>
      </c>
      <c r="U392" s="98">
        <v>1142.4563138925207</v>
      </c>
      <c r="V392" s="98">
        <v>1146.5002092125847</v>
      </c>
      <c r="W392" s="98">
        <v>1230.7434045966015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1026.5972506185656</v>
      </c>
      <c r="D393" s="98">
        <v>1107.7757802242968</v>
      </c>
      <c r="E393" s="98">
        <v>1210.7771665875186</v>
      </c>
      <c r="F393" s="98">
        <v>1415.7522917345898</v>
      </c>
      <c r="G393" s="98">
        <v>1283.0650924311599</v>
      </c>
      <c r="H393" s="98">
        <v>1197.7084174821334</v>
      </c>
      <c r="I393" s="98">
        <v>1307.0898231793212</v>
      </c>
      <c r="J393" s="98">
        <v>1217.4745726475455</v>
      </c>
      <c r="K393" s="98">
        <v>1197.9385378604568</v>
      </c>
      <c r="L393" s="98">
        <v>1256.3161327618918</v>
      </c>
      <c r="M393" s="98">
        <v>1473.2214571832455</v>
      </c>
      <c r="N393" s="98">
        <v>1220.4729966218292</v>
      </c>
      <c r="O393" s="98">
        <v>1204.559590904224</v>
      </c>
      <c r="P393" s="98">
        <v>1249.2650636169983</v>
      </c>
      <c r="Q393" s="98">
        <v>1227.3517436841951</v>
      </c>
      <c r="R393" s="98">
        <v>1310.4017167591401</v>
      </c>
      <c r="S393" s="98">
        <v>1245.4604908601505</v>
      </c>
      <c r="T393" s="98">
        <v>1132.7489132425062</v>
      </c>
      <c r="U393" s="98">
        <v>1252.5148896543308</v>
      </c>
      <c r="V393" s="98">
        <v>1194.416419137601</v>
      </c>
      <c r="W393" s="98">
        <v>1348.1006657645291</v>
      </c>
      <c r="DA393" s="63" t="s">
        <v>4214</v>
      </c>
    </row>
    <row r="394" spans="1:105" ht="12" customHeight="1" x14ac:dyDescent="0.25">
      <c r="A394" s="100" t="s">
        <v>204</v>
      </c>
      <c r="B394" s="101"/>
      <c r="C394" s="101">
        <v>502.01446053702119</v>
      </c>
      <c r="D394" s="101">
        <v>546.61829461082402</v>
      </c>
      <c r="E394" s="101">
        <v>577.97869989187006</v>
      </c>
      <c r="F394" s="101">
        <v>644.77554297594099</v>
      </c>
      <c r="G394" s="101">
        <v>604.08947059946081</v>
      </c>
      <c r="H394" s="101">
        <v>590.49737294469651</v>
      </c>
      <c r="I394" s="101">
        <v>652.9663293638414</v>
      </c>
      <c r="J394" s="101">
        <v>585.80593885694338</v>
      </c>
      <c r="K394" s="101">
        <v>553.81032460563085</v>
      </c>
      <c r="L394" s="101">
        <v>553.1000763660038</v>
      </c>
      <c r="M394" s="101">
        <v>578.00409483330827</v>
      </c>
      <c r="N394" s="101">
        <v>500.08035242173258</v>
      </c>
      <c r="O394" s="101">
        <v>518.14803672261621</v>
      </c>
      <c r="P394" s="101">
        <v>537.04426604586592</v>
      </c>
      <c r="Q394" s="101">
        <v>549.71371694787058</v>
      </c>
      <c r="R394" s="101">
        <v>575.90048094689757</v>
      </c>
      <c r="S394" s="101">
        <v>619.66834387606696</v>
      </c>
      <c r="T394" s="101">
        <v>556.48712391214656</v>
      </c>
      <c r="U394" s="101">
        <v>609.19792423365232</v>
      </c>
      <c r="V394" s="101">
        <v>565.05957608363212</v>
      </c>
      <c r="W394" s="101">
        <v>636.46680772088496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524.58279008154454</v>
      </c>
      <c r="D395" s="104">
        <v>561.15748561347277</v>
      </c>
      <c r="E395" s="104">
        <v>632.79846669564847</v>
      </c>
      <c r="F395" s="104">
        <v>770.97674875864868</v>
      </c>
      <c r="G395" s="104">
        <v>678.97562183169885</v>
      </c>
      <c r="H395" s="104">
        <v>607.21104453743658</v>
      </c>
      <c r="I395" s="104">
        <v>654.12349381547983</v>
      </c>
      <c r="J395" s="104">
        <v>631.66863379060214</v>
      </c>
      <c r="K395" s="104">
        <v>644.12821325482594</v>
      </c>
      <c r="L395" s="104">
        <v>703.21605639588802</v>
      </c>
      <c r="M395" s="104">
        <v>895.21736234993728</v>
      </c>
      <c r="N395" s="104">
        <v>720.3926442000967</v>
      </c>
      <c r="O395" s="104">
        <v>686.41155418160793</v>
      </c>
      <c r="P395" s="104">
        <v>712.22079757113261</v>
      </c>
      <c r="Q395" s="104">
        <v>677.63802673632449</v>
      </c>
      <c r="R395" s="104">
        <v>734.50123581224238</v>
      </c>
      <c r="S395" s="104">
        <v>625.79214698408373</v>
      </c>
      <c r="T395" s="104">
        <v>576.26178933035976</v>
      </c>
      <c r="U395" s="104">
        <v>643.31696542067868</v>
      </c>
      <c r="V395" s="104">
        <v>629.35684305396899</v>
      </c>
      <c r="W395" s="104">
        <v>711.63385804364384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1327.0718844441233</v>
      </c>
      <c r="D396" s="101">
        <v>1579.3614148185291</v>
      </c>
      <c r="E396" s="101">
        <v>1395.9626701613188</v>
      </c>
      <c r="F396" s="101">
        <v>1521.476020153515</v>
      </c>
      <c r="G396" s="101">
        <v>1560.3547920930559</v>
      </c>
      <c r="H396" s="101">
        <v>1487.1579865082388</v>
      </c>
      <c r="I396" s="101">
        <v>1585.6298920283537</v>
      </c>
      <c r="J396" s="101">
        <v>1168.551944745624</v>
      </c>
      <c r="K396" s="101">
        <v>1186.7418787374638</v>
      </c>
      <c r="L396" s="101">
        <v>1483.5273072595219</v>
      </c>
      <c r="M396" s="101">
        <v>1420.3721675664237</v>
      </c>
      <c r="N396" s="101">
        <v>1568.8741880678967</v>
      </c>
      <c r="O396" s="101">
        <v>1439.5011834243667</v>
      </c>
      <c r="P396" s="101">
        <v>1281.5360626406416</v>
      </c>
      <c r="Q396" s="101">
        <v>1350.268266382813</v>
      </c>
      <c r="R396" s="101">
        <v>1358.0352414807887</v>
      </c>
      <c r="S396" s="101">
        <v>1457.2619374376866</v>
      </c>
      <c r="T396" s="101">
        <v>1315.5036519572216</v>
      </c>
      <c r="U396" s="101">
        <v>1290.9177536467782</v>
      </c>
      <c r="V396" s="101">
        <v>1397.1485053241026</v>
      </c>
      <c r="W396" s="101">
        <v>1190.5162121860983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1555.6121003509581</v>
      </c>
      <c r="D397" s="104">
        <v>1630.491947704533</v>
      </c>
      <c r="E397" s="104">
        <v>1650.1661760136737</v>
      </c>
      <c r="F397" s="104">
        <v>1656.1406497773801</v>
      </c>
      <c r="G397" s="104">
        <v>1689.6201311115499</v>
      </c>
      <c r="H397" s="104">
        <v>1679.9408861213781</v>
      </c>
      <c r="I397" s="104">
        <v>1810.1419459728108</v>
      </c>
      <c r="J397" s="104">
        <v>1462.4353281267638</v>
      </c>
      <c r="K397" s="104">
        <v>1646.2405669305149</v>
      </c>
      <c r="L397" s="104">
        <v>1569.7798292027624</v>
      </c>
      <c r="M397" s="104">
        <v>1822.0513629887132</v>
      </c>
      <c r="N397" s="104">
        <v>1750.1919274764007</v>
      </c>
      <c r="O397" s="104">
        <v>1711.6973870559327</v>
      </c>
      <c r="P397" s="104">
        <v>1540.0953731654058</v>
      </c>
      <c r="Q397" s="104">
        <v>1602.251302397955</v>
      </c>
      <c r="R397" s="104">
        <v>1593.5638916916846</v>
      </c>
      <c r="S397" s="104">
        <v>1701.7761559387113</v>
      </c>
      <c r="T397" s="104">
        <v>1514.5670833583627</v>
      </c>
      <c r="U397" s="104">
        <v>1614.1314338752052</v>
      </c>
      <c r="V397" s="104">
        <v>1625.404396641783</v>
      </c>
      <c r="W397" s="104">
        <v>1462.8906249834424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639.64193876445802</v>
      </c>
      <c r="D398" s="98">
        <v>685.01568872768507</v>
      </c>
      <c r="E398" s="98">
        <v>689.49121047813878</v>
      </c>
      <c r="F398" s="98">
        <v>734.31807445841821</v>
      </c>
      <c r="G398" s="98">
        <v>748.71164675188777</v>
      </c>
      <c r="H398" s="98">
        <v>730.71978076462688</v>
      </c>
      <c r="I398" s="98">
        <v>873.39230406191473</v>
      </c>
      <c r="J398" s="98">
        <v>651.21225132461814</v>
      </c>
      <c r="K398" s="98">
        <v>710.37278708651195</v>
      </c>
      <c r="L398" s="98">
        <v>622.44843831038645</v>
      </c>
      <c r="M398" s="98">
        <v>831.01567159401714</v>
      </c>
      <c r="N398" s="98">
        <v>797.14057436842938</v>
      </c>
      <c r="O398" s="98">
        <v>805.9654348053059</v>
      </c>
      <c r="P398" s="98">
        <v>661.59039092308228</v>
      </c>
      <c r="Q398" s="98">
        <v>684.96979319838647</v>
      </c>
      <c r="R398" s="98">
        <v>672.90620280216774</v>
      </c>
      <c r="S398" s="98">
        <v>742.90621415012913</v>
      </c>
      <c r="T398" s="98">
        <v>546.82227811418261</v>
      </c>
      <c r="U398" s="98">
        <v>678.37192383091258</v>
      </c>
      <c r="V398" s="98">
        <v>657.07641129766898</v>
      </c>
      <c r="W398" s="98">
        <v>676.18738875672318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915.97016158650013</v>
      </c>
      <c r="D399" s="98">
        <v>945.47625897684793</v>
      </c>
      <c r="E399" s="98">
        <v>960.67496553553497</v>
      </c>
      <c r="F399" s="98">
        <v>921.82257531896175</v>
      </c>
      <c r="G399" s="98">
        <v>940.90848435966268</v>
      </c>
      <c r="H399" s="98">
        <v>949.22110535675154</v>
      </c>
      <c r="I399" s="98">
        <v>936.74964191089646</v>
      </c>
      <c r="J399" s="98">
        <v>811.22307680214556</v>
      </c>
      <c r="K399" s="98">
        <v>935.86777984400294</v>
      </c>
      <c r="L399" s="98">
        <v>947.33139089237659</v>
      </c>
      <c r="M399" s="98">
        <v>991.03569139469619</v>
      </c>
      <c r="N399" s="98">
        <v>953.05135310797164</v>
      </c>
      <c r="O399" s="98">
        <v>905.73195225062659</v>
      </c>
      <c r="P399" s="98">
        <v>878.50498224232365</v>
      </c>
      <c r="Q399" s="98">
        <v>917.28150919956829</v>
      </c>
      <c r="R399" s="98">
        <v>920.65768888951686</v>
      </c>
      <c r="S399" s="98">
        <v>958.86994178858151</v>
      </c>
      <c r="T399" s="98">
        <v>967.74480524418016</v>
      </c>
      <c r="U399" s="98">
        <v>935.75951004429226</v>
      </c>
      <c r="V399" s="98">
        <v>968.3279853441145</v>
      </c>
      <c r="W399" s="98">
        <v>786.70323622671947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407.07900566453412</v>
      </c>
      <c r="D400" s="122">
        <v>418.08510528797603</v>
      </c>
      <c r="E400" s="122">
        <v>465.10024989630455</v>
      </c>
      <c r="F400" s="122">
        <v>507.19298106453476</v>
      </c>
      <c r="G400" s="122">
        <v>510.66332309887173</v>
      </c>
      <c r="H400" s="122">
        <v>497.76362286249122</v>
      </c>
      <c r="I400" s="122">
        <v>484.7846602376141</v>
      </c>
      <c r="J400" s="122">
        <v>412.39334617246033</v>
      </c>
      <c r="K400" s="122">
        <v>446.62590515573248</v>
      </c>
      <c r="L400" s="122">
        <v>493.10280305570274</v>
      </c>
      <c r="M400" s="122">
        <v>475.16245063679577</v>
      </c>
      <c r="N400" s="122">
        <v>475.329806391727</v>
      </c>
      <c r="O400" s="122">
        <v>455.27188742412488</v>
      </c>
      <c r="P400" s="122">
        <v>455.61391894495961</v>
      </c>
      <c r="Q400" s="122">
        <v>464.69948225275607</v>
      </c>
      <c r="R400" s="122">
        <v>440.95146622568598</v>
      </c>
      <c r="S400" s="122">
        <v>447.77146508760217</v>
      </c>
      <c r="T400" s="122">
        <v>403.11165363729691</v>
      </c>
      <c r="U400" s="122">
        <v>436.9972035054742</v>
      </c>
      <c r="V400" s="122">
        <v>474.15216049980017</v>
      </c>
      <c r="W400" s="122">
        <v>473.08911116908973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393.74865776186999</v>
      </c>
      <c r="D401" s="98">
        <v>459.47614938598394</v>
      </c>
      <c r="E401" s="98">
        <v>513.69312073905894</v>
      </c>
      <c r="F401" s="98">
        <v>535.73675203256391</v>
      </c>
      <c r="G401" s="98">
        <v>514.1701927944199</v>
      </c>
      <c r="H401" s="98">
        <v>522.99955512322333</v>
      </c>
      <c r="I401" s="98">
        <v>536.43535027357609</v>
      </c>
      <c r="J401" s="98">
        <v>460.53323836893964</v>
      </c>
      <c r="K401" s="98">
        <v>491.89624344153026</v>
      </c>
      <c r="L401" s="98">
        <v>472.3672414218978</v>
      </c>
      <c r="M401" s="98">
        <v>471.97295863731807</v>
      </c>
      <c r="N401" s="98">
        <v>484.79807315261462</v>
      </c>
      <c r="O401" s="98">
        <v>450.697971800951</v>
      </c>
      <c r="P401" s="98">
        <v>513.62705923775763</v>
      </c>
      <c r="Q401" s="98">
        <v>480.38250467784536</v>
      </c>
      <c r="R401" s="98">
        <v>450.04045595874669</v>
      </c>
      <c r="S401" s="98">
        <v>497.20064638229456</v>
      </c>
      <c r="T401" s="98">
        <v>509.76626296401628</v>
      </c>
      <c r="U401" s="98">
        <v>562.81633923849085</v>
      </c>
      <c r="V401" s="98">
        <v>573.17276242667174</v>
      </c>
      <c r="W401" s="98">
        <v>537.38214569797594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415.31749795841182</v>
      </c>
      <c r="D402" s="33">
        <v>407.3559184021409</v>
      </c>
      <c r="E402" s="33">
        <v>452.83799632372904</v>
      </c>
      <c r="F402" s="33">
        <v>498.87568317039967</v>
      </c>
      <c r="G402" s="33">
        <v>509.59272283576922</v>
      </c>
      <c r="H402" s="33">
        <v>490.56180570312608</v>
      </c>
      <c r="I402" s="33">
        <v>464.76209385586361</v>
      </c>
      <c r="J402" s="33">
        <v>398.43056541104801</v>
      </c>
      <c r="K402" s="33">
        <v>428.5773423713884</v>
      </c>
      <c r="L402" s="33">
        <v>502.5341689068573</v>
      </c>
      <c r="M402" s="33">
        <v>476.59757873122345</v>
      </c>
      <c r="N402" s="33">
        <v>471.54773436359375</v>
      </c>
      <c r="O402" s="33">
        <v>457.16556565207736</v>
      </c>
      <c r="P402" s="33">
        <v>443.71169367615539</v>
      </c>
      <c r="Q402" s="33">
        <v>461.87033624492022</v>
      </c>
      <c r="R402" s="33">
        <v>439.14985788362492</v>
      </c>
      <c r="S402" s="33">
        <v>437.8191636382648</v>
      </c>
      <c r="T402" s="33">
        <v>385.92923593340731</v>
      </c>
      <c r="U402" s="33">
        <v>408.56014195952196</v>
      </c>
      <c r="V402" s="33">
        <v>447.22168840270331</v>
      </c>
      <c r="W402" s="33">
        <v>447.90360363738478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57.917926160484861</v>
      </c>
      <c r="D404" s="117">
        <f t="shared" si="218"/>
        <v>35.712248147151229</v>
      </c>
      <c r="E404" s="117">
        <f t="shared" si="218"/>
        <v>39.134627619734857</v>
      </c>
      <c r="F404" s="117">
        <f t="shared" si="218"/>
        <v>45.472153759304874</v>
      </c>
      <c r="G404" s="117">
        <f t="shared" si="218"/>
        <v>45.840229453930498</v>
      </c>
      <c r="H404" s="117">
        <f t="shared" si="218"/>
        <v>44.397405502778518</v>
      </c>
      <c r="I404" s="117">
        <f t="shared" si="218"/>
        <v>57.563177111167747</v>
      </c>
      <c r="J404" s="117">
        <f t="shared" si="218"/>
        <v>39.662455428895207</v>
      </c>
      <c r="K404" s="117">
        <f t="shared" si="218"/>
        <v>53.738934826548601</v>
      </c>
      <c r="L404" s="117">
        <f t="shared" si="218"/>
        <v>56.235984790602558</v>
      </c>
      <c r="M404" s="117">
        <f t="shared" si="218"/>
        <v>55.459874565296751</v>
      </c>
      <c r="N404" s="117">
        <f t="shared" si="218"/>
        <v>52.412960402326291</v>
      </c>
      <c r="O404" s="117">
        <f t="shared" si="218"/>
        <v>50.091178164012042</v>
      </c>
      <c r="P404" s="117">
        <f t="shared" si="218"/>
        <v>32.805040326249511</v>
      </c>
      <c r="Q404" s="117">
        <f t="shared" si="218"/>
        <v>27.798926128071336</v>
      </c>
      <c r="R404" s="117">
        <f t="shared" ref="R404:V404" si="219">R405+R408+R410+R419</f>
        <v>28.162160656836605</v>
      </c>
      <c r="S404" s="117">
        <f t="shared" si="219"/>
        <v>31.414685184382073</v>
      </c>
      <c r="T404" s="117">
        <f t="shared" si="219"/>
        <v>26.324454756654767</v>
      </c>
      <c r="U404" s="117">
        <f t="shared" si="219"/>
        <v>38.69123752609503</v>
      </c>
      <c r="V404" s="117">
        <f t="shared" si="219"/>
        <v>45.566170099450225</v>
      </c>
      <c r="W404" s="117">
        <f t="shared" ref="W404" si="220">W405+W408+W410+W419</f>
        <v>56.123717631627322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204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57.917926160484861</v>
      </c>
      <c r="D419" s="122">
        <v>35.712248147151229</v>
      </c>
      <c r="E419" s="122">
        <v>39.134627619734857</v>
      </c>
      <c r="F419" s="122">
        <v>45.472153759304874</v>
      </c>
      <c r="G419" s="122">
        <v>45.840229453930498</v>
      </c>
      <c r="H419" s="122">
        <v>44.397405502778518</v>
      </c>
      <c r="I419" s="122">
        <v>57.563177111167747</v>
      </c>
      <c r="J419" s="122">
        <v>39.662455428895207</v>
      </c>
      <c r="K419" s="122">
        <v>53.738934826548601</v>
      </c>
      <c r="L419" s="122">
        <v>56.235984790602558</v>
      </c>
      <c r="M419" s="122">
        <v>55.459874565296751</v>
      </c>
      <c r="N419" s="122">
        <v>52.412960402326291</v>
      </c>
      <c r="O419" s="122">
        <v>50.091178164012042</v>
      </c>
      <c r="P419" s="122">
        <v>32.805040326249511</v>
      </c>
      <c r="Q419" s="122">
        <v>27.798926128071336</v>
      </c>
      <c r="R419" s="122">
        <v>28.162160656836605</v>
      </c>
      <c r="S419" s="122">
        <v>31.414685184382073</v>
      </c>
      <c r="T419" s="122">
        <v>26.324454756654767</v>
      </c>
      <c r="U419" s="122">
        <v>38.69123752609503</v>
      </c>
      <c r="V419" s="122">
        <v>45.566170099450225</v>
      </c>
      <c r="W419" s="122">
        <v>56.123717631627322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151.63241638265947</v>
      </c>
      <c r="D420" s="98">
        <v>173.48291554499826</v>
      </c>
      <c r="E420" s="98">
        <v>194.21736947871247</v>
      </c>
      <c r="F420" s="98">
        <v>201.52604997046214</v>
      </c>
      <c r="G420" s="98">
        <v>195.99497632755194</v>
      </c>
      <c r="H420" s="98">
        <v>199.97063001367817</v>
      </c>
      <c r="I420" s="98">
        <v>206.05452241463584</v>
      </c>
      <c r="J420" s="98">
        <v>176.40787607399966</v>
      </c>
      <c r="K420" s="98">
        <v>188.52970945967249</v>
      </c>
      <c r="L420" s="98">
        <v>179.87499392950784</v>
      </c>
      <c r="M420" s="98">
        <v>178.716346865509</v>
      </c>
      <c r="N420" s="98">
        <v>183.62672024761284</v>
      </c>
      <c r="O420" s="98">
        <v>171.07943213749948</v>
      </c>
      <c r="P420" s="98">
        <v>192.70147681411521</v>
      </c>
      <c r="Q420" s="98">
        <v>181.89884909155796</v>
      </c>
      <c r="R420" s="98">
        <v>170.23831733024355</v>
      </c>
      <c r="S420" s="98">
        <v>187.4391160357894</v>
      </c>
      <c r="T420" s="98">
        <v>189.72546654641988</v>
      </c>
      <c r="U420" s="98">
        <v>209.87974299483534</v>
      </c>
      <c r="V420" s="98">
        <v>213.10833477008609</v>
      </c>
      <c r="W420" s="98">
        <v>199.3951649525626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137.6142159000033</v>
      </c>
      <c r="D423" s="118">
        <f t="shared" si="225"/>
        <v>145.96114853126269</v>
      </c>
      <c r="E423" s="118">
        <f t="shared" si="225"/>
        <v>140.73380630674993</v>
      </c>
      <c r="F423" s="118">
        <f t="shared" si="225"/>
        <v>140.43922028172577</v>
      </c>
      <c r="G423" s="118">
        <f t="shared" si="225"/>
        <v>133.93399393353982</v>
      </c>
      <c r="H423" s="118">
        <f t="shared" si="225"/>
        <v>132.19552158598768</v>
      </c>
      <c r="I423" s="118">
        <f t="shared" si="225"/>
        <v>124.6867105699868</v>
      </c>
      <c r="J423" s="118">
        <f t="shared" si="225"/>
        <v>130.06499704524404</v>
      </c>
      <c r="K423" s="118">
        <f t="shared" si="225"/>
        <v>120.85882057634674</v>
      </c>
      <c r="L423" s="118">
        <f t="shared" si="225"/>
        <v>124.76277588663716</v>
      </c>
      <c r="M423" s="118">
        <f t="shared" si="225"/>
        <v>113.22757647033072</v>
      </c>
      <c r="N423" s="118">
        <f t="shared" si="225"/>
        <v>111.74994623680314</v>
      </c>
      <c r="O423" s="118">
        <f t="shared" si="225"/>
        <v>113.75665834366846</v>
      </c>
      <c r="P423" s="118">
        <f t="shared" si="225"/>
        <v>97.721098355277803</v>
      </c>
      <c r="Q423" s="118">
        <f t="shared" si="225"/>
        <v>97.594305516252433</v>
      </c>
      <c r="R423" s="118">
        <f t="shared" ref="R423:V423" si="226">R424+R427+R429+R438</f>
        <v>100.01822985727121</v>
      </c>
      <c r="S423" s="118">
        <f t="shared" si="226"/>
        <v>100.85766288624411</v>
      </c>
      <c r="T423" s="118">
        <f t="shared" si="226"/>
        <v>98.76032673029853</v>
      </c>
      <c r="U423" s="118">
        <f t="shared" si="226"/>
        <v>88.431697205481527</v>
      </c>
      <c r="V423" s="118">
        <f t="shared" si="226"/>
        <v>80.981371257718791</v>
      </c>
      <c r="W423" s="118">
        <f t="shared" ref="W423" si="227">W424+W427+W429+W438</f>
        <v>80.067907244168509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118.08411884395592</v>
      </c>
      <c r="D424" s="123">
        <f t="shared" si="228"/>
        <v>125.09975445431381</v>
      </c>
      <c r="E424" s="123">
        <f t="shared" si="228"/>
        <v>119.62920209858699</v>
      </c>
      <c r="F424" s="123">
        <f t="shared" si="228"/>
        <v>116.77537059993166</v>
      </c>
      <c r="G424" s="123">
        <f t="shared" si="228"/>
        <v>111.25895712831638</v>
      </c>
      <c r="H424" s="123">
        <f t="shared" si="228"/>
        <v>108.82904404955335</v>
      </c>
      <c r="I424" s="123">
        <f t="shared" si="228"/>
        <v>101.90689516720079</v>
      </c>
      <c r="J424" s="123">
        <f t="shared" si="228"/>
        <v>110.03132506673225</v>
      </c>
      <c r="K424" s="123">
        <f t="shared" si="228"/>
        <v>100.3839492897235</v>
      </c>
      <c r="L424" s="123">
        <f t="shared" si="228"/>
        <v>104.06081406610978</v>
      </c>
      <c r="M424" s="123">
        <f t="shared" si="228"/>
        <v>92.612942841679356</v>
      </c>
      <c r="N424" s="123">
        <f t="shared" si="228"/>
        <v>91.55897043923386</v>
      </c>
      <c r="O424" s="123">
        <f t="shared" si="228"/>
        <v>94.763895068770665</v>
      </c>
      <c r="P424" s="123">
        <f t="shared" si="228"/>
        <v>78.637958738570219</v>
      </c>
      <c r="Q424" s="123">
        <f t="shared" si="228"/>
        <v>78.272907267188955</v>
      </c>
      <c r="R424" s="123">
        <f t="shared" ref="R424:V424" si="229">SUM(R425:R426)</f>
        <v>80.23293252566252</v>
      </c>
      <c r="S424" s="123">
        <f t="shared" si="229"/>
        <v>80.600005208404639</v>
      </c>
      <c r="T424" s="123">
        <f t="shared" si="229"/>
        <v>80.380268139169104</v>
      </c>
      <c r="U424" s="123">
        <f t="shared" si="229"/>
        <v>70.035484776509122</v>
      </c>
      <c r="V424" s="123">
        <f t="shared" si="229"/>
        <v>62.969898237482717</v>
      </c>
      <c r="W424" s="123">
        <f t="shared" ref="W424" si="230">SUM(W425:W426)</f>
        <v>61.606215967968858</v>
      </c>
      <c r="DA424" s="130" t="s">
        <v>4542</v>
      </c>
    </row>
    <row r="425" spans="1:105" ht="12" customHeight="1" x14ac:dyDescent="0.25">
      <c r="A425" s="97" t="s">
        <v>204</v>
      </c>
      <c r="B425" s="99"/>
      <c r="C425" s="99">
        <v>117.68406921429252</v>
      </c>
      <c r="D425" s="99">
        <v>124.64044759154245</v>
      </c>
      <c r="E425" s="99">
        <v>119.2036081759442</v>
      </c>
      <c r="F425" s="99">
        <v>116.35565513745702</v>
      </c>
      <c r="G425" s="99">
        <v>110.87377490608056</v>
      </c>
      <c r="H425" s="99">
        <v>108.46482773896157</v>
      </c>
      <c r="I425" s="99">
        <v>101.5895684216128</v>
      </c>
      <c r="J425" s="99">
        <v>109.699140064014</v>
      </c>
      <c r="K425" s="99">
        <v>100.08833230439222</v>
      </c>
      <c r="L425" s="99">
        <v>103.74778246053819</v>
      </c>
      <c r="M425" s="99">
        <v>92.339051855228888</v>
      </c>
      <c r="N425" s="99">
        <v>91.284061045230416</v>
      </c>
      <c r="O425" s="99">
        <v>94.478185636881463</v>
      </c>
      <c r="P425" s="99">
        <v>78.379518963635363</v>
      </c>
      <c r="Q425" s="99">
        <v>78.016134542937976</v>
      </c>
      <c r="R425" s="99">
        <v>79.980395559665979</v>
      </c>
      <c r="S425" s="99">
        <v>80.351842564150672</v>
      </c>
      <c r="T425" s="99">
        <v>80.132995995069564</v>
      </c>
      <c r="U425" s="99">
        <v>69.823302885181263</v>
      </c>
      <c r="V425" s="99">
        <v>62.778621191996727</v>
      </c>
      <c r="W425" s="99">
        <v>61.424728222652469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0.4000496296634003</v>
      </c>
      <c r="D426" s="99">
        <v>0.45930686277135113</v>
      </c>
      <c r="E426" s="99">
        <v>0.42559392264279194</v>
      </c>
      <c r="F426" s="99">
        <v>0.41971546247464242</v>
      </c>
      <c r="G426" s="99">
        <v>0.38518222223583032</v>
      </c>
      <c r="H426" s="99">
        <v>0.36421631059177234</v>
      </c>
      <c r="I426" s="99">
        <v>0.31732674558798946</v>
      </c>
      <c r="J426" s="99">
        <v>0.33218500271824264</v>
      </c>
      <c r="K426" s="99">
        <v>0.29561698533128311</v>
      </c>
      <c r="L426" s="99">
        <v>0.31303160557159421</v>
      </c>
      <c r="M426" s="99">
        <v>0.27389098645046533</v>
      </c>
      <c r="N426" s="99">
        <v>0.27490939400344189</v>
      </c>
      <c r="O426" s="99">
        <v>0.28570943188920878</v>
      </c>
      <c r="P426" s="99">
        <v>0.25843977493485348</v>
      </c>
      <c r="Q426" s="99">
        <v>0.25677272425098485</v>
      </c>
      <c r="R426" s="99">
        <v>0.25253696599654568</v>
      </c>
      <c r="S426" s="99">
        <v>0.24816264425396509</v>
      </c>
      <c r="T426" s="99">
        <v>0.24727214409954495</v>
      </c>
      <c r="U426" s="99">
        <v>0.21218189132786233</v>
      </c>
      <c r="V426" s="99">
        <v>0.19127704548599225</v>
      </c>
      <c r="W426" s="99">
        <v>0.18148774531638806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9.0209377627644874E-2</v>
      </c>
      <c r="D427" s="123">
        <f t="shared" si="231"/>
        <v>4.1936099949528995E-2</v>
      </c>
      <c r="E427" s="123">
        <f t="shared" si="231"/>
        <v>0.13763167462807718</v>
      </c>
      <c r="F427" s="123">
        <f t="shared" si="231"/>
        <v>0.22303560959944357</v>
      </c>
      <c r="G427" s="123">
        <f t="shared" si="231"/>
        <v>0.17232439565478</v>
      </c>
      <c r="H427" s="123">
        <f t="shared" si="231"/>
        <v>0.30041579592706374</v>
      </c>
      <c r="I427" s="123">
        <f t="shared" si="231"/>
        <v>0.26794792024039538</v>
      </c>
      <c r="J427" s="123">
        <f t="shared" si="231"/>
        <v>0.15126967384971673</v>
      </c>
      <c r="K427" s="123">
        <f t="shared" si="231"/>
        <v>0.19245843508773677</v>
      </c>
      <c r="L427" s="123">
        <f t="shared" si="231"/>
        <v>0.23622372502927386</v>
      </c>
      <c r="M427" s="123">
        <f t="shared" si="231"/>
        <v>0.22884750081038352</v>
      </c>
      <c r="N427" s="123">
        <f t="shared" si="231"/>
        <v>0.34424333136114832</v>
      </c>
      <c r="O427" s="123">
        <f t="shared" si="231"/>
        <v>0.19203302912987294</v>
      </c>
      <c r="P427" s="123">
        <f t="shared" si="231"/>
        <v>0.10447964899144066</v>
      </c>
      <c r="Q427" s="123">
        <f t="shared" si="231"/>
        <v>0.11633414649762437</v>
      </c>
      <c r="R427" s="123">
        <f t="shared" si="231"/>
        <v>0.16595409135540162</v>
      </c>
      <c r="S427" s="123">
        <f t="shared" si="231"/>
        <v>0.16986536341339659</v>
      </c>
      <c r="T427" s="123">
        <f t="shared" si="231"/>
        <v>0.20780143546696242</v>
      </c>
      <c r="U427" s="123">
        <f t="shared" si="231"/>
        <v>0.16963419849957642</v>
      </c>
      <c r="V427" s="123">
        <f t="shared" si="231"/>
        <v>0.13665950625647236</v>
      </c>
      <c r="W427" s="123">
        <f t="shared" si="231"/>
        <v>0.1600492139454413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9.0209377627644874E-2</v>
      </c>
      <c r="D428" s="99">
        <f>RES_hhdet_in_fecs!D129</f>
        <v>4.1936099949528995E-2</v>
      </c>
      <c r="E428" s="99">
        <f>RES_hhdet_in_fecs!E129</f>
        <v>0.13763167462807718</v>
      </c>
      <c r="F428" s="99">
        <f>RES_hhdet_in_fecs!F129</f>
        <v>0.22303560959944357</v>
      </c>
      <c r="G428" s="99">
        <f>RES_hhdet_in_fecs!G129</f>
        <v>0.17232439565478</v>
      </c>
      <c r="H428" s="99">
        <f>RES_hhdet_in_fecs!H129</f>
        <v>0.30041579592706374</v>
      </c>
      <c r="I428" s="99">
        <f>RES_hhdet_in_fecs!I129</f>
        <v>0.26794792024039538</v>
      </c>
      <c r="J428" s="99">
        <f>RES_hhdet_in_fecs!J129</f>
        <v>0.15126967384971673</v>
      </c>
      <c r="K428" s="99">
        <f>RES_hhdet_in_fecs!K129</f>
        <v>0.19245843508773677</v>
      </c>
      <c r="L428" s="99">
        <f>RES_hhdet_in_fecs!L129</f>
        <v>0.23622372502927386</v>
      </c>
      <c r="M428" s="99">
        <f>RES_hhdet_in_fecs!M129</f>
        <v>0.22884750081038352</v>
      </c>
      <c r="N428" s="99">
        <f>RES_hhdet_in_fecs!N129</f>
        <v>0.34424333136114832</v>
      </c>
      <c r="O428" s="99">
        <f>RES_hhdet_in_fecs!O129</f>
        <v>0.19203302912987294</v>
      </c>
      <c r="P428" s="99">
        <f>RES_hhdet_in_fecs!P129</f>
        <v>0.10447964899144066</v>
      </c>
      <c r="Q428" s="99">
        <f>RES_hhdet_in_fecs!Q129</f>
        <v>0.11633414649762437</v>
      </c>
      <c r="R428" s="99">
        <f>RES_hhdet_in_fecs!R129</f>
        <v>0.16595409135540162</v>
      </c>
      <c r="S428" s="99">
        <f>RES_hhdet_in_fecs!S129</f>
        <v>0.16986536341339659</v>
      </c>
      <c r="T428" s="99">
        <f>RES_hhdet_in_fecs!T129</f>
        <v>0.20780143546696242</v>
      </c>
      <c r="U428" s="99">
        <f>RES_hhdet_in_fecs!U129</f>
        <v>0.16963419849957642</v>
      </c>
      <c r="V428" s="99">
        <f>RES_hhdet_in_fecs!V129</f>
        <v>0.13665950625647236</v>
      </c>
      <c r="W428" s="99">
        <f>RES_hhdet_in_fecs!W129</f>
        <v>0.1600492139454413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13.219524840805454</v>
      </c>
      <c r="D429" s="123">
        <v>14.657957954100318</v>
      </c>
      <c r="E429" s="123">
        <v>14.204428077083795</v>
      </c>
      <c r="F429" s="123">
        <v>16.14374683422076</v>
      </c>
      <c r="G429" s="123">
        <v>15.129866575439673</v>
      </c>
      <c r="H429" s="123">
        <v>15.780593087414355</v>
      </c>
      <c r="I429" s="123">
        <v>15.338635751611529</v>
      </c>
      <c r="J429" s="123">
        <v>13.773667547602653</v>
      </c>
      <c r="K429" s="123">
        <v>13.917153458760824</v>
      </c>
      <c r="L429" s="123">
        <v>13.711985754494405</v>
      </c>
      <c r="M429" s="123">
        <v>14.077048603016081</v>
      </c>
      <c r="N429" s="123">
        <v>13.567433741418892</v>
      </c>
      <c r="O429" s="123">
        <v>12.928159426160617</v>
      </c>
      <c r="P429" s="123">
        <v>13.407069326823656</v>
      </c>
      <c r="Q429" s="123">
        <v>13.60197758681193</v>
      </c>
      <c r="R429" s="123">
        <v>14.01589946391819</v>
      </c>
      <c r="S429" s="123">
        <v>14.344874305739934</v>
      </c>
      <c r="T429" s="123">
        <v>13.210538741924097</v>
      </c>
      <c r="U429" s="123">
        <v>12.925815103457412</v>
      </c>
      <c r="V429" s="123">
        <v>12.382242157209559</v>
      </c>
      <c r="W429" s="123">
        <v>12.714183946293321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11.420217280715921</v>
      </c>
      <c r="D430" s="99">
        <v>12.458849174761124</v>
      </c>
      <c r="E430" s="99">
        <v>12.371918512775139</v>
      </c>
      <c r="F430" s="99">
        <v>13.810678396196719</v>
      </c>
      <c r="G430" s="99">
        <v>12.454850049410886</v>
      </c>
      <c r="H430" s="99">
        <v>13.047689119653681</v>
      </c>
      <c r="I430" s="99">
        <v>13.71806575798016</v>
      </c>
      <c r="J430" s="99">
        <v>13.019629477111202</v>
      </c>
      <c r="K430" s="99">
        <v>12.806287958478901</v>
      </c>
      <c r="L430" s="99">
        <v>12.670862532251634</v>
      </c>
      <c r="M430" s="99">
        <v>13.183680337122329</v>
      </c>
      <c r="N430" s="99">
        <v>12.261327592255807</v>
      </c>
      <c r="O430" s="99">
        <v>11.937814775546032</v>
      </c>
      <c r="P430" s="99">
        <v>12.069769022168108</v>
      </c>
      <c r="Q430" s="99">
        <v>11.971513950950889</v>
      </c>
      <c r="R430" s="99">
        <v>12.728205902003062</v>
      </c>
      <c r="S430" s="99">
        <v>12.92599497836502</v>
      </c>
      <c r="T430" s="99">
        <v>12.418059436887415</v>
      </c>
      <c r="U430" s="99">
        <v>12.097359352988548</v>
      </c>
      <c r="V430" s="99">
        <v>11.591821292559125</v>
      </c>
      <c r="W430" s="99">
        <v>12.32679354805647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11.689002332077381</v>
      </c>
      <c r="D431" s="99">
        <v>12.722282077500472</v>
      </c>
      <c r="E431" s="99">
        <v>13.725949749404911</v>
      </c>
      <c r="F431" s="99">
        <v>15.735574616727943</v>
      </c>
      <c r="G431" s="99">
        <v>14.167224263709068</v>
      </c>
      <c r="H431" s="99">
        <v>13.525450475423726</v>
      </c>
      <c r="I431" s="99">
        <v>14.593826954990522</v>
      </c>
      <c r="J431" s="99">
        <v>13.809212719961744</v>
      </c>
      <c r="K431" s="99">
        <v>12.996179353866864</v>
      </c>
      <c r="L431" s="99">
        <v>13.093989627936217</v>
      </c>
      <c r="M431" s="99">
        <v>14.746282822426894</v>
      </c>
      <c r="N431" s="99">
        <v>12.332150214429879</v>
      </c>
      <c r="O431" s="99">
        <v>11.995234231186407</v>
      </c>
      <c r="P431" s="99">
        <v>12.264489035401001</v>
      </c>
      <c r="Q431" s="99">
        <v>12.06015716832839</v>
      </c>
      <c r="R431" s="99">
        <v>13.466855518270574</v>
      </c>
      <c r="S431" s="99">
        <v>12.98120058476454</v>
      </c>
      <c r="T431" s="99">
        <v>11.792004733636139</v>
      </c>
      <c r="U431" s="99">
        <v>12.501038583466196</v>
      </c>
      <c r="V431" s="99">
        <v>11.469100139291504</v>
      </c>
      <c r="W431" s="99">
        <v>12.899219961078742</v>
      </c>
      <c r="DA431" s="63" t="s">
        <v>4549</v>
      </c>
    </row>
    <row r="432" spans="1:105" ht="12" customHeight="1" x14ac:dyDescent="0.25">
      <c r="A432" s="100" t="s">
        <v>204</v>
      </c>
      <c r="B432" s="102"/>
      <c r="C432" s="102">
        <v>6.1604657610668134</v>
      </c>
      <c r="D432" s="102">
        <v>6.7379872339773872</v>
      </c>
      <c r="E432" s="102">
        <v>7.0750539981681237</v>
      </c>
      <c r="F432" s="102">
        <v>7.7037526748713248</v>
      </c>
      <c r="G432" s="102">
        <v>7.0966469375411938</v>
      </c>
      <c r="H432" s="102">
        <v>7.112506736927334</v>
      </c>
      <c r="I432" s="102">
        <v>7.7586637736882835</v>
      </c>
      <c r="J432" s="102">
        <v>7.0908987222215343</v>
      </c>
      <c r="K432" s="102">
        <v>6.495539724551973</v>
      </c>
      <c r="L432" s="102">
        <v>6.2243332771352646</v>
      </c>
      <c r="M432" s="102">
        <v>6.2461907338414449</v>
      </c>
      <c r="N432" s="102">
        <v>5.4776981514743674</v>
      </c>
      <c r="O432" s="102">
        <v>5.5936568745118027</v>
      </c>
      <c r="P432" s="102">
        <v>5.698947946145557</v>
      </c>
      <c r="Q432" s="102">
        <v>5.8022718623174381</v>
      </c>
      <c r="R432" s="102">
        <v>6.2747876550839443</v>
      </c>
      <c r="S432" s="102">
        <v>6.7563390157370105</v>
      </c>
      <c r="T432" s="102">
        <v>6.1795812563226864</v>
      </c>
      <c r="U432" s="102">
        <v>6.4003996285769871</v>
      </c>
      <c r="V432" s="102">
        <v>5.7617572546365965</v>
      </c>
      <c r="W432" s="102">
        <v>6.4272774454019386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5.5285365710105729</v>
      </c>
      <c r="D433" s="105">
        <v>5.9842948435230854</v>
      </c>
      <c r="E433" s="105">
        <v>6.6508957512367921</v>
      </c>
      <c r="F433" s="105">
        <v>8.0318219418566219</v>
      </c>
      <c r="G433" s="105">
        <v>7.0705773261678733</v>
      </c>
      <c r="H433" s="105">
        <v>6.4129437384963914</v>
      </c>
      <c r="I433" s="105">
        <v>6.8351631813022404</v>
      </c>
      <c r="J433" s="105">
        <v>6.7183139977402062</v>
      </c>
      <c r="K433" s="105">
        <v>6.5006396293148931</v>
      </c>
      <c r="L433" s="105">
        <v>6.8696563508009527</v>
      </c>
      <c r="M433" s="105">
        <v>8.500092088585447</v>
      </c>
      <c r="N433" s="105">
        <v>6.8544520629555121</v>
      </c>
      <c r="O433" s="105">
        <v>6.4015773566746024</v>
      </c>
      <c r="P433" s="105">
        <v>6.5655410892554418</v>
      </c>
      <c r="Q433" s="105">
        <v>6.2578853060109525</v>
      </c>
      <c r="R433" s="105">
        <v>7.1920678631866322</v>
      </c>
      <c r="S433" s="105">
        <v>6.2248615690275342</v>
      </c>
      <c r="T433" s="105">
        <v>5.6124234773134534</v>
      </c>
      <c r="U433" s="105">
        <v>6.1006389548892095</v>
      </c>
      <c r="V433" s="105">
        <v>5.7073428846549072</v>
      </c>
      <c r="W433" s="105">
        <v>6.4719425156768047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18.908665374657971</v>
      </c>
      <c r="D434" s="102">
        <v>22.175219092151526</v>
      </c>
      <c r="E434" s="102">
        <v>19.988183030273632</v>
      </c>
      <c r="F434" s="102">
        <v>21.076155237033742</v>
      </c>
      <c r="G434" s="102">
        <v>21.345353402450293</v>
      </c>
      <c r="H434" s="102">
        <v>21.275820631763388</v>
      </c>
      <c r="I434" s="102">
        <v>22.182200818425944</v>
      </c>
      <c r="J434" s="102">
        <v>17.51517341122814</v>
      </c>
      <c r="K434" s="102">
        <v>17.103607381077783</v>
      </c>
      <c r="L434" s="102">
        <v>19.429695399053564</v>
      </c>
      <c r="M434" s="102">
        <v>18.184327563230564</v>
      </c>
      <c r="N434" s="102">
        <v>19.465726518365912</v>
      </c>
      <c r="O434" s="102">
        <v>17.925551071909343</v>
      </c>
      <c r="P434" s="102">
        <v>15.7112222026976</v>
      </c>
      <c r="Q434" s="102">
        <v>16.273494670636563</v>
      </c>
      <c r="R434" s="102">
        <v>17.028349818002184</v>
      </c>
      <c r="S434" s="102">
        <v>18.230924108534342</v>
      </c>
      <c r="T434" s="102">
        <v>16.658485718118605</v>
      </c>
      <c r="U434" s="102">
        <v>15.556664161076043</v>
      </c>
      <c r="V434" s="102">
        <v>15.667479674833061</v>
      </c>
      <c r="W434" s="102">
        <v>13.952698036765197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18.422998465367559</v>
      </c>
      <c r="D435" s="105">
        <v>19.572024286274722</v>
      </c>
      <c r="E435" s="105">
        <v>19.50950294587162</v>
      </c>
      <c r="F435" s="105">
        <v>19.556877379839168</v>
      </c>
      <c r="G435" s="105">
        <v>19.829073492777763</v>
      </c>
      <c r="H435" s="105">
        <v>19.964237807683478</v>
      </c>
      <c r="I435" s="105">
        <v>21.499543206018771</v>
      </c>
      <c r="J435" s="105">
        <v>17.841900890997092</v>
      </c>
      <c r="K435" s="105">
        <v>18.743281025435778</v>
      </c>
      <c r="L435" s="105">
        <v>17.171788550896398</v>
      </c>
      <c r="M435" s="105">
        <v>19.451614149261747</v>
      </c>
      <c r="N435" s="105">
        <v>18.655112696558792</v>
      </c>
      <c r="O435" s="105">
        <v>17.877242252982285</v>
      </c>
      <c r="P435" s="105">
        <v>15.62318971210129</v>
      </c>
      <c r="Q435" s="105">
        <v>16.136480204900444</v>
      </c>
      <c r="R435" s="105">
        <v>16.963552195295993</v>
      </c>
      <c r="S435" s="105">
        <v>18.39265713731017</v>
      </c>
      <c r="T435" s="105">
        <v>15.996879935493865</v>
      </c>
      <c r="U435" s="105">
        <v>16.478286601393254</v>
      </c>
      <c r="V435" s="105">
        <v>15.776793212003353</v>
      </c>
      <c r="W435" s="105">
        <v>14.513058327301934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8.7696613143370232</v>
      </c>
      <c r="D436" s="99">
        <v>9.4892777377132962</v>
      </c>
      <c r="E436" s="99">
        <v>9.4125299238543789</v>
      </c>
      <c r="F436" s="99">
        <v>9.9535854532451786</v>
      </c>
      <c r="G436" s="99">
        <v>10.030833347476257</v>
      </c>
      <c r="H436" s="99">
        <v>9.9392199842948923</v>
      </c>
      <c r="I436" s="99">
        <v>11.711121412543816</v>
      </c>
      <c r="J436" s="99">
        <v>9.213878126174448</v>
      </c>
      <c r="K436" s="99">
        <v>9.298361439145177</v>
      </c>
      <c r="L436" s="99">
        <v>7.9173907785946716</v>
      </c>
      <c r="M436" s="99">
        <v>10.041726680348923</v>
      </c>
      <c r="N436" s="99">
        <v>9.5869401298231338</v>
      </c>
      <c r="O436" s="99">
        <v>9.430249888966431</v>
      </c>
      <c r="P436" s="99">
        <v>7.52477335344176</v>
      </c>
      <c r="Q436" s="99">
        <v>7.6655233645029508</v>
      </c>
      <c r="R436" s="99">
        <v>7.9486829828082648</v>
      </c>
      <c r="S436" s="99">
        <v>8.8546137484607694</v>
      </c>
      <c r="T436" s="99">
        <v>6.5716607632977073</v>
      </c>
      <c r="U436" s="99">
        <v>7.6043858242682667</v>
      </c>
      <c r="V436" s="99">
        <v>6.9954795611529184</v>
      </c>
      <c r="W436" s="99">
        <v>7.3583985760735438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9.6533371510305415</v>
      </c>
      <c r="D437" s="99">
        <v>10.082746548561422</v>
      </c>
      <c r="E437" s="99">
        <v>10.096973022017245</v>
      </c>
      <c r="F437" s="99">
        <v>9.6032919265939913</v>
      </c>
      <c r="G437" s="99">
        <v>9.7982401453015129</v>
      </c>
      <c r="H437" s="99">
        <v>10.025017823388588</v>
      </c>
      <c r="I437" s="99">
        <v>9.7884217934749458</v>
      </c>
      <c r="J437" s="99">
        <v>8.628022764822644</v>
      </c>
      <c r="K437" s="99">
        <v>9.4449195862905952</v>
      </c>
      <c r="L437" s="99">
        <v>9.254397772301731</v>
      </c>
      <c r="M437" s="99">
        <v>9.4098874689128245</v>
      </c>
      <c r="N437" s="99">
        <v>9.0681725667356581</v>
      </c>
      <c r="O437" s="99">
        <v>8.4469923640158502</v>
      </c>
      <c r="P437" s="99">
        <v>8.0984163586595308</v>
      </c>
      <c r="Q437" s="99">
        <v>8.4709568403974949</v>
      </c>
      <c r="R437" s="99">
        <v>9.0148692124877261</v>
      </c>
      <c r="S437" s="99">
        <v>9.5380433888493972</v>
      </c>
      <c r="T437" s="99">
        <v>9.4252191721961616</v>
      </c>
      <c r="U437" s="99">
        <v>8.8739007771249874</v>
      </c>
      <c r="V437" s="99">
        <v>8.7813136508504357</v>
      </c>
      <c r="W437" s="99">
        <v>7.1546597512283929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6.2203628376143003</v>
      </c>
      <c r="D438" s="123">
        <v>6.161500022899042</v>
      </c>
      <c r="E438" s="123">
        <v>6.7625444564510415</v>
      </c>
      <c r="F438" s="123">
        <v>7.2970672379738932</v>
      </c>
      <c r="G438" s="123">
        <v>7.3728458341289853</v>
      </c>
      <c r="H438" s="123">
        <v>7.2854686530929147</v>
      </c>
      <c r="I438" s="123">
        <v>7.1732317309340798</v>
      </c>
      <c r="J438" s="123">
        <v>6.1087347570594366</v>
      </c>
      <c r="K438" s="123">
        <v>6.3652593927746688</v>
      </c>
      <c r="L438" s="123">
        <v>6.7537523410036959</v>
      </c>
      <c r="M438" s="123">
        <v>6.3087375248248927</v>
      </c>
      <c r="N438" s="123">
        <v>6.2792987247892373</v>
      </c>
      <c r="O438" s="123">
        <v>5.8725708196073061</v>
      </c>
      <c r="P438" s="123">
        <v>5.5715906408924818</v>
      </c>
      <c r="Q438" s="123">
        <v>5.6030865157539278</v>
      </c>
      <c r="R438" s="123">
        <v>5.6034437763350944</v>
      </c>
      <c r="S438" s="123">
        <v>5.74291800868615</v>
      </c>
      <c r="T438" s="123">
        <v>4.9617184137383719</v>
      </c>
      <c r="U438" s="123">
        <v>5.3007631270154159</v>
      </c>
      <c r="V438" s="123">
        <v>5.4925713567700436</v>
      </c>
      <c r="W438" s="123">
        <v>5.5874581159608825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7.0348743349956582</v>
      </c>
      <c r="D439" s="99">
        <v>8.1442870933852021</v>
      </c>
      <c r="E439" s="99">
        <v>8.9860934368965886</v>
      </c>
      <c r="F439" s="99">
        <v>9.2421310807665158</v>
      </c>
      <c r="G439" s="99">
        <v>8.9849108957035924</v>
      </c>
      <c r="H439" s="99">
        <v>9.2971989041328769</v>
      </c>
      <c r="I439" s="99">
        <v>9.4784959803810764</v>
      </c>
      <c r="J439" s="99">
        <v>8.2595635101836447</v>
      </c>
      <c r="K439" s="99">
        <v>8.3759043140909331</v>
      </c>
      <c r="L439" s="99">
        <v>7.735442572502726</v>
      </c>
      <c r="M439" s="99">
        <v>7.4701195585541198</v>
      </c>
      <c r="N439" s="99">
        <v>7.691437072215999</v>
      </c>
      <c r="O439" s="99">
        <v>7.0237388008741668</v>
      </c>
      <c r="P439" s="99">
        <v>7.8200414537405161</v>
      </c>
      <c r="Q439" s="99">
        <v>7.3948253481419473</v>
      </c>
      <c r="R439" s="99">
        <v>7.3381520079387563</v>
      </c>
      <c r="S439" s="99">
        <v>8.2078225084440923</v>
      </c>
      <c r="T439" s="99">
        <v>8.1343785381292903</v>
      </c>
      <c r="U439" s="99">
        <v>8.7617121792141184</v>
      </c>
      <c r="V439" s="99">
        <v>8.5075709886984416</v>
      </c>
      <c r="W439" s="99">
        <v>7.982902252382539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5.7169741231224478</v>
      </c>
      <c r="D440" s="110">
        <v>5.647531518415545</v>
      </c>
      <c r="E440" s="110">
        <v>6.2014390729577187</v>
      </c>
      <c r="F440" s="110">
        <v>6.7302999589855288</v>
      </c>
      <c r="G440" s="110">
        <v>6.8807040014139611</v>
      </c>
      <c r="H440" s="110">
        <v>6.7113621254534506</v>
      </c>
      <c r="I440" s="110">
        <v>6.2795881720602047</v>
      </c>
      <c r="J440" s="110">
        <v>5.4848955882336483</v>
      </c>
      <c r="K440" s="110">
        <v>5.5636472892754663</v>
      </c>
      <c r="L440" s="110">
        <v>6.3072402141907116</v>
      </c>
      <c r="M440" s="110">
        <v>5.7861677910738685</v>
      </c>
      <c r="N440" s="110">
        <v>5.7152241081213297</v>
      </c>
      <c r="O440" s="110">
        <v>5.3959678556618949</v>
      </c>
      <c r="P440" s="110">
        <v>5.1102888057345384</v>
      </c>
      <c r="Q440" s="110">
        <v>5.2798649690815571</v>
      </c>
      <c r="R440" s="110">
        <v>5.2595920488178685</v>
      </c>
      <c r="S440" s="110">
        <v>5.2466226628424693</v>
      </c>
      <c r="T440" s="110">
        <v>4.450592154555669</v>
      </c>
      <c r="U440" s="110">
        <v>4.5185353630795637</v>
      </c>
      <c r="V440" s="110">
        <v>4.6725868093081981</v>
      </c>
      <c r="W440" s="110">
        <v>4.6490908918641578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109.5033720796893</v>
      </c>
      <c r="D442" s="118">
        <f t="shared" si="232"/>
        <v>119.24046113889865</v>
      </c>
      <c r="E442" s="118">
        <f t="shared" si="232"/>
        <v>114.4220677071976</v>
      </c>
      <c r="F442" s="118">
        <f t="shared" si="232"/>
        <v>114.90751731342488</v>
      </c>
      <c r="G442" s="118">
        <f t="shared" si="232"/>
        <v>109.46208560652966</v>
      </c>
      <c r="H442" s="118">
        <f t="shared" si="232"/>
        <v>107.52845374187122</v>
      </c>
      <c r="I442" s="118">
        <f t="shared" si="232"/>
        <v>101.17088723491442</v>
      </c>
      <c r="J442" s="118">
        <f t="shared" si="232"/>
        <v>104.37775404600424</v>
      </c>
      <c r="K442" s="118">
        <f t="shared" si="232"/>
        <v>97.963269569055242</v>
      </c>
      <c r="L442" s="118">
        <f t="shared" si="232"/>
        <v>102.59825112609174</v>
      </c>
      <c r="M442" s="118">
        <f t="shared" si="232"/>
        <v>92.847595555489136</v>
      </c>
      <c r="N442" s="118">
        <f t="shared" si="232"/>
        <v>92.213048134392437</v>
      </c>
      <c r="O442" s="118">
        <f t="shared" si="232"/>
        <v>94.423827574054343</v>
      </c>
      <c r="P442" s="118">
        <f t="shared" si="232"/>
        <v>83.613481292016559</v>
      </c>
      <c r="Q442" s="118">
        <f t="shared" si="232"/>
        <v>84.982300684088031</v>
      </c>
      <c r="R442" s="118">
        <f t="shared" ref="R442:V442" si="233">R443+R446+R448+R457</f>
        <v>86.416259084995517</v>
      </c>
      <c r="S442" s="118">
        <f t="shared" si="233"/>
        <v>87.191039831807146</v>
      </c>
      <c r="T442" s="118">
        <f t="shared" si="233"/>
        <v>84.84340449695668</v>
      </c>
      <c r="U442" s="118">
        <f t="shared" si="233"/>
        <v>76.482522608457174</v>
      </c>
      <c r="V442" s="118">
        <f t="shared" si="233"/>
        <v>70.052444005246727</v>
      </c>
      <c r="W442" s="118">
        <f t="shared" ref="W442" si="234">W443+W446+W448+W457</f>
        <v>69.655059023035506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94.470920211848849</v>
      </c>
      <c r="D443" s="123">
        <f t="shared" si="235"/>
        <v>102.66128554251928</v>
      </c>
      <c r="E443" s="123">
        <f t="shared" si="235"/>
        <v>97.540203171130059</v>
      </c>
      <c r="F443" s="123">
        <f t="shared" si="235"/>
        <v>96.044521728798586</v>
      </c>
      <c r="G443" s="123">
        <f t="shared" si="235"/>
        <v>91.351313809313041</v>
      </c>
      <c r="H443" s="123">
        <f t="shared" si="235"/>
        <v>88.6699628998214</v>
      </c>
      <c r="I443" s="123">
        <f t="shared" si="235"/>
        <v>82.642173527823175</v>
      </c>
      <c r="J443" s="123">
        <f t="shared" si="235"/>
        <v>88.209694014576385</v>
      </c>
      <c r="K443" s="123">
        <f t="shared" si="235"/>
        <v>81.361502785675754</v>
      </c>
      <c r="L443" s="123">
        <f t="shared" si="235"/>
        <v>85.621858456844109</v>
      </c>
      <c r="M443" s="123">
        <f t="shared" si="235"/>
        <v>75.758002209814649</v>
      </c>
      <c r="N443" s="123">
        <f t="shared" si="235"/>
        <v>75.164811186480591</v>
      </c>
      <c r="O443" s="123">
        <f t="shared" si="235"/>
        <v>78.518738087137081</v>
      </c>
      <c r="P443" s="123">
        <f t="shared" si="235"/>
        <v>67.34820879886594</v>
      </c>
      <c r="Q443" s="123">
        <f t="shared" si="235"/>
        <v>68.215476427068793</v>
      </c>
      <c r="R443" s="123">
        <f t="shared" ref="R443:V443" si="236">SUM(R444:R445)</f>
        <v>69.099782637743218</v>
      </c>
      <c r="S443" s="123">
        <f t="shared" si="236"/>
        <v>69.418789438375498</v>
      </c>
      <c r="T443" s="123">
        <f t="shared" si="236"/>
        <v>68.524279674909039</v>
      </c>
      <c r="U443" s="123">
        <f t="shared" si="236"/>
        <v>60.196849577648429</v>
      </c>
      <c r="V443" s="123">
        <f t="shared" si="236"/>
        <v>54.162690581586148</v>
      </c>
      <c r="W443" s="123">
        <f t="shared" ref="W443" si="237">SUM(W444:W445)</f>
        <v>53.244348610189</v>
      </c>
      <c r="DA443" s="130" t="s">
        <v>4710</v>
      </c>
    </row>
    <row r="444" spans="1:105" ht="12" customHeight="1" x14ac:dyDescent="0.25">
      <c r="A444" s="97" t="s">
        <v>204</v>
      </c>
      <c r="B444" s="99"/>
      <c r="C444" s="99">
        <v>94.070870582185449</v>
      </c>
      <c r="D444" s="99">
        <v>102.20197867974792</v>
      </c>
      <c r="E444" s="99">
        <v>97.11460924848727</v>
      </c>
      <c r="F444" s="99">
        <v>95.624806266323944</v>
      </c>
      <c r="G444" s="99">
        <v>90.966131587077214</v>
      </c>
      <c r="H444" s="99">
        <v>88.305746589229628</v>
      </c>
      <c r="I444" s="99">
        <v>82.324846782235184</v>
      </c>
      <c r="J444" s="99">
        <v>87.877509011858137</v>
      </c>
      <c r="K444" s="99">
        <v>81.065885800344475</v>
      </c>
      <c r="L444" s="99">
        <v>85.308826851272514</v>
      </c>
      <c r="M444" s="99">
        <v>75.484111223364181</v>
      </c>
      <c r="N444" s="99">
        <v>74.889901792477147</v>
      </c>
      <c r="O444" s="99">
        <v>78.233028655247878</v>
      </c>
      <c r="P444" s="99">
        <v>67.089769023931083</v>
      </c>
      <c r="Q444" s="99">
        <v>67.958703702817814</v>
      </c>
      <c r="R444" s="99">
        <v>68.847245671746677</v>
      </c>
      <c r="S444" s="99">
        <v>69.170626794121532</v>
      </c>
      <c r="T444" s="99">
        <v>68.277007530809499</v>
      </c>
      <c r="U444" s="99">
        <v>59.98466768632057</v>
      </c>
      <c r="V444" s="99">
        <v>53.971413536100158</v>
      </c>
      <c r="W444" s="99">
        <v>53.062860864872611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0.4000496296634003</v>
      </c>
      <c r="D445" s="99">
        <v>0.45930686277135113</v>
      </c>
      <c r="E445" s="99">
        <v>0.42559392264279194</v>
      </c>
      <c r="F445" s="99">
        <v>0.41971546247464242</v>
      </c>
      <c r="G445" s="99">
        <v>0.38518222223583032</v>
      </c>
      <c r="H445" s="99">
        <v>0.36421631059177234</v>
      </c>
      <c r="I445" s="99">
        <v>0.31732674558798946</v>
      </c>
      <c r="J445" s="99">
        <v>0.33218500271824264</v>
      </c>
      <c r="K445" s="99">
        <v>0.29561698533128311</v>
      </c>
      <c r="L445" s="99">
        <v>0.31303160557159421</v>
      </c>
      <c r="M445" s="99">
        <v>0.27389098645046533</v>
      </c>
      <c r="N445" s="99">
        <v>0.27490939400344189</v>
      </c>
      <c r="O445" s="99">
        <v>0.28570943188920878</v>
      </c>
      <c r="P445" s="99">
        <v>0.25843977493485348</v>
      </c>
      <c r="Q445" s="99">
        <v>0.25677272425098485</v>
      </c>
      <c r="R445" s="99">
        <v>0.25253696599654568</v>
      </c>
      <c r="S445" s="99">
        <v>0.24816264425396509</v>
      </c>
      <c r="T445" s="99">
        <v>0.24727214409954495</v>
      </c>
      <c r="U445" s="99">
        <v>0.21218189132786233</v>
      </c>
      <c r="V445" s="99">
        <v>0.19127704548599225</v>
      </c>
      <c r="W445" s="99">
        <v>0.18148774531638806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0.1953673210425507</v>
      </c>
      <c r="D446" s="123">
        <f t="shared" si="238"/>
        <v>0.10135107864021657</v>
      </c>
      <c r="E446" s="123">
        <f t="shared" si="238"/>
        <v>0.34162655492688826</v>
      </c>
      <c r="F446" s="123">
        <f t="shared" si="238"/>
        <v>0.57631713761015524</v>
      </c>
      <c r="G446" s="123">
        <f t="shared" si="238"/>
        <v>0.46149847241052511</v>
      </c>
      <c r="H446" s="123">
        <f t="shared" si="238"/>
        <v>0.83312827092304453</v>
      </c>
      <c r="I446" s="123">
        <f t="shared" si="238"/>
        <v>0.73340993675602051</v>
      </c>
      <c r="J446" s="123">
        <f t="shared" si="238"/>
        <v>0.43368744613277743</v>
      </c>
      <c r="K446" s="123">
        <f t="shared" si="238"/>
        <v>0.56161492244461775</v>
      </c>
      <c r="L446" s="123">
        <f t="shared" si="238"/>
        <v>0.70006536759687932</v>
      </c>
      <c r="M446" s="123">
        <f t="shared" si="238"/>
        <v>0.71797575592789442</v>
      </c>
      <c r="N446" s="123">
        <f t="shared" si="238"/>
        <v>1.0948912086566454</v>
      </c>
      <c r="O446" s="123">
        <f t="shared" si="238"/>
        <v>0.65423576399069383</v>
      </c>
      <c r="P446" s="123">
        <f t="shared" si="238"/>
        <v>0.37801712901720252</v>
      </c>
      <c r="Q446" s="123">
        <f t="shared" si="238"/>
        <v>0.42816869301371452</v>
      </c>
      <c r="R446" s="123">
        <f t="shared" si="238"/>
        <v>0.6146477146801278</v>
      </c>
      <c r="S446" s="123">
        <f t="shared" si="238"/>
        <v>0.63932104974110815</v>
      </c>
      <c r="T446" s="123">
        <f t="shared" si="238"/>
        <v>0.80075568922047768</v>
      </c>
      <c r="U446" s="123">
        <f t="shared" si="238"/>
        <v>0.663368478588651</v>
      </c>
      <c r="V446" s="123">
        <f t="shared" si="238"/>
        <v>0.54999808711069986</v>
      </c>
      <c r="W446" s="123">
        <f t="shared" si="238"/>
        <v>0.64652158384207481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0.1953673210425507</v>
      </c>
      <c r="D447" s="99">
        <f>RES_hhdet_in_tess!D129</f>
        <v>0.10135107864021657</v>
      </c>
      <c r="E447" s="99">
        <f>RES_hhdet_in_tess!E129</f>
        <v>0.34162655492688826</v>
      </c>
      <c r="F447" s="99">
        <f>RES_hhdet_in_tess!F129</f>
        <v>0.57631713761015524</v>
      </c>
      <c r="G447" s="99">
        <f>RES_hhdet_in_tess!G129</f>
        <v>0.46149847241052511</v>
      </c>
      <c r="H447" s="99">
        <f>RES_hhdet_in_tess!H129</f>
        <v>0.83312827092304453</v>
      </c>
      <c r="I447" s="99">
        <f>RES_hhdet_in_tess!I129</f>
        <v>0.73340993675602051</v>
      </c>
      <c r="J447" s="99">
        <f>RES_hhdet_in_tess!J129</f>
        <v>0.43368744613277743</v>
      </c>
      <c r="K447" s="99">
        <f>RES_hhdet_in_tess!K129</f>
        <v>0.56161492244461775</v>
      </c>
      <c r="L447" s="99">
        <f>RES_hhdet_in_tess!L129</f>
        <v>0.70006536759687932</v>
      </c>
      <c r="M447" s="99">
        <f>RES_hhdet_in_tess!M129</f>
        <v>0.71797575592789442</v>
      </c>
      <c r="N447" s="99">
        <f>RES_hhdet_in_tess!N129</f>
        <v>1.0948912086566454</v>
      </c>
      <c r="O447" s="99">
        <f>RES_hhdet_in_tess!O129</f>
        <v>0.65423576399069383</v>
      </c>
      <c r="P447" s="99">
        <f>RES_hhdet_in_tess!P129</f>
        <v>0.37801712901720252</v>
      </c>
      <c r="Q447" s="99">
        <f>RES_hhdet_in_tess!Q129</f>
        <v>0.42816869301371452</v>
      </c>
      <c r="R447" s="99">
        <f>RES_hhdet_in_tess!R129</f>
        <v>0.6146477146801278</v>
      </c>
      <c r="S447" s="99">
        <f>RES_hhdet_in_tess!S129</f>
        <v>0.63932104974110815</v>
      </c>
      <c r="T447" s="99">
        <f>RES_hhdet_in_tess!T129</f>
        <v>0.80075568922047768</v>
      </c>
      <c r="U447" s="99">
        <f>RES_hhdet_in_tess!U129</f>
        <v>0.663368478588651</v>
      </c>
      <c r="V447" s="99">
        <f>RES_hhdet_in_tess!V129</f>
        <v>0.54999808711069986</v>
      </c>
      <c r="W447" s="99">
        <f>RES_hhdet_in_tess!W129</f>
        <v>0.64652158384207481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10.546911074356771</v>
      </c>
      <c r="D448" s="123">
        <v>12.019281944804487</v>
      </c>
      <c r="E448" s="123">
        <v>11.651899214949752</v>
      </c>
      <c r="F448" s="123">
        <v>13.002882637831419</v>
      </c>
      <c r="G448" s="123">
        <v>12.331432157154531</v>
      </c>
      <c r="H448" s="123">
        <v>12.76832692066524</v>
      </c>
      <c r="I448" s="123">
        <v>12.729620773401043</v>
      </c>
      <c r="J448" s="123">
        <v>11.348231114981377</v>
      </c>
      <c r="K448" s="123">
        <v>11.532735482038598</v>
      </c>
      <c r="L448" s="123">
        <v>11.459249005727518</v>
      </c>
      <c r="M448" s="123">
        <v>11.859948404903527</v>
      </c>
      <c r="N448" s="123">
        <v>11.430638021127749</v>
      </c>
      <c r="O448" s="123">
        <v>11.004919650415758</v>
      </c>
      <c r="P448" s="123">
        <v>11.687220886242345</v>
      </c>
      <c r="Q448" s="123">
        <v>12.047225704754188</v>
      </c>
      <c r="R448" s="123">
        <v>12.384132975450989</v>
      </c>
      <c r="S448" s="123">
        <v>12.678869959653783</v>
      </c>
      <c r="T448" s="123">
        <v>11.592317899269494</v>
      </c>
      <c r="U448" s="123">
        <v>11.478216480269726</v>
      </c>
      <c r="V448" s="123">
        <v>11.039891134961744</v>
      </c>
      <c r="W448" s="123">
        <v>11.461687623263305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9.2293120705018943</v>
      </c>
      <c r="D449" s="99">
        <v>10.358361835446052</v>
      </c>
      <c r="E449" s="99">
        <v>10.266971847792568</v>
      </c>
      <c r="F449" s="99">
        <v>11.420036074443244</v>
      </c>
      <c r="G449" s="99">
        <v>10.233382101038194</v>
      </c>
      <c r="H449" s="99">
        <v>10.742241049553835</v>
      </c>
      <c r="I449" s="99">
        <v>11.448476448964886</v>
      </c>
      <c r="J449" s="99">
        <v>10.917968384630088</v>
      </c>
      <c r="K449" s="99">
        <v>10.750288376395813</v>
      </c>
      <c r="L449" s="99">
        <v>10.725359916451497</v>
      </c>
      <c r="M449" s="99">
        <v>11.140122477507211</v>
      </c>
      <c r="N449" s="99">
        <v>10.394423039766473</v>
      </c>
      <c r="O449" s="99">
        <v>10.201807210435947</v>
      </c>
      <c r="P449" s="99">
        <v>10.463971789337146</v>
      </c>
      <c r="Q449" s="99">
        <v>10.513831261954129</v>
      </c>
      <c r="R449" s="99">
        <v>11.30351418199858</v>
      </c>
      <c r="S449" s="99">
        <v>11.521139545507191</v>
      </c>
      <c r="T449" s="99">
        <v>11.08065939684691</v>
      </c>
      <c r="U449" s="99">
        <v>10.834027186325176</v>
      </c>
      <c r="V449" s="99">
        <v>10.397074225096951</v>
      </c>
      <c r="W449" s="99">
        <v>11.192975820452123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10.819227300349288</v>
      </c>
      <c r="D450" s="99">
        <v>11.813540867460294</v>
      </c>
      <c r="E450" s="99">
        <v>12.725619824904713</v>
      </c>
      <c r="F450" s="99">
        <v>14.748914723169356</v>
      </c>
      <c r="G450" s="99">
        <v>13.361320581830803</v>
      </c>
      <c r="H450" s="99">
        <v>12.649369219375128</v>
      </c>
      <c r="I450" s="99">
        <v>13.658234750043043</v>
      </c>
      <c r="J450" s="99">
        <v>12.948840619530019</v>
      </c>
      <c r="K450" s="99">
        <v>12.089777426995635</v>
      </c>
      <c r="L450" s="99">
        <v>12.272842779321795</v>
      </c>
      <c r="M450" s="99">
        <v>13.988243056486455</v>
      </c>
      <c r="N450" s="99">
        <v>11.612658342402977</v>
      </c>
      <c r="O450" s="99">
        <v>11.233903851008803</v>
      </c>
      <c r="P450" s="99">
        <v>11.51623363782709</v>
      </c>
      <c r="Q450" s="99">
        <v>11.334408842284247</v>
      </c>
      <c r="R450" s="99">
        <v>12.831153462316502</v>
      </c>
      <c r="S450" s="99">
        <v>12.388808620659637</v>
      </c>
      <c r="T450" s="99">
        <v>11.032254284933906</v>
      </c>
      <c r="U450" s="99">
        <v>11.877723638777759</v>
      </c>
      <c r="V450" s="99">
        <v>10.83160392441369</v>
      </c>
      <c r="W450" s="99">
        <v>12.260279518120646</v>
      </c>
      <c r="DA450" s="63" t="s">
        <v>4717</v>
      </c>
    </row>
    <row r="451" spans="1:105" ht="12" customHeight="1" x14ac:dyDescent="0.25">
      <c r="A451" s="100" t="s">
        <v>204</v>
      </c>
      <c r="B451" s="102"/>
      <c r="C451" s="102">
        <v>5.2906907293387162</v>
      </c>
      <c r="D451" s="102">
        <v>5.8292460239372073</v>
      </c>
      <c r="E451" s="102">
        <v>6.0747240736679204</v>
      </c>
      <c r="F451" s="102">
        <v>6.7170927813127328</v>
      </c>
      <c r="G451" s="102">
        <v>6.2907432556629272</v>
      </c>
      <c r="H451" s="102">
        <v>6.2364254808787321</v>
      </c>
      <c r="I451" s="102">
        <v>6.8230715687408026</v>
      </c>
      <c r="J451" s="102">
        <v>6.2305266217898119</v>
      </c>
      <c r="K451" s="102">
        <v>5.589137797680741</v>
      </c>
      <c r="L451" s="102">
        <v>5.4031864285208426</v>
      </c>
      <c r="M451" s="102">
        <v>5.4881509679010083</v>
      </c>
      <c r="N451" s="102">
        <v>4.7582062794474664</v>
      </c>
      <c r="O451" s="102">
        <v>4.8323264943342021</v>
      </c>
      <c r="P451" s="102">
        <v>4.9506925485716504</v>
      </c>
      <c r="Q451" s="102">
        <v>5.076523536273295</v>
      </c>
      <c r="R451" s="102">
        <v>5.6390855991298681</v>
      </c>
      <c r="S451" s="102">
        <v>6.1639470516321051</v>
      </c>
      <c r="T451" s="102">
        <v>5.4198308076204542</v>
      </c>
      <c r="U451" s="102">
        <v>5.7770846838885523</v>
      </c>
      <c r="V451" s="102">
        <v>5.1242610397587827</v>
      </c>
      <c r="W451" s="102">
        <v>5.7883370024438383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5.5285365710105729</v>
      </c>
      <c r="D452" s="105">
        <v>5.9842948435230854</v>
      </c>
      <c r="E452" s="105">
        <v>6.6508957512367921</v>
      </c>
      <c r="F452" s="105">
        <v>8.0318219418566219</v>
      </c>
      <c r="G452" s="105">
        <v>7.0705773261678733</v>
      </c>
      <c r="H452" s="105">
        <v>6.4129437384963914</v>
      </c>
      <c r="I452" s="105">
        <v>6.8351631813022404</v>
      </c>
      <c r="J452" s="105">
        <v>6.7183139977402062</v>
      </c>
      <c r="K452" s="105">
        <v>6.5006396293148931</v>
      </c>
      <c r="L452" s="105">
        <v>6.8696563508009527</v>
      </c>
      <c r="M452" s="105">
        <v>8.500092088585447</v>
      </c>
      <c r="N452" s="105">
        <v>6.8544520629555121</v>
      </c>
      <c r="O452" s="105">
        <v>6.4015773566746024</v>
      </c>
      <c r="P452" s="105">
        <v>6.5655410892554418</v>
      </c>
      <c r="Q452" s="105">
        <v>6.2578853060109525</v>
      </c>
      <c r="R452" s="105">
        <v>7.1920678631866322</v>
      </c>
      <c r="S452" s="105">
        <v>6.2248615690275342</v>
      </c>
      <c r="T452" s="105">
        <v>5.6124234773134534</v>
      </c>
      <c r="U452" s="105">
        <v>6.1006389548892095</v>
      </c>
      <c r="V452" s="105">
        <v>5.7073428846549072</v>
      </c>
      <c r="W452" s="105">
        <v>6.4719425156768047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13.985905722085885</v>
      </c>
      <c r="D453" s="102">
        <v>16.842623707363284</v>
      </c>
      <c r="E453" s="102">
        <v>14.671973275065662</v>
      </c>
      <c r="F453" s="102">
        <v>15.850315203867689</v>
      </c>
      <c r="G453" s="102">
        <v>16.24890328755464</v>
      </c>
      <c r="H453" s="102">
        <v>15.706335685969098</v>
      </c>
      <c r="I453" s="102">
        <v>16.568796503465332</v>
      </c>
      <c r="J453" s="102">
        <v>12.428508346788625</v>
      </c>
      <c r="K453" s="102">
        <v>11.976779044820962</v>
      </c>
      <c r="L453" s="102">
        <v>14.49244893544442</v>
      </c>
      <c r="M453" s="102">
        <v>13.486438860709802</v>
      </c>
      <c r="N453" s="102">
        <v>14.927655080182459</v>
      </c>
      <c r="O453" s="102">
        <v>13.425004466456915</v>
      </c>
      <c r="P453" s="102">
        <v>11.813720836745754</v>
      </c>
      <c r="Q453" s="102">
        <v>12.469524451079538</v>
      </c>
      <c r="R453" s="102">
        <v>13.297570025907483</v>
      </c>
      <c r="S453" s="102">
        <v>14.495633852358294</v>
      </c>
      <c r="T453" s="102">
        <v>12.812169256122013</v>
      </c>
      <c r="U453" s="102">
        <v>12.241901828759794</v>
      </c>
      <c r="V453" s="102">
        <v>12.670086404357988</v>
      </c>
      <c r="W453" s="102">
        <v>10.827130275155035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16.394472997789276</v>
      </c>
      <c r="D454" s="105">
        <v>17.38788986194696</v>
      </c>
      <c r="E454" s="105">
        <v>17.343725983082379</v>
      </c>
      <c r="F454" s="105">
        <v>17.253213966698663</v>
      </c>
      <c r="G454" s="105">
        <v>17.595020210954459</v>
      </c>
      <c r="H454" s="105">
        <v>17.74237554407981</v>
      </c>
      <c r="I454" s="105">
        <v>18.914800796826764</v>
      </c>
      <c r="J454" s="105">
        <v>15.554199164178927</v>
      </c>
      <c r="K454" s="105">
        <v>16.614109502669177</v>
      </c>
      <c r="L454" s="105">
        <v>15.335042303088471</v>
      </c>
      <c r="M454" s="105">
        <v>17.30038427190674</v>
      </c>
      <c r="N454" s="105">
        <v>16.652872241886069</v>
      </c>
      <c r="O454" s="105">
        <v>15.963547186382639</v>
      </c>
      <c r="P454" s="105">
        <v>14.197225759726258</v>
      </c>
      <c r="Q454" s="105">
        <v>14.796549907484106</v>
      </c>
      <c r="R454" s="105">
        <v>15.603812620813782</v>
      </c>
      <c r="S454" s="105">
        <v>16.927858624054803</v>
      </c>
      <c r="T454" s="105">
        <v>14.750920526041552</v>
      </c>
      <c r="U454" s="105">
        <v>15.306969399401641</v>
      </c>
      <c r="V454" s="105">
        <v>14.740032336575037</v>
      </c>
      <c r="W454" s="105">
        <v>13.304234930084938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6.7411358467587332</v>
      </c>
      <c r="D455" s="99">
        <v>7.3051433133855364</v>
      </c>
      <c r="E455" s="99">
        <v>7.2467529610651322</v>
      </c>
      <c r="F455" s="99">
        <v>7.6499220401046699</v>
      </c>
      <c r="G455" s="99">
        <v>7.7967800656529533</v>
      </c>
      <c r="H455" s="99">
        <v>7.7173577206912256</v>
      </c>
      <c r="I455" s="99">
        <v>9.126379003351822</v>
      </c>
      <c r="J455" s="99">
        <v>6.926176399356283</v>
      </c>
      <c r="K455" s="99">
        <v>7.1691899163785813</v>
      </c>
      <c r="L455" s="99">
        <v>6.0806445307867474</v>
      </c>
      <c r="M455" s="99">
        <v>7.8904968029939173</v>
      </c>
      <c r="N455" s="99">
        <v>7.5846996751504152</v>
      </c>
      <c r="O455" s="99">
        <v>7.5165548223667882</v>
      </c>
      <c r="P455" s="99">
        <v>6.0988094010667293</v>
      </c>
      <c r="Q455" s="99">
        <v>6.3255930670866078</v>
      </c>
      <c r="R455" s="99">
        <v>6.588943408326057</v>
      </c>
      <c r="S455" s="99">
        <v>7.3898152352053987</v>
      </c>
      <c r="T455" s="99">
        <v>5.3257013538453917</v>
      </c>
      <c r="U455" s="99">
        <v>6.4330686222766502</v>
      </c>
      <c r="V455" s="99">
        <v>5.9587186857246053</v>
      </c>
      <c r="W455" s="99">
        <v>6.1495751788565478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9.6533371510305415</v>
      </c>
      <c r="D456" s="99">
        <v>10.082746548561422</v>
      </c>
      <c r="E456" s="99">
        <v>10.096973022017245</v>
      </c>
      <c r="F456" s="99">
        <v>9.6032919265939913</v>
      </c>
      <c r="G456" s="99">
        <v>9.7982401453015129</v>
      </c>
      <c r="H456" s="99">
        <v>10.025017823388588</v>
      </c>
      <c r="I456" s="99">
        <v>9.7884217934749458</v>
      </c>
      <c r="J456" s="99">
        <v>8.628022764822644</v>
      </c>
      <c r="K456" s="99">
        <v>9.4449195862905952</v>
      </c>
      <c r="L456" s="99">
        <v>9.254397772301731</v>
      </c>
      <c r="M456" s="99">
        <v>9.4098874689128245</v>
      </c>
      <c r="N456" s="99">
        <v>9.0681725667356581</v>
      </c>
      <c r="O456" s="99">
        <v>8.4469923640158502</v>
      </c>
      <c r="P456" s="99">
        <v>8.0984163586595308</v>
      </c>
      <c r="Q456" s="99">
        <v>8.4709568403974949</v>
      </c>
      <c r="R456" s="99">
        <v>9.0148692124877261</v>
      </c>
      <c r="S456" s="99">
        <v>9.5380433888493972</v>
      </c>
      <c r="T456" s="99">
        <v>9.4252191721961616</v>
      </c>
      <c r="U456" s="99">
        <v>8.8739007771249874</v>
      </c>
      <c r="V456" s="99">
        <v>8.7813136508504357</v>
      </c>
      <c r="W456" s="99">
        <v>7.1546597512283929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4.2901734724411318</v>
      </c>
      <c r="D457" s="123">
        <v>4.4585425729346673</v>
      </c>
      <c r="E457" s="123">
        <v>4.8883387661909037</v>
      </c>
      <c r="F457" s="123">
        <v>5.283795809184709</v>
      </c>
      <c r="G457" s="123">
        <v>5.3178411676515536</v>
      </c>
      <c r="H457" s="123">
        <v>5.2570356504615372</v>
      </c>
      <c r="I457" s="123">
        <v>5.0656829969341794</v>
      </c>
      <c r="J457" s="123">
        <v>4.3861414703137083</v>
      </c>
      <c r="K457" s="123">
        <v>4.5074163788962665</v>
      </c>
      <c r="L457" s="123">
        <v>4.8170782959232321</v>
      </c>
      <c r="M457" s="123">
        <v>4.5116691848430657</v>
      </c>
      <c r="N457" s="123">
        <v>4.5227077181274469</v>
      </c>
      <c r="O457" s="123">
        <v>4.2459340725108063</v>
      </c>
      <c r="P457" s="123">
        <v>4.2000344778910659</v>
      </c>
      <c r="Q457" s="123">
        <v>4.2914298592513385</v>
      </c>
      <c r="R457" s="123">
        <v>4.3176957571211796</v>
      </c>
      <c r="S457" s="123">
        <v>4.4540593840367588</v>
      </c>
      <c r="T457" s="123">
        <v>3.9260512335576787</v>
      </c>
      <c r="U457" s="123">
        <v>4.1440880719503701</v>
      </c>
      <c r="V457" s="123">
        <v>4.2998642015881394</v>
      </c>
      <c r="W457" s="123">
        <v>4.3025012057411187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4.1496859892876774</v>
      </c>
      <c r="D458" s="99">
        <v>4.8999448853228857</v>
      </c>
      <c r="E458" s="99">
        <v>5.3990639579191475</v>
      </c>
      <c r="F458" s="99">
        <v>5.5811568986513835</v>
      </c>
      <c r="G458" s="99">
        <v>5.3543602893370661</v>
      </c>
      <c r="H458" s="99">
        <v>5.5235601401467758</v>
      </c>
      <c r="I458" s="99">
        <v>5.6053989651887157</v>
      </c>
      <c r="J458" s="99">
        <v>4.8981487068492564</v>
      </c>
      <c r="K458" s="99">
        <v>4.9642914994659728</v>
      </c>
      <c r="L458" s="99">
        <v>4.6145144019826478</v>
      </c>
      <c r="M458" s="99">
        <v>4.4813849467891913</v>
      </c>
      <c r="N458" s="99">
        <v>4.6127971730299775</v>
      </c>
      <c r="O458" s="99">
        <v>4.2032770477182089</v>
      </c>
      <c r="P458" s="99">
        <v>4.7348232085881152</v>
      </c>
      <c r="Q458" s="99">
        <v>4.4362602136818383</v>
      </c>
      <c r="R458" s="99">
        <v>4.4066930627495244</v>
      </c>
      <c r="S458" s="99">
        <v>4.9457399084931506</v>
      </c>
      <c r="T458" s="99">
        <v>4.9647993241512989</v>
      </c>
      <c r="U458" s="99">
        <v>5.3372434867487337</v>
      </c>
      <c r="V458" s="99">
        <v>5.1978357324913373</v>
      </c>
      <c r="W458" s="99">
        <v>4.8872131596850759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4.376998291702952</v>
      </c>
      <c r="D459" s="110">
        <v>4.3441243937208478</v>
      </c>
      <c r="E459" s="110">
        <v>4.7594589182160902</v>
      </c>
      <c r="F459" s="110">
        <v>5.1971485064863696</v>
      </c>
      <c r="G459" s="110">
        <v>5.3066923698121542</v>
      </c>
      <c r="H459" s="110">
        <v>5.1809750308904139</v>
      </c>
      <c r="I459" s="110">
        <v>4.8564602586872532</v>
      </c>
      <c r="J459" s="110">
        <v>4.2376358450243083</v>
      </c>
      <c r="K459" s="110">
        <v>4.3252675456768328</v>
      </c>
      <c r="L459" s="110">
        <v>4.9092124867267994</v>
      </c>
      <c r="M459" s="110">
        <v>4.5252957312826139</v>
      </c>
      <c r="N459" s="110">
        <v>4.4867217435006941</v>
      </c>
      <c r="O459" s="110">
        <v>4.2635948003803161</v>
      </c>
      <c r="P459" s="110">
        <v>4.0903149227722002</v>
      </c>
      <c r="Q459" s="110">
        <v>4.2653031211810672</v>
      </c>
      <c r="R459" s="110">
        <v>4.3000548208950375</v>
      </c>
      <c r="S459" s="110">
        <v>4.3550621385233335</v>
      </c>
      <c r="T459" s="110">
        <v>3.758705408615203</v>
      </c>
      <c r="U459" s="110">
        <v>3.8744165806717699</v>
      </c>
      <c r="V459" s="110">
        <v>4.0556443444433059</v>
      </c>
      <c r="W459" s="110">
        <v>4.0734520182538327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0.6103924470064227</v>
      </c>
      <c r="D461" s="118">
        <f t="shared" si="239"/>
        <v>0.38084250485222959</v>
      </c>
      <c r="E461" s="118">
        <f t="shared" si="239"/>
        <v>0.41131630726202961</v>
      </c>
      <c r="F461" s="118">
        <f t="shared" si="239"/>
        <v>0.47371628638024593</v>
      </c>
      <c r="G461" s="118">
        <f t="shared" si="239"/>
        <v>0.47736159676677492</v>
      </c>
      <c r="H461" s="118">
        <f t="shared" si="239"/>
        <v>0.46889473797602332</v>
      </c>
      <c r="I461" s="118">
        <f t="shared" si="239"/>
        <v>0.60149759565129157</v>
      </c>
      <c r="J461" s="118">
        <f t="shared" si="239"/>
        <v>0.42184274354997764</v>
      </c>
      <c r="K461" s="118">
        <f t="shared" si="239"/>
        <v>0.54234148137279214</v>
      </c>
      <c r="L461" s="118">
        <f t="shared" si="239"/>
        <v>0.54936443294579984</v>
      </c>
      <c r="M461" s="118">
        <f t="shared" si="239"/>
        <v>0.52659170929053778</v>
      </c>
      <c r="N461" s="118">
        <f t="shared" si="239"/>
        <v>0.49870321060016559</v>
      </c>
      <c r="O461" s="118">
        <f t="shared" si="239"/>
        <v>0.46715785879538563</v>
      </c>
      <c r="P461" s="118">
        <f t="shared" si="239"/>
        <v>0.30241020892844916</v>
      </c>
      <c r="Q461" s="118">
        <f t="shared" si="239"/>
        <v>0.25671890371558509</v>
      </c>
      <c r="R461" s="118">
        <f t="shared" ref="R461:V461" si="240">R462+R465+R467+R476</f>
        <v>0.27575742659432234</v>
      </c>
      <c r="S461" s="118">
        <f t="shared" si="240"/>
        <v>0.31248724908069553</v>
      </c>
      <c r="T461" s="118">
        <f t="shared" si="240"/>
        <v>0.25638345390800543</v>
      </c>
      <c r="U461" s="118">
        <f t="shared" si="240"/>
        <v>0.36691286496729358</v>
      </c>
      <c r="V461" s="118">
        <f t="shared" si="240"/>
        <v>0.41321828715823061</v>
      </c>
      <c r="W461" s="118">
        <f t="shared" ref="W461" si="241">W462+W465+W467+W476</f>
        <v>0.51041623465826191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204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0.6103924470064227</v>
      </c>
      <c r="D476" s="123">
        <v>0.38084250485222959</v>
      </c>
      <c r="E476" s="123">
        <v>0.41131630726202961</v>
      </c>
      <c r="F476" s="123">
        <v>0.47371628638024593</v>
      </c>
      <c r="G476" s="123">
        <v>0.47736159676677492</v>
      </c>
      <c r="H476" s="123">
        <v>0.46889473797602332</v>
      </c>
      <c r="I476" s="123">
        <v>0.60149759565129157</v>
      </c>
      <c r="J476" s="123">
        <v>0.42184274354997764</v>
      </c>
      <c r="K476" s="123">
        <v>0.54234148137279214</v>
      </c>
      <c r="L476" s="123">
        <v>0.54936443294579984</v>
      </c>
      <c r="M476" s="123">
        <v>0.52659170929053778</v>
      </c>
      <c r="N476" s="123">
        <v>0.49870321060016559</v>
      </c>
      <c r="O476" s="123">
        <v>0.46715785879538563</v>
      </c>
      <c r="P476" s="123">
        <v>0.30241020892844916</v>
      </c>
      <c r="Q476" s="123">
        <v>0.25671890371558509</v>
      </c>
      <c r="R476" s="123">
        <v>0.27575742659432234</v>
      </c>
      <c r="S476" s="123">
        <v>0.31248724908069553</v>
      </c>
      <c r="T476" s="123">
        <v>0.25638345390800543</v>
      </c>
      <c r="U476" s="123">
        <v>0.36691286496729358</v>
      </c>
      <c r="V476" s="123">
        <v>0.41321828715823061</v>
      </c>
      <c r="W476" s="123">
        <v>0.51041623465826191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1.5980420539376139</v>
      </c>
      <c r="D477" s="99">
        <v>1.8500562561333826</v>
      </c>
      <c r="E477" s="99">
        <v>2.0412809851254301</v>
      </c>
      <c r="F477" s="99">
        <v>2.0994424963069216</v>
      </c>
      <c r="G477" s="99">
        <v>2.0410123590680294</v>
      </c>
      <c r="H477" s="99">
        <v>2.1119517030628248</v>
      </c>
      <c r="I477" s="99">
        <v>2.1531351469033657</v>
      </c>
      <c r="J477" s="99">
        <v>1.8762424469733172</v>
      </c>
      <c r="K477" s="99">
        <v>1.9026704239888963</v>
      </c>
      <c r="L477" s="99">
        <v>1.7571831347697193</v>
      </c>
      <c r="M477" s="99">
        <v>1.6969123589211541</v>
      </c>
      <c r="N477" s="99">
        <v>1.7471868453245869</v>
      </c>
      <c r="O477" s="99">
        <v>1.5955125060065762</v>
      </c>
      <c r="P477" s="99">
        <v>1.7764006166316959</v>
      </c>
      <c r="Q477" s="99">
        <v>1.6798085260839246</v>
      </c>
      <c r="R477" s="99">
        <v>1.6669346101233684</v>
      </c>
      <c r="S477" s="99">
        <v>1.8644889610181601</v>
      </c>
      <c r="T477" s="99">
        <v>1.8478054287214496</v>
      </c>
      <c r="U477" s="99">
        <v>1.99031053863028</v>
      </c>
      <c r="V477" s="99">
        <v>1.9325798257927378</v>
      </c>
      <c r="W477" s="99">
        <v>1.8133960756512175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1675670</v>
      </c>
      <c r="C5" s="120">
        <v>1933667</v>
      </c>
      <c r="D5" s="120">
        <v>2416815</v>
      </c>
      <c r="E5" s="120">
        <v>2917044</v>
      </c>
      <c r="F5" s="120">
        <v>3424467</v>
      </c>
      <c r="G5" s="120">
        <v>4053657</v>
      </c>
      <c r="H5" s="120">
        <v>4798800</v>
      </c>
      <c r="I5" s="120">
        <v>5745029</v>
      </c>
      <c r="J5" s="120">
        <v>6685016</v>
      </c>
      <c r="K5" s="120">
        <v>7668589</v>
      </c>
      <c r="L5" s="120">
        <v>8460773</v>
      </c>
      <c r="M5" s="120">
        <v>9105183</v>
      </c>
      <c r="N5" s="120">
        <v>9705573</v>
      </c>
      <c r="O5" s="120">
        <v>10436328</v>
      </c>
      <c r="P5" s="120">
        <v>11334936</v>
      </c>
      <c r="Q5" s="120">
        <v>12097007</v>
      </c>
      <c r="R5" s="120">
        <v>12832507</v>
      </c>
      <c r="S5" s="120">
        <v>13517220</v>
      </c>
      <c r="T5" s="120">
        <v>14421371</v>
      </c>
      <c r="U5" s="120">
        <v>15532952</v>
      </c>
      <c r="V5" s="120">
        <v>16786303</v>
      </c>
      <c r="W5" s="120">
        <v>18057276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1675670</v>
      </c>
      <c r="C7" s="52">
        <v>1933667</v>
      </c>
      <c r="D7" s="52">
        <v>2416815</v>
      </c>
      <c r="E7" s="52">
        <v>2917044</v>
      </c>
      <c r="F7" s="52">
        <v>3424467</v>
      </c>
      <c r="G7" s="52">
        <v>4053657</v>
      </c>
      <c r="H7" s="52">
        <v>4798800</v>
      </c>
      <c r="I7" s="52">
        <v>5745029</v>
      </c>
      <c r="J7" s="52">
        <v>6685016</v>
      </c>
      <c r="K7" s="52">
        <v>7668589</v>
      </c>
      <c r="L7" s="52">
        <v>8460773</v>
      </c>
      <c r="M7" s="52">
        <v>9105183</v>
      </c>
      <c r="N7" s="52">
        <v>9705573</v>
      </c>
      <c r="O7" s="52">
        <v>10436328</v>
      </c>
      <c r="P7" s="52">
        <v>11334936</v>
      </c>
      <c r="Q7" s="52">
        <v>12097007</v>
      </c>
      <c r="R7" s="52">
        <v>12832507</v>
      </c>
      <c r="S7" s="52">
        <v>13517220</v>
      </c>
      <c r="T7" s="52">
        <v>14421371</v>
      </c>
      <c r="U7" s="52">
        <v>15532952</v>
      </c>
      <c r="V7" s="52">
        <v>16786303</v>
      </c>
      <c r="W7" s="52">
        <v>18057276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309745</v>
      </c>
      <c r="C9" s="52">
        <v>329007</v>
      </c>
      <c r="D9" s="52">
        <v>380363</v>
      </c>
      <c r="E9" s="52">
        <v>462702</v>
      </c>
      <c r="F9" s="52">
        <v>555030</v>
      </c>
      <c r="G9" s="52">
        <v>681882</v>
      </c>
      <c r="H9" s="52">
        <v>850139</v>
      </c>
      <c r="I9" s="52">
        <v>1057789</v>
      </c>
      <c r="J9" s="52">
        <v>1306164</v>
      </c>
      <c r="K9" s="52">
        <v>1685455</v>
      </c>
      <c r="L9" s="52">
        <v>1992536</v>
      </c>
      <c r="M9" s="52">
        <v>2189783</v>
      </c>
      <c r="N9" s="52">
        <v>2397339</v>
      </c>
      <c r="O9" s="52">
        <v>2641500</v>
      </c>
      <c r="P9" s="52">
        <v>2806341</v>
      </c>
      <c r="Q9" s="52">
        <v>3113961</v>
      </c>
      <c r="R9" s="52">
        <v>3557364</v>
      </c>
      <c r="S9" s="52">
        <v>3901648</v>
      </c>
      <c r="T9" s="52">
        <v>4233176</v>
      </c>
      <c r="U9" s="52">
        <v>4873067</v>
      </c>
      <c r="V9" s="52">
        <v>5524885</v>
      </c>
      <c r="W9" s="52">
        <v>6588199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230520</v>
      </c>
      <c r="C11" s="52">
        <v>283934</v>
      </c>
      <c r="D11" s="52">
        <v>406693</v>
      </c>
      <c r="E11" s="52">
        <v>549273</v>
      </c>
      <c r="F11" s="52">
        <v>674747</v>
      </c>
      <c r="G11" s="52">
        <v>794445</v>
      </c>
      <c r="H11" s="52">
        <v>908215</v>
      </c>
      <c r="I11" s="52">
        <v>1048082</v>
      </c>
      <c r="J11" s="52">
        <v>1180465</v>
      </c>
      <c r="K11" s="52">
        <v>1360524</v>
      </c>
      <c r="L11" s="52">
        <v>1463215</v>
      </c>
      <c r="M11" s="52">
        <v>1540909</v>
      </c>
      <c r="N11" s="52">
        <v>1622028</v>
      </c>
      <c r="O11" s="52">
        <v>1744013</v>
      </c>
      <c r="P11" s="52">
        <v>1886461</v>
      </c>
      <c r="Q11" s="52">
        <v>1970107</v>
      </c>
      <c r="R11" s="52">
        <v>2036068</v>
      </c>
      <c r="S11" s="52">
        <v>2096517</v>
      </c>
      <c r="T11" s="52">
        <v>2144329</v>
      </c>
      <c r="U11" s="52">
        <v>2220697</v>
      </c>
      <c r="V11" s="52">
        <v>2276308</v>
      </c>
      <c r="W11" s="52">
        <v>2417886</v>
      </c>
      <c r="DA11" s="63" t="s">
        <v>1121</v>
      </c>
    </row>
    <row r="12" spans="1:105" ht="12" customHeight="1" x14ac:dyDescent="0.25">
      <c r="A12" s="97" t="s">
        <v>123</v>
      </c>
      <c r="B12" s="52">
        <v>1654</v>
      </c>
      <c r="C12" s="52">
        <v>1981</v>
      </c>
      <c r="D12" s="52">
        <v>3089</v>
      </c>
      <c r="E12" s="52">
        <v>6901</v>
      </c>
      <c r="F12" s="52">
        <v>8146</v>
      </c>
      <c r="G12" s="52">
        <v>8408</v>
      </c>
      <c r="H12" s="52">
        <v>9447</v>
      </c>
      <c r="I12" s="52">
        <v>9967</v>
      </c>
      <c r="J12" s="52">
        <v>14636</v>
      </c>
      <c r="K12" s="52">
        <v>18238</v>
      </c>
      <c r="L12" s="52">
        <v>32352</v>
      </c>
      <c r="M12" s="52">
        <v>38328</v>
      </c>
      <c r="N12" s="52">
        <v>46500</v>
      </c>
      <c r="O12" s="52">
        <v>54300</v>
      </c>
      <c r="P12" s="52">
        <v>62322</v>
      </c>
      <c r="Q12" s="52">
        <v>64363</v>
      </c>
      <c r="R12" s="52">
        <v>64598</v>
      </c>
      <c r="S12" s="52">
        <v>68832</v>
      </c>
      <c r="T12" s="52">
        <v>67390</v>
      </c>
      <c r="U12" s="52">
        <v>67907</v>
      </c>
      <c r="V12" s="52">
        <v>75918</v>
      </c>
      <c r="W12" s="52">
        <v>68239</v>
      </c>
      <c r="DA12" s="63" t="s">
        <v>1122</v>
      </c>
    </row>
    <row r="13" spans="1:105" ht="12" customHeight="1" x14ac:dyDescent="0.25">
      <c r="A13" s="97" t="s">
        <v>122</v>
      </c>
      <c r="B13" s="52">
        <v>1273563</v>
      </c>
      <c r="C13" s="52">
        <v>1432620</v>
      </c>
      <c r="D13" s="52">
        <v>1709809</v>
      </c>
      <c r="E13" s="52">
        <v>1974135</v>
      </c>
      <c r="F13" s="52">
        <v>2303872</v>
      </c>
      <c r="G13" s="52">
        <v>2718612</v>
      </c>
      <c r="H13" s="52">
        <v>3229034</v>
      </c>
      <c r="I13" s="52">
        <v>3743315</v>
      </c>
      <c r="J13" s="52">
        <v>4324060</v>
      </c>
      <c r="K13" s="52">
        <v>4809530</v>
      </c>
      <c r="L13" s="52">
        <v>5228112</v>
      </c>
      <c r="M13" s="52">
        <v>5516145</v>
      </c>
      <c r="N13" s="52">
        <v>5828603</v>
      </c>
      <c r="O13" s="52">
        <v>6185322</v>
      </c>
      <c r="P13" s="52">
        <v>6515390</v>
      </c>
      <c r="Q13" s="52">
        <v>6832191</v>
      </c>
      <c r="R13" s="52">
        <v>7179202</v>
      </c>
      <c r="S13" s="52">
        <v>7556273</v>
      </c>
      <c r="T13" s="52">
        <v>8043127</v>
      </c>
      <c r="U13" s="52">
        <v>8686283</v>
      </c>
      <c r="V13" s="52">
        <v>9498955</v>
      </c>
      <c r="W13" s="52">
        <v>10010642</v>
      </c>
      <c r="DA13" s="63" t="s">
        <v>1123</v>
      </c>
    </row>
    <row r="14" spans="1:105" ht="12" customHeight="1" x14ac:dyDescent="0.25">
      <c r="A14" s="97" t="s">
        <v>121</v>
      </c>
      <c r="B14" s="52">
        <v>169933</v>
      </c>
      <c r="C14" s="52">
        <v>215132</v>
      </c>
      <c r="D14" s="52">
        <v>297224</v>
      </c>
      <c r="E14" s="52">
        <v>386735</v>
      </c>
      <c r="F14" s="52">
        <v>437702</v>
      </c>
      <c r="G14" s="52">
        <v>532192</v>
      </c>
      <c r="H14" s="52">
        <v>652104</v>
      </c>
      <c r="I14" s="52">
        <v>943665</v>
      </c>
      <c r="J14" s="52">
        <v>1165855</v>
      </c>
      <c r="K14" s="52">
        <v>1480297</v>
      </c>
      <c r="L14" s="52">
        <v>1737094</v>
      </c>
      <c r="M14" s="52">
        <v>2009801</v>
      </c>
      <c r="N14" s="52">
        <v>2208442</v>
      </c>
      <c r="O14" s="52">
        <v>2452693</v>
      </c>
      <c r="P14" s="52">
        <v>2870763</v>
      </c>
      <c r="Q14" s="52">
        <v>3230346</v>
      </c>
      <c r="R14" s="52">
        <v>3552639</v>
      </c>
      <c r="S14" s="52">
        <v>3795598</v>
      </c>
      <c r="T14" s="52">
        <v>4166525</v>
      </c>
      <c r="U14" s="52">
        <v>4558065</v>
      </c>
      <c r="V14" s="52">
        <v>4935122</v>
      </c>
      <c r="W14" s="52">
        <v>5560509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175616</v>
      </c>
      <c r="C16" s="52">
        <v>211438</v>
      </c>
      <c r="D16" s="52">
        <v>294195</v>
      </c>
      <c r="E16" s="52">
        <v>398957</v>
      </c>
      <c r="F16" s="52">
        <v>513123</v>
      </c>
      <c r="G16" s="52">
        <v>658836</v>
      </c>
      <c r="H16" s="52">
        <v>827875</v>
      </c>
      <c r="I16" s="52">
        <v>1052611</v>
      </c>
      <c r="J16" s="52">
        <v>1269893</v>
      </c>
      <c r="K16" s="52">
        <v>1520058</v>
      </c>
      <c r="L16" s="52">
        <v>1754461</v>
      </c>
      <c r="M16" s="52">
        <v>1941512</v>
      </c>
      <c r="N16" s="52">
        <v>2164639</v>
      </c>
      <c r="O16" s="52">
        <v>2389191</v>
      </c>
      <c r="P16" s="52">
        <v>2573311</v>
      </c>
      <c r="Q16" s="52">
        <v>2651381</v>
      </c>
      <c r="R16" s="52">
        <v>2654329</v>
      </c>
      <c r="S16" s="52">
        <v>2698340</v>
      </c>
      <c r="T16" s="52">
        <v>2770877</v>
      </c>
      <c r="U16" s="52">
        <v>2910821</v>
      </c>
      <c r="V16" s="52">
        <v>3066478</v>
      </c>
      <c r="W16" s="52">
        <v>3269261</v>
      </c>
      <c r="DA16" s="63" t="s">
        <v>1125</v>
      </c>
    </row>
    <row r="17" spans="1:105" ht="12" customHeight="1" x14ac:dyDescent="0.25">
      <c r="A17" s="109" t="s">
        <v>120</v>
      </c>
      <c r="B17" s="36">
        <v>1500054</v>
      </c>
      <c r="C17" s="36">
        <v>1722229</v>
      </c>
      <c r="D17" s="36">
        <v>2122620</v>
      </c>
      <c r="E17" s="36">
        <v>2518087</v>
      </c>
      <c r="F17" s="36">
        <v>2911344</v>
      </c>
      <c r="G17" s="36">
        <v>3394821</v>
      </c>
      <c r="H17" s="36">
        <v>3970925</v>
      </c>
      <c r="I17" s="36">
        <v>4692418</v>
      </c>
      <c r="J17" s="36">
        <v>5415123</v>
      </c>
      <c r="K17" s="36">
        <v>6148531</v>
      </c>
      <c r="L17" s="36">
        <v>6706312</v>
      </c>
      <c r="M17" s="36">
        <v>7163671</v>
      </c>
      <c r="N17" s="36">
        <v>7540934</v>
      </c>
      <c r="O17" s="36">
        <v>8047137</v>
      </c>
      <c r="P17" s="36">
        <v>8761625</v>
      </c>
      <c r="Q17" s="36">
        <v>9445626</v>
      </c>
      <c r="R17" s="36">
        <v>10178178</v>
      </c>
      <c r="S17" s="36">
        <v>10818880</v>
      </c>
      <c r="T17" s="36">
        <v>11650494</v>
      </c>
      <c r="U17" s="36">
        <v>12622131</v>
      </c>
      <c r="V17" s="36">
        <v>13719825</v>
      </c>
      <c r="W17" s="36">
        <v>14788015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130913</v>
      </c>
      <c r="D21" s="52">
        <v>131001</v>
      </c>
      <c r="E21" s="52">
        <v>131727</v>
      </c>
      <c r="F21" s="52">
        <v>133923</v>
      </c>
      <c r="G21" s="52">
        <v>138507</v>
      </c>
      <c r="H21" s="52">
        <v>146450</v>
      </c>
      <c r="I21" s="52">
        <v>158912</v>
      </c>
      <c r="J21" s="52">
        <v>177167</v>
      </c>
      <c r="K21" s="52">
        <v>202816</v>
      </c>
      <c r="L21" s="52">
        <v>237608</v>
      </c>
      <c r="M21" s="52">
        <v>282804</v>
      </c>
      <c r="N21" s="52">
        <v>340554</v>
      </c>
      <c r="O21" s="52">
        <v>385661</v>
      </c>
      <c r="P21" s="52">
        <v>367287</v>
      </c>
      <c r="Q21" s="52">
        <v>470215</v>
      </c>
      <c r="R21" s="52">
        <v>591729</v>
      </c>
      <c r="S21" s="52">
        <v>733519</v>
      </c>
      <c r="T21" s="52">
        <v>820051</v>
      </c>
      <c r="U21" s="52">
        <v>876301</v>
      </c>
      <c r="V21" s="52">
        <v>940082</v>
      </c>
      <c r="W21" s="52">
        <v>1014625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48396</v>
      </c>
      <c r="D23" s="52">
        <v>48528</v>
      </c>
      <c r="E23" s="52">
        <v>49511</v>
      </c>
      <c r="F23" s="52">
        <v>65135</v>
      </c>
      <c r="G23" s="52">
        <v>71741</v>
      </c>
      <c r="H23" s="52">
        <v>89705</v>
      </c>
      <c r="I23" s="52">
        <v>80201</v>
      </c>
      <c r="J23" s="52">
        <v>85128</v>
      </c>
      <c r="K23" s="52">
        <v>118554</v>
      </c>
      <c r="L23" s="52">
        <v>159025</v>
      </c>
      <c r="M23" s="52">
        <v>244738</v>
      </c>
      <c r="N23" s="52">
        <v>224409</v>
      </c>
      <c r="O23" s="52">
        <v>286413</v>
      </c>
      <c r="P23" s="52">
        <v>336394</v>
      </c>
      <c r="Q23" s="52">
        <v>403205</v>
      </c>
      <c r="R23" s="52">
        <v>438592</v>
      </c>
      <c r="S23" s="52">
        <v>518952</v>
      </c>
      <c r="T23" s="52">
        <v>581524</v>
      </c>
      <c r="U23" s="52">
        <v>567659</v>
      </c>
      <c r="V23" s="52">
        <v>645076</v>
      </c>
      <c r="W23" s="52">
        <v>794586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36018</v>
      </c>
      <c r="D25" s="52">
        <v>36192</v>
      </c>
      <c r="E25" s="52">
        <v>37549</v>
      </c>
      <c r="F25" s="52">
        <v>41860</v>
      </c>
      <c r="G25" s="52">
        <v>51157</v>
      </c>
      <c r="H25" s="52">
        <v>67463</v>
      </c>
      <c r="I25" s="52">
        <v>71143</v>
      </c>
      <c r="J25" s="52">
        <v>97983</v>
      </c>
      <c r="K25" s="52">
        <v>143641</v>
      </c>
      <c r="L25" s="52">
        <v>173251</v>
      </c>
      <c r="M25" s="52">
        <v>184433</v>
      </c>
      <c r="N25" s="52">
        <v>191571</v>
      </c>
      <c r="O25" s="52">
        <v>205263</v>
      </c>
      <c r="P25" s="52">
        <v>218943</v>
      </c>
      <c r="Q25" s="52">
        <v>250372</v>
      </c>
      <c r="R25" s="52">
        <v>275031</v>
      </c>
      <c r="S25" s="52">
        <v>302481</v>
      </c>
      <c r="T25" s="52">
        <v>297023</v>
      </c>
      <c r="U25" s="52">
        <v>305788</v>
      </c>
      <c r="V25" s="52">
        <v>323292</v>
      </c>
      <c r="W25" s="52">
        <v>345453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258</v>
      </c>
      <c r="D26" s="52">
        <v>259</v>
      </c>
      <c r="E26" s="52">
        <v>266</v>
      </c>
      <c r="F26" s="52">
        <v>307</v>
      </c>
      <c r="G26" s="52">
        <v>410</v>
      </c>
      <c r="H26" s="52">
        <v>599</v>
      </c>
      <c r="I26" s="52">
        <v>730</v>
      </c>
      <c r="J26" s="52">
        <v>1062</v>
      </c>
      <c r="K26" s="52">
        <v>1581</v>
      </c>
      <c r="L26" s="52">
        <v>2082</v>
      </c>
      <c r="M26" s="52">
        <v>2522</v>
      </c>
      <c r="N26" s="52">
        <v>2090</v>
      </c>
      <c r="O26" s="52">
        <v>2694</v>
      </c>
      <c r="P26" s="52">
        <v>4038</v>
      </c>
      <c r="Q26" s="52">
        <v>5797</v>
      </c>
      <c r="R26" s="52">
        <v>8379</v>
      </c>
      <c r="S26" s="52">
        <v>9967</v>
      </c>
      <c r="T26" s="52">
        <v>12144</v>
      </c>
      <c r="U26" s="52">
        <v>10091</v>
      </c>
      <c r="V26" s="52">
        <v>10570</v>
      </c>
      <c r="W26" s="52">
        <v>10600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198993</v>
      </c>
      <c r="D27" s="52">
        <v>199690</v>
      </c>
      <c r="E27" s="52">
        <v>204822</v>
      </c>
      <c r="F27" s="52">
        <v>219711</v>
      </c>
      <c r="G27" s="52">
        <v>250036</v>
      </c>
      <c r="H27" s="52">
        <v>302319</v>
      </c>
      <c r="I27" s="52">
        <v>265004</v>
      </c>
      <c r="J27" s="52">
        <v>336351</v>
      </c>
      <c r="K27" s="52">
        <v>474160</v>
      </c>
      <c r="L27" s="52">
        <v>556442</v>
      </c>
      <c r="M27" s="52">
        <v>622568</v>
      </c>
      <c r="N27" s="52">
        <v>717646</v>
      </c>
      <c r="O27" s="52">
        <v>797322</v>
      </c>
      <c r="P27" s="52">
        <v>820131</v>
      </c>
      <c r="Q27" s="52">
        <v>892796</v>
      </c>
      <c r="R27" s="52">
        <v>963509</v>
      </c>
      <c r="S27" s="52">
        <v>1007388</v>
      </c>
      <c r="T27" s="52">
        <v>1039864</v>
      </c>
      <c r="U27" s="52">
        <v>1076238</v>
      </c>
      <c r="V27" s="52">
        <v>1161928</v>
      </c>
      <c r="W27" s="52">
        <v>1240096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26552</v>
      </c>
      <c r="D28" s="52">
        <v>26687</v>
      </c>
      <c r="E28" s="52">
        <v>27744</v>
      </c>
      <c r="F28" s="52">
        <v>30924</v>
      </c>
      <c r="G28" s="52">
        <v>37528</v>
      </c>
      <c r="H28" s="52">
        <v>48677</v>
      </c>
      <c r="I28" s="52">
        <v>49957</v>
      </c>
      <c r="J28" s="52">
        <v>71828</v>
      </c>
      <c r="K28" s="52">
        <v>102315</v>
      </c>
      <c r="L28" s="52">
        <v>127086</v>
      </c>
      <c r="M28" s="52">
        <v>149451</v>
      </c>
      <c r="N28" s="52">
        <v>179954</v>
      </c>
      <c r="O28" s="52">
        <v>237645</v>
      </c>
      <c r="P28" s="52">
        <v>278523</v>
      </c>
      <c r="Q28" s="52">
        <v>355023</v>
      </c>
      <c r="R28" s="52">
        <v>378189</v>
      </c>
      <c r="S28" s="52">
        <v>436435</v>
      </c>
      <c r="T28" s="52">
        <v>459466</v>
      </c>
      <c r="U28" s="52">
        <v>502974</v>
      </c>
      <c r="V28" s="52">
        <v>549811</v>
      </c>
      <c r="W28" s="52">
        <v>645073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27439</v>
      </c>
      <c r="D30" s="52">
        <v>27567</v>
      </c>
      <c r="E30" s="52">
        <v>28515</v>
      </c>
      <c r="F30" s="52">
        <v>31544</v>
      </c>
      <c r="G30" s="52">
        <v>38207</v>
      </c>
      <c r="H30" s="52">
        <v>50233</v>
      </c>
      <c r="I30" s="52">
        <v>53327</v>
      </c>
      <c r="J30" s="52">
        <v>75931</v>
      </c>
      <c r="K30" s="52">
        <v>114753</v>
      </c>
      <c r="L30" s="52">
        <v>148831</v>
      </c>
      <c r="M30" s="52">
        <v>178737</v>
      </c>
      <c r="N30" s="52">
        <v>208973</v>
      </c>
      <c r="O30" s="52">
        <v>248076</v>
      </c>
      <c r="P30" s="52">
        <v>281660</v>
      </c>
      <c r="Q30" s="52">
        <v>325891</v>
      </c>
      <c r="R30" s="52">
        <v>357138</v>
      </c>
      <c r="S30" s="52">
        <v>393363</v>
      </c>
      <c r="T30" s="52">
        <v>408707</v>
      </c>
      <c r="U30" s="52">
        <v>420554</v>
      </c>
      <c r="V30" s="52">
        <v>444377</v>
      </c>
      <c r="W30" s="52">
        <v>450251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234382</v>
      </c>
      <c r="D31" s="36">
        <v>235274</v>
      </c>
      <c r="E31" s="36">
        <v>241871</v>
      </c>
      <c r="F31" s="36">
        <v>261247</v>
      </c>
      <c r="G31" s="36">
        <v>300956</v>
      </c>
      <c r="H31" s="36">
        <v>368822</v>
      </c>
      <c r="I31" s="36">
        <v>333525</v>
      </c>
      <c r="J31" s="36">
        <v>431239</v>
      </c>
      <c r="K31" s="36">
        <v>606383</v>
      </c>
      <c r="L31" s="36">
        <v>709904</v>
      </c>
      <c r="M31" s="36">
        <v>781254</v>
      </c>
      <c r="N31" s="36">
        <v>881919</v>
      </c>
      <c r="O31" s="36">
        <v>993431</v>
      </c>
      <c r="P31" s="36">
        <v>1040971</v>
      </c>
      <c r="Q31" s="36">
        <v>1178500</v>
      </c>
      <c r="R31" s="36">
        <v>1268201</v>
      </c>
      <c r="S31" s="36">
        <v>1362896</v>
      </c>
      <c r="T31" s="36">
        <v>1399892</v>
      </c>
      <c r="U31" s="36">
        <v>1473210</v>
      </c>
      <c r="V31" s="36">
        <v>1601726</v>
      </c>
      <c r="W31" s="36">
        <v>1789500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388910</v>
      </c>
      <c r="D35" s="52">
        <v>614149</v>
      </c>
      <c r="E35" s="52">
        <v>631956</v>
      </c>
      <c r="F35" s="52">
        <v>641346</v>
      </c>
      <c r="G35" s="52">
        <v>767697</v>
      </c>
      <c r="H35" s="52">
        <v>891593</v>
      </c>
      <c r="I35" s="52">
        <v>1105141</v>
      </c>
      <c r="J35" s="52">
        <v>1117154</v>
      </c>
      <c r="K35" s="52">
        <v>1186389</v>
      </c>
      <c r="L35" s="52">
        <v>1029792</v>
      </c>
      <c r="M35" s="52">
        <v>927214</v>
      </c>
      <c r="N35" s="52">
        <v>940944</v>
      </c>
      <c r="O35" s="52">
        <v>1116416</v>
      </c>
      <c r="P35" s="52">
        <v>1265895</v>
      </c>
      <c r="Q35" s="52">
        <v>1232286</v>
      </c>
      <c r="R35" s="52">
        <v>1327229</v>
      </c>
      <c r="S35" s="52">
        <v>1418232</v>
      </c>
      <c r="T35" s="52">
        <v>1724202</v>
      </c>
      <c r="U35" s="52">
        <v>1987882</v>
      </c>
      <c r="V35" s="52">
        <v>2193433</v>
      </c>
      <c r="W35" s="52">
        <v>2285598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67658</v>
      </c>
      <c r="D37" s="52">
        <v>99884</v>
      </c>
      <c r="E37" s="52">
        <v>131850</v>
      </c>
      <c r="F37" s="52">
        <v>157463</v>
      </c>
      <c r="G37" s="52">
        <v>198593</v>
      </c>
      <c r="H37" s="52">
        <v>257962</v>
      </c>
      <c r="I37" s="52">
        <v>287851</v>
      </c>
      <c r="J37" s="52">
        <v>333503</v>
      </c>
      <c r="K37" s="52">
        <v>497845</v>
      </c>
      <c r="L37" s="52">
        <v>466106</v>
      </c>
      <c r="M37" s="52">
        <v>441985</v>
      </c>
      <c r="N37" s="52">
        <v>431965</v>
      </c>
      <c r="O37" s="52">
        <v>530574</v>
      </c>
      <c r="P37" s="52">
        <v>501235</v>
      </c>
      <c r="Q37" s="52">
        <v>710825</v>
      </c>
      <c r="R37" s="52">
        <v>881995</v>
      </c>
      <c r="S37" s="52">
        <v>863236</v>
      </c>
      <c r="T37" s="52">
        <v>913052</v>
      </c>
      <c r="U37" s="52">
        <v>1207550</v>
      </c>
      <c r="V37" s="52">
        <v>1296894</v>
      </c>
      <c r="W37" s="52">
        <v>1857900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89432</v>
      </c>
      <c r="D39" s="52">
        <v>158951</v>
      </c>
      <c r="E39" s="52">
        <v>180129</v>
      </c>
      <c r="F39" s="52">
        <v>167334</v>
      </c>
      <c r="G39" s="52">
        <v>170855</v>
      </c>
      <c r="H39" s="52">
        <v>181233</v>
      </c>
      <c r="I39" s="52">
        <v>211010</v>
      </c>
      <c r="J39" s="52">
        <v>230366</v>
      </c>
      <c r="K39" s="52">
        <v>323700</v>
      </c>
      <c r="L39" s="52">
        <v>275942</v>
      </c>
      <c r="M39" s="52">
        <v>262127</v>
      </c>
      <c r="N39" s="52">
        <v>272690</v>
      </c>
      <c r="O39" s="52">
        <v>327248</v>
      </c>
      <c r="P39" s="52">
        <v>361391</v>
      </c>
      <c r="Q39" s="52">
        <v>334018</v>
      </c>
      <c r="R39" s="52">
        <v>340992</v>
      </c>
      <c r="S39" s="52">
        <v>362930</v>
      </c>
      <c r="T39" s="52">
        <v>344835</v>
      </c>
      <c r="U39" s="52">
        <v>382156</v>
      </c>
      <c r="V39" s="52">
        <v>378903</v>
      </c>
      <c r="W39" s="52">
        <v>487031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585</v>
      </c>
      <c r="D40" s="52">
        <v>1367</v>
      </c>
      <c r="E40" s="52">
        <v>4078</v>
      </c>
      <c r="F40" s="52">
        <v>1552</v>
      </c>
      <c r="G40" s="52">
        <v>672</v>
      </c>
      <c r="H40" s="52">
        <v>1638</v>
      </c>
      <c r="I40" s="52">
        <v>1250</v>
      </c>
      <c r="J40" s="52">
        <v>5731</v>
      </c>
      <c r="K40" s="52">
        <v>5183</v>
      </c>
      <c r="L40" s="52">
        <v>16196</v>
      </c>
      <c r="M40" s="52">
        <v>8498</v>
      </c>
      <c r="N40" s="52">
        <v>10262</v>
      </c>
      <c r="O40" s="52">
        <v>10494</v>
      </c>
      <c r="P40" s="52">
        <v>12060</v>
      </c>
      <c r="Q40" s="52">
        <v>7838</v>
      </c>
      <c r="R40" s="52">
        <v>8614</v>
      </c>
      <c r="S40" s="52">
        <v>14201</v>
      </c>
      <c r="T40" s="52">
        <v>10702</v>
      </c>
      <c r="U40" s="52">
        <v>10608</v>
      </c>
      <c r="V40" s="52">
        <v>18581</v>
      </c>
      <c r="W40" s="52">
        <v>2921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358050</v>
      </c>
      <c r="D41" s="52">
        <v>476879</v>
      </c>
      <c r="E41" s="52">
        <v>469148</v>
      </c>
      <c r="F41" s="52">
        <v>549448</v>
      </c>
      <c r="G41" s="52">
        <v>664776</v>
      </c>
      <c r="H41" s="52">
        <v>812741</v>
      </c>
      <c r="I41" s="52">
        <v>779285</v>
      </c>
      <c r="J41" s="52">
        <v>917096</v>
      </c>
      <c r="K41" s="52">
        <v>959630</v>
      </c>
      <c r="L41" s="52">
        <v>975024</v>
      </c>
      <c r="M41" s="52">
        <v>910601</v>
      </c>
      <c r="N41" s="52">
        <v>1030104</v>
      </c>
      <c r="O41" s="52">
        <v>1154041</v>
      </c>
      <c r="P41" s="52">
        <v>1150199</v>
      </c>
      <c r="Q41" s="52">
        <v>1209597</v>
      </c>
      <c r="R41" s="52">
        <v>1310520</v>
      </c>
      <c r="S41" s="52">
        <v>1384459</v>
      </c>
      <c r="T41" s="52">
        <v>1526718</v>
      </c>
      <c r="U41" s="52">
        <v>1719394</v>
      </c>
      <c r="V41" s="52">
        <v>1974600</v>
      </c>
      <c r="W41" s="52">
        <v>1751783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71751</v>
      </c>
      <c r="D42" s="52">
        <v>108779</v>
      </c>
      <c r="E42" s="52">
        <v>117255</v>
      </c>
      <c r="F42" s="52">
        <v>81891</v>
      </c>
      <c r="G42" s="52">
        <v>132018</v>
      </c>
      <c r="H42" s="52">
        <v>168589</v>
      </c>
      <c r="I42" s="52">
        <v>341518</v>
      </c>
      <c r="J42" s="52">
        <v>294018</v>
      </c>
      <c r="K42" s="52">
        <v>416757</v>
      </c>
      <c r="L42" s="52">
        <v>383883</v>
      </c>
      <c r="M42" s="52">
        <v>422158</v>
      </c>
      <c r="N42" s="52">
        <v>378595</v>
      </c>
      <c r="O42" s="52">
        <v>481896</v>
      </c>
      <c r="P42" s="52">
        <v>696593</v>
      </c>
      <c r="Q42" s="52">
        <v>714606</v>
      </c>
      <c r="R42" s="52">
        <v>700482</v>
      </c>
      <c r="S42" s="52">
        <v>679394</v>
      </c>
      <c r="T42" s="52">
        <v>830393</v>
      </c>
      <c r="U42" s="52">
        <v>894514</v>
      </c>
      <c r="V42" s="52">
        <v>926868</v>
      </c>
      <c r="W42" s="52">
        <v>1270460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63261</v>
      </c>
      <c r="D44" s="52">
        <v>110324</v>
      </c>
      <c r="E44" s="52">
        <v>133277</v>
      </c>
      <c r="F44" s="52">
        <v>145710</v>
      </c>
      <c r="G44" s="52">
        <v>183920</v>
      </c>
      <c r="H44" s="52">
        <v>219272</v>
      </c>
      <c r="I44" s="52">
        <v>278063</v>
      </c>
      <c r="J44" s="52">
        <v>293213</v>
      </c>
      <c r="K44" s="52">
        <v>364918</v>
      </c>
      <c r="L44" s="52">
        <v>383234</v>
      </c>
      <c r="M44" s="52">
        <v>365788</v>
      </c>
      <c r="N44" s="52">
        <v>432100</v>
      </c>
      <c r="O44" s="52">
        <v>472628</v>
      </c>
      <c r="P44" s="52">
        <v>465780</v>
      </c>
      <c r="Q44" s="52">
        <v>403961</v>
      </c>
      <c r="R44" s="52">
        <v>360086</v>
      </c>
      <c r="S44" s="52">
        <v>437374</v>
      </c>
      <c r="T44" s="52">
        <v>481244</v>
      </c>
      <c r="U44" s="52">
        <v>560498</v>
      </c>
      <c r="V44" s="52">
        <v>600034</v>
      </c>
      <c r="W44" s="52">
        <v>653034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456557</v>
      </c>
      <c r="D45" s="36">
        <v>635665</v>
      </c>
      <c r="E45" s="36">
        <v>637338</v>
      </c>
      <c r="F45" s="36">
        <v>654504</v>
      </c>
      <c r="G45" s="36">
        <v>784433</v>
      </c>
      <c r="H45" s="36">
        <v>944926</v>
      </c>
      <c r="I45" s="36">
        <v>1055018</v>
      </c>
      <c r="J45" s="36">
        <v>1153944</v>
      </c>
      <c r="K45" s="36">
        <v>1339791</v>
      </c>
      <c r="L45" s="36">
        <v>1267685</v>
      </c>
      <c r="M45" s="36">
        <v>1238613</v>
      </c>
      <c r="N45" s="36">
        <v>1259182</v>
      </c>
      <c r="O45" s="36">
        <v>1499634</v>
      </c>
      <c r="P45" s="36">
        <v>1755459</v>
      </c>
      <c r="Q45" s="36">
        <v>1862501</v>
      </c>
      <c r="R45" s="36">
        <v>2000753</v>
      </c>
      <c r="S45" s="36">
        <v>2003598</v>
      </c>
      <c r="T45" s="36">
        <v>2231506</v>
      </c>
      <c r="U45" s="36">
        <v>2444847</v>
      </c>
      <c r="V45" s="36">
        <v>2699420</v>
      </c>
      <c r="W45" s="36">
        <v>2857690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133424</v>
      </c>
      <c r="D49" s="52">
        <v>213853</v>
      </c>
      <c r="E49" s="52">
        <v>226161</v>
      </c>
      <c r="F49" s="52">
        <v>227248</v>
      </c>
      <c r="G49" s="52">
        <v>245454</v>
      </c>
      <c r="H49" s="52">
        <v>318164</v>
      </c>
      <c r="I49" s="52">
        <v>354080</v>
      </c>
      <c r="J49" s="52">
        <v>430253</v>
      </c>
      <c r="K49" s="52">
        <v>408237</v>
      </c>
      <c r="L49" s="52">
        <v>330913</v>
      </c>
      <c r="M49" s="52">
        <v>272113</v>
      </c>
      <c r="N49" s="52">
        <v>268180</v>
      </c>
      <c r="O49" s="52">
        <v>325695</v>
      </c>
      <c r="P49" s="52">
        <v>726015</v>
      </c>
      <c r="Q49" s="52">
        <v>605524</v>
      </c>
      <c r="R49" s="52">
        <v>511686</v>
      </c>
      <c r="S49" s="52">
        <v>451881</v>
      </c>
      <c r="T49" s="52">
        <v>574565</v>
      </c>
      <c r="U49" s="52">
        <v>648223</v>
      </c>
      <c r="V49" s="52">
        <v>692562</v>
      </c>
      <c r="W49" s="52">
        <v>712195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18636</v>
      </c>
      <c r="D51" s="52">
        <v>34937</v>
      </c>
      <c r="E51" s="52">
        <v>42555</v>
      </c>
      <c r="F51" s="52">
        <v>51134</v>
      </c>
      <c r="G51" s="52">
        <v>54086</v>
      </c>
      <c r="H51" s="52">
        <v>64860</v>
      </c>
      <c r="I51" s="52">
        <v>63565</v>
      </c>
      <c r="J51" s="52">
        <v>94369</v>
      </c>
      <c r="K51" s="52">
        <v>148808</v>
      </c>
      <c r="L51" s="52">
        <v>116193</v>
      </c>
      <c r="M51" s="52">
        <v>94489</v>
      </c>
      <c r="N51" s="52">
        <v>99134</v>
      </c>
      <c r="O51" s="52">
        <v>124764</v>
      </c>
      <c r="P51" s="52">
        <v>167997</v>
      </c>
      <c r="Q51" s="52">
        <v>163596</v>
      </c>
      <c r="R51" s="52">
        <v>218276</v>
      </c>
      <c r="S51" s="52">
        <v>211185</v>
      </c>
      <c r="T51" s="52">
        <v>250007</v>
      </c>
      <c r="U51" s="52">
        <v>336642</v>
      </c>
      <c r="V51" s="52">
        <v>361034</v>
      </c>
      <c r="W51" s="52">
        <v>449498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28115</v>
      </c>
      <c r="D53" s="52">
        <v>55686</v>
      </c>
      <c r="E53" s="52">
        <v>63599</v>
      </c>
      <c r="F53" s="52">
        <v>55586</v>
      </c>
      <c r="G53" s="52">
        <v>48653</v>
      </c>
      <c r="H53" s="52">
        <v>53263</v>
      </c>
      <c r="I53" s="52">
        <v>54034</v>
      </c>
      <c r="J53" s="52">
        <v>60382</v>
      </c>
      <c r="K53" s="52">
        <v>84286</v>
      </c>
      <c r="L53" s="52">
        <v>54685</v>
      </c>
      <c r="M53" s="52">
        <v>55544</v>
      </c>
      <c r="N53" s="52">
        <v>51249</v>
      </c>
      <c r="O53" s="52">
        <v>52594</v>
      </c>
      <c r="P53" s="52">
        <v>119106</v>
      </c>
      <c r="Q53" s="52">
        <v>84416</v>
      </c>
      <c r="R53" s="52">
        <v>65628</v>
      </c>
      <c r="S53" s="52">
        <v>61048</v>
      </c>
      <c r="T53" s="52">
        <v>61734</v>
      </c>
      <c r="U53" s="52">
        <v>72773</v>
      </c>
      <c r="V53" s="52">
        <v>68531</v>
      </c>
      <c r="W53" s="52">
        <v>86429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195</v>
      </c>
      <c r="D54" s="52">
        <v>498</v>
      </c>
      <c r="E54" s="52">
        <v>1466</v>
      </c>
      <c r="F54" s="52">
        <v>513</v>
      </c>
      <c r="G54" s="52">
        <v>190</v>
      </c>
      <c r="H54" s="52">
        <v>426</v>
      </c>
      <c r="I54" s="52">
        <v>310</v>
      </c>
      <c r="J54" s="52">
        <v>1418</v>
      </c>
      <c r="K54" s="52">
        <v>1372</v>
      </c>
      <c r="L54" s="52">
        <v>3026</v>
      </c>
      <c r="M54" s="52">
        <v>1902</v>
      </c>
      <c r="N54" s="52">
        <v>2009</v>
      </c>
      <c r="O54" s="52">
        <v>1677</v>
      </c>
      <c r="P54" s="52">
        <v>3995</v>
      </c>
      <c r="Q54" s="52">
        <v>1753</v>
      </c>
      <c r="R54" s="52">
        <v>1490</v>
      </c>
      <c r="S54" s="52">
        <v>2057</v>
      </c>
      <c r="T54" s="52">
        <v>1797</v>
      </c>
      <c r="U54" s="52">
        <v>1784</v>
      </c>
      <c r="V54" s="52">
        <v>2737</v>
      </c>
      <c r="W54" s="52">
        <v>657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87387</v>
      </c>
      <c r="D55" s="52">
        <v>127722</v>
      </c>
      <c r="E55" s="52">
        <v>128871</v>
      </c>
      <c r="F55" s="52">
        <v>148978</v>
      </c>
      <c r="G55" s="52">
        <v>164654</v>
      </c>
      <c r="H55" s="52">
        <v>222238</v>
      </c>
      <c r="I55" s="52">
        <v>213690</v>
      </c>
      <c r="J55" s="52">
        <v>287638</v>
      </c>
      <c r="K55" s="52">
        <v>230845</v>
      </c>
      <c r="L55" s="52">
        <v>196572</v>
      </c>
      <c r="M55" s="52">
        <v>137234</v>
      </c>
      <c r="N55" s="52">
        <v>151626</v>
      </c>
      <c r="O55" s="52">
        <v>190344</v>
      </c>
      <c r="P55" s="52">
        <v>360537</v>
      </c>
      <c r="Q55" s="52">
        <v>313915</v>
      </c>
      <c r="R55" s="52">
        <v>285148</v>
      </c>
      <c r="S55" s="52">
        <v>254899</v>
      </c>
      <c r="T55" s="52">
        <v>334793</v>
      </c>
      <c r="U55" s="52">
        <v>388719</v>
      </c>
      <c r="V55" s="52">
        <v>430412</v>
      </c>
      <c r="W55" s="52">
        <v>378169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17727</v>
      </c>
      <c r="D56" s="52">
        <v>29947</v>
      </c>
      <c r="E56" s="52">
        <v>32225</v>
      </c>
      <c r="F56" s="52">
        <v>22171</v>
      </c>
      <c r="G56" s="52">
        <v>31957</v>
      </c>
      <c r="H56" s="52">
        <v>42237</v>
      </c>
      <c r="I56" s="52">
        <v>86046</v>
      </c>
      <c r="J56" s="52">
        <v>80815</v>
      </c>
      <c r="K56" s="52">
        <v>91734</v>
      </c>
      <c r="L56" s="52">
        <v>76630</v>
      </c>
      <c r="M56" s="52">
        <v>77433</v>
      </c>
      <c r="N56" s="52">
        <v>63296</v>
      </c>
      <c r="O56" s="52">
        <v>81080</v>
      </c>
      <c r="P56" s="52">
        <v>242377</v>
      </c>
      <c r="Q56" s="52">
        <v>205440</v>
      </c>
      <c r="R56" s="52">
        <v>159420</v>
      </c>
      <c r="S56" s="52">
        <v>133877</v>
      </c>
      <c r="T56" s="52">
        <v>176241</v>
      </c>
      <c r="U56" s="52">
        <v>184947</v>
      </c>
      <c r="V56" s="52">
        <v>190882</v>
      </c>
      <c r="W56" s="52">
        <v>246940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18747</v>
      </c>
      <c r="D58" s="52">
        <v>36657</v>
      </c>
      <c r="E58" s="52">
        <v>44747</v>
      </c>
      <c r="F58" s="52">
        <v>47371</v>
      </c>
      <c r="G58" s="52">
        <v>51763</v>
      </c>
      <c r="H58" s="52">
        <v>73446</v>
      </c>
      <c r="I58" s="52">
        <v>80395</v>
      </c>
      <c r="J58" s="52">
        <v>93947</v>
      </c>
      <c r="K58" s="52">
        <v>98468</v>
      </c>
      <c r="L58" s="52">
        <v>89384</v>
      </c>
      <c r="M58" s="52">
        <v>70225</v>
      </c>
      <c r="N58" s="52">
        <v>76194</v>
      </c>
      <c r="O58" s="52">
        <v>75100</v>
      </c>
      <c r="P58" s="52">
        <v>155805</v>
      </c>
      <c r="Q58" s="52">
        <v>109323</v>
      </c>
      <c r="R58" s="52">
        <v>79649</v>
      </c>
      <c r="S58" s="52">
        <v>80747</v>
      </c>
      <c r="T58" s="52">
        <v>98543</v>
      </c>
      <c r="U58" s="52">
        <v>122348</v>
      </c>
      <c r="V58" s="52">
        <v>127330</v>
      </c>
      <c r="W58" s="52">
        <v>140482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114677</v>
      </c>
      <c r="D59" s="36">
        <v>177196</v>
      </c>
      <c r="E59" s="36">
        <v>181414</v>
      </c>
      <c r="F59" s="36">
        <v>179877</v>
      </c>
      <c r="G59" s="36">
        <v>193691</v>
      </c>
      <c r="H59" s="36">
        <v>244718</v>
      </c>
      <c r="I59" s="36">
        <v>273685</v>
      </c>
      <c r="J59" s="36">
        <v>336306</v>
      </c>
      <c r="K59" s="36">
        <v>309769</v>
      </c>
      <c r="L59" s="36">
        <v>241529</v>
      </c>
      <c r="M59" s="36">
        <v>201888</v>
      </c>
      <c r="N59" s="36">
        <v>191986</v>
      </c>
      <c r="O59" s="36">
        <v>250595</v>
      </c>
      <c r="P59" s="36">
        <v>570210</v>
      </c>
      <c r="Q59" s="36">
        <v>496201</v>
      </c>
      <c r="R59" s="36">
        <v>432037</v>
      </c>
      <c r="S59" s="36">
        <v>371134</v>
      </c>
      <c r="T59" s="36">
        <v>476022</v>
      </c>
      <c r="U59" s="36">
        <v>525875</v>
      </c>
      <c r="V59" s="36">
        <v>565232</v>
      </c>
      <c r="W59" s="36">
        <v>571713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255486</v>
      </c>
      <c r="D63" s="52">
        <v>400296</v>
      </c>
      <c r="E63" s="52">
        <v>405795</v>
      </c>
      <c r="F63" s="52">
        <v>414098</v>
      </c>
      <c r="G63" s="52">
        <v>522243</v>
      </c>
      <c r="H63" s="52">
        <v>573429</v>
      </c>
      <c r="I63" s="52">
        <v>751061</v>
      </c>
      <c r="J63" s="52">
        <v>686901</v>
      </c>
      <c r="K63" s="52">
        <v>778152</v>
      </c>
      <c r="L63" s="52">
        <v>698879</v>
      </c>
      <c r="M63" s="52">
        <v>655101</v>
      </c>
      <c r="N63" s="52">
        <v>672764</v>
      </c>
      <c r="O63" s="52">
        <v>790721</v>
      </c>
      <c r="P63" s="52">
        <v>539880</v>
      </c>
      <c r="Q63" s="52">
        <v>626762</v>
      </c>
      <c r="R63" s="52">
        <v>815543</v>
      </c>
      <c r="S63" s="52">
        <v>966351</v>
      </c>
      <c r="T63" s="52">
        <v>1149637</v>
      </c>
      <c r="U63" s="52">
        <v>1339659</v>
      </c>
      <c r="V63" s="52">
        <v>1500871</v>
      </c>
      <c r="W63" s="52">
        <v>1573403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49022</v>
      </c>
      <c r="D65" s="52">
        <v>64947</v>
      </c>
      <c r="E65" s="52">
        <v>89295</v>
      </c>
      <c r="F65" s="52">
        <v>106329</v>
      </c>
      <c r="G65" s="52">
        <v>144507</v>
      </c>
      <c r="H65" s="52">
        <v>193102</v>
      </c>
      <c r="I65" s="52">
        <v>224286</v>
      </c>
      <c r="J65" s="52">
        <v>239134</v>
      </c>
      <c r="K65" s="52">
        <v>349037</v>
      </c>
      <c r="L65" s="52">
        <v>349913</v>
      </c>
      <c r="M65" s="52">
        <v>347496</v>
      </c>
      <c r="N65" s="52">
        <v>332831</v>
      </c>
      <c r="O65" s="52">
        <v>405810</v>
      </c>
      <c r="P65" s="52">
        <v>333238</v>
      </c>
      <c r="Q65" s="52">
        <v>547229</v>
      </c>
      <c r="R65" s="52">
        <v>663719</v>
      </c>
      <c r="S65" s="52">
        <v>652051</v>
      </c>
      <c r="T65" s="52">
        <v>663045</v>
      </c>
      <c r="U65" s="52">
        <v>870908</v>
      </c>
      <c r="V65" s="52">
        <v>935860</v>
      </c>
      <c r="W65" s="52">
        <v>1408402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61317</v>
      </c>
      <c r="D67" s="52">
        <f t="shared" si="0"/>
        <v>103265</v>
      </c>
      <c r="E67" s="52">
        <f t="shared" si="0"/>
        <v>116530</v>
      </c>
      <c r="F67" s="52">
        <f t="shared" si="0"/>
        <v>111748</v>
      </c>
      <c r="G67" s="52">
        <f t="shared" si="0"/>
        <v>122202</v>
      </c>
      <c r="H67" s="52">
        <f t="shared" si="0"/>
        <v>127970</v>
      </c>
      <c r="I67" s="52">
        <f t="shared" si="0"/>
        <v>156976</v>
      </c>
      <c r="J67" s="52">
        <f t="shared" si="0"/>
        <v>169984</v>
      </c>
      <c r="K67" s="52">
        <f t="shared" si="0"/>
        <v>239414</v>
      </c>
      <c r="L67" s="52">
        <f t="shared" si="0"/>
        <v>221257</v>
      </c>
      <c r="M67" s="52">
        <f t="shared" si="0"/>
        <v>206583</v>
      </c>
      <c r="N67" s="52">
        <f t="shared" si="0"/>
        <v>221441</v>
      </c>
      <c r="O67" s="52">
        <f t="shared" si="0"/>
        <v>274654</v>
      </c>
      <c r="P67" s="52">
        <f t="shared" si="0"/>
        <v>242285</v>
      </c>
      <c r="Q67" s="52">
        <f t="shared" si="0"/>
        <v>249602</v>
      </c>
      <c r="R67" s="52">
        <f t="shared" ref="R67:V67" si="1">R39-R53</f>
        <v>275364</v>
      </c>
      <c r="S67" s="52">
        <f t="shared" si="1"/>
        <v>301882</v>
      </c>
      <c r="T67" s="52">
        <f t="shared" si="1"/>
        <v>283101</v>
      </c>
      <c r="U67" s="52">
        <f t="shared" si="1"/>
        <v>309383</v>
      </c>
      <c r="V67" s="52">
        <f t="shared" si="1"/>
        <v>310372</v>
      </c>
      <c r="W67" s="52">
        <f t="shared" ref="W67" si="2">W39-W53</f>
        <v>400602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390</v>
      </c>
      <c r="D68" s="52">
        <f t="shared" si="3"/>
        <v>869</v>
      </c>
      <c r="E68" s="52">
        <f t="shared" si="3"/>
        <v>2612</v>
      </c>
      <c r="F68" s="52">
        <f t="shared" si="3"/>
        <v>1039</v>
      </c>
      <c r="G68" s="52">
        <f t="shared" si="3"/>
        <v>482</v>
      </c>
      <c r="H68" s="52">
        <f t="shared" si="3"/>
        <v>1212</v>
      </c>
      <c r="I68" s="52">
        <f t="shared" si="3"/>
        <v>940</v>
      </c>
      <c r="J68" s="52">
        <f t="shared" si="3"/>
        <v>4313</v>
      </c>
      <c r="K68" s="52">
        <f t="shared" si="3"/>
        <v>3811</v>
      </c>
      <c r="L68" s="52">
        <f t="shared" si="3"/>
        <v>13170</v>
      </c>
      <c r="M68" s="52">
        <f t="shared" si="3"/>
        <v>6596</v>
      </c>
      <c r="N68" s="52">
        <f t="shared" si="3"/>
        <v>8253</v>
      </c>
      <c r="O68" s="52">
        <f t="shared" si="3"/>
        <v>8817</v>
      </c>
      <c r="P68" s="52">
        <f t="shared" si="3"/>
        <v>8065</v>
      </c>
      <c r="Q68" s="52">
        <f t="shared" si="3"/>
        <v>6085</v>
      </c>
      <c r="R68" s="52">
        <f t="shared" ref="R68:V68" si="4">R40-R54</f>
        <v>7124</v>
      </c>
      <c r="S68" s="52">
        <f t="shared" si="4"/>
        <v>12144</v>
      </c>
      <c r="T68" s="52">
        <f t="shared" si="4"/>
        <v>8905</v>
      </c>
      <c r="U68" s="52">
        <f t="shared" si="4"/>
        <v>8824</v>
      </c>
      <c r="V68" s="52">
        <f t="shared" si="4"/>
        <v>15844</v>
      </c>
      <c r="W68" s="52">
        <f t="shared" ref="W68" si="5">W40-W54</f>
        <v>2264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270663</v>
      </c>
      <c r="D69" s="52">
        <f t="shared" si="6"/>
        <v>349157</v>
      </c>
      <c r="E69" s="52">
        <f t="shared" si="6"/>
        <v>340277</v>
      </c>
      <c r="F69" s="52">
        <f t="shared" si="6"/>
        <v>400470</v>
      </c>
      <c r="G69" s="52">
        <f t="shared" si="6"/>
        <v>500122</v>
      </c>
      <c r="H69" s="52">
        <f t="shared" si="6"/>
        <v>590503</v>
      </c>
      <c r="I69" s="52">
        <f t="shared" si="6"/>
        <v>565595</v>
      </c>
      <c r="J69" s="52">
        <f t="shared" si="6"/>
        <v>629458</v>
      </c>
      <c r="K69" s="52">
        <f t="shared" si="6"/>
        <v>728785</v>
      </c>
      <c r="L69" s="52">
        <f t="shared" si="6"/>
        <v>778452</v>
      </c>
      <c r="M69" s="52">
        <f t="shared" si="6"/>
        <v>773367</v>
      </c>
      <c r="N69" s="52">
        <f t="shared" si="6"/>
        <v>878478</v>
      </c>
      <c r="O69" s="52">
        <f t="shared" si="6"/>
        <v>963697</v>
      </c>
      <c r="P69" s="52">
        <f t="shared" si="6"/>
        <v>789662</v>
      </c>
      <c r="Q69" s="52">
        <f t="shared" si="6"/>
        <v>895682</v>
      </c>
      <c r="R69" s="52">
        <f t="shared" ref="R69:V69" si="7">R41-R55</f>
        <v>1025372</v>
      </c>
      <c r="S69" s="52">
        <f t="shared" si="7"/>
        <v>1129560</v>
      </c>
      <c r="T69" s="52">
        <f t="shared" si="7"/>
        <v>1191925</v>
      </c>
      <c r="U69" s="52">
        <f t="shared" si="7"/>
        <v>1330675</v>
      </c>
      <c r="V69" s="52">
        <f t="shared" si="7"/>
        <v>1544188</v>
      </c>
      <c r="W69" s="52">
        <f t="shared" ref="W69" si="8">W41-W55</f>
        <v>1373614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54024</v>
      </c>
      <c r="D70" s="52">
        <f t="shared" si="9"/>
        <v>78832</v>
      </c>
      <c r="E70" s="52">
        <f t="shared" si="9"/>
        <v>85030</v>
      </c>
      <c r="F70" s="52">
        <f t="shared" si="9"/>
        <v>59720</v>
      </c>
      <c r="G70" s="52">
        <f t="shared" si="9"/>
        <v>100061</v>
      </c>
      <c r="H70" s="52">
        <f t="shared" si="9"/>
        <v>126352</v>
      </c>
      <c r="I70" s="52">
        <f t="shared" si="9"/>
        <v>255472</v>
      </c>
      <c r="J70" s="52">
        <f t="shared" si="9"/>
        <v>213203</v>
      </c>
      <c r="K70" s="52">
        <f t="shared" si="9"/>
        <v>325023</v>
      </c>
      <c r="L70" s="52">
        <f t="shared" si="9"/>
        <v>307253</v>
      </c>
      <c r="M70" s="52">
        <f t="shared" si="9"/>
        <v>344725</v>
      </c>
      <c r="N70" s="52">
        <f t="shared" si="9"/>
        <v>315299</v>
      </c>
      <c r="O70" s="52">
        <f t="shared" si="9"/>
        <v>400816</v>
      </c>
      <c r="P70" s="52">
        <f t="shared" si="9"/>
        <v>454216</v>
      </c>
      <c r="Q70" s="52">
        <f t="shared" si="9"/>
        <v>509166</v>
      </c>
      <c r="R70" s="52">
        <f t="shared" ref="R70:V70" si="10">R42-R56</f>
        <v>541062</v>
      </c>
      <c r="S70" s="52">
        <f t="shared" si="10"/>
        <v>545517</v>
      </c>
      <c r="T70" s="52">
        <f t="shared" si="10"/>
        <v>654152</v>
      </c>
      <c r="U70" s="52">
        <f t="shared" si="10"/>
        <v>709567</v>
      </c>
      <c r="V70" s="52">
        <f t="shared" si="10"/>
        <v>735986</v>
      </c>
      <c r="W70" s="52">
        <f t="shared" ref="W70" si="11">W42-W56</f>
        <v>1023520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44514</v>
      </c>
      <c r="D72" s="52">
        <v>73667</v>
      </c>
      <c r="E72" s="52">
        <v>88530</v>
      </c>
      <c r="F72" s="52">
        <v>98339</v>
      </c>
      <c r="G72" s="52">
        <v>132157</v>
      </c>
      <c r="H72" s="52">
        <v>145826</v>
      </c>
      <c r="I72" s="52">
        <v>197668</v>
      </c>
      <c r="J72" s="52">
        <v>199266</v>
      </c>
      <c r="K72" s="52">
        <v>266450</v>
      </c>
      <c r="L72" s="52">
        <v>293850</v>
      </c>
      <c r="M72" s="52">
        <v>295563</v>
      </c>
      <c r="N72" s="52">
        <v>355906</v>
      </c>
      <c r="O72" s="52">
        <v>397528</v>
      </c>
      <c r="P72" s="52">
        <v>309975</v>
      </c>
      <c r="Q72" s="52">
        <v>294638</v>
      </c>
      <c r="R72" s="52">
        <v>280437</v>
      </c>
      <c r="S72" s="52">
        <v>356627</v>
      </c>
      <c r="T72" s="52">
        <v>382701</v>
      </c>
      <c r="U72" s="52">
        <v>438150</v>
      </c>
      <c r="V72" s="52">
        <v>472704</v>
      </c>
      <c r="W72" s="52">
        <v>512552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341880</v>
      </c>
      <c r="D73" s="36">
        <v>458469</v>
      </c>
      <c r="E73" s="36">
        <v>455924</v>
      </c>
      <c r="F73" s="36">
        <v>474627</v>
      </c>
      <c r="G73" s="36">
        <v>590742</v>
      </c>
      <c r="H73" s="36">
        <v>700208</v>
      </c>
      <c r="I73" s="36">
        <v>781333</v>
      </c>
      <c r="J73" s="36">
        <v>817638</v>
      </c>
      <c r="K73" s="36">
        <v>1030022</v>
      </c>
      <c r="L73" s="36">
        <v>1026156</v>
      </c>
      <c r="M73" s="36">
        <v>1036725</v>
      </c>
      <c r="N73" s="36">
        <v>1067196</v>
      </c>
      <c r="O73" s="36">
        <v>1249039</v>
      </c>
      <c r="P73" s="36">
        <v>1185249</v>
      </c>
      <c r="Q73" s="36">
        <v>1366300</v>
      </c>
      <c r="R73" s="36">
        <v>1568716</v>
      </c>
      <c r="S73" s="36">
        <v>1632464</v>
      </c>
      <c r="T73" s="36">
        <v>1755484</v>
      </c>
      <c r="U73" s="36">
        <v>1918972</v>
      </c>
      <c r="V73" s="36">
        <v>2134188</v>
      </c>
      <c r="W73" s="36">
        <v>2285977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156938</v>
      </c>
      <c r="I79" s="138">
        <f>RES_hhdet_numvin!I145</f>
        <v>364780</v>
      </c>
      <c r="J79" s="138">
        <f>RES_hhdet_numvin!J145</f>
        <v>517928</v>
      </c>
      <c r="K79" s="138">
        <f>RES_hhdet_numvin!K145</f>
        <v>685886</v>
      </c>
      <c r="L79" s="138">
        <f>RES_hhdet_numvin!L145</f>
        <v>695158</v>
      </c>
      <c r="M79" s="138">
        <f>RES_hhdet_numvin!M145</f>
        <v>700849</v>
      </c>
      <c r="N79" s="138">
        <f>RES_hhdet_numvin!N145</f>
        <v>773473</v>
      </c>
      <c r="O79" s="138">
        <f>RES_hhdet_numvin!O145</f>
        <v>976884</v>
      </c>
      <c r="P79" s="138">
        <f>RES_hhdet_numvin!P145</f>
        <v>1159883</v>
      </c>
      <c r="Q79" s="138">
        <f>RES_hhdet_numvin!Q145</f>
        <v>1167296</v>
      </c>
      <c r="R79" s="138">
        <f>RES_hhdet_numvin!R145</f>
        <v>1286737</v>
      </c>
      <c r="S79" s="138">
        <f>RES_hhdet_numvin!S145</f>
        <v>1396082</v>
      </c>
      <c r="T79" s="138">
        <f>RES_hhdet_numvin!T145</f>
        <v>1712846</v>
      </c>
      <c r="U79" s="138">
        <f>RES_hhdet_numvin!U145</f>
        <v>1984014</v>
      </c>
      <c r="V79" s="138">
        <f>RES_hhdet_numvin!V145</f>
        <v>2192924</v>
      </c>
      <c r="W79" s="138">
        <f>RES_hhdet_numvin!W145</f>
        <v>2285598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154627</v>
      </c>
      <c r="Q81" s="138">
        <f>RES_hhdet_numvin!Q147</f>
        <v>395830</v>
      </c>
      <c r="R81" s="138">
        <f>RES_hhdet_numvin!R147</f>
        <v>622656</v>
      </c>
      <c r="S81" s="138">
        <f>RES_hhdet_numvin!S147</f>
        <v>649562</v>
      </c>
      <c r="T81" s="138">
        <f>RES_hhdet_numvin!T147</f>
        <v>729460</v>
      </c>
      <c r="U81" s="138">
        <f>RES_hhdet_numvin!U147</f>
        <v>997439</v>
      </c>
      <c r="V81" s="138">
        <f>RES_hhdet_numvin!V147</f>
        <v>1180725</v>
      </c>
      <c r="W81" s="138">
        <f>RES_hhdet_numvin!W147</f>
        <v>1857900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117706</v>
      </c>
      <c r="Q83" s="138">
        <f>RES_hhdet_numvin!Q149</f>
        <v>188564</v>
      </c>
      <c r="R83" s="138">
        <f>RES_hhdet_numvin!R149</f>
        <v>250295</v>
      </c>
      <c r="S83" s="138">
        <f>RES_hhdet_numvin!S149</f>
        <v>308256</v>
      </c>
      <c r="T83" s="138">
        <f>RES_hhdet_numvin!T149</f>
        <v>318055</v>
      </c>
      <c r="U83" s="138">
        <f>RES_hhdet_numvin!U149</f>
        <v>370820</v>
      </c>
      <c r="V83" s="138">
        <f>RES_hhdet_numvin!V149</f>
        <v>377159</v>
      </c>
      <c r="W83" s="138">
        <f>RES_hhdet_numvin!W149</f>
        <v>487031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3913</v>
      </c>
      <c r="Q84" s="138">
        <f>RES_hhdet_numvin!Q150</f>
        <v>4426</v>
      </c>
      <c r="R84" s="138">
        <f>RES_hhdet_numvin!R150</f>
        <v>6326</v>
      </c>
      <c r="S84" s="138">
        <f>RES_hhdet_numvin!S150</f>
        <v>12013</v>
      </c>
      <c r="T84" s="138">
        <f>RES_hhdet_numvin!T150</f>
        <v>9874</v>
      </c>
      <c r="U84" s="138">
        <f>RES_hhdet_numvin!U150</f>
        <v>10281</v>
      </c>
      <c r="V84" s="138">
        <f>RES_hhdet_numvin!V150</f>
        <v>18485</v>
      </c>
      <c r="W84" s="138">
        <f>RES_hhdet_numvin!W150</f>
        <v>2921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374682</v>
      </c>
      <c r="Q87" s="138">
        <f>RES_hhdet_numvin!Q153</f>
        <v>686016</v>
      </c>
      <c r="R87" s="138">
        <f>RES_hhdet_numvin!R153</f>
        <v>968146</v>
      </c>
      <c r="S87" s="138">
        <f>RES_hhdet_numvin!S153</f>
        <v>1180280</v>
      </c>
      <c r="T87" s="138">
        <f>RES_hhdet_numvin!T153</f>
        <v>1411677</v>
      </c>
      <c r="U87" s="138">
        <f>RES_hhdet_numvin!U153</f>
        <v>1671011</v>
      </c>
      <c r="V87" s="138">
        <f>RES_hhdet_numvin!V153</f>
        <v>1967047</v>
      </c>
      <c r="W87" s="138">
        <f>RES_hhdet_numvin!W153</f>
        <v>1751783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226940</v>
      </c>
      <c r="Q88" s="138">
        <f>RES_hhdet_numvin!Q154</f>
        <v>404375</v>
      </c>
      <c r="R88" s="138">
        <f>RES_hhdet_numvin!R154</f>
        <v>516887</v>
      </c>
      <c r="S88" s="138">
        <f>RES_hhdet_numvin!S154</f>
        <v>580052</v>
      </c>
      <c r="T88" s="138">
        <f>RES_hhdet_numvin!T154</f>
        <v>769337</v>
      </c>
      <c r="U88" s="138">
        <f>RES_hhdet_numvin!U154</f>
        <v>869887</v>
      </c>
      <c r="V88" s="138">
        <f>RES_hhdet_numvin!V154</f>
        <v>922571</v>
      </c>
      <c r="W88" s="138">
        <f>RES_hhdet_numvin!W154</f>
        <v>1270460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152452</v>
      </c>
      <c r="Q92" s="138">
        <f>RES_hhdet_numvin!Q158</f>
        <v>230951</v>
      </c>
      <c r="R92" s="138">
        <f>RES_hhdet_numvin!R158</f>
        <v>268025</v>
      </c>
      <c r="S92" s="138">
        <f>RES_hhdet_numvin!S158</f>
        <v>374934</v>
      </c>
      <c r="T92" s="138">
        <f>RES_hhdet_numvin!T158</f>
        <v>446658</v>
      </c>
      <c r="U92" s="138">
        <f>RES_hhdet_numvin!U158</f>
        <v>545574</v>
      </c>
      <c r="V92" s="138">
        <f>RES_hhdet_numvin!V158</f>
        <v>597633</v>
      </c>
      <c r="W92" s="138">
        <f>RES_hhdet_numvin!W158</f>
        <v>653034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571106</v>
      </c>
      <c r="Q93" s="39">
        <f>RES_hhdet_numvin!Q159</f>
        <v>1052576</v>
      </c>
      <c r="R93" s="39">
        <f>RES_hhdet_numvin!R159</f>
        <v>1473666</v>
      </c>
      <c r="S93" s="39">
        <f>RES_hhdet_numvin!S159</f>
        <v>1705990</v>
      </c>
      <c r="T93" s="39">
        <f>RES_hhdet_numvin!T159</f>
        <v>2063532</v>
      </c>
      <c r="U93" s="39">
        <f>RES_hhdet_numvin!U159</f>
        <v>2374915</v>
      </c>
      <c r="V93" s="39">
        <f>RES_hhdet_numvin!V159</f>
        <v>2688540</v>
      </c>
      <c r="W93" s="39">
        <f>RES_hhdet_numvin!W159</f>
        <v>2857690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1239.2141074677777</v>
      </c>
      <c r="C97" s="117">
        <f t="shared" si="12"/>
        <v>1502.6118247345437</v>
      </c>
      <c r="D97" s="117">
        <f t="shared" si="12"/>
        <v>1795.1380835950217</v>
      </c>
      <c r="E97" s="117">
        <f t="shared" si="12"/>
        <v>2162.063078236687</v>
      </c>
      <c r="F97" s="117">
        <f t="shared" si="12"/>
        <v>2365.0448398541685</v>
      </c>
      <c r="G97" s="117">
        <f t="shared" si="12"/>
        <v>2779.9577587014301</v>
      </c>
      <c r="H97" s="117">
        <f t="shared" si="12"/>
        <v>3143.5302564913568</v>
      </c>
      <c r="I97" s="117">
        <f t="shared" si="12"/>
        <v>3518.1667789481903</v>
      </c>
      <c r="J97" s="117">
        <f t="shared" si="12"/>
        <v>3928.3881684281077</v>
      </c>
      <c r="K97" s="117">
        <f t="shared" si="12"/>
        <v>4447.1105095335088</v>
      </c>
      <c r="L97" s="117">
        <f t="shared" si="12"/>
        <v>5275.3333829105841</v>
      </c>
      <c r="M97" s="117">
        <f t="shared" si="12"/>
        <v>5104.1259863201849</v>
      </c>
      <c r="N97" s="117">
        <f t="shared" si="12"/>
        <v>5431.5817681280905</v>
      </c>
      <c r="O97" s="117">
        <f t="shared" si="12"/>
        <v>5667.18986653308</v>
      </c>
      <c r="P97" s="117">
        <f t="shared" si="12"/>
        <v>5490.1407321172064</v>
      </c>
      <c r="Q97" s="117">
        <f t="shared" si="12"/>
        <v>5792.1824226631115</v>
      </c>
      <c r="R97" s="117">
        <f t="shared" ref="R97:V97" si="13">R98+R100+R102+R111</f>
        <v>6254.0369903805185</v>
      </c>
      <c r="S97" s="117">
        <f t="shared" si="13"/>
        <v>6399.3256887795314</v>
      </c>
      <c r="T97" s="117">
        <f t="shared" si="13"/>
        <v>6633.0124975495646</v>
      </c>
      <c r="U97" s="117">
        <f t="shared" si="13"/>
        <v>6896.9295457957505</v>
      </c>
      <c r="V97" s="117">
        <f t="shared" si="13"/>
        <v>7311.4100765330313</v>
      </c>
      <c r="W97" s="117">
        <f t="shared" ref="W97" si="14">W98+W100+W102+W111</f>
        <v>8252.2928805829579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926.0407271943069</v>
      </c>
      <c r="C98" s="122">
        <f t="shared" si="15"/>
        <v>1144.0327833744889</v>
      </c>
      <c r="D98" s="122">
        <f t="shared" si="15"/>
        <v>1333.2878413042476</v>
      </c>
      <c r="E98" s="122">
        <f t="shared" si="15"/>
        <v>1574.2286656551278</v>
      </c>
      <c r="F98" s="122">
        <f t="shared" si="15"/>
        <v>1677.4002353926794</v>
      </c>
      <c r="G98" s="122">
        <f t="shared" si="15"/>
        <v>1963.9659681402845</v>
      </c>
      <c r="H98" s="122">
        <f t="shared" si="15"/>
        <v>2166.1303877161458</v>
      </c>
      <c r="I98" s="122">
        <f t="shared" si="15"/>
        <v>2348.162743716689</v>
      </c>
      <c r="J98" s="122">
        <f t="shared" si="15"/>
        <v>2606.7000920324413</v>
      </c>
      <c r="K98" s="122">
        <f t="shared" si="15"/>
        <v>2934.7733694066319</v>
      </c>
      <c r="L98" s="122">
        <f t="shared" si="15"/>
        <v>3475.2350514566715</v>
      </c>
      <c r="M98" s="122">
        <f t="shared" si="15"/>
        <v>3174.2218703015337</v>
      </c>
      <c r="N98" s="122">
        <f t="shared" si="15"/>
        <v>3383.3243098368248</v>
      </c>
      <c r="O98" s="122">
        <f t="shared" si="15"/>
        <v>3456.0031352508668</v>
      </c>
      <c r="P98" s="122">
        <f t="shared" si="15"/>
        <v>3246.0798568720379</v>
      </c>
      <c r="Q98" s="122">
        <f t="shared" si="15"/>
        <v>3361.5710421302815</v>
      </c>
      <c r="R98" s="122">
        <f t="shared" si="15"/>
        <v>3609.9366856396009</v>
      </c>
      <c r="S98" s="122">
        <f t="shared" si="15"/>
        <v>3554.4014426247095</v>
      </c>
      <c r="T98" s="122">
        <f t="shared" si="15"/>
        <v>3552.7912851411666</v>
      </c>
      <c r="U98" s="122">
        <f t="shared" si="15"/>
        <v>3622.4164939756201</v>
      </c>
      <c r="V98" s="122">
        <f t="shared" si="15"/>
        <v>3701.2458457405355</v>
      </c>
      <c r="W98" s="122">
        <f t="shared" si="15"/>
        <v>4390.0148964658938</v>
      </c>
      <c r="DA98" s="130" t="s">
        <v>1705</v>
      </c>
    </row>
    <row r="99" spans="1:105" ht="12" customHeight="1" x14ac:dyDescent="0.25">
      <c r="A99" s="97" t="s">
        <v>53</v>
      </c>
      <c r="B99" s="98">
        <v>926.0407271943069</v>
      </c>
      <c r="C99" s="98">
        <v>1144.0327833744889</v>
      </c>
      <c r="D99" s="98">
        <v>1333.2878413042476</v>
      </c>
      <c r="E99" s="98">
        <v>1574.2286656551278</v>
      </c>
      <c r="F99" s="98">
        <v>1677.4002353926794</v>
      </c>
      <c r="G99" s="98">
        <v>1963.9659681402845</v>
      </c>
      <c r="H99" s="98">
        <v>2166.1303877161458</v>
      </c>
      <c r="I99" s="98">
        <v>2348.162743716689</v>
      </c>
      <c r="J99" s="98">
        <v>2606.7000920324413</v>
      </c>
      <c r="K99" s="98">
        <v>2934.7733694066319</v>
      </c>
      <c r="L99" s="98">
        <v>3475.2350514566715</v>
      </c>
      <c r="M99" s="98">
        <v>3174.2218703015337</v>
      </c>
      <c r="N99" s="98">
        <v>3383.3243098368248</v>
      </c>
      <c r="O99" s="98">
        <v>3456.0031352508668</v>
      </c>
      <c r="P99" s="98">
        <v>3246.0798568720379</v>
      </c>
      <c r="Q99" s="98">
        <v>3361.5710421302815</v>
      </c>
      <c r="R99" s="98">
        <v>3609.9366856396009</v>
      </c>
      <c r="S99" s="98">
        <v>3554.4014426247095</v>
      </c>
      <c r="T99" s="98">
        <v>3552.7912851411666</v>
      </c>
      <c r="U99" s="98">
        <v>3622.4164939756201</v>
      </c>
      <c r="V99" s="98">
        <v>3701.2458457405355</v>
      </c>
      <c r="W99" s="98">
        <v>4390.0148964658938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17.432251573690056</v>
      </c>
      <c r="C100" s="122">
        <f t="shared" si="16"/>
        <v>19.183261522578924</v>
      </c>
      <c r="D100" s="122">
        <f t="shared" si="16"/>
        <v>17.49446997548867</v>
      </c>
      <c r="E100" s="122">
        <f t="shared" si="16"/>
        <v>36.382728771585199</v>
      </c>
      <c r="F100" s="122">
        <f t="shared" si="16"/>
        <v>23.578403718735238</v>
      </c>
      <c r="G100" s="122">
        <f t="shared" si="16"/>
        <v>30.392477281671681</v>
      </c>
      <c r="H100" s="122">
        <f t="shared" si="16"/>
        <v>44.763137500879679</v>
      </c>
      <c r="I100" s="122">
        <f t="shared" si="16"/>
        <v>38.92140260163827</v>
      </c>
      <c r="J100" s="122">
        <f t="shared" si="16"/>
        <v>45.966133724833391</v>
      </c>
      <c r="K100" s="122">
        <f t="shared" si="16"/>
        <v>63.828664411992861</v>
      </c>
      <c r="L100" s="122">
        <f t="shared" si="16"/>
        <v>82.019131937813768</v>
      </c>
      <c r="M100" s="122">
        <f t="shared" si="16"/>
        <v>86.115558182159546</v>
      </c>
      <c r="N100" s="122">
        <f t="shared" si="16"/>
        <v>100.84015143745083</v>
      </c>
      <c r="O100" s="122">
        <f t="shared" si="16"/>
        <v>96.809995897827235</v>
      </c>
      <c r="P100" s="122">
        <f t="shared" si="16"/>
        <v>95.022461008816592</v>
      </c>
      <c r="Q100" s="122">
        <f t="shared" si="16"/>
        <v>115.70950272378009</v>
      </c>
      <c r="R100" s="122">
        <f t="shared" si="16"/>
        <v>137.27055149042883</v>
      </c>
      <c r="S100" s="122">
        <f t="shared" si="16"/>
        <v>155.11124965257764</v>
      </c>
      <c r="T100" s="122">
        <f t="shared" si="16"/>
        <v>157.27141174121775</v>
      </c>
      <c r="U100" s="122">
        <f t="shared" si="16"/>
        <v>191.57808587906501</v>
      </c>
      <c r="V100" s="122">
        <f t="shared" si="16"/>
        <v>215.49049200015452</v>
      </c>
      <c r="W100" s="122">
        <f t="shared" si="16"/>
        <v>252.28042242278667</v>
      </c>
      <c r="DA100" s="130" t="s">
        <v>1707</v>
      </c>
    </row>
    <row r="101" spans="1:105" ht="12" customHeight="1" x14ac:dyDescent="0.25">
      <c r="A101" s="97" t="s">
        <v>53</v>
      </c>
      <c r="B101" s="98">
        <v>17.432251573690056</v>
      </c>
      <c r="C101" s="98">
        <v>19.183261522578924</v>
      </c>
      <c r="D101" s="98">
        <v>17.49446997548867</v>
      </c>
      <c r="E101" s="98">
        <v>36.382728771585199</v>
      </c>
      <c r="F101" s="98">
        <v>23.578403718735238</v>
      </c>
      <c r="G101" s="98">
        <v>30.392477281671681</v>
      </c>
      <c r="H101" s="98">
        <v>44.763137500879679</v>
      </c>
      <c r="I101" s="98">
        <v>38.92140260163827</v>
      </c>
      <c r="J101" s="98">
        <v>45.966133724833391</v>
      </c>
      <c r="K101" s="98">
        <v>63.828664411992861</v>
      </c>
      <c r="L101" s="98">
        <v>82.019131937813768</v>
      </c>
      <c r="M101" s="98">
        <v>86.115558182159546</v>
      </c>
      <c r="N101" s="98">
        <v>100.84015143745083</v>
      </c>
      <c r="O101" s="98">
        <v>96.809995897827235</v>
      </c>
      <c r="P101" s="98">
        <v>95.022461008816592</v>
      </c>
      <c r="Q101" s="98">
        <v>115.70950272378009</v>
      </c>
      <c r="R101" s="98">
        <v>137.27055149042883</v>
      </c>
      <c r="S101" s="98">
        <v>155.11124965257764</v>
      </c>
      <c r="T101" s="98">
        <v>157.27141174121775</v>
      </c>
      <c r="U101" s="98">
        <v>191.57808587906501</v>
      </c>
      <c r="V101" s="98">
        <v>215.49049200015452</v>
      </c>
      <c r="W101" s="98">
        <v>252.28042242278667</v>
      </c>
      <c r="DA101" s="63" t="s">
        <v>1708</v>
      </c>
    </row>
    <row r="102" spans="1:105" ht="12" customHeight="1" x14ac:dyDescent="0.25">
      <c r="A102" s="121" t="s">
        <v>55</v>
      </c>
      <c r="B102" s="122">
        <v>225.16131703127269</v>
      </c>
      <c r="C102" s="122">
        <v>250.97037108450652</v>
      </c>
      <c r="D102" s="122">
        <v>316.73119570786292</v>
      </c>
      <c r="E102" s="122">
        <v>380.85874089612025</v>
      </c>
      <c r="F102" s="122">
        <v>453.90812009455641</v>
      </c>
      <c r="G102" s="122">
        <v>531.85797578145889</v>
      </c>
      <c r="H102" s="122">
        <v>629.87852486578254</v>
      </c>
      <c r="I102" s="122">
        <v>754.6764418589878</v>
      </c>
      <c r="J102" s="122">
        <v>850.72964637455595</v>
      </c>
      <c r="K102" s="122">
        <v>966.96435241440724</v>
      </c>
      <c r="L102" s="122">
        <v>1107.7988235973444</v>
      </c>
      <c r="M102" s="122">
        <v>1228.61614298941</v>
      </c>
      <c r="N102" s="122">
        <v>1309.6866403143122</v>
      </c>
      <c r="O102" s="122">
        <v>1439.3058278468975</v>
      </c>
      <c r="P102" s="122">
        <v>1466.9212143829916</v>
      </c>
      <c r="Q102" s="122">
        <v>1584.6675530027253</v>
      </c>
      <c r="R102" s="122">
        <v>1711.0406055435951</v>
      </c>
      <c r="S102" s="122">
        <v>1834.6931983782551</v>
      </c>
      <c r="T102" s="122">
        <v>1996.617417772452</v>
      </c>
      <c r="U102" s="122">
        <v>2103.1693627044156</v>
      </c>
      <c r="V102" s="122">
        <v>2302.4649739855581</v>
      </c>
      <c r="W102" s="122">
        <v>2460.6407139096532</v>
      </c>
      <c r="DA102" s="130" t="s">
        <v>1709</v>
      </c>
    </row>
    <row r="103" spans="1:105" ht="12" customHeight="1" x14ac:dyDescent="0.25">
      <c r="A103" s="97" t="s">
        <v>124</v>
      </c>
      <c r="B103" s="98">
        <v>33.111297803863273</v>
      </c>
      <c r="C103" s="98">
        <v>38.966938179898492</v>
      </c>
      <c r="D103" s="98">
        <v>53.737439260103763</v>
      </c>
      <c r="E103" s="98">
        <v>70.397113785976174</v>
      </c>
      <c r="F103" s="98">
        <v>90.089298344019284</v>
      </c>
      <c r="G103" s="98">
        <v>103.22590208966652</v>
      </c>
      <c r="H103" s="98">
        <v>118.40561905359861</v>
      </c>
      <c r="I103" s="98">
        <v>136.07627061579052</v>
      </c>
      <c r="J103" s="98">
        <v>155.21631844711823</v>
      </c>
      <c r="K103" s="98">
        <v>179.413242361512</v>
      </c>
      <c r="L103" s="98">
        <v>202.71817103038876</v>
      </c>
      <c r="M103" s="98">
        <v>203.93000676121693</v>
      </c>
      <c r="N103" s="98">
        <v>206.74372446633876</v>
      </c>
      <c r="O103" s="98">
        <v>218.97433418515797</v>
      </c>
      <c r="P103" s="98">
        <v>227.15924796736621</v>
      </c>
      <c r="Q103" s="98">
        <v>220.90396673642482</v>
      </c>
      <c r="R103" s="98">
        <v>240.93442203016119</v>
      </c>
      <c r="S103" s="98">
        <v>243.42807105087147</v>
      </c>
      <c r="T103" s="98">
        <v>264.55954611874074</v>
      </c>
      <c r="U103" s="98">
        <v>261.72410327117854</v>
      </c>
      <c r="V103" s="98">
        <v>287.54530172980515</v>
      </c>
      <c r="W103" s="98">
        <v>284.66381986402604</v>
      </c>
      <c r="DA103" s="63" t="s">
        <v>1710</v>
      </c>
    </row>
    <row r="104" spans="1:105" ht="12" customHeight="1" x14ac:dyDescent="0.25">
      <c r="A104" s="97" t="s">
        <v>123</v>
      </c>
      <c r="B104" s="98">
        <v>0.14676580618349513</v>
      </c>
      <c r="C104" s="98">
        <v>0.17482514335526958</v>
      </c>
      <c r="D104" s="98">
        <v>0.26597608594540806</v>
      </c>
      <c r="E104" s="98">
        <v>0.58029329632144599</v>
      </c>
      <c r="F104" s="98">
        <v>0.6966561153842713</v>
      </c>
      <c r="G104" s="98">
        <v>0.71411006115754128</v>
      </c>
      <c r="H104" s="98">
        <v>0.81350017509147587</v>
      </c>
      <c r="I104" s="98">
        <v>0.86289188643731662</v>
      </c>
      <c r="J104" s="98">
        <v>1.2842625905759812</v>
      </c>
      <c r="K104" s="98">
        <v>1.6236316612998869</v>
      </c>
      <c r="L104" s="98">
        <v>2.9371453094821809</v>
      </c>
      <c r="M104" s="98">
        <v>3.0435999349278826</v>
      </c>
      <c r="N104" s="98">
        <v>3.5819257747176874</v>
      </c>
      <c r="O104" s="98">
        <v>4.1935652725363344</v>
      </c>
      <c r="P104" s="98">
        <v>4.6645585035487098</v>
      </c>
      <c r="Q104" s="98">
        <v>4.5480330013560861</v>
      </c>
      <c r="R104" s="98">
        <v>4.9083922565073275</v>
      </c>
      <c r="S104" s="98">
        <v>5.2586493034287081</v>
      </c>
      <c r="T104" s="98">
        <v>5.4109196812212419</v>
      </c>
      <c r="U104" s="98">
        <v>5.3863415153751717</v>
      </c>
      <c r="V104" s="98">
        <v>6.9149139948178622</v>
      </c>
      <c r="W104" s="98">
        <v>5.6125712350996224</v>
      </c>
      <c r="DA104" s="63" t="s">
        <v>1711</v>
      </c>
    </row>
    <row r="105" spans="1:105" ht="12" customHeight="1" x14ac:dyDescent="0.25">
      <c r="A105" s="100" t="s">
        <v>50</v>
      </c>
      <c r="B105" s="101">
        <v>4.6617949463280801E-2</v>
      </c>
      <c r="C105" s="101">
        <v>5.8190593074864599E-2</v>
      </c>
      <c r="D105" s="101">
        <v>8.5828528730115483E-2</v>
      </c>
      <c r="E105" s="101">
        <v>0.15962661703909123</v>
      </c>
      <c r="F105" s="101">
        <v>0.19843918821054307</v>
      </c>
      <c r="G105" s="101">
        <v>0.22325362104673485</v>
      </c>
      <c r="H105" s="101">
        <v>0.24382647372694158</v>
      </c>
      <c r="I105" s="101">
        <v>0.25944275219223834</v>
      </c>
      <c r="J105" s="101">
        <v>0.37808279039213116</v>
      </c>
      <c r="K105" s="101">
        <v>0.49436754781577036</v>
      </c>
      <c r="L105" s="101">
        <v>0.7755243454110845</v>
      </c>
      <c r="M105" s="101">
        <v>0.62037876994610341</v>
      </c>
      <c r="N105" s="101">
        <v>0.72946633688474183</v>
      </c>
      <c r="O105" s="101">
        <v>0.78740827636606492</v>
      </c>
      <c r="P105" s="101">
        <v>0.96640559176528185</v>
      </c>
      <c r="Q105" s="101">
        <v>0.89963678737599451</v>
      </c>
      <c r="R105" s="101">
        <v>1.0813192971400449</v>
      </c>
      <c r="S105" s="101">
        <v>1.1056639949261802</v>
      </c>
      <c r="T105" s="101">
        <v>1.0599064940614078</v>
      </c>
      <c r="U105" s="101">
        <v>1.0518554470629349</v>
      </c>
      <c r="V105" s="101">
        <v>1.5866556795121518</v>
      </c>
      <c r="W105" s="101">
        <v>1.0205179054728026</v>
      </c>
      <c r="DA105" s="131" t="s">
        <v>1712</v>
      </c>
    </row>
    <row r="106" spans="1:105" ht="12" customHeight="1" x14ac:dyDescent="0.25">
      <c r="A106" s="103" t="s">
        <v>52</v>
      </c>
      <c r="B106" s="104">
        <v>0.10014785672021433</v>
      </c>
      <c r="C106" s="104">
        <v>0.11663455028040498</v>
      </c>
      <c r="D106" s="104">
        <v>0.18014755721529258</v>
      </c>
      <c r="E106" s="104">
        <v>0.42066667928235474</v>
      </c>
      <c r="F106" s="104">
        <v>0.49821692717372834</v>
      </c>
      <c r="G106" s="104">
        <v>0.49085644011080642</v>
      </c>
      <c r="H106" s="104">
        <v>0.56967370136453432</v>
      </c>
      <c r="I106" s="104">
        <v>0.6034491342450784</v>
      </c>
      <c r="J106" s="104">
        <v>0.9061798001838498</v>
      </c>
      <c r="K106" s="104">
        <v>1.1292641134841161</v>
      </c>
      <c r="L106" s="104">
        <v>2.1616209640710968</v>
      </c>
      <c r="M106" s="104">
        <v>2.4232211649817796</v>
      </c>
      <c r="N106" s="104">
        <v>2.852459437832946</v>
      </c>
      <c r="O106" s="104">
        <v>3.4061569961702696</v>
      </c>
      <c r="P106" s="104">
        <v>3.6981529117834286</v>
      </c>
      <c r="Q106" s="104">
        <v>3.6483962139800918</v>
      </c>
      <c r="R106" s="104">
        <v>3.8270729593672832</v>
      </c>
      <c r="S106" s="104">
        <v>4.1529853085025286</v>
      </c>
      <c r="T106" s="104">
        <v>4.3510131871598343</v>
      </c>
      <c r="U106" s="104">
        <v>4.3344860683122368</v>
      </c>
      <c r="V106" s="104">
        <v>5.3282583153057086</v>
      </c>
      <c r="W106" s="104">
        <v>4.5920533296268182</v>
      </c>
      <c r="DA106" s="132" t="s">
        <v>1713</v>
      </c>
    </row>
    <row r="107" spans="1:105" ht="12" customHeight="1" x14ac:dyDescent="0.25">
      <c r="A107" s="106" t="s">
        <v>122</v>
      </c>
      <c r="B107" s="101">
        <v>172.59903199821355</v>
      </c>
      <c r="C107" s="101">
        <v>187.0614032366762</v>
      </c>
      <c r="D107" s="101">
        <v>226.80371161501171</v>
      </c>
      <c r="E107" s="101">
        <v>261.19760765672862</v>
      </c>
      <c r="F107" s="101">
        <v>306.94229246029533</v>
      </c>
      <c r="G107" s="101">
        <v>359.75640070951988</v>
      </c>
      <c r="H107" s="101">
        <v>426.99306542447641</v>
      </c>
      <c r="I107" s="101">
        <v>493.82924478702131</v>
      </c>
      <c r="J107" s="101">
        <v>550.03861076217936</v>
      </c>
      <c r="K107" s="101">
        <v>596.31019880431506</v>
      </c>
      <c r="L107" s="101">
        <v>677.53367976784943</v>
      </c>
      <c r="M107" s="101">
        <v>750.20213709501911</v>
      </c>
      <c r="N107" s="101">
        <v>807.8808534751131</v>
      </c>
      <c r="O107" s="101">
        <v>887.89982705979446</v>
      </c>
      <c r="P107" s="101">
        <v>878.02857369367314</v>
      </c>
      <c r="Q107" s="101">
        <v>947.78034734380162</v>
      </c>
      <c r="R107" s="101">
        <v>1006.929071055297</v>
      </c>
      <c r="S107" s="101">
        <v>1073.1528695601801</v>
      </c>
      <c r="T107" s="101">
        <v>1151.0521759255837</v>
      </c>
      <c r="U107" s="101">
        <v>1218.881972490326</v>
      </c>
      <c r="V107" s="101">
        <v>1343.4825585601545</v>
      </c>
      <c r="W107" s="101">
        <v>1403.1660322891228</v>
      </c>
      <c r="DA107" s="131" t="s">
        <v>1714</v>
      </c>
    </row>
    <row r="108" spans="1:105" ht="12" customHeight="1" x14ac:dyDescent="0.25">
      <c r="A108" s="107" t="s">
        <v>121</v>
      </c>
      <c r="B108" s="104">
        <v>19.304221423012322</v>
      </c>
      <c r="C108" s="104">
        <v>24.767204524576481</v>
      </c>
      <c r="D108" s="104">
        <v>35.92406874680205</v>
      </c>
      <c r="E108" s="104">
        <v>48.683726157093965</v>
      </c>
      <c r="F108" s="104">
        <v>56.179873174857512</v>
      </c>
      <c r="G108" s="104">
        <v>68.161562921114708</v>
      </c>
      <c r="H108" s="104">
        <v>83.666340212616092</v>
      </c>
      <c r="I108" s="104">
        <v>123.90803456973877</v>
      </c>
      <c r="J108" s="104">
        <v>144.19045457468255</v>
      </c>
      <c r="K108" s="104">
        <v>189.61727958728036</v>
      </c>
      <c r="L108" s="104">
        <v>224.6098274896238</v>
      </c>
      <c r="M108" s="104">
        <v>271.44039919824581</v>
      </c>
      <c r="N108" s="104">
        <v>291.48013659814268</v>
      </c>
      <c r="O108" s="104">
        <v>328.23810132940901</v>
      </c>
      <c r="P108" s="104">
        <v>357.06883421840359</v>
      </c>
      <c r="Q108" s="104">
        <v>411.43520592114305</v>
      </c>
      <c r="R108" s="104">
        <v>458.26872020162938</v>
      </c>
      <c r="S108" s="104">
        <v>512.85360846377455</v>
      </c>
      <c r="T108" s="104">
        <v>575.59477604690642</v>
      </c>
      <c r="U108" s="104">
        <v>617.17694542753611</v>
      </c>
      <c r="V108" s="104">
        <v>664.52219970078067</v>
      </c>
      <c r="W108" s="104">
        <v>767.19829052140437</v>
      </c>
      <c r="DA108" s="132" t="s">
        <v>1715</v>
      </c>
    </row>
    <row r="109" spans="1:105" ht="12" customHeight="1" x14ac:dyDescent="0.25">
      <c r="A109" s="108" t="s">
        <v>53</v>
      </c>
      <c r="B109" s="98">
        <v>11.474930390027696</v>
      </c>
      <c r="C109" s="98">
        <v>14.422097091480861</v>
      </c>
      <c r="D109" s="98">
        <v>20.175494667908417</v>
      </c>
      <c r="E109" s="98">
        <v>26.032995401663932</v>
      </c>
      <c r="F109" s="98">
        <v>30.359574880617728</v>
      </c>
      <c r="G109" s="98">
        <v>35.6165312856795</v>
      </c>
      <c r="H109" s="98">
        <v>42.116452565265412</v>
      </c>
      <c r="I109" s="98">
        <v>65.595926212323747</v>
      </c>
      <c r="J109" s="98">
        <v>71.130957820447634</v>
      </c>
      <c r="K109" s="98">
        <v>92.676847489278302</v>
      </c>
      <c r="L109" s="98">
        <v>109.97298751440688</v>
      </c>
      <c r="M109" s="98">
        <v>127.5777504410775</v>
      </c>
      <c r="N109" s="98">
        <v>135.85029121387771</v>
      </c>
      <c r="O109" s="98">
        <v>155.89344554483185</v>
      </c>
      <c r="P109" s="98">
        <v>155.84319911509496</v>
      </c>
      <c r="Q109" s="98">
        <v>177.79104582894973</v>
      </c>
      <c r="R109" s="98">
        <v>197.72475810620301</v>
      </c>
      <c r="S109" s="98">
        <v>228.41127214003018</v>
      </c>
      <c r="T109" s="98">
        <v>245.31867917186003</v>
      </c>
      <c r="U109" s="98">
        <v>258.30979706132763</v>
      </c>
      <c r="V109" s="98">
        <v>267.00514018622124</v>
      </c>
      <c r="W109" s="98">
        <v>319.77253457598738</v>
      </c>
      <c r="DA109" s="63" t="s">
        <v>1716</v>
      </c>
    </row>
    <row r="110" spans="1:105" ht="12" customHeight="1" x14ac:dyDescent="0.25">
      <c r="A110" s="108" t="s">
        <v>52</v>
      </c>
      <c r="B110" s="98">
        <v>7.8292910329846244</v>
      </c>
      <c r="C110" s="98">
        <v>10.345107433095622</v>
      </c>
      <c r="D110" s="98">
        <v>15.748574078893638</v>
      </c>
      <c r="E110" s="98">
        <v>22.650730755430033</v>
      </c>
      <c r="F110" s="98">
        <v>25.820298294239795</v>
      </c>
      <c r="G110" s="98">
        <v>32.545031635435187</v>
      </c>
      <c r="H110" s="98">
        <v>41.549887647350673</v>
      </c>
      <c r="I110" s="98">
        <v>58.312108357415021</v>
      </c>
      <c r="J110" s="98">
        <v>73.059496754234871</v>
      </c>
      <c r="K110" s="98">
        <v>96.940432098002049</v>
      </c>
      <c r="L110" s="98">
        <v>114.63683997521683</v>
      </c>
      <c r="M110" s="98">
        <v>143.86264875716833</v>
      </c>
      <c r="N110" s="98">
        <v>155.629845384265</v>
      </c>
      <c r="O110" s="98">
        <v>172.34465578457718</v>
      </c>
      <c r="P110" s="98">
        <v>201.22563510330858</v>
      </c>
      <c r="Q110" s="98">
        <v>233.64416009219318</v>
      </c>
      <c r="R110" s="98">
        <v>260.54396209542625</v>
      </c>
      <c r="S110" s="98">
        <v>284.44233632374431</v>
      </c>
      <c r="T110" s="98">
        <v>330.27609687504651</v>
      </c>
      <c r="U110" s="98">
        <v>358.86714836620843</v>
      </c>
      <c r="V110" s="98">
        <v>397.51705951455926</v>
      </c>
      <c r="W110" s="98">
        <v>447.425755945417</v>
      </c>
      <c r="DA110" s="63" t="s">
        <v>1717</v>
      </c>
    </row>
    <row r="111" spans="1:105" ht="12" customHeight="1" x14ac:dyDescent="0.25">
      <c r="A111" s="121" t="s">
        <v>54</v>
      </c>
      <c r="B111" s="122">
        <v>70.579811668507944</v>
      </c>
      <c r="C111" s="122">
        <v>88.425408752969275</v>
      </c>
      <c r="D111" s="122">
        <v>127.62457660742236</v>
      </c>
      <c r="E111" s="122">
        <v>170.59294291385376</v>
      </c>
      <c r="F111" s="122">
        <v>210.15808064819751</v>
      </c>
      <c r="G111" s="122">
        <v>253.74133749801533</v>
      </c>
      <c r="H111" s="122">
        <v>302.75820640854857</v>
      </c>
      <c r="I111" s="122">
        <v>376.40619077087507</v>
      </c>
      <c r="J111" s="122">
        <v>424.99229629627678</v>
      </c>
      <c r="K111" s="122">
        <v>481.54412330047688</v>
      </c>
      <c r="L111" s="122">
        <v>610.2803759187542</v>
      </c>
      <c r="M111" s="122">
        <v>615.17241484708245</v>
      </c>
      <c r="N111" s="122">
        <v>637.73066653950298</v>
      </c>
      <c r="O111" s="122">
        <v>675.07090753748798</v>
      </c>
      <c r="P111" s="122">
        <v>682.11719985336049</v>
      </c>
      <c r="Q111" s="122">
        <v>730.23432480632471</v>
      </c>
      <c r="R111" s="122">
        <v>795.78914770689346</v>
      </c>
      <c r="S111" s="122">
        <v>855.11979812398965</v>
      </c>
      <c r="T111" s="122">
        <v>926.3323828947274</v>
      </c>
      <c r="U111" s="122">
        <v>979.76560323664989</v>
      </c>
      <c r="V111" s="122">
        <v>1092.2087648067825</v>
      </c>
      <c r="W111" s="122">
        <v>1149.3568477846238</v>
      </c>
      <c r="DA111" s="130" t="s">
        <v>1718</v>
      </c>
    </row>
    <row r="112" spans="1:105" ht="12" customHeight="1" x14ac:dyDescent="0.25">
      <c r="A112" s="97" t="s">
        <v>50</v>
      </c>
      <c r="B112" s="98">
        <v>19.304093556667578</v>
      </c>
      <c r="C112" s="98">
        <v>24.350459467481734</v>
      </c>
      <c r="D112" s="98">
        <v>38.134243746358855</v>
      </c>
      <c r="E112" s="98">
        <v>60.64067090989397</v>
      </c>
      <c r="F112" s="98">
        <v>76.263857170574042</v>
      </c>
      <c r="G112" s="98">
        <v>85.706617357728007</v>
      </c>
      <c r="H112" s="98">
        <v>98.443084899895979</v>
      </c>
      <c r="I112" s="98">
        <v>121.18106534969552</v>
      </c>
      <c r="J112" s="98">
        <v>133.36967120355408</v>
      </c>
      <c r="K112" s="98">
        <v>162.20722168276254</v>
      </c>
      <c r="L112" s="98">
        <v>193.53182168360902</v>
      </c>
      <c r="M112" s="98">
        <v>211.6748772159452</v>
      </c>
      <c r="N112" s="98">
        <v>223.56298038207234</v>
      </c>
      <c r="O112" s="98">
        <v>243.16929304758293</v>
      </c>
      <c r="P112" s="98">
        <v>248.79530359790161</v>
      </c>
      <c r="Q112" s="98">
        <v>249.22833784802697</v>
      </c>
      <c r="R112" s="98">
        <v>245.27160947784932</v>
      </c>
      <c r="S112" s="98">
        <v>262.28133170479725</v>
      </c>
      <c r="T112" s="98">
        <v>269.53293323135307</v>
      </c>
      <c r="U112" s="98">
        <v>279.2647791949442</v>
      </c>
      <c r="V112" s="98">
        <v>310.34717337387377</v>
      </c>
      <c r="W112" s="98">
        <v>300.84984042635659</v>
      </c>
      <c r="DA112" s="63" t="s">
        <v>1719</v>
      </c>
    </row>
    <row r="113" spans="1:105" ht="12" customHeight="1" x14ac:dyDescent="0.25">
      <c r="A113" s="109" t="s">
        <v>120</v>
      </c>
      <c r="B113" s="33">
        <v>51.275718111840376</v>
      </c>
      <c r="C113" s="33">
        <v>64.074949285487548</v>
      </c>
      <c r="D113" s="33">
        <v>89.490332861063507</v>
      </c>
      <c r="E113" s="33">
        <v>109.95227200395978</v>
      </c>
      <c r="F113" s="33">
        <v>133.89422347762351</v>
      </c>
      <c r="G113" s="33">
        <v>168.03472014028731</v>
      </c>
      <c r="H113" s="33">
        <v>204.3151215086526</v>
      </c>
      <c r="I113" s="33">
        <v>255.22512542117957</v>
      </c>
      <c r="J113" s="33">
        <v>291.62262509272267</v>
      </c>
      <c r="K113" s="33">
        <v>319.33690161771432</v>
      </c>
      <c r="L113" s="33">
        <v>416.74855423514509</v>
      </c>
      <c r="M113" s="33">
        <v>403.49753763113722</v>
      </c>
      <c r="N113" s="33">
        <v>414.16768615743081</v>
      </c>
      <c r="O113" s="33">
        <v>431.90161448990511</v>
      </c>
      <c r="P113" s="33">
        <v>433.3218962554588</v>
      </c>
      <c r="Q113" s="33">
        <v>481.00598695829768</v>
      </c>
      <c r="R113" s="33">
        <v>550.51753822904413</v>
      </c>
      <c r="S113" s="33">
        <v>592.8384664191924</v>
      </c>
      <c r="T113" s="33">
        <v>656.79944966337393</v>
      </c>
      <c r="U113" s="33">
        <v>700.50082404170576</v>
      </c>
      <c r="V113" s="33">
        <v>781.86159143290865</v>
      </c>
      <c r="W113" s="33">
        <v>848.50700735826672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1502.0119884179276</v>
      </c>
      <c r="C115" s="117">
        <f t="shared" si="17"/>
        <v>1863.8792648072802</v>
      </c>
      <c r="D115" s="117">
        <f t="shared" si="17"/>
        <v>2260.7622592288449</v>
      </c>
      <c r="E115" s="117">
        <f t="shared" si="17"/>
        <v>2803.4038695627669</v>
      </c>
      <c r="F115" s="117">
        <f t="shared" si="17"/>
        <v>3091.8161567980924</v>
      </c>
      <c r="G115" s="117">
        <f t="shared" si="17"/>
        <v>3754.1296663260032</v>
      </c>
      <c r="H115" s="117">
        <f t="shared" si="17"/>
        <v>4394.3559841495908</v>
      </c>
      <c r="I115" s="117">
        <f t="shared" si="17"/>
        <v>5045.4805926128656</v>
      </c>
      <c r="J115" s="117">
        <f t="shared" si="17"/>
        <v>5871.0939713585176</v>
      </c>
      <c r="K115" s="117">
        <f t="shared" si="17"/>
        <v>6907.467368448416</v>
      </c>
      <c r="L115" s="117">
        <f t="shared" si="17"/>
        <v>8426.2645980131747</v>
      </c>
      <c r="M115" s="117">
        <f t="shared" si="17"/>
        <v>8167.9201503678451</v>
      </c>
      <c r="N115" s="117">
        <f t="shared" si="17"/>
        <v>9051.4037686837091</v>
      </c>
      <c r="O115" s="117">
        <f t="shared" si="17"/>
        <v>9709.3160244464725</v>
      </c>
      <c r="P115" s="117">
        <f t="shared" si="17"/>
        <v>9547.4971799158375</v>
      </c>
      <c r="Q115" s="117">
        <f t="shared" si="17"/>
        <v>10391.718845553754</v>
      </c>
      <c r="R115" s="117">
        <f t="shared" ref="R115:V115" si="18">R116+R118+R120+R129</f>
        <v>11632.373173829297</v>
      </c>
      <c r="S115" s="117">
        <f t="shared" si="18"/>
        <v>12184.197262378946</v>
      </c>
      <c r="T115" s="117">
        <f t="shared" si="18"/>
        <v>12901.664762825274</v>
      </c>
      <c r="U115" s="117">
        <f t="shared" si="18"/>
        <v>13873.389805276116</v>
      </c>
      <c r="V115" s="117">
        <f t="shared" si="18"/>
        <v>14931.386780394394</v>
      </c>
      <c r="W115" s="117">
        <f t="shared" ref="W115" si="19">W116+W118+W120+W129</f>
        <v>17953.250824603343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1269.426902337188</v>
      </c>
      <c r="C116" s="122">
        <f t="shared" si="20"/>
        <v>1594.7881799783852</v>
      </c>
      <c r="D116" s="122">
        <f t="shared" si="20"/>
        <v>1919.0628489932783</v>
      </c>
      <c r="E116" s="122">
        <f t="shared" si="20"/>
        <v>2344.7076979474923</v>
      </c>
      <c r="F116" s="122">
        <f t="shared" si="20"/>
        <v>2579.3569433750813</v>
      </c>
      <c r="G116" s="122">
        <f t="shared" si="20"/>
        <v>3134.6617256967602</v>
      </c>
      <c r="H116" s="122">
        <f t="shared" si="20"/>
        <v>3627.4624073116961</v>
      </c>
      <c r="I116" s="122">
        <f t="shared" si="20"/>
        <v>4143.8592728528547</v>
      </c>
      <c r="J116" s="122">
        <f t="shared" si="20"/>
        <v>4840.6724535677977</v>
      </c>
      <c r="K116" s="122">
        <f t="shared" si="20"/>
        <v>5696.0758822858061</v>
      </c>
      <c r="L116" s="122">
        <f t="shared" si="20"/>
        <v>6959.1478540696735</v>
      </c>
      <c r="M116" s="122">
        <f t="shared" si="20"/>
        <v>6581.8093735206203</v>
      </c>
      <c r="N116" s="122">
        <f t="shared" si="20"/>
        <v>7330.9158390205848</v>
      </c>
      <c r="O116" s="122">
        <f t="shared" si="20"/>
        <v>7862.0736840280606</v>
      </c>
      <c r="P116" s="122">
        <f t="shared" si="20"/>
        <v>7653.3203916311504</v>
      </c>
      <c r="Q116" s="122">
        <f t="shared" si="20"/>
        <v>8271.2205610270867</v>
      </c>
      <c r="R116" s="122">
        <f t="shared" si="20"/>
        <v>9253.1653404822664</v>
      </c>
      <c r="S116" s="122">
        <f t="shared" si="20"/>
        <v>9558.6251968412125</v>
      </c>
      <c r="T116" s="122">
        <f t="shared" si="20"/>
        <v>10036.977126475373</v>
      </c>
      <c r="U116" s="122">
        <f t="shared" si="20"/>
        <v>10710.155691892465</v>
      </c>
      <c r="V116" s="122">
        <f t="shared" si="20"/>
        <v>11383.478977094563</v>
      </c>
      <c r="W116" s="122">
        <f t="shared" si="20"/>
        <v>14028.108705580244</v>
      </c>
      <c r="DA116" s="130" t="s">
        <v>1873</v>
      </c>
    </row>
    <row r="117" spans="1:105" ht="12" customHeight="1" x14ac:dyDescent="0.25">
      <c r="A117" s="97" t="s">
        <v>53</v>
      </c>
      <c r="B117" s="98">
        <v>1269.426902337188</v>
      </c>
      <c r="C117" s="98">
        <v>1594.7881799783852</v>
      </c>
      <c r="D117" s="98">
        <v>1919.0628489932783</v>
      </c>
      <c r="E117" s="98">
        <v>2344.7076979474923</v>
      </c>
      <c r="F117" s="98">
        <v>2579.3569433750813</v>
      </c>
      <c r="G117" s="98">
        <v>3134.6617256967602</v>
      </c>
      <c r="H117" s="98">
        <v>3627.4624073116961</v>
      </c>
      <c r="I117" s="98">
        <v>4143.8592728528547</v>
      </c>
      <c r="J117" s="98">
        <v>4840.6724535677977</v>
      </c>
      <c r="K117" s="98">
        <v>5696.0758822858061</v>
      </c>
      <c r="L117" s="98">
        <v>6959.1478540696735</v>
      </c>
      <c r="M117" s="98">
        <v>6581.8093735206203</v>
      </c>
      <c r="N117" s="98">
        <v>7330.9158390205848</v>
      </c>
      <c r="O117" s="98">
        <v>7862.0736840280606</v>
      </c>
      <c r="P117" s="98">
        <v>7653.3203916311504</v>
      </c>
      <c r="Q117" s="98">
        <v>8271.2205610270867</v>
      </c>
      <c r="R117" s="98">
        <v>9253.1653404822664</v>
      </c>
      <c r="S117" s="98">
        <v>9558.6251968412125</v>
      </c>
      <c r="T117" s="98">
        <v>10036.977126475373</v>
      </c>
      <c r="U117" s="98">
        <v>10710.155691892465</v>
      </c>
      <c r="V117" s="98">
        <v>11383.478977094563</v>
      </c>
      <c r="W117" s="98">
        <v>14028.108705580244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32.190010255189108</v>
      </c>
      <c r="C118" s="122">
        <f t="shared" si="21"/>
        <v>37.019768344010465</v>
      </c>
      <c r="D118" s="122">
        <f t="shared" si="21"/>
        <v>35.928653154622303</v>
      </c>
      <c r="E118" s="122">
        <f t="shared" si="21"/>
        <v>78.965084901291689</v>
      </c>
      <c r="F118" s="122">
        <f t="shared" si="21"/>
        <v>54.736433524262381</v>
      </c>
      <c r="G118" s="122">
        <f t="shared" si="21"/>
        <v>74.207066301200925</v>
      </c>
      <c r="H118" s="122">
        <f t="shared" si="21"/>
        <v>114.88787003801527</v>
      </c>
      <c r="I118" s="122">
        <f t="shared" si="21"/>
        <v>103.42920969319978</v>
      </c>
      <c r="J118" s="122">
        <f t="shared" si="21"/>
        <v>124.9123202436445</v>
      </c>
      <c r="K118" s="122">
        <f t="shared" si="21"/>
        <v>178.52384995314506</v>
      </c>
      <c r="L118" s="122">
        <f t="shared" si="21"/>
        <v>234.59391780526593</v>
      </c>
      <c r="M118" s="122">
        <f t="shared" si="21"/>
        <v>252.81508306362372</v>
      </c>
      <c r="N118" s="122">
        <f t="shared" si="21"/>
        <v>304.84777155687664</v>
      </c>
      <c r="O118" s="122">
        <f t="shared" si="21"/>
        <v>302.25352051877422</v>
      </c>
      <c r="P118" s="122">
        <f t="shared" si="21"/>
        <v>307.17795164933898</v>
      </c>
      <c r="Q118" s="122">
        <f t="shared" si="21"/>
        <v>387.60950250722101</v>
      </c>
      <c r="R118" s="122">
        <f t="shared" si="21"/>
        <v>478.35420193849154</v>
      </c>
      <c r="S118" s="122">
        <f t="shared" si="21"/>
        <v>559.70369125737568</v>
      </c>
      <c r="T118" s="122">
        <f t="shared" si="21"/>
        <v>586.25717198636028</v>
      </c>
      <c r="U118" s="122">
        <f t="shared" si="21"/>
        <v>729.98958514413232</v>
      </c>
      <c r="V118" s="122">
        <f t="shared" si="21"/>
        <v>838.28831495524184</v>
      </c>
      <c r="W118" s="122">
        <f t="shared" si="21"/>
        <v>1002.3393126036356</v>
      </c>
      <c r="DA118" s="130" t="s">
        <v>1875</v>
      </c>
    </row>
    <row r="119" spans="1:105" ht="12" customHeight="1" x14ac:dyDescent="0.25">
      <c r="A119" s="97" t="s">
        <v>53</v>
      </c>
      <c r="B119" s="98">
        <v>32.190010255189108</v>
      </c>
      <c r="C119" s="98">
        <v>37.019768344010465</v>
      </c>
      <c r="D119" s="98">
        <v>35.928653154622303</v>
      </c>
      <c r="E119" s="98">
        <v>78.965084901291689</v>
      </c>
      <c r="F119" s="98">
        <v>54.736433524262381</v>
      </c>
      <c r="G119" s="98">
        <v>74.207066301200925</v>
      </c>
      <c r="H119" s="98">
        <v>114.88787003801527</v>
      </c>
      <c r="I119" s="98">
        <v>103.42920969319978</v>
      </c>
      <c r="J119" s="98">
        <v>124.9123202436445</v>
      </c>
      <c r="K119" s="98">
        <v>178.52384995314506</v>
      </c>
      <c r="L119" s="98">
        <v>234.59391780526593</v>
      </c>
      <c r="M119" s="98">
        <v>252.81508306362372</v>
      </c>
      <c r="N119" s="98">
        <v>304.84777155687664</v>
      </c>
      <c r="O119" s="98">
        <v>302.25352051877422</v>
      </c>
      <c r="P119" s="98">
        <v>307.17795164933898</v>
      </c>
      <c r="Q119" s="98">
        <v>387.60950250722101</v>
      </c>
      <c r="R119" s="98">
        <v>478.35420193849154</v>
      </c>
      <c r="S119" s="98">
        <v>559.70369125737568</v>
      </c>
      <c r="T119" s="98">
        <v>586.25717198636028</v>
      </c>
      <c r="U119" s="98">
        <v>729.98958514413232</v>
      </c>
      <c r="V119" s="98">
        <v>838.28831495524184</v>
      </c>
      <c r="W119" s="98">
        <v>1002.3393126036356</v>
      </c>
      <c r="DA119" s="63" t="s">
        <v>1876</v>
      </c>
    </row>
    <row r="120" spans="1:105" ht="12" customHeight="1" x14ac:dyDescent="0.25">
      <c r="A120" s="121" t="s">
        <v>55</v>
      </c>
      <c r="B120" s="122">
        <v>150.6330017299274</v>
      </c>
      <c r="C120" s="122">
        <v>169.60759053265772</v>
      </c>
      <c r="D120" s="122">
        <v>216.08283950756501</v>
      </c>
      <c r="E120" s="122">
        <v>261.41653119581281</v>
      </c>
      <c r="F120" s="122">
        <v>311.916560626126</v>
      </c>
      <c r="G120" s="122">
        <v>367.43981254326275</v>
      </c>
      <c r="H120" s="122">
        <v>438.22069311099921</v>
      </c>
      <c r="I120" s="122">
        <v>531.41055388016593</v>
      </c>
      <c r="J120" s="122">
        <v>602.59949864342605</v>
      </c>
      <c r="K120" s="122">
        <v>691.14849163785334</v>
      </c>
      <c r="L120" s="122">
        <v>796.72766874838715</v>
      </c>
      <c r="M120" s="122">
        <v>895.3246906396937</v>
      </c>
      <c r="N120" s="122">
        <v>960.60002860933275</v>
      </c>
      <c r="O120" s="122">
        <v>1062.6085534158963</v>
      </c>
      <c r="P120" s="122">
        <v>1098.2375319712942</v>
      </c>
      <c r="Q120" s="122">
        <v>1203.8571075461196</v>
      </c>
      <c r="R120" s="122">
        <v>1316.9914063269512</v>
      </c>
      <c r="S120" s="122">
        <v>1432.7482572266308</v>
      </c>
      <c r="T120" s="122">
        <v>1583.7578160577646</v>
      </c>
      <c r="U120" s="122">
        <v>1689.1952694921408</v>
      </c>
      <c r="V120" s="122">
        <v>1870.1881742121348</v>
      </c>
      <c r="W120" s="122">
        <v>2022.9042848449151</v>
      </c>
      <c r="DA120" s="130" t="s">
        <v>1877</v>
      </c>
    </row>
    <row r="121" spans="1:105" ht="12" customHeight="1" x14ac:dyDescent="0.25">
      <c r="A121" s="97" t="s">
        <v>124</v>
      </c>
      <c r="B121" s="98">
        <v>19.671382117567212</v>
      </c>
      <c r="C121" s="98">
        <v>23.211510146749912</v>
      </c>
      <c r="D121" s="98">
        <v>31.960392966390145</v>
      </c>
      <c r="E121" s="98">
        <v>41.817357920076553</v>
      </c>
      <c r="F121" s="98">
        <v>53.999353940601274</v>
      </c>
      <c r="G121" s="98">
        <v>61.961935826042527</v>
      </c>
      <c r="H121" s="98">
        <v>71.487689213617685</v>
      </c>
      <c r="I121" s="98">
        <v>82.217540757933108</v>
      </c>
      <c r="J121" s="98">
        <v>94.273362620792199</v>
      </c>
      <c r="K121" s="98">
        <v>109.602122011078</v>
      </c>
      <c r="L121" s="98">
        <v>124.54271265418653</v>
      </c>
      <c r="M121" s="98">
        <v>126.77948608964458</v>
      </c>
      <c r="N121" s="98">
        <v>129.49788697682632</v>
      </c>
      <c r="O121" s="98">
        <v>138.95925119295549</v>
      </c>
      <c r="P121" s="98">
        <v>148.18997025441965</v>
      </c>
      <c r="Q121" s="98">
        <v>147.35429715421131</v>
      </c>
      <c r="R121" s="98">
        <v>165.86892752150078</v>
      </c>
      <c r="S121" s="98">
        <v>171.69380980795921</v>
      </c>
      <c r="T121" s="98">
        <v>193.53530499407191</v>
      </c>
      <c r="U121" s="98">
        <v>196.03994303289932</v>
      </c>
      <c r="V121" s="98">
        <v>220.28126559100244</v>
      </c>
      <c r="W121" s="98">
        <v>222.24675396613466</v>
      </c>
      <c r="DA121" s="63" t="s">
        <v>1878</v>
      </c>
    </row>
    <row r="122" spans="1:105" ht="12" customHeight="1" x14ac:dyDescent="0.25">
      <c r="A122" s="97" t="s">
        <v>123</v>
      </c>
      <c r="B122" s="98">
        <v>0.12752139497647627</v>
      </c>
      <c r="C122" s="98">
        <v>0.15114501977940381</v>
      </c>
      <c r="D122" s="98">
        <v>0.23129428913507399</v>
      </c>
      <c r="E122" s="98">
        <v>0.51558601371941482</v>
      </c>
      <c r="F122" s="98">
        <v>0.61781939109117523</v>
      </c>
      <c r="G122" s="98">
        <v>0.62511287747071032</v>
      </c>
      <c r="H122" s="98">
        <v>0.71773392480929088</v>
      </c>
      <c r="I122" s="98">
        <v>0.76065833453854115</v>
      </c>
      <c r="J122" s="98">
        <v>1.1371763875285799</v>
      </c>
      <c r="K122" s="98">
        <v>1.4332009688574705</v>
      </c>
      <c r="L122" s="98">
        <v>2.6393841839768912</v>
      </c>
      <c r="M122" s="98">
        <v>2.8138371847552701</v>
      </c>
      <c r="N122" s="98">
        <v>3.3125999258954537</v>
      </c>
      <c r="O122" s="98">
        <v>3.9066632174072002</v>
      </c>
      <c r="P122" s="98">
        <v>4.3373171614832957</v>
      </c>
      <c r="Q122" s="98">
        <v>4.2458949179869698</v>
      </c>
      <c r="R122" s="98">
        <v>4.5744836704116212</v>
      </c>
      <c r="S122" s="98">
        <v>4.9298809775349195</v>
      </c>
      <c r="T122" s="98">
        <v>5.1409215962720829</v>
      </c>
      <c r="U122" s="98">
        <v>5.1331291152148379</v>
      </c>
      <c r="V122" s="98">
        <v>6.5506302108670216</v>
      </c>
      <c r="W122" s="98">
        <v>5.3977317351387804</v>
      </c>
      <c r="DA122" s="63" t="s">
        <v>1879</v>
      </c>
    </row>
    <row r="123" spans="1:105" ht="12" customHeight="1" x14ac:dyDescent="0.25">
      <c r="A123" s="100" t="s">
        <v>50</v>
      </c>
      <c r="B123" s="101">
        <v>2.7373538256261942E-2</v>
      </c>
      <c r="C123" s="101">
        <v>3.4510469498998823E-2</v>
      </c>
      <c r="D123" s="101">
        <v>5.1146731919781377E-2</v>
      </c>
      <c r="E123" s="101">
        <v>9.4919334437060104E-2</v>
      </c>
      <c r="F123" s="101">
        <v>0.1196024639174469</v>
      </c>
      <c r="G123" s="101">
        <v>0.13425643735990392</v>
      </c>
      <c r="H123" s="101">
        <v>0.14806022344475647</v>
      </c>
      <c r="I123" s="101">
        <v>0.1572092002934628</v>
      </c>
      <c r="J123" s="101">
        <v>0.23099658734472983</v>
      </c>
      <c r="K123" s="101">
        <v>0.3039368553733543</v>
      </c>
      <c r="L123" s="101">
        <v>0.47776321990579468</v>
      </c>
      <c r="M123" s="101">
        <v>0.39061601977349092</v>
      </c>
      <c r="N123" s="101">
        <v>0.4601404880625079</v>
      </c>
      <c r="O123" s="101">
        <v>0.50050622123693134</v>
      </c>
      <c r="P123" s="101">
        <v>0.63916424969986796</v>
      </c>
      <c r="Q123" s="101">
        <v>0.59749870400687788</v>
      </c>
      <c r="R123" s="101">
        <v>0.74741071104433854</v>
      </c>
      <c r="S123" s="101">
        <v>0.77689566903239204</v>
      </c>
      <c r="T123" s="101">
        <v>0.78990840911225046</v>
      </c>
      <c r="U123" s="101">
        <v>0.79864304690260091</v>
      </c>
      <c r="V123" s="101">
        <v>1.2223718955613128</v>
      </c>
      <c r="W123" s="101">
        <v>0.80567840551196213</v>
      </c>
      <c r="DA123" s="131" t="s">
        <v>1880</v>
      </c>
    </row>
    <row r="124" spans="1:105" ht="12" customHeight="1" x14ac:dyDescent="0.25">
      <c r="A124" s="103" t="s">
        <v>52</v>
      </c>
      <c r="B124" s="104">
        <v>0.10014785672021433</v>
      </c>
      <c r="C124" s="104">
        <v>0.11663455028040498</v>
      </c>
      <c r="D124" s="104">
        <v>0.18014755721529258</v>
      </c>
      <c r="E124" s="104">
        <v>0.42066667928235474</v>
      </c>
      <c r="F124" s="104">
        <v>0.49821692717372834</v>
      </c>
      <c r="G124" s="104">
        <v>0.49085644011080642</v>
      </c>
      <c r="H124" s="104">
        <v>0.56967370136453432</v>
      </c>
      <c r="I124" s="104">
        <v>0.6034491342450784</v>
      </c>
      <c r="J124" s="104">
        <v>0.9061798001838498</v>
      </c>
      <c r="K124" s="104">
        <v>1.1292641134841161</v>
      </c>
      <c r="L124" s="104">
        <v>2.1616209640710968</v>
      </c>
      <c r="M124" s="104">
        <v>2.4232211649817796</v>
      </c>
      <c r="N124" s="104">
        <v>2.852459437832946</v>
      </c>
      <c r="O124" s="104">
        <v>3.4061569961702696</v>
      </c>
      <c r="P124" s="104">
        <v>3.6981529117834286</v>
      </c>
      <c r="Q124" s="104">
        <v>3.6483962139800918</v>
      </c>
      <c r="R124" s="104">
        <v>3.8270729593672832</v>
      </c>
      <c r="S124" s="104">
        <v>4.1529853085025286</v>
      </c>
      <c r="T124" s="104">
        <v>4.3510131871598343</v>
      </c>
      <c r="U124" s="104">
        <v>4.3344860683122368</v>
      </c>
      <c r="V124" s="104">
        <v>5.3282583153057086</v>
      </c>
      <c r="W124" s="104">
        <v>4.5920533296268182</v>
      </c>
      <c r="DA124" s="132" t="s">
        <v>1881</v>
      </c>
    </row>
    <row r="125" spans="1:105" ht="12" customHeight="1" x14ac:dyDescent="0.25">
      <c r="A125" s="106" t="s">
        <v>122</v>
      </c>
      <c r="B125" s="101">
        <v>115.22759570839776</v>
      </c>
      <c r="C125" s="101">
        <v>125.97961706292293</v>
      </c>
      <c r="D125" s="101">
        <v>154.01306191574466</v>
      </c>
      <c r="E125" s="101">
        <v>177.89022625611284</v>
      </c>
      <c r="F125" s="101">
        <v>209.76617390059252</v>
      </c>
      <c r="G125" s="101">
        <v>246.71116202487957</v>
      </c>
      <c r="H125" s="101">
        <v>294.02738077452142</v>
      </c>
      <c r="I125" s="101">
        <v>342.371887724121</v>
      </c>
      <c r="J125" s="101">
        <v>382.54686063409537</v>
      </c>
      <c r="K125" s="101">
        <v>415.65642775155135</v>
      </c>
      <c r="L125" s="101">
        <v>474.63370461693785</v>
      </c>
      <c r="M125" s="101">
        <v>527.6075605408206</v>
      </c>
      <c r="N125" s="101">
        <v>571.3587684814886</v>
      </c>
      <c r="O125" s="101">
        <v>630.74109796155096</v>
      </c>
      <c r="P125" s="101">
        <v>627.19743913183606</v>
      </c>
      <c r="Q125" s="101">
        <v>683.08815442301034</v>
      </c>
      <c r="R125" s="101">
        <v>733.80458437343975</v>
      </c>
      <c r="S125" s="101">
        <v>793.4946694342193</v>
      </c>
      <c r="T125" s="101">
        <v>862.18157363755483</v>
      </c>
      <c r="U125" s="101">
        <v>924.19085315571817</v>
      </c>
      <c r="V125" s="101">
        <v>1032.420530310015</v>
      </c>
      <c r="W125" s="101">
        <v>1088.6012688765888</v>
      </c>
      <c r="DA125" s="131" t="s">
        <v>1882</v>
      </c>
    </row>
    <row r="126" spans="1:105" ht="12" customHeight="1" x14ac:dyDescent="0.25">
      <c r="A126" s="107" t="s">
        <v>121</v>
      </c>
      <c r="B126" s="104">
        <v>15.606502508985992</v>
      </c>
      <c r="C126" s="104">
        <v>20.265318303205493</v>
      </c>
      <c r="D126" s="104">
        <v>29.878090336295134</v>
      </c>
      <c r="E126" s="104">
        <v>41.193361005904002</v>
      </c>
      <c r="F126" s="104">
        <v>47.533213393841045</v>
      </c>
      <c r="G126" s="104">
        <v>58.141601814869844</v>
      </c>
      <c r="H126" s="104">
        <v>71.987889198050809</v>
      </c>
      <c r="I126" s="104">
        <v>106.06046706357338</v>
      </c>
      <c r="J126" s="104">
        <v>124.6420990010099</v>
      </c>
      <c r="K126" s="104">
        <v>164.45674090636672</v>
      </c>
      <c r="L126" s="104">
        <v>194.91186729328589</v>
      </c>
      <c r="M126" s="104">
        <v>238.12380682447343</v>
      </c>
      <c r="N126" s="104">
        <v>256.43077322512232</v>
      </c>
      <c r="O126" s="104">
        <v>289.00154104398268</v>
      </c>
      <c r="P126" s="104">
        <v>318.51280542355551</v>
      </c>
      <c r="Q126" s="104">
        <v>369.16876105091092</v>
      </c>
      <c r="R126" s="104">
        <v>412.74341076159902</v>
      </c>
      <c r="S126" s="104">
        <v>462.62989700691725</v>
      </c>
      <c r="T126" s="104">
        <v>522.90001582986577</v>
      </c>
      <c r="U126" s="104">
        <v>563.83134418830889</v>
      </c>
      <c r="V126" s="104">
        <v>610.93574810024995</v>
      </c>
      <c r="W126" s="104">
        <v>706.6585302670519</v>
      </c>
      <c r="DA126" s="132" t="s">
        <v>1883</v>
      </c>
    </row>
    <row r="127" spans="1:105" ht="12" customHeight="1" x14ac:dyDescent="0.25">
      <c r="A127" s="108" t="s">
        <v>53</v>
      </c>
      <c r="B127" s="98">
        <v>7.7772114760013684</v>
      </c>
      <c r="C127" s="98">
        <v>9.920210870109873</v>
      </c>
      <c r="D127" s="98">
        <v>14.129516257401498</v>
      </c>
      <c r="E127" s="98">
        <v>18.542630250473966</v>
      </c>
      <c r="F127" s="98">
        <v>21.712915099601254</v>
      </c>
      <c r="G127" s="98">
        <v>25.59657017943465</v>
      </c>
      <c r="H127" s="98">
        <v>30.438001550700143</v>
      </c>
      <c r="I127" s="98">
        <v>47.748358706158378</v>
      </c>
      <c r="J127" s="98">
        <v>51.582602246775025</v>
      </c>
      <c r="K127" s="98">
        <v>67.516308808364712</v>
      </c>
      <c r="L127" s="98">
        <v>80.275027318069007</v>
      </c>
      <c r="M127" s="98">
        <v>94.261158067305203</v>
      </c>
      <c r="N127" s="98">
        <v>100.80092784085736</v>
      </c>
      <c r="O127" s="98">
        <v>116.65688525940554</v>
      </c>
      <c r="P127" s="98">
        <v>117.28717032024696</v>
      </c>
      <c r="Q127" s="98">
        <v>135.5246009587178</v>
      </c>
      <c r="R127" s="98">
        <v>152.19944866617269</v>
      </c>
      <c r="S127" s="98">
        <v>178.18756068317288</v>
      </c>
      <c r="T127" s="98">
        <v>192.62391895481912</v>
      </c>
      <c r="U127" s="98">
        <v>204.96419582210052</v>
      </c>
      <c r="V127" s="98">
        <v>213.41868858569075</v>
      </c>
      <c r="W127" s="98">
        <v>259.23277432163502</v>
      </c>
      <c r="DA127" s="63" t="s">
        <v>1884</v>
      </c>
    </row>
    <row r="128" spans="1:105" ht="12" customHeight="1" x14ac:dyDescent="0.25">
      <c r="A128" s="108" t="s">
        <v>52</v>
      </c>
      <c r="B128" s="98">
        <v>7.8292910329846244</v>
      </c>
      <c r="C128" s="98">
        <v>10.345107433095622</v>
      </c>
      <c r="D128" s="98">
        <v>15.748574078893638</v>
      </c>
      <c r="E128" s="98">
        <v>22.650730755430033</v>
      </c>
      <c r="F128" s="98">
        <v>25.820298294239795</v>
      </c>
      <c r="G128" s="98">
        <v>32.545031635435187</v>
      </c>
      <c r="H128" s="98">
        <v>41.549887647350673</v>
      </c>
      <c r="I128" s="98">
        <v>58.312108357415021</v>
      </c>
      <c r="J128" s="98">
        <v>73.059496754234871</v>
      </c>
      <c r="K128" s="98">
        <v>96.940432098002049</v>
      </c>
      <c r="L128" s="98">
        <v>114.63683997521683</v>
      </c>
      <c r="M128" s="98">
        <v>143.86264875716833</v>
      </c>
      <c r="N128" s="98">
        <v>155.629845384265</v>
      </c>
      <c r="O128" s="98">
        <v>172.34465578457718</v>
      </c>
      <c r="P128" s="98">
        <v>201.22563510330858</v>
      </c>
      <c r="Q128" s="98">
        <v>233.64416009219318</v>
      </c>
      <c r="R128" s="98">
        <v>260.54396209542625</v>
      </c>
      <c r="S128" s="98">
        <v>284.44233632374431</v>
      </c>
      <c r="T128" s="98">
        <v>330.27609687504651</v>
      </c>
      <c r="U128" s="98">
        <v>358.86714836620843</v>
      </c>
      <c r="V128" s="98">
        <v>397.51705951455926</v>
      </c>
      <c r="W128" s="98">
        <v>447.425755945417</v>
      </c>
      <c r="DA128" s="63" t="s">
        <v>1885</v>
      </c>
    </row>
    <row r="129" spans="1:105" ht="12" customHeight="1" x14ac:dyDescent="0.25">
      <c r="A129" s="121" t="s">
        <v>54</v>
      </c>
      <c r="B129" s="122">
        <v>49.762074095623049</v>
      </c>
      <c r="C129" s="122">
        <v>62.463725952226746</v>
      </c>
      <c r="D129" s="122">
        <v>89.68791757337948</v>
      </c>
      <c r="E129" s="122">
        <v>118.31455551817005</v>
      </c>
      <c r="F129" s="122">
        <v>145.80621927262305</v>
      </c>
      <c r="G129" s="122">
        <v>177.82106178477963</v>
      </c>
      <c r="H129" s="122">
        <v>213.78501368887987</v>
      </c>
      <c r="I129" s="122">
        <v>266.7815561866459</v>
      </c>
      <c r="J129" s="122">
        <v>302.90969890364886</v>
      </c>
      <c r="K129" s="122">
        <v>341.71914457161131</v>
      </c>
      <c r="L129" s="122">
        <v>435.79515738984747</v>
      </c>
      <c r="M129" s="122">
        <v>437.9710031439069</v>
      </c>
      <c r="N129" s="122">
        <v>455.04012949691355</v>
      </c>
      <c r="O129" s="122">
        <v>482.38026648374205</v>
      </c>
      <c r="P129" s="122">
        <v>488.76130466405505</v>
      </c>
      <c r="Q129" s="122">
        <v>529.0316744733276</v>
      </c>
      <c r="R129" s="122">
        <v>583.86222508158778</v>
      </c>
      <c r="S129" s="122">
        <v>633.12011705372765</v>
      </c>
      <c r="T129" s="122">
        <v>694.67264830577597</v>
      </c>
      <c r="U129" s="122">
        <v>744.04925874737796</v>
      </c>
      <c r="V129" s="122">
        <v>839.43131413245408</v>
      </c>
      <c r="W129" s="122">
        <v>899.89852157454823</v>
      </c>
      <c r="DA129" s="130" t="s">
        <v>1886</v>
      </c>
    </row>
    <row r="130" spans="1:105" ht="12" customHeight="1" x14ac:dyDescent="0.25">
      <c r="A130" s="97" t="s">
        <v>50</v>
      </c>
      <c r="B130" s="98">
        <v>11.147395949259721</v>
      </c>
      <c r="C130" s="98">
        <v>14.055707132962004</v>
      </c>
      <c r="D130" s="98">
        <v>21.953968184603067</v>
      </c>
      <c r="E130" s="98">
        <v>34.836834771406664</v>
      </c>
      <c r="F130" s="98">
        <v>43.988511441017877</v>
      </c>
      <c r="G130" s="98">
        <v>49.812905807472205</v>
      </c>
      <c r="H130" s="98">
        <v>57.602571577721143</v>
      </c>
      <c r="I130" s="98">
        <v>71.411804043204256</v>
      </c>
      <c r="J130" s="98">
        <v>78.994728598297485</v>
      </c>
      <c r="K130" s="98">
        <v>96.257897492140742</v>
      </c>
      <c r="L130" s="98">
        <v>114.91953336391498</v>
      </c>
      <c r="M130" s="98">
        <v>125.96647278758846</v>
      </c>
      <c r="N130" s="98">
        <v>133.08211162835849</v>
      </c>
      <c r="O130" s="98">
        <v>144.7423313390382</v>
      </c>
      <c r="P130" s="98">
        <v>148.43249481790514</v>
      </c>
      <c r="Q130" s="98">
        <v>148.92019635224156</v>
      </c>
      <c r="R130" s="98">
        <v>146.43173903336498</v>
      </c>
      <c r="S130" s="98">
        <v>156.97059365665476</v>
      </c>
      <c r="T130" s="98">
        <v>161.81743669492553</v>
      </c>
      <c r="U130" s="98">
        <v>168.34220077455763</v>
      </c>
      <c r="V130" s="98">
        <v>187.9797362202618</v>
      </c>
      <c r="W130" s="98">
        <v>183.29176394585917</v>
      </c>
      <c r="DA130" s="63" t="s">
        <v>1887</v>
      </c>
    </row>
    <row r="131" spans="1:105" ht="12" customHeight="1" x14ac:dyDescent="0.25">
      <c r="A131" s="109" t="s">
        <v>120</v>
      </c>
      <c r="B131" s="33">
        <v>38.614678146363325</v>
      </c>
      <c r="C131" s="33">
        <v>48.40801881926474</v>
      </c>
      <c r="D131" s="33">
        <v>67.733949388776395</v>
      </c>
      <c r="E131" s="33">
        <v>83.477720746763381</v>
      </c>
      <c r="F131" s="33">
        <v>101.81770783160519</v>
      </c>
      <c r="G131" s="33">
        <v>128.00815597730747</v>
      </c>
      <c r="H131" s="33">
        <v>156.18244211115871</v>
      </c>
      <c r="I131" s="33">
        <v>195.36975214344159</v>
      </c>
      <c r="J131" s="33">
        <v>223.9149703053514</v>
      </c>
      <c r="K131" s="33">
        <v>245.46124707947055</v>
      </c>
      <c r="L131" s="33">
        <v>320.87562402593244</v>
      </c>
      <c r="M131" s="33">
        <v>312.00453035631841</v>
      </c>
      <c r="N131" s="33">
        <v>321.95801786855515</v>
      </c>
      <c r="O131" s="33">
        <v>337.63793514470376</v>
      </c>
      <c r="P131" s="33">
        <v>340.3288098461498</v>
      </c>
      <c r="Q131" s="33">
        <v>380.11147812108601</v>
      </c>
      <c r="R131" s="33">
        <v>437.43048604822275</v>
      </c>
      <c r="S131" s="33">
        <v>476.1495233970731</v>
      </c>
      <c r="T131" s="33">
        <v>532.85521161085057</v>
      </c>
      <c r="U131" s="33">
        <v>575.70705797282017</v>
      </c>
      <c r="V131" s="33">
        <v>651.45157791219253</v>
      </c>
      <c r="W131" s="33">
        <v>716.60675762868914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1.2120681804431308</v>
      </c>
      <c r="C133" s="154">
        <f t="shared" si="22"/>
        <v>1.240426325765511</v>
      </c>
      <c r="D133" s="154">
        <f t="shared" si="22"/>
        <v>1.2593807016234337</v>
      </c>
      <c r="E133" s="154">
        <f t="shared" si="22"/>
        <v>1.2966337096182865</v>
      </c>
      <c r="F133" s="154">
        <f t="shared" si="22"/>
        <v>1.3072970561474586</v>
      </c>
      <c r="G133" s="154">
        <f t="shared" si="22"/>
        <v>1.3504268741405723</v>
      </c>
      <c r="H133" s="154">
        <f t="shared" si="22"/>
        <v>1.3979047839845957</v>
      </c>
      <c r="I133" s="154">
        <f t="shared" si="22"/>
        <v>1.4341220611836056</v>
      </c>
      <c r="J133" s="154">
        <f t="shared" si="22"/>
        <v>1.4945300005085185</v>
      </c>
      <c r="K133" s="154">
        <f t="shared" si="22"/>
        <v>1.5532484190893185</v>
      </c>
      <c r="L133" s="154">
        <f t="shared" si="22"/>
        <v>1.5972951823879067</v>
      </c>
      <c r="M133" s="154">
        <f t="shared" si="22"/>
        <v>1.6002583345824697</v>
      </c>
      <c r="N133" s="154">
        <f t="shared" si="22"/>
        <v>1.6664397509020901</v>
      </c>
      <c r="O133" s="154">
        <f t="shared" si="22"/>
        <v>1.7132505268234774</v>
      </c>
      <c r="P133" s="154">
        <f t="shared" si="22"/>
        <v>1.7390259459221478</v>
      </c>
      <c r="Q133" s="154">
        <f t="shared" si="22"/>
        <v>1.7940938470608256</v>
      </c>
      <c r="R133" s="154">
        <f t="shared" ref="R133:V133" si="23">IF(R115=0,"",R115/R97)</f>
        <v>1.8599783134831669</v>
      </c>
      <c r="S133" s="154">
        <f t="shared" si="23"/>
        <v>1.90398142787802</v>
      </c>
      <c r="T133" s="154">
        <f t="shared" si="23"/>
        <v>1.9450686648926923</v>
      </c>
      <c r="U133" s="154">
        <f t="shared" si="23"/>
        <v>2.0115313217507196</v>
      </c>
      <c r="V133" s="154">
        <f t="shared" si="23"/>
        <v>2.0422034360128039</v>
      </c>
      <c r="W133" s="154">
        <f t="shared" ref="W133" si="24">IF(W115=0,"",W115/W97)</f>
        <v>2.1755469763859243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1.3708110940036766</v>
      </c>
      <c r="C134" s="155">
        <f t="shared" si="25"/>
        <v>1.3940056641334426</v>
      </c>
      <c r="D134" s="155">
        <f t="shared" si="25"/>
        <v>1.4393462458309185</v>
      </c>
      <c r="E134" s="155">
        <f t="shared" si="25"/>
        <v>1.4894327292482148</v>
      </c>
      <c r="F134" s="155">
        <f t="shared" si="25"/>
        <v>1.5377110894295623</v>
      </c>
      <c r="G134" s="155">
        <f t="shared" si="25"/>
        <v>1.5960875985366636</v>
      </c>
      <c r="H134" s="155">
        <f t="shared" si="25"/>
        <v>1.6746279115433591</v>
      </c>
      <c r="I134" s="155">
        <f t="shared" si="25"/>
        <v>1.764724052428293</v>
      </c>
      <c r="J134" s="155">
        <f t="shared" si="25"/>
        <v>1.8570116556038214</v>
      </c>
      <c r="K134" s="155">
        <f t="shared" si="25"/>
        <v>1.9408912257635311</v>
      </c>
      <c r="L134" s="155">
        <f t="shared" si="25"/>
        <v>2.0024970256767793</v>
      </c>
      <c r="M134" s="155">
        <f t="shared" si="25"/>
        <v>2.0735190047995555</v>
      </c>
      <c r="N134" s="155">
        <f t="shared" si="25"/>
        <v>2.1667789332835636</v>
      </c>
      <c r="O134" s="155">
        <f t="shared" si="25"/>
        <v>2.274903516098044</v>
      </c>
      <c r="P134" s="155">
        <f t="shared" si="25"/>
        <v>2.357711679652263</v>
      </c>
      <c r="Q134" s="155">
        <f t="shared" si="25"/>
        <v>2.46052231452633</v>
      </c>
      <c r="R134" s="155">
        <f t="shared" ref="R134:V134" si="26">IF(R116=0,"",R116/R98)</f>
        <v>2.563248651227469</v>
      </c>
      <c r="S134" s="155">
        <f t="shared" si="26"/>
        <v>2.6892362472660793</v>
      </c>
      <c r="T134" s="155">
        <f t="shared" si="26"/>
        <v>2.8250961908325452</v>
      </c>
      <c r="U134" s="155">
        <f t="shared" si="26"/>
        <v>2.9566328746858193</v>
      </c>
      <c r="V134" s="155">
        <f t="shared" si="26"/>
        <v>3.0755803455193034</v>
      </c>
      <c r="W134" s="155">
        <f t="shared" ref="W134" si="27">IF(W116=0,"",W116/W98)</f>
        <v>3.1954581103752817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1.3708110940036766</v>
      </c>
      <c r="C135" s="156">
        <f t="shared" si="28"/>
        <v>1.3940056641334426</v>
      </c>
      <c r="D135" s="156">
        <f t="shared" si="28"/>
        <v>1.4393462458309185</v>
      </c>
      <c r="E135" s="156">
        <f t="shared" si="28"/>
        <v>1.4894327292482148</v>
      </c>
      <c r="F135" s="156">
        <f t="shared" si="28"/>
        <v>1.5377110894295623</v>
      </c>
      <c r="G135" s="156">
        <f t="shared" si="28"/>
        <v>1.5960875985366636</v>
      </c>
      <c r="H135" s="156">
        <f t="shared" si="28"/>
        <v>1.6746279115433591</v>
      </c>
      <c r="I135" s="156">
        <f t="shared" si="28"/>
        <v>1.764724052428293</v>
      </c>
      <c r="J135" s="156">
        <f t="shared" si="28"/>
        <v>1.8570116556038214</v>
      </c>
      <c r="K135" s="156">
        <f t="shared" si="28"/>
        <v>1.9408912257635311</v>
      </c>
      <c r="L135" s="156">
        <f t="shared" si="28"/>
        <v>2.0024970256767793</v>
      </c>
      <c r="M135" s="156">
        <f t="shared" si="28"/>
        <v>2.0735190047995555</v>
      </c>
      <c r="N135" s="156">
        <f t="shared" si="28"/>
        <v>2.1667789332835636</v>
      </c>
      <c r="O135" s="156">
        <f t="shared" si="28"/>
        <v>2.274903516098044</v>
      </c>
      <c r="P135" s="156">
        <f t="shared" si="28"/>
        <v>2.357711679652263</v>
      </c>
      <c r="Q135" s="156">
        <f t="shared" si="28"/>
        <v>2.46052231452633</v>
      </c>
      <c r="R135" s="156">
        <f t="shared" ref="R135:V135" si="29">IF(R117=0,"",R117/R99)</f>
        <v>2.563248651227469</v>
      </c>
      <c r="S135" s="156">
        <f t="shared" si="29"/>
        <v>2.6892362472660793</v>
      </c>
      <c r="T135" s="156">
        <f t="shared" si="29"/>
        <v>2.8250961908325452</v>
      </c>
      <c r="U135" s="156">
        <f t="shared" si="29"/>
        <v>2.9566328746858193</v>
      </c>
      <c r="V135" s="156">
        <f t="shared" si="29"/>
        <v>3.0755803455193034</v>
      </c>
      <c r="W135" s="156">
        <f t="shared" ref="W135" si="30">IF(W117=0,"",W117/W99)</f>
        <v>3.1954581103752817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1.846577885771937</v>
      </c>
      <c r="C136" s="155">
        <f t="shared" si="31"/>
        <v>1.9297953218454413</v>
      </c>
      <c r="D136" s="155">
        <f t="shared" si="31"/>
        <v>2.0537148713257154</v>
      </c>
      <c r="E136" s="155">
        <f t="shared" si="31"/>
        <v>2.1704002851749586</v>
      </c>
      <c r="F136" s="155">
        <f t="shared" si="31"/>
        <v>2.3214647682348906</v>
      </c>
      <c r="G136" s="155">
        <f t="shared" si="31"/>
        <v>2.4416261173271265</v>
      </c>
      <c r="H136" s="155">
        <f t="shared" si="31"/>
        <v>2.5665732219006654</v>
      </c>
      <c r="I136" s="155">
        <f t="shared" si="31"/>
        <v>2.6573864963655307</v>
      </c>
      <c r="J136" s="155">
        <f t="shared" si="31"/>
        <v>2.7174858993233122</v>
      </c>
      <c r="K136" s="155">
        <f t="shared" si="31"/>
        <v>2.7969228495967395</v>
      </c>
      <c r="L136" s="155">
        <f t="shared" si="31"/>
        <v>2.8602340973705149</v>
      </c>
      <c r="M136" s="155">
        <f t="shared" si="31"/>
        <v>2.9357654807142515</v>
      </c>
      <c r="N136" s="155">
        <f t="shared" si="31"/>
        <v>3.0230792716130312</v>
      </c>
      <c r="O136" s="155">
        <f t="shared" si="31"/>
        <v>3.1221313224490888</v>
      </c>
      <c r="P136" s="155">
        <f t="shared" si="31"/>
        <v>3.2326878128407732</v>
      </c>
      <c r="Q136" s="155">
        <f t="shared" si="31"/>
        <v>3.3498502143986939</v>
      </c>
      <c r="R136" s="155">
        <f t="shared" ref="R136:V136" si="32">IF(R118=0,"",R118/R100)</f>
        <v>3.4847547179253864</v>
      </c>
      <c r="S136" s="155">
        <f t="shared" si="32"/>
        <v>3.6084016633933071</v>
      </c>
      <c r="T136" s="155">
        <f t="shared" si="32"/>
        <v>3.7276779390205843</v>
      </c>
      <c r="U136" s="155">
        <f t="shared" si="32"/>
        <v>3.8104023317413418</v>
      </c>
      <c r="V136" s="155">
        <f t="shared" si="32"/>
        <v>3.8901406144389923</v>
      </c>
      <c r="W136" s="155">
        <f t="shared" ref="W136" si="33">IF(W118=0,"",W118/W100)</f>
        <v>3.973115721694231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1.846577885771937</v>
      </c>
      <c r="C137" s="156">
        <f t="shared" si="34"/>
        <v>1.9297953218454413</v>
      </c>
      <c r="D137" s="156">
        <f t="shared" si="34"/>
        <v>2.0537148713257154</v>
      </c>
      <c r="E137" s="156">
        <f t="shared" si="34"/>
        <v>2.1704002851749586</v>
      </c>
      <c r="F137" s="156">
        <f t="shared" si="34"/>
        <v>2.3214647682348906</v>
      </c>
      <c r="G137" s="156">
        <f t="shared" si="34"/>
        <v>2.4416261173271265</v>
      </c>
      <c r="H137" s="156">
        <f t="shared" si="34"/>
        <v>2.5665732219006654</v>
      </c>
      <c r="I137" s="156">
        <f t="shared" si="34"/>
        <v>2.6573864963655307</v>
      </c>
      <c r="J137" s="156">
        <f t="shared" si="34"/>
        <v>2.7174858993233122</v>
      </c>
      <c r="K137" s="156">
        <f t="shared" si="34"/>
        <v>2.7969228495967395</v>
      </c>
      <c r="L137" s="156">
        <f t="shared" si="34"/>
        <v>2.8602340973705149</v>
      </c>
      <c r="M137" s="156">
        <f t="shared" si="34"/>
        <v>2.9357654807142515</v>
      </c>
      <c r="N137" s="156">
        <f t="shared" si="34"/>
        <v>3.0230792716130312</v>
      </c>
      <c r="O137" s="156">
        <f t="shared" si="34"/>
        <v>3.1221313224490888</v>
      </c>
      <c r="P137" s="156">
        <f t="shared" si="34"/>
        <v>3.2326878128407732</v>
      </c>
      <c r="Q137" s="156">
        <f t="shared" si="34"/>
        <v>3.3498502143986939</v>
      </c>
      <c r="R137" s="156">
        <f t="shared" ref="R137:V137" si="35">IF(R119=0,"",R119/R101)</f>
        <v>3.4847547179253864</v>
      </c>
      <c r="S137" s="156">
        <f t="shared" si="35"/>
        <v>3.6084016633933071</v>
      </c>
      <c r="T137" s="156">
        <f t="shared" si="35"/>
        <v>3.7276779390205843</v>
      </c>
      <c r="U137" s="156">
        <f t="shared" si="35"/>
        <v>3.8104023317413418</v>
      </c>
      <c r="V137" s="156">
        <f t="shared" si="35"/>
        <v>3.8901406144389923</v>
      </c>
      <c r="W137" s="156">
        <f t="shared" ref="W137" si="36">IF(W119=0,"",W119/W101)</f>
        <v>3.973115721694231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0.66900035812548553</v>
      </c>
      <c r="C138" s="155">
        <f t="shared" si="37"/>
        <v>0.6758072269636467</v>
      </c>
      <c r="D138" s="155">
        <f t="shared" si="37"/>
        <v>0.68222783999738712</v>
      </c>
      <c r="E138" s="155">
        <f t="shared" si="37"/>
        <v>0.68638711187441159</v>
      </c>
      <c r="F138" s="155">
        <f t="shared" si="37"/>
        <v>0.68717995298508594</v>
      </c>
      <c r="G138" s="155">
        <f t="shared" si="37"/>
        <v>0.6908607735051514</v>
      </c>
      <c r="H138" s="155">
        <f t="shared" si="37"/>
        <v>0.69572254936676448</v>
      </c>
      <c r="I138" s="155">
        <f t="shared" si="37"/>
        <v>0.70415680734799013</v>
      </c>
      <c r="J138" s="155">
        <f t="shared" si="37"/>
        <v>0.70833254866742457</v>
      </c>
      <c r="K138" s="155">
        <f t="shared" si="37"/>
        <v>0.71476108701642305</v>
      </c>
      <c r="L138" s="155">
        <f t="shared" si="37"/>
        <v>0.71919887598470367</v>
      </c>
      <c r="M138" s="155">
        <f t="shared" si="37"/>
        <v>0.72872613285157761</v>
      </c>
      <c r="N138" s="155">
        <f t="shared" si="37"/>
        <v>0.73345791202298438</v>
      </c>
      <c r="O138" s="155">
        <f t="shared" si="37"/>
        <v>0.73827850402404438</v>
      </c>
      <c r="P138" s="155">
        <f t="shared" si="37"/>
        <v>0.74866838191663132</v>
      </c>
      <c r="Q138" s="155">
        <f t="shared" si="37"/>
        <v>0.75969064001151365</v>
      </c>
      <c r="R138" s="155">
        <f t="shared" ref="R138:V138" si="38">IF(R120=0,"",R120/R102)</f>
        <v>0.76970201762601942</v>
      </c>
      <c r="S138" s="155">
        <f t="shared" si="38"/>
        <v>0.78091980637039671</v>
      </c>
      <c r="T138" s="155">
        <f t="shared" si="38"/>
        <v>0.79322047476912294</v>
      </c>
      <c r="U138" s="155">
        <f t="shared" si="38"/>
        <v>0.80316654447649649</v>
      </c>
      <c r="V138" s="155">
        <f t="shared" si="38"/>
        <v>0.81225477709432692</v>
      </c>
      <c r="W138" s="155">
        <f t="shared" ref="W138" si="39">IF(W120=0,"",W120/W102)</f>
        <v>0.82210469550053522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0.59409879474044802</v>
      </c>
      <c r="C139" s="156">
        <f t="shared" si="40"/>
        <v>0.59567190112780832</v>
      </c>
      <c r="D139" s="156">
        <f t="shared" si="40"/>
        <v>0.59475094843453902</v>
      </c>
      <c r="E139" s="156">
        <f t="shared" si="40"/>
        <v>0.59402091465299534</v>
      </c>
      <c r="F139" s="156">
        <f t="shared" si="40"/>
        <v>0.59939809647974807</v>
      </c>
      <c r="G139" s="156">
        <f t="shared" si="40"/>
        <v>0.60025569718169858</v>
      </c>
      <c r="H139" s="156">
        <f t="shared" si="40"/>
        <v>0.60375250587776064</v>
      </c>
      <c r="I139" s="156">
        <f t="shared" si="40"/>
        <v>0.60420189637672539</v>
      </c>
      <c r="J139" s="156">
        <f t="shared" si="40"/>
        <v>0.60736759874195101</v>
      </c>
      <c r="K139" s="156">
        <f t="shared" si="40"/>
        <v>0.61089204212826831</v>
      </c>
      <c r="L139" s="156">
        <f t="shared" si="40"/>
        <v>0.61436383340059231</v>
      </c>
      <c r="M139" s="156">
        <f t="shared" si="40"/>
        <v>0.62168137050126004</v>
      </c>
      <c r="N139" s="156">
        <f t="shared" si="40"/>
        <v>0.62636913072498446</v>
      </c>
      <c r="O139" s="156">
        <f t="shared" si="40"/>
        <v>0.63459150000408637</v>
      </c>
      <c r="P139" s="156">
        <f t="shared" si="40"/>
        <v>0.65236159910033109</v>
      </c>
      <c r="Q139" s="156">
        <f t="shared" si="40"/>
        <v>0.66705138586320412</v>
      </c>
      <c r="R139" s="156">
        <f t="shared" ref="R139:V139" si="41">IF(R121=0,"",R121/R103)</f>
        <v>0.6884401411963319</v>
      </c>
      <c r="S139" s="156">
        <f t="shared" si="41"/>
        <v>0.70531639620181164</v>
      </c>
      <c r="T139" s="156">
        <f t="shared" si="41"/>
        <v>0.73153778736530095</v>
      </c>
      <c r="U139" s="156">
        <f t="shared" si="41"/>
        <v>0.74903281960919621</v>
      </c>
      <c r="V139" s="156">
        <f t="shared" si="41"/>
        <v>0.76607499502110443</v>
      </c>
      <c r="W139" s="156">
        <f t="shared" ref="W139" si="42">IF(W121=0,"",W121/W103)</f>
        <v>0.78073410970278612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0.86887673833945778</v>
      </c>
      <c r="C140" s="156">
        <f t="shared" si="43"/>
        <v>0.86454966876392381</v>
      </c>
      <c r="D140" s="156">
        <f t="shared" si="43"/>
        <v>0.86960558244528585</v>
      </c>
      <c r="E140" s="156">
        <f t="shared" si="43"/>
        <v>0.88849210733224215</v>
      </c>
      <c r="F140" s="156">
        <f t="shared" si="43"/>
        <v>0.88683552393764575</v>
      </c>
      <c r="G140" s="156">
        <f t="shared" si="43"/>
        <v>0.87537329533969821</v>
      </c>
      <c r="H140" s="156">
        <f t="shared" si="43"/>
        <v>0.88227875885654683</v>
      </c>
      <c r="I140" s="156">
        <f t="shared" si="43"/>
        <v>0.88152217733686844</v>
      </c>
      <c r="J140" s="156">
        <f t="shared" si="43"/>
        <v>0.88547030480625122</v>
      </c>
      <c r="K140" s="156">
        <f t="shared" si="43"/>
        <v>0.88271311961854904</v>
      </c>
      <c r="L140" s="156">
        <f t="shared" si="43"/>
        <v>0.8986222695404249</v>
      </c>
      <c r="M140" s="156">
        <f t="shared" si="43"/>
        <v>0.9245095429475173</v>
      </c>
      <c r="N140" s="156">
        <f t="shared" si="43"/>
        <v>0.9248097627473979</v>
      </c>
      <c r="O140" s="156">
        <f t="shared" si="43"/>
        <v>0.93158517002035091</v>
      </c>
      <c r="P140" s="156">
        <f t="shared" si="43"/>
        <v>0.92984516287737518</v>
      </c>
      <c r="Q140" s="156">
        <f t="shared" si="43"/>
        <v>0.93356730628844864</v>
      </c>
      <c r="R140" s="156">
        <f t="shared" ref="R140:V140" si="44">IF(R122=0,"",R122/R104)</f>
        <v>0.93197190268299657</v>
      </c>
      <c r="S140" s="156">
        <f t="shared" si="44"/>
        <v>0.93748046182136024</v>
      </c>
      <c r="T140" s="156">
        <f t="shared" si="44"/>
        <v>0.9501012580382231</v>
      </c>
      <c r="U140" s="156">
        <f t="shared" si="44"/>
        <v>0.95298990986042276</v>
      </c>
      <c r="V140" s="156">
        <f t="shared" si="44"/>
        <v>0.94731911572235894</v>
      </c>
      <c r="W140" s="156">
        <f t="shared" ref="W140" si="45">IF(W122=0,"",W122/W104)</f>
        <v>0.9617217330592992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0.5871888097056488</v>
      </c>
      <c r="C141" s="157">
        <f t="shared" si="46"/>
        <v>0.59305925022279249</v>
      </c>
      <c r="D141" s="157">
        <f t="shared" si="46"/>
        <v>0.59591761243642327</v>
      </c>
      <c r="E141" s="157">
        <f t="shared" si="46"/>
        <v>0.59463350284379668</v>
      </c>
      <c r="F141" s="157">
        <f t="shared" si="46"/>
        <v>0.60271595039256676</v>
      </c>
      <c r="G141" s="157">
        <f t="shared" si="46"/>
        <v>0.60136286583140941</v>
      </c>
      <c r="H141" s="157">
        <f t="shared" si="46"/>
        <v>0.60723604447713664</v>
      </c>
      <c r="I141" s="157">
        <f t="shared" si="46"/>
        <v>0.60594947812215649</v>
      </c>
      <c r="J141" s="157">
        <f t="shared" si="46"/>
        <v>0.61096826730767129</v>
      </c>
      <c r="K141" s="157">
        <f t="shared" si="46"/>
        <v>0.61479936681972214</v>
      </c>
      <c r="L141" s="157">
        <f t="shared" si="46"/>
        <v>0.61605186572517634</v>
      </c>
      <c r="M141" s="157">
        <f t="shared" si="46"/>
        <v>0.62964117841657674</v>
      </c>
      <c r="N141" s="157">
        <f t="shared" si="46"/>
        <v>0.63079057222514667</v>
      </c>
      <c r="O141" s="157">
        <f t="shared" si="46"/>
        <v>0.63563749106981282</v>
      </c>
      <c r="P141" s="157">
        <f t="shared" si="46"/>
        <v>0.66138302090361512</v>
      </c>
      <c r="Q141" s="157">
        <f t="shared" si="46"/>
        <v>0.66415548184687456</v>
      </c>
      <c r="R141" s="157">
        <f t="shared" ref="R141:V141" si="47">IF(R123=0,"",R123/R105)</f>
        <v>0.69120260132335276</v>
      </c>
      <c r="S141" s="157">
        <f t="shared" si="47"/>
        <v>0.70265078052420582</v>
      </c>
      <c r="T141" s="157">
        <f t="shared" si="47"/>
        <v>0.74526235430961096</v>
      </c>
      <c r="U141" s="157">
        <f t="shared" si="47"/>
        <v>0.75927072406444107</v>
      </c>
      <c r="V141" s="157">
        <f t="shared" si="47"/>
        <v>0.77040779001097126</v>
      </c>
      <c r="W141" s="157">
        <f t="shared" ref="W141" si="48">IF(W123=0,"",W123/W105)</f>
        <v>0.78947993091673774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0.66760279228906916</v>
      </c>
      <c r="C143" s="157">
        <f t="shared" si="52"/>
        <v>0.67346665257038296</v>
      </c>
      <c r="D143" s="157">
        <f t="shared" si="52"/>
        <v>0.6790588250035976</v>
      </c>
      <c r="E143" s="157">
        <f t="shared" si="52"/>
        <v>0.68105610863748767</v>
      </c>
      <c r="F143" s="157">
        <f t="shared" si="52"/>
        <v>0.68340590089170239</v>
      </c>
      <c r="G143" s="157">
        <f t="shared" si="52"/>
        <v>0.68577282166018483</v>
      </c>
      <c r="H143" s="157">
        <f t="shared" si="52"/>
        <v>0.68859989677403077</v>
      </c>
      <c r="I143" s="157">
        <f t="shared" si="52"/>
        <v>0.69330014643377214</v>
      </c>
      <c r="J143" s="157">
        <f t="shared" si="52"/>
        <v>0.69549092218091113</v>
      </c>
      <c r="K143" s="157">
        <f t="shared" si="52"/>
        <v>0.69704732299564942</v>
      </c>
      <c r="L143" s="157">
        <f t="shared" si="52"/>
        <v>0.70053152897073201</v>
      </c>
      <c r="M143" s="157">
        <f t="shared" si="52"/>
        <v>0.7032872001456254</v>
      </c>
      <c r="N143" s="157">
        <f t="shared" si="52"/>
        <v>0.70723147605711811</v>
      </c>
      <c r="O143" s="157">
        <f t="shared" si="52"/>
        <v>0.71037416467373016</v>
      </c>
      <c r="P143" s="157">
        <f t="shared" si="52"/>
        <v>0.71432463352912801</v>
      </c>
      <c r="Q143" s="157">
        <f t="shared" si="52"/>
        <v>0.7207241174997947</v>
      </c>
      <c r="R143" s="157">
        <f t="shared" ref="R143:V143" si="53">IF(R125=0,"",R125/R107)</f>
        <v>0.72875498927087967</v>
      </c>
      <c r="S143" s="157">
        <f t="shared" si="53"/>
        <v>0.73940506701475284</v>
      </c>
      <c r="T143" s="157">
        <f t="shared" si="53"/>
        <v>0.7490377861839822</v>
      </c>
      <c r="U143" s="157">
        <f t="shared" si="53"/>
        <v>0.75822833876809448</v>
      </c>
      <c r="V143" s="157">
        <f t="shared" si="53"/>
        <v>0.76846589762690121</v>
      </c>
      <c r="W143" s="157">
        <f t="shared" ref="W143" si="54">IF(W125=0,"",W125/W107)</f>
        <v>0.77581786034304612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0.8084502434468388</v>
      </c>
      <c r="C144" s="158">
        <f t="shared" si="55"/>
        <v>0.81823196005412036</v>
      </c>
      <c r="D144" s="158">
        <f t="shared" si="55"/>
        <v>0.83170117914204456</v>
      </c>
      <c r="E144" s="158">
        <f t="shared" si="55"/>
        <v>0.84614232018683511</v>
      </c>
      <c r="F144" s="158">
        <f t="shared" si="55"/>
        <v>0.84608972408848093</v>
      </c>
      <c r="G144" s="158">
        <f t="shared" si="55"/>
        <v>0.85299689917848209</v>
      </c>
      <c r="H144" s="158">
        <f t="shared" si="55"/>
        <v>0.8604163755114953</v>
      </c>
      <c r="I144" s="158">
        <f t="shared" si="55"/>
        <v>0.85596117662474669</v>
      </c>
      <c r="J144" s="158">
        <f t="shared" si="55"/>
        <v>0.86442683996430769</v>
      </c>
      <c r="K144" s="158">
        <f t="shared" si="55"/>
        <v>0.86730882999862724</v>
      </c>
      <c r="L144" s="158">
        <f t="shared" si="55"/>
        <v>0.86777978270915213</v>
      </c>
      <c r="M144" s="158">
        <f t="shared" si="55"/>
        <v>0.87726000819266514</v>
      </c>
      <c r="N144" s="158">
        <f t="shared" si="55"/>
        <v>0.8797538529311788</v>
      </c>
      <c r="O144" s="158">
        <f t="shared" si="55"/>
        <v>0.88046311465209881</v>
      </c>
      <c r="P144" s="158">
        <f t="shared" si="55"/>
        <v>0.89202073914055169</v>
      </c>
      <c r="Q144" s="158">
        <f t="shared" si="55"/>
        <v>0.89727071416845872</v>
      </c>
      <c r="R144" s="158">
        <f t="shared" ref="R144:V144" si="56">IF(R126=0,"",R126/R108)</f>
        <v>0.90065804748794531</v>
      </c>
      <c r="S144" s="158">
        <f t="shared" si="56"/>
        <v>0.90207008271366218</v>
      </c>
      <c r="T144" s="158">
        <f t="shared" si="56"/>
        <v>0.9084516357515614</v>
      </c>
      <c r="U144" s="158">
        <f t="shared" si="56"/>
        <v>0.9135651426475867</v>
      </c>
      <c r="V144" s="158">
        <f t="shared" si="56"/>
        <v>0.91936093086933812</v>
      </c>
      <c r="W144" s="158">
        <f t="shared" ref="W144" si="57">IF(W126=0,"",W126/W108)</f>
        <v>0.92108981341289442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0.67775674550149467</v>
      </c>
      <c r="C145" s="156">
        <f t="shared" si="58"/>
        <v>0.6878480159428233</v>
      </c>
      <c r="D145" s="156">
        <f t="shared" si="58"/>
        <v>0.70033059857888968</v>
      </c>
      <c r="E145" s="156">
        <f t="shared" si="58"/>
        <v>0.71227417223331857</v>
      </c>
      <c r="F145" s="156">
        <f t="shared" si="58"/>
        <v>0.71519167132551953</v>
      </c>
      <c r="G145" s="156">
        <f t="shared" si="58"/>
        <v>0.71867105682260468</v>
      </c>
      <c r="H145" s="156">
        <f t="shared" si="58"/>
        <v>0.72271047765792107</v>
      </c>
      <c r="I145" s="156">
        <f t="shared" si="58"/>
        <v>0.72791652566356657</v>
      </c>
      <c r="J145" s="156">
        <f t="shared" si="58"/>
        <v>0.72517795102636518</v>
      </c>
      <c r="K145" s="156">
        <f t="shared" si="58"/>
        <v>0.72851322242241368</v>
      </c>
      <c r="L145" s="156">
        <f t="shared" si="58"/>
        <v>0.72995222856478892</v>
      </c>
      <c r="M145" s="156">
        <f t="shared" si="58"/>
        <v>0.7388526427328741</v>
      </c>
      <c r="N145" s="156">
        <f t="shared" si="58"/>
        <v>0.7420000865670584</v>
      </c>
      <c r="O145" s="156">
        <f t="shared" si="58"/>
        <v>0.74831167437284807</v>
      </c>
      <c r="P145" s="156">
        <f t="shared" si="58"/>
        <v>0.75259729642502271</v>
      </c>
      <c r="Q145" s="156">
        <f t="shared" si="58"/>
        <v>0.76226899013296834</v>
      </c>
      <c r="R145" s="156">
        <f t="shared" ref="R145:V145" si="59">IF(R127=0,"",R127/R109)</f>
        <v>0.76975412752520589</v>
      </c>
      <c r="S145" s="156">
        <f t="shared" si="59"/>
        <v>0.78011719392698331</v>
      </c>
      <c r="T145" s="156">
        <f t="shared" si="59"/>
        <v>0.78519874477179474</v>
      </c>
      <c r="U145" s="156">
        <f t="shared" si="59"/>
        <v>0.79348208296349731</v>
      </c>
      <c r="V145" s="156">
        <f t="shared" si="59"/>
        <v>0.79930554309494972</v>
      </c>
      <c r="W145" s="156">
        <f t="shared" ref="W145" si="60">IF(W127=0,"",W127/W109)</f>
        <v>0.8106786740311297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0.70504685290661417</v>
      </c>
      <c r="C147" s="155">
        <f t="shared" si="64"/>
        <v>0.70640019461746906</v>
      </c>
      <c r="D147" s="155">
        <f t="shared" si="64"/>
        <v>0.70274801262818398</v>
      </c>
      <c r="E147" s="155">
        <f t="shared" si="64"/>
        <v>0.69354894462379191</v>
      </c>
      <c r="F147" s="155">
        <f t="shared" si="64"/>
        <v>0.6937930667377058</v>
      </c>
      <c r="G147" s="155">
        <f t="shared" si="64"/>
        <v>0.70079658103075337</v>
      </c>
      <c r="H147" s="155">
        <f t="shared" si="64"/>
        <v>0.70612458775235865</v>
      </c>
      <c r="I147" s="155">
        <f t="shared" si="64"/>
        <v>0.70875974606124481</v>
      </c>
      <c r="J147" s="155">
        <f t="shared" si="64"/>
        <v>0.7127416227151564</v>
      </c>
      <c r="K147" s="155">
        <f t="shared" si="64"/>
        <v>0.70963205246797978</v>
      </c>
      <c r="L147" s="155">
        <f t="shared" si="64"/>
        <v>0.714090071688401</v>
      </c>
      <c r="M147" s="155">
        <f t="shared" si="64"/>
        <v>0.71194837833028701</v>
      </c>
      <c r="N147" s="155">
        <f t="shared" si="64"/>
        <v>0.71353026186757318</v>
      </c>
      <c r="O147" s="155">
        <f t="shared" si="64"/>
        <v>0.71456236833455089</v>
      </c>
      <c r="P147" s="155">
        <f t="shared" si="64"/>
        <v>0.71653566977804917</v>
      </c>
      <c r="Q147" s="155">
        <f t="shared" si="64"/>
        <v>0.7244683747420928</v>
      </c>
      <c r="R147" s="155">
        <f t="shared" ref="R147:V147" si="65">IF(R129=0,"",R129/R111)</f>
        <v>0.73368960454413867</v>
      </c>
      <c r="S147" s="155">
        <f t="shared" si="65"/>
        <v>0.7403876257370049</v>
      </c>
      <c r="T147" s="155">
        <f t="shared" si="65"/>
        <v>0.74991726634339384</v>
      </c>
      <c r="U147" s="155">
        <f t="shared" si="65"/>
        <v>0.75941557479606925</v>
      </c>
      <c r="V147" s="155">
        <f t="shared" si="65"/>
        <v>0.76856306338189284</v>
      </c>
      <c r="W147" s="155">
        <f t="shared" ref="W147" si="66">IF(W129=0,"",W129/W111)</f>
        <v>0.78295833300953965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0.5774628016869221</v>
      </c>
      <c r="C148" s="156">
        <f t="shared" si="67"/>
        <v>0.57722554072264542</v>
      </c>
      <c r="D148" s="156">
        <f t="shared" si="67"/>
        <v>0.57570220431339436</v>
      </c>
      <c r="E148" s="156">
        <f t="shared" si="67"/>
        <v>0.57447970559512362</v>
      </c>
      <c r="F148" s="156">
        <f t="shared" si="67"/>
        <v>0.57679368803274467</v>
      </c>
      <c r="G148" s="156">
        <f t="shared" si="67"/>
        <v>0.58120256455297692</v>
      </c>
      <c r="H148" s="156">
        <f t="shared" si="67"/>
        <v>0.58513578314104631</v>
      </c>
      <c r="I148" s="156">
        <f t="shared" si="67"/>
        <v>0.58929836800105084</v>
      </c>
      <c r="J148" s="156">
        <f t="shared" si="67"/>
        <v>0.59229904284410062</v>
      </c>
      <c r="K148" s="156">
        <f t="shared" si="67"/>
        <v>0.59342547448594818</v>
      </c>
      <c r="L148" s="156">
        <f t="shared" si="67"/>
        <v>0.59380174466496005</v>
      </c>
      <c r="M148" s="156">
        <f t="shared" si="67"/>
        <v>0.59509411057355066</v>
      </c>
      <c r="N148" s="156">
        <f t="shared" si="67"/>
        <v>0.5952779453956073</v>
      </c>
      <c r="O148" s="156">
        <f t="shared" si="67"/>
        <v>0.59523276777679035</v>
      </c>
      <c r="P148" s="156">
        <f t="shared" si="67"/>
        <v>0.59660489033104502</v>
      </c>
      <c r="Q148" s="156">
        <f t="shared" si="67"/>
        <v>0.59752513553675135</v>
      </c>
      <c r="R148" s="156">
        <f t="shared" ref="R148:V148" si="68">IF(R130=0,"",R130/R112)</f>
        <v>0.59701870650703803</v>
      </c>
      <c r="S148" s="156">
        <f t="shared" si="68"/>
        <v>0.59848176245089457</v>
      </c>
      <c r="T148" s="156">
        <f t="shared" si="68"/>
        <v>0.60036239265807956</v>
      </c>
      <c r="U148" s="156">
        <f t="shared" si="68"/>
        <v>0.60280498407228178</v>
      </c>
      <c r="V148" s="156">
        <f t="shared" si="68"/>
        <v>0.60570790504285821</v>
      </c>
      <c r="W148" s="156">
        <f t="shared" ref="W148" si="69">IF(W130=0,"",W130/W112)</f>
        <v>0.60924667164889579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0.75307922674312744</v>
      </c>
      <c r="C149" s="159">
        <f t="shared" si="70"/>
        <v>0.75549055222161154</v>
      </c>
      <c r="D149" s="159">
        <f t="shared" si="70"/>
        <v>0.75688565706795874</v>
      </c>
      <c r="E149" s="159">
        <f t="shared" si="70"/>
        <v>0.75921778809406548</v>
      </c>
      <c r="F149" s="159">
        <f t="shared" si="70"/>
        <v>0.76043390959745949</v>
      </c>
      <c r="G149" s="159">
        <f t="shared" si="70"/>
        <v>0.76179587093927481</v>
      </c>
      <c r="H149" s="159">
        <f t="shared" si="70"/>
        <v>0.76441939763398514</v>
      </c>
      <c r="I149" s="159">
        <f t="shared" si="70"/>
        <v>0.7654800906495276</v>
      </c>
      <c r="J149" s="159">
        <f t="shared" si="70"/>
        <v>0.76782441086029141</v>
      </c>
      <c r="K149" s="159">
        <f t="shared" si="70"/>
        <v>0.76865919922188619</v>
      </c>
      <c r="L149" s="159">
        <f t="shared" si="70"/>
        <v>0.7699501792269744</v>
      </c>
      <c r="M149" s="159">
        <f t="shared" si="70"/>
        <v>0.77325014717076568</v>
      </c>
      <c r="N149" s="159">
        <f t="shared" si="70"/>
        <v>0.77736150991309949</v>
      </c>
      <c r="O149" s="159">
        <f t="shared" si="70"/>
        <v>0.78174733276574826</v>
      </c>
      <c r="P149" s="159">
        <f t="shared" si="70"/>
        <v>0.78539490569734272</v>
      </c>
      <c r="Q149" s="159">
        <f t="shared" si="70"/>
        <v>0.790242717195204</v>
      </c>
      <c r="R149" s="159">
        <f t="shared" ref="R149:V149" si="71">IF(R131=0,"",R131/R113)</f>
        <v>0.79458047323140635</v>
      </c>
      <c r="S149" s="159">
        <f t="shared" si="71"/>
        <v>0.80316907617865463</v>
      </c>
      <c r="T149" s="159">
        <f t="shared" si="71"/>
        <v>0.81129058784070562</v>
      </c>
      <c r="U149" s="159">
        <f t="shared" si="71"/>
        <v>0.82185065058330931</v>
      </c>
      <c r="V149" s="159">
        <f t="shared" si="71"/>
        <v>0.83320575540523079</v>
      </c>
      <c r="W149" s="159">
        <f t="shared" ref="W149" si="72">IF(W131=0,"",W131/W113)</f>
        <v>0.84455019394567588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138.59785050540165</v>
      </c>
      <c r="C151" s="117">
        <f t="shared" si="73"/>
        <v>167.43011600528172</v>
      </c>
      <c r="D151" s="117">
        <f t="shared" si="73"/>
        <v>242.93986456548896</v>
      </c>
      <c r="E151" s="117">
        <f t="shared" si="73"/>
        <v>346.60660998316462</v>
      </c>
      <c r="F151" s="117">
        <f t="shared" si="73"/>
        <v>440.0077947387723</v>
      </c>
      <c r="G151" s="117">
        <f t="shared" si="73"/>
        <v>499.72511352094148</v>
      </c>
      <c r="H151" s="117">
        <f t="shared" si="73"/>
        <v>573.53041703378813</v>
      </c>
      <c r="I151" s="117">
        <f t="shared" si="73"/>
        <v>680.3260582042958</v>
      </c>
      <c r="J151" s="117">
        <f t="shared" si="73"/>
        <v>763.40574523113287</v>
      </c>
      <c r="K151" s="117">
        <f t="shared" si="73"/>
        <v>903.823183830061</v>
      </c>
      <c r="L151" s="117">
        <f t="shared" si="73"/>
        <v>1048.8901203741543</v>
      </c>
      <c r="M151" s="117">
        <f t="shared" si="73"/>
        <v>1099.6133678739134</v>
      </c>
      <c r="N151" s="117">
        <f t="shared" si="73"/>
        <v>1138.7418743982344</v>
      </c>
      <c r="O151" s="117">
        <f t="shared" si="73"/>
        <v>1223.0039851252732</v>
      </c>
      <c r="P151" s="117">
        <f t="shared" si="73"/>
        <v>1259.9635506212169</v>
      </c>
      <c r="Q151" s="117">
        <f t="shared" si="73"/>
        <v>1244.4055317775437</v>
      </c>
      <c r="R151" s="117">
        <f t="shared" ref="R151:V151" si="74">R152+R154+R156+R165</f>
        <v>1287.3502233014838</v>
      </c>
      <c r="S151" s="117">
        <f t="shared" si="74"/>
        <v>1338.9399258484477</v>
      </c>
      <c r="T151" s="117">
        <f t="shared" si="74"/>
        <v>1413.803461712007</v>
      </c>
      <c r="U151" s="117">
        <f t="shared" si="74"/>
        <v>1432.0015979032983</v>
      </c>
      <c r="V151" s="117">
        <f t="shared" si="74"/>
        <v>1583.746410825494</v>
      </c>
      <c r="W151" s="117">
        <f t="shared" ref="W151" si="75">W152+W154+W156+W165</f>
        <v>1549.5475185776274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87.598929417573444</v>
      </c>
      <c r="C156" s="122">
        <v>103.09934817155816</v>
      </c>
      <c r="D156" s="122">
        <v>142.19411953190087</v>
      </c>
      <c r="E156" s="122">
        <v>186.40179221390628</v>
      </c>
      <c r="F156" s="122">
        <v>238.52853738446206</v>
      </c>
      <c r="G156" s="122">
        <v>273.29930375678668</v>
      </c>
      <c r="H156" s="122">
        <v>313.45650557483202</v>
      </c>
      <c r="I156" s="122">
        <v>360.18134014404342</v>
      </c>
      <c r="J156" s="122">
        <v>411.06030527286242</v>
      </c>
      <c r="K156" s="122">
        <v>475.2926613172437</v>
      </c>
      <c r="L156" s="122">
        <v>537.60405179742077</v>
      </c>
      <c r="M156" s="122">
        <v>540.39569066352226</v>
      </c>
      <c r="N156" s="122">
        <v>548.11736456586482</v>
      </c>
      <c r="O156" s="122">
        <v>580.58213036622067</v>
      </c>
      <c r="P156" s="122">
        <v>602.67850286878581</v>
      </c>
      <c r="Q156" s="122">
        <v>585.97646348430646</v>
      </c>
      <c r="R156" s="122">
        <v>639.37432015295042</v>
      </c>
      <c r="S156" s="122">
        <v>646.02653423242964</v>
      </c>
      <c r="T156" s="122">
        <v>701.73227576974557</v>
      </c>
      <c r="U156" s="122">
        <v>694.22013227972752</v>
      </c>
      <c r="V156" s="122">
        <v>763.84927562651922</v>
      </c>
      <c r="W156" s="122">
        <v>754.74110997057608</v>
      </c>
      <c r="DA156" s="130" t="s">
        <v>2213</v>
      </c>
    </row>
    <row r="157" spans="1:105" ht="12" customHeight="1" x14ac:dyDescent="0.25">
      <c r="A157" s="97" t="s">
        <v>124</v>
      </c>
      <c r="B157" s="98">
        <v>87.475770818130528</v>
      </c>
      <c r="C157" s="98">
        <v>102.94561614287899</v>
      </c>
      <c r="D157" s="98">
        <v>141.96737164804176</v>
      </c>
      <c r="E157" s="98">
        <v>185.98007931544791</v>
      </c>
      <c r="F157" s="98">
        <v>238.00428668755291</v>
      </c>
      <c r="G157" s="98">
        <v>272.70949653434911</v>
      </c>
      <c r="H157" s="98">
        <v>312.81234753362583</v>
      </c>
      <c r="I157" s="98">
        <v>359.49592591275501</v>
      </c>
      <c r="J157" s="98">
        <v>410.06145938894298</v>
      </c>
      <c r="K157" s="98">
        <v>473.98660612820157</v>
      </c>
      <c r="L157" s="98">
        <v>535.55521667459004</v>
      </c>
      <c r="M157" s="98">
        <v>538.75673010626167</v>
      </c>
      <c r="N157" s="98">
        <v>546.19020875086596</v>
      </c>
      <c r="O157" s="98">
        <v>578.50189943321084</v>
      </c>
      <c r="P157" s="98">
        <v>600.12538415494419</v>
      </c>
      <c r="Q157" s="98">
        <v>583.59973932513208</v>
      </c>
      <c r="R157" s="98">
        <v>636.51761427635961</v>
      </c>
      <c r="S157" s="98">
        <v>643.10551280962272</v>
      </c>
      <c r="T157" s="98">
        <v>698.93213975235437</v>
      </c>
      <c r="U157" s="98">
        <v>691.44126608831107</v>
      </c>
      <c r="V157" s="98">
        <v>759.65753631716177</v>
      </c>
      <c r="W157" s="98">
        <v>752.04503351523033</v>
      </c>
      <c r="DA157" s="63" t="s">
        <v>2214</v>
      </c>
    </row>
    <row r="158" spans="1:105" ht="12" customHeight="1" x14ac:dyDescent="0.25">
      <c r="A158" s="97" t="s">
        <v>123</v>
      </c>
      <c r="B158" s="98">
        <v>0.12315859944291725</v>
      </c>
      <c r="C158" s="98">
        <v>0.15373202867916699</v>
      </c>
      <c r="D158" s="98">
        <v>0.22674788385905323</v>
      </c>
      <c r="E158" s="98">
        <v>0.42171289845835758</v>
      </c>
      <c r="F158" s="98">
        <v>0.52425069690913795</v>
      </c>
      <c r="G158" s="98">
        <v>0.58980722243763439</v>
      </c>
      <c r="H158" s="98">
        <v>0.64415804120617415</v>
      </c>
      <c r="I158" s="98">
        <v>0.68541423128831069</v>
      </c>
      <c r="J158" s="98">
        <v>0.99884588391949203</v>
      </c>
      <c r="K158" s="98">
        <v>1.3060551890420877</v>
      </c>
      <c r="L158" s="98">
        <v>2.0488351228306585</v>
      </c>
      <c r="M158" s="98">
        <v>1.6389605572605284</v>
      </c>
      <c r="N158" s="98">
        <v>1.9271558149987629</v>
      </c>
      <c r="O158" s="98">
        <v>2.0802309330098372</v>
      </c>
      <c r="P158" s="98">
        <v>2.5531187138414193</v>
      </c>
      <c r="Q158" s="98">
        <v>2.3767241591744486</v>
      </c>
      <c r="R158" s="98">
        <v>2.8567058765908082</v>
      </c>
      <c r="S158" s="98">
        <v>2.9210214228068239</v>
      </c>
      <c r="T158" s="98">
        <v>2.8001360173912069</v>
      </c>
      <c r="U158" s="98">
        <v>2.7788661914165131</v>
      </c>
      <c r="V158" s="98">
        <v>4.1917393093573123</v>
      </c>
      <c r="W158" s="98">
        <v>2.6960764553457586</v>
      </c>
      <c r="DA158" s="63" t="s">
        <v>2215</v>
      </c>
    </row>
    <row r="159" spans="1:105" ht="12" customHeight="1" x14ac:dyDescent="0.25">
      <c r="A159" s="100" t="s">
        <v>50</v>
      </c>
      <c r="B159" s="101">
        <v>0.12315859944291725</v>
      </c>
      <c r="C159" s="101">
        <v>0.15373202867916699</v>
      </c>
      <c r="D159" s="101">
        <v>0.22674788385905323</v>
      </c>
      <c r="E159" s="101">
        <v>0.42171289845835758</v>
      </c>
      <c r="F159" s="101">
        <v>0.52425069690913795</v>
      </c>
      <c r="G159" s="101">
        <v>0.58980722243763439</v>
      </c>
      <c r="H159" s="101">
        <v>0.64415804120617415</v>
      </c>
      <c r="I159" s="101">
        <v>0.68541423128831069</v>
      </c>
      <c r="J159" s="101">
        <v>0.99884588391949203</v>
      </c>
      <c r="K159" s="101">
        <v>1.3060551890420877</v>
      </c>
      <c r="L159" s="101">
        <v>2.0488351228306585</v>
      </c>
      <c r="M159" s="101">
        <v>1.6389605572605284</v>
      </c>
      <c r="N159" s="101">
        <v>1.9271558149987629</v>
      </c>
      <c r="O159" s="101">
        <v>2.0802309330098372</v>
      </c>
      <c r="P159" s="101">
        <v>2.5531187138414193</v>
      </c>
      <c r="Q159" s="101">
        <v>2.3767241591744486</v>
      </c>
      <c r="R159" s="101">
        <v>2.8567058765908082</v>
      </c>
      <c r="S159" s="101">
        <v>2.9210214228068239</v>
      </c>
      <c r="T159" s="101">
        <v>2.8001360173912069</v>
      </c>
      <c r="U159" s="101">
        <v>2.7788661914165131</v>
      </c>
      <c r="V159" s="101">
        <v>4.1917393093573123</v>
      </c>
      <c r="W159" s="101">
        <v>2.6960764553457586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50.998921087828222</v>
      </c>
      <c r="C165" s="122">
        <v>64.33076783372357</v>
      </c>
      <c r="D165" s="122">
        <v>100.74574503358808</v>
      </c>
      <c r="E165" s="122">
        <v>160.20481776925834</v>
      </c>
      <c r="F165" s="122">
        <v>201.47925735431022</v>
      </c>
      <c r="G165" s="122">
        <v>226.42580976415482</v>
      </c>
      <c r="H165" s="122">
        <v>260.07391145895616</v>
      </c>
      <c r="I165" s="122">
        <v>320.14471806025244</v>
      </c>
      <c r="J165" s="122">
        <v>352.34543995827039</v>
      </c>
      <c r="K165" s="122">
        <v>428.53052251281724</v>
      </c>
      <c r="L165" s="122">
        <v>511.28606857673361</v>
      </c>
      <c r="M165" s="122">
        <v>559.21767721039112</v>
      </c>
      <c r="N165" s="122">
        <v>590.62450983236965</v>
      </c>
      <c r="O165" s="122">
        <v>642.42185475905251</v>
      </c>
      <c r="P165" s="122">
        <v>657.28504775243107</v>
      </c>
      <c r="Q165" s="122">
        <v>658.42906829323738</v>
      </c>
      <c r="R165" s="122">
        <v>647.97590314853346</v>
      </c>
      <c r="S165" s="122">
        <v>692.91339161601809</v>
      </c>
      <c r="T165" s="122">
        <v>712.07118594226154</v>
      </c>
      <c r="U165" s="122">
        <v>737.78146562357074</v>
      </c>
      <c r="V165" s="122">
        <v>819.89713519897464</v>
      </c>
      <c r="W165" s="122">
        <v>794.80640860705137</v>
      </c>
      <c r="DA165" s="130" t="s">
        <v>2222</v>
      </c>
    </row>
    <row r="166" spans="1:105" ht="12" customHeight="1" x14ac:dyDescent="0.25">
      <c r="A166" s="97" t="s">
        <v>50</v>
      </c>
      <c r="B166" s="98">
        <v>50.998921087828222</v>
      </c>
      <c r="C166" s="98">
        <v>64.33076783372357</v>
      </c>
      <c r="D166" s="98">
        <v>100.74574503358808</v>
      </c>
      <c r="E166" s="98">
        <v>160.20481776925834</v>
      </c>
      <c r="F166" s="98">
        <v>201.47925735431022</v>
      </c>
      <c r="G166" s="98">
        <v>226.42580976415482</v>
      </c>
      <c r="H166" s="98">
        <v>260.07391145895616</v>
      </c>
      <c r="I166" s="98">
        <v>320.14471806025244</v>
      </c>
      <c r="J166" s="98">
        <v>352.34543995827039</v>
      </c>
      <c r="K166" s="98">
        <v>428.53052251281724</v>
      </c>
      <c r="L166" s="98">
        <v>511.28606857673361</v>
      </c>
      <c r="M166" s="98">
        <v>559.21767721039112</v>
      </c>
      <c r="N166" s="98">
        <v>590.62450983236965</v>
      </c>
      <c r="O166" s="98">
        <v>642.42185475905251</v>
      </c>
      <c r="P166" s="98">
        <v>657.28504775243107</v>
      </c>
      <c r="Q166" s="98">
        <v>658.42906829323738</v>
      </c>
      <c r="R166" s="98">
        <v>647.97590314853346</v>
      </c>
      <c r="S166" s="98">
        <v>692.91339161601809</v>
      </c>
      <c r="T166" s="98">
        <v>712.07118594226154</v>
      </c>
      <c r="U166" s="98">
        <v>737.78146562357074</v>
      </c>
      <c r="V166" s="98">
        <v>819.89713519897464</v>
      </c>
      <c r="W166" s="98">
        <v>794.80640860705137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8600.774657211894</v>
      </c>
      <c r="C169" s="117">
        <f t="shared" si="78"/>
        <v>9037.427603440894</v>
      </c>
      <c r="D169" s="117">
        <f t="shared" si="78"/>
        <v>8638.4170539367315</v>
      </c>
      <c r="E169" s="117">
        <f t="shared" si="78"/>
        <v>8619.9569152514232</v>
      </c>
      <c r="F169" s="117">
        <f t="shared" si="78"/>
        <v>8032.0445451814794</v>
      </c>
      <c r="G169" s="117">
        <f t="shared" si="78"/>
        <v>7975.7386314869836</v>
      </c>
      <c r="H169" s="117">
        <f t="shared" si="78"/>
        <v>7618.4164547375331</v>
      </c>
      <c r="I169" s="117">
        <f t="shared" si="78"/>
        <v>7122.0318712346698</v>
      </c>
      <c r="J169" s="117">
        <f t="shared" si="78"/>
        <v>6834.2625356197932</v>
      </c>
      <c r="K169" s="117">
        <f t="shared" si="78"/>
        <v>6744.3822098008786</v>
      </c>
      <c r="L169" s="117">
        <f t="shared" si="78"/>
        <v>7251.3619314984699</v>
      </c>
      <c r="M169" s="117">
        <f t="shared" si="78"/>
        <v>6519.4719557974577</v>
      </c>
      <c r="N169" s="117">
        <f t="shared" si="78"/>
        <v>6508.55915084351</v>
      </c>
      <c r="O169" s="117">
        <f t="shared" si="78"/>
        <v>6315.3839308020706</v>
      </c>
      <c r="P169" s="117">
        <f t="shared" si="78"/>
        <v>5633.0566590339031</v>
      </c>
      <c r="Q169" s="117">
        <f t="shared" si="78"/>
        <v>5568.574241179821</v>
      </c>
      <c r="R169" s="117">
        <f t="shared" ref="R169:V169" si="79">R170+R172+R174+R183</f>
        <v>5667.9844552685936</v>
      </c>
      <c r="S169" s="117">
        <f t="shared" si="79"/>
        <v>5505.8775221906544</v>
      </c>
      <c r="T169" s="117">
        <f t="shared" si="79"/>
        <v>5349.1401993958425</v>
      </c>
      <c r="U169" s="117">
        <f t="shared" si="79"/>
        <v>5163.9437640446313</v>
      </c>
      <c r="V169" s="117">
        <f t="shared" si="79"/>
        <v>5065.540589257751</v>
      </c>
      <c r="W169" s="117">
        <f t="shared" ref="W169" si="80">W170+W172+W174+W183</f>
        <v>5314.9858373533079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6427.1925004743107</v>
      </c>
      <c r="C170" s="122">
        <f t="shared" si="81"/>
        <v>6880.7614085803325</v>
      </c>
      <c r="D170" s="122">
        <f t="shared" si="81"/>
        <v>6415.9389917591543</v>
      </c>
      <c r="E170" s="122">
        <f t="shared" si="81"/>
        <v>6276.3123838958682</v>
      </c>
      <c r="F170" s="122">
        <f t="shared" si="81"/>
        <v>5696.7010450434664</v>
      </c>
      <c r="G170" s="122">
        <f t="shared" si="81"/>
        <v>5634.6464956140853</v>
      </c>
      <c r="H170" s="122">
        <f t="shared" si="81"/>
        <v>5249.6658350293355</v>
      </c>
      <c r="I170" s="122">
        <f t="shared" si="81"/>
        <v>4753.5239090046525</v>
      </c>
      <c r="J170" s="122">
        <f t="shared" si="81"/>
        <v>4534.9064340814284</v>
      </c>
      <c r="K170" s="122">
        <f t="shared" si="81"/>
        <v>4450.8076109176191</v>
      </c>
      <c r="L170" s="122">
        <f t="shared" si="81"/>
        <v>4776.9847564095026</v>
      </c>
      <c r="M170" s="122">
        <f t="shared" si="81"/>
        <v>4054.4160783596376</v>
      </c>
      <c r="N170" s="122">
        <f t="shared" si="81"/>
        <v>4054.1719405337808</v>
      </c>
      <c r="O170" s="122">
        <f t="shared" si="81"/>
        <v>3851.2891184492842</v>
      </c>
      <c r="P170" s="122">
        <f t="shared" si="81"/>
        <v>3330.5797876072525</v>
      </c>
      <c r="Q170" s="122">
        <f t="shared" si="81"/>
        <v>3231.7970238402918</v>
      </c>
      <c r="R170" s="122">
        <f t="shared" si="81"/>
        <v>3271.6571792237132</v>
      </c>
      <c r="S170" s="122">
        <f t="shared" si="81"/>
        <v>3058.1501801202739</v>
      </c>
      <c r="T170" s="122">
        <f t="shared" si="81"/>
        <v>2865.1202889234155</v>
      </c>
      <c r="U170" s="122">
        <f t="shared" si="81"/>
        <v>2712.2148980397583</v>
      </c>
      <c r="V170" s="122">
        <f t="shared" si="81"/>
        <v>2564.3221849362799</v>
      </c>
      <c r="W170" s="122">
        <f t="shared" si="81"/>
        <v>2827.4404869205268</v>
      </c>
      <c r="DA170" s="130" t="s">
        <v>2377</v>
      </c>
    </row>
    <row r="171" spans="1:105" ht="12" customHeight="1" x14ac:dyDescent="0.25">
      <c r="A171" s="97" t="s">
        <v>53</v>
      </c>
      <c r="B171" s="98">
        <v>6427.1925004743107</v>
      </c>
      <c r="C171" s="98">
        <v>6880.7614085803325</v>
      </c>
      <c r="D171" s="98">
        <v>6415.9389917591543</v>
      </c>
      <c r="E171" s="98">
        <v>6276.3123838958682</v>
      </c>
      <c r="F171" s="98">
        <v>5696.7010450434664</v>
      </c>
      <c r="G171" s="98">
        <v>5634.6464956140853</v>
      </c>
      <c r="H171" s="98">
        <v>5249.6658350293355</v>
      </c>
      <c r="I171" s="98">
        <v>4753.5239090046525</v>
      </c>
      <c r="J171" s="98">
        <v>4534.9064340814284</v>
      </c>
      <c r="K171" s="98">
        <v>4450.8076109176191</v>
      </c>
      <c r="L171" s="98">
        <v>4776.9847564095026</v>
      </c>
      <c r="M171" s="98">
        <v>4054.4160783596376</v>
      </c>
      <c r="N171" s="98">
        <v>4054.1719405337808</v>
      </c>
      <c r="O171" s="98">
        <v>3851.2891184492842</v>
      </c>
      <c r="P171" s="98">
        <v>3330.5797876072525</v>
      </c>
      <c r="Q171" s="98">
        <v>3231.7970238402918</v>
      </c>
      <c r="R171" s="98">
        <v>3271.6571792237132</v>
      </c>
      <c r="S171" s="98">
        <v>3058.1501801202739</v>
      </c>
      <c r="T171" s="98">
        <v>2865.1202889234155</v>
      </c>
      <c r="U171" s="98">
        <v>2712.2148980397583</v>
      </c>
      <c r="V171" s="98">
        <v>2564.3221849362799</v>
      </c>
      <c r="W171" s="98">
        <v>2827.4404869205268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120.98867068218406</v>
      </c>
      <c r="C172" s="122">
        <f t="shared" si="82"/>
        <v>115.37732789957779</v>
      </c>
      <c r="D172" s="122">
        <f t="shared" si="82"/>
        <v>84.185461367516027</v>
      </c>
      <c r="E172" s="122">
        <f t="shared" si="82"/>
        <v>145.05476626802198</v>
      </c>
      <c r="F172" s="122">
        <f t="shared" si="82"/>
        <v>80.075770988270818</v>
      </c>
      <c r="G172" s="122">
        <f t="shared" si="82"/>
        <v>87.196452681083187</v>
      </c>
      <c r="H172" s="122">
        <f t="shared" si="82"/>
        <v>108.48447302142843</v>
      </c>
      <c r="I172" s="122">
        <f t="shared" si="82"/>
        <v>78.79088378092662</v>
      </c>
      <c r="J172" s="122">
        <f t="shared" si="82"/>
        <v>79.967816863835822</v>
      </c>
      <c r="K172" s="122">
        <f t="shared" si="82"/>
        <v>96.801036945841929</v>
      </c>
      <c r="L172" s="122">
        <f t="shared" si="82"/>
        <v>112.74176773644372</v>
      </c>
      <c r="M172" s="122">
        <f t="shared" si="82"/>
        <v>109.99492724731788</v>
      </c>
      <c r="N172" s="122">
        <f t="shared" si="82"/>
        <v>120.8347988539732</v>
      </c>
      <c r="O172" s="122">
        <f t="shared" si="82"/>
        <v>107.88279673576095</v>
      </c>
      <c r="P172" s="122">
        <f t="shared" si="82"/>
        <v>97.496026579465209</v>
      </c>
      <c r="Q172" s="122">
        <f t="shared" si="82"/>
        <v>111.24251781267569</v>
      </c>
      <c r="R172" s="122">
        <f t="shared" si="82"/>
        <v>124.40721940254444</v>
      </c>
      <c r="S172" s="122">
        <f t="shared" si="82"/>
        <v>133.45523957289134</v>
      </c>
      <c r="T172" s="122">
        <f t="shared" si="82"/>
        <v>126.83027976676853</v>
      </c>
      <c r="U172" s="122">
        <f t="shared" si="82"/>
        <v>143.44041871587103</v>
      </c>
      <c r="V172" s="122">
        <f t="shared" si="82"/>
        <v>149.29758041194637</v>
      </c>
      <c r="W172" s="122">
        <f t="shared" si="82"/>
        <v>162.48415944780425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120.98867068218406</v>
      </c>
      <c r="C173" s="98">
        <f>RES_hhdet_fech!C147</f>
        <v>115.37732789957779</v>
      </c>
      <c r="D173" s="98">
        <f>RES_hhdet_fech!D147</f>
        <v>84.185461367516027</v>
      </c>
      <c r="E173" s="98">
        <f>RES_hhdet_fech!E147</f>
        <v>145.05476626802198</v>
      </c>
      <c r="F173" s="98">
        <f>RES_hhdet_fech!F147</f>
        <v>80.075770988270818</v>
      </c>
      <c r="G173" s="98">
        <f>RES_hhdet_fech!G147</f>
        <v>87.196452681083187</v>
      </c>
      <c r="H173" s="98">
        <f>RES_hhdet_fech!H147</f>
        <v>108.48447302142843</v>
      </c>
      <c r="I173" s="98">
        <f>RES_hhdet_fech!I147</f>
        <v>78.79088378092662</v>
      </c>
      <c r="J173" s="98">
        <f>RES_hhdet_fech!J147</f>
        <v>79.967816863835822</v>
      </c>
      <c r="K173" s="98">
        <f>RES_hhdet_fech!K147</f>
        <v>96.801036945841929</v>
      </c>
      <c r="L173" s="98">
        <f>RES_hhdet_fech!L147</f>
        <v>112.74176773644372</v>
      </c>
      <c r="M173" s="98">
        <f>RES_hhdet_fech!M147</f>
        <v>109.99492724731788</v>
      </c>
      <c r="N173" s="98">
        <f>RES_hhdet_fech!N147</f>
        <v>120.8347988539732</v>
      </c>
      <c r="O173" s="98">
        <f>RES_hhdet_fech!O147</f>
        <v>107.88279673576095</v>
      </c>
      <c r="P173" s="98">
        <f>RES_hhdet_fech!P147</f>
        <v>97.496026579465209</v>
      </c>
      <c r="Q173" s="98">
        <f>RES_hhdet_fech!Q147</f>
        <v>111.24251781267569</v>
      </c>
      <c r="R173" s="98">
        <f>RES_hhdet_fech!R147</f>
        <v>124.40721940254444</v>
      </c>
      <c r="S173" s="98">
        <f>RES_hhdet_fech!S147</f>
        <v>133.45523957289134</v>
      </c>
      <c r="T173" s="98">
        <f>RES_hhdet_fech!T147</f>
        <v>126.83027976676853</v>
      </c>
      <c r="U173" s="98">
        <f>RES_hhdet_fech!U147</f>
        <v>143.44041871587103</v>
      </c>
      <c r="V173" s="98">
        <f>RES_hhdet_fech!V147</f>
        <v>149.29758041194637</v>
      </c>
      <c r="W173" s="98">
        <f>RES_hhdet_fech!W147</f>
        <v>162.48415944780425</v>
      </c>
      <c r="DA173" s="63" t="s">
        <v>2380</v>
      </c>
    </row>
    <row r="174" spans="1:105" ht="12" customHeight="1" x14ac:dyDescent="0.25">
      <c r="A174" s="121" t="s">
        <v>55</v>
      </c>
      <c r="B174" s="122">
        <v>1562.7337823519556</v>
      </c>
      <c r="C174" s="122">
        <v>1509.4560830343648</v>
      </c>
      <c r="D174" s="122">
        <v>1524.1480237761043</v>
      </c>
      <c r="E174" s="122">
        <v>1518.4505810066214</v>
      </c>
      <c r="F174" s="122">
        <v>1541.5395846126391</v>
      </c>
      <c r="G174" s="122">
        <v>1525.9081511677891</v>
      </c>
      <c r="H174" s="122">
        <v>1526.5248070744876</v>
      </c>
      <c r="I174" s="122">
        <v>1527.7358946003628</v>
      </c>
      <c r="J174" s="122">
        <v>1480.0242493564838</v>
      </c>
      <c r="K174" s="122">
        <v>1466.4751779733606</v>
      </c>
      <c r="L174" s="122">
        <v>1522.7568826674719</v>
      </c>
      <c r="M174" s="122">
        <v>1569.3046194641929</v>
      </c>
      <c r="N174" s="122">
        <v>1569.37211505755</v>
      </c>
      <c r="O174" s="122">
        <v>1603.9287743600448</v>
      </c>
      <c r="P174" s="122">
        <v>1505.1071945420947</v>
      </c>
      <c r="Q174" s="122">
        <v>1523.4911942616629</v>
      </c>
      <c r="R174" s="122">
        <v>1550.7026212782905</v>
      </c>
      <c r="S174" s="122">
        <v>1578.5406982455791</v>
      </c>
      <c r="T174" s="122">
        <v>1610.1562444162635</v>
      </c>
      <c r="U174" s="122">
        <v>1574.707736704031</v>
      </c>
      <c r="V174" s="122">
        <v>1595.2093589310309</v>
      </c>
      <c r="W174" s="122">
        <v>1584.8044579242885</v>
      </c>
      <c r="DA174" s="130" t="s">
        <v>2381</v>
      </c>
    </row>
    <row r="175" spans="1:105" ht="12" customHeight="1" x14ac:dyDescent="0.25">
      <c r="A175" s="97" t="s">
        <v>124</v>
      </c>
      <c r="B175" s="98">
        <v>1670.5031817583283</v>
      </c>
      <c r="C175" s="98">
        <v>1596.0944833384499</v>
      </c>
      <c r="D175" s="98">
        <v>1536.7031608486175</v>
      </c>
      <c r="E175" s="98">
        <v>1490.5492047322605</v>
      </c>
      <c r="F175" s="98">
        <v>1552.7872517268611</v>
      </c>
      <c r="G175" s="98">
        <v>1511.1395267171695</v>
      </c>
      <c r="H175" s="98">
        <v>1516.2239663442597</v>
      </c>
      <c r="I175" s="98">
        <v>1509.9648951719844</v>
      </c>
      <c r="J175" s="98">
        <v>1529.1989034321095</v>
      </c>
      <c r="K175" s="98">
        <v>1533.6561564988083</v>
      </c>
      <c r="L175" s="98">
        <v>1611.254893562068</v>
      </c>
      <c r="M175" s="98">
        <v>1539.1603129275986</v>
      </c>
      <c r="N175" s="98">
        <v>1482.3600551553486</v>
      </c>
      <c r="O175" s="98">
        <v>1460.2365387032021</v>
      </c>
      <c r="P175" s="98">
        <v>1400.4329025940474</v>
      </c>
      <c r="Q175" s="98">
        <v>1304.0475127211978</v>
      </c>
      <c r="R175" s="98">
        <v>1376.2150027458686</v>
      </c>
      <c r="S175" s="98">
        <v>1350.3675220957593</v>
      </c>
      <c r="T175" s="98">
        <v>1434.8672807955097</v>
      </c>
      <c r="U175" s="98">
        <v>1370.6738564711018</v>
      </c>
      <c r="V175" s="98">
        <v>1469.112202354705</v>
      </c>
      <c r="W175" s="98">
        <v>1369.2292461342772</v>
      </c>
      <c r="DA175" s="63" t="s">
        <v>2382</v>
      </c>
    </row>
    <row r="176" spans="1:105" ht="12" customHeight="1" x14ac:dyDescent="0.25">
      <c r="A176" s="97" t="s">
        <v>123</v>
      </c>
      <c r="B176" s="98">
        <v>1031.9748040592797</v>
      </c>
      <c r="C176" s="98">
        <v>1026.3586154577411</v>
      </c>
      <c r="D176" s="98">
        <v>1001.3926447216238</v>
      </c>
      <c r="E176" s="98">
        <v>977.94682454983581</v>
      </c>
      <c r="F176" s="98">
        <v>994.61215589480423</v>
      </c>
      <c r="G176" s="98">
        <v>987.76165690559048</v>
      </c>
      <c r="H176" s="98">
        <v>1001.4826967623439</v>
      </c>
      <c r="I176" s="98">
        <v>1006.8659214674419</v>
      </c>
      <c r="J176" s="98">
        <v>1020.4956223284136</v>
      </c>
      <c r="K176" s="98">
        <v>1035.3567398244152</v>
      </c>
      <c r="L176" s="98">
        <v>1055.8543505587836</v>
      </c>
      <c r="M176" s="98">
        <v>923.53024533529731</v>
      </c>
      <c r="N176" s="98">
        <v>895.86659698853123</v>
      </c>
      <c r="O176" s="98">
        <v>898.17981804047088</v>
      </c>
      <c r="P176" s="98">
        <v>870.46011675285592</v>
      </c>
      <c r="Q176" s="98">
        <v>821.80171536086391</v>
      </c>
      <c r="R176" s="98">
        <v>883.68992760116748</v>
      </c>
      <c r="S176" s="98">
        <v>888.51248545554211</v>
      </c>
      <c r="T176" s="98">
        <v>933.80317395167003</v>
      </c>
      <c r="U176" s="98">
        <v>922.48445408887528</v>
      </c>
      <c r="V176" s="98">
        <v>1059.3067488570791</v>
      </c>
      <c r="W176" s="98">
        <v>956.5527552310059</v>
      </c>
      <c r="DA176" s="63" t="s">
        <v>2383</v>
      </c>
    </row>
    <row r="177" spans="1:105" ht="12" customHeight="1" x14ac:dyDescent="0.25">
      <c r="A177" s="100" t="s">
        <v>50</v>
      </c>
      <c r="B177" s="101">
        <v>327.79126496853428</v>
      </c>
      <c r="C177" s="101">
        <v>341.62372410937672</v>
      </c>
      <c r="D177" s="101">
        <v>323.14204892562094</v>
      </c>
      <c r="E177" s="101">
        <v>269.01283236699476</v>
      </c>
      <c r="F177" s="101">
        <v>283.31055228193173</v>
      </c>
      <c r="G177" s="101">
        <v>308.80585308914442</v>
      </c>
      <c r="H177" s="101">
        <v>300.1695659409686</v>
      </c>
      <c r="I177" s="101">
        <v>302.7309328780708</v>
      </c>
      <c r="J177" s="101">
        <v>300.430640356688</v>
      </c>
      <c r="K177" s="101">
        <v>315.248085376544</v>
      </c>
      <c r="L177" s="101">
        <v>278.78796170656881</v>
      </c>
      <c r="M177" s="101">
        <v>188.24371463351031</v>
      </c>
      <c r="N177" s="101">
        <v>182.4450214617107</v>
      </c>
      <c r="O177" s="101">
        <v>168.64748165998776</v>
      </c>
      <c r="P177" s="101">
        <v>180.34236757854737</v>
      </c>
      <c r="Q177" s="101">
        <v>162.55885892799927</v>
      </c>
      <c r="R177" s="101">
        <v>194.67697801385066</v>
      </c>
      <c r="S177" s="101">
        <v>186.815322248249</v>
      </c>
      <c r="T177" s="101">
        <v>182.91604875996694</v>
      </c>
      <c r="U177" s="101">
        <v>180.14459259490087</v>
      </c>
      <c r="V177" s="101">
        <v>243.06232451758905</v>
      </c>
      <c r="W177" s="101">
        <v>173.92727385584041</v>
      </c>
      <c r="DA177" s="131" t="s">
        <v>2384</v>
      </c>
    </row>
    <row r="178" spans="1:105" ht="12" customHeight="1" x14ac:dyDescent="0.25">
      <c r="A178" s="103" t="s">
        <v>52</v>
      </c>
      <c r="B178" s="104">
        <v>704.18353909074506</v>
      </c>
      <c r="C178" s="104">
        <v>684.73489134836439</v>
      </c>
      <c r="D178" s="104">
        <v>678.25059579600281</v>
      </c>
      <c r="E178" s="104">
        <v>708.93399218284094</v>
      </c>
      <c r="F178" s="104">
        <v>711.30160361287267</v>
      </c>
      <c r="G178" s="104">
        <v>678.95580381644606</v>
      </c>
      <c r="H178" s="104">
        <v>701.31313082137547</v>
      </c>
      <c r="I178" s="104">
        <v>704.13498858937101</v>
      </c>
      <c r="J178" s="104">
        <v>720.0649819717255</v>
      </c>
      <c r="K178" s="104">
        <v>720.108654447871</v>
      </c>
      <c r="L178" s="104">
        <v>777.0663888522148</v>
      </c>
      <c r="M178" s="104">
        <v>735.28653070178711</v>
      </c>
      <c r="N178" s="104">
        <v>713.42157552682067</v>
      </c>
      <c r="O178" s="104">
        <v>729.53233638048323</v>
      </c>
      <c r="P178" s="104">
        <v>690.11774917430876</v>
      </c>
      <c r="Q178" s="104">
        <v>659.24285643286464</v>
      </c>
      <c r="R178" s="104">
        <v>689.01294958731705</v>
      </c>
      <c r="S178" s="104">
        <v>701.69716320729322</v>
      </c>
      <c r="T178" s="104">
        <v>750.88712519170315</v>
      </c>
      <c r="U178" s="104">
        <v>742.33986149397435</v>
      </c>
      <c r="V178" s="104">
        <v>816.2444243394898</v>
      </c>
      <c r="W178" s="104">
        <v>782.62548137516512</v>
      </c>
      <c r="DA178" s="132" t="s">
        <v>2385</v>
      </c>
    </row>
    <row r="179" spans="1:105" ht="12" customHeight="1" x14ac:dyDescent="0.25">
      <c r="A179" s="106" t="s">
        <v>122</v>
      </c>
      <c r="B179" s="101">
        <v>1576.1503295394289</v>
      </c>
      <c r="C179" s="101">
        <v>1518.5632754272203</v>
      </c>
      <c r="D179" s="101">
        <v>1542.7028200708887</v>
      </c>
      <c r="E179" s="101">
        <v>1538.7641559709714</v>
      </c>
      <c r="F179" s="101">
        <v>1549.4519058841959</v>
      </c>
      <c r="G179" s="101">
        <v>1539.0084867762359</v>
      </c>
      <c r="H179" s="101">
        <v>1537.8993689402653</v>
      </c>
      <c r="I179" s="101">
        <v>1534.2641794433696</v>
      </c>
      <c r="J179" s="101">
        <v>1479.3848936333322</v>
      </c>
      <c r="K179" s="101">
        <v>1441.9470534738705</v>
      </c>
      <c r="L179" s="101">
        <v>1507.1820756135462</v>
      </c>
      <c r="M179" s="101">
        <v>1581.6935295238018</v>
      </c>
      <c r="N179" s="101">
        <v>1611.9907850844475</v>
      </c>
      <c r="O179" s="101">
        <v>1669.480584633332</v>
      </c>
      <c r="P179" s="101">
        <v>1567.2848919339317</v>
      </c>
      <c r="Q179" s="101">
        <v>1613.3456221596284</v>
      </c>
      <c r="R179" s="101">
        <v>1631.1820027313765</v>
      </c>
      <c r="S179" s="101">
        <v>1651.7094965977135</v>
      </c>
      <c r="T179" s="101">
        <v>1664.3696917895911</v>
      </c>
      <c r="U179" s="101">
        <v>1631.9520490021441</v>
      </c>
      <c r="V179" s="101">
        <v>1644.8864276180482</v>
      </c>
      <c r="W179" s="101">
        <v>1630.1472928032485</v>
      </c>
      <c r="DA179" s="131" t="s">
        <v>2386</v>
      </c>
    </row>
    <row r="180" spans="1:105" ht="12" customHeight="1" x14ac:dyDescent="0.25">
      <c r="A180" s="107" t="s">
        <v>121</v>
      </c>
      <c r="B180" s="104">
        <v>1321.1565449302566</v>
      </c>
      <c r="C180" s="104">
        <v>1338.9109412863941</v>
      </c>
      <c r="D180" s="104">
        <v>1405.6634710699939</v>
      </c>
      <c r="E180" s="104">
        <v>1464.0302408807138</v>
      </c>
      <c r="F180" s="104">
        <v>1492.7323270709135</v>
      </c>
      <c r="G180" s="104">
        <v>1489.5356878204934</v>
      </c>
      <c r="H180" s="104">
        <v>1492.1539151312138</v>
      </c>
      <c r="I180" s="104">
        <v>1527.0784039315454</v>
      </c>
      <c r="J180" s="104">
        <v>1438.3735427678041</v>
      </c>
      <c r="K180" s="104">
        <v>1489.7341287593442</v>
      </c>
      <c r="L180" s="104">
        <v>1503.7829234942524</v>
      </c>
      <c r="M180" s="104">
        <v>1570.7285660001157</v>
      </c>
      <c r="N180" s="104">
        <v>1534.9798584868424</v>
      </c>
      <c r="O180" s="104">
        <v>1556.4153844207272</v>
      </c>
      <c r="P180" s="104">
        <v>1446.5528996855655</v>
      </c>
      <c r="Q180" s="104">
        <v>1481.2628259830044</v>
      </c>
      <c r="R180" s="104">
        <v>1500.1989270356344</v>
      </c>
      <c r="S180" s="104">
        <v>1571.4223335647503</v>
      </c>
      <c r="T180" s="104">
        <v>1606.6547651641408</v>
      </c>
      <c r="U180" s="104">
        <v>1574.7401310253902</v>
      </c>
      <c r="V180" s="104">
        <v>1565.9984054132967</v>
      </c>
      <c r="W180" s="104">
        <v>1604.6221881421168</v>
      </c>
      <c r="DA180" s="132" t="s">
        <v>2387</v>
      </c>
    </row>
    <row r="181" spans="1:105" ht="12" customHeight="1" x14ac:dyDescent="0.25">
      <c r="A181" s="108" t="s">
        <v>53</v>
      </c>
      <c r="B181" s="98">
        <v>785.32975017225669</v>
      </c>
      <c r="C181" s="98">
        <v>779.65616074745935</v>
      </c>
      <c r="D181" s="98">
        <v>789.44164329857244</v>
      </c>
      <c r="E181" s="98">
        <v>782.87131115971272</v>
      </c>
      <c r="F181" s="98">
        <v>806.67179007997265</v>
      </c>
      <c r="G181" s="98">
        <v>778.32860857068988</v>
      </c>
      <c r="H181" s="98">
        <v>751.12918082704107</v>
      </c>
      <c r="I181" s="98">
        <v>808.42313940786744</v>
      </c>
      <c r="J181" s="98">
        <v>709.56769019458329</v>
      </c>
      <c r="K181" s="98">
        <v>728.11857100318821</v>
      </c>
      <c r="L181" s="98">
        <v>736.2790066585643</v>
      </c>
      <c r="M181" s="98">
        <v>738.24684017459015</v>
      </c>
      <c r="N181" s="98">
        <v>715.4088207059084</v>
      </c>
      <c r="O181" s="98">
        <v>739.20412040414124</v>
      </c>
      <c r="P181" s="98">
        <v>631.35006467219853</v>
      </c>
      <c r="Q181" s="98">
        <v>640.08928547922903</v>
      </c>
      <c r="R181" s="98">
        <v>647.27627455959941</v>
      </c>
      <c r="S181" s="98">
        <v>699.86945271563297</v>
      </c>
      <c r="T181" s="98">
        <v>684.75677903498286</v>
      </c>
      <c r="U181" s="98">
        <v>659.08295292481353</v>
      </c>
      <c r="V181" s="98">
        <v>629.21844290085494</v>
      </c>
      <c r="W181" s="98">
        <v>668.81549461006773</v>
      </c>
      <c r="DA181" s="63" t="s">
        <v>2388</v>
      </c>
    </row>
    <row r="182" spans="1:105" ht="12" customHeight="1" x14ac:dyDescent="0.25">
      <c r="A182" s="108" t="s">
        <v>52</v>
      </c>
      <c r="B182" s="98">
        <v>535.82679475799978</v>
      </c>
      <c r="C182" s="98">
        <v>559.2547805389346</v>
      </c>
      <c r="D182" s="98">
        <v>616.22182777142166</v>
      </c>
      <c r="E182" s="98">
        <v>681.15892972100085</v>
      </c>
      <c r="F182" s="98">
        <v>686.06053699094093</v>
      </c>
      <c r="G182" s="98">
        <v>711.20707924980309</v>
      </c>
      <c r="H182" s="98">
        <v>741.02473430417297</v>
      </c>
      <c r="I182" s="98">
        <v>718.65526452367806</v>
      </c>
      <c r="J182" s="98">
        <v>728.80585257322014</v>
      </c>
      <c r="K182" s="98">
        <v>761.61555775615545</v>
      </c>
      <c r="L182" s="98">
        <v>767.50391683568739</v>
      </c>
      <c r="M182" s="98">
        <v>832.48172582552581</v>
      </c>
      <c r="N182" s="98">
        <v>819.57103778093426</v>
      </c>
      <c r="O182" s="98">
        <v>817.21126401658614</v>
      </c>
      <c r="P182" s="98">
        <v>815.20283501336723</v>
      </c>
      <c r="Q182" s="98">
        <v>841.17354050377469</v>
      </c>
      <c r="R182" s="98">
        <v>852.92265247603473</v>
      </c>
      <c r="S182" s="98">
        <v>871.55288084911695</v>
      </c>
      <c r="T182" s="98">
        <v>921.89798612915831</v>
      </c>
      <c r="U182" s="98">
        <v>915.6571781005764</v>
      </c>
      <c r="V182" s="98">
        <v>936.77996251244133</v>
      </c>
      <c r="W182" s="98">
        <v>935.80669353204894</v>
      </c>
      <c r="DA182" s="63" t="s">
        <v>2389</v>
      </c>
    </row>
    <row r="183" spans="1:105" ht="12" customHeight="1" x14ac:dyDescent="0.25">
      <c r="A183" s="121" t="s">
        <v>54</v>
      </c>
      <c r="B183" s="122">
        <v>489.85970370344245</v>
      </c>
      <c r="C183" s="122">
        <v>531.8327839266185</v>
      </c>
      <c r="D183" s="122">
        <v>614.14457703395658</v>
      </c>
      <c r="E183" s="122">
        <v>680.13918408091183</v>
      </c>
      <c r="F183" s="122">
        <v>713.72814453710225</v>
      </c>
      <c r="G183" s="122">
        <v>727.98753202402622</v>
      </c>
      <c r="H183" s="122">
        <v>733.74133961228233</v>
      </c>
      <c r="I183" s="122">
        <v>761.98118384872839</v>
      </c>
      <c r="J183" s="122">
        <v>739.36403531804535</v>
      </c>
      <c r="K183" s="122">
        <v>730.29838396405728</v>
      </c>
      <c r="L183" s="122">
        <v>838.87852468505093</v>
      </c>
      <c r="M183" s="122">
        <v>785.75633072630933</v>
      </c>
      <c r="N183" s="122">
        <v>764.18029639820543</v>
      </c>
      <c r="O183" s="122">
        <v>752.28324125698089</v>
      </c>
      <c r="P183" s="122">
        <v>699.87365030509068</v>
      </c>
      <c r="Q183" s="122">
        <v>702.04350526519124</v>
      </c>
      <c r="R183" s="122">
        <v>721.2174353640462</v>
      </c>
      <c r="S183" s="122">
        <v>735.73140425190968</v>
      </c>
      <c r="T183" s="122">
        <v>747.03338628939503</v>
      </c>
      <c r="U183" s="122">
        <v>733.58071058497046</v>
      </c>
      <c r="V183" s="122">
        <v>756.7114649784935</v>
      </c>
      <c r="W183" s="122">
        <v>740.25673306068848</v>
      </c>
      <c r="DA183" s="130" t="s">
        <v>2390</v>
      </c>
    </row>
    <row r="184" spans="1:105" ht="12" customHeight="1" x14ac:dyDescent="0.25">
      <c r="A184" s="97" t="s">
        <v>50</v>
      </c>
      <c r="B184" s="98">
        <v>1278.3949529885883</v>
      </c>
      <c r="C184" s="98">
        <v>1339.3800717317256</v>
      </c>
      <c r="D184" s="98">
        <v>1507.5077916693128</v>
      </c>
      <c r="E184" s="98">
        <v>1767.7368806213876</v>
      </c>
      <c r="F184" s="98">
        <v>1728.5303112387794</v>
      </c>
      <c r="G184" s="98">
        <v>1512.9227301944288</v>
      </c>
      <c r="H184" s="98">
        <v>1382.9298836005316</v>
      </c>
      <c r="I184" s="98">
        <v>1338.8951759168001</v>
      </c>
      <c r="J184" s="98">
        <v>1221.4330467979066</v>
      </c>
      <c r="K184" s="98">
        <v>1241.0513205223276</v>
      </c>
      <c r="L184" s="98">
        <v>1282.8869300488145</v>
      </c>
      <c r="M184" s="98">
        <v>1267.9699234521561</v>
      </c>
      <c r="N184" s="98">
        <v>1201.1413736163402</v>
      </c>
      <c r="O184" s="98">
        <v>1183.688904798063</v>
      </c>
      <c r="P184" s="98">
        <v>1124.4227304214669</v>
      </c>
      <c r="Q184" s="98">
        <v>1093.2135250167944</v>
      </c>
      <c r="R184" s="98">
        <v>1074.6628689312392</v>
      </c>
      <c r="S184" s="98">
        <v>1130.4475669214378</v>
      </c>
      <c r="T184" s="98">
        <v>1131.2909282803373</v>
      </c>
      <c r="U184" s="98">
        <v>1115.78464702474</v>
      </c>
      <c r="V184" s="98">
        <v>1177.0303345851989</v>
      </c>
      <c r="W184" s="98">
        <v>1070.2368651993609</v>
      </c>
      <c r="DA184" s="63" t="s">
        <v>2391</v>
      </c>
    </row>
    <row r="185" spans="1:105" ht="12" customHeight="1" x14ac:dyDescent="0.25">
      <c r="A185" s="109" t="s">
        <v>120</v>
      </c>
      <c r="B185" s="33">
        <v>397.54342286391267</v>
      </c>
      <c r="C185" s="33">
        <v>432.69022887793682</v>
      </c>
      <c r="D185" s="33">
        <v>490.32449104133974</v>
      </c>
      <c r="E185" s="33">
        <v>507.82396454373981</v>
      </c>
      <c r="F185" s="33">
        <v>534.86974368015649</v>
      </c>
      <c r="G185" s="33">
        <v>575.65444399912144</v>
      </c>
      <c r="H185" s="33">
        <v>598.39580529615387</v>
      </c>
      <c r="I185" s="33">
        <v>632.56687887743976</v>
      </c>
      <c r="J185" s="33">
        <v>626.31469863719894</v>
      </c>
      <c r="K185" s="33">
        <v>604.02853393989835</v>
      </c>
      <c r="L185" s="33">
        <v>722.7199816761788</v>
      </c>
      <c r="M185" s="33">
        <v>655.0658681352237</v>
      </c>
      <c r="N185" s="33">
        <v>638.74981401652906</v>
      </c>
      <c r="O185" s="33">
        <v>624.19911286679928</v>
      </c>
      <c r="P185" s="33">
        <v>575.18253217308268</v>
      </c>
      <c r="Q185" s="33">
        <v>592.24233823412055</v>
      </c>
      <c r="R185" s="33">
        <v>629.04372173524416</v>
      </c>
      <c r="S185" s="33">
        <v>637.2851315898879</v>
      </c>
      <c r="T185" s="33">
        <v>655.64409539930568</v>
      </c>
      <c r="U185" s="33">
        <v>645.43971090183095</v>
      </c>
      <c r="V185" s="33">
        <v>662.76722249480065</v>
      </c>
      <c r="W185" s="33">
        <v>667.30636231952985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10424.725289168211</v>
      </c>
      <c r="C187" s="117">
        <f t="shared" si="83"/>
        <v>11210.263116507997</v>
      </c>
      <c r="D187" s="117">
        <f t="shared" si="83"/>
        <v>10879.055730302678</v>
      </c>
      <c r="E187" s="117">
        <f t="shared" si="83"/>
        <v>11176.926711772256</v>
      </c>
      <c r="F187" s="117">
        <f t="shared" si="83"/>
        <v>10500.268188761</v>
      </c>
      <c r="G187" s="117">
        <f t="shared" si="83"/>
        <v>10770.651789081172</v>
      </c>
      <c r="H187" s="117">
        <f t="shared" si="83"/>
        <v>10649.820808464561</v>
      </c>
      <c r="I187" s="117">
        <f t="shared" si="83"/>
        <v>10213.863026990401</v>
      </c>
      <c r="J187" s="117">
        <f t="shared" si="83"/>
        <v>10214.010390835198</v>
      </c>
      <c r="K187" s="117">
        <f t="shared" si="83"/>
        <v>10475.701005107338</v>
      </c>
      <c r="L187" s="117">
        <f t="shared" si="83"/>
        <v>11582.565478933569</v>
      </c>
      <c r="M187" s="117">
        <f t="shared" si="83"/>
        <v>10432.839334341556</v>
      </c>
      <c r="N187" s="117">
        <f t="shared" si="83"/>
        <v>10846.121690063177</v>
      </c>
      <c r="O187" s="117">
        <f t="shared" si="83"/>
        <v>10819.834846539172</v>
      </c>
      <c r="P187" s="117">
        <f t="shared" si="83"/>
        <v>9796.031684909487</v>
      </c>
      <c r="Q187" s="117">
        <f t="shared" si="83"/>
        <v>9990.5447830021221</v>
      </c>
      <c r="R187" s="117">
        <f t="shared" ref="R187:V187" si="84">R188+R190+R192+R201</f>
        <v>10542.328167959287</v>
      </c>
      <c r="S187" s="117">
        <f t="shared" si="84"/>
        <v>10483.088546422056</v>
      </c>
      <c r="T187" s="117">
        <f t="shared" si="84"/>
        <v>10404.444985962702</v>
      </c>
      <c r="U187" s="117">
        <f t="shared" si="84"/>
        <v>10387.434625135082</v>
      </c>
      <c r="V187" s="117">
        <f t="shared" si="84"/>
        <v>10344.864396644502</v>
      </c>
      <c r="W187" s="117">
        <f t="shared" ref="W187" si="85">W188+W190+W192+W201</f>
        <v>11563.001367987999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8810.4667829474147</v>
      </c>
      <c r="C188" s="122">
        <f t="shared" si="86"/>
        <v>9591.8203771117878</v>
      </c>
      <c r="D188" s="122">
        <f t="shared" si="86"/>
        <v>9234.757701268747</v>
      </c>
      <c r="E188" s="122">
        <f t="shared" si="86"/>
        <v>9348.1450835603919</v>
      </c>
      <c r="F188" s="122">
        <f t="shared" si="86"/>
        <v>8759.8803701283141</v>
      </c>
      <c r="G188" s="122">
        <f t="shared" si="86"/>
        <v>8993.3893937877128</v>
      </c>
      <c r="H188" s="122">
        <f t="shared" si="86"/>
        <v>8791.2369336157008</v>
      </c>
      <c r="I188" s="122">
        <f t="shared" si="86"/>
        <v>8388.6579760134719</v>
      </c>
      <c r="J188" s="122">
        <f t="shared" si="86"/>
        <v>8421.3741051619745</v>
      </c>
      <c r="K188" s="122">
        <f t="shared" si="86"/>
        <v>8638.5334395915506</v>
      </c>
      <c r="L188" s="122">
        <f t="shared" si="86"/>
        <v>9565.8977664133417</v>
      </c>
      <c r="M188" s="122">
        <f t="shared" si="86"/>
        <v>8406.9087918435926</v>
      </c>
      <c r="N188" s="122">
        <f t="shared" si="86"/>
        <v>8784.4943526579427</v>
      </c>
      <c r="O188" s="122">
        <f t="shared" si="86"/>
        <v>8761.3111570704114</v>
      </c>
      <c r="P188" s="122">
        <f t="shared" si="86"/>
        <v>7852.5468652553736</v>
      </c>
      <c r="Q188" s="122">
        <f t="shared" si="86"/>
        <v>7951.9086931788179</v>
      </c>
      <c r="R188" s="122">
        <f t="shared" si="86"/>
        <v>8386.0708519238487</v>
      </c>
      <c r="S188" s="122">
        <f t="shared" si="86"/>
        <v>8224.0883139627313</v>
      </c>
      <c r="T188" s="122">
        <f t="shared" si="86"/>
        <v>8094.2404145145829</v>
      </c>
      <c r="U188" s="122">
        <f t="shared" si="86"/>
        <v>8019.0237307569978</v>
      </c>
      <c r="V188" s="122">
        <f t="shared" si="86"/>
        <v>7886.7789115691385</v>
      </c>
      <c r="W188" s="122">
        <f t="shared" si="86"/>
        <v>9034.9676355336342</v>
      </c>
      <c r="DA188" s="130" t="s">
        <v>2545</v>
      </c>
    </row>
    <row r="189" spans="1:105" ht="12" customHeight="1" x14ac:dyDescent="0.25">
      <c r="A189" s="97" t="s">
        <v>53</v>
      </c>
      <c r="B189" s="98">
        <v>8810.4667829474147</v>
      </c>
      <c r="C189" s="98">
        <v>9591.8203771117878</v>
      </c>
      <c r="D189" s="98">
        <v>9234.757701268747</v>
      </c>
      <c r="E189" s="98">
        <v>9348.1450835603919</v>
      </c>
      <c r="F189" s="98">
        <v>8759.8803701283141</v>
      </c>
      <c r="G189" s="98">
        <v>8993.3893937877128</v>
      </c>
      <c r="H189" s="98">
        <v>8791.2369336157008</v>
      </c>
      <c r="I189" s="98">
        <v>8388.6579760134719</v>
      </c>
      <c r="J189" s="98">
        <v>8421.3741051619745</v>
      </c>
      <c r="K189" s="98">
        <v>8638.5334395915506</v>
      </c>
      <c r="L189" s="98">
        <v>9565.8977664133417</v>
      </c>
      <c r="M189" s="98">
        <v>8406.9087918435926</v>
      </c>
      <c r="N189" s="98">
        <v>8784.4943526579427</v>
      </c>
      <c r="O189" s="98">
        <v>8761.3111570704114</v>
      </c>
      <c r="P189" s="98">
        <v>7852.5468652553736</v>
      </c>
      <c r="Q189" s="98">
        <v>7951.9086931788179</v>
      </c>
      <c r="R189" s="98">
        <v>8386.0708519238487</v>
      </c>
      <c r="S189" s="98">
        <v>8224.0883139627313</v>
      </c>
      <c r="T189" s="98">
        <v>8094.2404145145829</v>
      </c>
      <c r="U189" s="98">
        <v>8019.0237307569978</v>
      </c>
      <c r="V189" s="98">
        <v>7886.7789115691385</v>
      </c>
      <c r="W189" s="98">
        <v>9034.9676355336342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223.41500371066459</v>
      </c>
      <c r="C190" s="122">
        <f t="shared" si="87"/>
        <v>222.65462762763275</v>
      </c>
      <c r="D190" s="122">
        <f t="shared" si="87"/>
        <v>172.89293395988415</v>
      </c>
      <c r="E190" s="122">
        <f t="shared" si="87"/>
        <v>314.82690607410183</v>
      </c>
      <c r="F190" s="122">
        <f t="shared" si="87"/>
        <v>185.89308113851629</v>
      </c>
      <c r="G190" s="122">
        <f t="shared" si="87"/>
        <v>212.90113620441167</v>
      </c>
      <c r="H190" s="122">
        <f t="shared" si="87"/>
        <v>278.43334344880333</v>
      </c>
      <c r="I190" s="122">
        <f t="shared" si="87"/>
        <v>209.37783059614031</v>
      </c>
      <c r="J190" s="122">
        <f t="shared" si="87"/>
        <v>217.31141472714282</v>
      </c>
      <c r="K190" s="122">
        <f t="shared" si="87"/>
        <v>270.74503209848342</v>
      </c>
      <c r="L190" s="122">
        <f t="shared" si="87"/>
        <v>322.46784827760331</v>
      </c>
      <c r="M190" s="122">
        <f t="shared" si="87"/>
        <v>322.91931046635131</v>
      </c>
      <c r="N190" s="122">
        <f t="shared" si="87"/>
        <v>365.29317570497648</v>
      </c>
      <c r="O190" s="122">
        <f t="shared" si="87"/>
        <v>336.82425884212762</v>
      </c>
      <c r="P190" s="122">
        <f t="shared" si="87"/>
        <v>315.17421692383732</v>
      </c>
      <c r="Q190" s="122">
        <f t="shared" si="87"/>
        <v>372.6457721450422</v>
      </c>
      <c r="R190" s="122">
        <f t="shared" si="87"/>
        <v>433.52864475699539</v>
      </c>
      <c r="S190" s="122">
        <f t="shared" si="87"/>
        <v>481.5601084633733</v>
      </c>
      <c r="T190" s="122">
        <f t="shared" si="87"/>
        <v>472.78243588639174</v>
      </c>
      <c r="U190" s="122">
        <f t="shared" si="87"/>
        <v>546.56570594090931</v>
      </c>
      <c r="V190" s="122">
        <f t="shared" si="87"/>
        <v>580.78858119798394</v>
      </c>
      <c r="W190" s="122">
        <f t="shared" si="87"/>
        <v>645.56836842834332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223.41500371066459</v>
      </c>
      <c r="C191" s="98">
        <f>RES_hhdet_tesh!C147</f>
        <v>222.65462762763275</v>
      </c>
      <c r="D191" s="98">
        <f>RES_hhdet_tesh!D147</f>
        <v>172.89293395988415</v>
      </c>
      <c r="E191" s="98">
        <f>RES_hhdet_tesh!E147</f>
        <v>314.82690607410183</v>
      </c>
      <c r="F191" s="98">
        <f>RES_hhdet_tesh!F147</f>
        <v>185.89308113851629</v>
      </c>
      <c r="G191" s="98">
        <f>RES_hhdet_tesh!G147</f>
        <v>212.90113620441167</v>
      </c>
      <c r="H191" s="98">
        <f>RES_hhdet_tesh!H147</f>
        <v>278.43334344880333</v>
      </c>
      <c r="I191" s="98">
        <f>RES_hhdet_tesh!I147</f>
        <v>209.37783059614031</v>
      </c>
      <c r="J191" s="98">
        <f>RES_hhdet_tesh!J147</f>
        <v>217.31141472714282</v>
      </c>
      <c r="K191" s="98">
        <f>RES_hhdet_tesh!K147</f>
        <v>270.74503209848342</v>
      </c>
      <c r="L191" s="98">
        <f>RES_hhdet_tesh!L147</f>
        <v>322.46784827760331</v>
      </c>
      <c r="M191" s="98">
        <f>RES_hhdet_tesh!M147</f>
        <v>322.91931046635131</v>
      </c>
      <c r="N191" s="98">
        <f>RES_hhdet_tesh!N147</f>
        <v>365.29317570497648</v>
      </c>
      <c r="O191" s="98">
        <f>RES_hhdet_tesh!O147</f>
        <v>336.82425884212762</v>
      </c>
      <c r="P191" s="98">
        <f>RES_hhdet_tesh!P147</f>
        <v>315.17421692383732</v>
      </c>
      <c r="Q191" s="98">
        <f>RES_hhdet_tesh!Q147</f>
        <v>372.6457721450422</v>
      </c>
      <c r="R191" s="98">
        <f>RES_hhdet_tesh!R147</f>
        <v>433.52864475699539</v>
      </c>
      <c r="S191" s="98">
        <f>RES_hhdet_tesh!S147</f>
        <v>481.5601084633733</v>
      </c>
      <c r="T191" s="98">
        <f>RES_hhdet_tesh!T147</f>
        <v>472.78243588639174</v>
      </c>
      <c r="U191" s="98">
        <f>RES_hhdet_tesh!U147</f>
        <v>546.56570594090931</v>
      </c>
      <c r="V191" s="98">
        <f>RES_hhdet_tesh!V147</f>
        <v>580.78858119798394</v>
      </c>
      <c r="W191" s="98">
        <f>RES_hhdet_tesh!W147</f>
        <v>645.56836842834332</v>
      </c>
      <c r="DA191" s="63" t="s">
        <v>2548</v>
      </c>
    </row>
    <row r="192" spans="1:105" ht="12" customHeight="1" x14ac:dyDescent="0.25">
      <c r="A192" s="121" t="s">
        <v>55</v>
      </c>
      <c r="B192" s="122">
        <v>1045.4694600482528</v>
      </c>
      <c r="C192" s="122">
        <v>1020.1013296988621</v>
      </c>
      <c r="D192" s="122">
        <v>1039.8162140970578</v>
      </c>
      <c r="E192" s="122">
        <v>1042.244908821157</v>
      </c>
      <c r="F192" s="122">
        <v>1059.3150992787623</v>
      </c>
      <c r="G192" s="122">
        <v>1054.1900856135942</v>
      </c>
      <c r="H192" s="122">
        <v>1062.0377304494707</v>
      </c>
      <c r="I192" s="122">
        <v>1075.7656300127169</v>
      </c>
      <c r="J192" s="122">
        <v>1048.3493486362704</v>
      </c>
      <c r="K192" s="122">
        <v>1048.1793922908416</v>
      </c>
      <c r="L192" s="122">
        <v>1095.1650384124171</v>
      </c>
      <c r="M192" s="122">
        <v>1143.5932866082578</v>
      </c>
      <c r="N192" s="122">
        <v>1151.0683946972053</v>
      </c>
      <c r="O192" s="122">
        <v>1184.146136095653</v>
      </c>
      <c r="P192" s="122">
        <v>1126.8261679489103</v>
      </c>
      <c r="Q192" s="122">
        <v>1157.3820004205479</v>
      </c>
      <c r="R192" s="122">
        <v>1193.5789363358572</v>
      </c>
      <c r="S192" s="122">
        <v>1232.7136964217286</v>
      </c>
      <c r="T192" s="122">
        <v>1277.2089006483368</v>
      </c>
      <c r="U192" s="122">
        <v>1264.7525714489811</v>
      </c>
      <c r="V192" s="122">
        <v>1295.7164222573087</v>
      </c>
      <c r="W192" s="122">
        <v>1302.8751863097382</v>
      </c>
      <c r="DA192" s="130" t="s">
        <v>2549</v>
      </c>
    </row>
    <row r="193" spans="1:105" ht="12" customHeight="1" x14ac:dyDescent="0.25">
      <c r="A193" s="97" t="s">
        <v>124</v>
      </c>
      <c r="B193" s="98">
        <v>992.44392689270637</v>
      </c>
      <c r="C193" s="98">
        <v>950.74863526982142</v>
      </c>
      <c r="D193" s="98">
        <v>913.95566237706919</v>
      </c>
      <c r="E193" s="98">
        <v>885.41740193035218</v>
      </c>
      <c r="F193" s="98">
        <v>930.73772292309991</v>
      </c>
      <c r="G193" s="98">
        <v>907.07011014843636</v>
      </c>
      <c r="H193" s="98">
        <v>915.42401915226424</v>
      </c>
      <c r="I193" s="98">
        <v>912.3236531251963</v>
      </c>
      <c r="J193" s="98">
        <v>928.78586597638503</v>
      </c>
      <c r="K193" s="98">
        <v>936.89834136614809</v>
      </c>
      <c r="L193" s="98">
        <v>989.89673299425533</v>
      </c>
      <c r="M193" s="98">
        <v>956.86729276197786</v>
      </c>
      <c r="N193" s="98">
        <v>928.50457916909579</v>
      </c>
      <c r="O193" s="98">
        <v>926.65369545644012</v>
      </c>
      <c r="P193" s="98">
        <v>913.58864776897087</v>
      </c>
      <c r="Q193" s="98">
        <v>869.86670059213907</v>
      </c>
      <c r="R193" s="98">
        <v>947.44165080687571</v>
      </c>
      <c r="S193" s="98">
        <v>952.43635423255125</v>
      </c>
      <c r="T193" s="98">
        <v>1049.6596357560131</v>
      </c>
      <c r="U193" s="98">
        <v>1026.67970347716</v>
      </c>
      <c r="V193" s="98">
        <v>1125.4501231043243</v>
      </c>
      <c r="W193" s="98">
        <v>1069.0039764596618</v>
      </c>
      <c r="DA193" s="63" t="s">
        <v>2550</v>
      </c>
    </row>
    <row r="194" spans="1:105" ht="12" customHeight="1" x14ac:dyDescent="0.25">
      <c r="A194" s="97" t="s">
        <v>123</v>
      </c>
      <c r="B194" s="98">
        <v>896.65890179952794</v>
      </c>
      <c r="C194" s="98">
        <v>887.33800102698967</v>
      </c>
      <c r="D194" s="98">
        <v>870.81663406957284</v>
      </c>
      <c r="E194" s="98">
        <v>868.89803500315804</v>
      </c>
      <c r="F194" s="98">
        <v>882.05739238772003</v>
      </c>
      <c r="G194" s="98">
        <v>864.66017661564706</v>
      </c>
      <c r="H194" s="98">
        <v>883.58691071578835</v>
      </c>
      <c r="I194" s="98">
        <v>887.57463937827174</v>
      </c>
      <c r="J194" s="98">
        <v>903.61856975658543</v>
      </c>
      <c r="K194" s="98">
        <v>913.92297772849997</v>
      </c>
      <c r="L194" s="98">
        <v>948.81423280326544</v>
      </c>
      <c r="M194" s="98">
        <v>853.81252501314418</v>
      </c>
      <c r="N194" s="98">
        <v>828.50617501428223</v>
      </c>
      <c r="O194" s="98">
        <v>836.73099849807977</v>
      </c>
      <c r="P194" s="98">
        <v>809.39312904031851</v>
      </c>
      <c r="Q194" s="98">
        <v>767.20721371266814</v>
      </c>
      <c r="R194" s="98">
        <v>823.57418320825957</v>
      </c>
      <c r="S194" s="98">
        <v>832.96309519890633</v>
      </c>
      <c r="T194" s="98">
        <v>887.20757033156735</v>
      </c>
      <c r="U194" s="98">
        <v>879.11837674979847</v>
      </c>
      <c r="V194" s="98">
        <v>1003.5015326060152</v>
      </c>
      <c r="W194" s="98">
        <v>919.93757352341072</v>
      </c>
      <c r="DA194" s="63" t="s">
        <v>2551</v>
      </c>
    </row>
    <row r="195" spans="1:105" ht="12" customHeight="1" x14ac:dyDescent="0.25">
      <c r="A195" s="100" t="s">
        <v>50</v>
      </c>
      <c r="B195" s="101">
        <v>192.47536270878254</v>
      </c>
      <c r="C195" s="101">
        <v>202.60310967862512</v>
      </c>
      <c r="D195" s="101">
        <v>192.56603827356992</v>
      </c>
      <c r="E195" s="101">
        <v>159.96404282031722</v>
      </c>
      <c r="F195" s="101">
        <v>170.75578877484747</v>
      </c>
      <c r="G195" s="101">
        <v>185.70437279920108</v>
      </c>
      <c r="H195" s="101">
        <v>182.2737798944128</v>
      </c>
      <c r="I195" s="101">
        <v>183.43965078890062</v>
      </c>
      <c r="J195" s="101">
        <v>183.55358778485981</v>
      </c>
      <c r="K195" s="101">
        <v>193.81432328062894</v>
      </c>
      <c r="L195" s="101">
        <v>171.74784395105073</v>
      </c>
      <c r="M195" s="101">
        <v>118.52599431135721</v>
      </c>
      <c r="N195" s="101">
        <v>115.08459948746165</v>
      </c>
      <c r="O195" s="101">
        <v>107.1986621175969</v>
      </c>
      <c r="P195" s="101">
        <v>119.27537986600983</v>
      </c>
      <c r="Q195" s="101">
        <v>107.96435727980345</v>
      </c>
      <c r="R195" s="101">
        <v>134.56123362094274</v>
      </c>
      <c r="S195" s="101">
        <v>131.2659319916132</v>
      </c>
      <c r="T195" s="101">
        <v>136.32044513986457</v>
      </c>
      <c r="U195" s="101">
        <v>136.77851525582412</v>
      </c>
      <c r="V195" s="101">
        <v>187.25710826652531</v>
      </c>
      <c r="W195" s="101">
        <v>137.31209214824543</v>
      </c>
      <c r="DA195" s="131" t="s">
        <v>2552</v>
      </c>
    </row>
    <row r="196" spans="1:105" ht="12" customHeight="1" x14ac:dyDescent="0.25">
      <c r="A196" s="103" t="s">
        <v>52</v>
      </c>
      <c r="B196" s="104">
        <v>704.18353909074506</v>
      </c>
      <c r="C196" s="104">
        <v>684.73489134836439</v>
      </c>
      <c r="D196" s="104">
        <v>678.25059579600281</v>
      </c>
      <c r="E196" s="104">
        <v>708.93399218284094</v>
      </c>
      <c r="F196" s="104">
        <v>711.30160361287267</v>
      </c>
      <c r="G196" s="104">
        <v>678.95580381644606</v>
      </c>
      <c r="H196" s="104">
        <v>701.31313082137547</v>
      </c>
      <c r="I196" s="104">
        <v>704.13498858937101</v>
      </c>
      <c r="J196" s="104">
        <v>720.0649819717255</v>
      </c>
      <c r="K196" s="104">
        <v>720.108654447871</v>
      </c>
      <c r="L196" s="104">
        <v>777.0663888522148</v>
      </c>
      <c r="M196" s="104">
        <v>735.28653070178711</v>
      </c>
      <c r="N196" s="104">
        <v>713.42157552682067</v>
      </c>
      <c r="O196" s="104">
        <v>729.53233638048323</v>
      </c>
      <c r="P196" s="104">
        <v>690.11774917430876</v>
      </c>
      <c r="Q196" s="104">
        <v>659.24285643286464</v>
      </c>
      <c r="R196" s="104">
        <v>689.01294958731705</v>
      </c>
      <c r="S196" s="104">
        <v>701.69716320729322</v>
      </c>
      <c r="T196" s="104">
        <v>750.88712519170315</v>
      </c>
      <c r="U196" s="104">
        <v>742.33986149397435</v>
      </c>
      <c r="V196" s="104">
        <v>816.2444243394898</v>
      </c>
      <c r="W196" s="104">
        <v>782.62548137516512</v>
      </c>
      <c r="DA196" s="132" t="s">
        <v>2553</v>
      </c>
    </row>
    <row r="197" spans="1:105" ht="12" customHeight="1" x14ac:dyDescent="0.25">
      <c r="A197" s="106" t="s">
        <v>122</v>
      </c>
      <c r="B197" s="101">
        <v>1052.2423610678593</v>
      </c>
      <c r="C197" s="101">
        <v>1022.7017258182866</v>
      </c>
      <c r="D197" s="101">
        <v>1047.5859643270742</v>
      </c>
      <c r="E197" s="101">
        <v>1047.984728176438</v>
      </c>
      <c r="F197" s="101">
        <v>1058.9045756291544</v>
      </c>
      <c r="G197" s="101">
        <v>1055.4101925355105</v>
      </c>
      <c r="H197" s="101">
        <v>1058.9973467011139</v>
      </c>
      <c r="I197" s="101">
        <v>1063.7055802761797</v>
      </c>
      <c r="J197" s="101">
        <v>1028.8987639335553</v>
      </c>
      <c r="K197" s="101">
        <v>1005.1053335254261</v>
      </c>
      <c r="L197" s="101">
        <v>1055.828563866839</v>
      </c>
      <c r="M197" s="101">
        <v>1112.3848138672467</v>
      </c>
      <c r="N197" s="101">
        <v>1140.0506223257464</v>
      </c>
      <c r="O197" s="101">
        <v>1185.955875747914</v>
      </c>
      <c r="P197" s="101">
        <v>1119.5502060664448</v>
      </c>
      <c r="Q197" s="101">
        <v>1162.7770997531552</v>
      </c>
      <c r="R197" s="101">
        <v>1188.7320228993563</v>
      </c>
      <c r="S197" s="101">
        <v>1221.2823710207363</v>
      </c>
      <c r="T197" s="101">
        <v>1246.6757893297922</v>
      </c>
      <c r="U197" s="101">
        <v>1237.392291064084</v>
      </c>
      <c r="V197" s="101">
        <v>1264.0391250938103</v>
      </c>
      <c r="W197" s="101">
        <v>1264.6973847466256</v>
      </c>
      <c r="DA197" s="131" t="s">
        <v>2554</v>
      </c>
    </row>
    <row r="198" spans="1:105" ht="12" customHeight="1" x14ac:dyDescent="0.25">
      <c r="A198" s="107" t="s">
        <v>121</v>
      </c>
      <c r="B198" s="104">
        <v>1068.0893303802502</v>
      </c>
      <c r="C198" s="104">
        <v>1095.5397238266735</v>
      </c>
      <c r="D198" s="104">
        <v>1169.0919663658131</v>
      </c>
      <c r="E198" s="104">
        <v>1238.7779448424983</v>
      </c>
      <c r="F198" s="104">
        <v>1262.985482749385</v>
      </c>
      <c r="G198" s="104">
        <v>1270.5693229265682</v>
      </c>
      <c r="H198" s="104">
        <v>1283.8736633624865</v>
      </c>
      <c r="I198" s="104">
        <v>1307.1198274274859</v>
      </c>
      <c r="J198" s="104">
        <v>1243.3686962630388</v>
      </c>
      <c r="K198" s="104">
        <v>1292.0595642232911</v>
      </c>
      <c r="L198" s="104">
        <v>1304.9524185915759</v>
      </c>
      <c r="M198" s="104">
        <v>1377.9373546777149</v>
      </c>
      <c r="N198" s="104">
        <v>1350.4044446755554</v>
      </c>
      <c r="O198" s="104">
        <v>1370.3663370595173</v>
      </c>
      <c r="P198" s="104">
        <v>1290.3551867834267</v>
      </c>
      <c r="Q198" s="104">
        <v>1329.0937537409598</v>
      </c>
      <c r="R198" s="104">
        <v>1351.1662364674253</v>
      </c>
      <c r="S198" s="104">
        <v>1417.5330744168502</v>
      </c>
      <c r="T198" s="104">
        <v>1459.5681495014042</v>
      </c>
      <c r="U198" s="104">
        <v>1438.62769243309</v>
      </c>
      <c r="V198" s="104">
        <v>1439.7177517406676</v>
      </c>
      <c r="W198" s="104">
        <v>1478.0011518740125</v>
      </c>
      <c r="DA198" s="132" t="s">
        <v>2555</v>
      </c>
    </row>
    <row r="199" spans="1:105" ht="12" customHeight="1" x14ac:dyDescent="0.25">
      <c r="A199" s="108" t="s">
        <v>53</v>
      </c>
      <c r="B199" s="98">
        <v>532.26253562225065</v>
      </c>
      <c r="C199" s="98">
        <v>536.28494328773877</v>
      </c>
      <c r="D199" s="98">
        <v>552.87013859439151</v>
      </c>
      <c r="E199" s="98">
        <v>557.61901512149723</v>
      </c>
      <c r="F199" s="98">
        <v>576.92494575844432</v>
      </c>
      <c r="G199" s="98">
        <v>559.36224367676516</v>
      </c>
      <c r="H199" s="98">
        <v>542.84892905831384</v>
      </c>
      <c r="I199" s="98">
        <v>588.46456290380786</v>
      </c>
      <c r="J199" s="98">
        <v>514.56284368981869</v>
      </c>
      <c r="K199" s="98">
        <v>530.44400646713564</v>
      </c>
      <c r="L199" s="98">
        <v>537.44850175588806</v>
      </c>
      <c r="M199" s="98">
        <v>545.45562885218965</v>
      </c>
      <c r="N199" s="98">
        <v>530.83340689462125</v>
      </c>
      <c r="O199" s="98">
        <v>553.15507304293135</v>
      </c>
      <c r="P199" s="98">
        <v>475.15235177005979</v>
      </c>
      <c r="Q199" s="98">
        <v>487.92021323718512</v>
      </c>
      <c r="R199" s="98">
        <v>498.2435839913901</v>
      </c>
      <c r="S199" s="98">
        <v>545.98019356773307</v>
      </c>
      <c r="T199" s="98">
        <v>537.67016337224584</v>
      </c>
      <c r="U199" s="98">
        <v>522.97051433251363</v>
      </c>
      <c r="V199" s="98">
        <v>502.93778922822651</v>
      </c>
      <c r="W199" s="98">
        <v>542.19445834196392</v>
      </c>
      <c r="DA199" s="63" t="s">
        <v>2556</v>
      </c>
    </row>
    <row r="200" spans="1:105" ht="12" customHeight="1" x14ac:dyDescent="0.25">
      <c r="A200" s="108" t="s">
        <v>52</v>
      </c>
      <c r="B200" s="98">
        <v>535.82679475799978</v>
      </c>
      <c r="C200" s="98">
        <v>559.2547805389346</v>
      </c>
      <c r="D200" s="98">
        <v>616.22182777142166</v>
      </c>
      <c r="E200" s="98">
        <v>681.15892972100085</v>
      </c>
      <c r="F200" s="98">
        <v>686.06053699094093</v>
      </c>
      <c r="G200" s="98">
        <v>711.20707924980309</v>
      </c>
      <c r="H200" s="98">
        <v>741.02473430417297</v>
      </c>
      <c r="I200" s="98">
        <v>718.65526452367806</v>
      </c>
      <c r="J200" s="98">
        <v>728.80585257322014</v>
      </c>
      <c r="K200" s="98">
        <v>761.61555775615545</v>
      </c>
      <c r="L200" s="98">
        <v>767.50391683568739</v>
      </c>
      <c r="M200" s="98">
        <v>832.48172582552581</v>
      </c>
      <c r="N200" s="98">
        <v>819.57103778093426</v>
      </c>
      <c r="O200" s="98">
        <v>817.21126401658614</v>
      </c>
      <c r="P200" s="98">
        <v>815.20283501336723</v>
      </c>
      <c r="Q200" s="98">
        <v>841.17354050377469</v>
      </c>
      <c r="R200" s="98">
        <v>852.92265247603473</v>
      </c>
      <c r="S200" s="98">
        <v>871.55288084911695</v>
      </c>
      <c r="T200" s="98">
        <v>921.89798612915831</v>
      </c>
      <c r="U200" s="98">
        <v>915.6571781005764</v>
      </c>
      <c r="V200" s="98">
        <v>936.77996251244133</v>
      </c>
      <c r="W200" s="98">
        <v>935.80669353204894</v>
      </c>
      <c r="DA200" s="63" t="s">
        <v>2557</v>
      </c>
    </row>
    <row r="201" spans="1:105" ht="12" customHeight="1" x14ac:dyDescent="0.25">
      <c r="A201" s="121" t="s">
        <v>54</v>
      </c>
      <c r="B201" s="122">
        <v>345.37404246187856</v>
      </c>
      <c r="C201" s="122">
        <v>375.68678206971373</v>
      </c>
      <c r="D201" s="122">
        <v>431.58888097698974</v>
      </c>
      <c r="E201" s="122">
        <v>471.70981331660329</v>
      </c>
      <c r="F201" s="122">
        <v>495.17963821540866</v>
      </c>
      <c r="G201" s="122">
        <v>510.17117347545366</v>
      </c>
      <c r="H201" s="122">
        <v>518.11280095058623</v>
      </c>
      <c r="I201" s="122">
        <v>540.06159036807151</v>
      </c>
      <c r="J201" s="122">
        <v>526.97552230980989</v>
      </c>
      <c r="K201" s="122">
        <v>518.24314112646266</v>
      </c>
      <c r="L201" s="122">
        <v>599.03482583020798</v>
      </c>
      <c r="M201" s="122">
        <v>559.41794542335242</v>
      </c>
      <c r="N201" s="122">
        <v>545.26576700305122</v>
      </c>
      <c r="O201" s="122">
        <v>537.55329453098068</v>
      </c>
      <c r="P201" s="122">
        <v>501.48443478136619</v>
      </c>
      <c r="Q201" s="122">
        <v>508.60831725771504</v>
      </c>
      <c r="R201" s="122">
        <v>529.14973494258493</v>
      </c>
      <c r="S201" s="122">
        <v>544.72642757422398</v>
      </c>
      <c r="T201" s="122">
        <v>560.21323491339172</v>
      </c>
      <c r="U201" s="122">
        <v>557.09261698819421</v>
      </c>
      <c r="V201" s="122">
        <v>581.58048162007094</v>
      </c>
      <c r="W201" s="122">
        <v>579.5901777162843</v>
      </c>
      <c r="DA201" s="130" t="s">
        <v>2558</v>
      </c>
    </row>
    <row r="202" spans="1:105" ht="12" customHeight="1" x14ac:dyDescent="0.25">
      <c r="A202" s="97" t="s">
        <v>50</v>
      </c>
      <c r="B202" s="98">
        <v>738.22553121521128</v>
      </c>
      <c r="C202" s="98">
        <v>773.12438613848087</v>
      </c>
      <c r="D202" s="98">
        <v>867.87555868364063</v>
      </c>
      <c r="E202" s="98">
        <v>1015.5289627490168</v>
      </c>
      <c r="F202" s="98">
        <v>997.00537309580341</v>
      </c>
      <c r="G202" s="98">
        <v>879.31457075949345</v>
      </c>
      <c r="H202" s="98">
        <v>809.20176046975314</v>
      </c>
      <c r="I202" s="98">
        <v>789.00874209225026</v>
      </c>
      <c r="J202" s="98">
        <v>723.45362451655353</v>
      </c>
      <c r="K202" s="98">
        <v>736.4714687423749</v>
      </c>
      <c r="L202" s="98">
        <v>761.78049727086056</v>
      </c>
      <c r="M202" s="98">
        <v>754.56143383077404</v>
      </c>
      <c r="N202" s="98">
        <v>715.01296901599255</v>
      </c>
      <c r="O202" s="98">
        <v>704.57042298962881</v>
      </c>
      <c r="P202" s="98">
        <v>670.83609976883349</v>
      </c>
      <c r="Q202" s="98">
        <v>653.22255970626975</v>
      </c>
      <c r="R202" s="98">
        <v>641.59383594047108</v>
      </c>
      <c r="S202" s="98">
        <v>676.55225220946761</v>
      </c>
      <c r="T202" s="98">
        <v>679.18452849476319</v>
      </c>
      <c r="U202" s="98">
        <v>672.60054637784503</v>
      </c>
      <c r="V202" s="98">
        <v>712.93657813349535</v>
      </c>
      <c r="W202" s="98">
        <v>652.03824799865845</v>
      </c>
      <c r="DA202" s="63" t="s">
        <v>2559</v>
      </c>
    </row>
    <row r="203" spans="1:105" ht="12" customHeight="1" x14ac:dyDescent="0.25">
      <c r="A203" s="109" t="s">
        <v>120</v>
      </c>
      <c r="B203" s="33">
        <v>299.38169348717145</v>
      </c>
      <c r="C203" s="33">
        <v>326.89337995588795</v>
      </c>
      <c r="D203" s="33">
        <v>371.11957457833688</v>
      </c>
      <c r="E203" s="33">
        <v>385.54898710205725</v>
      </c>
      <c r="F203" s="33">
        <v>406.73309031209237</v>
      </c>
      <c r="G203" s="33">
        <v>438.53117852637467</v>
      </c>
      <c r="H203" s="33">
        <v>457.42536103118937</v>
      </c>
      <c r="I203" s="33">
        <v>484.21735178499137</v>
      </c>
      <c r="J203" s="33">
        <v>480.89971449424826</v>
      </c>
      <c r="K203" s="33">
        <v>464.2920892054122</v>
      </c>
      <c r="L203" s="33">
        <v>556.45837942248943</v>
      </c>
      <c r="M203" s="33">
        <v>506.52977894210704</v>
      </c>
      <c r="N203" s="33">
        <v>496.53951988060055</v>
      </c>
      <c r="O203" s="33">
        <v>487.9659915983666</v>
      </c>
      <c r="P203" s="33">
        <v>451.74543061483712</v>
      </c>
      <c r="Q203" s="33">
        <v>468.01519460417245</v>
      </c>
      <c r="R203" s="33">
        <v>499.82585809963547</v>
      </c>
      <c r="S203" s="33">
        <v>511.84771040144273</v>
      </c>
      <c r="T203" s="33">
        <v>531.91788357079042</v>
      </c>
      <c r="U203" s="33">
        <v>530.45504631697281</v>
      </c>
      <c r="V203" s="33">
        <v>552.22146427660698</v>
      </c>
      <c r="W203" s="33">
        <v>563.57371771814235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82.711900616112757</v>
      </c>
      <c r="C205" s="117">
        <f t="shared" si="88"/>
        <v>86.586840446303171</v>
      </c>
      <c r="D205" s="117">
        <f t="shared" si="88"/>
        <v>100.52067062041942</v>
      </c>
      <c r="E205" s="117">
        <f t="shared" si="88"/>
        <v>118.821179928436</v>
      </c>
      <c r="F205" s="117">
        <f t="shared" si="88"/>
        <v>128.48942470135418</v>
      </c>
      <c r="G205" s="117">
        <f t="shared" si="88"/>
        <v>123.27760181015353</v>
      </c>
      <c r="H205" s="117">
        <f t="shared" si="88"/>
        <v>119.51538239430445</v>
      </c>
      <c r="I205" s="117">
        <f t="shared" si="88"/>
        <v>118.41995196269608</v>
      </c>
      <c r="J205" s="117">
        <f t="shared" si="88"/>
        <v>114.19654720813426</v>
      </c>
      <c r="K205" s="117">
        <f t="shared" si="88"/>
        <v>117.860428278274</v>
      </c>
      <c r="L205" s="117">
        <f t="shared" si="88"/>
        <v>123.97095636227971</v>
      </c>
      <c r="M205" s="117">
        <f t="shared" si="88"/>
        <v>120.76784924299857</v>
      </c>
      <c r="N205" s="117">
        <f t="shared" si="88"/>
        <v>117.32865997692609</v>
      </c>
      <c r="O205" s="117">
        <f t="shared" si="88"/>
        <v>117.18719315119966</v>
      </c>
      <c r="P205" s="117">
        <f t="shared" si="88"/>
        <v>111.15753548332491</v>
      </c>
      <c r="Q205" s="117">
        <f t="shared" si="88"/>
        <v>102.86887754777226</v>
      </c>
      <c r="R205" s="117">
        <f t="shared" ref="R205:V205" si="89">R206+R208+R210+R219</f>
        <v>100.31946394430051</v>
      </c>
      <c r="S205" s="117">
        <f t="shared" si="89"/>
        <v>99.054385875827109</v>
      </c>
      <c r="T205" s="117">
        <f t="shared" si="89"/>
        <v>98.035302032796125</v>
      </c>
      <c r="U205" s="117">
        <f t="shared" si="89"/>
        <v>92.19120730581659</v>
      </c>
      <c r="V205" s="117">
        <f t="shared" si="89"/>
        <v>94.347541017548281</v>
      </c>
      <c r="W205" s="117">
        <f t="shared" ref="W205" si="90">W206+W208+W210+W219</f>
        <v>85.812916553838321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52.276957525988671</v>
      </c>
      <c r="C210" s="122">
        <v>53.318047094747001</v>
      </c>
      <c r="D210" s="122">
        <v>58.835334740930051</v>
      </c>
      <c r="E210" s="122">
        <v>63.900918948739303</v>
      </c>
      <c r="F210" s="122">
        <v>69.654208197790211</v>
      </c>
      <c r="G210" s="122">
        <v>67.420431417060371</v>
      </c>
      <c r="H210" s="122">
        <v>65.319768603574232</v>
      </c>
      <c r="I210" s="122">
        <v>62.694433769445453</v>
      </c>
      <c r="J210" s="122">
        <v>61.489801261936016</v>
      </c>
      <c r="K210" s="122">
        <v>61.979154355154996</v>
      </c>
      <c r="L210" s="122">
        <v>63.540772432663154</v>
      </c>
      <c r="M210" s="122">
        <v>59.350338226427986</v>
      </c>
      <c r="N210" s="122">
        <v>56.474498163669963</v>
      </c>
      <c r="O210" s="122">
        <v>55.630881893154445</v>
      </c>
      <c r="P210" s="122">
        <v>53.169996096033174</v>
      </c>
      <c r="Q210" s="122">
        <v>48.439788741488407</v>
      </c>
      <c r="R210" s="122">
        <v>49.82458378187134</v>
      </c>
      <c r="S210" s="122">
        <v>47.792854908955363</v>
      </c>
      <c r="T210" s="122">
        <v>48.659193066300396</v>
      </c>
      <c r="U210" s="122">
        <v>44.693380387689835</v>
      </c>
      <c r="V210" s="122">
        <v>45.504318349699702</v>
      </c>
      <c r="W210" s="122">
        <v>41.797063409263728</v>
      </c>
      <c r="DA210" s="130" t="s">
        <v>2717</v>
      </c>
    </row>
    <row r="211" spans="1:105" ht="12" customHeight="1" x14ac:dyDescent="0.25">
      <c r="A211" s="97" t="s">
        <v>124</v>
      </c>
      <c r="B211" s="98">
        <v>379.47150276822197</v>
      </c>
      <c r="C211" s="98">
        <v>362.56882283516239</v>
      </c>
      <c r="D211" s="98">
        <v>349.07749001837198</v>
      </c>
      <c r="E211" s="98">
        <v>338.59315734698026</v>
      </c>
      <c r="F211" s="98">
        <v>352.73115210227377</v>
      </c>
      <c r="G211" s="98">
        <v>343.27045488907243</v>
      </c>
      <c r="H211" s="98">
        <v>344.42543619476209</v>
      </c>
      <c r="I211" s="98">
        <v>343.003625587268</v>
      </c>
      <c r="J211" s="98">
        <v>347.37282290363794</v>
      </c>
      <c r="K211" s="98">
        <v>348.38533251026922</v>
      </c>
      <c r="L211" s="98">
        <v>366.0126616215594</v>
      </c>
      <c r="M211" s="98">
        <v>349.63565668463337</v>
      </c>
      <c r="N211" s="98">
        <v>336.73291012908896</v>
      </c>
      <c r="O211" s="98">
        <v>331.70733213181944</v>
      </c>
      <c r="P211" s="98">
        <v>318.1223381532638</v>
      </c>
      <c r="Q211" s="98">
        <v>296.22743298974734</v>
      </c>
      <c r="R211" s="98">
        <v>312.62100002375144</v>
      </c>
      <c r="S211" s="98">
        <v>306.74948631927276</v>
      </c>
      <c r="T211" s="98">
        <v>325.94445150550797</v>
      </c>
      <c r="U211" s="98">
        <v>311.36227323597552</v>
      </c>
      <c r="V211" s="98">
        <v>333.72352788689483</v>
      </c>
      <c r="W211" s="98">
        <v>311.03411555186239</v>
      </c>
      <c r="DA211" s="63" t="s">
        <v>2718</v>
      </c>
    </row>
    <row r="212" spans="1:105" ht="12" customHeight="1" x14ac:dyDescent="0.25">
      <c r="A212" s="97" t="s">
        <v>123</v>
      </c>
      <c r="B212" s="98">
        <v>74.461063750252265</v>
      </c>
      <c r="C212" s="98">
        <v>77.603245168686001</v>
      </c>
      <c r="D212" s="98">
        <v>73.404947833944064</v>
      </c>
      <c r="E212" s="98">
        <v>61.108955000486532</v>
      </c>
      <c r="F212" s="98">
        <v>64.356825056363604</v>
      </c>
      <c r="G212" s="98">
        <v>70.148337587730069</v>
      </c>
      <c r="H212" s="98">
        <v>68.186518599150432</v>
      </c>
      <c r="I212" s="98">
        <v>68.768358712582597</v>
      </c>
      <c r="J212" s="98">
        <v>68.245824263425249</v>
      </c>
      <c r="K212" s="98">
        <v>71.611755074135743</v>
      </c>
      <c r="L212" s="98">
        <v>63.329473381264172</v>
      </c>
      <c r="M212" s="98">
        <v>42.761442216148204</v>
      </c>
      <c r="N212" s="98">
        <v>41.444211075242215</v>
      </c>
      <c r="O212" s="98">
        <v>38.309961933882825</v>
      </c>
      <c r="P212" s="98">
        <v>40.966572219142826</v>
      </c>
      <c r="Q212" s="98">
        <v>36.926870394084311</v>
      </c>
      <c r="R212" s="98">
        <v>44.222822325626311</v>
      </c>
      <c r="S212" s="98">
        <v>42.436968601912248</v>
      </c>
      <c r="T212" s="98">
        <v>41.551209636314091</v>
      </c>
      <c r="U212" s="98">
        <v>40.921645653857674</v>
      </c>
      <c r="V212" s="98">
        <v>55.214037637415537</v>
      </c>
      <c r="W212" s="98">
        <v>39.509319529092728</v>
      </c>
      <c r="DA212" s="63" t="s">
        <v>2719</v>
      </c>
    </row>
    <row r="213" spans="1:105" ht="12" customHeight="1" x14ac:dyDescent="0.25">
      <c r="A213" s="100" t="s">
        <v>50</v>
      </c>
      <c r="B213" s="101">
        <v>74.461063750252265</v>
      </c>
      <c r="C213" s="101">
        <v>77.603245168686001</v>
      </c>
      <c r="D213" s="101">
        <v>73.404947833944064</v>
      </c>
      <c r="E213" s="101">
        <v>61.108955000486532</v>
      </c>
      <c r="F213" s="101">
        <v>64.356825056363604</v>
      </c>
      <c r="G213" s="101">
        <v>70.148337587730069</v>
      </c>
      <c r="H213" s="101">
        <v>68.186518599150432</v>
      </c>
      <c r="I213" s="101">
        <v>68.768358712582597</v>
      </c>
      <c r="J213" s="101">
        <v>68.245824263425249</v>
      </c>
      <c r="K213" s="101">
        <v>71.611755074135743</v>
      </c>
      <c r="L213" s="101">
        <v>63.329473381264172</v>
      </c>
      <c r="M213" s="101">
        <v>42.761442216148204</v>
      </c>
      <c r="N213" s="101">
        <v>41.444211075242215</v>
      </c>
      <c r="O213" s="101">
        <v>38.309961933882825</v>
      </c>
      <c r="P213" s="101">
        <v>40.966572219142826</v>
      </c>
      <c r="Q213" s="101">
        <v>36.926870394084311</v>
      </c>
      <c r="R213" s="101">
        <v>44.222822325626311</v>
      </c>
      <c r="S213" s="101">
        <v>42.436968601912248</v>
      </c>
      <c r="T213" s="101">
        <v>41.551209636314091</v>
      </c>
      <c r="U213" s="101">
        <v>40.921645653857674</v>
      </c>
      <c r="V213" s="101">
        <v>55.214037637415537</v>
      </c>
      <c r="W213" s="101">
        <v>39.509319529092728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30.434943090124079</v>
      </c>
      <c r="C219" s="122">
        <v>33.26879335155617</v>
      </c>
      <c r="D219" s="122">
        <v>41.685335879489365</v>
      </c>
      <c r="E219" s="122">
        <v>54.920260979696693</v>
      </c>
      <c r="F219" s="122">
        <v>58.835216503563977</v>
      </c>
      <c r="G219" s="122">
        <v>55.857170393093156</v>
      </c>
      <c r="H219" s="122">
        <v>54.195613790730214</v>
      </c>
      <c r="I219" s="122">
        <v>55.725518193250622</v>
      </c>
      <c r="J219" s="122">
        <v>52.706745946198239</v>
      </c>
      <c r="K219" s="122">
        <v>55.881273923119004</v>
      </c>
      <c r="L219" s="122">
        <v>60.430183929616547</v>
      </c>
      <c r="M219" s="122">
        <v>61.417511016570579</v>
      </c>
      <c r="N219" s="122">
        <v>60.854161813256127</v>
      </c>
      <c r="O219" s="122">
        <v>61.556311258045213</v>
      </c>
      <c r="P219" s="122">
        <v>57.987539387291733</v>
      </c>
      <c r="Q219" s="122">
        <v>54.429088806283843</v>
      </c>
      <c r="R219" s="122">
        <v>50.494880162429169</v>
      </c>
      <c r="S219" s="122">
        <v>51.261530966871746</v>
      </c>
      <c r="T219" s="122">
        <v>49.376108966495735</v>
      </c>
      <c r="U219" s="122">
        <v>47.497826918126748</v>
      </c>
      <c r="V219" s="122">
        <v>48.843222667848579</v>
      </c>
      <c r="W219" s="122">
        <v>44.015853144574592</v>
      </c>
      <c r="DA219" s="130" t="s">
        <v>2726</v>
      </c>
    </row>
    <row r="220" spans="1:105" ht="12" customHeight="1" x14ac:dyDescent="0.25">
      <c r="A220" s="97" t="s">
        <v>50</v>
      </c>
      <c r="B220" s="98">
        <v>290.40019752088773</v>
      </c>
      <c r="C220" s="98">
        <v>304.25357709457887</v>
      </c>
      <c r="D220" s="98">
        <v>342.44546995560114</v>
      </c>
      <c r="E220" s="98">
        <v>401.55910980195449</v>
      </c>
      <c r="F220" s="98">
        <v>392.65294550100117</v>
      </c>
      <c r="G220" s="98">
        <v>343.67552739096652</v>
      </c>
      <c r="H220" s="98">
        <v>314.14635235869684</v>
      </c>
      <c r="I220" s="98">
        <v>304.14342816126037</v>
      </c>
      <c r="J220" s="98">
        <v>277.46073091061243</v>
      </c>
      <c r="K220" s="98">
        <v>281.917217969852</v>
      </c>
      <c r="L220" s="98">
        <v>291.42059502988872</v>
      </c>
      <c r="M220" s="98">
        <v>288.03204781139192</v>
      </c>
      <c r="N220" s="98">
        <v>272.85127443068785</v>
      </c>
      <c r="O220" s="98">
        <v>268.88677161392809</v>
      </c>
      <c r="P220" s="98">
        <v>255.42386744254037</v>
      </c>
      <c r="Q220" s="98">
        <v>248.33438434281507</v>
      </c>
      <c r="R220" s="98">
        <v>244.12041730642036</v>
      </c>
      <c r="S220" s="98">
        <v>256.79246930187378</v>
      </c>
      <c r="T220" s="98">
        <v>256.98404726816153</v>
      </c>
      <c r="U220" s="98">
        <v>253.46164041814001</v>
      </c>
      <c r="V220" s="98">
        <v>267.37421080437383</v>
      </c>
      <c r="W220" s="98">
        <v>243.11500629868689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99.879534651408775</v>
      </c>
      <c r="C223" s="118">
        <f t="shared" si="93"/>
        <v>104.62294374315687</v>
      </c>
      <c r="D223" s="118">
        <f t="shared" si="93"/>
        <v>99.690533430716357</v>
      </c>
      <c r="E223" s="118">
        <f t="shared" si="93"/>
        <v>99.152111453723961</v>
      </c>
      <c r="F223" s="118">
        <f t="shared" si="93"/>
        <v>92.062543490742001</v>
      </c>
      <c r="G223" s="118">
        <f t="shared" si="93"/>
        <v>91.11529775961499</v>
      </c>
      <c r="H223" s="118">
        <f t="shared" si="93"/>
        <v>86.761152269413628</v>
      </c>
      <c r="I223" s="118">
        <f t="shared" si="93"/>
        <v>80.835870900867533</v>
      </c>
      <c r="J223" s="118">
        <f t="shared" si="93"/>
        <v>77.339809786332879</v>
      </c>
      <c r="K223" s="118">
        <f t="shared" si="93"/>
        <v>75.992496539205945</v>
      </c>
      <c r="L223" s="118">
        <f t="shared" si="93"/>
        <v>81.276797459334972</v>
      </c>
      <c r="M223" s="118">
        <f t="shared" si="93"/>
        <v>72.631785675976204</v>
      </c>
      <c r="N223" s="118">
        <f t="shared" si="93"/>
        <v>72.071400101273312</v>
      </c>
      <c r="O223" s="118">
        <f t="shared" si="93"/>
        <v>69.486186762089162</v>
      </c>
      <c r="P223" s="118">
        <f t="shared" si="93"/>
        <v>61.53855866206883</v>
      </c>
      <c r="Q223" s="118">
        <f t="shared" si="93"/>
        <v>60.418773143202877</v>
      </c>
      <c r="R223" s="118">
        <f t="shared" ref="R223:V223" si="94">R224+R226+R228+R237</f>
        <v>61.222121488011197</v>
      </c>
      <c r="S223" s="118">
        <f t="shared" si="94"/>
        <v>59.241234543328417</v>
      </c>
      <c r="T223" s="118">
        <f t="shared" si="94"/>
        <v>57.294896457023498</v>
      </c>
      <c r="U223" s="118">
        <f t="shared" si="94"/>
        <v>55.024401734135154</v>
      </c>
      <c r="V223" s="118">
        <f t="shared" si="94"/>
        <v>53.627586071584354</v>
      </c>
      <c r="W223" s="118">
        <f t="shared" ref="W223" si="95">W224+W226+W228+W237</f>
        <v>55.900880410575382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74.638043856214381</v>
      </c>
      <c r="C224" s="123">
        <f t="shared" si="96"/>
        <v>79.656019981382428</v>
      </c>
      <c r="D224" s="123">
        <f t="shared" si="96"/>
        <v>74.042313140683319</v>
      </c>
      <c r="E224" s="123">
        <f t="shared" si="96"/>
        <v>72.194052838636466</v>
      </c>
      <c r="F224" s="123">
        <f t="shared" si="96"/>
        <v>65.295054672934441</v>
      </c>
      <c r="G224" s="123">
        <f t="shared" si="96"/>
        <v>64.370526284702308</v>
      </c>
      <c r="H224" s="123">
        <f t="shared" si="96"/>
        <v>59.785003823633872</v>
      </c>
      <c r="I224" s="123">
        <f t="shared" si="96"/>
        <v>53.953036433951411</v>
      </c>
      <c r="J224" s="123">
        <f t="shared" si="96"/>
        <v>51.319187576230206</v>
      </c>
      <c r="K224" s="123">
        <f t="shared" si="96"/>
        <v>50.149586937380064</v>
      </c>
      <c r="L224" s="123">
        <f t="shared" si="96"/>
        <v>53.542772541322265</v>
      </c>
      <c r="M224" s="123">
        <f t="shared" si="96"/>
        <v>45.169222544593126</v>
      </c>
      <c r="N224" s="123">
        <f t="shared" si="96"/>
        <v>44.89316932269071</v>
      </c>
      <c r="O224" s="123">
        <f t="shared" si="96"/>
        <v>42.374525110681802</v>
      </c>
      <c r="P224" s="123">
        <f t="shared" si="96"/>
        <v>36.385055582508755</v>
      </c>
      <c r="Q224" s="123">
        <f t="shared" si="96"/>
        <v>35.06484833843475</v>
      </c>
      <c r="R224" s="123">
        <f t="shared" si="96"/>
        <v>35.338451415013012</v>
      </c>
      <c r="S224" s="123">
        <f t="shared" si="96"/>
        <v>32.904580851835703</v>
      </c>
      <c r="T224" s="123">
        <f t="shared" si="96"/>
        <v>30.688440416896348</v>
      </c>
      <c r="U224" s="123">
        <f t="shared" si="96"/>
        <v>28.90000529791909</v>
      </c>
      <c r="V224" s="123">
        <f t="shared" si="96"/>
        <v>27.14782485004114</v>
      </c>
      <c r="W224" s="123">
        <f t="shared" si="96"/>
        <v>29.737880281176892</v>
      </c>
      <c r="DA224" s="130" t="s">
        <v>2881</v>
      </c>
    </row>
    <row r="225" spans="1:105" ht="12" customHeight="1" x14ac:dyDescent="0.25">
      <c r="A225" s="97" t="s">
        <v>53</v>
      </c>
      <c r="B225" s="99">
        <v>74.638043856214381</v>
      </c>
      <c r="C225" s="99">
        <v>79.656019981382428</v>
      </c>
      <c r="D225" s="99">
        <v>74.042313140683319</v>
      </c>
      <c r="E225" s="99">
        <v>72.194052838636466</v>
      </c>
      <c r="F225" s="99">
        <v>65.295054672934441</v>
      </c>
      <c r="G225" s="99">
        <v>64.370526284702308</v>
      </c>
      <c r="H225" s="99">
        <v>59.785003823633872</v>
      </c>
      <c r="I225" s="99">
        <v>53.953036433951411</v>
      </c>
      <c r="J225" s="99">
        <v>51.319187576230206</v>
      </c>
      <c r="K225" s="99">
        <v>50.149586937380064</v>
      </c>
      <c r="L225" s="99">
        <v>53.542772541322265</v>
      </c>
      <c r="M225" s="99">
        <v>45.169222544593126</v>
      </c>
      <c r="N225" s="99">
        <v>44.89316932269071</v>
      </c>
      <c r="O225" s="99">
        <v>42.374525110681802</v>
      </c>
      <c r="P225" s="99">
        <v>36.385055582508755</v>
      </c>
      <c r="Q225" s="99">
        <v>35.06484833843475</v>
      </c>
      <c r="R225" s="99">
        <v>35.338451415013012</v>
      </c>
      <c r="S225" s="99">
        <v>32.904580851835703</v>
      </c>
      <c r="T225" s="99">
        <v>30.688440416896348</v>
      </c>
      <c r="U225" s="99">
        <v>28.90000529791909</v>
      </c>
      <c r="V225" s="99">
        <v>27.14782485004114</v>
      </c>
      <c r="W225" s="99">
        <v>29.737880281176892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1.4050236876856443</v>
      </c>
      <c r="C226" s="123">
        <f t="shared" si="97"/>
        <v>1.3356804851722803</v>
      </c>
      <c r="D226" s="123">
        <f t="shared" si="97"/>
        <v>0.97153141581813041</v>
      </c>
      <c r="E226" s="123">
        <f t="shared" si="97"/>
        <v>1.6685102365713265</v>
      </c>
      <c r="F226" s="123">
        <f t="shared" si="97"/>
        <v>0.91782099908608183</v>
      </c>
      <c r="G226" s="123">
        <f t="shared" si="97"/>
        <v>0.9961373004694154</v>
      </c>
      <c r="H226" s="123">
        <f t="shared" si="97"/>
        <v>1.235458567879447</v>
      </c>
      <c r="I226" s="123">
        <f t="shared" si="97"/>
        <v>0.89428548265905117</v>
      </c>
      <c r="J226" s="123">
        <f t="shared" si="97"/>
        <v>0.90495436969871701</v>
      </c>
      <c r="K226" s="123">
        <f t="shared" si="97"/>
        <v>1.0907081236304403</v>
      </c>
      <c r="L226" s="123">
        <f t="shared" si="97"/>
        <v>1.2636646616298135</v>
      </c>
      <c r="M226" s="123">
        <f t="shared" si="97"/>
        <v>1.225425622725079</v>
      </c>
      <c r="N226" s="123">
        <f t="shared" si="97"/>
        <v>1.3380431724635908</v>
      </c>
      <c r="O226" s="123">
        <f t="shared" si="97"/>
        <v>1.1870005441530662</v>
      </c>
      <c r="P226" s="123">
        <f t="shared" si="97"/>
        <v>1.0650993437740479</v>
      </c>
      <c r="Q226" s="123">
        <f t="shared" si="97"/>
        <v>1.2069761767562861</v>
      </c>
      <c r="R226" s="123">
        <f t="shared" si="97"/>
        <v>1.3437711342289331</v>
      </c>
      <c r="S226" s="123">
        <f t="shared" si="97"/>
        <v>1.435929716327601</v>
      </c>
      <c r="T226" s="123">
        <f t="shared" si="97"/>
        <v>1.3584851912599085</v>
      </c>
      <c r="U226" s="123">
        <f t="shared" si="97"/>
        <v>1.5284293526373947</v>
      </c>
      <c r="V226" s="123">
        <f t="shared" si="97"/>
        <v>1.5805754001458157</v>
      </c>
      <c r="W226" s="123">
        <f t="shared" si="97"/>
        <v>1.7089429480827387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1.4050236876856443</v>
      </c>
      <c r="C227" s="99">
        <f>RES_hhdet_fecs!C147</f>
        <v>1.3356804851722803</v>
      </c>
      <c r="D227" s="99">
        <f>RES_hhdet_fecs!D147</f>
        <v>0.97153141581813041</v>
      </c>
      <c r="E227" s="99">
        <f>RES_hhdet_fecs!E147</f>
        <v>1.6685102365713265</v>
      </c>
      <c r="F227" s="99">
        <f>RES_hhdet_fecs!F147</f>
        <v>0.91782099908608183</v>
      </c>
      <c r="G227" s="99">
        <f>RES_hhdet_fecs!G147</f>
        <v>0.9961373004694154</v>
      </c>
      <c r="H227" s="99">
        <f>RES_hhdet_fecs!H147</f>
        <v>1.235458567879447</v>
      </c>
      <c r="I227" s="99">
        <f>RES_hhdet_fecs!I147</f>
        <v>0.89428548265905117</v>
      </c>
      <c r="J227" s="99">
        <f>RES_hhdet_fecs!J147</f>
        <v>0.90495436969871701</v>
      </c>
      <c r="K227" s="99">
        <f>RES_hhdet_fecs!K147</f>
        <v>1.0907081236304403</v>
      </c>
      <c r="L227" s="99">
        <f>RES_hhdet_fecs!L147</f>
        <v>1.2636646616298135</v>
      </c>
      <c r="M227" s="99">
        <f>RES_hhdet_fecs!M147</f>
        <v>1.225425622725079</v>
      </c>
      <c r="N227" s="99">
        <f>RES_hhdet_fecs!N147</f>
        <v>1.3380431724635908</v>
      </c>
      <c r="O227" s="99">
        <f>RES_hhdet_fecs!O147</f>
        <v>1.1870005441530662</v>
      </c>
      <c r="P227" s="99">
        <f>RES_hhdet_fecs!P147</f>
        <v>1.0650993437740479</v>
      </c>
      <c r="Q227" s="99">
        <f>RES_hhdet_fecs!Q147</f>
        <v>1.2069761767562861</v>
      </c>
      <c r="R227" s="99">
        <f>RES_hhdet_fecs!R147</f>
        <v>1.3437711342289331</v>
      </c>
      <c r="S227" s="99">
        <f>RES_hhdet_fecs!S147</f>
        <v>1.435929716327601</v>
      </c>
      <c r="T227" s="99">
        <f>RES_hhdet_fecs!T147</f>
        <v>1.3584851912599085</v>
      </c>
      <c r="U227" s="99">
        <f>RES_hhdet_fecs!U147</f>
        <v>1.5284293526373947</v>
      </c>
      <c r="V227" s="99">
        <f>RES_hhdet_fecs!V147</f>
        <v>1.5805754001458157</v>
      </c>
      <c r="W227" s="99">
        <f>RES_hhdet_fecs!W147</f>
        <v>1.7089429480827387</v>
      </c>
      <c r="DA227" s="63" t="s">
        <v>2884</v>
      </c>
    </row>
    <row r="228" spans="1:105" ht="12" customHeight="1" x14ac:dyDescent="0.25">
      <c r="A228" s="121" t="s">
        <v>55</v>
      </c>
      <c r="B228" s="123">
        <v>18.14779821425379</v>
      </c>
      <c r="C228" s="123">
        <v>17.474412608068107</v>
      </c>
      <c r="D228" s="123">
        <v>17.58923290793976</v>
      </c>
      <c r="E228" s="123">
        <v>17.466164010466986</v>
      </c>
      <c r="F228" s="123">
        <v>17.668982567612851</v>
      </c>
      <c r="G228" s="123">
        <v>17.432062655437782</v>
      </c>
      <c r="H228" s="123">
        <v>17.38459061886369</v>
      </c>
      <c r="I228" s="123">
        <v>17.339975975862512</v>
      </c>
      <c r="J228" s="123">
        <v>16.748667954707106</v>
      </c>
      <c r="K228" s="123">
        <v>16.523546029913124</v>
      </c>
      <c r="L228" s="123">
        <v>17.067801042279083</v>
      </c>
      <c r="M228" s="123">
        <v>17.483225260273482</v>
      </c>
      <c r="N228" s="123">
        <v>17.378169728615831</v>
      </c>
      <c r="O228" s="123">
        <v>17.64752477275222</v>
      </c>
      <c r="P228" s="123">
        <v>16.442605318994904</v>
      </c>
      <c r="Q228" s="123">
        <v>16.529809043591097</v>
      </c>
      <c r="R228" s="123">
        <v>16.749746761113521</v>
      </c>
      <c r="S228" s="123">
        <v>16.984522333462394</v>
      </c>
      <c r="T228" s="123">
        <v>17.246460527222528</v>
      </c>
      <c r="U228" s="123">
        <v>16.77929797019851</v>
      </c>
      <c r="V228" s="123">
        <v>16.888074567931934</v>
      </c>
      <c r="W228" s="123">
        <v>16.668335003633487</v>
      </c>
      <c r="DA228" s="130" t="s">
        <v>2885</v>
      </c>
    </row>
    <row r="229" spans="1:105" ht="12" customHeight="1" x14ac:dyDescent="0.25">
      <c r="A229" s="97" t="s">
        <v>124</v>
      </c>
      <c r="B229" s="99">
        <v>19.399308443433501</v>
      </c>
      <c r="C229" s="99">
        <v>18.477393199310711</v>
      </c>
      <c r="D229" s="99">
        <v>17.734123841572583</v>
      </c>
      <c r="E229" s="99">
        <v>17.145225008420123</v>
      </c>
      <c r="F229" s="99">
        <v>17.797902276293208</v>
      </c>
      <c r="G229" s="99">
        <v>17.263345038613465</v>
      </c>
      <c r="H229" s="99">
        <v>17.267281094449</v>
      </c>
      <c r="I229" s="99">
        <v>17.138273113316522</v>
      </c>
      <c r="J229" s="99">
        <v>17.305152048301078</v>
      </c>
      <c r="K229" s="99">
        <v>17.280509398726455</v>
      </c>
      <c r="L229" s="99">
        <v>18.059729865441234</v>
      </c>
      <c r="M229" s="99">
        <v>17.147395176708219</v>
      </c>
      <c r="N229" s="99">
        <v>16.414656785503869</v>
      </c>
      <c r="O229" s="99">
        <v>16.066524214034736</v>
      </c>
      <c r="P229" s="99">
        <v>15.299086720593273</v>
      </c>
      <c r="Q229" s="99">
        <v>14.148855241331379</v>
      </c>
      <c r="R229" s="99">
        <v>14.865037608459456</v>
      </c>
      <c r="S229" s="99">
        <v>14.52946215635016</v>
      </c>
      <c r="T229" s="99">
        <v>15.368932056040494</v>
      </c>
      <c r="U229" s="99">
        <v>14.60521500061215</v>
      </c>
      <c r="V229" s="99">
        <v>15.553116136837842</v>
      </c>
      <c r="W229" s="99">
        <v>14.401001749598175</v>
      </c>
      <c r="DA229" s="63" t="s">
        <v>2886</v>
      </c>
    </row>
    <row r="230" spans="1:105" ht="12" customHeight="1" x14ac:dyDescent="0.25">
      <c r="A230" s="97" t="s">
        <v>123</v>
      </c>
      <c r="B230" s="99">
        <v>11.984172043734578</v>
      </c>
      <c r="C230" s="99">
        <v>11.881772601360115</v>
      </c>
      <c r="D230" s="99">
        <v>11.556442147048212</v>
      </c>
      <c r="E230" s="99">
        <v>11.248953271682623</v>
      </c>
      <c r="F230" s="99">
        <v>11.400151523489489</v>
      </c>
      <c r="G230" s="99">
        <v>11.284246092164638</v>
      </c>
      <c r="H230" s="99">
        <v>11.405230111166745</v>
      </c>
      <c r="I230" s="99">
        <v>11.428042602695529</v>
      </c>
      <c r="J230" s="99">
        <v>11.548420463409558</v>
      </c>
      <c r="K230" s="99">
        <v>11.665908161849764</v>
      </c>
      <c r="L230" s="99">
        <v>11.834529983140733</v>
      </c>
      <c r="M230" s="99">
        <v>10.28881653288286</v>
      </c>
      <c r="N230" s="99">
        <v>9.9202232710075009</v>
      </c>
      <c r="O230" s="99">
        <v>9.882390566613271</v>
      </c>
      <c r="P230" s="99">
        <v>9.5093772706653166</v>
      </c>
      <c r="Q230" s="99">
        <v>8.9165106288612819</v>
      </c>
      <c r="R230" s="99">
        <v>9.5450812422467646</v>
      </c>
      <c r="S230" s="99">
        <v>9.5600703672399607</v>
      </c>
      <c r="T230" s="99">
        <v>10.002010448117183</v>
      </c>
      <c r="U230" s="99">
        <v>9.8295329141082277</v>
      </c>
      <c r="V230" s="99">
        <v>11.214610336163004</v>
      </c>
      <c r="W230" s="99">
        <v>10.06063662498906</v>
      </c>
      <c r="DA230" s="63" t="s">
        <v>2887</v>
      </c>
    </row>
    <row r="231" spans="1:105" ht="12" customHeight="1" x14ac:dyDescent="0.25">
      <c r="A231" s="100" t="s">
        <v>50</v>
      </c>
      <c r="B231" s="102">
        <v>3.8065918841858162</v>
      </c>
      <c r="C231" s="102">
        <v>3.9548510081801203</v>
      </c>
      <c r="D231" s="102">
        <v>3.7291789722758311</v>
      </c>
      <c r="E231" s="102">
        <v>3.0943530924314637</v>
      </c>
      <c r="F231" s="102">
        <v>3.2472790575456356</v>
      </c>
      <c r="G231" s="102">
        <v>3.5278158618499651</v>
      </c>
      <c r="H231" s="102">
        <v>3.4184344702045295</v>
      </c>
      <c r="I231" s="102">
        <v>3.4360304826308736</v>
      </c>
      <c r="J231" s="102">
        <v>3.3998179698353144</v>
      </c>
      <c r="K231" s="102">
        <v>3.5520657477203699</v>
      </c>
      <c r="L231" s="102">
        <v>3.1247913028998715</v>
      </c>
      <c r="M231" s="102">
        <v>2.0971755425609984</v>
      </c>
      <c r="N231" s="102">
        <v>2.0202732791555298</v>
      </c>
      <c r="O231" s="102">
        <v>1.85557529613146</v>
      </c>
      <c r="P231" s="102">
        <v>1.9701575961765985</v>
      </c>
      <c r="Q231" s="102">
        <v>1.763756106070661</v>
      </c>
      <c r="R231" s="102">
        <v>2.1027823369917931</v>
      </c>
      <c r="S231" s="102">
        <v>2.0100647493503709</v>
      </c>
      <c r="T231" s="102">
        <v>1.9592225448145568</v>
      </c>
      <c r="U231" s="102">
        <v>1.9195306699874171</v>
      </c>
      <c r="V231" s="102">
        <v>2.5732388279483431</v>
      </c>
      <c r="W231" s="102">
        <v>1.8292970166773415</v>
      </c>
      <c r="DA231" s="131" t="s">
        <v>2888</v>
      </c>
    </row>
    <row r="232" spans="1:105" ht="12" customHeight="1" x14ac:dyDescent="0.25">
      <c r="A232" s="103" t="s">
        <v>52</v>
      </c>
      <c r="B232" s="105">
        <v>8.1775801595487572</v>
      </c>
      <c r="C232" s="105">
        <v>7.9269215931799959</v>
      </c>
      <c r="D232" s="105">
        <v>7.8272631747723809</v>
      </c>
      <c r="E232" s="105">
        <v>8.1546001792511582</v>
      </c>
      <c r="F232" s="105">
        <v>8.1528724659438563</v>
      </c>
      <c r="G232" s="105">
        <v>7.756430230314673</v>
      </c>
      <c r="H232" s="105">
        <v>7.9867956409622165</v>
      </c>
      <c r="I232" s="105">
        <v>7.9920121200646541</v>
      </c>
      <c r="J232" s="105">
        <v>8.1486024935742414</v>
      </c>
      <c r="K232" s="105">
        <v>8.1138424141293921</v>
      </c>
      <c r="L232" s="105">
        <v>8.7097386802408607</v>
      </c>
      <c r="M232" s="105">
        <v>8.1916409903218632</v>
      </c>
      <c r="N232" s="105">
        <v>7.8999499918519733</v>
      </c>
      <c r="O232" s="105">
        <v>8.0268152704818121</v>
      </c>
      <c r="P232" s="105">
        <v>7.5392196744887192</v>
      </c>
      <c r="Q232" s="105">
        <v>7.1527545227906204</v>
      </c>
      <c r="R232" s="105">
        <v>7.4422989052549733</v>
      </c>
      <c r="S232" s="105">
        <v>7.5500056178895907</v>
      </c>
      <c r="T232" s="105">
        <v>8.0427879033026262</v>
      </c>
      <c r="U232" s="105">
        <v>7.9100022441208102</v>
      </c>
      <c r="V232" s="105">
        <v>8.6413715082146574</v>
      </c>
      <c r="W232" s="105">
        <v>8.2313396083117158</v>
      </c>
      <c r="DA232" s="132" t="s">
        <v>2889</v>
      </c>
    </row>
    <row r="233" spans="1:105" ht="12" customHeight="1" x14ac:dyDescent="0.25">
      <c r="A233" s="106" t="s">
        <v>122</v>
      </c>
      <c r="B233" s="102">
        <v>18.303602608988147</v>
      </c>
      <c r="C233" s="102">
        <v>17.579843192874456</v>
      </c>
      <c r="D233" s="102">
        <v>17.803362131937153</v>
      </c>
      <c r="E233" s="102">
        <v>17.699823397479136</v>
      </c>
      <c r="F233" s="102">
        <v>17.759672854136774</v>
      </c>
      <c r="G233" s="102">
        <v>17.581721644387372</v>
      </c>
      <c r="H233" s="102">
        <v>17.514128049627388</v>
      </c>
      <c r="I233" s="102">
        <v>17.414072750535031</v>
      </c>
      <c r="J233" s="102">
        <v>16.741432697097874</v>
      </c>
      <c r="K233" s="102">
        <v>16.247174768890577</v>
      </c>
      <c r="L233" s="102">
        <v>16.893231016627563</v>
      </c>
      <c r="M233" s="102">
        <v>17.621246969134162</v>
      </c>
      <c r="N233" s="102">
        <v>17.850100174065432</v>
      </c>
      <c r="O233" s="102">
        <v>18.368770762093707</v>
      </c>
      <c r="P233" s="102">
        <v>17.121868126032986</v>
      </c>
      <c r="Q233" s="102">
        <v>17.50472543330762</v>
      </c>
      <c r="R233" s="102">
        <v>17.619036101528156</v>
      </c>
      <c r="S233" s="102">
        <v>17.771791924360897</v>
      </c>
      <c r="T233" s="102">
        <v>17.82714335437743</v>
      </c>
      <c r="U233" s="102">
        <v>17.389264728321873</v>
      </c>
      <c r="V233" s="102">
        <v>17.413993022212328</v>
      </c>
      <c r="W233" s="102">
        <v>17.145232678925773</v>
      </c>
      <c r="DA233" s="131" t="s">
        <v>2890</v>
      </c>
    </row>
    <row r="234" spans="1:105" ht="12" customHeight="1" x14ac:dyDescent="0.25">
      <c r="A234" s="107" t="s">
        <v>121</v>
      </c>
      <c r="B234" s="105">
        <v>15.342397187287</v>
      </c>
      <c r="C234" s="105">
        <v>15.500074825934927</v>
      </c>
      <c r="D234" s="105">
        <v>16.221877269884629</v>
      </c>
      <c r="E234" s="105">
        <v>16.840187374787227</v>
      </c>
      <c r="F234" s="105">
        <v>17.10955834569484</v>
      </c>
      <c r="G234" s="105">
        <v>17.016541538051111</v>
      </c>
      <c r="H234" s="105">
        <v>16.993163055505487</v>
      </c>
      <c r="I234" s="105">
        <v>17.332513382071305</v>
      </c>
      <c r="J234" s="105">
        <v>16.277328478319443</v>
      </c>
      <c r="K234" s="105">
        <v>16.785616844129571</v>
      </c>
      <c r="L234" s="105">
        <v>16.855131663575932</v>
      </c>
      <c r="M234" s="105">
        <v>17.499089087944252</v>
      </c>
      <c r="N234" s="105">
        <v>16.997333044759024</v>
      </c>
      <c r="O234" s="105">
        <v>17.124749859429716</v>
      </c>
      <c r="P234" s="105">
        <v>15.802926521664544</v>
      </c>
      <c r="Q234" s="105">
        <v>16.071633199518068</v>
      </c>
      <c r="R234" s="105">
        <v>16.20423656627818</v>
      </c>
      <c r="S234" s="105">
        <v>16.907931325049599</v>
      </c>
      <c r="T234" s="105">
        <v>17.208956015521856</v>
      </c>
      <c r="U234" s="105">
        <v>16.779643147883206</v>
      </c>
      <c r="V234" s="105">
        <v>16.578825654335748</v>
      </c>
      <c r="W234" s="105">
        <v>16.876769908413504</v>
      </c>
      <c r="DA234" s="132" t="s">
        <v>2891</v>
      </c>
    </row>
    <row r="235" spans="1:105" ht="12" customHeight="1" x14ac:dyDescent="0.25">
      <c r="A235" s="108" t="s">
        <v>53</v>
      </c>
      <c r="B235" s="99">
        <v>9.1199192074332771</v>
      </c>
      <c r="C235" s="99">
        <v>9.0257898844833147</v>
      </c>
      <c r="D235" s="99">
        <v>9.1104490604549575</v>
      </c>
      <c r="E235" s="99">
        <v>9.0050732574649714</v>
      </c>
      <c r="F235" s="99">
        <v>9.2459966250491252</v>
      </c>
      <c r="G235" s="99">
        <v>8.8916708785783598</v>
      </c>
      <c r="H235" s="99">
        <v>8.5541179874998061</v>
      </c>
      <c r="I235" s="99">
        <v>9.1756944804459941</v>
      </c>
      <c r="J235" s="99">
        <v>8.0298100788719307</v>
      </c>
      <c r="K235" s="99">
        <v>8.2040943508041426</v>
      </c>
      <c r="L235" s="99">
        <v>8.252573828621772</v>
      </c>
      <c r="M235" s="99">
        <v>8.2246210483113753</v>
      </c>
      <c r="N235" s="99">
        <v>7.9219554064271476</v>
      </c>
      <c r="O235" s="99">
        <v>8.1332308737696284</v>
      </c>
      <c r="P235" s="99">
        <v>6.8972096932173246</v>
      </c>
      <c r="Q235" s="99">
        <v>6.9449391632014192</v>
      </c>
      <c r="R235" s="99">
        <v>6.9914847209151736</v>
      </c>
      <c r="S235" s="99">
        <v>7.5303401194331947</v>
      </c>
      <c r="T235" s="99">
        <v>7.3344626034452114</v>
      </c>
      <c r="U235" s="99">
        <v>7.0228582716884889</v>
      </c>
      <c r="V235" s="99">
        <v>6.6613751503742833</v>
      </c>
      <c r="W235" s="99">
        <v>7.0343320048346412</v>
      </c>
      <c r="DA235" s="63" t="s">
        <v>2892</v>
      </c>
    </row>
    <row r="236" spans="1:105" ht="12" customHeight="1" x14ac:dyDescent="0.25">
      <c r="A236" s="108" t="s">
        <v>52</v>
      </c>
      <c r="B236" s="99">
        <v>6.2224779798537204</v>
      </c>
      <c r="C236" s="99">
        <v>6.4742849414516108</v>
      </c>
      <c r="D236" s="99">
        <v>7.1114282094296728</v>
      </c>
      <c r="E236" s="99">
        <v>7.8351141173222523</v>
      </c>
      <c r="F236" s="99">
        <v>7.8635617206457162</v>
      </c>
      <c r="G236" s="99">
        <v>8.1248706594727462</v>
      </c>
      <c r="H236" s="99">
        <v>8.439045068005683</v>
      </c>
      <c r="I236" s="99">
        <v>8.1568189016253125</v>
      </c>
      <c r="J236" s="99">
        <v>8.2475183994475056</v>
      </c>
      <c r="K236" s="99">
        <v>8.5815224933254211</v>
      </c>
      <c r="L236" s="99">
        <v>8.6025578349541547</v>
      </c>
      <c r="M236" s="99">
        <v>9.2744680396328789</v>
      </c>
      <c r="N236" s="99">
        <v>9.0753776383318776</v>
      </c>
      <c r="O236" s="99">
        <v>8.9915189856600879</v>
      </c>
      <c r="P236" s="99">
        <v>8.9057168284472219</v>
      </c>
      <c r="Q236" s="99">
        <v>9.1266940363166409</v>
      </c>
      <c r="R236" s="99">
        <v>9.2127518453630035</v>
      </c>
      <c r="S236" s="99">
        <v>9.377591205616401</v>
      </c>
      <c r="T236" s="99">
        <v>9.8744934120766477</v>
      </c>
      <c r="U236" s="99">
        <v>9.7567848761947129</v>
      </c>
      <c r="V236" s="99">
        <v>9.9174505039614598</v>
      </c>
      <c r="W236" s="99">
        <v>9.8424379035788618</v>
      </c>
      <c r="DA236" s="63" t="s">
        <v>2893</v>
      </c>
    </row>
    <row r="237" spans="1:105" ht="12" customHeight="1" x14ac:dyDescent="0.25">
      <c r="A237" s="121" t="s">
        <v>54</v>
      </c>
      <c r="B237" s="123">
        <v>5.6886688932549516</v>
      </c>
      <c r="C237" s="123">
        <v>6.1568306685340541</v>
      </c>
      <c r="D237" s="123">
        <v>7.0874559662751393</v>
      </c>
      <c r="E237" s="123">
        <v>7.823384368049183</v>
      </c>
      <c r="F237" s="123">
        <v>8.1806852511086205</v>
      </c>
      <c r="G237" s="123">
        <v>8.3165715190054801</v>
      </c>
      <c r="H237" s="123">
        <v>8.356099259036629</v>
      </c>
      <c r="I237" s="123">
        <v>8.6485730083945676</v>
      </c>
      <c r="J237" s="123">
        <v>8.3669998856968597</v>
      </c>
      <c r="K237" s="123">
        <v>8.2286554482823142</v>
      </c>
      <c r="L237" s="123">
        <v>9.4025592141038228</v>
      </c>
      <c r="M237" s="123">
        <v>8.7539122483845251</v>
      </c>
      <c r="N237" s="123">
        <v>8.4620178775031807</v>
      </c>
      <c r="O237" s="123">
        <v>8.2771363345020745</v>
      </c>
      <c r="P237" s="123">
        <v>7.6457984167911146</v>
      </c>
      <c r="Q237" s="123">
        <v>7.6171395844207481</v>
      </c>
      <c r="R237" s="123">
        <v>7.7901521776557363</v>
      </c>
      <c r="S237" s="123">
        <v>7.9162016417027194</v>
      </c>
      <c r="T237" s="123">
        <v>8.0015103216447194</v>
      </c>
      <c r="U237" s="123">
        <v>7.8166691133801596</v>
      </c>
      <c r="V237" s="123">
        <v>8.0111112534654652</v>
      </c>
      <c r="W237" s="123">
        <v>7.7857221776822598</v>
      </c>
      <c r="DA237" s="130" t="s">
        <v>2894</v>
      </c>
    </row>
    <row r="238" spans="1:105" ht="12" customHeight="1" x14ac:dyDescent="0.25">
      <c r="A238" s="97" t="s">
        <v>50</v>
      </c>
      <c r="B238" s="99">
        <v>14.845813091747891</v>
      </c>
      <c r="C238" s="99">
        <v>15.505505774911098</v>
      </c>
      <c r="D238" s="99">
        <v>17.397198464038837</v>
      </c>
      <c r="E238" s="99">
        <v>20.333610240918219</v>
      </c>
      <c r="F238" s="99">
        <v>19.812252790474336</v>
      </c>
      <c r="G238" s="99">
        <v>17.283716457901836</v>
      </c>
      <c r="H238" s="99">
        <v>15.749282140434243</v>
      </c>
      <c r="I238" s="99">
        <v>15.196612363859302</v>
      </c>
      <c r="J238" s="99">
        <v>13.822325234616429</v>
      </c>
      <c r="K238" s="99">
        <v>13.98357703433809</v>
      </c>
      <c r="L238" s="99">
        <v>14.379221746453183</v>
      </c>
      <c r="M238" s="99">
        <v>14.126131740142744</v>
      </c>
      <c r="N238" s="99">
        <v>13.300630525095105</v>
      </c>
      <c r="O238" s="99">
        <v>13.023757416528913</v>
      </c>
      <c r="P238" s="99">
        <v>12.283802266755893</v>
      </c>
      <c r="Q238" s="99">
        <v>11.86131621926201</v>
      </c>
      <c r="R238" s="99">
        <v>11.607854827337416</v>
      </c>
      <c r="S238" s="99">
        <v>12.163203627581325</v>
      </c>
      <c r="T238" s="99">
        <v>12.117311228057304</v>
      </c>
      <c r="U238" s="99">
        <v>11.889243080870015</v>
      </c>
      <c r="V238" s="99">
        <v>12.460919908665186</v>
      </c>
      <c r="W238" s="99">
        <v>11.256320307015262</v>
      </c>
      <c r="DA238" s="63" t="s">
        <v>2895</v>
      </c>
    </row>
    <row r="239" spans="1:105" ht="12" customHeight="1" x14ac:dyDescent="0.25">
      <c r="A239" s="109" t="s">
        <v>120</v>
      </c>
      <c r="B239" s="110">
        <v>4.6166134635420653</v>
      </c>
      <c r="C239" s="110">
        <v>5.009094120640512</v>
      </c>
      <c r="D239" s="110">
        <v>5.6585262972201091</v>
      </c>
      <c r="E239" s="110">
        <v>5.8413074248926469</v>
      </c>
      <c r="F239" s="110">
        <v>6.1306269857500961</v>
      </c>
      <c r="G239" s="110">
        <v>6.5763095426118161</v>
      </c>
      <c r="H239" s="110">
        <v>6.8147376674837652</v>
      </c>
      <c r="I239" s="110">
        <v>7.1797059436967761</v>
      </c>
      <c r="J239" s="110">
        <v>7.0876790884932657</v>
      </c>
      <c r="K239" s="110">
        <v>6.8059067305387133</v>
      </c>
      <c r="L239" s="110">
        <v>8.1005976705358815</v>
      </c>
      <c r="M239" s="110">
        <v>7.2979229085778128</v>
      </c>
      <c r="N239" s="110">
        <v>7.0730852011436305</v>
      </c>
      <c r="O239" s="110">
        <v>6.8678668800875693</v>
      </c>
      <c r="P239" s="110">
        <v>6.2836051792174068</v>
      </c>
      <c r="Q239" s="110">
        <v>6.4258019970271709</v>
      </c>
      <c r="R239" s="110">
        <v>6.7945477721887748</v>
      </c>
      <c r="S239" s="110">
        <v>6.8569556440970825</v>
      </c>
      <c r="T239" s="110">
        <v>7.022635256934346</v>
      </c>
      <c r="U239" s="110">
        <v>6.8774827090699224</v>
      </c>
      <c r="V239" s="110">
        <v>7.0165475221219866</v>
      </c>
      <c r="W239" s="110">
        <v>7.018459559210382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121.06080582843967</v>
      </c>
      <c r="C241" s="118">
        <f t="shared" si="98"/>
        <v>129.77705369809584</v>
      </c>
      <c r="D241" s="118">
        <f t="shared" si="98"/>
        <v>125.54833393718995</v>
      </c>
      <c r="E241" s="118">
        <f t="shared" si="98"/>
        <v>128.56397009072788</v>
      </c>
      <c r="F241" s="118">
        <f t="shared" si="98"/>
        <v>120.35309208689441</v>
      </c>
      <c r="G241" s="118">
        <f t="shared" si="98"/>
        <v>123.04454673990433</v>
      </c>
      <c r="H241" s="118">
        <f t="shared" si="98"/>
        <v>121.28382982142928</v>
      </c>
      <c r="I241" s="118">
        <f t="shared" si="98"/>
        <v>115.92850579392405</v>
      </c>
      <c r="J241" s="118">
        <f t="shared" si="98"/>
        <v>115.58666595929681</v>
      </c>
      <c r="K241" s="118">
        <f t="shared" si="98"/>
        <v>118.03522511217211</v>
      </c>
      <c r="L241" s="118">
        <f t="shared" si="98"/>
        <v>129.82303702171339</v>
      </c>
      <c r="M241" s="118">
        <f t="shared" si="98"/>
        <v>116.22962038358854</v>
      </c>
      <c r="N241" s="118">
        <f t="shared" si="98"/>
        <v>120.10264603193076</v>
      </c>
      <c r="O241" s="118">
        <f t="shared" si="98"/>
        <v>119.04724607710382</v>
      </c>
      <c r="P241" s="118">
        <f t="shared" si="98"/>
        <v>107.01715018798981</v>
      </c>
      <c r="Q241" s="118">
        <f t="shared" si="98"/>
        <v>108.39694914318414</v>
      </c>
      <c r="R241" s="118">
        <f t="shared" ref="R241:V241" si="99">R242+R244+R246+R255</f>
        <v>113.87181827313262</v>
      </c>
      <c r="S241" s="118">
        <f t="shared" si="99"/>
        <v>112.79421033506313</v>
      </c>
      <c r="T241" s="118">
        <f t="shared" si="99"/>
        <v>111.44250775682777</v>
      </c>
      <c r="U241" s="118">
        <f t="shared" si="99"/>
        <v>110.68330754880748</v>
      </c>
      <c r="V241" s="118">
        <f t="shared" si="99"/>
        <v>109.51844054046195</v>
      </c>
      <c r="W241" s="118">
        <f t="shared" ref="W241" si="100">W242+W244+W246+W255</f>
        <v>121.61499135453842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102.31465855283163</v>
      </c>
      <c r="C242" s="123">
        <f t="shared" si="101"/>
        <v>111.04094303637378</v>
      </c>
      <c r="D242" s="123">
        <f t="shared" si="101"/>
        <v>106.57252545167981</v>
      </c>
      <c r="E242" s="123">
        <f t="shared" si="101"/>
        <v>107.52818515494013</v>
      </c>
      <c r="F242" s="123">
        <f t="shared" si="101"/>
        <v>100.40492965548084</v>
      </c>
      <c r="G242" s="123">
        <f t="shared" si="101"/>
        <v>102.74099871429169</v>
      </c>
      <c r="H242" s="123">
        <f t="shared" si="101"/>
        <v>100.11763609478373</v>
      </c>
      <c r="I242" s="123">
        <f t="shared" si="101"/>
        <v>95.21222109653408</v>
      </c>
      <c r="J242" s="123">
        <f t="shared" si="101"/>
        <v>95.30032948517831</v>
      </c>
      <c r="K242" s="123">
        <f t="shared" si="101"/>
        <v>97.334893262426348</v>
      </c>
      <c r="L242" s="123">
        <f t="shared" si="101"/>
        <v>107.21924276048614</v>
      </c>
      <c r="M242" s="123">
        <f t="shared" si="101"/>
        <v>93.659241378234384</v>
      </c>
      <c r="N242" s="123">
        <f t="shared" si="101"/>
        <v>97.273573536738212</v>
      </c>
      <c r="O242" s="123">
        <f t="shared" si="101"/>
        <v>96.39795616727487</v>
      </c>
      <c r="P242" s="123">
        <f t="shared" si="101"/>
        <v>85.785470511677673</v>
      </c>
      <c r="Q242" s="123">
        <f t="shared" si="101"/>
        <v>86.277841792200192</v>
      </c>
      <c r="R242" s="123">
        <f t="shared" si="101"/>
        <v>90.581237925999545</v>
      </c>
      <c r="S242" s="123">
        <f t="shared" si="101"/>
        <v>88.488191527853942</v>
      </c>
      <c r="T242" s="123">
        <f t="shared" si="101"/>
        <v>86.697796124365397</v>
      </c>
      <c r="U242" s="123">
        <f t="shared" si="101"/>
        <v>85.44670574242194</v>
      </c>
      <c r="V242" s="123">
        <f t="shared" si="101"/>
        <v>83.495316532387051</v>
      </c>
      <c r="W242" s="123">
        <f t="shared" si="101"/>
        <v>95.026150729855871</v>
      </c>
      <c r="DA242" s="130" t="s">
        <v>3049</v>
      </c>
    </row>
    <row r="243" spans="1:105" ht="12" customHeight="1" x14ac:dyDescent="0.25">
      <c r="A243" s="97" t="s">
        <v>53</v>
      </c>
      <c r="B243" s="99">
        <v>102.31465855283163</v>
      </c>
      <c r="C243" s="99">
        <v>111.04094303637378</v>
      </c>
      <c r="D243" s="99">
        <v>106.57252545167981</v>
      </c>
      <c r="E243" s="99">
        <v>107.52818515494013</v>
      </c>
      <c r="F243" s="99">
        <v>100.40492965548084</v>
      </c>
      <c r="G243" s="99">
        <v>102.74099871429169</v>
      </c>
      <c r="H243" s="99">
        <v>100.11763609478373</v>
      </c>
      <c r="I243" s="99">
        <v>95.21222109653408</v>
      </c>
      <c r="J243" s="99">
        <v>95.30032948517831</v>
      </c>
      <c r="K243" s="99">
        <v>97.334893262426348</v>
      </c>
      <c r="L243" s="99">
        <v>107.21924276048614</v>
      </c>
      <c r="M243" s="99">
        <v>93.659241378234384</v>
      </c>
      <c r="N243" s="99">
        <v>97.273573536738212</v>
      </c>
      <c r="O243" s="99">
        <v>96.39795616727487</v>
      </c>
      <c r="P243" s="99">
        <v>85.785470511677673</v>
      </c>
      <c r="Q243" s="99">
        <v>86.277841792200192</v>
      </c>
      <c r="R243" s="99">
        <v>90.581237925999545</v>
      </c>
      <c r="S243" s="99">
        <v>88.488191527853942</v>
      </c>
      <c r="T243" s="99">
        <v>86.697796124365397</v>
      </c>
      <c r="U243" s="99">
        <v>85.44670574242194</v>
      </c>
      <c r="V243" s="99">
        <v>83.495316532387051</v>
      </c>
      <c r="W243" s="99">
        <v>95.026150729855871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2.5944856706660477</v>
      </c>
      <c r="C244" s="123">
        <f t="shared" si="102"/>
        <v>2.5775899517657157</v>
      </c>
      <c r="D244" s="123">
        <f t="shared" si="102"/>
        <v>1.9952485166258216</v>
      </c>
      <c r="E244" s="123">
        <f t="shared" si="102"/>
        <v>3.6213350932717439</v>
      </c>
      <c r="F244" s="123">
        <f t="shared" si="102"/>
        <v>2.1306891129244869</v>
      </c>
      <c r="G244" s="123">
        <f t="shared" si="102"/>
        <v>2.4321948492698642</v>
      </c>
      <c r="H244" s="123">
        <f t="shared" si="102"/>
        <v>3.1708948770871337</v>
      </c>
      <c r="I244" s="123">
        <f t="shared" si="102"/>
        <v>2.3764621655138933</v>
      </c>
      <c r="J244" s="123">
        <f t="shared" si="102"/>
        <v>2.459200739187279</v>
      </c>
      <c r="K244" s="123">
        <f t="shared" si="102"/>
        <v>3.0506264732227635</v>
      </c>
      <c r="L244" s="123">
        <f t="shared" si="102"/>
        <v>3.6143767528357662</v>
      </c>
      <c r="M244" s="123">
        <f t="shared" si="102"/>
        <v>3.5975622423790528</v>
      </c>
      <c r="N244" s="123">
        <f t="shared" si="102"/>
        <v>4.0450105791980224</v>
      </c>
      <c r="O244" s="123">
        <f t="shared" si="102"/>
        <v>3.7059715786644012</v>
      </c>
      <c r="P244" s="123">
        <f t="shared" si="102"/>
        <v>3.4431336680830702</v>
      </c>
      <c r="Q244" s="123">
        <f t="shared" si="102"/>
        <v>4.0431894044811614</v>
      </c>
      <c r="R244" s="123">
        <f t="shared" si="102"/>
        <v>4.6827127998162217</v>
      </c>
      <c r="S244" s="123">
        <f t="shared" si="102"/>
        <v>5.1814111769123938</v>
      </c>
      <c r="T244" s="123">
        <f t="shared" si="102"/>
        <v>5.0639952779457191</v>
      </c>
      <c r="U244" s="123">
        <f t="shared" si="102"/>
        <v>5.8239307691914375</v>
      </c>
      <c r="V244" s="123">
        <f t="shared" si="102"/>
        <v>6.1486605582904001</v>
      </c>
      <c r="W244" s="123">
        <f t="shared" si="102"/>
        <v>6.7898280945060181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2.5944856706660477</v>
      </c>
      <c r="C245" s="99">
        <f>RES_hhdet_tess!C147</f>
        <v>2.5775899517657157</v>
      </c>
      <c r="D245" s="99">
        <f>RES_hhdet_tess!D147</f>
        <v>1.9952485166258216</v>
      </c>
      <c r="E245" s="99">
        <f>RES_hhdet_tess!E147</f>
        <v>3.6213350932717439</v>
      </c>
      <c r="F245" s="99">
        <f>RES_hhdet_tess!F147</f>
        <v>2.1306891129244869</v>
      </c>
      <c r="G245" s="99">
        <f>RES_hhdet_tess!G147</f>
        <v>2.4321948492698642</v>
      </c>
      <c r="H245" s="99">
        <f>RES_hhdet_tess!H147</f>
        <v>3.1708948770871337</v>
      </c>
      <c r="I245" s="99">
        <f>RES_hhdet_tess!I147</f>
        <v>2.3764621655138933</v>
      </c>
      <c r="J245" s="99">
        <f>RES_hhdet_tess!J147</f>
        <v>2.459200739187279</v>
      </c>
      <c r="K245" s="99">
        <f>RES_hhdet_tess!K147</f>
        <v>3.0506264732227635</v>
      </c>
      <c r="L245" s="99">
        <f>RES_hhdet_tess!L147</f>
        <v>3.6143767528357662</v>
      </c>
      <c r="M245" s="99">
        <f>RES_hhdet_tess!M147</f>
        <v>3.5975622423790528</v>
      </c>
      <c r="N245" s="99">
        <f>RES_hhdet_tess!N147</f>
        <v>4.0450105791980224</v>
      </c>
      <c r="O245" s="99">
        <f>RES_hhdet_tess!O147</f>
        <v>3.7059715786644012</v>
      </c>
      <c r="P245" s="99">
        <f>RES_hhdet_tess!P147</f>
        <v>3.4431336680830702</v>
      </c>
      <c r="Q245" s="99">
        <f>RES_hhdet_tess!Q147</f>
        <v>4.0431894044811614</v>
      </c>
      <c r="R245" s="99">
        <f>RES_hhdet_tess!R147</f>
        <v>4.6827127998162217</v>
      </c>
      <c r="S245" s="99">
        <f>RES_hhdet_tess!S147</f>
        <v>5.1814111769123938</v>
      </c>
      <c r="T245" s="99">
        <f>RES_hhdet_tess!T147</f>
        <v>5.0639952779457191</v>
      </c>
      <c r="U245" s="99">
        <f>RES_hhdet_tess!U147</f>
        <v>5.8239307691914375</v>
      </c>
      <c r="V245" s="99">
        <f>RES_hhdet_tess!V147</f>
        <v>6.1486605582904001</v>
      </c>
      <c r="W245" s="99">
        <f>RES_hhdet_tess!W147</f>
        <v>6.7898280945060181</v>
      </c>
      <c r="DA245" s="63" t="s">
        <v>3052</v>
      </c>
    </row>
    <row r="246" spans="1:105" ht="12" customHeight="1" x14ac:dyDescent="0.25">
      <c r="A246" s="121" t="s">
        <v>55</v>
      </c>
      <c r="B246" s="123">
        <v>12.140883504524833</v>
      </c>
      <c r="C246" s="123">
        <v>11.809334327477091</v>
      </c>
      <c r="D246" s="123">
        <v>11.999864373994701</v>
      </c>
      <c r="E246" s="123">
        <v>11.988549870669223</v>
      </c>
      <c r="F246" s="123">
        <v>12.141770610106503</v>
      </c>
      <c r="G246" s="123">
        <v>12.04312828992601</v>
      </c>
      <c r="H246" s="123">
        <v>12.094851705053381</v>
      </c>
      <c r="I246" s="123">
        <v>12.210062122654193</v>
      </c>
      <c r="J246" s="123">
        <v>11.86362665914211</v>
      </c>
      <c r="K246" s="123">
        <v>11.810387721706606</v>
      </c>
      <c r="L246" s="123">
        <v>12.27514332513767</v>
      </c>
      <c r="M246" s="123">
        <v>12.740483133692109</v>
      </c>
      <c r="N246" s="123">
        <v>12.746156083931599</v>
      </c>
      <c r="O246" s="123">
        <v>13.028788188954774</v>
      </c>
      <c r="P246" s="123">
        <v>12.31005871866571</v>
      </c>
      <c r="Q246" s="123">
        <v>12.557541211593827</v>
      </c>
      <c r="R246" s="123">
        <v>12.892313876753962</v>
      </c>
      <c r="S246" s="123">
        <v>13.263549891941134</v>
      </c>
      <c r="T246" s="123">
        <v>13.680245607490397</v>
      </c>
      <c r="U246" s="123">
        <v>13.476570769465827</v>
      </c>
      <c r="V246" s="123">
        <v>13.717419243727925</v>
      </c>
      <c r="W246" s="123">
        <v>13.703116472663023</v>
      </c>
      <c r="DA246" s="130" t="s">
        <v>3053</v>
      </c>
    </row>
    <row r="247" spans="1:105" ht="12" customHeight="1" x14ac:dyDescent="0.25">
      <c r="A247" s="97" t="s">
        <v>124</v>
      </c>
      <c r="B247" s="99">
        <v>11.52510576504204</v>
      </c>
      <c r="C247" s="99">
        <v>11.006463934919449</v>
      </c>
      <c r="D247" s="99">
        <v>10.547386974430863</v>
      </c>
      <c r="E247" s="99">
        <v>10.184622241433132</v>
      </c>
      <c r="F247" s="99">
        <v>10.668028745742724</v>
      </c>
      <c r="G247" s="99">
        <v>10.36242121184114</v>
      </c>
      <c r="H247" s="99">
        <v>10.425164230469267</v>
      </c>
      <c r="I247" s="99">
        <v>10.354977115688088</v>
      </c>
      <c r="J247" s="99">
        <v>10.510588645440981</v>
      </c>
      <c r="K247" s="99">
        <v>10.556525675604737</v>
      </c>
      <c r="L247" s="99">
        <v>11.095244870311639</v>
      </c>
      <c r="M247" s="99">
        <v>10.660216133982662</v>
      </c>
      <c r="N247" s="99">
        <v>10.281634301885026</v>
      </c>
      <c r="O247" s="99">
        <v>10.195679700836278</v>
      </c>
      <c r="P247" s="99">
        <v>9.9805366778208668</v>
      </c>
      <c r="Q247" s="99">
        <v>9.4380134971079528</v>
      </c>
      <c r="R247" s="99">
        <v>10.233688590056609</v>
      </c>
      <c r="S247" s="99">
        <v>10.247867886867498</v>
      </c>
      <c r="T247" s="99">
        <v>11.242954550443507</v>
      </c>
      <c r="U247" s="99">
        <v>10.939785372907046</v>
      </c>
      <c r="V247" s="99">
        <v>11.914853367090709</v>
      </c>
      <c r="W247" s="99">
        <v>11.243353279800795</v>
      </c>
      <c r="DA247" s="63" t="s">
        <v>3054</v>
      </c>
    </row>
    <row r="248" spans="1:105" ht="12" customHeight="1" x14ac:dyDescent="0.25">
      <c r="A248" s="97" t="s">
        <v>123</v>
      </c>
      <c r="B248" s="99">
        <v>10.412768317059014</v>
      </c>
      <c r="C248" s="99">
        <v>10.272382566834155</v>
      </c>
      <c r="D248" s="99">
        <v>10.04954660427911</v>
      </c>
      <c r="E248" s="99">
        <v>9.9946061976392127</v>
      </c>
      <c r="F248" s="99">
        <v>10.11005934930235</v>
      </c>
      <c r="G248" s="99">
        <v>9.8779276871222699</v>
      </c>
      <c r="H248" s="99">
        <v>10.062592266953512</v>
      </c>
      <c r="I248" s="99">
        <v>10.074072997826654</v>
      </c>
      <c r="J248" s="99">
        <v>10.225783387766009</v>
      </c>
      <c r="K248" s="99">
        <v>10.297650186729898</v>
      </c>
      <c r="L248" s="99">
        <v>10.634772192394131</v>
      </c>
      <c r="M248" s="99">
        <v>9.5121090702863924</v>
      </c>
      <c r="N248" s="99">
        <v>9.1743193296616621</v>
      </c>
      <c r="O248" s="99">
        <v>9.2062884962059339</v>
      </c>
      <c r="P248" s="99">
        <v>8.8422484571042013</v>
      </c>
      <c r="Q248" s="99">
        <v>8.3241628092783486</v>
      </c>
      <c r="R248" s="99">
        <v>8.8957475266004966</v>
      </c>
      <c r="S248" s="99">
        <v>8.9623791829248205</v>
      </c>
      <c r="T248" s="99">
        <v>9.5029227096675868</v>
      </c>
      <c r="U248" s="99">
        <v>9.3674456857860573</v>
      </c>
      <c r="V248" s="99">
        <v>10.623814746824763</v>
      </c>
      <c r="W248" s="99">
        <v>9.6755328906643392</v>
      </c>
      <c r="DA248" s="63" t="s">
        <v>3055</v>
      </c>
    </row>
    <row r="249" spans="1:105" ht="12" customHeight="1" x14ac:dyDescent="0.25">
      <c r="A249" s="100" t="s">
        <v>50</v>
      </c>
      <c r="B249" s="102">
        <v>2.2351881575102519</v>
      </c>
      <c r="C249" s="102">
        <v>2.3454609736541574</v>
      </c>
      <c r="D249" s="102">
        <v>2.222283429506728</v>
      </c>
      <c r="E249" s="102">
        <v>1.8400060183880564</v>
      </c>
      <c r="F249" s="102">
        <v>1.9571868833584964</v>
      </c>
      <c r="G249" s="102">
        <v>2.1214974568075986</v>
      </c>
      <c r="H249" s="102">
        <v>2.0757966259912948</v>
      </c>
      <c r="I249" s="102">
        <v>2.0820608777619998</v>
      </c>
      <c r="J249" s="102">
        <v>2.0771808941917667</v>
      </c>
      <c r="K249" s="102">
        <v>2.1838077726005061</v>
      </c>
      <c r="L249" s="102">
        <v>1.9250335121532705</v>
      </c>
      <c r="M249" s="102">
        <v>1.3204680799645307</v>
      </c>
      <c r="N249" s="102">
        <v>1.2743693378096901</v>
      </c>
      <c r="O249" s="102">
        <v>1.1794732257241263</v>
      </c>
      <c r="P249" s="102">
        <v>1.3030287826154834</v>
      </c>
      <c r="Q249" s="102">
        <v>1.1714082864877271</v>
      </c>
      <c r="R249" s="102">
        <v>1.4534486213455267</v>
      </c>
      <c r="S249" s="102">
        <v>1.4123735650352303</v>
      </c>
      <c r="T249" s="102">
        <v>1.4601348063649642</v>
      </c>
      <c r="U249" s="102">
        <v>1.4574434416652475</v>
      </c>
      <c r="V249" s="102">
        <v>1.9824432386101052</v>
      </c>
      <c r="W249" s="102">
        <v>1.4441932823526222</v>
      </c>
      <c r="DA249" s="131" t="s">
        <v>3056</v>
      </c>
    </row>
    <row r="250" spans="1:105" ht="12" customHeight="1" x14ac:dyDescent="0.25">
      <c r="A250" s="103" t="s">
        <v>52</v>
      </c>
      <c r="B250" s="105">
        <v>8.1775801595487572</v>
      </c>
      <c r="C250" s="105">
        <v>7.9269215931799959</v>
      </c>
      <c r="D250" s="105">
        <v>7.8272631747723809</v>
      </c>
      <c r="E250" s="105">
        <v>8.1546001792511582</v>
      </c>
      <c r="F250" s="105">
        <v>8.1528724659438563</v>
      </c>
      <c r="G250" s="105">
        <v>7.756430230314673</v>
      </c>
      <c r="H250" s="105">
        <v>7.9867956409622165</v>
      </c>
      <c r="I250" s="105">
        <v>7.9920121200646541</v>
      </c>
      <c r="J250" s="105">
        <v>8.1486024935742414</v>
      </c>
      <c r="K250" s="105">
        <v>8.1138424141293921</v>
      </c>
      <c r="L250" s="105">
        <v>8.7097386802408607</v>
      </c>
      <c r="M250" s="105">
        <v>8.1916409903218632</v>
      </c>
      <c r="N250" s="105">
        <v>7.8999499918519733</v>
      </c>
      <c r="O250" s="105">
        <v>8.0268152704818121</v>
      </c>
      <c r="P250" s="105">
        <v>7.5392196744887192</v>
      </c>
      <c r="Q250" s="105">
        <v>7.1527545227906204</v>
      </c>
      <c r="R250" s="105">
        <v>7.4422989052549733</v>
      </c>
      <c r="S250" s="105">
        <v>7.5500056178895907</v>
      </c>
      <c r="T250" s="105">
        <v>8.0427879033026262</v>
      </c>
      <c r="U250" s="105">
        <v>7.9100022441208102</v>
      </c>
      <c r="V250" s="105">
        <v>8.6413715082146574</v>
      </c>
      <c r="W250" s="105">
        <v>8.2313396083117158</v>
      </c>
      <c r="DA250" s="132" t="s">
        <v>3057</v>
      </c>
    </row>
    <row r="251" spans="1:105" ht="12" customHeight="1" x14ac:dyDescent="0.25">
      <c r="A251" s="106" t="s">
        <v>122</v>
      </c>
      <c r="B251" s="102">
        <v>12.219536210709979</v>
      </c>
      <c r="C251" s="102">
        <v>11.839438147817393</v>
      </c>
      <c r="D251" s="102">
        <v>12.089530170426789</v>
      </c>
      <c r="E251" s="102">
        <v>12.054572846657898</v>
      </c>
      <c r="F251" s="102">
        <v>12.137065226423257</v>
      </c>
      <c r="G251" s="102">
        <v>12.057066861715473</v>
      </c>
      <c r="H251" s="102">
        <v>12.060226767060579</v>
      </c>
      <c r="I251" s="102">
        <v>12.073179187954302</v>
      </c>
      <c r="J251" s="102">
        <v>11.643514465134258</v>
      </c>
      <c r="K251" s="102">
        <v>11.325049678897637</v>
      </c>
      <c r="L251" s="102">
        <v>11.8342409533339</v>
      </c>
      <c r="M251" s="102">
        <v>12.392797443996955</v>
      </c>
      <c r="N251" s="102">
        <v>12.624152693871716</v>
      </c>
      <c r="O251" s="102">
        <v>13.048700186205556</v>
      </c>
      <c r="P251" s="102">
        <v>12.230572174462571</v>
      </c>
      <c r="Q251" s="102">
        <v>12.616077789996844</v>
      </c>
      <c r="R251" s="102">
        <v>12.839960465132391</v>
      </c>
      <c r="S251" s="102">
        <v>13.140552998804315</v>
      </c>
      <c r="T251" s="102">
        <v>13.35320399214736</v>
      </c>
      <c r="U251" s="102">
        <v>13.185033307354118</v>
      </c>
      <c r="V251" s="102">
        <v>13.38205977908299</v>
      </c>
      <c r="W251" s="102">
        <v>13.301577732047868</v>
      </c>
      <c r="DA251" s="131" t="s">
        <v>3058</v>
      </c>
    </row>
    <row r="252" spans="1:105" ht="12" customHeight="1" x14ac:dyDescent="0.25">
      <c r="A252" s="107" t="s">
        <v>121</v>
      </c>
      <c r="B252" s="105">
        <v>12.403564741120269</v>
      </c>
      <c r="C252" s="105">
        <v>12.682656605810264</v>
      </c>
      <c r="D252" s="105">
        <v>13.491754453260574</v>
      </c>
      <c r="E252" s="105">
        <v>14.249195217683512</v>
      </c>
      <c r="F252" s="105">
        <v>14.47622149998471</v>
      </c>
      <c r="G252" s="105">
        <v>14.515057166699433</v>
      </c>
      <c r="H252" s="105">
        <v>14.62119576469388</v>
      </c>
      <c r="I252" s="105">
        <v>14.835958548381923</v>
      </c>
      <c r="J252" s="105">
        <v>14.070559619574711</v>
      </c>
      <c r="K252" s="105">
        <v>14.558313705887267</v>
      </c>
      <c r="L252" s="105">
        <v>14.626542492552073</v>
      </c>
      <c r="M252" s="105">
        <v>15.351251036654153</v>
      </c>
      <c r="N252" s="105">
        <v>14.953469235681197</v>
      </c>
      <c r="O252" s="105">
        <v>15.07771059887158</v>
      </c>
      <c r="P252" s="105">
        <v>14.096538196439036</v>
      </c>
      <c r="Q252" s="105">
        <v>14.420605798785088</v>
      </c>
      <c r="R252" s="105">
        <v>14.594476066816876</v>
      </c>
      <c r="S252" s="105">
        <v>15.252139008904411</v>
      </c>
      <c r="T252" s="105">
        <v>15.6335042418775</v>
      </c>
      <c r="U252" s="105">
        <v>15.329297085971522</v>
      </c>
      <c r="V252" s="105">
        <v>15.241924586290578</v>
      </c>
      <c r="W252" s="105">
        <v>15.545020845952942</v>
      </c>
      <c r="DA252" s="132" t="s">
        <v>3059</v>
      </c>
    </row>
    <row r="253" spans="1:105" ht="12" customHeight="1" x14ac:dyDescent="0.25">
      <c r="A253" s="108" t="s">
        <v>53</v>
      </c>
      <c r="B253" s="99">
        <v>6.1810867612665499</v>
      </c>
      <c r="C253" s="99">
        <v>6.2083716643586522</v>
      </c>
      <c r="D253" s="99">
        <v>6.3803262438309032</v>
      </c>
      <c r="E253" s="99">
        <v>6.4140811003612574</v>
      </c>
      <c r="F253" s="99">
        <v>6.6126597793389967</v>
      </c>
      <c r="G253" s="99">
        <v>6.3901865072266881</v>
      </c>
      <c r="H253" s="99">
        <v>6.1821506966881996</v>
      </c>
      <c r="I253" s="99">
        <v>6.6791396467566102</v>
      </c>
      <c r="J253" s="99">
        <v>5.8230412201272035</v>
      </c>
      <c r="K253" s="99">
        <v>5.9767912125618459</v>
      </c>
      <c r="L253" s="99">
        <v>6.0239846575979143</v>
      </c>
      <c r="M253" s="99">
        <v>6.0767829970212803</v>
      </c>
      <c r="N253" s="99">
        <v>5.8780915973493206</v>
      </c>
      <c r="O253" s="99">
        <v>6.0861916132114935</v>
      </c>
      <c r="P253" s="99">
        <v>5.190821367991818</v>
      </c>
      <c r="Q253" s="99">
        <v>5.2939117624684471</v>
      </c>
      <c r="R253" s="99">
        <v>5.3817242214538679</v>
      </c>
      <c r="S253" s="99">
        <v>5.8745478032880074</v>
      </c>
      <c r="T253" s="99">
        <v>5.7590108298008502</v>
      </c>
      <c r="U253" s="99">
        <v>5.5725122097768089</v>
      </c>
      <c r="V253" s="99">
        <v>5.324474082329119</v>
      </c>
      <c r="W253" s="99">
        <v>5.702582942374085</v>
      </c>
      <c r="DA253" s="63" t="s">
        <v>3060</v>
      </c>
    </row>
    <row r="254" spans="1:105" ht="12" customHeight="1" x14ac:dyDescent="0.25">
      <c r="A254" s="108" t="s">
        <v>52</v>
      </c>
      <c r="B254" s="99">
        <v>6.2224779798537204</v>
      </c>
      <c r="C254" s="99">
        <v>6.4742849414516108</v>
      </c>
      <c r="D254" s="99">
        <v>7.1114282094296728</v>
      </c>
      <c r="E254" s="99">
        <v>7.8351141173222523</v>
      </c>
      <c r="F254" s="99">
        <v>7.8635617206457162</v>
      </c>
      <c r="G254" s="99">
        <v>8.1248706594727462</v>
      </c>
      <c r="H254" s="99">
        <v>8.439045068005683</v>
      </c>
      <c r="I254" s="99">
        <v>8.1568189016253125</v>
      </c>
      <c r="J254" s="99">
        <v>8.2475183994475056</v>
      </c>
      <c r="K254" s="99">
        <v>8.5815224933254211</v>
      </c>
      <c r="L254" s="99">
        <v>8.6025578349541547</v>
      </c>
      <c r="M254" s="99">
        <v>9.2744680396328789</v>
      </c>
      <c r="N254" s="99">
        <v>9.0753776383318776</v>
      </c>
      <c r="O254" s="99">
        <v>8.9915189856600879</v>
      </c>
      <c r="P254" s="99">
        <v>8.9057168284472219</v>
      </c>
      <c r="Q254" s="99">
        <v>9.1266940363166409</v>
      </c>
      <c r="R254" s="99">
        <v>9.2127518453630035</v>
      </c>
      <c r="S254" s="99">
        <v>9.377591205616401</v>
      </c>
      <c r="T254" s="99">
        <v>9.8744934120766477</v>
      </c>
      <c r="U254" s="99">
        <v>9.7567848761947129</v>
      </c>
      <c r="V254" s="99">
        <v>9.9174505039614598</v>
      </c>
      <c r="W254" s="99">
        <v>9.8424379035788618</v>
      </c>
      <c r="DA254" s="63" t="s">
        <v>3061</v>
      </c>
    </row>
    <row r="255" spans="1:105" ht="12" customHeight="1" x14ac:dyDescent="0.25">
      <c r="A255" s="121" t="s">
        <v>54</v>
      </c>
      <c r="B255" s="123">
        <v>4.0107781004171557</v>
      </c>
      <c r="C255" s="123">
        <v>4.3491863824792585</v>
      </c>
      <c r="D255" s="123">
        <v>4.980695594889621</v>
      </c>
      <c r="E255" s="123">
        <v>5.425899971846782</v>
      </c>
      <c r="F255" s="123">
        <v>5.675702708382568</v>
      </c>
      <c r="G255" s="123">
        <v>5.8282248864167805</v>
      </c>
      <c r="H255" s="123">
        <v>5.9004471445050291</v>
      </c>
      <c r="I255" s="123">
        <v>6.1297604092218707</v>
      </c>
      <c r="J255" s="123">
        <v>5.9635090757891076</v>
      </c>
      <c r="K255" s="123">
        <v>5.8393176548164014</v>
      </c>
      <c r="L255" s="123">
        <v>6.7142741832538331</v>
      </c>
      <c r="M255" s="123">
        <v>6.2323336292829969</v>
      </c>
      <c r="N255" s="123">
        <v>6.03790583206293</v>
      </c>
      <c r="O255" s="123">
        <v>5.9145301422097667</v>
      </c>
      <c r="P255" s="123">
        <v>5.4784872895633683</v>
      </c>
      <c r="Q255" s="123">
        <v>5.5183767349089603</v>
      </c>
      <c r="R255" s="123">
        <v>5.7155536705628975</v>
      </c>
      <c r="S255" s="123">
        <v>5.8610577383556572</v>
      </c>
      <c r="T255" s="123">
        <v>6.0004707470262595</v>
      </c>
      <c r="U255" s="123">
        <v>5.9361002677282739</v>
      </c>
      <c r="V255" s="123">
        <v>6.1570442060565735</v>
      </c>
      <c r="W255" s="123">
        <v>6.0958960575135039</v>
      </c>
      <c r="DA255" s="130" t="s">
        <v>3062</v>
      </c>
    </row>
    <row r="256" spans="1:105" ht="12" customHeight="1" x14ac:dyDescent="0.25">
      <c r="A256" s="97" t="s">
        <v>50</v>
      </c>
      <c r="B256" s="99">
        <v>8.5729048212811243</v>
      </c>
      <c r="C256" s="99">
        <v>8.9501739551011585</v>
      </c>
      <c r="D256" s="99">
        <v>10.015605504624757</v>
      </c>
      <c r="E256" s="99">
        <v>11.681246424888688</v>
      </c>
      <c r="F256" s="99">
        <v>11.427582355254728</v>
      </c>
      <c r="G256" s="99">
        <v>10.045340330339039</v>
      </c>
      <c r="H256" s="99">
        <v>9.215468539152285</v>
      </c>
      <c r="I256" s="99">
        <v>8.9553388651668779</v>
      </c>
      <c r="J256" s="99">
        <v>8.1869500063431691</v>
      </c>
      <c r="K256" s="99">
        <v>8.2982108366128902</v>
      </c>
      <c r="L256" s="99">
        <v>8.5384069599682331</v>
      </c>
      <c r="M256" s="99">
        <v>8.4063778037450518</v>
      </c>
      <c r="N256" s="99">
        <v>7.9175720114447126</v>
      </c>
      <c r="O256" s="99">
        <v>7.7521671738940059</v>
      </c>
      <c r="P256" s="99">
        <v>7.3285765042061426</v>
      </c>
      <c r="Q256" s="99">
        <v>7.0874345815587985</v>
      </c>
      <c r="R256" s="99">
        <v>6.9301064743384631</v>
      </c>
      <c r="S256" s="99">
        <v>7.2794555440839854</v>
      </c>
      <c r="T256" s="99">
        <v>7.2747779614590957</v>
      </c>
      <c r="U256" s="99">
        <v>7.1668949859953361</v>
      </c>
      <c r="V256" s="99">
        <v>7.5476776927844345</v>
      </c>
      <c r="W256" s="99">
        <v>6.8578756820629234</v>
      </c>
      <c r="DA256" s="63" t="s">
        <v>3063</v>
      </c>
    </row>
    <row r="257" spans="1:105" ht="12" customHeight="1" x14ac:dyDescent="0.25">
      <c r="A257" s="109" t="s">
        <v>120</v>
      </c>
      <c r="B257" s="110">
        <v>3.4766756972961694</v>
      </c>
      <c r="C257" s="110">
        <v>3.784323283332728</v>
      </c>
      <c r="D257" s="110">
        <v>4.2828573945077659</v>
      </c>
      <c r="E257" s="110">
        <v>4.4348245027044362</v>
      </c>
      <c r="F257" s="110">
        <v>4.6619366470576331</v>
      </c>
      <c r="G257" s="110">
        <v>5.0098054555802323</v>
      </c>
      <c r="H257" s="110">
        <v>5.2093176628115687</v>
      </c>
      <c r="I257" s="110">
        <v>5.4959219566179609</v>
      </c>
      <c r="J257" s="110">
        <v>5.4420930204891489</v>
      </c>
      <c r="K257" s="110">
        <v>5.2314228174747335</v>
      </c>
      <c r="L257" s="110">
        <v>6.2370566282747131</v>
      </c>
      <c r="M257" s="110">
        <v>5.6431199630986955</v>
      </c>
      <c r="N257" s="110">
        <v>5.4983441917050122</v>
      </c>
      <c r="O257" s="110">
        <v>5.3689366152986784</v>
      </c>
      <c r="P257" s="110">
        <v>4.9351114971707899</v>
      </c>
      <c r="Q257" s="110">
        <v>5.0779432302891196</v>
      </c>
      <c r="R257" s="110">
        <v>5.3988149842191548</v>
      </c>
      <c r="S257" s="110">
        <v>5.5072947300674668</v>
      </c>
      <c r="T257" s="110">
        <v>5.6973978857891305</v>
      </c>
      <c r="U257" s="110">
        <v>5.6522636388245759</v>
      </c>
      <c r="V257" s="110">
        <v>5.8462277785063499</v>
      </c>
      <c r="W257" s="110">
        <v>5.9274413819310103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0.96052117081613531</v>
      </c>
      <c r="C259" s="118">
        <f t="shared" si="103"/>
        <v>1.002383701913383</v>
      </c>
      <c r="D259" s="118">
        <f t="shared" si="103"/>
        <v>1.1600457829708695</v>
      </c>
      <c r="E259" s="118">
        <f t="shared" si="103"/>
        <v>1.3667551927646311</v>
      </c>
      <c r="F259" s="118">
        <f t="shared" si="103"/>
        <v>1.4727337707265629</v>
      </c>
      <c r="G259" s="118">
        <f t="shared" si="103"/>
        <v>1.4083304274389477</v>
      </c>
      <c r="H259" s="118">
        <f t="shared" si="103"/>
        <v>1.3610823656143491</v>
      </c>
      <c r="I259" s="118">
        <f t="shared" si="103"/>
        <v>1.3440799089381132</v>
      </c>
      <c r="J259" s="118">
        <f t="shared" si="103"/>
        <v>1.2923031846232882</v>
      </c>
      <c r="K259" s="118">
        <f t="shared" si="103"/>
        <v>1.3279953462647098</v>
      </c>
      <c r="L259" s="118">
        <f t="shared" si="103"/>
        <v>1.3895268787135135</v>
      </c>
      <c r="M259" s="118">
        <f t="shared" si="103"/>
        <v>1.3454440178956399</v>
      </c>
      <c r="N259" s="118">
        <f t="shared" si="103"/>
        <v>1.2992185521502697</v>
      </c>
      <c r="O259" s="118">
        <f t="shared" si="103"/>
        <v>1.2893738969239683</v>
      </c>
      <c r="P259" s="118">
        <f t="shared" si="103"/>
        <v>1.2143450584863746</v>
      </c>
      <c r="Q259" s="118">
        <f t="shared" si="103"/>
        <v>1.11612256690286</v>
      </c>
      <c r="R259" s="118">
        <f t="shared" ref="R259:V259" si="104">R260+R262+R264+R273</f>
        <v>1.0835898470930228</v>
      </c>
      <c r="S259" s="118">
        <f t="shared" si="104"/>
        <v>1.0657890740512617</v>
      </c>
      <c r="T259" s="118">
        <f t="shared" si="104"/>
        <v>1.0500608078540328</v>
      </c>
      <c r="U259" s="118">
        <f t="shared" si="104"/>
        <v>0.98234339081511823</v>
      </c>
      <c r="V259" s="118">
        <f t="shared" si="104"/>
        <v>0.99883335004572316</v>
      </c>
      <c r="W259" s="118">
        <f t="shared" ref="W259" si="105">W260+W262+W264+W273</f>
        <v>0.90254569490020708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0.60708464048746824</v>
      </c>
      <c r="C264" s="123">
        <v>0.61724323407745318</v>
      </c>
      <c r="D264" s="123">
        <v>0.67898156204730886</v>
      </c>
      <c r="E264" s="123">
        <v>0.73502815616056671</v>
      </c>
      <c r="F264" s="123">
        <v>0.79837002091444109</v>
      </c>
      <c r="G264" s="123">
        <v>0.77021489387771724</v>
      </c>
      <c r="H264" s="123">
        <v>0.74388403727829711</v>
      </c>
      <c r="I264" s="123">
        <v>0.71158894624706381</v>
      </c>
      <c r="J264" s="123">
        <v>0.69584823653050687</v>
      </c>
      <c r="K264" s="123">
        <v>0.69835168386402635</v>
      </c>
      <c r="L264" s="123">
        <v>0.71219593508168133</v>
      </c>
      <c r="M264" s="123">
        <v>0.66120708472797329</v>
      </c>
      <c r="N264" s="123">
        <v>0.62536055344061603</v>
      </c>
      <c r="O264" s="123">
        <v>0.61208912891484579</v>
      </c>
      <c r="P264" s="123">
        <v>0.58085780454032798</v>
      </c>
      <c r="Q264" s="123">
        <v>0.52556946900946466</v>
      </c>
      <c r="R264" s="123">
        <v>0.53817485659261022</v>
      </c>
      <c r="S264" s="123">
        <v>0.51423369222172266</v>
      </c>
      <c r="T264" s="123">
        <v>0.52119094368303875</v>
      </c>
      <c r="U264" s="123">
        <v>0.47623030568841573</v>
      </c>
      <c r="V264" s="123">
        <v>0.4817426108680869</v>
      </c>
      <c r="W264" s="123">
        <v>0.43960467904425987</v>
      </c>
      <c r="DA264" s="130" t="s">
        <v>3221</v>
      </c>
    </row>
    <row r="265" spans="1:105" ht="12" customHeight="1" x14ac:dyDescent="0.25">
      <c r="A265" s="97" t="s">
        <v>124</v>
      </c>
      <c r="B265" s="99">
        <v>4.4067469060103557</v>
      </c>
      <c r="C265" s="99">
        <v>4.1973246391554229</v>
      </c>
      <c r="D265" s="99">
        <v>4.0284835718516279</v>
      </c>
      <c r="E265" s="99">
        <v>3.894709312912715</v>
      </c>
      <c r="F265" s="99">
        <v>4.0429714810827653</v>
      </c>
      <c r="G265" s="99">
        <v>3.9215414589714368</v>
      </c>
      <c r="H265" s="99">
        <v>3.922435573415036</v>
      </c>
      <c r="I265" s="99">
        <v>3.8931301204209818</v>
      </c>
      <c r="J265" s="99">
        <v>3.9310383392920722</v>
      </c>
      <c r="K265" s="99">
        <v>3.9254405150147003</v>
      </c>
      <c r="L265" s="99">
        <v>4.1024482362336316</v>
      </c>
      <c r="M265" s="99">
        <v>3.8952022883410398</v>
      </c>
      <c r="N265" s="99">
        <v>3.7287534353950584</v>
      </c>
      <c r="O265" s="99">
        <v>3.6496716404601313</v>
      </c>
      <c r="P265" s="99">
        <v>3.4753405394499679</v>
      </c>
      <c r="Q265" s="99">
        <v>3.2140539566208366</v>
      </c>
      <c r="R265" s="99">
        <v>3.3767419431376493</v>
      </c>
      <c r="S265" s="99">
        <v>3.3005126234365032</v>
      </c>
      <c r="T265" s="99">
        <v>3.4912066058501581</v>
      </c>
      <c r="U265" s="99">
        <v>3.3177206395390564</v>
      </c>
      <c r="V265" s="99">
        <v>3.5330458616440845</v>
      </c>
      <c r="W265" s="99">
        <v>3.2713315574387209</v>
      </c>
      <c r="DA265" s="63" t="s">
        <v>3222</v>
      </c>
    </row>
    <row r="266" spans="1:105" ht="12" customHeight="1" x14ac:dyDescent="0.25">
      <c r="A266" s="97" t="s">
        <v>123</v>
      </c>
      <c r="B266" s="99">
        <v>0.86470541241165022</v>
      </c>
      <c r="C266" s="99">
        <v>0.8983839550181959</v>
      </c>
      <c r="D266" s="99">
        <v>0.84712029534217781</v>
      </c>
      <c r="E266" s="99">
        <v>0.70291324847673131</v>
      </c>
      <c r="F266" s="99">
        <v>0.73765191071206648</v>
      </c>
      <c r="G266" s="99">
        <v>0.80137865117783835</v>
      </c>
      <c r="H266" s="99">
        <v>0.77653157425166108</v>
      </c>
      <c r="I266" s="99">
        <v>0.78052868443442958</v>
      </c>
      <c r="J266" s="99">
        <v>0.77230265002779008</v>
      </c>
      <c r="K266" s="99">
        <v>0.80688725525215932</v>
      </c>
      <c r="L266" s="99">
        <v>0.70982759236673487</v>
      </c>
      <c r="M266" s="99">
        <v>0.47639439624815644</v>
      </c>
      <c r="N266" s="99">
        <v>0.45892527809297029</v>
      </c>
      <c r="O266" s="99">
        <v>0.4215124842692225</v>
      </c>
      <c r="P266" s="99">
        <v>0.44754099954747617</v>
      </c>
      <c r="Q266" s="99">
        <v>0.40065483705501137</v>
      </c>
      <c r="R266" s="99">
        <v>0.4776680356710557</v>
      </c>
      <c r="S266" s="99">
        <v>0.45660630846243033</v>
      </c>
      <c r="T266" s="99">
        <v>0.44505699328007475</v>
      </c>
      <c r="U266" s="99">
        <v>0.43604058699434156</v>
      </c>
      <c r="V266" s="99">
        <v>0.58453693215674574</v>
      </c>
      <c r="W266" s="99">
        <v>0.41554311030842511</v>
      </c>
      <c r="DA266" s="63" t="s">
        <v>3223</v>
      </c>
    </row>
    <row r="267" spans="1:105" ht="12" customHeight="1" x14ac:dyDescent="0.25">
      <c r="A267" s="100" t="s">
        <v>50</v>
      </c>
      <c r="B267" s="102">
        <v>0.86470541241165022</v>
      </c>
      <c r="C267" s="102">
        <v>0.8983839550181959</v>
      </c>
      <c r="D267" s="102">
        <v>0.84712029534217781</v>
      </c>
      <c r="E267" s="102">
        <v>0.70291324847673131</v>
      </c>
      <c r="F267" s="102">
        <v>0.73765191071206648</v>
      </c>
      <c r="G267" s="102">
        <v>0.80137865117783835</v>
      </c>
      <c r="H267" s="102">
        <v>0.77653157425166108</v>
      </c>
      <c r="I267" s="102">
        <v>0.78052868443442958</v>
      </c>
      <c r="J267" s="102">
        <v>0.77230265002779008</v>
      </c>
      <c r="K267" s="102">
        <v>0.80688725525215932</v>
      </c>
      <c r="L267" s="102">
        <v>0.70982759236673487</v>
      </c>
      <c r="M267" s="102">
        <v>0.47639439624815644</v>
      </c>
      <c r="N267" s="102">
        <v>0.45892527809297029</v>
      </c>
      <c r="O267" s="102">
        <v>0.4215124842692225</v>
      </c>
      <c r="P267" s="102">
        <v>0.44754099954747617</v>
      </c>
      <c r="Q267" s="102">
        <v>0.40065483705501137</v>
      </c>
      <c r="R267" s="102">
        <v>0.4776680356710557</v>
      </c>
      <c r="S267" s="102">
        <v>0.45660630846243033</v>
      </c>
      <c r="T267" s="102">
        <v>0.44505699328007475</v>
      </c>
      <c r="U267" s="102">
        <v>0.43604058699434156</v>
      </c>
      <c r="V267" s="102">
        <v>0.58453693215674574</v>
      </c>
      <c r="W267" s="102">
        <v>0.41554311030842511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0.35343653032866706</v>
      </c>
      <c r="C273" s="123">
        <v>0.38514046783592987</v>
      </c>
      <c r="D273" s="123">
        <v>0.48106422092356066</v>
      </c>
      <c r="E273" s="123">
        <v>0.63172703660406437</v>
      </c>
      <c r="F273" s="123">
        <v>0.67436374981212177</v>
      </c>
      <c r="G273" s="123">
        <v>0.6381155335612303</v>
      </c>
      <c r="H273" s="123">
        <v>0.61719832833605193</v>
      </c>
      <c r="I273" s="123">
        <v>0.63249096269104943</v>
      </c>
      <c r="J273" s="123">
        <v>0.59645494809278132</v>
      </c>
      <c r="K273" s="123">
        <v>0.62964366240068348</v>
      </c>
      <c r="L273" s="123">
        <v>0.67733094363183222</v>
      </c>
      <c r="M273" s="123">
        <v>0.68423693316766665</v>
      </c>
      <c r="N273" s="123">
        <v>0.67385799870965368</v>
      </c>
      <c r="O273" s="123">
        <v>0.67728476800912263</v>
      </c>
      <c r="P273" s="123">
        <v>0.63348725394604655</v>
      </c>
      <c r="Q273" s="123">
        <v>0.59055309789339538</v>
      </c>
      <c r="R273" s="123">
        <v>0.54541499050041242</v>
      </c>
      <c r="S273" s="123">
        <v>0.55155538182953889</v>
      </c>
      <c r="T273" s="123">
        <v>0.52886986417099402</v>
      </c>
      <c r="U273" s="123">
        <v>0.5061130851267025</v>
      </c>
      <c r="V273" s="123">
        <v>0.51709073917763626</v>
      </c>
      <c r="W273" s="123">
        <v>0.46294101585594716</v>
      </c>
      <c r="DA273" s="130" t="s">
        <v>3230</v>
      </c>
    </row>
    <row r="274" spans="1:105" ht="12" customHeight="1" x14ac:dyDescent="0.25">
      <c r="A274" s="97" t="s">
        <v>50</v>
      </c>
      <c r="B274" s="99">
        <v>3.3723749019214511</v>
      </c>
      <c r="C274" s="99">
        <v>3.5222306918288062</v>
      </c>
      <c r="D274" s="99">
        <v>3.9519476030910625</v>
      </c>
      <c r="E274" s="99">
        <v>4.6189829023269828</v>
      </c>
      <c r="F274" s="99">
        <v>4.5005513438841511</v>
      </c>
      <c r="G274" s="99">
        <v>3.9261690305769812</v>
      </c>
      <c r="H274" s="99">
        <v>3.5776069310210432</v>
      </c>
      <c r="I274" s="99">
        <v>3.4520624645742797</v>
      </c>
      <c r="J274" s="99">
        <v>3.1398794002954675</v>
      </c>
      <c r="K274" s="99">
        <v>3.1765093591202409</v>
      </c>
      <c r="L274" s="99">
        <v>3.2663840119243051</v>
      </c>
      <c r="M274" s="99">
        <v>3.2088920860908274</v>
      </c>
      <c r="N274" s="99">
        <v>3.0213712300806046</v>
      </c>
      <c r="O274" s="99">
        <v>2.9584767347387086</v>
      </c>
      <c r="P274" s="99">
        <v>2.7903885229162682</v>
      </c>
      <c r="Q274" s="99">
        <v>2.6944165923675585</v>
      </c>
      <c r="R274" s="99">
        <v>2.6368403025779683</v>
      </c>
      <c r="S274" s="99">
        <v>2.7629933360413736</v>
      </c>
      <c r="T274" s="99">
        <v>2.7525684185654984</v>
      </c>
      <c r="U274" s="99">
        <v>2.700760458250433</v>
      </c>
      <c r="V274" s="99">
        <v>2.8306225664523841</v>
      </c>
      <c r="W274" s="99">
        <v>2.5569857209415874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91.808716331779266</v>
      </c>
      <c r="D279" s="117">
        <f t="shared" si="108"/>
        <v>134.95354226346615</v>
      </c>
      <c r="E279" s="117">
        <f t="shared" si="108"/>
        <v>141.72726022904158</v>
      </c>
      <c r="F279" s="117">
        <f t="shared" si="108"/>
        <v>129.73675058217384</v>
      </c>
      <c r="G279" s="117">
        <f t="shared" si="108"/>
        <v>135.43009673870552</v>
      </c>
      <c r="H279" s="117">
        <f t="shared" si="108"/>
        <v>164.83645980850136</v>
      </c>
      <c r="I279" s="117">
        <f t="shared" si="108"/>
        <v>174.17921167668297</v>
      </c>
      <c r="J279" s="117">
        <f t="shared" si="108"/>
        <v>205.80833676886672</v>
      </c>
      <c r="K279" s="117">
        <f t="shared" si="108"/>
        <v>191.34387415328891</v>
      </c>
      <c r="L279" s="117">
        <f t="shared" si="108"/>
        <v>163.76360635091072</v>
      </c>
      <c r="M279" s="117">
        <f t="shared" si="108"/>
        <v>122.3520323135152</v>
      </c>
      <c r="N279" s="117">
        <f t="shared" si="108"/>
        <v>117.31340045108711</v>
      </c>
      <c r="O279" s="117">
        <f t="shared" si="108"/>
        <v>138.41440161083815</v>
      </c>
      <c r="P279" s="117">
        <f t="shared" si="108"/>
        <v>266.92447845472452</v>
      </c>
      <c r="Q279" s="117">
        <f t="shared" si="108"/>
        <v>217.31048946709024</v>
      </c>
      <c r="R279" s="117">
        <f t="shared" ref="R279:V279" si="109">R280+R282+R284+R293</f>
        <v>183.28687392141052</v>
      </c>
      <c r="S279" s="117">
        <f t="shared" si="109"/>
        <v>159.26570273823177</v>
      </c>
      <c r="T279" s="117">
        <f t="shared" si="109"/>
        <v>200.91466073224043</v>
      </c>
      <c r="U279" s="117">
        <f t="shared" si="109"/>
        <v>215.1492902146876</v>
      </c>
      <c r="V279" s="117">
        <f t="shared" si="109"/>
        <v>226.2672945747307</v>
      </c>
      <c r="W279" s="117">
        <f t="shared" ref="W279" si="110">W280+W282+W284+W293</f>
        <v>239.60578133096274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65.389525402837663</v>
      </c>
      <c r="D280" s="122">
        <f t="shared" si="111"/>
        <v>89.601980504855433</v>
      </c>
      <c r="E280" s="122">
        <f t="shared" si="111"/>
        <v>92.681161288714392</v>
      </c>
      <c r="F280" s="122">
        <f t="shared" si="111"/>
        <v>82.945656326137524</v>
      </c>
      <c r="G280" s="122">
        <f t="shared" si="111"/>
        <v>86.291529927463429</v>
      </c>
      <c r="H280" s="122">
        <f t="shared" si="111"/>
        <v>101.24334998778821</v>
      </c>
      <c r="I280" s="122">
        <f t="shared" si="111"/>
        <v>101.68907371394722</v>
      </c>
      <c r="J280" s="122">
        <f t="shared" si="111"/>
        <v>122.73410717580758</v>
      </c>
      <c r="K280" s="122">
        <f t="shared" si="111"/>
        <v>108.65024938838566</v>
      </c>
      <c r="L280" s="122">
        <f t="shared" si="111"/>
        <v>91.746114396153473</v>
      </c>
      <c r="M280" s="122">
        <f t="shared" si="111"/>
        <v>60.757540306952677</v>
      </c>
      <c r="N280" s="122">
        <f t="shared" si="111"/>
        <v>58.3810852136561</v>
      </c>
      <c r="O280" s="122">
        <f t="shared" si="111"/>
        <v>71.614946969717593</v>
      </c>
      <c r="P280" s="122">
        <f t="shared" si="111"/>
        <v>128.03864500002763</v>
      </c>
      <c r="Q280" s="122">
        <f t="shared" si="111"/>
        <v>102.46841762768555</v>
      </c>
      <c r="R280" s="122">
        <f t="shared" si="111"/>
        <v>83.972157102890719</v>
      </c>
      <c r="S280" s="122">
        <f t="shared" si="111"/>
        <v>68.128215789078126</v>
      </c>
      <c r="T280" s="122">
        <f t="shared" si="111"/>
        <v>86.00196371088866</v>
      </c>
      <c r="U280" s="122">
        <f t="shared" si="111"/>
        <v>88.481319402346415</v>
      </c>
      <c r="V280" s="122">
        <f t="shared" si="111"/>
        <v>89.360225042889567</v>
      </c>
      <c r="W280" s="122">
        <f t="shared" si="111"/>
        <v>100.98644317899119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65.389525402837663</v>
      </c>
      <c r="D281" s="98">
        <v>89.601980504855433</v>
      </c>
      <c r="E281" s="98">
        <v>92.681161288714392</v>
      </c>
      <c r="F281" s="98">
        <v>82.945656326137524</v>
      </c>
      <c r="G281" s="98">
        <v>86.291529927463429</v>
      </c>
      <c r="H281" s="98">
        <v>101.24334998778821</v>
      </c>
      <c r="I281" s="98">
        <v>101.68907371394722</v>
      </c>
      <c r="J281" s="98">
        <v>122.73410717580758</v>
      </c>
      <c r="K281" s="98">
        <v>108.65024938838566</v>
      </c>
      <c r="L281" s="98">
        <v>91.746114396153473</v>
      </c>
      <c r="M281" s="98">
        <v>60.757540306952677</v>
      </c>
      <c r="N281" s="98">
        <v>58.3810852136561</v>
      </c>
      <c r="O281" s="98">
        <v>71.614946969717593</v>
      </c>
      <c r="P281" s="98">
        <v>128.03864500002763</v>
      </c>
      <c r="Q281" s="98">
        <v>102.46841762768555</v>
      </c>
      <c r="R281" s="98">
        <v>83.972157102890719</v>
      </c>
      <c r="S281" s="98">
        <v>68.128215789078126</v>
      </c>
      <c r="T281" s="98">
        <v>86.00196371088866</v>
      </c>
      <c r="U281" s="98">
        <v>88.481319402346415</v>
      </c>
      <c r="V281" s="98">
        <v>89.360225042889567</v>
      </c>
      <c r="W281" s="98">
        <v>100.98644317899119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0.88811857129063532</v>
      </c>
      <c r="D282" s="122">
        <f t="shared" si="112"/>
        <v>1.2241819697879004</v>
      </c>
      <c r="E282" s="122">
        <f t="shared" si="112"/>
        <v>2.6543287114578717</v>
      </c>
      <c r="F282" s="122">
        <f t="shared" si="112"/>
        <v>1.9694049604912161</v>
      </c>
      <c r="G282" s="122">
        <f t="shared" si="112"/>
        <v>2.0798007506014784</v>
      </c>
      <c r="H282" s="122">
        <f t="shared" si="112"/>
        <v>2.9794800349569122</v>
      </c>
      <c r="I282" s="122">
        <f t="shared" si="112"/>
        <v>2.2927312521944518</v>
      </c>
      <c r="J282" s="122">
        <f t="shared" si="112"/>
        <v>2.7099392298084859</v>
      </c>
      <c r="K282" s="122">
        <f t="shared" si="112"/>
        <v>4.8832041914841993</v>
      </c>
      <c r="L282" s="122">
        <f t="shared" si="112"/>
        <v>4.3921040820857904</v>
      </c>
      <c r="M282" s="122">
        <f t="shared" si="112"/>
        <v>3.9295890034309613</v>
      </c>
      <c r="N282" s="122">
        <f t="shared" si="112"/>
        <v>4.2090781374582891</v>
      </c>
      <c r="O282" s="122">
        <f t="shared" si="112"/>
        <v>4.2514101026513913</v>
      </c>
      <c r="P282" s="122">
        <f t="shared" si="112"/>
        <v>5.3231057588535977</v>
      </c>
      <c r="Q282" s="122">
        <f t="shared" si="112"/>
        <v>5.8216935364397786</v>
      </c>
      <c r="R282" s="122">
        <f t="shared" si="112"/>
        <v>7.1089846339167826</v>
      </c>
      <c r="S282" s="122">
        <f t="shared" si="112"/>
        <v>6.9153513552472905</v>
      </c>
      <c r="T282" s="122">
        <f t="shared" si="112"/>
        <v>8.1125461658491922</v>
      </c>
      <c r="U282" s="122">
        <f t="shared" si="112"/>
        <v>9.7965886148078347</v>
      </c>
      <c r="V282" s="122">
        <f t="shared" si="112"/>
        <v>10.447781120672952</v>
      </c>
      <c r="W282" s="122">
        <f t="shared" si="112"/>
        <v>11.700446365727897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0.88811857129063532</v>
      </c>
      <c r="D283" s="98">
        <v>1.2241819697879004</v>
      </c>
      <c r="E283" s="98">
        <v>2.6543287114578717</v>
      </c>
      <c r="F283" s="98">
        <v>1.9694049604912161</v>
      </c>
      <c r="G283" s="98">
        <v>2.0798007506014784</v>
      </c>
      <c r="H283" s="98">
        <v>2.9794800349569122</v>
      </c>
      <c r="I283" s="98">
        <v>2.2927312521944518</v>
      </c>
      <c r="J283" s="98">
        <v>2.7099392298084859</v>
      </c>
      <c r="K283" s="98">
        <v>4.8832041914841993</v>
      </c>
      <c r="L283" s="98">
        <v>4.3921040820857904</v>
      </c>
      <c r="M283" s="98">
        <v>3.9295890034309613</v>
      </c>
      <c r="N283" s="98">
        <v>4.2090781374582891</v>
      </c>
      <c r="O283" s="98">
        <v>4.2514101026513913</v>
      </c>
      <c r="P283" s="98">
        <v>5.3231057588535977</v>
      </c>
      <c r="Q283" s="98">
        <v>5.8216935364397786</v>
      </c>
      <c r="R283" s="98">
        <v>7.1089846339167826</v>
      </c>
      <c r="S283" s="98">
        <v>6.9153513552472905</v>
      </c>
      <c r="T283" s="98">
        <v>8.1125461658491922</v>
      </c>
      <c r="U283" s="98">
        <v>9.7965886148078347</v>
      </c>
      <c r="V283" s="98">
        <v>10.447781120672952</v>
      </c>
      <c r="W283" s="98">
        <v>11.700446365727897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17.408612203044154</v>
      </c>
      <c r="D284" s="122">
        <v>28.252680255084918</v>
      </c>
      <c r="E284" s="122">
        <v>29.254177735169744</v>
      </c>
      <c r="F284" s="122">
        <v>29.117683124371577</v>
      </c>
      <c r="G284" s="122">
        <v>30.671347022175144</v>
      </c>
      <c r="H284" s="122">
        <v>39.446443408089635</v>
      </c>
      <c r="I284" s="122">
        <v>44.874273745684796</v>
      </c>
      <c r="J284" s="122">
        <v>51.422655818610437</v>
      </c>
      <c r="K284" s="122">
        <v>48.684606045484351</v>
      </c>
      <c r="L284" s="122">
        <v>41.693302735508226</v>
      </c>
      <c r="M284" s="122">
        <v>36.751321572029262</v>
      </c>
      <c r="N284" s="122">
        <v>35.086577347762422</v>
      </c>
      <c r="O284" s="122">
        <v>42.005865513615468</v>
      </c>
      <c r="P284" s="122">
        <v>88.961117485502058</v>
      </c>
      <c r="Q284" s="122">
        <v>74.095103598714147</v>
      </c>
      <c r="R284" s="122">
        <v>63.15402582960332</v>
      </c>
      <c r="S284" s="122">
        <v>57.524627865889784</v>
      </c>
      <c r="T284" s="122">
        <v>73.957278380497655</v>
      </c>
      <c r="U284" s="122">
        <v>79.91890792024715</v>
      </c>
      <c r="V284" s="122">
        <v>86.28719759526993</v>
      </c>
      <c r="W284" s="122">
        <v>85.571870204929354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3.6263957878812647</v>
      </c>
      <c r="D285" s="98">
        <v>6.9042296659013678</v>
      </c>
      <c r="E285" s="98">
        <v>7.8793036947642401</v>
      </c>
      <c r="F285" s="98">
        <v>7.0873839913579308</v>
      </c>
      <c r="G285" s="98">
        <v>6.1763978721620854</v>
      </c>
      <c r="H285" s="98">
        <v>6.7107765491756091</v>
      </c>
      <c r="I285" s="98">
        <v>6.8694152467119034</v>
      </c>
      <c r="J285" s="98">
        <v>7.7082785548277384</v>
      </c>
      <c r="K285" s="98">
        <v>10.809995148820876</v>
      </c>
      <c r="L285" s="98">
        <v>7.381446528386153</v>
      </c>
      <c r="M285" s="98">
        <v>7.2151533428923704</v>
      </c>
      <c r="N285" s="98">
        <v>6.0123705348252416</v>
      </c>
      <c r="O285" s="98">
        <v>6.004962993252577</v>
      </c>
      <c r="P285" s="98">
        <v>13.633058397227167</v>
      </c>
      <c r="Q285" s="98">
        <v>8.8047301928853212</v>
      </c>
      <c r="R285" s="98">
        <v>7.0641911765630443</v>
      </c>
      <c r="S285" s="98">
        <v>6.4729965473661437</v>
      </c>
      <c r="T285" s="98">
        <v>7.4051660030963635</v>
      </c>
      <c r="U285" s="98">
        <v>7.7774356696364251</v>
      </c>
      <c r="V285" s="98">
        <v>7.8653388288650365</v>
      </c>
      <c r="W285" s="98">
        <v>9.2022513130956067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1.7154441506098805E-2</v>
      </c>
      <c r="D286" s="98">
        <v>4.1483126092860638E-2</v>
      </c>
      <c r="E286" s="98">
        <v>0.12065942027871297</v>
      </c>
      <c r="F286" s="98">
        <v>4.3915586142435278E-2</v>
      </c>
      <c r="G286" s="98">
        <v>1.6327880132472813E-2</v>
      </c>
      <c r="H286" s="98">
        <v>3.785089275619153E-2</v>
      </c>
      <c r="I286" s="98">
        <v>2.5321226496203882E-2</v>
      </c>
      <c r="J286" s="98">
        <v>0.12318726484254593</v>
      </c>
      <c r="K286" s="98">
        <v>0.11966241558113926</v>
      </c>
      <c r="L286" s="98">
        <v>0.26415330309375057</v>
      </c>
      <c r="M286" s="98">
        <v>0.1478242588631539</v>
      </c>
      <c r="N286" s="98">
        <v>0.14729228586083762</v>
      </c>
      <c r="O286" s="98">
        <v>0.12593846958172961</v>
      </c>
      <c r="P286" s="98">
        <v>0.32518604561141917</v>
      </c>
      <c r="Q286" s="98">
        <v>0.11618086061280999</v>
      </c>
      <c r="R286" s="98">
        <v>0.12690099219834908</v>
      </c>
      <c r="S286" s="98">
        <v>0.14287332900490668</v>
      </c>
      <c r="T286" s="98">
        <v>0.15663781441318633</v>
      </c>
      <c r="U286" s="98">
        <v>0.13242074002021711</v>
      </c>
      <c r="V286" s="98">
        <v>0.23697277909146192</v>
      </c>
      <c r="W286" s="98">
        <v>6.4978539013488684E-2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5.4470704077455752E-3</v>
      </c>
      <c r="D287" s="101">
        <v>1.2572300814908051E-2</v>
      </c>
      <c r="E287" s="101">
        <v>3.16347337685422E-2</v>
      </c>
      <c r="F287" s="101">
        <v>1.2566893935812513E-2</v>
      </c>
      <c r="G287" s="101">
        <v>5.1511031808365824E-3</v>
      </c>
      <c r="H287" s="101">
        <v>1.1912333149000091E-2</v>
      </c>
      <c r="I287" s="101">
        <v>7.0244529535572267E-3</v>
      </c>
      <c r="J287" s="101">
        <v>3.6241426516113617E-2</v>
      </c>
      <c r="K287" s="101">
        <v>3.6127008327087054E-2</v>
      </c>
      <c r="L287" s="101">
        <v>6.6355869715160887E-2</v>
      </c>
      <c r="M287" s="101">
        <v>3.0039111411461945E-2</v>
      </c>
      <c r="N287" s="101">
        <v>2.7173286592230995E-2</v>
      </c>
      <c r="O287" s="101">
        <v>2.1209097854502763E-2</v>
      </c>
      <c r="P287" s="101">
        <v>8.5357957074998478E-2</v>
      </c>
      <c r="Q287" s="101">
        <v>1.7919217012203878E-2</v>
      </c>
      <c r="R287" s="101">
        <v>3.5203121003399666E-2</v>
      </c>
      <c r="S287" s="101">
        <v>2.4619354030858562E-2</v>
      </c>
      <c r="T287" s="101">
        <v>4.0310687427642725E-2</v>
      </c>
      <c r="U287" s="101">
        <v>2.5052022291073631E-2</v>
      </c>
      <c r="V287" s="101">
        <v>5.3355544572263443E-2</v>
      </c>
      <c r="W287" s="101">
        <v>1.5678852429418515E-2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1.1707371098353229E-2</v>
      </c>
      <c r="D288" s="104">
        <v>2.8910825277952589E-2</v>
      </c>
      <c r="E288" s="104">
        <v>8.9024686510170772E-2</v>
      </c>
      <c r="F288" s="104">
        <v>3.1348692206622772E-2</v>
      </c>
      <c r="G288" s="104">
        <v>1.1176776951636233E-2</v>
      </c>
      <c r="H288" s="104">
        <v>2.5938559607191439E-2</v>
      </c>
      <c r="I288" s="104">
        <v>1.8296773542646656E-2</v>
      </c>
      <c r="J288" s="104">
        <v>8.6945838326432309E-2</v>
      </c>
      <c r="K288" s="104">
        <v>8.3535407254052202E-2</v>
      </c>
      <c r="L288" s="104">
        <v>0.19779743337858965</v>
      </c>
      <c r="M288" s="104">
        <v>0.11778514745169195</v>
      </c>
      <c r="N288" s="104">
        <v>0.12011899926860661</v>
      </c>
      <c r="O288" s="104">
        <v>0.10472937172722686</v>
      </c>
      <c r="P288" s="104">
        <v>0.23982808853642065</v>
      </c>
      <c r="Q288" s="104">
        <v>9.826164360060613E-2</v>
      </c>
      <c r="R288" s="104">
        <v>9.1697871194949376E-2</v>
      </c>
      <c r="S288" s="104">
        <v>0.11825397497404812</v>
      </c>
      <c r="T288" s="104">
        <v>0.11632712698554361</v>
      </c>
      <c r="U288" s="104">
        <v>0.10736871772914353</v>
      </c>
      <c r="V288" s="104">
        <v>0.18361723451919848</v>
      </c>
      <c r="W288" s="104">
        <v>4.9299686584070163E-2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11.543600108725508</v>
      </c>
      <c r="D289" s="101">
        <v>17.500018190492145</v>
      </c>
      <c r="E289" s="101">
        <v>16.863241934494379</v>
      </c>
      <c r="F289" s="101">
        <v>19.328942288747093</v>
      </c>
      <c r="G289" s="101">
        <v>20.497251690638688</v>
      </c>
      <c r="H289" s="101">
        <v>27.449120356670132</v>
      </c>
      <c r="I289" s="101">
        <v>27.052717429740248</v>
      </c>
      <c r="J289" s="101">
        <v>34.158128629578727</v>
      </c>
      <c r="K289" s="101">
        <v>26.087779397955028</v>
      </c>
      <c r="L289" s="101">
        <v>25.108964139973931</v>
      </c>
      <c r="M289" s="101">
        <v>18.687267105731902</v>
      </c>
      <c r="N289" s="101">
        <v>20.975060013958966</v>
      </c>
      <c r="O289" s="101">
        <v>25.410081801582994</v>
      </c>
      <c r="P289" s="101">
        <v>45.720254776455576</v>
      </c>
      <c r="Q289" s="101">
        <v>39.96083351247534</v>
      </c>
      <c r="R289" s="101">
        <v>36.470903201283932</v>
      </c>
      <c r="S289" s="101">
        <v>33.365047159851116</v>
      </c>
      <c r="T289" s="101">
        <v>43.436749217510993</v>
      </c>
      <c r="U289" s="101">
        <v>49.273551899096375</v>
      </c>
      <c r="V289" s="101">
        <v>55.272366109220641</v>
      </c>
      <c r="W289" s="101">
        <v>47.329131034053709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2.2214618649312787</v>
      </c>
      <c r="D290" s="104">
        <v>3.8069492725985445</v>
      </c>
      <c r="E290" s="104">
        <v>4.3909726856324083</v>
      </c>
      <c r="F290" s="104">
        <v>2.657441258124114</v>
      </c>
      <c r="G290" s="104">
        <v>3.9813695792418993</v>
      </c>
      <c r="H290" s="104">
        <v>5.2486956094877026</v>
      </c>
      <c r="I290" s="104">
        <v>10.92681984273643</v>
      </c>
      <c r="J290" s="104">
        <v>9.4330613693614112</v>
      </c>
      <c r="K290" s="104">
        <v>11.667169083127311</v>
      </c>
      <c r="L290" s="104">
        <v>8.9387387640543938</v>
      </c>
      <c r="M290" s="104">
        <v>10.701076864541841</v>
      </c>
      <c r="N290" s="104">
        <v>7.9518545131173708</v>
      </c>
      <c r="O290" s="104">
        <v>10.464882249198185</v>
      </c>
      <c r="P290" s="104">
        <v>29.282618266207884</v>
      </c>
      <c r="Q290" s="104">
        <v>25.213359032740676</v>
      </c>
      <c r="R290" s="104">
        <v>19.492030459558009</v>
      </c>
      <c r="S290" s="104">
        <v>17.54371082966761</v>
      </c>
      <c r="T290" s="104">
        <v>22.958725345477092</v>
      </c>
      <c r="U290" s="104">
        <v>22.735499611494109</v>
      </c>
      <c r="V290" s="104">
        <v>22.912519878092791</v>
      </c>
      <c r="W290" s="104">
        <v>28.975509318766527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1.1492765330717414</v>
      </c>
      <c r="D291" s="98">
        <v>1.9633556770907761</v>
      </c>
      <c r="E291" s="98">
        <v>2.1730361484417107</v>
      </c>
      <c r="F291" s="98">
        <v>1.3067238433921851</v>
      </c>
      <c r="G291" s="98">
        <v>1.9294871364612258</v>
      </c>
      <c r="H291" s="98">
        <v>2.4165100240494768</v>
      </c>
      <c r="I291" s="98">
        <v>5.6909866530853019</v>
      </c>
      <c r="J291" s="98">
        <v>4.4660244205486377</v>
      </c>
      <c r="K291" s="98">
        <v>5.4156856682473906</v>
      </c>
      <c r="L291" s="98">
        <v>4.1685229240198129</v>
      </c>
      <c r="M291" s="98">
        <v>4.9250639760364674</v>
      </c>
      <c r="N291" s="98">
        <v>3.4741115449229887</v>
      </c>
      <c r="O291" s="98">
        <v>5.0755999591311367</v>
      </c>
      <c r="P291" s="98">
        <v>12.659467799175371</v>
      </c>
      <c r="Q291" s="98">
        <v>10.618585282440426</v>
      </c>
      <c r="R291" s="98">
        <v>8.0495793517607979</v>
      </c>
      <c r="S291" s="98">
        <v>7.4397183017443727</v>
      </c>
      <c r="T291" s="98">
        <v>9.2105444661680025</v>
      </c>
      <c r="U291" s="98">
        <v>9.2606662928079473</v>
      </c>
      <c r="V291" s="98">
        <v>9.2645521801849888</v>
      </c>
      <c r="W291" s="98">
        <v>11.248524240372513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1.0721853318595373</v>
      </c>
      <c r="D292" s="98">
        <v>1.843593595507768</v>
      </c>
      <c r="E292" s="98">
        <v>2.2179365371906972</v>
      </c>
      <c r="F292" s="98">
        <v>1.3507174147319292</v>
      </c>
      <c r="G292" s="98">
        <v>2.0518824427806739</v>
      </c>
      <c r="H292" s="98">
        <v>2.8321855854382254</v>
      </c>
      <c r="I292" s="98">
        <v>5.2358331896511254</v>
      </c>
      <c r="J292" s="98">
        <v>4.9670369488127744</v>
      </c>
      <c r="K292" s="98">
        <v>6.2514834148799183</v>
      </c>
      <c r="L292" s="98">
        <v>4.7702158400345818</v>
      </c>
      <c r="M292" s="98">
        <v>5.7760128885053792</v>
      </c>
      <c r="N292" s="98">
        <v>4.4777429681943808</v>
      </c>
      <c r="O292" s="98">
        <v>5.3892822900670465</v>
      </c>
      <c r="P292" s="98">
        <v>16.623150467032517</v>
      </c>
      <c r="Q292" s="98">
        <v>14.59477375030025</v>
      </c>
      <c r="R292" s="98">
        <v>11.442451107797217</v>
      </c>
      <c r="S292" s="98">
        <v>10.103992527923243</v>
      </c>
      <c r="T292" s="98">
        <v>13.748180879309084</v>
      </c>
      <c r="U292" s="98">
        <v>13.474833318686159</v>
      </c>
      <c r="V292" s="98">
        <v>13.647967697907804</v>
      </c>
      <c r="W292" s="98">
        <v>17.726985078394019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8.1224601546068165</v>
      </c>
      <c r="D293" s="122">
        <v>15.874699533737889</v>
      </c>
      <c r="E293" s="122">
        <v>17.137592493699582</v>
      </c>
      <c r="F293" s="122">
        <v>15.704006171173532</v>
      </c>
      <c r="G293" s="122">
        <v>16.38741903846546</v>
      </c>
      <c r="H293" s="122">
        <v>21.167186377666617</v>
      </c>
      <c r="I293" s="122">
        <v>25.323132964856494</v>
      </c>
      <c r="J293" s="122">
        <v>28.941634544640216</v>
      </c>
      <c r="K293" s="122">
        <v>29.125814527934697</v>
      </c>
      <c r="L293" s="122">
        <v>25.93208513716322</v>
      </c>
      <c r="M293" s="122">
        <v>20.913581431102294</v>
      </c>
      <c r="N293" s="122">
        <v>19.636659752210289</v>
      </c>
      <c r="O293" s="122">
        <v>20.542179024853702</v>
      </c>
      <c r="P293" s="122">
        <v>44.601610210341256</v>
      </c>
      <c r="Q293" s="122">
        <v>34.925274704250754</v>
      </c>
      <c r="R293" s="122">
        <v>29.051706354999695</v>
      </c>
      <c r="S293" s="122">
        <v>26.697507728016546</v>
      </c>
      <c r="T293" s="122">
        <v>32.842872475004931</v>
      </c>
      <c r="U293" s="122">
        <v>36.952474277286207</v>
      </c>
      <c r="V293" s="122">
        <v>40.172090815898251</v>
      </c>
      <c r="W293" s="122">
        <v>41.347021581314294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2.6898493236839136</v>
      </c>
      <c r="D294" s="98">
        <v>5.8581404565700561</v>
      </c>
      <c r="E294" s="98">
        <v>7.6173271886866818</v>
      </c>
      <c r="F294" s="98">
        <v>6.2970882321551134</v>
      </c>
      <c r="G294" s="98">
        <v>5.2725261326362585</v>
      </c>
      <c r="H294" s="98">
        <v>6.5833859643248731</v>
      </c>
      <c r="I294" s="98">
        <v>7.7093821880027305</v>
      </c>
      <c r="J294" s="98">
        <v>8.787630384376854</v>
      </c>
      <c r="K294" s="98">
        <v>11.318724574905749</v>
      </c>
      <c r="L294" s="98">
        <v>10.067250216509207</v>
      </c>
      <c r="M294" s="98">
        <v>8.7727806920052132</v>
      </c>
      <c r="N294" s="98">
        <v>8.7315850503570474</v>
      </c>
      <c r="O294" s="98">
        <v>7.7231728442988494</v>
      </c>
      <c r="P294" s="98">
        <v>14.200380393931649</v>
      </c>
      <c r="Q294" s="98">
        <v>9.0378057701900598</v>
      </c>
      <c r="R294" s="98">
        <v>6.2451192184039401</v>
      </c>
      <c r="S294" s="98">
        <v>7.129339578919895</v>
      </c>
      <c r="T294" s="98">
        <v>8.8591583122071125</v>
      </c>
      <c r="U294" s="98">
        <v>10.843971679360374</v>
      </c>
      <c r="V294" s="98">
        <v>11.639752720611771</v>
      </c>
      <c r="W294" s="98">
        <v>11.236348719161706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5.4326108309229024</v>
      </c>
      <c r="D295" s="33">
        <v>10.016559077167836</v>
      </c>
      <c r="E295" s="33">
        <v>9.5202653050129005</v>
      </c>
      <c r="F295" s="33">
        <v>9.4069179390184186</v>
      </c>
      <c r="G295" s="33">
        <v>11.114892905829203</v>
      </c>
      <c r="H295" s="33">
        <v>14.583800413341748</v>
      </c>
      <c r="I295" s="33">
        <v>17.613750776853763</v>
      </c>
      <c r="J295" s="33">
        <v>20.154004160263359</v>
      </c>
      <c r="K295" s="33">
        <v>17.807089953028949</v>
      </c>
      <c r="L295" s="33">
        <v>15.864834920654008</v>
      </c>
      <c r="M295" s="33">
        <v>12.140800739097081</v>
      </c>
      <c r="N295" s="33">
        <v>10.905074701853245</v>
      </c>
      <c r="O295" s="33">
        <v>12.819006180554851</v>
      </c>
      <c r="P295" s="33">
        <v>30.401229816409622</v>
      </c>
      <c r="Q295" s="33">
        <v>25.887468934060692</v>
      </c>
      <c r="R295" s="33">
        <v>22.806587136595759</v>
      </c>
      <c r="S295" s="33">
        <v>19.56816814909665</v>
      </c>
      <c r="T295" s="33">
        <v>23.983714162797821</v>
      </c>
      <c r="U295" s="33">
        <v>26.108502597925852</v>
      </c>
      <c r="V295" s="33">
        <v>28.532338095286487</v>
      </c>
      <c r="W295" s="33">
        <v>30.110672862152587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119.84470285141053</v>
      </c>
      <c r="D297" s="117">
        <f t="shared" si="113"/>
        <v>179.46839293703306</v>
      </c>
      <c r="E297" s="117">
        <f t="shared" si="113"/>
        <v>198.18790070262003</v>
      </c>
      <c r="F297" s="117">
        <f t="shared" si="113"/>
        <v>186.97331931854177</v>
      </c>
      <c r="G297" s="117">
        <f t="shared" si="113"/>
        <v>207.20667868503352</v>
      </c>
      <c r="H297" s="117">
        <f t="shared" si="113"/>
        <v>263.73939281422423</v>
      </c>
      <c r="I297" s="117">
        <f t="shared" si="113"/>
        <v>284.6328760250077</v>
      </c>
      <c r="J297" s="117">
        <f t="shared" si="113"/>
        <v>352.82472268048764</v>
      </c>
      <c r="K297" s="117">
        <f t="shared" si="113"/>
        <v>339.18715848632496</v>
      </c>
      <c r="L297" s="117">
        <f t="shared" si="113"/>
        <v>302.48760172328298</v>
      </c>
      <c r="M297" s="117">
        <f t="shared" si="113"/>
        <v>222.39558104543141</v>
      </c>
      <c r="N297" s="117">
        <f t="shared" si="113"/>
        <v>223.62621248514097</v>
      </c>
      <c r="O297" s="117">
        <f t="shared" si="113"/>
        <v>280.28892942081723</v>
      </c>
      <c r="P297" s="117">
        <f t="shared" si="113"/>
        <v>537.46518083501803</v>
      </c>
      <c r="Q297" s="117">
        <f t="shared" si="113"/>
        <v>453.3355003208215</v>
      </c>
      <c r="R297" s="117">
        <f t="shared" ref="R297:V297" si="114">R298+R300+R302+R311</f>
        <v>389.02517271679147</v>
      </c>
      <c r="S297" s="117">
        <f t="shared" si="114"/>
        <v>331.20674930359547</v>
      </c>
      <c r="T297" s="117">
        <f t="shared" si="114"/>
        <v>419.83261074972108</v>
      </c>
      <c r="U297" s="117">
        <f t="shared" si="114"/>
        <v>446.55936186759027</v>
      </c>
      <c r="V297" s="117">
        <f t="shared" si="114"/>
        <v>463.73611163974033</v>
      </c>
      <c r="W297" s="117">
        <f t="shared" ref="W297" si="115">W298+W300+W302+W311</f>
        <v>516.35127640220821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100.06611090103739</v>
      </c>
      <c r="D298" s="122">
        <f t="shared" si="116"/>
        <v>146.12555197459568</v>
      </c>
      <c r="E298" s="122">
        <f t="shared" si="116"/>
        <v>159.99452818882753</v>
      </c>
      <c r="F298" s="122">
        <f t="shared" si="116"/>
        <v>151.34565206612217</v>
      </c>
      <c r="G298" s="122">
        <f t="shared" si="116"/>
        <v>168.84911407017202</v>
      </c>
      <c r="H298" s="122">
        <f t="shared" si="116"/>
        <v>212.64146614368656</v>
      </c>
      <c r="I298" s="122">
        <f t="shared" si="116"/>
        <v>227.3098697061823</v>
      </c>
      <c r="J298" s="122">
        <f t="shared" si="116"/>
        <v>287.10694355923079</v>
      </c>
      <c r="K298" s="122">
        <f t="shared" si="116"/>
        <v>269.04656689913833</v>
      </c>
      <c r="L298" s="122">
        <f t="shared" si="116"/>
        <v>240.20349561037389</v>
      </c>
      <c r="M298" s="122">
        <f t="shared" si="116"/>
        <v>167.87150471287723</v>
      </c>
      <c r="N298" s="122">
        <f t="shared" si="116"/>
        <v>169.86461948959843</v>
      </c>
      <c r="O298" s="122">
        <f t="shared" si="116"/>
        <v>219.30728793142936</v>
      </c>
      <c r="P298" s="122">
        <f t="shared" si="116"/>
        <v>415.57205627745287</v>
      </c>
      <c r="Q298" s="122">
        <f t="shared" si="116"/>
        <v>346.23722944732765</v>
      </c>
      <c r="R298" s="122">
        <f t="shared" si="116"/>
        <v>289.19238971694875</v>
      </c>
      <c r="S298" s="122">
        <f t="shared" si="116"/>
        <v>237.0839678220992</v>
      </c>
      <c r="T298" s="122">
        <f t="shared" si="116"/>
        <v>301.11151674714142</v>
      </c>
      <c r="U298" s="122">
        <f t="shared" si="116"/>
        <v>312.45589011820823</v>
      </c>
      <c r="V298" s="122">
        <f t="shared" si="116"/>
        <v>317.57425598009064</v>
      </c>
      <c r="W298" s="122">
        <f t="shared" si="116"/>
        <v>363.05040205239601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100.06611090103739</v>
      </c>
      <c r="D299" s="98">
        <v>146.12555197459568</v>
      </c>
      <c r="E299" s="98">
        <v>159.99452818882753</v>
      </c>
      <c r="F299" s="98">
        <v>151.34565206612217</v>
      </c>
      <c r="G299" s="98">
        <v>168.84911407017202</v>
      </c>
      <c r="H299" s="98">
        <v>212.64146614368656</v>
      </c>
      <c r="I299" s="98">
        <v>227.3098697061823</v>
      </c>
      <c r="J299" s="98">
        <v>287.10694355923079</v>
      </c>
      <c r="K299" s="98">
        <v>269.04656689913833</v>
      </c>
      <c r="L299" s="98">
        <v>240.20349561037389</v>
      </c>
      <c r="M299" s="98">
        <v>167.87150471287723</v>
      </c>
      <c r="N299" s="98">
        <v>169.86461948959843</v>
      </c>
      <c r="O299" s="98">
        <v>219.30728793142936</v>
      </c>
      <c r="P299" s="98">
        <v>415.57205627745287</v>
      </c>
      <c r="Q299" s="98">
        <v>346.23722944732765</v>
      </c>
      <c r="R299" s="98">
        <v>289.19238971694875</v>
      </c>
      <c r="S299" s="98">
        <v>237.0839678220992</v>
      </c>
      <c r="T299" s="98">
        <v>301.11151674714142</v>
      </c>
      <c r="U299" s="98">
        <v>312.45589011820823</v>
      </c>
      <c r="V299" s="98">
        <v>317.57425598009064</v>
      </c>
      <c r="W299" s="98">
        <v>363.05040205239601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2.0857287266816429</v>
      </c>
      <c r="D300" s="122">
        <f t="shared" si="117"/>
        <v>2.9209109013228614</v>
      </c>
      <c r="E300" s="122">
        <f t="shared" si="117"/>
        <v>6.4873155072577244</v>
      </c>
      <c r="F300" s="122">
        <f t="shared" si="117"/>
        <v>4.9795249954533567</v>
      </c>
      <c r="G300" s="122">
        <f t="shared" si="117"/>
        <v>5.4125452215957832</v>
      </c>
      <c r="H300" s="122">
        <f t="shared" si="117"/>
        <v>7.9993850478463315</v>
      </c>
      <c r="I300" s="122">
        <f t="shared" si="117"/>
        <v>6.4151485564744597</v>
      </c>
      <c r="J300" s="122">
        <f t="shared" si="117"/>
        <v>7.8788466802310282</v>
      </c>
      <c r="K300" s="122">
        <f t="shared" si="117"/>
        <v>14.505321264176144</v>
      </c>
      <c r="L300" s="122">
        <f t="shared" si="117"/>
        <v>13.395431680733562</v>
      </c>
      <c r="M300" s="122">
        <f t="shared" si="117"/>
        <v>12.404862919000877</v>
      </c>
      <c r="N300" s="122">
        <f t="shared" si="117"/>
        <v>13.804811478890679</v>
      </c>
      <c r="O300" s="122">
        <f t="shared" si="117"/>
        <v>14.580277270670633</v>
      </c>
      <c r="P300" s="122">
        <f t="shared" si="117"/>
        <v>19.097784338193211</v>
      </c>
      <c r="Q300" s="122">
        <f t="shared" si="117"/>
        <v>21.542510077535351</v>
      </c>
      <c r="R300" s="122">
        <f t="shared" si="117"/>
        <v>26.696871349930696</v>
      </c>
      <c r="S300" s="122">
        <f t="shared" si="117"/>
        <v>26.800457987122797</v>
      </c>
      <c r="T300" s="122">
        <f t="shared" si="117"/>
        <v>32.367350149804786</v>
      </c>
      <c r="U300" s="122">
        <f t="shared" si="117"/>
        <v>39.49269875784465</v>
      </c>
      <c r="V300" s="122">
        <f t="shared" si="117"/>
        <v>42.912206387014223</v>
      </c>
      <c r="W300" s="122">
        <f t="shared" si="117"/>
        <v>48.032459858184893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2.0857287266816429</v>
      </c>
      <c r="D301" s="98">
        <v>2.9209109013228614</v>
      </c>
      <c r="E301" s="98">
        <v>6.4873155072577244</v>
      </c>
      <c r="F301" s="98">
        <v>4.9795249954533567</v>
      </c>
      <c r="G301" s="98">
        <v>5.4125452215957832</v>
      </c>
      <c r="H301" s="98">
        <v>7.9993850478463315</v>
      </c>
      <c r="I301" s="98">
        <v>6.4151485564744597</v>
      </c>
      <c r="J301" s="98">
        <v>7.8788466802310282</v>
      </c>
      <c r="K301" s="98">
        <v>14.505321264176144</v>
      </c>
      <c r="L301" s="98">
        <v>13.395431680733562</v>
      </c>
      <c r="M301" s="98">
        <v>12.404862919000877</v>
      </c>
      <c r="N301" s="98">
        <v>13.804811478890679</v>
      </c>
      <c r="O301" s="98">
        <v>14.580277270670633</v>
      </c>
      <c r="P301" s="98">
        <v>19.097784338193211</v>
      </c>
      <c r="Q301" s="98">
        <v>21.542510077535351</v>
      </c>
      <c r="R301" s="98">
        <v>26.696871349930696</v>
      </c>
      <c r="S301" s="98">
        <v>26.800457987122797</v>
      </c>
      <c r="T301" s="98">
        <v>32.367350149804786</v>
      </c>
      <c r="U301" s="98">
        <v>39.49269875784465</v>
      </c>
      <c r="V301" s="98">
        <v>42.912206387014223</v>
      </c>
      <c r="W301" s="98">
        <v>48.032459858184893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12.027161597941168</v>
      </c>
      <c r="D302" s="122">
        <v>19.495519533188769</v>
      </c>
      <c r="E302" s="122">
        <v>20.108206179198163</v>
      </c>
      <c r="F302" s="122">
        <v>19.824444592620285</v>
      </c>
      <c r="G302" s="122">
        <v>21.32577719632409</v>
      </c>
      <c r="H302" s="122">
        <v>27.912470904525282</v>
      </c>
      <c r="I302" s="122">
        <v>32.708528898250435</v>
      </c>
      <c r="J302" s="122">
        <v>36.990791415429307</v>
      </c>
      <c r="K302" s="122">
        <v>35.213610810671007</v>
      </c>
      <c r="L302" s="122">
        <v>30.586215976515611</v>
      </c>
      <c r="M302" s="122">
        <v>27.50821034392763</v>
      </c>
      <c r="N302" s="122">
        <v>26.269703076267565</v>
      </c>
      <c r="O302" s="122">
        <v>31.692617971532144</v>
      </c>
      <c r="P302" s="122">
        <v>70.086565389490275</v>
      </c>
      <c r="Q302" s="122">
        <v>59.281926089995537</v>
      </c>
      <c r="R302" s="122">
        <v>50.794583705288758</v>
      </c>
      <c r="S302" s="122">
        <v>46.80888593185059</v>
      </c>
      <c r="T302" s="122">
        <v>60.75718536956424</v>
      </c>
      <c r="U302" s="122">
        <v>65.599967158928337</v>
      </c>
      <c r="V302" s="122">
        <v>71.272174995545626</v>
      </c>
      <c r="W302" s="122">
        <v>71.845422214131972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2.163846485162479</v>
      </c>
      <c r="D303" s="98">
        <v>4.0747372866162062</v>
      </c>
      <c r="E303" s="98">
        <v>4.6645064782863939</v>
      </c>
      <c r="F303" s="98">
        <v>4.2311991440130114</v>
      </c>
      <c r="G303" s="98">
        <v>3.7360806240616178</v>
      </c>
      <c r="H303" s="98">
        <v>4.0967008505726223</v>
      </c>
      <c r="I303" s="98">
        <v>4.2106567819086722</v>
      </c>
      <c r="J303" s="98">
        <v>4.7347307450876404</v>
      </c>
      <c r="K303" s="98">
        <v>6.6655341900418286</v>
      </c>
      <c r="L303" s="98">
        <v>4.5933799910130224</v>
      </c>
      <c r="M303" s="98">
        <v>4.5892157277382868</v>
      </c>
      <c r="N303" s="98">
        <v>3.88337284211278</v>
      </c>
      <c r="O303" s="98">
        <v>4.0318604514935119</v>
      </c>
      <c r="P303" s="98">
        <v>9.7358367759650264</v>
      </c>
      <c r="Q303" s="98">
        <v>6.4835123825132985</v>
      </c>
      <c r="R303" s="98">
        <v>5.2929704518964114</v>
      </c>
      <c r="S303" s="98">
        <v>4.9536036759558257</v>
      </c>
      <c r="T303" s="98">
        <v>5.8905587673144941</v>
      </c>
      <c r="U303" s="98">
        <v>6.1864782790311041</v>
      </c>
      <c r="V303" s="98">
        <v>6.3540817316789102</v>
      </c>
      <c r="W303" s="98">
        <v>7.410699930025384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1.5015764178025321E-2</v>
      </c>
      <c r="D304" s="98">
        <v>3.637834123631286E-2</v>
      </c>
      <c r="E304" s="98">
        <v>0.10773258904776022</v>
      </c>
      <c r="F304" s="98">
        <v>3.9025706320569772E-2</v>
      </c>
      <c r="G304" s="98">
        <v>1.4332248710667702E-2</v>
      </c>
      <c r="H304" s="98">
        <v>3.3348164133405508E-2</v>
      </c>
      <c r="I304" s="98">
        <v>2.2515094752793844E-2</v>
      </c>
      <c r="J304" s="98">
        <v>0.10932985773151269</v>
      </c>
      <c r="K304" s="98">
        <v>0.10588060962805645</v>
      </c>
      <c r="L304" s="98">
        <v>0.238444339627988</v>
      </c>
      <c r="M304" s="98">
        <v>0.13707330212274718</v>
      </c>
      <c r="N304" s="98">
        <v>0.13749200495656824</v>
      </c>
      <c r="O304" s="98">
        <v>0.11865923526400783</v>
      </c>
      <c r="P304" s="98">
        <v>0.30271514791403981</v>
      </c>
      <c r="Q304" s="98">
        <v>0.11106110411270355</v>
      </c>
      <c r="R304" s="98">
        <v>0.11932994084869754</v>
      </c>
      <c r="S304" s="98">
        <v>0.13667762301663658</v>
      </c>
      <c r="T304" s="98">
        <v>0.14926823190953348</v>
      </c>
      <c r="U304" s="98">
        <v>0.12738509004277482</v>
      </c>
      <c r="V304" s="98">
        <v>0.22661999012994402</v>
      </c>
      <c r="W304" s="98">
        <v>6.1631947780258774E-2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3.3083930796720925E-3</v>
      </c>
      <c r="D305" s="101">
        <v>7.4675159583602688E-3</v>
      </c>
      <c r="E305" s="101">
        <v>1.8707902537589458E-2</v>
      </c>
      <c r="F305" s="101">
        <v>7.6770141139470057E-3</v>
      </c>
      <c r="G305" s="101">
        <v>3.15547175903147E-3</v>
      </c>
      <c r="H305" s="101">
        <v>7.4096045262140656E-3</v>
      </c>
      <c r="I305" s="101">
        <v>4.2183212101471867E-3</v>
      </c>
      <c r="J305" s="101">
        <v>2.2384019405080367E-2</v>
      </c>
      <c r="K305" s="101">
        <v>2.2345202374004267E-2</v>
      </c>
      <c r="L305" s="101">
        <v>4.0646906249398332E-2</v>
      </c>
      <c r="M305" s="101">
        <v>1.928815467105522E-2</v>
      </c>
      <c r="N305" s="101">
        <v>1.7373005687961629E-2</v>
      </c>
      <c r="O305" s="101">
        <v>1.3929863536780966E-2</v>
      </c>
      <c r="P305" s="101">
        <v>6.2887059377619195E-2</v>
      </c>
      <c r="Q305" s="101">
        <v>1.2799460512097419E-2</v>
      </c>
      <c r="R305" s="101">
        <v>2.7632069653748162E-2</v>
      </c>
      <c r="S305" s="101">
        <v>1.8423648042588465E-2</v>
      </c>
      <c r="T305" s="101">
        <v>3.2941104923989876E-2</v>
      </c>
      <c r="U305" s="101">
        <v>2.0016372313631289E-2</v>
      </c>
      <c r="V305" s="101">
        <v>4.3002755610745541E-2</v>
      </c>
      <c r="W305" s="101">
        <v>1.2332261196188597E-2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1.1707371098353229E-2</v>
      </c>
      <c r="D306" s="104">
        <v>2.8910825277952589E-2</v>
      </c>
      <c r="E306" s="104">
        <v>8.9024686510170772E-2</v>
      </c>
      <c r="F306" s="104">
        <v>3.1348692206622772E-2</v>
      </c>
      <c r="G306" s="104">
        <v>1.1176776951636233E-2</v>
      </c>
      <c r="H306" s="104">
        <v>2.5938559607191439E-2</v>
      </c>
      <c r="I306" s="104">
        <v>1.8296773542646656E-2</v>
      </c>
      <c r="J306" s="104">
        <v>8.6945838326432309E-2</v>
      </c>
      <c r="K306" s="104">
        <v>8.3535407254052202E-2</v>
      </c>
      <c r="L306" s="104">
        <v>0.19779743337858965</v>
      </c>
      <c r="M306" s="104">
        <v>0.11778514745169195</v>
      </c>
      <c r="N306" s="104">
        <v>0.12011899926860661</v>
      </c>
      <c r="O306" s="104">
        <v>0.10472937172722686</v>
      </c>
      <c r="P306" s="104">
        <v>0.23982808853642065</v>
      </c>
      <c r="Q306" s="104">
        <v>9.826164360060613E-2</v>
      </c>
      <c r="R306" s="104">
        <v>9.1697871194949376E-2</v>
      </c>
      <c r="S306" s="104">
        <v>0.11825397497404812</v>
      </c>
      <c r="T306" s="104">
        <v>0.11632712698554361</v>
      </c>
      <c r="U306" s="104">
        <v>0.10736871772914353</v>
      </c>
      <c r="V306" s="104">
        <v>0.18361723451919848</v>
      </c>
      <c r="W306" s="104">
        <v>4.9299686584070163E-2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7.9517684904993002</v>
      </c>
      <c r="D307" s="101">
        <v>12.134443119896357</v>
      </c>
      <c r="E307" s="101">
        <v>11.535444059050951</v>
      </c>
      <c r="F307" s="101">
        <v>13.284982194043842</v>
      </c>
      <c r="G307" s="101">
        <v>14.135454786263328</v>
      </c>
      <c r="H307" s="101">
        <v>19.172276018256365</v>
      </c>
      <c r="I307" s="101">
        <v>19.072490172001981</v>
      </c>
      <c r="J307" s="101">
        <v>23.951391091345879</v>
      </c>
      <c r="K307" s="101">
        <v>18.222502864022488</v>
      </c>
      <c r="L307" s="101">
        <v>17.962319982566857</v>
      </c>
      <c r="M307" s="101">
        <v>13.269785516520242</v>
      </c>
      <c r="N307" s="101">
        <v>15.152895482489598</v>
      </c>
      <c r="O307" s="101">
        <v>18.292023818060549</v>
      </c>
      <c r="P307" s="101">
        <v>33.584843767847026</v>
      </c>
      <c r="Q307" s="101">
        <v>29.739492209163604</v>
      </c>
      <c r="R307" s="101">
        <v>27.567122513838324</v>
      </c>
      <c r="S307" s="101">
        <v>25.662810504497021</v>
      </c>
      <c r="T307" s="101">
        <v>33.646922621781776</v>
      </c>
      <c r="U307" s="101">
        <v>38.319514748169652</v>
      </c>
      <c r="V307" s="101">
        <v>43.541316039738199</v>
      </c>
      <c r="W307" s="101">
        <v>37.426218069262397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1.8965308581013631</v>
      </c>
      <c r="D308" s="104">
        <v>3.2499607854398969</v>
      </c>
      <c r="E308" s="104">
        <v>3.8005230528130598</v>
      </c>
      <c r="F308" s="104">
        <v>2.2692375482428613</v>
      </c>
      <c r="G308" s="104">
        <v>3.4399095372884774</v>
      </c>
      <c r="H308" s="104">
        <v>4.6101458715628976</v>
      </c>
      <c r="I308" s="104">
        <v>9.4028668495869869</v>
      </c>
      <c r="J308" s="104">
        <v>8.195339721264272</v>
      </c>
      <c r="K308" s="104">
        <v>10.219693146978626</v>
      </c>
      <c r="L308" s="104">
        <v>7.7920716633077483</v>
      </c>
      <c r="M308" s="104">
        <v>9.5121357975463496</v>
      </c>
      <c r="N308" s="104">
        <v>7.0959427467086185</v>
      </c>
      <c r="O308" s="104">
        <v>9.2500744667140751</v>
      </c>
      <c r="P308" s="104">
        <v>26.463169697764204</v>
      </c>
      <c r="Q308" s="104">
        <v>22.947860394205922</v>
      </c>
      <c r="R308" s="104">
        <v>17.815160798705321</v>
      </c>
      <c r="S308" s="104">
        <v>16.055794128381095</v>
      </c>
      <c r="T308" s="104">
        <v>21.070435748558438</v>
      </c>
      <c r="U308" s="104">
        <v>20.966589041684806</v>
      </c>
      <c r="V308" s="104">
        <v>21.150157233998584</v>
      </c>
      <c r="W308" s="104">
        <v>26.946872267063949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0.82434552624182544</v>
      </c>
      <c r="D309" s="98">
        <v>1.4063671899321279</v>
      </c>
      <c r="E309" s="98">
        <v>1.5825865156223622</v>
      </c>
      <c r="F309" s="98">
        <v>0.91852013351093231</v>
      </c>
      <c r="G309" s="98">
        <v>1.3880270945078041</v>
      </c>
      <c r="H309" s="98">
        <v>1.7779602861246717</v>
      </c>
      <c r="I309" s="98">
        <v>4.1670336599358615</v>
      </c>
      <c r="J309" s="98">
        <v>3.228302772451499</v>
      </c>
      <c r="K309" s="98">
        <v>3.9682097320987046</v>
      </c>
      <c r="L309" s="98">
        <v>3.0218558232731669</v>
      </c>
      <c r="M309" s="98">
        <v>3.73612290904097</v>
      </c>
      <c r="N309" s="98">
        <v>2.6181997785142386</v>
      </c>
      <c r="O309" s="98">
        <v>3.8607921766470299</v>
      </c>
      <c r="P309" s="98">
        <v>9.8400192307316896</v>
      </c>
      <c r="Q309" s="98">
        <v>8.3530866439056641</v>
      </c>
      <c r="R309" s="98">
        <v>6.3727096909081071</v>
      </c>
      <c r="S309" s="98">
        <v>5.951801600457852</v>
      </c>
      <c r="T309" s="98">
        <v>7.3222548692493543</v>
      </c>
      <c r="U309" s="98">
        <v>7.4917557229986436</v>
      </c>
      <c r="V309" s="98">
        <v>7.5021895360907846</v>
      </c>
      <c r="W309" s="98">
        <v>9.2198871886699241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1.0721853318595373</v>
      </c>
      <c r="D310" s="98">
        <v>1.843593595507768</v>
      </c>
      <c r="E310" s="98">
        <v>2.2179365371906972</v>
      </c>
      <c r="F310" s="98">
        <v>1.3507174147319292</v>
      </c>
      <c r="G310" s="98">
        <v>2.0518824427806739</v>
      </c>
      <c r="H310" s="98">
        <v>2.8321855854382254</v>
      </c>
      <c r="I310" s="98">
        <v>5.2358331896511254</v>
      </c>
      <c r="J310" s="98">
        <v>4.9670369488127744</v>
      </c>
      <c r="K310" s="98">
        <v>6.2514834148799183</v>
      </c>
      <c r="L310" s="98">
        <v>4.7702158400345818</v>
      </c>
      <c r="M310" s="98">
        <v>5.7760128885053792</v>
      </c>
      <c r="N310" s="98">
        <v>4.4777429681943808</v>
      </c>
      <c r="O310" s="98">
        <v>5.3892822900670465</v>
      </c>
      <c r="P310" s="98">
        <v>16.623150467032517</v>
      </c>
      <c r="Q310" s="98">
        <v>14.59477375030025</v>
      </c>
      <c r="R310" s="98">
        <v>11.442451107797217</v>
      </c>
      <c r="S310" s="98">
        <v>10.103992527923243</v>
      </c>
      <c r="T310" s="98">
        <v>13.748180879309084</v>
      </c>
      <c r="U310" s="98">
        <v>13.474833318686159</v>
      </c>
      <c r="V310" s="98">
        <v>13.647967697907804</v>
      </c>
      <c r="W310" s="98">
        <v>17.726985078394019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5.6657016257503363</v>
      </c>
      <c r="D311" s="122">
        <v>10.926410527925766</v>
      </c>
      <c r="E311" s="122">
        <v>11.597850827336602</v>
      </c>
      <c r="F311" s="122">
        <v>10.823697664345955</v>
      </c>
      <c r="G311" s="122">
        <v>11.619242196941617</v>
      </c>
      <c r="H311" s="122">
        <v>15.186070718166045</v>
      </c>
      <c r="I311" s="122">
        <v>18.199328864100469</v>
      </c>
      <c r="J311" s="122">
        <v>20.848141025596501</v>
      </c>
      <c r="K311" s="122">
        <v>20.421659512339485</v>
      </c>
      <c r="L311" s="122">
        <v>18.302458455659934</v>
      </c>
      <c r="M311" s="122">
        <v>14.611003069625683</v>
      </c>
      <c r="N311" s="122">
        <v>13.68707844038429</v>
      </c>
      <c r="O311" s="122">
        <v>14.7087462471851</v>
      </c>
      <c r="P311" s="122">
        <v>32.708774829881683</v>
      </c>
      <c r="Q311" s="122">
        <v>26.273834705962983</v>
      </c>
      <c r="R311" s="122">
        <v>22.341327944623281</v>
      </c>
      <c r="S311" s="122">
        <v>20.513437562522917</v>
      </c>
      <c r="T311" s="122">
        <v>25.596558483210625</v>
      </c>
      <c r="U311" s="122">
        <v>29.010805832609048</v>
      </c>
      <c r="V311" s="122">
        <v>31.977474277089794</v>
      </c>
      <c r="W311" s="122">
        <v>33.422992277495311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1.5423785147729372</v>
      </c>
      <c r="D312" s="98">
        <v>3.3500752135551242</v>
      </c>
      <c r="E312" s="98">
        <v>4.3715775087255446</v>
      </c>
      <c r="F312" s="98">
        <v>3.6729604655339076</v>
      </c>
      <c r="G312" s="98">
        <v>3.1327889088798972</v>
      </c>
      <c r="H312" s="98">
        <v>3.9637666770068871</v>
      </c>
      <c r="I312" s="98">
        <v>4.6385283944485343</v>
      </c>
      <c r="J312" s="98">
        <v>5.2838320899584366</v>
      </c>
      <c r="K312" s="98">
        <v>6.7008453802687056</v>
      </c>
      <c r="L312" s="98">
        <v>5.9871018437886683</v>
      </c>
      <c r="M312" s="98">
        <v>5.1605346073317646</v>
      </c>
      <c r="N312" s="98">
        <v>5.1360462664704389</v>
      </c>
      <c r="O312" s="98">
        <v>4.5783689662014639</v>
      </c>
      <c r="P312" s="98">
        <v>8.5249121162608201</v>
      </c>
      <c r="Q312" s="98">
        <v>5.4669944029300588</v>
      </c>
      <c r="R312" s="98">
        <v>3.7814201562880143</v>
      </c>
      <c r="S312" s="98">
        <v>4.3045613349791774</v>
      </c>
      <c r="T312" s="98">
        <v>5.3790496856891901</v>
      </c>
      <c r="U312" s="98">
        <v>6.630096065952011</v>
      </c>
      <c r="V312" s="98">
        <v>7.1662875098988863</v>
      </c>
      <c r="W312" s="98">
        <v>6.9784871049805091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4.1233231109773989</v>
      </c>
      <c r="D313" s="33">
        <v>7.5763353143706418</v>
      </c>
      <c r="E313" s="33">
        <v>7.2262733186110575</v>
      </c>
      <c r="F313" s="33">
        <v>7.1507371988120507</v>
      </c>
      <c r="G313" s="33">
        <v>8.4864532880617212</v>
      </c>
      <c r="H313" s="33">
        <v>11.222304041159155</v>
      </c>
      <c r="I313" s="33">
        <v>13.560800469651934</v>
      </c>
      <c r="J313" s="33">
        <v>15.564308935638064</v>
      </c>
      <c r="K313" s="33">
        <v>13.720814132070778</v>
      </c>
      <c r="L313" s="33">
        <v>12.31535661187127</v>
      </c>
      <c r="M313" s="33">
        <v>9.4504684622939177</v>
      </c>
      <c r="N313" s="33">
        <v>8.5510321739138497</v>
      </c>
      <c r="O313" s="33">
        <v>10.130377280983636</v>
      </c>
      <c r="P313" s="33">
        <v>24.183862713620869</v>
      </c>
      <c r="Q313" s="33">
        <v>20.806840303032924</v>
      </c>
      <c r="R313" s="33">
        <v>18.559907788335266</v>
      </c>
      <c r="S313" s="33">
        <v>16.20887622754374</v>
      </c>
      <c r="T313" s="33">
        <v>20.21750879752145</v>
      </c>
      <c r="U313" s="33">
        <v>22.380709766657038</v>
      </c>
      <c r="V313" s="33">
        <v>24.811186767190915</v>
      </c>
      <c r="W313" s="33">
        <v>26.444505172514813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1.305373908271569</v>
      </c>
      <c r="D315" s="154">
        <f t="shared" si="118"/>
        <v>1.3298531474384108</v>
      </c>
      <c r="E315" s="154">
        <f t="shared" si="118"/>
        <v>1.3983753046685157</v>
      </c>
      <c r="F315" s="154">
        <f t="shared" si="118"/>
        <v>1.441174674712659</v>
      </c>
      <c r="G315" s="154">
        <f t="shared" si="118"/>
        <v>1.5299898890629271</v>
      </c>
      <c r="H315" s="154">
        <f t="shared" si="118"/>
        <v>1.6000064131480576</v>
      </c>
      <c r="I315" s="154">
        <f t="shared" si="118"/>
        <v>1.6341380425659082</v>
      </c>
      <c r="J315" s="154">
        <f t="shared" si="118"/>
        <v>1.7143363977365398</v>
      </c>
      <c r="K315" s="154">
        <f t="shared" si="118"/>
        <v>1.7726575255531631</v>
      </c>
      <c r="L315" s="154">
        <f t="shared" si="118"/>
        <v>1.8470990500484956</v>
      </c>
      <c r="M315" s="154">
        <f t="shared" si="118"/>
        <v>1.81766969326316</v>
      </c>
      <c r="N315" s="154">
        <f t="shared" si="118"/>
        <v>1.9062290550377503</v>
      </c>
      <c r="O315" s="154">
        <f t="shared" si="118"/>
        <v>2.0249983105722573</v>
      </c>
      <c r="P315" s="154">
        <f t="shared" si="118"/>
        <v>2.0135477418425767</v>
      </c>
      <c r="Q315" s="154">
        <f t="shared" si="118"/>
        <v>2.0861188129138846</v>
      </c>
      <c r="R315" s="154">
        <f t="shared" ref="R315:V315" si="119">IF(R297=0,"",R297/R279)</f>
        <v>2.1224933591458224</v>
      </c>
      <c r="S315" s="154">
        <f t="shared" si="119"/>
        <v>2.0795861482366047</v>
      </c>
      <c r="T315" s="154">
        <f t="shared" si="119"/>
        <v>2.089606648014767</v>
      </c>
      <c r="U315" s="154">
        <f t="shared" si="119"/>
        <v>2.0755790615064971</v>
      </c>
      <c r="V315" s="154">
        <f t="shared" si="119"/>
        <v>2.0495057074480525</v>
      </c>
      <c r="W315" s="154">
        <f t="shared" ref="W315" si="120">IF(W297=0,"",W297/W279)</f>
        <v>2.1550034124134192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1.5303079550520011</v>
      </c>
      <c r="D316" s="155">
        <f t="shared" si="121"/>
        <v>1.6308294878222842</v>
      </c>
      <c r="E316" s="155">
        <f t="shared" si="121"/>
        <v>1.7262896360396571</v>
      </c>
      <c r="F316" s="155">
        <f t="shared" si="121"/>
        <v>1.824636259083174</v>
      </c>
      <c r="G316" s="155">
        <f t="shared" si="121"/>
        <v>1.9567287103624935</v>
      </c>
      <c r="H316" s="155">
        <f t="shared" si="121"/>
        <v>2.1003005745003005</v>
      </c>
      <c r="I316" s="155">
        <f t="shared" si="121"/>
        <v>2.2353421208812279</v>
      </c>
      <c r="J316" s="155">
        <f t="shared" si="121"/>
        <v>2.3392596415597109</v>
      </c>
      <c r="K316" s="155">
        <f t="shared" si="121"/>
        <v>2.4762627643623105</v>
      </c>
      <c r="L316" s="155">
        <f t="shared" si="121"/>
        <v>2.6181326281916588</v>
      </c>
      <c r="M316" s="155">
        <f t="shared" si="121"/>
        <v>2.7629740089011992</v>
      </c>
      <c r="N316" s="155">
        <f t="shared" si="121"/>
        <v>2.9095831101451481</v>
      </c>
      <c r="O316" s="155">
        <f t="shared" si="121"/>
        <v>3.0623116711119471</v>
      </c>
      <c r="P316" s="155">
        <f t="shared" si="121"/>
        <v>3.2456767742064376</v>
      </c>
      <c r="Q316" s="155">
        <f t="shared" si="121"/>
        <v>3.3789653189079707</v>
      </c>
      <c r="R316" s="155">
        <f t="shared" ref="R316:V316" si="122">IF(R298=0,"",R298/R280)</f>
        <v>3.4439080725603199</v>
      </c>
      <c r="S316" s="155">
        <f t="shared" si="122"/>
        <v>3.4799673685290751</v>
      </c>
      <c r="T316" s="155">
        <f t="shared" si="122"/>
        <v>3.5012167601123956</v>
      </c>
      <c r="U316" s="155">
        <f t="shared" si="122"/>
        <v>3.5313204214032354</v>
      </c>
      <c r="V316" s="155">
        <f t="shared" si="122"/>
        <v>3.5538658931047551</v>
      </c>
      <c r="W316" s="155">
        <f t="shared" ref="W316" si="123">IF(W298=0,"",W298/W280)</f>
        <v>3.5950409839557902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1.5303079550520011</v>
      </c>
      <c r="D317" s="156">
        <f t="shared" si="124"/>
        <v>1.6308294878222842</v>
      </c>
      <c r="E317" s="156">
        <f t="shared" si="124"/>
        <v>1.7262896360396571</v>
      </c>
      <c r="F317" s="156">
        <f t="shared" si="124"/>
        <v>1.824636259083174</v>
      </c>
      <c r="G317" s="156">
        <f t="shared" si="124"/>
        <v>1.9567287103624935</v>
      </c>
      <c r="H317" s="156">
        <f t="shared" si="124"/>
        <v>2.1003005745003005</v>
      </c>
      <c r="I317" s="156">
        <f t="shared" si="124"/>
        <v>2.2353421208812279</v>
      </c>
      <c r="J317" s="156">
        <f t="shared" si="124"/>
        <v>2.3392596415597109</v>
      </c>
      <c r="K317" s="156">
        <f t="shared" si="124"/>
        <v>2.4762627643623105</v>
      </c>
      <c r="L317" s="156">
        <f t="shared" si="124"/>
        <v>2.6181326281916588</v>
      </c>
      <c r="M317" s="156">
        <f t="shared" si="124"/>
        <v>2.7629740089011992</v>
      </c>
      <c r="N317" s="156">
        <f t="shared" si="124"/>
        <v>2.9095831101451481</v>
      </c>
      <c r="O317" s="156">
        <f t="shared" si="124"/>
        <v>3.0623116711119471</v>
      </c>
      <c r="P317" s="156">
        <f t="shared" si="124"/>
        <v>3.2456767742064376</v>
      </c>
      <c r="Q317" s="156">
        <f t="shared" si="124"/>
        <v>3.3789653189079707</v>
      </c>
      <c r="R317" s="156">
        <f t="shared" ref="R317:V317" si="125">IF(R299=0,"",R299/R281)</f>
        <v>3.4439080725603199</v>
      </c>
      <c r="S317" s="156">
        <f t="shared" si="125"/>
        <v>3.4799673685290751</v>
      </c>
      <c r="T317" s="156">
        <f t="shared" si="125"/>
        <v>3.5012167601123956</v>
      </c>
      <c r="U317" s="156">
        <f t="shared" si="125"/>
        <v>3.5313204214032354</v>
      </c>
      <c r="V317" s="156">
        <f t="shared" si="125"/>
        <v>3.5538658931047551</v>
      </c>
      <c r="W317" s="156">
        <f t="shared" ref="W317" si="126">IF(W299=0,"",W299/W281)</f>
        <v>3.5950409839557902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2.3484800274479247</v>
      </c>
      <c r="D318" s="155">
        <f t="shared" si="127"/>
        <v>2.3860103917630262</v>
      </c>
      <c r="E318" s="155">
        <f t="shared" si="127"/>
        <v>2.4440512884685677</v>
      </c>
      <c r="F318" s="155">
        <f t="shared" si="127"/>
        <v>2.5284413796801575</v>
      </c>
      <c r="G318" s="155">
        <f t="shared" si="127"/>
        <v>2.6024344976462168</v>
      </c>
      <c r="H318" s="155">
        <f t="shared" si="127"/>
        <v>2.6848258602149064</v>
      </c>
      <c r="I318" s="155">
        <f t="shared" si="127"/>
        <v>2.7980377335260296</v>
      </c>
      <c r="J318" s="155">
        <f t="shared" si="127"/>
        <v>2.9073886947597103</v>
      </c>
      <c r="K318" s="155">
        <f t="shared" si="127"/>
        <v>2.9704515099884454</v>
      </c>
      <c r="L318" s="155">
        <f t="shared" si="127"/>
        <v>3.0498893993359402</v>
      </c>
      <c r="M318" s="155">
        <f t="shared" si="127"/>
        <v>3.1567838031331199</v>
      </c>
      <c r="N318" s="155">
        <f t="shared" si="127"/>
        <v>3.2797707783174843</v>
      </c>
      <c r="O318" s="155">
        <f t="shared" si="127"/>
        <v>3.4295156003834224</v>
      </c>
      <c r="P318" s="155">
        <f t="shared" si="127"/>
        <v>3.5877146168717444</v>
      </c>
      <c r="Q318" s="155">
        <f t="shared" si="127"/>
        <v>3.7003854535959553</v>
      </c>
      <c r="R318" s="155">
        <f t="shared" ref="R318:V318" si="128">IF(R300=0,"",R300/R282)</f>
        <v>3.7553705240211959</v>
      </c>
      <c r="S318" s="155">
        <f t="shared" si="128"/>
        <v>3.8755019969863009</v>
      </c>
      <c r="T318" s="155">
        <f t="shared" si="128"/>
        <v>3.989789332239404</v>
      </c>
      <c r="U318" s="155">
        <f t="shared" si="128"/>
        <v>4.03127050758774</v>
      </c>
      <c r="V318" s="155">
        <f t="shared" si="128"/>
        <v>4.1073033490435726</v>
      </c>
      <c r="W318" s="155">
        <f t="shared" ref="W318" si="129">IF(W300=0,"",W300/W282)</f>
        <v>4.1051818329664851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2.3484800274479247</v>
      </c>
      <c r="D319" s="156">
        <f t="shared" si="130"/>
        <v>2.3860103917630262</v>
      </c>
      <c r="E319" s="156">
        <f t="shared" si="130"/>
        <v>2.4440512884685677</v>
      </c>
      <c r="F319" s="156">
        <f t="shared" si="130"/>
        <v>2.5284413796801575</v>
      </c>
      <c r="G319" s="156">
        <f t="shared" si="130"/>
        <v>2.6024344976462168</v>
      </c>
      <c r="H319" s="156">
        <f t="shared" si="130"/>
        <v>2.6848258602149064</v>
      </c>
      <c r="I319" s="156">
        <f t="shared" si="130"/>
        <v>2.7980377335260296</v>
      </c>
      <c r="J319" s="156">
        <f t="shared" si="130"/>
        <v>2.9073886947597103</v>
      </c>
      <c r="K319" s="156">
        <f t="shared" si="130"/>
        <v>2.9704515099884454</v>
      </c>
      <c r="L319" s="156">
        <f t="shared" si="130"/>
        <v>3.0498893993359402</v>
      </c>
      <c r="M319" s="156">
        <f t="shared" si="130"/>
        <v>3.1567838031331199</v>
      </c>
      <c r="N319" s="156">
        <f t="shared" si="130"/>
        <v>3.2797707783174843</v>
      </c>
      <c r="O319" s="156">
        <f t="shared" si="130"/>
        <v>3.4295156003834224</v>
      </c>
      <c r="P319" s="156">
        <f t="shared" si="130"/>
        <v>3.5877146168717444</v>
      </c>
      <c r="Q319" s="156">
        <f t="shared" si="130"/>
        <v>3.7003854535959553</v>
      </c>
      <c r="R319" s="156">
        <f t="shared" ref="R319:V319" si="131">IF(R301=0,"",R301/R283)</f>
        <v>3.7553705240211959</v>
      </c>
      <c r="S319" s="156">
        <f t="shared" si="131"/>
        <v>3.8755019969863009</v>
      </c>
      <c r="T319" s="156">
        <f t="shared" si="131"/>
        <v>3.989789332239404</v>
      </c>
      <c r="U319" s="156">
        <f t="shared" si="131"/>
        <v>4.03127050758774</v>
      </c>
      <c r="V319" s="156">
        <f t="shared" si="131"/>
        <v>4.1073033490435726</v>
      </c>
      <c r="W319" s="156">
        <f t="shared" ref="W319" si="132">IF(W301=0,"",W301/W283)</f>
        <v>4.1051818329664851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0.69087423268800485</v>
      </c>
      <c r="D320" s="155">
        <f t="shared" si="133"/>
        <v>0.69004141756355897</v>
      </c>
      <c r="E320" s="155">
        <f t="shared" si="133"/>
        <v>0.68736186541397204</v>
      </c>
      <c r="F320" s="155">
        <f t="shared" si="133"/>
        <v>0.6808386679648688</v>
      </c>
      <c r="G320" s="155">
        <f t="shared" si="133"/>
        <v>0.69529966130622567</v>
      </c>
      <c r="H320" s="155">
        <f t="shared" si="133"/>
        <v>0.7076042475048846</v>
      </c>
      <c r="I320" s="155">
        <f t="shared" si="133"/>
        <v>0.72889266316863244</v>
      </c>
      <c r="J320" s="155">
        <f t="shared" si="133"/>
        <v>0.7193481321912184</v>
      </c>
      <c r="K320" s="155">
        <f t="shared" si="133"/>
        <v>0.72330072421192326</v>
      </c>
      <c r="L320" s="155">
        <f t="shared" si="133"/>
        <v>0.73360021801455344</v>
      </c>
      <c r="M320" s="155">
        <f t="shared" si="133"/>
        <v>0.74849581368153062</v>
      </c>
      <c r="N320" s="155">
        <f t="shared" si="133"/>
        <v>0.74871090491084513</v>
      </c>
      <c r="O320" s="155">
        <f t="shared" si="133"/>
        <v>0.75448077510174227</v>
      </c>
      <c r="P320" s="155">
        <f t="shared" si="133"/>
        <v>0.78783368926219077</v>
      </c>
      <c r="Q320" s="155">
        <f t="shared" si="133"/>
        <v>0.80007886096031211</v>
      </c>
      <c r="R320" s="155">
        <f t="shared" ref="R320:V320" si="134">IF(R302=0,"",R302/R284)</f>
        <v>0.80429684470691176</v>
      </c>
      <c r="S320" s="155">
        <f t="shared" si="134"/>
        <v>0.81371905683559798</v>
      </c>
      <c r="T320" s="155">
        <f t="shared" si="134"/>
        <v>0.82151732324408733</v>
      </c>
      <c r="U320" s="155">
        <f t="shared" si="134"/>
        <v>0.82083162628288164</v>
      </c>
      <c r="V320" s="155">
        <f t="shared" si="134"/>
        <v>0.82598782880686117</v>
      </c>
      <c r="W320" s="155">
        <f t="shared" ref="W320" si="135">IF(W302=0,"",W302/W284)</f>
        <v>0.83959158590404781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0.59669341454500047</v>
      </c>
      <c r="D321" s="156">
        <f t="shared" si="136"/>
        <v>0.59017985840484599</v>
      </c>
      <c r="E321" s="156">
        <f t="shared" si="136"/>
        <v>0.59199475727606954</v>
      </c>
      <c r="F321" s="156">
        <f t="shared" si="136"/>
        <v>0.59700436002513257</v>
      </c>
      <c r="G321" s="156">
        <f t="shared" si="136"/>
        <v>0.60489636538809644</v>
      </c>
      <c r="H321" s="156">
        <f t="shared" si="136"/>
        <v>0.61046599012090264</v>
      </c>
      <c r="I321" s="156">
        <f t="shared" si="136"/>
        <v>0.61295709033227164</v>
      </c>
      <c r="J321" s="156">
        <f t="shared" si="136"/>
        <v>0.6142397049367464</v>
      </c>
      <c r="K321" s="156">
        <f t="shared" si="136"/>
        <v>0.61660843490469897</v>
      </c>
      <c r="L321" s="156">
        <f t="shared" si="136"/>
        <v>0.62228724049529882</v>
      </c>
      <c r="M321" s="156">
        <f t="shared" si="136"/>
        <v>0.63605241768826881</v>
      </c>
      <c r="N321" s="156">
        <f t="shared" si="136"/>
        <v>0.64589712487266981</v>
      </c>
      <c r="O321" s="156">
        <f t="shared" si="136"/>
        <v>0.67142136529798369</v>
      </c>
      <c r="P321" s="156">
        <f t="shared" si="136"/>
        <v>0.71413445848256629</v>
      </c>
      <c r="Q321" s="156">
        <f t="shared" si="136"/>
        <v>0.73636695736029623</v>
      </c>
      <c r="R321" s="156">
        <f t="shared" ref="R321:V321" si="137">IF(R303=0,"",R303/R285)</f>
        <v>0.74926772500961836</v>
      </c>
      <c r="S321" s="156">
        <f t="shared" si="137"/>
        <v>0.76527210229571996</v>
      </c>
      <c r="T321" s="156">
        <f t="shared" si="137"/>
        <v>0.7954661333522357</v>
      </c>
      <c r="U321" s="156">
        <f t="shared" si="137"/>
        <v>0.79543933782486764</v>
      </c>
      <c r="V321" s="156">
        <f t="shared" si="137"/>
        <v>0.80785861485840149</v>
      </c>
      <c r="W321" s="156">
        <f t="shared" ref="W321" si="138">IF(W303=0,"",W303/W285)</f>
        <v>0.80531379527521829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0.87532807014946346</v>
      </c>
      <c r="D322" s="156">
        <f t="shared" si="139"/>
        <v>0.87694310103050965</v>
      </c>
      <c r="E322" s="156">
        <f t="shared" si="139"/>
        <v>0.89286513062061068</v>
      </c>
      <c r="F322" s="156">
        <f t="shared" si="139"/>
        <v>0.88865274834302044</v>
      </c>
      <c r="G322" s="156">
        <f t="shared" si="139"/>
        <v>0.87777767808105056</v>
      </c>
      <c r="H322" s="156">
        <f t="shared" si="139"/>
        <v>0.88104035876275388</v>
      </c>
      <c r="I322" s="156">
        <f t="shared" si="139"/>
        <v>0.8891786800362641</v>
      </c>
      <c r="J322" s="156">
        <f t="shared" si="139"/>
        <v>0.88750941804946037</v>
      </c>
      <c r="K322" s="156">
        <f t="shared" si="139"/>
        <v>0.88482761369848995</v>
      </c>
      <c r="L322" s="156">
        <f t="shared" si="139"/>
        <v>0.90267407916289355</v>
      </c>
      <c r="M322" s="156">
        <f t="shared" si="139"/>
        <v>0.92727204030591992</v>
      </c>
      <c r="N322" s="156">
        <f t="shared" si="139"/>
        <v>0.93346371911473547</v>
      </c>
      <c r="O322" s="156">
        <f t="shared" si="139"/>
        <v>0.94220007324292754</v>
      </c>
      <c r="P322" s="156">
        <f t="shared" si="139"/>
        <v>0.93089833342900896</v>
      </c>
      <c r="Q322" s="156">
        <f t="shared" si="139"/>
        <v>0.95593287506133395</v>
      </c>
      <c r="R322" s="156">
        <f t="shared" ref="R322:V322" si="140">IF(R304=0,"",R304/R286)</f>
        <v>0.94033891131585623</v>
      </c>
      <c r="S322" s="156">
        <f t="shared" si="140"/>
        <v>0.95663497147142607</v>
      </c>
      <c r="T322" s="156">
        <f t="shared" si="140"/>
        <v>0.95295144706109702</v>
      </c>
      <c r="U322" s="156">
        <f t="shared" si="140"/>
        <v>0.96197234680403165</v>
      </c>
      <c r="V322" s="156">
        <f t="shared" si="140"/>
        <v>0.95631232835598334</v>
      </c>
      <c r="W322" s="156">
        <f t="shared" ref="W322" si="141">IF(W304=0,"",W304/W286)</f>
        <v>0.94849697632421059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0.60737108794622041</v>
      </c>
      <c r="D323" s="157">
        <f t="shared" si="142"/>
        <v>0.59396574010585224</v>
      </c>
      <c r="E323" s="157">
        <f t="shared" si="142"/>
        <v>0.59137221367080783</v>
      </c>
      <c r="F323" s="157">
        <f t="shared" si="142"/>
        <v>0.61089193186149449</v>
      </c>
      <c r="G323" s="157">
        <f t="shared" si="142"/>
        <v>0.61258174186271974</v>
      </c>
      <c r="H323" s="157">
        <f t="shared" si="142"/>
        <v>0.62201119071590272</v>
      </c>
      <c r="I323" s="157">
        <f t="shared" si="142"/>
        <v>0.60051953341234954</v>
      </c>
      <c r="J323" s="157">
        <f t="shared" si="142"/>
        <v>0.61763626757705059</v>
      </c>
      <c r="K323" s="157">
        <f t="shared" si="142"/>
        <v>0.61851792907109993</v>
      </c>
      <c r="L323" s="157">
        <f t="shared" si="142"/>
        <v>0.61255931726732216</v>
      </c>
      <c r="M323" s="157">
        <f t="shared" si="142"/>
        <v>0.64210137266894951</v>
      </c>
      <c r="N323" s="157">
        <f t="shared" si="142"/>
        <v>0.63934134831259881</v>
      </c>
      <c r="O323" s="157">
        <f t="shared" si="142"/>
        <v>0.656787178424169</v>
      </c>
      <c r="P323" s="157">
        <f t="shared" si="142"/>
        <v>0.73674513229463112</v>
      </c>
      <c r="Q323" s="157">
        <f t="shared" si="142"/>
        <v>0.71428681863612398</v>
      </c>
      <c r="R323" s="157">
        <f t="shared" ref="R323:V323" si="143">IF(R305=0,"",R305/R287)</f>
        <v>0.7849323828725201</v>
      </c>
      <c r="S323" s="157">
        <f t="shared" si="143"/>
        <v>0.74834002628565188</v>
      </c>
      <c r="T323" s="157">
        <f t="shared" si="143"/>
        <v>0.81718043094945547</v>
      </c>
      <c r="U323" s="157">
        <f t="shared" si="143"/>
        <v>0.79899227619493973</v>
      </c>
      <c r="V323" s="157">
        <f t="shared" si="143"/>
        <v>0.80596601450677097</v>
      </c>
      <c r="W323" s="157">
        <f t="shared" ref="W323" si="144">IF(W305=0,"",W305/W287)</f>
        <v>0.78655381519181544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0.6888464963793024</v>
      </c>
      <c r="D325" s="157">
        <f t="shared" si="148"/>
        <v>0.69339602895321939</v>
      </c>
      <c r="E325" s="157">
        <f t="shared" si="148"/>
        <v>0.68405850451891914</v>
      </c>
      <c r="F325" s="157">
        <f t="shared" si="148"/>
        <v>0.68731035540305174</v>
      </c>
      <c r="G325" s="157">
        <f t="shared" si="148"/>
        <v>0.68962683386081169</v>
      </c>
      <c r="H325" s="157">
        <f t="shared" si="148"/>
        <v>0.69846595333964878</v>
      </c>
      <c r="I325" s="157">
        <f t="shared" si="148"/>
        <v>0.70501199081149424</v>
      </c>
      <c r="J325" s="157">
        <f t="shared" si="148"/>
        <v>0.70119154802308248</v>
      </c>
      <c r="K325" s="157">
        <f t="shared" si="148"/>
        <v>0.69850724302931333</v>
      </c>
      <c r="L325" s="157">
        <f t="shared" si="148"/>
        <v>0.71537479134674908</v>
      </c>
      <c r="M325" s="157">
        <f t="shared" si="148"/>
        <v>0.71009770671336059</v>
      </c>
      <c r="N325" s="157">
        <f t="shared" si="148"/>
        <v>0.72242441606390162</v>
      </c>
      <c r="O325" s="157">
        <f t="shared" si="148"/>
        <v>0.71987268521587344</v>
      </c>
      <c r="P325" s="157">
        <f t="shared" si="148"/>
        <v>0.73457254190853971</v>
      </c>
      <c r="Q325" s="157">
        <f t="shared" si="148"/>
        <v>0.74421601340921117</v>
      </c>
      <c r="R325" s="157">
        <f t="shared" ref="R325:V325" si="149">IF(R307=0,"",R307/R289)</f>
        <v>0.75586618630458935</v>
      </c>
      <c r="S325" s="157">
        <f t="shared" si="149"/>
        <v>0.76915253203590961</v>
      </c>
      <c r="T325" s="157">
        <f t="shared" si="149"/>
        <v>0.77461880154275986</v>
      </c>
      <c r="U325" s="157">
        <f t="shared" si="149"/>
        <v>0.77768931346052184</v>
      </c>
      <c r="V325" s="157">
        <f t="shared" si="149"/>
        <v>0.78775922047011038</v>
      </c>
      <c r="W325" s="157">
        <f t="shared" ref="W325" si="150">IF(W307=0,"",W307/W289)</f>
        <v>0.79076495282226744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0.85373099941107145</v>
      </c>
      <c r="D326" s="158">
        <f t="shared" si="151"/>
        <v>0.85369164460169999</v>
      </c>
      <c r="E326" s="158">
        <f t="shared" si="151"/>
        <v>0.86553101668080423</v>
      </c>
      <c r="F326" s="158">
        <f t="shared" si="151"/>
        <v>0.85391823480783713</v>
      </c>
      <c r="G326" s="158">
        <f t="shared" si="151"/>
        <v>0.8640015624832994</v>
      </c>
      <c r="H326" s="158">
        <f t="shared" si="151"/>
        <v>0.87834125172537292</v>
      </c>
      <c r="I326" s="158">
        <f t="shared" si="151"/>
        <v>0.86053096737359625</v>
      </c>
      <c r="J326" s="158">
        <f t="shared" si="151"/>
        <v>0.86878897532488664</v>
      </c>
      <c r="K326" s="158">
        <f t="shared" si="151"/>
        <v>0.87593597677075086</v>
      </c>
      <c r="L326" s="158">
        <f t="shared" si="151"/>
        <v>0.8717193632106387</v>
      </c>
      <c r="M326" s="158">
        <f t="shared" si="151"/>
        <v>0.88889519418974894</v>
      </c>
      <c r="N326" s="158">
        <f t="shared" si="151"/>
        <v>0.89236325123946358</v>
      </c>
      <c r="O326" s="158">
        <f t="shared" si="151"/>
        <v>0.88391577147681832</v>
      </c>
      <c r="P326" s="158">
        <f t="shared" si="151"/>
        <v>0.90371596751314687</v>
      </c>
      <c r="Q326" s="158">
        <f t="shared" si="151"/>
        <v>0.91014689333567556</v>
      </c>
      <c r="R326" s="158">
        <f t="shared" ref="R326:V326" si="152">IF(R308=0,"",R308/R290)</f>
        <v>0.91397152470432208</v>
      </c>
      <c r="S326" s="158">
        <f t="shared" si="152"/>
        <v>0.91518802859140003</v>
      </c>
      <c r="T326" s="158">
        <f t="shared" si="152"/>
        <v>0.91775285567886944</v>
      </c>
      <c r="U326" s="158">
        <f t="shared" si="152"/>
        <v>0.92219609861069352</v>
      </c>
      <c r="V326" s="158">
        <f t="shared" si="152"/>
        <v>0.92308298460968308</v>
      </c>
      <c r="W326" s="158">
        <f t="shared" ref="W326" si="153">IF(W308=0,"",W308/W290)</f>
        <v>0.92998787253797488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0.71727343465244775</v>
      </c>
      <c r="D327" s="156">
        <f t="shared" si="154"/>
        <v>0.7163079040350081</v>
      </c>
      <c r="E327" s="156">
        <f t="shared" si="154"/>
        <v>0.72828356617870282</v>
      </c>
      <c r="F327" s="156">
        <f t="shared" si="154"/>
        <v>0.70291832368077345</v>
      </c>
      <c r="G327" s="156">
        <f t="shared" si="154"/>
        <v>0.71937618462360631</v>
      </c>
      <c r="H327" s="156">
        <f t="shared" si="154"/>
        <v>0.73575539452770289</v>
      </c>
      <c r="I327" s="156">
        <f t="shared" si="154"/>
        <v>0.73221638249261278</v>
      </c>
      <c r="J327" s="156">
        <f t="shared" si="154"/>
        <v>0.72285828926455165</v>
      </c>
      <c r="K327" s="156">
        <f t="shared" si="154"/>
        <v>0.73272526789445036</v>
      </c>
      <c r="L327" s="156">
        <f t="shared" si="154"/>
        <v>0.72492244335773359</v>
      </c>
      <c r="M327" s="156">
        <f t="shared" si="154"/>
        <v>0.7585937821761416</v>
      </c>
      <c r="N327" s="156">
        <f t="shared" si="154"/>
        <v>0.75363146653723134</v>
      </c>
      <c r="O327" s="156">
        <f t="shared" si="154"/>
        <v>0.76065730312361679</v>
      </c>
      <c r="P327" s="156">
        <f t="shared" si="154"/>
        <v>0.77728537935636299</v>
      </c>
      <c r="Q327" s="156">
        <f t="shared" si="154"/>
        <v>0.78664778986319994</v>
      </c>
      <c r="R327" s="156">
        <f t="shared" ref="R327:V327" si="155">IF(R309=0,"",R309/R291)</f>
        <v>0.7916823243085509</v>
      </c>
      <c r="S327" s="156">
        <f t="shared" si="155"/>
        <v>0.80000362366708799</v>
      </c>
      <c r="T327" s="156">
        <f t="shared" si="155"/>
        <v>0.79498610490892496</v>
      </c>
      <c r="U327" s="156">
        <f t="shared" si="155"/>
        <v>0.80898668477201452</v>
      </c>
      <c r="V327" s="156">
        <f t="shared" si="155"/>
        <v>0.80977357460800503</v>
      </c>
      <c r="W327" s="156">
        <f t="shared" ref="W327" si="156">IF(W309=0,"",W309/W291)</f>
        <v>0.81965304884870771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0.69753517012169275</v>
      </c>
      <c r="D329" s="155">
        <f t="shared" si="160"/>
        <v>0.68829085581772964</v>
      </c>
      <c r="E329" s="155">
        <f t="shared" si="160"/>
        <v>0.67674913098793799</v>
      </c>
      <c r="F329" s="155">
        <f t="shared" si="160"/>
        <v>0.68923162321561415</v>
      </c>
      <c r="G329" s="155">
        <f t="shared" si="160"/>
        <v>0.70903430062222039</v>
      </c>
      <c r="H329" s="155">
        <f t="shared" si="160"/>
        <v>0.71743454454526767</v>
      </c>
      <c r="I329" s="155">
        <f t="shared" si="160"/>
        <v>0.71868393572618139</v>
      </c>
      <c r="J329" s="155">
        <f t="shared" si="160"/>
        <v>0.72035119486564825</v>
      </c>
      <c r="K329" s="155">
        <f t="shared" si="160"/>
        <v>0.70115324990320804</v>
      </c>
      <c r="L329" s="155">
        <f t="shared" si="160"/>
        <v>0.70578429612783888</v>
      </c>
      <c r="M329" s="155">
        <f t="shared" si="160"/>
        <v>0.69863706117291169</v>
      </c>
      <c r="N329" s="155">
        <f t="shared" si="160"/>
        <v>0.69701663180489148</v>
      </c>
      <c r="O329" s="155">
        <f t="shared" si="160"/>
        <v>0.71602658264194796</v>
      </c>
      <c r="P329" s="155">
        <f t="shared" si="160"/>
        <v>0.73335412501089214</v>
      </c>
      <c r="Q329" s="155">
        <f t="shared" si="160"/>
        <v>0.75228713098039557</v>
      </c>
      <c r="R329" s="155">
        <f t="shared" ref="R329:V329" si="161">IF(R311=0,"",R311/R293)</f>
        <v>0.76901947416174465</v>
      </c>
      <c r="S329" s="155">
        <f t="shared" si="161"/>
        <v>0.7683652635858581</v>
      </c>
      <c r="T329" s="155">
        <f t="shared" si="161"/>
        <v>0.7793641832848478</v>
      </c>
      <c r="U329" s="155">
        <f t="shared" si="161"/>
        <v>0.78508425754973843</v>
      </c>
      <c r="V329" s="155">
        <f t="shared" si="161"/>
        <v>0.79601219721515193</v>
      </c>
      <c r="W329" s="155">
        <f t="shared" ref="W329" si="162">IF(W311=0,"",W311/W293)</f>
        <v>0.80835308080812185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0.57340703108996283</v>
      </c>
      <c r="D330" s="156">
        <f t="shared" si="163"/>
        <v>0.57186665946152382</v>
      </c>
      <c r="E330" s="156">
        <f t="shared" si="163"/>
        <v>0.57389913816728899</v>
      </c>
      <c r="F330" s="156">
        <f t="shared" si="163"/>
        <v>0.58327918080907604</v>
      </c>
      <c r="G330" s="156">
        <f t="shared" si="163"/>
        <v>0.59417228669353328</v>
      </c>
      <c r="H330" s="156">
        <f t="shared" si="163"/>
        <v>0.6020863273832634</v>
      </c>
      <c r="I330" s="156">
        <f t="shared" si="163"/>
        <v>0.60167316671197979</v>
      </c>
      <c r="J330" s="156">
        <f t="shared" si="163"/>
        <v>0.60128064777876089</v>
      </c>
      <c r="K330" s="156">
        <f t="shared" si="163"/>
        <v>0.59201417402848178</v>
      </c>
      <c r="L330" s="156">
        <f t="shared" si="163"/>
        <v>0.5947107417644657</v>
      </c>
      <c r="M330" s="156">
        <f t="shared" si="163"/>
        <v>0.58824388623263424</v>
      </c>
      <c r="N330" s="156">
        <f t="shared" si="163"/>
        <v>0.58821465253441219</v>
      </c>
      <c r="O330" s="156">
        <f t="shared" si="163"/>
        <v>0.59280933607243547</v>
      </c>
      <c r="P330" s="156">
        <f t="shared" si="163"/>
        <v>0.60032984186140759</v>
      </c>
      <c r="Q330" s="156">
        <f t="shared" si="163"/>
        <v>0.60490284278537787</v>
      </c>
      <c r="R330" s="156">
        <f t="shared" ref="R330:V330" si="164">IF(R312=0,"",R312/R294)</f>
        <v>0.60550007518582305</v>
      </c>
      <c r="S330" s="156">
        <f t="shared" si="164"/>
        <v>0.6037812180677925</v>
      </c>
      <c r="T330" s="156">
        <f t="shared" si="164"/>
        <v>0.60717389803017174</v>
      </c>
      <c r="U330" s="156">
        <f t="shared" si="164"/>
        <v>0.61140846379848568</v>
      </c>
      <c r="V330" s="156">
        <f t="shared" si="164"/>
        <v>0.61567351832215167</v>
      </c>
      <c r="W330" s="156">
        <f t="shared" ref="W330" si="165">IF(W312=0,"",W312/W294)</f>
        <v>0.62106359275588086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0.75899475211938217</v>
      </c>
      <c r="D331" s="159">
        <f t="shared" si="166"/>
        <v>0.75638103424562808</v>
      </c>
      <c r="E331" s="159">
        <f t="shared" si="166"/>
        <v>0.75904117029239293</v>
      </c>
      <c r="F331" s="159">
        <f t="shared" si="166"/>
        <v>0.76015728479483335</v>
      </c>
      <c r="G331" s="159">
        <f t="shared" si="166"/>
        <v>0.7635209227801919</v>
      </c>
      <c r="H331" s="159">
        <f t="shared" si="166"/>
        <v>0.76950477400202322</v>
      </c>
      <c r="I331" s="159">
        <f t="shared" si="166"/>
        <v>0.76989850949135641</v>
      </c>
      <c r="J331" s="159">
        <f t="shared" si="166"/>
        <v>0.77226881625465937</v>
      </c>
      <c r="K331" s="159">
        <f t="shared" si="166"/>
        <v>0.77052534514416238</v>
      </c>
      <c r="L331" s="159">
        <f t="shared" si="166"/>
        <v>0.77626755484472343</v>
      </c>
      <c r="M331" s="159">
        <f t="shared" si="166"/>
        <v>0.77840569706910079</v>
      </c>
      <c r="N331" s="159">
        <f t="shared" si="166"/>
        <v>0.78413329644231222</v>
      </c>
      <c r="O331" s="159">
        <f t="shared" si="166"/>
        <v>0.79026229789563596</v>
      </c>
      <c r="P331" s="159">
        <f t="shared" si="166"/>
        <v>0.79548961866559709</v>
      </c>
      <c r="Q331" s="159">
        <f t="shared" si="166"/>
        <v>0.80374177777020617</v>
      </c>
      <c r="R331" s="159">
        <f t="shared" ref="R331:V331" si="167">IF(R313=0,"",R313/R295)</f>
        <v>0.8137959299729588</v>
      </c>
      <c r="S331" s="159">
        <f t="shared" si="167"/>
        <v>0.82832874820180913</v>
      </c>
      <c r="T331" s="159">
        <f t="shared" si="167"/>
        <v>0.8429682183621795</v>
      </c>
      <c r="U331" s="159">
        <f t="shared" si="167"/>
        <v>0.85721920216270986</v>
      </c>
      <c r="V331" s="159">
        <f t="shared" si="167"/>
        <v>0.86958126895635302</v>
      </c>
      <c r="W331" s="159">
        <f t="shared" ref="W331" si="168">IF(W313=0,"",W313/W295)</f>
        <v>0.87824358138984204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16.701093982142556</v>
      </c>
      <c r="D333" s="117">
        <f t="shared" si="169"/>
        <v>33.749747359761407</v>
      </c>
      <c r="E333" s="117">
        <f t="shared" si="169"/>
        <v>41.023671508776083</v>
      </c>
      <c r="F333" s="117">
        <f t="shared" si="169"/>
        <v>35.393246450845908</v>
      </c>
      <c r="G333" s="117">
        <f t="shared" si="169"/>
        <v>30.260186568777051</v>
      </c>
      <c r="H333" s="117">
        <f t="shared" si="169"/>
        <v>35.152930599977751</v>
      </c>
      <c r="I333" s="117">
        <f t="shared" si="169"/>
        <v>38.53385693903148</v>
      </c>
      <c r="J333" s="117">
        <f t="shared" si="169"/>
        <v>43.675805312406858</v>
      </c>
      <c r="K333" s="117">
        <f t="shared" si="169"/>
        <v>58.556661367888125</v>
      </c>
      <c r="L333" s="117">
        <f t="shared" si="169"/>
        <v>46.272506063003192</v>
      </c>
      <c r="M333" s="117">
        <f t="shared" si="169"/>
        <v>42.317415530417996</v>
      </c>
      <c r="N333" s="117">
        <f t="shared" si="169"/>
        <v>39.023414049378047</v>
      </c>
      <c r="O333" s="117">
        <f t="shared" si="169"/>
        <v>36.323992903976809</v>
      </c>
      <c r="P333" s="117">
        <f t="shared" si="169"/>
        <v>73.757853900293881</v>
      </c>
      <c r="Q333" s="117">
        <f t="shared" si="169"/>
        <v>47.185015014982127</v>
      </c>
      <c r="R333" s="117">
        <f t="shared" ref="R333:V333" si="170">R334+R336+R338+R347</f>
        <v>35.254480598047493</v>
      </c>
      <c r="S333" s="117">
        <f t="shared" si="170"/>
        <v>36.000655776349191</v>
      </c>
      <c r="T333" s="117">
        <f t="shared" si="170"/>
        <v>43.074739118373273</v>
      </c>
      <c r="U333" s="117">
        <f t="shared" si="170"/>
        <v>49.261536536391802</v>
      </c>
      <c r="V333" s="117">
        <f t="shared" si="170"/>
        <v>51.670890271113109</v>
      </c>
      <c r="W333" s="117">
        <f t="shared" ref="W333" si="171">W334+W336+W338+W347</f>
        <v>54.037562120510458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9.5948595975022748</v>
      </c>
      <c r="D338" s="122">
        <v>18.273297145250307</v>
      </c>
      <c r="E338" s="122">
        <v>20.899677234938647</v>
      </c>
      <c r="F338" s="122">
        <v>18.757152925291688</v>
      </c>
      <c r="G338" s="122">
        <v>16.33085373672839</v>
      </c>
      <c r="H338" s="122">
        <v>17.760475455698021</v>
      </c>
      <c r="I338" s="122">
        <v>18.166665250506956</v>
      </c>
      <c r="J338" s="122">
        <v>20.460021198728871</v>
      </c>
      <c r="K338" s="122">
        <v>28.654053420202217</v>
      </c>
      <c r="L338" s="122">
        <v>19.676131679713841</v>
      </c>
      <c r="M338" s="122">
        <v>19.140862385405626</v>
      </c>
      <c r="N338" s="122">
        <v>15.955694467123237</v>
      </c>
      <c r="O338" s="122">
        <v>15.920368083270732</v>
      </c>
      <c r="P338" s="122">
        <v>36.242283588673359</v>
      </c>
      <c r="Q338" s="122">
        <v>23.308299854645501</v>
      </c>
      <c r="R338" s="122">
        <v>18.755682492427304</v>
      </c>
      <c r="S338" s="122">
        <v>17.165861719516421</v>
      </c>
      <c r="T338" s="122">
        <v>19.669987460776014</v>
      </c>
      <c r="U338" s="122">
        <v>20.613164400662654</v>
      </c>
      <c r="V338" s="122">
        <v>20.920167439308305</v>
      </c>
      <c r="W338" s="122">
        <v>24.352580540739741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9.5804691412465086</v>
      </c>
      <c r="D339" s="98">
        <v>18.240082750838585</v>
      </c>
      <c r="E339" s="98">
        <v>20.816102355529765</v>
      </c>
      <c r="F339" s="98">
        <v>18.723952815155965</v>
      </c>
      <c r="G339" s="98">
        <v>16.317245187647149</v>
      </c>
      <c r="H339" s="98">
        <v>17.729004610591808</v>
      </c>
      <c r="I339" s="98">
        <v>18.14810755336298</v>
      </c>
      <c r="J339" s="98">
        <v>20.364276032265604</v>
      </c>
      <c r="K339" s="98">
        <v>28.558610531811528</v>
      </c>
      <c r="L339" s="98">
        <v>19.50082804510475</v>
      </c>
      <c r="M339" s="98">
        <v>19.06150293410974</v>
      </c>
      <c r="N339" s="98">
        <v>15.883906154735191</v>
      </c>
      <c r="O339" s="98">
        <v>15.864336386954582</v>
      </c>
      <c r="P339" s="98">
        <v>36.016778894329263</v>
      </c>
      <c r="Q339" s="98">
        <v>23.260959598462097</v>
      </c>
      <c r="R339" s="98">
        <v>18.662680394979549</v>
      </c>
      <c r="S339" s="98">
        <v>17.100820566987434</v>
      </c>
      <c r="T339" s="98">
        <v>19.563491832732996</v>
      </c>
      <c r="U339" s="98">
        <v>20.546980194490917</v>
      </c>
      <c r="V339" s="98">
        <v>20.77920898408474</v>
      </c>
      <c r="W339" s="98">
        <v>24.311159038328945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1.4390456255767133E-2</v>
      </c>
      <c r="D340" s="98">
        <v>3.321439441172179E-2</v>
      </c>
      <c r="E340" s="98">
        <v>8.3574879408885611E-2</v>
      </c>
      <c r="F340" s="98">
        <v>3.3200110135720162E-2</v>
      </c>
      <c r="G340" s="98">
        <v>1.3608549081239287E-2</v>
      </c>
      <c r="H340" s="98">
        <v>3.1470845106215395E-2</v>
      </c>
      <c r="I340" s="98">
        <v>1.8557697143976593E-2</v>
      </c>
      <c r="J340" s="98">
        <v>9.5745166463266307E-2</v>
      </c>
      <c r="K340" s="98">
        <v>9.5442888390688166E-2</v>
      </c>
      <c r="L340" s="98">
        <v>0.17530363460908793</v>
      </c>
      <c r="M340" s="98">
        <v>7.9359451295888103E-2</v>
      </c>
      <c r="N340" s="98">
        <v>7.1788312388046588E-2</v>
      </c>
      <c r="O340" s="98">
        <v>5.6031696316153498E-2</v>
      </c>
      <c r="P340" s="98">
        <v>0.22550469434409193</v>
      </c>
      <c r="Q340" s="98">
        <v>4.7340256183404678E-2</v>
      </c>
      <c r="R340" s="98">
        <v>9.3002097447748303E-2</v>
      </c>
      <c r="S340" s="98">
        <v>6.5041152528987539E-2</v>
      </c>
      <c r="T340" s="98">
        <v>0.10649562804301645</v>
      </c>
      <c r="U340" s="98">
        <v>6.6184206171736537E-2</v>
      </c>
      <c r="V340" s="98">
        <v>0.14095845522356129</v>
      </c>
      <c r="W340" s="98">
        <v>4.1421502410789846E-2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1.4390456255767133E-2</v>
      </c>
      <c r="D341" s="101">
        <v>3.321439441172179E-2</v>
      </c>
      <c r="E341" s="101">
        <v>8.3574879408885611E-2</v>
      </c>
      <c r="F341" s="101">
        <v>3.3200110135720162E-2</v>
      </c>
      <c r="G341" s="101">
        <v>1.3608549081239287E-2</v>
      </c>
      <c r="H341" s="101">
        <v>3.1470845106215395E-2</v>
      </c>
      <c r="I341" s="101">
        <v>1.8557697143976593E-2</v>
      </c>
      <c r="J341" s="101">
        <v>9.5745166463266307E-2</v>
      </c>
      <c r="K341" s="101">
        <v>9.5442888390688166E-2</v>
      </c>
      <c r="L341" s="101">
        <v>0.17530363460908793</v>
      </c>
      <c r="M341" s="101">
        <v>7.9359451295888103E-2</v>
      </c>
      <c r="N341" s="101">
        <v>7.1788312388046588E-2</v>
      </c>
      <c r="O341" s="101">
        <v>5.6031696316153498E-2</v>
      </c>
      <c r="P341" s="101">
        <v>0.22550469434409193</v>
      </c>
      <c r="Q341" s="101">
        <v>4.7340256183404678E-2</v>
      </c>
      <c r="R341" s="101">
        <v>9.3002097447748303E-2</v>
      </c>
      <c r="S341" s="101">
        <v>6.5041152528987539E-2</v>
      </c>
      <c r="T341" s="101">
        <v>0.10649562804301645</v>
      </c>
      <c r="U341" s="101">
        <v>6.6184206171736537E-2</v>
      </c>
      <c r="V341" s="101">
        <v>0.14095845522356129</v>
      </c>
      <c r="W341" s="101">
        <v>4.1421502410789846E-2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7.1062343846402811</v>
      </c>
      <c r="D347" s="122">
        <v>15.4764502145111</v>
      </c>
      <c r="E347" s="122">
        <v>20.123994273837436</v>
      </c>
      <c r="F347" s="122">
        <v>16.636093525554216</v>
      </c>
      <c r="G347" s="122">
        <v>13.929332832048662</v>
      </c>
      <c r="H347" s="122">
        <v>17.392455144279726</v>
      </c>
      <c r="I347" s="122">
        <v>20.367191688524528</v>
      </c>
      <c r="J347" s="122">
        <v>23.215784113677987</v>
      </c>
      <c r="K347" s="122">
        <v>29.902607947685908</v>
      </c>
      <c r="L347" s="122">
        <v>26.596374383289355</v>
      </c>
      <c r="M347" s="122">
        <v>23.17655314501237</v>
      </c>
      <c r="N347" s="122">
        <v>23.067719582254814</v>
      </c>
      <c r="O347" s="122">
        <v>20.403624820706078</v>
      </c>
      <c r="P347" s="122">
        <v>37.515570311620522</v>
      </c>
      <c r="Q347" s="122">
        <v>23.876715160336627</v>
      </c>
      <c r="R347" s="122">
        <v>16.498798105620192</v>
      </c>
      <c r="S347" s="122">
        <v>18.834794056832767</v>
      </c>
      <c r="T347" s="122">
        <v>23.404751657597256</v>
      </c>
      <c r="U347" s="122">
        <v>28.648372135729147</v>
      </c>
      <c r="V347" s="122">
        <v>30.750722831804804</v>
      </c>
      <c r="W347" s="122">
        <v>29.684981579770714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7.1062343846402811</v>
      </c>
      <c r="D348" s="98">
        <v>15.4764502145111</v>
      </c>
      <c r="E348" s="98">
        <v>20.123994273837436</v>
      </c>
      <c r="F348" s="98">
        <v>16.636093525554216</v>
      </c>
      <c r="G348" s="98">
        <v>13.929332832048662</v>
      </c>
      <c r="H348" s="98">
        <v>17.392455144279726</v>
      </c>
      <c r="I348" s="98">
        <v>20.367191688524528</v>
      </c>
      <c r="J348" s="98">
        <v>23.215784113677987</v>
      </c>
      <c r="K348" s="98">
        <v>29.902607947685908</v>
      </c>
      <c r="L348" s="98">
        <v>26.596374383289355</v>
      </c>
      <c r="M348" s="98">
        <v>23.17655314501237</v>
      </c>
      <c r="N348" s="98">
        <v>23.067719582254814</v>
      </c>
      <c r="O348" s="98">
        <v>20.403624820706078</v>
      </c>
      <c r="P348" s="98">
        <v>37.515570311620522</v>
      </c>
      <c r="Q348" s="98">
        <v>23.876715160336627</v>
      </c>
      <c r="R348" s="98">
        <v>16.498798105620192</v>
      </c>
      <c r="S348" s="98">
        <v>18.834794056832767</v>
      </c>
      <c r="T348" s="98">
        <v>23.404751657597256</v>
      </c>
      <c r="U348" s="98">
        <v>28.648372135729147</v>
      </c>
      <c r="V348" s="98">
        <v>30.750722831804804</v>
      </c>
      <c r="W348" s="98">
        <v>29.684981579770714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8002.5735320376607</v>
      </c>
      <c r="D351" s="117">
        <f t="shared" si="174"/>
        <v>7339.1988727027974</v>
      </c>
      <c r="E351" s="117">
        <f t="shared" si="174"/>
        <v>7288.1179180484423</v>
      </c>
      <c r="F351" s="117">
        <f t="shared" si="174"/>
        <v>6639.6113905102866</v>
      </c>
      <c r="G351" s="117">
        <f t="shared" si="174"/>
        <v>6416.8928804221759</v>
      </c>
      <c r="H351" s="117">
        <f t="shared" si="174"/>
        <v>6025.3455060059314</v>
      </c>
      <c r="I351" s="117">
        <f t="shared" si="174"/>
        <v>5721.0354490505615</v>
      </c>
      <c r="J351" s="117">
        <f t="shared" si="174"/>
        <v>5563.1243864003727</v>
      </c>
      <c r="K351" s="117">
        <f t="shared" si="174"/>
        <v>5451.0719420404075</v>
      </c>
      <c r="L351" s="117">
        <f t="shared" si="174"/>
        <v>5755.5029323752506</v>
      </c>
      <c r="M351" s="117">
        <f t="shared" si="174"/>
        <v>5229.2765718880828</v>
      </c>
      <c r="N351" s="117">
        <f t="shared" si="174"/>
        <v>5087.4593453879597</v>
      </c>
      <c r="O351" s="117">
        <f t="shared" si="174"/>
        <v>4942.5367006986526</v>
      </c>
      <c r="P351" s="117">
        <f t="shared" si="174"/>
        <v>4275.8506152468563</v>
      </c>
      <c r="Q351" s="117">
        <f t="shared" si="174"/>
        <v>4173.7750981005865</v>
      </c>
      <c r="R351" s="117">
        <f t="shared" ref="R351:V351" si="175">R352+R354+R356+R365</f>
        <v>4165.8875632829586</v>
      </c>
      <c r="S351" s="117">
        <f t="shared" si="175"/>
        <v>4098.9997872130825</v>
      </c>
      <c r="T351" s="117">
        <f t="shared" si="175"/>
        <v>4066.7940168927039</v>
      </c>
      <c r="U351" s="117">
        <f t="shared" si="175"/>
        <v>3860.0701382037</v>
      </c>
      <c r="V351" s="117">
        <f t="shared" si="175"/>
        <v>3799.6434050729295</v>
      </c>
      <c r="W351" s="117">
        <f t="shared" ref="W351" si="176">W352+W354+W356+W365</f>
        <v>3912.713845055212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5699.7255398953857</v>
      </c>
      <c r="D352" s="122">
        <f t="shared" si="177"/>
        <v>4872.8380395480481</v>
      </c>
      <c r="E352" s="122">
        <f t="shared" si="177"/>
        <v>4765.9937203485497</v>
      </c>
      <c r="F352" s="122">
        <f t="shared" si="177"/>
        <v>4244.9569768401889</v>
      </c>
      <c r="G352" s="122">
        <f t="shared" si="177"/>
        <v>4088.6296131103977</v>
      </c>
      <c r="H352" s="122">
        <f t="shared" si="177"/>
        <v>3700.7963200047047</v>
      </c>
      <c r="I352" s="122">
        <f t="shared" si="177"/>
        <v>3340.0472415646359</v>
      </c>
      <c r="J352" s="122">
        <f t="shared" si="177"/>
        <v>3317.577486861549</v>
      </c>
      <c r="K352" s="122">
        <f t="shared" si="177"/>
        <v>3095.2667210148156</v>
      </c>
      <c r="L352" s="122">
        <f t="shared" si="177"/>
        <v>3224.4345505533624</v>
      </c>
      <c r="M352" s="122">
        <f t="shared" si="177"/>
        <v>2596.7527967052647</v>
      </c>
      <c r="N352" s="122">
        <f t="shared" si="177"/>
        <v>2531.7772430264017</v>
      </c>
      <c r="O352" s="122">
        <f t="shared" si="177"/>
        <v>2557.2447635297308</v>
      </c>
      <c r="P352" s="122">
        <f t="shared" si="177"/>
        <v>2051.0450078170857</v>
      </c>
      <c r="Q352" s="122">
        <f t="shared" si="177"/>
        <v>1968.0602205857788</v>
      </c>
      <c r="R352" s="122">
        <f t="shared" si="177"/>
        <v>1908.5849272925564</v>
      </c>
      <c r="S352" s="122">
        <f t="shared" si="177"/>
        <v>1753.4066482701828</v>
      </c>
      <c r="T352" s="122">
        <f t="shared" si="177"/>
        <v>1740.8001496047184</v>
      </c>
      <c r="U352" s="122">
        <f t="shared" si="177"/>
        <v>1587.4749039285689</v>
      </c>
      <c r="V352" s="122">
        <f t="shared" si="177"/>
        <v>1500.6012707148323</v>
      </c>
      <c r="W352" s="122">
        <f t="shared" si="177"/>
        <v>1649.0881488520245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5699.7255398953857</v>
      </c>
      <c r="D353" s="98">
        <v>4872.8380395480481</v>
      </c>
      <c r="E353" s="98">
        <v>4765.9937203485497</v>
      </c>
      <c r="F353" s="98">
        <v>4244.9569768401889</v>
      </c>
      <c r="G353" s="98">
        <v>4088.6296131103977</v>
      </c>
      <c r="H353" s="98">
        <v>3700.7963200047047</v>
      </c>
      <c r="I353" s="98">
        <v>3340.0472415646359</v>
      </c>
      <c r="J353" s="98">
        <v>3317.577486861549</v>
      </c>
      <c r="K353" s="98">
        <v>3095.2667210148156</v>
      </c>
      <c r="L353" s="98">
        <v>3224.4345505533624</v>
      </c>
      <c r="M353" s="98">
        <v>2596.7527967052647</v>
      </c>
      <c r="N353" s="98">
        <v>2531.7772430264017</v>
      </c>
      <c r="O353" s="98">
        <v>2557.2447635297308</v>
      </c>
      <c r="P353" s="98">
        <v>2051.0450078170857</v>
      </c>
      <c r="Q353" s="98">
        <v>1968.0602205857788</v>
      </c>
      <c r="R353" s="98">
        <v>1908.5849272925564</v>
      </c>
      <c r="S353" s="98">
        <v>1753.4066482701828</v>
      </c>
      <c r="T353" s="98">
        <v>1740.8001496047184</v>
      </c>
      <c r="U353" s="98">
        <v>1587.4749039285689</v>
      </c>
      <c r="V353" s="98">
        <v>1500.6012707148323</v>
      </c>
      <c r="W353" s="98">
        <v>1649.0881488520245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77.413501200009662</v>
      </c>
      <c r="D354" s="122">
        <f t="shared" si="178"/>
        <v>66.57487296710022</v>
      </c>
      <c r="E354" s="122">
        <f t="shared" si="178"/>
        <v>136.49498770457791</v>
      </c>
      <c r="F354" s="122">
        <f t="shared" si="178"/>
        <v>100.78935652024592</v>
      </c>
      <c r="G354" s="122">
        <f t="shared" si="178"/>
        <v>98.544259737039098</v>
      </c>
      <c r="H354" s="122">
        <f t="shared" si="178"/>
        <v>108.9103506573619</v>
      </c>
      <c r="I354" s="122">
        <f t="shared" si="178"/>
        <v>75.306327561628663</v>
      </c>
      <c r="J354" s="122">
        <f t="shared" si="178"/>
        <v>73.251303866963596</v>
      </c>
      <c r="K354" s="122">
        <f t="shared" si="178"/>
        <v>139.11444760509517</v>
      </c>
      <c r="L354" s="122">
        <f t="shared" si="178"/>
        <v>154.36132903408975</v>
      </c>
      <c r="M354" s="122">
        <f t="shared" si="178"/>
        <v>167.94905098213641</v>
      </c>
      <c r="N354" s="122">
        <f t="shared" si="178"/>
        <v>182.53254805966108</v>
      </c>
      <c r="O354" s="122">
        <f t="shared" si="178"/>
        <v>151.81043459014009</v>
      </c>
      <c r="P354" s="122">
        <f t="shared" si="178"/>
        <v>85.270579775166269</v>
      </c>
      <c r="Q354" s="122">
        <f t="shared" si="178"/>
        <v>111.81438857715735</v>
      </c>
      <c r="R354" s="122">
        <f t="shared" si="178"/>
        <v>161.57856828690288</v>
      </c>
      <c r="S354" s="122">
        <f t="shared" si="178"/>
        <v>177.97945977265252</v>
      </c>
      <c r="T354" s="122">
        <f t="shared" si="178"/>
        <v>164.20929208849498</v>
      </c>
      <c r="U354" s="122">
        <f t="shared" si="178"/>
        <v>175.76408981201703</v>
      </c>
      <c r="V354" s="122">
        <f t="shared" si="178"/>
        <v>175.4466667726881</v>
      </c>
      <c r="W354" s="122">
        <f t="shared" si="178"/>
        <v>191.06591766779528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77.413501200009662</v>
      </c>
      <c r="D355" s="98">
        <f>RES_hhdet_in_fech!D147</f>
        <v>66.57487296710022</v>
      </c>
      <c r="E355" s="98">
        <f>RES_hhdet_in_fech!E147</f>
        <v>136.49498770457791</v>
      </c>
      <c r="F355" s="98">
        <f>RES_hhdet_in_fech!F147</f>
        <v>100.78935652024592</v>
      </c>
      <c r="G355" s="98">
        <f>RES_hhdet_in_fech!G147</f>
        <v>98.544259737039098</v>
      </c>
      <c r="H355" s="98">
        <f>RES_hhdet_in_fech!H147</f>
        <v>108.9103506573619</v>
      </c>
      <c r="I355" s="98">
        <f>RES_hhdet_in_fech!I147</f>
        <v>75.306327561628663</v>
      </c>
      <c r="J355" s="98">
        <f>RES_hhdet_in_fech!J147</f>
        <v>73.251303866963596</v>
      </c>
      <c r="K355" s="98">
        <f>RES_hhdet_in_fech!K147</f>
        <v>139.11444760509517</v>
      </c>
      <c r="L355" s="98">
        <f>RES_hhdet_in_fech!L147</f>
        <v>154.36132903408975</v>
      </c>
      <c r="M355" s="98">
        <f>RES_hhdet_in_fech!M147</f>
        <v>167.94905098213641</v>
      </c>
      <c r="N355" s="98">
        <f>RES_hhdet_in_fech!N147</f>
        <v>182.53254805966108</v>
      </c>
      <c r="O355" s="98">
        <f>RES_hhdet_in_fech!O147</f>
        <v>151.81043459014009</v>
      </c>
      <c r="P355" s="98">
        <f>RES_hhdet_in_fech!P147</f>
        <v>85.270579775166269</v>
      </c>
      <c r="Q355" s="98">
        <f>RES_hhdet_in_fech!Q147</f>
        <v>111.81438857715735</v>
      </c>
      <c r="R355" s="98">
        <f>RES_hhdet_in_fech!R147</f>
        <v>161.57856828690288</v>
      </c>
      <c r="S355" s="98">
        <f>RES_hhdet_in_fech!S147</f>
        <v>177.97945977265252</v>
      </c>
      <c r="T355" s="98">
        <f>RES_hhdet_in_fech!T147</f>
        <v>164.20929208849498</v>
      </c>
      <c r="U355" s="98">
        <f>RES_hhdet_in_fech!U147</f>
        <v>175.76408981201703</v>
      </c>
      <c r="V355" s="98">
        <f>RES_hhdet_in_fech!V147</f>
        <v>175.4466667726881</v>
      </c>
      <c r="W355" s="98">
        <f>RES_hhdet_in_fech!W147</f>
        <v>191.06591766779528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1517.4343440565679</v>
      </c>
      <c r="D356" s="122">
        <v>1536.4697776820412</v>
      </c>
      <c r="E356" s="122">
        <v>1504.3534785397312</v>
      </c>
      <c r="F356" s="122">
        <v>1490.1722115769619</v>
      </c>
      <c r="G356" s="122">
        <v>1453.2570904034847</v>
      </c>
      <c r="H356" s="122">
        <v>1441.9046052855838</v>
      </c>
      <c r="I356" s="122">
        <v>1473.9262417033274</v>
      </c>
      <c r="J356" s="122">
        <v>1389.9856297816386</v>
      </c>
      <c r="K356" s="122">
        <v>1386.9442708744748</v>
      </c>
      <c r="L356" s="122">
        <v>1465.3190138010918</v>
      </c>
      <c r="M356" s="122">
        <v>1570.7366788161548</v>
      </c>
      <c r="N356" s="122">
        <v>1521.5783971753187</v>
      </c>
      <c r="O356" s="122">
        <v>1499.9561427818908</v>
      </c>
      <c r="P356" s="122">
        <v>1425.0639399411705</v>
      </c>
      <c r="Q356" s="122">
        <v>1423.1080103398799</v>
      </c>
      <c r="R356" s="122">
        <v>1435.4141414818591</v>
      </c>
      <c r="S356" s="122">
        <v>1480.5035442523545</v>
      </c>
      <c r="T356" s="122">
        <v>1496.9988557694739</v>
      </c>
      <c r="U356" s="122">
        <v>1433.8536261633333</v>
      </c>
      <c r="V356" s="122">
        <v>1448.9967801193095</v>
      </c>
      <c r="W356" s="122">
        <v>1397.3712964614022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1500.088316310123</v>
      </c>
      <c r="D357" s="98">
        <v>1441.9457496396385</v>
      </c>
      <c r="E357" s="98">
        <v>1440.8450128163668</v>
      </c>
      <c r="F357" s="98">
        <v>1482.8603572750824</v>
      </c>
      <c r="G357" s="98">
        <v>1476.4044818047203</v>
      </c>
      <c r="H357" s="98">
        <v>1465.3010770499661</v>
      </c>
      <c r="I357" s="98">
        <v>1478.5375748465676</v>
      </c>
      <c r="J357" s="98">
        <v>1484.6689343288829</v>
      </c>
      <c r="K357" s="98">
        <v>1491.5910540396601</v>
      </c>
      <c r="L357" s="98">
        <v>1569.8312722891278</v>
      </c>
      <c r="M357" s="98">
        <v>1510.7344335632699</v>
      </c>
      <c r="N357" s="98">
        <v>1364.394804191644</v>
      </c>
      <c r="O357" s="98">
        <v>1327.8647680634192</v>
      </c>
      <c r="P357" s="98">
        <v>1331.1879263828182</v>
      </c>
      <c r="Q357" s="98">
        <v>1213.0284797106744</v>
      </c>
      <c r="R357" s="98">
        <v>1251.852004989154</v>
      </c>
      <c r="S357" s="98">
        <v>1233.1435894029</v>
      </c>
      <c r="T357" s="98">
        <v>1395.051035345364</v>
      </c>
      <c r="U357" s="98">
        <v>1242.9276907351848</v>
      </c>
      <c r="V357" s="98">
        <v>1334.7812023711949</v>
      </c>
      <c r="W357" s="98">
        <v>1238.2670489222587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1023.1084857227133</v>
      </c>
      <c r="D358" s="98">
        <v>968.77260333327149</v>
      </c>
      <c r="E358" s="98">
        <v>957.20945282498781</v>
      </c>
      <c r="F358" s="98">
        <v>995.59116342402012</v>
      </c>
      <c r="G358" s="98">
        <v>999.43813652978326</v>
      </c>
      <c r="H358" s="98">
        <v>1033.3471426162148</v>
      </c>
      <c r="I358" s="98">
        <v>949.95440048661658</v>
      </c>
      <c r="J358" s="98">
        <v>1010.3440691952109</v>
      </c>
      <c r="K358" s="98">
        <v>1014.3395723095113</v>
      </c>
      <c r="L358" s="98">
        <v>1015.2355964905217</v>
      </c>
      <c r="M358" s="98">
        <v>903.88860703390105</v>
      </c>
      <c r="N358" s="98">
        <v>852.66763791017502</v>
      </c>
      <c r="O358" s="98">
        <v>873.3836620366817</v>
      </c>
      <c r="P358" s="98">
        <v>946.66175480871209</v>
      </c>
      <c r="Q358" s="98">
        <v>770.7834620233773</v>
      </c>
      <c r="R358" s="98">
        <v>990.50908675624146</v>
      </c>
      <c r="S358" s="98">
        <v>807.78649310990022</v>
      </c>
      <c r="T358" s="98">
        <v>1013.7438962856744</v>
      </c>
      <c r="U358" s="98">
        <v>863.25852378650507</v>
      </c>
      <c r="V358" s="98">
        <v>1006.9395034101944</v>
      </c>
      <c r="W358" s="98">
        <v>1150.2289326132016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324.86886585682583</v>
      </c>
      <c r="D359" s="101">
        <v>293.60614152084463</v>
      </c>
      <c r="E359" s="101">
        <v>250.96313351169564</v>
      </c>
      <c r="F359" s="101">
        <v>284.89858961695813</v>
      </c>
      <c r="G359" s="101">
        <v>315.30173680594447</v>
      </c>
      <c r="H359" s="101">
        <v>325.21228761237342</v>
      </c>
      <c r="I359" s="101">
        <v>263.53028338667917</v>
      </c>
      <c r="J359" s="101">
        <v>297.24103694104468</v>
      </c>
      <c r="K359" s="101">
        <v>306.23695834112425</v>
      </c>
      <c r="L359" s="101">
        <v>255.02933403414445</v>
      </c>
      <c r="M359" s="101">
        <v>183.67763707429148</v>
      </c>
      <c r="N359" s="101">
        <v>157.30478997891811</v>
      </c>
      <c r="O359" s="101">
        <v>147.08515685621177</v>
      </c>
      <c r="P359" s="101">
        <v>248.4888712846639</v>
      </c>
      <c r="Q359" s="101">
        <v>118.88219843236229</v>
      </c>
      <c r="R359" s="101">
        <v>274.77335387217323</v>
      </c>
      <c r="S359" s="101">
        <v>139.19450042726547</v>
      </c>
      <c r="T359" s="101">
        <v>260.88664150444345</v>
      </c>
      <c r="U359" s="101">
        <v>163.31559374730176</v>
      </c>
      <c r="V359" s="101">
        <v>226.71720254856552</v>
      </c>
      <c r="W359" s="101">
        <v>277.5419387429792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698.23961986588745</v>
      </c>
      <c r="D360" s="104">
        <v>675.16646181242697</v>
      </c>
      <c r="E360" s="104">
        <v>706.24631931329202</v>
      </c>
      <c r="F360" s="104">
        <v>710.6925738070621</v>
      </c>
      <c r="G360" s="104">
        <v>684.13639972383885</v>
      </c>
      <c r="H360" s="104">
        <v>708.13485500384138</v>
      </c>
      <c r="I360" s="104">
        <v>686.42411709993746</v>
      </c>
      <c r="J360" s="104">
        <v>713.10303225416624</v>
      </c>
      <c r="K360" s="104">
        <v>708.10261396838712</v>
      </c>
      <c r="L360" s="104">
        <v>760.20626245637732</v>
      </c>
      <c r="M360" s="104">
        <v>720.21096995960954</v>
      </c>
      <c r="N360" s="104">
        <v>695.36284793125685</v>
      </c>
      <c r="O360" s="104">
        <v>726.29850518047022</v>
      </c>
      <c r="P360" s="104">
        <v>698.17288352404807</v>
      </c>
      <c r="Q360" s="104">
        <v>651.90126359101498</v>
      </c>
      <c r="R360" s="104">
        <v>715.73573288406794</v>
      </c>
      <c r="S360" s="104">
        <v>668.59199268263478</v>
      </c>
      <c r="T360" s="104">
        <v>752.85725478123095</v>
      </c>
      <c r="U360" s="104">
        <v>699.94293003920359</v>
      </c>
      <c r="V360" s="104">
        <v>780.22230086162904</v>
      </c>
      <c r="W360" s="104">
        <v>872.68699387022218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1536.2933761827007</v>
      </c>
      <c r="D361" s="101">
        <v>1593.501601567652</v>
      </c>
      <c r="E361" s="101">
        <v>1521.8280582766458</v>
      </c>
      <c r="F361" s="101">
        <v>1508.9180873560438</v>
      </c>
      <c r="G361" s="101">
        <v>1447.7816339847677</v>
      </c>
      <c r="H361" s="101">
        <v>1436.4477260777799</v>
      </c>
      <c r="I361" s="101">
        <v>1472.3342398234784</v>
      </c>
      <c r="J361" s="101">
        <v>1381.1076282062893</v>
      </c>
      <c r="K361" s="101">
        <v>1314.3055920562151</v>
      </c>
      <c r="L361" s="101">
        <v>1485.5485671809658</v>
      </c>
      <c r="M361" s="101">
        <v>1583.6667038755847</v>
      </c>
      <c r="N361" s="101">
        <v>1608.826638982383</v>
      </c>
      <c r="O361" s="101">
        <v>1552.5535417581341</v>
      </c>
      <c r="P361" s="101">
        <v>1474.818293407274</v>
      </c>
      <c r="Q361" s="101">
        <v>1480.4787721201224</v>
      </c>
      <c r="R361" s="101">
        <v>1487.4963325393553</v>
      </c>
      <c r="S361" s="101">
        <v>1522.3107916040019</v>
      </c>
      <c r="T361" s="101">
        <v>1508.900704016072</v>
      </c>
      <c r="U361" s="101">
        <v>1474.2047818256656</v>
      </c>
      <c r="V361" s="101">
        <v>1493.4937172993227</v>
      </c>
      <c r="W361" s="101">
        <v>1455.5338854481583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1457.4153262904481</v>
      </c>
      <c r="D362" s="104">
        <v>1478.4392440084507</v>
      </c>
      <c r="E362" s="104">
        <v>1584.7017015951872</v>
      </c>
      <c r="F362" s="104">
        <v>1393.9850179055275</v>
      </c>
      <c r="G362" s="104">
        <v>1448.9260007692615</v>
      </c>
      <c r="H362" s="104">
        <v>1445.2335615299851</v>
      </c>
      <c r="I362" s="104">
        <v>1476.8718449553107</v>
      </c>
      <c r="J362" s="104">
        <v>1357.5017475180748</v>
      </c>
      <c r="K362" s="104">
        <v>1479.1590515705259</v>
      </c>
      <c r="L362" s="104">
        <v>1356.6166230712852</v>
      </c>
      <c r="M362" s="104">
        <v>1607.2414078573943</v>
      </c>
      <c r="N362" s="104">
        <v>1461.072863807429</v>
      </c>
      <c r="O362" s="104">
        <v>1501.0678411220385</v>
      </c>
      <c r="P362" s="104">
        <v>1405.0708212247769</v>
      </c>
      <c r="Q362" s="104">
        <v>1427.3333603522883</v>
      </c>
      <c r="R362" s="104">
        <v>1421.9816475013149</v>
      </c>
      <c r="S362" s="104">
        <v>1524.0359206513017</v>
      </c>
      <c r="T362" s="104">
        <v>1515.0275802333088</v>
      </c>
      <c r="U362" s="104">
        <v>1429.673692904867</v>
      </c>
      <c r="V362" s="104">
        <v>1396.0069895653817</v>
      </c>
      <c r="W362" s="104">
        <v>1364.6439352768068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753.99594289075151</v>
      </c>
      <c r="D363" s="98">
        <v>762.47458925988326</v>
      </c>
      <c r="E363" s="98">
        <v>784.24857738951414</v>
      </c>
      <c r="F363" s="98">
        <v>685.45389466650636</v>
      </c>
      <c r="G363" s="98">
        <v>702.19155105435607</v>
      </c>
      <c r="H363" s="98">
        <v>665.38844093319631</v>
      </c>
      <c r="I363" s="98">
        <v>769.19525341540646</v>
      </c>
      <c r="J363" s="98">
        <v>642.70078588109459</v>
      </c>
      <c r="K363" s="98">
        <v>686.59847299493265</v>
      </c>
      <c r="L363" s="98">
        <v>632.64937500131055</v>
      </c>
      <c r="M363" s="98">
        <v>739.71683960719747</v>
      </c>
      <c r="N363" s="98">
        <v>638.33286886145027</v>
      </c>
      <c r="O363" s="98">
        <v>728.03684662919488</v>
      </c>
      <c r="P363" s="98">
        <v>607.44051830169349</v>
      </c>
      <c r="Q363" s="98">
        <v>601.12026301977289</v>
      </c>
      <c r="R363" s="98">
        <v>587.23251700525702</v>
      </c>
      <c r="S363" s="98">
        <v>646.29416441425371</v>
      </c>
      <c r="T363" s="98">
        <v>607.79632515438448</v>
      </c>
      <c r="U363" s="98">
        <v>582.33736684215705</v>
      </c>
      <c r="V363" s="98">
        <v>564.46779610204953</v>
      </c>
      <c r="W363" s="98">
        <v>529.76567958019086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703.41938339969647</v>
      </c>
      <c r="D364" s="98">
        <v>715.96465474856711</v>
      </c>
      <c r="E364" s="98">
        <v>800.45312420567291</v>
      </c>
      <c r="F364" s="98">
        <v>708.5311232390211</v>
      </c>
      <c r="G364" s="98">
        <v>746.73444971490551</v>
      </c>
      <c r="H364" s="98">
        <v>779.84512059678866</v>
      </c>
      <c r="I364" s="98">
        <v>707.67659153990405</v>
      </c>
      <c r="J364" s="98">
        <v>714.80096163698033</v>
      </c>
      <c r="K364" s="98">
        <v>792.56057857559301</v>
      </c>
      <c r="L364" s="98">
        <v>723.96724806997508</v>
      </c>
      <c r="M364" s="98">
        <v>867.52456825019783</v>
      </c>
      <c r="N364" s="98">
        <v>822.73999494597842</v>
      </c>
      <c r="O364" s="98">
        <v>773.03099449284355</v>
      </c>
      <c r="P364" s="98">
        <v>797.63030292308338</v>
      </c>
      <c r="Q364" s="98">
        <v>826.21309733251519</v>
      </c>
      <c r="R364" s="98">
        <v>834.74913049605834</v>
      </c>
      <c r="S364" s="98">
        <v>877.74175623704832</v>
      </c>
      <c r="T364" s="98">
        <v>907.23125507892405</v>
      </c>
      <c r="U364" s="98">
        <v>847.3363260627101</v>
      </c>
      <c r="V364" s="98">
        <v>831.53919346333214</v>
      </c>
      <c r="W364" s="98">
        <v>834.87825569661629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708.00014688569729</v>
      </c>
      <c r="D365" s="122">
        <v>863.31618250560734</v>
      </c>
      <c r="E365" s="122">
        <v>881.27573145558313</v>
      </c>
      <c r="F365" s="122">
        <v>803.69284557289029</v>
      </c>
      <c r="G365" s="122">
        <v>776.46191717125521</v>
      </c>
      <c r="H365" s="122">
        <v>773.73423005828045</v>
      </c>
      <c r="I365" s="122">
        <v>831.7556382209699</v>
      </c>
      <c r="J365" s="122">
        <v>782.30996589022209</v>
      </c>
      <c r="K365" s="122">
        <v>829.74650254602238</v>
      </c>
      <c r="L365" s="122">
        <v>911.38803898670722</v>
      </c>
      <c r="M365" s="122">
        <v>893.83804538452659</v>
      </c>
      <c r="N365" s="122">
        <v>851.57115712657799</v>
      </c>
      <c r="O365" s="122">
        <v>733.52535979689139</v>
      </c>
      <c r="P365" s="122">
        <v>714.47108771343403</v>
      </c>
      <c r="Q365" s="122">
        <v>670.79247859777036</v>
      </c>
      <c r="R365" s="122">
        <v>660.30992622164058</v>
      </c>
      <c r="S365" s="122">
        <v>687.11013491789299</v>
      </c>
      <c r="T365" s="122">
        <v>664.78571943001634</v>
      </c>
      <c r="U365" s="122">
        <v>662.9775182997804</v>
      </c>
      <c r="V365" s="122">
        <v>674.59868746609925</v>
      </c>
      <c r="W365" s="122">
        <v>675.18848207398992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1668.6908643753088</v>
      </c>
      <c r="D366" s="98">
        <v>1858.5856319368679</v>
      </c>
      <c r="E366" s="98">
        <v>1979.7866941789641</v>
      </c>
      <c r="F366" s="98">
        <v>1545.9909256710639</v>
      </c>
      <c r="G366" s="98">
        <v>1184.6198814319048</v>
      </c>
      <c r="H366" s="98">
        <v>1042.4635618699217</v>
      </c>
      <c r="I366" s="98">
        <v>1115.2449138189161</v>
      </c>
      <c r="J366" s="98">
        <v>1087.848908110986</v>
      </c>
      <c r="K366" s="98">
        <v>1336.8481822130425</v>
      </c>
      <c r="L366" s="98">
        <v>1309.8778306856043</v>
      </c>
      <c r="M366" s="98">
        <v>1452.8649262801086</v>
      </c>
      <c r="N366" s="98">
        <v>1332.7602453690904</v>
      </c>
      <c r="O366" s="98">
        <v>1196.0119864073984</v>
      </c>
      <c r="P366" s="98">
        <v>1059.9815409096311</v>
      </c>
      <c r="Q366" s="98">
        <v>961.45990420415092</v>
      </c>
      <c r="R366" s="98">
        <v>911.88510226164578</v>
      </c>
      <c r="S366" s="98">
        <v>1026.8396262751355</v>
      </c>
      <c r="T366" s="98">
        <v>1045.5538310277618</v>
      </c>
      <c r="U366" s="98">
        <v>1030.7924169660407</v>
      </c>
      <c r="V366" s="98">
        <v>1063.145559889381</v>
      </c>
      <c r="W366" s="98">
        <v>930.21693600497326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550.94974549066819</v>
      </c>
      <c r="D367" s="33">
        <v>657.42218824049041</v>
      </c>
      <c r="E367" s="33">
        <v>610.32051273495995</v>
      </c>
      <c r="F367" s="33">
        <v>608.20702830703317</v>
      </c>
      <c r="G367" s="33">
        <v>667.383639378152</v>
      </c>
      <c r="H367" s="33">
        <v>693.08182809259847</v>
      </c>
      <c r="I367" s="33">
        <v>748.48063114459785</v>
      </c>
      <c r="J367" s="33">
        <v>696.95773606139301</v>
      </c>
      <c r="K367" s="33">
        <v>668.55126288856104</v>
      </c>
      <c r="L367" s="33">
        <v>763.91667305874705</v>
      </c>
      <c r="M367" s="33">
        <v>699.38536513165241</v>
      </c>
      <c r="N367" s="33">
        <v>660.60034993464751</v>
      </c>
      <c r="O367" s="33">
        <v>594.92424780962483</v>
      </c>
      <c r="P367" s="33">
        <v>620.06331485741032</v>
      </c>
      <c r="Q367" s="33">
        <v>606.75263391876649</v>
      </c>
      <c r="R367" s="33">
        <v>613.93030781763753</v>
      </c>
      <c r="S367" s="33">
        <v>613.19576102969279</v>
      </c>
      <c r="T367" s="33">
        <v>585.96156419942486</v>
      </c>
      <c r="U367" s="33">
        <v>577.40315705039734</v>
      </c>
      <c r="V367" s="33">
        <v>587.07060472192279</v>
      </c>
      <c r="W367" s="33">
        <v>612.52258630962501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10446.350687746617</v>
      </c>
      <c r="D369" s="117">
        <f t="shared" si="179"/>
        <v>9760.0567205402513</v>
      </c>
      <c r="E369" s="117">
        <f t="shared" si="179"/>
        <v>10191.524114111058</v>
      </c>
      <c r="F369" s="117">
        <f t="shared" si="179"/>
        <v>9568.8397859371289</v>
      </c>
      <c r="G369" s="117">
        <f t="shared" si="179"/>
        <v>9817.7812262458119</v>
      </c>
      <c r="H369" s="117">
        <f t="shared" si="179"/>
        <v>9640.5914510423154</v>
      </c>
      <c r="I369" s="117">
        <f t="shared" si="179"/>
        <v>9348.961670161656</v>
      </c>
      <c r="J369" s="117">
        <f t="shared" si="179"/>
        <v>9537.0666207419144</v>
      </c>
      <c r="K369" s="117">
        <f t="shared" si="179"/>
        <v>9662.8837003896242</v>
      </c>
      <c r="L369" s="117">
        <f t="shared" si="179"/>
        <v>10630.983998941661</v>
      </c>
      <c r="M369" s="117">
        <f t="shared" si="179"/>
        <v>9505.0975424120406</v>
      </c>
      <c r="N369" s="117">
        <f t="shared" si="179"/>
        <v>9697.8628205018613</v>
      </c>
      <c r="O369" s="117">
        <f t="shared" si="179"/>
        <v>10008.628468856154</v>
      </c>
      <c r="P369" s="117">
        <f t="shared" si="179"/>
        <v>8609.6293507864993</v>
      </c>
      <c r="Q369" s="117">
        <f t="shared" si="179"/>
        <v>8706.9907530191285</v>
      </c>
      <c r="R369" s="117">
        <f t="shared" ref="R369:V369" si="180">R370+R372+R374+R383</f>
        <v>8842.0686880162539</v>
      </c>
      <c r="S369" s="117">
        <f t="shared" si="180"/>
        <v>8524.223179113118</v>
      </c>
      <c r="T369" s="117">
        <f t="shared" si="180"/>
        <v>8497.9998138056726</v>
      </c>
      <c r="U369" s="117">
        <f t="shared" si="180"/>
        <v>8011.8807548020895</v>
      </c>
      <c r="V369" s="117">
        <f t="shared" si="180"/>
        <v>7787.3908449643195</v>
      </c>
      <c r="W369" s="117">
        <f t="shared" ref="W369" si="181">W370+W372+W374+W383</f>
        <v>8431.91168789121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8722.3353353149723</v>
      </c>
      <c r="D370" s="122">
        <f t="shared" si="182"/>
        <v>7946.7679642770854</v>
      </c>
      <c r="E370" s="122">
        <f t="shared" si="182"/>
        <v>8227.4855648677894</v>
      </c>
      <c r="F370" s="122">
        <f t="shared" si="182"/>
        <v>7745.5024181907029</v>
      </c>
      <c r="G370" s="122">
        <f t="shared" si="182"/>
        <v>8000.3389500114099</v>
      </c>
      <c r="H370" s="122">
        <f t="shared" si="182"/>
        <v>7772.784637014478</v>
      </c>
      <c r="I370" s="122">
        <f t="shared" si="182"/>
        <v>7466.1482848025871</v>
      </c>
      <c r="J370" s="122">
        <f t="shared" si="182"/>
        <v>7760.6751227623145</v>
      </c>
      <c r="K370" s="122">
        <f t="shared" si="182"/>
        <v>7664.6937270188118</v>
      </c>
      <c r="L370" s="122">
        <f t="shared" si="182"/>
        <v>8441.9973042722668</v>
      </c>
      <c r="M370" s="122">
        <f t="shared" si="182"/>
        <v>7174.7604848381452</v>
      </c>
      <c r="N370" s="122">
        <f t="shared" si="182"/>
        <v>7366.4163049594663</v>
      </c>
      <c r="O370" s="122">
        <f t="shared" si="182"/>
        <v>7831.0804852470064</v>
      </c>
      <c r="P370" s="122">
        <f t="shared" si="182"/>
        <v>6657.0291447239752</v>
      </c>
      <c r="Q370" s="122">
        <f t="shared" si="182"/>
        <v>6650.0072308817171</v>
      </c>
      <c r="R370" s="122">
        <f t="shared" si="182"/>
        <v>6572.9910382697863</v>
      </c>
      <c r="S370" s="122">
        <f t="shared" si="182"/>
        <v>6101.7979197421737</v>
      </c>
      <c r="T370" s="122">
        <f t="shared" si="182"/>
        <v>6094.9186598022061</v>
      </c>
      <c r="U370" s="122">
        <f t="shared" si="182"/>
        <v>5605.882546708096</v>
      </c>
      <c r="V370" s="122">
        <f t="shared" si="182"/>
        <v>5332.9356751430978</v>
      </c>
      <c r="W370" s="122">
        <f t="shared" si="182"/>
        <v>5928.5394812788145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8722.3353353149723</v>
      </c>
      <c r="D371" s="98">
        <v>7946.7679642770854</v>
      </c>
      <c r="E371" s="98">
        <v>8227.4855648677894</v>
      </c>
      <c r="F371" s="98">
        <v>7745.5024181907029</v>
      </c>
      <c r="G371" s="98">
        <v>8000.3389500114099</v>
      </c>
      <c r="H371" s="98">
        <v>7772.784637014478</v>
      </c>
      <c r="I371" s="98">
        <v>7466.1482848025871</v>
      </c>
      <c r="J371" s="98">
        <v>7760.6751227623145</v>
      </c>
      <c r="K371" s="98">
        <v>7664.6937270188118</v>
      </c>
      <c r="L371" s="98">
        <v>8441.9973042722668</v>
      </c>
      <c r="M371" s="98">
        <v>7174.7604848381452</v>
      </c>
      <c r="N371" s="98">
        <v>7366.4163049594663</v>
      </c>
      <c r="O371" s="98">
        <v>7831.0804852470064</v>
      </c>
      <c r="P371" s="98">
        <v>6657.0291447239752</v>
      </c>
      <c r="Q371" s="98">
        <v>6650.0072308817171</v>
      </c>
      <c r="R371" s="98">
        <v>6572.9910382697863</v>
      </c>
      <c r="S371" s="98">
        <v>6101.7979197421737</v>
      </c>
      <c r="T371" s="98">
        <v>6094.9186598022061</v>
      </c>
      <c r="U371" s="98">
        <v>5605.882546708096</v>
      </c>
      <c r="V371" s="98">
        <v>5332.9356751430978</v>
      </c>
      <c r="W371" s="98">
        <v>5928.5394812788145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181.80406142303863</v>
      </c>
      <c r="D372" s="122">
        <f t="shared" si="183"/>
        <v>158.84833872980448</v>
      </c>
      <c r="E372" s="122">
        <f t="shared" si="183"/>
        <v>333.60075056887501</v>
      </c>
      <c r="F372" s="122">
        <f t="shared" si="183"/>
        <v>254.83997965712587</v>
      </c>
      <c r="G372" s="122">
        <f t="shared" si="183"/>
        <v>256.45498108467967</v>
      </c>
      <c r="H372" s="122">
        <f t="shared" si="183"/>
        <v>292.40532588995876</v>
      </c>
      <c r="I372" s="122">
        <f t="shared" si="183"/>
        <v>210.70994609070823</v>
      </c>
      <c r="J372" s="122">
        <f t="shared" si="183"/>
        <v>212.97001273921822</v>
      </c>
      <c r="K372" s="122">
        <f t="shared" si="183"/>
        <v>413.2327209497634</v>
      </c>
      <c r="L372" s="122">
        <f t="shared" si="183"/>
        <v>470.78498108847742</v>
      </c>
      <c r="M372" s="122">
        <f t="shared" si="183"/>
        <v>530.17884389198673</v>
      </c>
      <c r="N372" s="122">
        <f t="shared" si="183"/>
        <v>598.66491721790817</v>
      </c>
      <c r="O372" s="122">
        <f t="shared" si="183"/>
        <v>520.6362537278726</v>
      </c>
      <c r="P372" s="122">
        <f t="shared" si="183"/>
        <v>305.92650544849221</v>
      </c>
      <c r="Q372" s="122">
        <f t="shared" si="183"/>
        <v>413.7563369936388</v>
      </c>
      <c r="R372" s="122">
        <f t="shared" si="183"/>
        <v>606.78739265818103</v>
      </c>
      <c r="S372" s="122">
        <f t="shared" si="183"/>
        <v>689.7597517714579</v>
      </c>
      <c r="T372" s="122">
        <f t="shared" si="183"/>
        <v>655.16048182926147</v>
      </c>
      <c r="U372" s="122">
        <f t="shared" si="183"/>
        <v>708.55259155218698</v>
      </c>
      <c r="V372" s="122">
        <f t="shared" si="183"/>
        <v>720.61268201399355</v>
      </c>
      <c r="W372" s="122">
        <f t="shared" si="183"/>
        <v>784.3603341089032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181.80406142303863</v>
      </c>
      <c r="D373" s="98">
        <f>RES_hhdet_in_tesh!D147</f>
        <v>158.84833872980448</v>
      </c>
      <c r="E373" s="98">
        <f>RES_hhdet_in_tesh!E147</f>
        <v>333.60075056887501</v>
      </c>
      <c r="F373" s="98">
        <f>RES_hhdet_in_tesh!F147</f>
        <v>254.83997965712587</v>
      </c>
      <c r="G373" s="98">
        <f>RES_hhdet_in_tesh!G147</f>
        <v>256.45498108467967</v>
      </c>
      <c r="H373" s="98">
        <f>RES_hhdet_in_tesh!H147</f>
        <v>292.40532588995876</v>
      </c>
      <c r="I373" s="98">
        <f>RES_hhdet_in_tesh!I147</f>
        <v>210.70994609070823</v>
      </c>
      <c r="J373" s="98">
        <f>RES_hhdet_in_tesh!J147</f>
        <v>212.97001273921822</v>
      </c>
      <c r="K373" s="98">
        <f>RES_hhdet_in_tesh!K147</f>
        <v>413.2327209497634</v>
      </c>
      <c r="L373" s="98">
        <f>RES_hhdet_in_tesh!L147</f>
        <v>470.78498108847742</v>
      </c>
      <c r="M373" s="98">
        <f>RES_hhdet_in_tesh!M147</f>
        <v>530.17884389198673</v>
      </c>
      <c r="N373" s="98">
        <f>RES_hhdet_in_tesh!N147</f>
        <v>598.66491721790817</v>
      </c>
      <c r="O373" s="98">
        <f>RES_hhdet_in_tesh!O147</f>
        <v>520.6362537278726</v>
      </c>
      <c r="P373" s="98">
        <f>RES_hhdet_in_tesh!P147</f>
        <v>305.92650544849221</v>
      </c>
      <c r="Q373" s="98">
        <f>RES_hhdet_in_tesh!Q147</f>
        <v>413.7563369936388</v>
      </c>
      <c r="R373" s="98">
        <f>RES_hhdet_in_tesh!R147</f>
        <v>606.78739265818103</v>
      </c>
      <c r="S373" s="98">
        <f>RES_hhdet_in_tesh!S147</f>
        <v>689.7597517714579</v>
      </c>
      <c r="T373" s="98">
        <f>RES_hhdet_in_tesh!T147</f>
        <v>655.16048182926147</v>
      </c>
      <c r="U373" s="98">
        <f>RES_hhdet_in_tesh!U147</f>
        <v>708.55259155218698</v>
      </c>
      <c r="V373" s="98">
        <f>RES_hhdet_in_tesh!V147</f>
        <v>720.61268201399355</v>
      </c>
      <c r="W373" s="98">
        <f>RES_hhdet_in_tesh!W147</f>
        <v>784.3603341089032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1048.3562881045073</v>
      </c>
      <c r="D374" s="122">
        <v>1060.2277834352819</v>
      </c>
      <c r="E374" s="122">
        <v>1034.0352132510673</v>
      </c>
      <c r="F374" s="122">
        <v>1014.5668635683214</v>
      </c>
      <c r="G374" s="122">
        <v>1010.4491627484138</v>
      </c>
      <c r="H374" s="122">
        <v>1020.2978231969331</v>
      </c>
      <c r="I374" s="122">
        <v>1074.3340236292718</v>
      </c>
      <c r="J374" s="122">
        <v>999.88356655605617</v>
      </c>
      <c r="K374" s="122">
        <v>1003.1777955650855</v>
      </c>
      <c r="L374" s="122">
        <v>1074.9583479853513</v>
      </c>
      <c r="M374" s="122">
        <v>1175.6898284899228</v>
      </c>
      <c r="N374" s="122">
        <v>1139.2223386419262</v>
      </c>
      <c r="O374" s="122">
        <v>1131.6880732247005</v>
      </c>
      <c r="P374" s="122">
        <v>1122.7133812383654</v>
      </c>
      <c r="Q374" s="122">
        <v>1138.5986359362273</v>
      </c>
      <c r="R374" s="122">
        <v>1154.4990648415398</v>
      </c>
      <c r="S374" s="122">
        <v>1204.713947670786</v>
      </c>
      <c r="T374" s="122">
        <v>1229.8104928911996</v>
      </c>
      <c r="U374" s="122">
        <v>1176.9524038152556</v>
      </c>
      <c r="V374" s="122">
        <v>1196.8537043588813</v>
      </c>
      <c r="W374" s="122">
        <v>1173.2211828928239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895.09281957814801</v>
      </c>
      <c r="D375" s="98">
        <v>851.00733834979121</v>
      </c>
      <c r="E375" s="98">
        <v>852.97269363466023</v>
      </c>
      <c r="F375" s="98">
        <v>885.27409860165005</v>
      </c>
      <c r="G375" s="98">
        <v>893.07170488637121</v>
      </c>
      <c r="H375" s="98">
        <v>894.51647282653244</v>
      </c>
      <c r="I375" s="98">
        <v>906.28008982488529</v>
      </c>
      <c r="J375" s="98">
        <v>911.94260815092673</v>
      </c>
      <c r="K375" s="98">
        <v>919.72762534924482</v>
      </c>
      <c r="L375" s="98">
        <v>976.88597047602548</v>
      </c>
      <c r="M375" s="98">
        <v>960.90628895283521</v>
      </c>
      <c r="N375" s="98">
        <v>881.25868121859219</v>
      </c>
      <c r="O375" s="98">
        <v>891.55677550423127</v>
      </c>
      <c r="P375" s="98">
        <v>950.64716894592425</v>
      </c>
      <c r="Q375" s="98">
        <v>893.23409079593523</v>
      </c>
      <c r="R375" s="98">
        <v>937.97230382695295</v>
      </c>
      <c r="S375" s="98">
        <v>943.69038709484755</v>
      </c>
      <c r="T375" s="98">
        <v>1109.7158529152098</v>
      </c>
      <c r="U375" s="98">
        <v>988.67357928258764</v>
      </c>
      <c r="V375" s="98">
        <v>1078.3144932866255</v>
      </c>
      <c r="W375" s="98">
        <v>997.19353673182877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895.5555763612025</v>
      </c>
      <c r="D376" s="98">
        <v>849.55845096047904</v>
      </c>
      <c r="E376" s="98">
        <v>854.65894312786588</v>
      </c>
      <c r="F376" s="98">
        <v>884.73482360278058</v>
      </c>
      <c r="G376" s="98">
        <v>877.28448686876504</v>
      </c>
      <c r="H376" s="98">
        <v>910.42053725705648</v>
      </c>
      <c r="I376" s="98">
        <v>844.67919991933036</v>
      </c>
      <c r="J376" s="98">
        <v>896.68987688116533</v>
      </c>
      <c r="K376" s="98">
        <v>897.51566324657176</v>
      </c>
      <c r="L376" s="98">
        <v>916.42685719547285</v>
      </c>
      <c r="M376" s="98">
        <v>838.15063285360134</v>
      </c>
      <c r="N376" s="98">
        <v>795.93430445240836</v>
      </c>
      <c r="O376" s="98">
        <v>822.90215034013784</v>
      </c>
      <c r="P376" s="98">
        <v>881.24584987241121</v>
      </c>
      <c r="Q376" s="98">
        <v>736.81725090173552</v>
      </c>
      <c r="R376" s="98">
        <v>931.41423628882717</v>
      </c>
      <c r="S376" s="98">
        <v>772.75680879119273</v>
      </c>
      <c r="T376" s="98">
        <v>966.04871291478821</v>
      </c>
      <c r="U376" s="98">
        <v>830.43082802548838</v>
      </c>
      <c r="V376" s="98">
        <v>962.94866101982063</v>
      </c>
      <c r="W376" s="98">
        <v>1090.9886646642458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197.31595649531508</v>
      </c>
      <c r="D377" s="101">
        <v>174.39198914805209</v>
      </c>
      <c r="E377" s="101">
        <v>148.41262381457392</v>
      </c>
      <c r="F377" s="101">
        <v>174.04224979571867</v>
      </c>
      <c r="G377" s="101">
        <v>193.14808714492631</v>
      </c>
      <c r="H377" s="101">
        <v>202.28568225321499</v>
      </c>
      <c r="I377" s="101">
        <v>158.25508281939284</v>
      </c>
      <c r="J377" s="101">
        <v>183.58684462699907</v>
      </c>
      <c r="K377" s="101">
        <v>189.41304927818484</v>
      </c>
      <c r="L377" s="101">
        <v>156.22059473909536</v>
      </c>
      <c r="M377" s="101">
        <v>117.9396628939917</v>
      </c>
      <c r="N377" s="101">
        <v>100.57145652115169</v>
      </c>
      <c r="O377" s="101">
        <v>96.60364515966765</v>
      </c>
      <c r="P377" s="101">
        <v>183.07296634836328</v>
      </c>
      <c r="Q377" s="101">
        <v>84.915987310720453</v>
      </c>
      <c r="R377" s="101">
        <v>215.67850340475914</v>
      </c>
      <c r="S377" s="101">
        <v>104.16481610855803</v>
      </c>
      <c r="T377" s="101">
        <v>213.19145813355718</v>
      </c>
      <c r="U377" s="101">
        <v>130.48789798628468</v>
      </c>
      <c r="V377" s="101">
        <v>182.72636015819168</v>
      </c>
      <c r="W377" s="101">
        <v>218.30167079402338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698.23961986588745</v>
      </c>
      <c r="D378" s="104">
        <v>675.16646181242697</v>
      </c>
      <c r="E378" s="104">
        <v>706.24631931329202</v>
      </c>
      <c r="F378" s="104">
        <v>710.6925738070621</v>
      </c>
      <c r="G378" s="104">
        <v>684.13639972383885</v>
      </c>
      <c r="H378" s="104">
        <v>708.13485500384138</v>
      </c>
      <c r="I378" s="104">
        <v>686.42411709993746</v>
      </c>
      <c r="J378" s="104">
        <v>713.10303225416624</v>
      </c>
      <c r="K378" s="104">
        <v>708.10261396838712</v>
      </c>
      <c r="L378" s="104">
        <v>760.20626245637732</v>
      </c>
      <c r="M378" s="104">
        <v>720.21096995960954</v>
      </c>
      <c r="N378" s="104">
        <v>695.36284793125685</v>
      </c>
      <c r="O378" s="104">
        <v>726.29850518047022</v>
      </c>
      <c r="P378" s="104">
        <v>698.17288352404807</v>
      </c>
      <c r="Q378" s="104">
        <v>651.90126359101498</v>
      </c>
      <c r="R378" s="104">
        <v>715.73573288406794</v>
      </c>
      <c r="S378" s="104">
        <v>668.59199268263478</v>
      </c>
      <c r="T378" s="104">
        <v>752.85725478123095</v>
      </c>
      <c r="U378" s="104">
        <v>699.94293003920359</v>
      </c>
      <c r="V378" s="104">
        <v>780.22230086162904</v>
      </c>
      <c r="W378" s="104">
        <v>872.68699387022218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1058.2703095941829</v>
      </c>
      <c r="D379" s="101">
        <v>1104.9276826576051</v>
      </c>
      <c r="E379" s="101">
        <v>1041.0194256796531</v>
      </c>
      <c r="F379" s="101">
        <v>1037.0950268947756</v>
      </c>
      <c r="G379" s="101">
        <v>998.42906436674787</v>
      </c>
      <c r="H379" s="101">
        <v>1003.3098304174872</v>
      </c>
      <c r="I379" s="101">
        <v>1038.0132935578783</v>
      </c>
      <c r="J379" s="101">
        <v>968.4209958084557</v>
      </c>
      <c r="K379" s="101">
        <v>918.05197560519628</v>
      </c>
      <c r="L379" s="101">
        <v>1062.7239962825456</v>
      </c>
      <c r="M379" s="101">
        <v>1124.5580946203595</v>
      </c>
      <c r="N379" s="101">
        <v>1162.2556452148972</v>
      </c>
      <c r="O379" s="101">
        <v>1117.6408870468426</v>
      </c>
      <c r="P379" s="101">
        <v>1083.3610226413959</v>
      </c>
      <c r="Q379" s="101">
        <v>1101.7960097242014</v>
      </c>
      <c r="R379" s="101">
        <v>1124.3481800185859</v>
      </c>
      <c r="S379" s="101">
        <v>1170.8891999078082</v>
      </c>
      <c r="T379" s="101">
        <v>1168.8228549919563</v>
      </c>
      <c r="U379" s="101">
        <v>1146.4733046782201</v>
      </c>
      <c r="V379" s="101">
        <v>1176.5134465167218</v>
      </c>
      <c r="W379" s="101">
        <v>1150.9851842576247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1244.2406430709568</v>
      </c>
      <c r="D380" s="104">
        <v>1262.1312296612682</v>
      </c>
      <c r="E380" s="104">
        <v>1371.6084749174827</v>
      </c>
      <c r="F380" s="104">
        <v>1190.349225838459</v>
      </c>
      <c r="G380" s="104">
        <v>1251.8743285873202</v>
      </c>
      <c r="H380" s="104">
        <v>1269.4082554697659</v>
      </c>
      <c r="I380" s="104">
        <v>1270.8939574262215</v>
      </c>
      <c r="J380" s="104">
        <v>1179.382552227971</v>
      </c>
      <c r="K380" s="104">
        <v>1295.648628636726</v>
      </c>
      <c r="L380" s="104">
        <v>1182.5889787846681</v>
      </c>
      <c r="M380" s="104">
        <v>1428.6691633472039</v>
      </c>
      <c r="N380" s="104">
        <v>1303.8077310449512</v>
      </c>
      <c r="O380" s="104">
        <v>1326.8175388244288</v>
      </c>
      <c r="P380" s="104">
        <v>1269.7849366276409</v>
      </c>
      <c r="Q380" s="104">
        <v>1299.0830236790052</v>
      </c>
      <c r="R380" s="104">
        <v>1299.6507344683407</v>
      </c>
      <c r="S380" s="104">
        <v>1394.7794297233443</v>
      </c>
      <c r="T380" s="104">
        <v>1390.4208881913667</v>
      </c>
      <c r="U380" s="104">
        <v>1318.4395018832113</v>
      </c>
      <c r="V380" s="104">
        <v>1288.630298463991</v>
      </c>
      <c r="W380" s="104">
        <v>1269.1023101399276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540.82125967126024</v>
      </c>
      <c r="D381" s="98">
        <v>546.16657491270075</v>
      </c>
      <c r="E381" s="98">
        <v>571.15535071180989</v>
      </c>
      <c r="F381" s="98">
        <v>481.81810259943813</v>
      </c>
      <c r="G381" s="98">
        <v>505.1398788724149</v>
      </c>
      <c r="H381" s="98">
        <v>489.56313487297706</v>
      </c>
      <c r="I381" s="98">
        <v>563.21736588631734</v>
      </c>
      <c r="J381" s="98">
        <v>464.58159059099097</v>
      </c>
      <c r="K381" s="98">
        <v>503.08805006113255</v>
      </c>
      <c r="L381" s="98">
        <v>458.62173071469306</v>
      </c>
      <c r="M381" s="98">
        <v>561.14459509700623</v>
      </c>
      <c r="N381" s="98">
        <v>481.067736098973</v>
      </c>
      <c r="O381" s="98">
        <v>553.78654433158545</v>
      </c>
      <c r="P381" s="98">
        <v>472.15463370455757</v>
      </c>
      <c r="Q381" s="98">
        <v>472.86992634648982</v>
      </c>
      <c r="R381" s="98">
        <v>464.9016039722826</v>
      </c>
      <c r="S381" s="98">
        <v>517.03767348629583</v>
      </c>
      <c r="T381" s="98">
        <v>483.18963311244266</v>
      </c>
      <c r="U381" s="98">
        <v>471.10317582050118</v>
      </c>
      <c r="V381" s="98">
        <v>457.09110500065918</v>
      </c>
      <c r="W381" s="98">
        <v>434.22405444331099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703.41938339969647</v>
      </c>
      <c r="D382" s="98">
        <v>715.96465474856711</v>
      </c>
      <c r="E382" s="98">
        <v>800.45312420567291</v>
      </c>
      <c r="F382" s="98">
        <v>708.5311232390211</v>
      </c>
      <c r="G382" s="98">
        <v>746.73444971490551</v>
      </c>
      <c r="H382" s="98">
        <v>779.84512059678866</v>
      </c>
      <c r="I382" s="98">
        <v>707.67659153990405</v>
      </c>
      <c r="J382" s="98">
        <v>714.80096163698033</v>
      </c>
      <c r="K382" s="98">
        <v>792.56057857559301</v>
      </c>
      <c r="L382" s="98">
        <v>723.96724806997508</v>
      </c>
      <c r="M382" s="98">
        <v>867.52456825019783</v>
      </c>
      <c r="N382" s="98">
        <v>822.73999494597842</v>
      </c>
      <c r="O382" s="98">
        <v>773.03099449284355</v>
      </c>
      <c r="P382" s="98">
        <v>797.63030292308338</v>
      </c>
      <c r="Q382" s="98">
        <v>826.21309733251519</v>
      </c>
      <c r="R382" s="98">
        <v>834.74913049605834</v>
      </c>
      <c r="S382" s="98">
        <v>877.74175623704832</v>
      </c>
      <c r="T382" s="98">
        <v>907.23125507892405</v>
      </c>
      <c r="U382" s="98">
        <v>847.3363260627101</v>
      </c>
      <c r="V382" s="98">
        <v>831.53919346333214</v>
      </c>
      <c r="W382" s="98">
        <v>834.87825569661629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493.85500290409823</v>
      </c>
      <c r="D383" s="122">
        <v>594.21263409807977</v>
      </c>
      <c r="E383" s="122">
        <v>596.40258542332526</v>
      </c>
      <c r="F383" s="122">
        <v>553.93052452097913</v>
      </c>
      <c r="G383" s="122">
        <v>550.53813240130944</v>
      </c>
      <c r="H383" s="122">
        <v>555.10366494094581</v>
      </c>
      <c r="I383" s="122">
        <v>597.76941563908849</v>
      </c>
      <c r="J383" s="122">
        <v>563.53791868432597</v>
      </c>
      <c r="K383" s="122">
        <v>581.7794568559641</v>
      </c>
      <c r="L383" s="122">
        <v>643.24336559556457</v>
      </c>
      <c r="M383" s="122">
        <v>624.46838519198525</v>
      </c>
      <c r="N383" s="122">
        <v>593.55925968256122</v>
      </c>
      <c r="O383" s="122">
        <v>525.22365665657355</v>
      </c>
      <c r="P383" s="122">
        <v>523.96031937566579</v>
      </c>
      <c r="Q383" s="122">
        <v>504.62854920754506</v>
      </c>
      <c r="R383" s="122">
        <v>507.7911922467465</v>
      </c>
      <c r="S383" s="122">
        <v>527.95155992870139</v>
      </c>
      <c r="T383" s="122">
        <v>518.11017928300464</v>
      </c>
      <c r="U383" s="122">
        <v>520.49321272655129</v>
      </c>
      <c r="V383" s="122">
        <v>536.98878344834725</v>
      </c>
      <c r="W383" s="122">
        <v>545.79068961066912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956.83907434838966</v>
      </c>
      <c r="D384" s="98">
        <v>1062.8631566589218</v>
      </c>
      <c r="E384" s="98">
        <v>1136.1978775443736</v>
      </c>
      <c r="F384" s="98">
        <v>901.74432066368342</v>
      </c>
      <c r="G384" s="98">
        <v>703.86830381301718</v>
      </c>
      <c r="H384" s="98">
        <v>627.65305739713665</v>
      </c>
      <c r="I384" s="98">
        <v>671.01293895685615</v>
      </c>
      <c r="J384" s="98">
        <v>654.10249615439147</v>
      </c>
      <c r="K384" s="98">
        <v>791.4330723943317</v>
      </c>
      <c r="L384" s="98">
        <v>778.99841630786511</v>
      </c>
      <c r="M384" s="98">
        <v>854.63891040610065</v>
      </c>
      <c r="N384" s="98">
        <v>783.94910464145744</v>
      </c>
      <c r="O384" s="98">
        <v>709.00707159684453</v>
      </c>
      <c r="P384" s="98">
        <v>636.33855083029005</v>
      </c>
      <c r="Q384" s="98">
        <v>581.58982927724799</v>
      </c>
      <c r="R384" s="98">
        <v>552.14649798025846</v>
      </c>
      <c r="S384" s="98">
        <v>619.98648031267828</v>
      </c>
      <c r="T384" s="98">
        <v>634.83299518550564</v>
      </c>
      <c r="U384" s="98">
        <v>630.23520815233496</v>
      </c>
      <c r="V384" s="98">
        <v>654.55056734566915</v>
      </c>
      <c r="W384" s="98">
        <v>577.72387231761593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418.16796550892644</v>
      </c>
      <c r="D385" s="33">
        <v>497.2616746773661</v>
      </c>
      <c r="E385" s="33">
        <v>463.25839623979732</v>
      </c>
      <c r="F385" s="33">
        <v>462.33300323100872</v>
      </c>
      <c r="G385" s="33">
        <v>509.56137218640936</v>
      </c>
      <c r="H385" s="33">
        <v>533.32977549130419</v>
      </c>
      <c r="I385" s="33">
        <v>576.25412230137567</v>
      </c>
      <c r="J385" s="33">
        <v>538.23872580765931</v>
      </c>
      <c r="K385" s="33">
        <v>515.13569258377413</v>
      </c>
      <c r="L385" s="33">
        <v>593.00372790042957</v>
      </c>
      <c r="M385" s="33">
        <v>544.40555266523154</v>
      </c>
      <c r="N385" s="33">
        <v>517.99873002520008</v>
      </c>
      <c r="O385" s="33">
        <v>470.1462031478668</v>
      </c>
      <c r="P385" s="33">
        <v>493.2539298844473</v>
      </c>
      <c r="Q385" s="33">
        <v>487.67244065262446</v>
      </c>
      <c r="R385" s="33">
        <v>499.61398578903919</v>
      </c>
      <c r="S385" s="33">
        <v>507.92767713638119</v>
      </c>
      <c r="T385" s="33">
        <v>493.94697580190507</v>
      </c>
      <c r="U385" s="33">
        <v>494.96107361297146</v>
      </c>
      <c r="V385" s="33">
        <v>510.50560142106309</v>
      </c>
      <c r="W385" s="33">
        <v>537.94402988273362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125.17308716679574</v>
      </c>
      <c r="D387" s="117">
        <f t="shared" si="184"/>
        <v>157.81750716502179</v>
      </c>
      <c r="E387" s="117">
        <f t="shared" si="184"/>
        <v>181.39144905079161</v>
      </c>
      <c r="F387" s="117">
        <f t="shared" si="184"/>
        <v>155.7472296823114</v>
      </c>
      <c r="G387" s="117">
        <f t="shared" si="184"/>
        <v>123.28251553764473</v>
      </c>
      <c r="H387" s="117">
        <f t="shared" si="184"/>
        <v>110.48682629077376</v>
      </c>
      <c r="I387" s="117">
        <f t="shared" si="184"/>
        <v>108.82810929459865</v>
      </c>
      <c r="J387" s="117">
        <f t="shared" si="184"/>
        <v>101.51191348440767</v>
      </c>
      <c r="K387" s="117">
        <f t="shared" si="184"/>
        <v>143.43790829319275</v>
      </c>
      <c r="L387" s="117">
        <f t="shared" si="184"/>
        <v>139.83284447272607</v>
      </c>
      <c r="M387" s="117">
        <f t="shared" si="184"/>
        <v>155.51412659600237</v>
      </c>
      <c r="N387" s="117">
        <f t="shared" si="184"/>
        <v>145.5120219605416</v>
      </c>
      <c r="O387" s="117">
        <f t="shared" si="184"/>
        <v>111.52763445547771</v>
      </c>
      <c r="P387" s="117">
        <f t="shared" si="184"/>
        <v>101.59274105947381</v>
      </c>
      <c r="Q387" s="117">
        <f t="shared" si="184"/>
        <v>77.924268922424417</v>
      </c>
      <c r="R387" s="117">
        <f t="shared" ref="R387:V387" si="185">R388+R390+R392+R401</f>
        <v>68.898661675417145</v>
      </c>
      <c r="S387" s="117">
        <f t="shared" si="185"/>
        <v>79.6684431882491</v>
      </c>
      <c r="T387" s="117">
        <f t="shared" si="185"/>
        <v>74.969305680598836</v>
      </c>
      <c r="U387" s="117">
        <f t="shared" si="185"/>
        <v>75.994737206781934</v>
      </c>
      <c r="V387" s="117">
        <f t="shared" si="185"/>
        <v>74.608324267160356</v>
      </c>
      <c r="W387" s="117">
        <f t="shared" ref="W387" si="186">W388+W390+W392+W401</f>
        <v>75.874672134051011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71.912546449681273</v>
      </c>
      <c r="D392" s="122">
        <v>85.44793454031651</v>
      </c>
      <c r="E392" s="122">
        <v>92.410615601003926</v>
      </c>
      <c r="F392" s="122">
        <v>82.540453272599478</v>
      </c>
      <c r="G392" s="122">
        <v>66.5332556679801</v>
      </c>
      <c r="H392" s="122">
        <v>55.821763165216744</v>
      </c>
      <c r="I392" s="122">
        <v>51.306668692123125</v>
      </c>
      <c r="J392" s="122">
        <v>47.553465516170419</v>
      </c>
      <c r="K392" s="122">
        <v>70.189751100959043</v>
      </c>
      <c r="L392" s="122">
        <v>59.460135079957091</v>
      </c>
      <c r="M392" s="122">
        <v>70.341594798505128</v>
      </c>
      <c r="N392" s="122">
        <v>59.496213241566245</v>
      </c>
      <c r="O392" s="122">
        <v>48.881217345279275</v>
      </c>
      <c r="P392" s="122">
        <v>49.919469416848635</v>
      </c>
      <c r="Q392" s="122">
        <v>38.492776264269459</v>
      </c>
      <c r="R392" s="122">
        <v>36.654671991079105</v>
      </c>
      <c r="S392" s="122">
        <v>37.987571328549826</v>
      </c>
      <c r="T392" s="122">
        <v>34.234573043565156</v>
      </c>
      <c r="U392" s="122">
        <v>31.799495544994013</v>
      </c>
      <c r="V392" s="122">
        <v>30.206923624611665</v>
      </c>
      <c r="W392" s="122">
        <v>34.193697710233494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340.76006193300759</v>
      </c>
      <c r="D393" s="98">
        <v>327.5523964881404</v>
      </c>
      <c r="E393" s="98">
        <v>327.30235311136596</v>
      </c>
      <c r="F393" s="98">
        <v>336.84655875860761</v>
      </c>
      <c r="G393" s="98">
        <v>335.38004208676028</v>
      </c>
      <c r="H393" s="98">
        <v>332.85779266267025</v>
      </c>
      <c r="I393" s="98">
        <v>335.86459550214641</v>
      </c>
      <c r="J393" s="98">
        <v>337.25739512214903</v>
      </c>
      <c r="K393" s="98">
        <v>338.82982383564917</v>
      </c>
      <c r="L393" s="98">
        <v>356.60287181319831</v>
      </c>
      <c r="M393" s="98">
        <v>343.17843392823238</v>
      </c>
      <c r="N393" s="98">
        <v>309.93592372017389</v>
      </c>
      <c r="O393" s="98">
        <v>301.63776071328635</v>
      </c>
      <c r="P393" s="98">
        <v>302.39264935712112</v>
      </c>
      <c r="Q393" s="98">
        <v>275.55154945107677</v>
      </c>
      <c r="R393" s="98">
        <v>284.37070145333621</v>
      </c>
      <c r="S393" s="98">
        <v>280.1208977687628</v>
      </c>
      <c r="T393" s="98">
        <v>316.89979318905301</v>
      </c>
      <c r="U393" s="98">
        <v>282.34345422740461</v>
      </c>
      <c r="V393" s="98">
        <v>303.20889793064072</v>
      </c>
      <c r="W393" s="98">
        <v>281.28474283318036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73.797211568036573</v>
      </c>
      <c r="D394" s="98">
        <v>66.695571107875082</v>
      </c>
      <c r="E394" s="98">
        <v>57.008785408516786</v>
      </c>
      <c r="F394" s="98">
        <v>64.717563617388237</v>
      </c>
      <c r="G394" s="98">
        <v>71.623942532838356</v>
      </c>
      <c r="H394" s="98">
        <v>73.87522325402675</v>
      </c>
      <c r="I394" s="98">
        <v>59.863539174118038</v>
      </c>
      <c r="J394" s="98">
        <v>67.521273951527718</v>
      </c>
      <c r="K394" s="98">
        <v>69.564787456769807</v>
      </c>
      <c r="L394" s="98">
        <v>57.932463519196276</v>
      </c>
      <c r="M394" s="98">
        <v>41.724212037796065</v>
      </c>
      <c r="N394" s="98">
        <v>35.733356091611043</v>
      </c>
      <c r="O394" s="98">
        <v>33.411864231457066</v>
      </c>
      <c r="P394" s="98">
        <v>56.446732001024259</v>
      </c>
      <c r="Q394" s="98">
        <v>27.005280195895423</v>
      </c>
      <c r="R394" s="98">
        <v>62.417515065602885</v>
      </c>
      <c r="S394" s="98">
        <v>31.619422717057628</v>
      </c>
      <c r="T394" s="98">
        <v>59.263009484149386</v>
      </c>
      <c r="U394" s="98">
        <v>37.098770275637072</v>
      </c>
      <c r="V394" s="98">
        <v>51.501079730932148</v>
      </c>
      <c r="W394" s="98">
        <v>63.046426804855166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73.797211568036573</v>
      </c>
      <c r="D395" s="101">
        <v>66.695571107875082</v>
      </c>
      <c r="E395" s="101">
        <v>57.008785408516786</v>
      </c>
      <c r="F395" s="101">
        <v>64.717563617388237</v>
      </c>
      <c r="G395" s="101">
        <v>71.623942532838356</v>
      </c>
      <c r="H395" s="101">
        <v>73.87522325402675</v>
      </c>
      <c r="I395" s="101">
        <v>59.863539174118038</v>
      </c>
      <c r="J395" s="101">
        <v>67.521273951527718</v>
      </c>
      <c r="K395" s="101">
        <v>69.564787456769807</v>
      </c>
      <c r="L395" s="101">
        <v>57.932463519196276</v>
      </c>
      <c r="M395" s="101">
        <v>41.724212037796065</v>
      </c>
      <c r="N395" s="101">
        <v>35.733356091611043</v>
      </c>
      <c r="O395" s="101">
        <v>33.411864231457066</v>
      </c>
      <c r="P395" s="101">
        <v>56.446732001024259</v>
      </c>
      <c r="Q395" s="101">
        <v>27.005280195895423</v>
      </c>
      <c r="R395" s="101">
        <v>62.417515065602885</v>
      </c>
      <c r="S395" s="101">
        <v>31.619422717057628</v>
      </c>
      <c r="T395" s="101">
        <v>59.263009484149386</v>
      </c>
      <c r="U395" s="101">
        <v>37.098770275637072</v>
      </c>
      <c r="V395" s="101">
        <v>51.501079730932148</v>
      </c>
      <c r="W395" s="101">
        <v>63.046426804855166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53.260540717114473</v>
      </c>
      <c r="D401" s="122">
        <v>72.369572624705285</v>
      </c>
      <c r="E401" s="122">
        <v>88.980833449787696</v>
      </c>
      <c r="F401" s="122">
        <v>73.206776409711921</v>
      </c>
      <c r="G401" s="122">
        <v>56.749259869664627</v>
      </c>
      <c r="H401" s="122">
        <v>54.665063125557026</v>
      </c>
      <c r="I401" s="122">
        <v>57.521440602475515</v>
      </c>
      <c r="J401" s="122">
        <v>53.958447968237259</v>
      </c>
      <c r="K401" s="122">
        <v>73.248157192233705</v>
      </c>
      <c r="L401" s="122">
        <v>80.372709392768968</v>
      </c>
      <c r="M401" s="122">
        <v>85.172531797497257</v>
      </c>
      <c r="N401" s="122">
        <v>86.015808718975364</v>
      </c>
      <c r="O401" s="122">
        <v>62.646417110198428</v>
      </c>
      <c r="P401" s="122">
        <v>51.673271642625181</v>
      </c>
      <c r="Q401" s="122">
        <v>39.431492658154959</v>
      </c>
      <c r="R401" s="122">
        <v>32.24398968433804</v>
      </c>
      <c r="S401" s="122">
        <v>41.680871859699273</v>
      </c>
      <c r="T401" s="122">
        <v>40.73473263703368</v>
      </c>
      <c r="U401" s="122">
        <v>44.195241661787918</v>
      </c>
      <c r="V401" s="122">
        <v>44.401400642548687</v>
      </c>
      <c r="W401" s="122">
        <v>41.680974423817517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379.05981675149525</v>
      </c>
      <c r="D402" s="98">
        <v>422.19631215077885</v>
      </c>
      <c r="E402" s="98">
        <v>449.72834544969351</v>
      </c>
      <c r="F402" s="98">
        <v>351.18729867543891</v>
      </c>
      <c r="G402" s="98">
        <v>269.09825226607154</v>
      </c>
      <c r="H402" s="98">
        <v>236.80602271437147</v>
      </c>
      <c r="I402" s="98">
        <v>253.33903462310502</v>
      </c>
      <c r="J402" s="98">
        <v>247.1157579664916</v>
      </c>
      <c r="K402" s="98">
        <v>303.67843307151469</v>
      </c>
      <c r="L402" s="98">
        <v>297.55184801854199</v>
      </c>
      <c r="M402" s="98">
        <v>330.03279665378955</v>
      </c>
      <c r="N402" s="98">
        <v>302.74981733804253</v>
      </c>
      <c r="O402" s="98">
        <v>271.68608283230463</v>
      </c>
      <c r="P402" s="98">
        <v>240.7854068330318</v>
      </c>
      <c r="Q402" s="98">
        <v>218.4052318390149</v>
      </c>
      <c r="R402" s="98">
        <v>207.14381982975544</v>
      </c>
      <c r="S402" s="98">
        <v>233.25688950465985</v>
      </c>
      <c r="T402" s="98">
        <v>237.50800825626635</v>
      </c>
      <c r="U402" s="98">
        <v>234.15480543800592</v>
      </c>
      <c r="V402" s="98">
        <v>241.50414538447188</v>
      </c>
      <c r="W402" s="98">
        <v>211.30807918288971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84.338490073595651</v>
      </c>
      <c r="D405" s="118">
        <f t="shared" si="189"/>
        <v>78.266673964958898</v>
      </c>
      <c r="E405" s="118">
        <f t="shared" si="189"/>
        <v>76.600236958182322</v>
      </c>
      <c r="F405" s="118">
        <f t="shared" si="189"/>
        <v>69.169630001897573</v>
      </c>
      <c r="G405" s="118">
        <f t="shared" si="189"/>
        <v>66.82292536860399</v>
      </c>
      <c r="H405" s="118">
        <f t="shared" si="189"/>
        <v>63.635538389216194</v>
      </c>
      <c r="I405" s="118">
        <f t="shared" si="189"/>
        <v>59.781082975909968</v>
      </c>
      <c r="J405" s="118">
        <f t="shared" si="189"/>
        <v>59.168390572189239</v>
      </c>
      <c r="K405" s="118">
        <f t="shared" si="189"/>
        <v>55.013044855800501</v>
      </c>
      <c r="L405" s="118">
        <f t="shared" si="189"/>
        <v>56.225006400005093</v>
      </c>
      <c r="M405" s="118">
        <f t="shared" si="189"/>
        <v>49.651999935582168</v>
      </c>
      <c r="N405" s="118">
        <f t="shared" si="189"/>
        <v>48.406582835000187</v>
      </c>
      <c r="O405" s="118">
        <f t="shared" si="189"/>
        <v>46.094840383987048</v>
      </c>
      <c r="P405" s="118">
        <f t="shared" si="189"/>
        <v>39.416530662484057</v>
      </c>
      <c r="Q405" s="118">
        <f t="shared" si="189"/>
        <v>38.544185577650943</v>
      </c>
      <c r="R405" s="118">
        <f t="shared" ref="R405:V405" si="190">R406+R408+R410+R419</f>
        <v>40.791416820972017</v>
      </c>
      <c r="S405" s="118">
        <f t="shared" si="190"/>
        <v>40.7734522873834</v>
      </c>
      <c r="T405" s="118">
        <f t="shared" si="190"/>
        <v>39.607988314355524</v>
      </c>
      <c r="U405" s="118">
        <f t="shared" si="190"/>
        <v>36.605430168207889</v>
      </c>
      <c r="V405" s="118">
        <f t="shared" si="190"/>
        <v>34.457189099490428</v>
      </c>
      <c r="W405" s="118">
        <f t="shared" ref="W405" si="191">W406+W408+W410+W419</f>
        <v>35.584112249950124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60.068957060402852</v>
      </c>
      <c r="D406" s="123">
        <f t="shared" si="192"/>
        <v>51.964912348111092</v>
      </c>
      <c r="E406" s="123">
        <f t="shared" si="192"/>
        <v>50.091978810582312</v>
      </c>
      <c r="F406" s="123">
        <f t="shared" si="192"/>
        <v>44.222784466222087</v>
      </c>
      <c r="G406" s="123">
        <f t="shared" si="192"/>
        <v>42.5773340132125</v>
      </c>
      <c r="H406" s="123">
        <f t="shared" si="192"/>
        <v>39.085255120654253</v>
      </c>
      <c r="I406" s="123">
        <f t="shared" si="192"/>
        <v>34.901311671573602</v>
      </c>
      <c r="J406" s="123">
        <f t="shared" si="192"/>
        <v>35.28515755930087</v>
      </c>
      <c r="K406" s="123">
        <f t="shared" si="192"/>
        <v>31.23790123747964</v>
      </c>
      <c r="L406" s="123">
        <f t="shared" si="192"/>
        <v>31.49922002844707</v>
      </c>
      <c r="M406" s="123">
        <f t="shared" si="192"/>
        <v>24.656177182875549</v>
      </c>
      <c r="N406" s="123">
        <f t="shared" si="192"/>
        <v>24.089565442017332</v>
      </c>
      <c r="O406" s="123">
        <f t="shared" si="192"/>
        <v>23.849249147917767</v>
      </c>
      <c r="P406" s="123">
        <f t="shared" si="192"/>
        <v>18.907367379131323</v>
      </c>
      <c r="Q406" s="123">
        <f t="shared" si="192"/>
        <v>18.174740274044055</v>
      </c>
      <c r="R406" s="123">
        <f t="shared" si="192"/>
        <v>18.688426445686858</v>
      </c>
      <c r="S406" s="123">
        <f t="shared" si="192"/>
        <v>17.441435966073321</v>
      </c>
      <c r="T406" s="123">
        <f t="shared" si="192"/>
        <v>16.954286766619674</v>
      </c>
      <c r="U406" s="123">
        <f t="shared" si="192"/>
        <v>15.054182866889976</v>
      </c>
      <c r="V406" s="123">
        <f t="shared" si="192"/>
        <v>13.608251152969487</v>
      </c>
      <c r="W406" s="123">
        <f t="shared" si="192"/>
        <v>14.99760527414313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60.068957060402852</v>
      </c>
      <c r="D407" s="99">
        <v>51.964912348111092</v>
      </c>
      <c r="E407" s="99">
        <v>50.091978810582312</v>
      </c>
      <c r="F407" s="99">
        <v>44.222784466222087</v>
      </c>
      <c r="G407" s="99">
        <v>42.5773340132125</v>
      </c>
      <c r="H407" s="99">
        <v>39.085255120654253</v>
      </c>
      <c r="I407" s="99">
        <v>34.901311671573602</v>
      </c>
      <c r="J407" s="99">
        <v>35.28515755930087</v>
      </c>
      <c r="K407" s="99">
        <v>31.23790123747964</v>
      </c>
      <c r="L407" s="99">
        <v>31.49922002844707</v>
      </c>
      <c r="M407" s="99">
        <v>24.656177182875549</v>
      </c>
      <c r="N407" s="99">
        <v>24.089565442017332</v>
      </c>
      <c r="O407" s="99">
        <v>23.849249147917767</v>
      </c>
      <c r="P407" s="99">
        <v>18.907367379131323</v>
      </c>
      <c r="Q407" s="99">
        <v>18.174740274044055</v>
      </c>
      <c r="R407" s="99">
        <v>18.688426445686858</v>
      </c>
      <c r="S407" s="99">
        <v>17.441435966073321</v>
      </c>
      <c r="T407" s="99">
        <v>16.954286766619674</v>
      </c>
      <c r="U407" s="99">
        <v>15.054182866889976</v>
      </c>
      <c r="V407" s="99">
        <v>13.608251152969487</v>
      </c>
      <c r="W407" s="99">
        <v>14.99760527414313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0.81585477176576038</v>
      </c>
      <c r="D408" s="123">
        <f t="shared" si="193"/>
        <v>0.70996766365804864</v>
      </c>
      <c r="E408" s="123">
        <f t="shared" si="193"/>
        <v>1.4346019808327359</v>
      </c>
      <c r="F408" s="123">
        <f t="shared" si="193"/>
        <v>1.0499955627823203</v>
      </c>
      <c r="G408" s="123">
        <f t="shared" si="193"/>
        <v>1.0262000374049025</v>
      </c>
      <c r="H408" s="123">
        <f t="shared" si="193"/>
        <v>1.1502359148253511</v>
      </c>
      <c r="I408" s="123">
        <f t="shared" si="193"/>
        <v>0.78690192652448832</v>
      </c>
      <c r="J408" s="123">
        <f t="shared" si="193"/>
        <v>0.77908769534578814</v>
      </c>
      <c r="K408" s="123">
        <f t="shared" si="193"/>
        <v>1.4039641060624766</v>
      </c>
      <c r="L408" s="123">
        <f t="shared" si="193"/>
        <v>1.5079423666062224</v>
      </c>
      <c r="M408" s="123">
        <f t="shared" si="193"/>
        <v>1.5946768456224989</v>
      </c>
      <c r="N408" s="123">
        <f t="shared" si="193"/>
        <v>1.7367759244589773</v>
      </c>
      <c r="O408" s="123">
        <f t="shared" si="193"/>
        <v>1.4158069377748992</v>
      </c>
      <c r="P408" s="123">
        <f t="shared" si="193"/>
        <v>0.78605889792564476</v>
      </c>
      <c r="Q408" s="123">
        <f t="shared" si="193"/>
        <v>1.0325890691932205</v>
      </c>
      <c r="R408" s="123">
        <f t="shared" si="193"/>
        <v>1.5821403310109607</v>
      </c>
      <c r="S408" s="123">
        <f t="shared" si="193"/>
        <v>1.7703921414712873</v>
      </c>
      <c r="T408" s="123">
        <f t="shared" si="193"/>
        <v>1.5992941110696288</v>
      </c>
      <c r="U408" s="123">
        <f t="shared" si="193"/>
        <v>1.6667883964114865</v>
      </c>
      <c r="V408" s="123">
        <f t="shared" si="193"/>
        <v>1.5910437715788133</v>
      </c>
      <c r="W408" s="123">
        <f t="shared" si="193"/>
        <v>1.7376458720646912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0.81585477176576038</v>
      </c>
      <c r="D409" s="99">
        <f>RES_hhdet_in_fecs!D147</f>
        <v>0.70996766365804864</v>
      </c>
      <c r="E409" s="99">
        <f>RES_hhdet_in_fecs!E147</f>
        <v>1.4346019808327359</v>
      </c>
      <c r="F409" s="99">
        <f>RES_hhdet_in_fecs!F147</f>
        <v>1.0499955627823203</v>
      </c>
      <c r="G409" s="99">
        <f>RES_hhdet_in_fecs!G147</f>
        <v>1.0262000374049025</v>
      </c>
      <c r="H409" s="99">
        <f>RES_hhdet_in_fecs!H147</f>
        <v>1.1502359148253511</v>
      </c>
      <c r="I409" s="99">
        <f>RES_hhdet_in_fecs!I147</f>
        <v>0.78690192652448832</v>
      </c>
      <c r="J409" s="99">
        <f>RES_hhdet_in_fecs!J147</f>
        <v>0.77908769534578814</v>
      </c>
      <c r="K409" s="99">
        <f>RES_hhdet_in_fecs!K147</f>
        <v>1.4039641060624766</v>
      </c>
      <c r="L409" s="99">
        <f>RES_hhdet_in_fecs!L147</f>
        <v>1.5079423666062224</v>
      </c>
      <c r="M409" s="99">
        <f>RES_hhdet_in_fecs!M147</f>
        <v>1.5946768456224989</v>
      </c>
      <c r="N409" s="99">
        <f>RES_hhdet_in_fecs!N147</f>
        <v>1.7367759244589773</v>
      </c>
      <c r="O409" s="99">
        <f>RES_hhdet_in_fecs!O147</f>
        <v>1.4158069377748992</v>
      </c>
      <c r="P409" s="99">
        <f>RES_hhdet_in_fecs!P147</f>
        <v>0.78605889792564476</v>
      </c>
      <c r="Q409" s="99">
        <f>RES_hhdet_in_fecs!Q147</f>
        <v>1.0325890691932205</v>
      </c>
      <c r="R409" s="99">
        <f>RES_hhdet_in_fecs!R147</f>
        <v>1.5821403310109607</v>
      </c>
      <c r="S409" s="99">
        <f>RES_hhdet_in_fecs!S147</f>
        <v>1.7703921414712873</v>
      </c>
      <c r="T409" s="99">
        <f>RES_hhdet_in_fecs!T147</f>
        <v>1.5992941110696288</v>
      </c>
      <c r="U409" s="99">
        <f>RES_hhdet_in_fecs!U147</f>
        <v>1.6667883964114865</v>
      </c>
      <c r="V409" s="99">
        <f>RES_hhdet_in_fecs!V147</f>
        <v>1.5910437715788133</v>
      </c>
      <c r="W409" s="99">
        <f>RES_hhdet_in_fecs!W147</f>
        <v>1.7376458720646912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15.992120641091001</v>
      </c>
      <c r="D410" s="123">
        <v>16.385218772872317</v>
      </c>
      <c r="E410" s="123">
        <v>15.811192165214818</v>
      </c>
      <c r="F410" s="123">
        <v>15.524200808078632</v>
      </c>
      <c r="G410" s="123">
        <v>15.133631167462712</v>
      </c>
      <c r="H410" s="123">
        <v>15.228400723539863</v>
      </c>
      <c r="I410" s="123">
        <v>15.4015663318885</v>
      </c>
      <c r="J410" s="123">
        <v>14.783637201012867</v>
      </c>
      <c r="K410" s="123">
        <v>13.997251952898075</v>
      </c>
      <c r="L410" s="123">
        <v>14.314573703989902</v>
      </c>
      <c r="M410" s="123">
        <v>14.91415043806664</v>
      </c>
      <c r="N410" s="123">
        <v>14.477641141169087</v>
      </c>
      <c r="O410" s="123">
        <v>13.988816506863532</v>
      </c>
      <c r="P410" s="123">
        <v>13.136819206077098</v>
      </c>
      <c r="Q410" s="123">
        <v>13.142188536355105</v>
      </c>
      <c r="R410" s="123">
        <v>14.055246491041014</v>
      </c>
      <c r="S410" s="123">
        <v>14.726822092351908</v>
      </c>
      <c r="T410" s="123">
        <v>14.579817158092686</v>
      </c>
      <c r="U410" s="123">
        <v>13.597376965895892</v>
      </c>
      <c r="V410" s="123">
        <v>13.140274161113149</v>
      </c>
      <c r="W410" s="123">
        <v>12.708370465420327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15.809312225391588</v>
      </c>
      <c r="D411" s="99">
        <v>15.37719577023022</v>
      </c>
      <c r="E411" s="99">
        <v>15.143699737408028</v>
      </c>
      <c r="F411" s="99">
        <v>15.448027937869442</v>
      </c>
      <c r="G411" s="99">
        <v>15.374678733147004</v>
      </c>
      <c r="H411" s="99">
        <v>15.475498101715193</v>
      </c>
      <c r="I411" s="99">
        <v>15.449751750720568</v>
      </c>
      <c r="J411" s="99">
        <v>15.790671801535584</v>
      </c>
      <c r="K411" s="99">
        <v>15.053363161389422</v>
      </c>
      <c r="L411" s="99">
        <v>15.335544846114532</v>
      </c>
      <c r="M411" s="99">
        <v>14.344428902692703</v>
      </c>
      <c r="N411" s="99">
        <v>12.98205757037065</v>
      </c>
      <c r="O411" s="99">
        <v>12.383866472200655</v>
      </c>
      <c r="P411" s="99">
        <v>12.271431918293908</v>
      </c>
      <c r="Q411" s="99">
        <v>11.202135652738336</v>
      </c>
      <c r="R411" s="99">
        <v>12.257848095506473</v>
      </c>
      <c r="S411" s="99">
        <v>12.266290294246877</v>
      </c>
      <c r="T411" s="99">
        <v>13.586910199132069</v>
      </c>
      <c r="U411" s="99">
        <v>11.786807275090434</v>
      </c>
      <c r="V411" s="99">
        <v>12.104506500569016</v>
      </c>
      <c r="W411" s="99">
        <v>11.261399481065901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10.782459482801597</v>
      </c>
      <c r="D412" s="99">
        <v>10.331183390231054</v>
      </c>
      <c r="E412" s="99">
        <v>10.060549476488143</v>
      </c>
      <c r="F412" s="99">
        <v>10.371792618107673</v>
      </c>
      <c r="G412" s="99">
        <v>10.407744254486049</v>
      </c>
      <c r="H412" s="99">
        <v>10.913498935089327</v>
      </c>
      <c r="I412" s="99">
        <v>9.9264028941204572</v>
      </c>
      <c r="J412" s="99">
        <v>10.745837832527458</v>
      </c>
      <c r="K412" s="99">
        <v>10.236868818427162</v>
      </c>
      <c r="L412" s="99">
        <v>9.9177480371181801</v>
      </c>
      <c r="M412" s="99">
        <v>8.5824255881758376</v>
      </c>
      <c r="N412" s="99">
        <v>8.1130332142389445</v>
      </c>
      <c r="O412" s="99">
        <v>8.1453073458963257</v>
      </c>
      <c r="P412" s="99">
        <v>8.7267132187367853</v>
      </c>
      <c r="Q412" s="99">
        <v>7.1180693981171821</v>
      </c>
      <c r="R412" s="99">
        <v>9.6988381008999891</v>
      </c>
      <c r="S412" s="99">
        <v>8.0351904720645742</v>
      </c>
      <c r="T412" s="99">
        <v>9.8732210756302958</v>
      </c>
      <c r="U412" s="99">
        <v>8.1863666923633449</v>
      </c>
      <c r="V412" s="99">
        <v>9.1314634511303847</v>
      </c>
      <c r="W412" s="99">
        <v>10.460738268139544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3.4237673054295206</v>
      </c>
      <c r="D413" s="102">
        <v>3.1310741882184305</v>
      </c>
      <c r="E413" s="102">
        <v>2.6376954531920429</v>
      </c>
      <c r="F413" s="102">
        <v>2.9679944913693093</v>
      </c>
      <c r="G413" s="102">
        <v>3.2834246760542243</v>
      </c>
      <c r="H413" s="102">
        <v>3.4346676041023088</v>
      </c>
      <c r="I413" s="102">
        <v>2.7537193010084602</v>
      </c>
      <c r="J413" s="102">
        <v>3.1614022168557212</v>
      </c>
      <c r="K413" s="102">
        <v>3.0905898334957791</v>
      </c>
      <c r="L413" s="102">
        <v>2.4913593315365068</v>
      </c>
      <c r="M413" s="102">
        <v>1.7440198273712173</v>
      </c>
      <c r="N413" s="102">
        <v>1.4967367460852177</v>
      </c>
      <c r="O413" s="102">
        <v>1.3717382871800246</v>
      </c>
      <c r="P413" s="102">
        <v>2.2906715167626457</v>
      </c>
      <c r="Q413" s="102">
        <v>1.0978592306857609</v>
      </c>
      <c r="R413" s="102">
        <v>2.6905177441379151</v>
      </c>
      <c r="S413" s="102">
        <v>1.384591514140092</v>
      </c>
      <c r="T413" s="102">
        <v>2.5408700330425615</v>
      </c>
      <c r="U413" s="102">
        <v>1.5487380664741659</v>
      </c>
      <c r="V413" s="102">
        <v>2.0559922833530884</v>
      </c>
      <c r="W413" s="102">
        <v>2.5241006353633795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7.3586921773720748</v>
      </c>
      <c r="D414" s="105">
        <v>7.2001092020126256</v>
      </c>
      <c r="E414" s="105">
        <v>7.4228540232960984</v>
      </c>
      <c r="F414" s="105">
        <v>7.4037981267383648</v>
      </c>
      <c r="G414" s="105">
        <v>7.1243195784318258</v>
      </c>
      <c r="H414" s="105">
        <v>7.4788313309870187</v>
      </c>
      <c r="I414" s="105">
        <v>7.1726835931119979</v>
      </c>
      <c r="J414" s="105">
        <v>7.5844356156717376</v>
      </c>
      <c r="K414" s="105">
        <v>7.1462789849313832</v>
      </c>
      <c r="L414" s="105">
        <v>7.4263887055816733</v>
      </c>
      <c r="M414" s="105">
        <v>6.83840576080462</v>
      </c>
      <c r="N414" s="105">
        <v>6.6162964681537257</v>
      </c>
      <c r="O414" s="105">
        <v>6.7735690587163049</v>
      </c>
      <c r="P414" s="105">
        <v>6.4360417019741396</v>
      </c>
      <c r="Q414" s="105">
        <v>6.0202101674314203</v>
      </c>
      <c r="R414" s="105">
        <v>7.0083203567620709</v>
      </c>
      <c r="S414" s="105">
        <v>6.6505989579244824</v>
      </c>
      <c r="T414" s="105">
        <v>7.3323510425877343</v>
      </c>
      <c r="U414" s="105">
        <v>6.6376286258891826</v>
      </c>
      <c r="V414" s="105">
        <v>7.0754711677772972</v>
      </c>
      <c r="W414" s="105">
        <v>7.9366376327761632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16.190874490387088</v>
      </c>
      <c r="D415" s="102">
        <v>16.993417466367895</v>
      </c>
      <c r="E415" s="102">
        <v>15.994855075673152</v>
      </c>
      <c r="F415" s="102">
        <v>15.719490142866187</v>
      </c>
      <c r="G415" s="102">
        <v>15.0766119803818</v>
      </c>
      <c r="H415" s="102">
        <v>15.170768933633809</v>
      </c>
      <c r="I415" s="102">
        <v>15.384930952275033</v>
      </c>
      <c r="J415" s="102">
        <v>14.689212372764388</v>
      </c>
      <c r="K415" s="102">
        <v>13.264171388454228</v>
      </c>
      <c r="L415" s="102">
        <v>14.512194447410019</v>
      </c>
      <c r="M415" s="102">
        <v>15.036921072702643</v>
      </c>
      <c r="N415" s="102">
        <v>15.307797995016086</v>
      </c>
      <c r="O415" s="102">
        <v>14.479347757765545</v>
      </c>
      <c r="P415" s="102">
        <v>13.595475079599826</v>
      </c>
      <c r="Q415" s="102">
        <v>13.671998896715728</v>
      </c>
      <c r="R415" s="102">
        <v>14.565223376423297</v>
      </c>
      <c r="S415" s="102">
        <v>15.142685935642861</v>
      </c>
      <c r="T415" s="102">
        <v>14.695733593572905</v>
      </c>
      <c r="U415" s="102">
        <v>13.980031000128378</v>
      </c>
      <c r="V415" s="102">
        <v>13.54379607496244</v>
      </c>
      <c r="W415" s="102">
        <v>13.237329182365098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15.359584955685563</v>
      </c>
      <c r="D416" s="105">
        <v>15.766369639905458</v>
      </c>
      <c r="E416" s="105">
        <v>16.655675335550907</v>
      </c>
      <c r="F416" s="105">
        <v>14.522149301467392</v>
      </c>
      <c r="G416" s="105">
        <v>15.088528952919685</v>
      </c>
      <c r="H416" s="105">
        <v>15.263558860558804</v>
      </c>
      <c r="I416" s="105">
        <v>15.432345961553292</v>
      </c>
      <c r="J416" s="105">
        <v>14.438144470746018</v>
      </c>
      <c r="K416" s="105">
        <v>14.927897506789035</v>
      </c>
      <c r="L416" s="105">
        <v>13.252669525277765</v>
      </c>
      <c r="M416" s="105">
        <v>15.260762972149845</v>
      </c>
      <c r="N416" s="105">
        <v>13.901938041820729</v>
      </c>
      <c r="O416" s="105">
        <v>13.999184372728244</v>
      </c>
      <c r="P416" s="105">
        <v>12.95251450326233</v>
      </c>
      <c r="Q416" s="105">
        <v>13.181209008513012</v>
      </c>
      <c r="R416" s="105">
        <v>13.923718586703199</v>
      </c>
      <c r="S416" s="105">
        <v>15.159846089473335</v>
      </c>
      <c r="T416" s="105">
        <v>14.755405472848766</v>
      </c>
      <c r="U416" s="105">
        <v>13.557738241851423</v>
      </c>
      <c r="V416" s="105">
        <v>12.659734531783371</v>
      </c>
      <c r="W416" s="105">
        <v>12.410732012889722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7.9463036597467127</v>
      </c>
      <c r="D417" s="99">
        <v>8.1311804080044379</v>
      </c>
      <c r="E417" s="99">
        <v>8.242680420055585</v>
      </c>
      <c r="F417" s="99">
        <v>7.1408685672789094</v>
      </c>
      <c r="G417" s="99">
        <v>7.312338616985361</v>
      </c>
      <c r="H417" s="99">
        <v>7.0273732244133065</v>
      </c>
      <c r="I417" s="99">
        <v>8.0375878944664993</v>
      </c>
      <c r="J417" s="99">
        <v>6.8356499834927051</v>
      </c>
      <c r="K417" s="99">
        <v>6.9292559324865293</v>
      </c>
      <c r="L417" s="99">
        <v>6.1802965920352948</v>
      </c>
      <c r="M417" s="99">
        <v>7.0236140635538131</v>
      </c>
      <c r="N417" s="99">
        <v>6.0736628629488862</v>
      </c>
      <c r="O417" s="99">
        <v>6.7897810924277602</v>
      </c>
      <c r="P417" s="99">
        <v>5.5996338435905813</v>
      </c>
      <c r="Q417" s="99">
        <v>5.5512552611818018</v>
      </c>
      <c r="R417" s="99">
        <v>5.7500463006046205</v>
      </c>
      <c r="S417" s="99">
        <v>6.4287986446262853</v>
      </c>
      <c r="T417" s="99">
        <v>5.9195498085779334</v>
      </c>
      <c r="U417" s="99">
        <v>5.5223633387652544</v>
      </c>
      <c r="V417" s="99">
        <v>5.1188944638576181</v>
      </c>
      <c r="W417" s="99">
        <v>4.8179453327966568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7.4132812959388481</v>
      </c>
      <c r="D418" s="99">
        <v>7.6351892319010153</v>
      </c>
      <c r="E418" s="99">
        <v>8.4129949154953216</v>
      </c>
      <c r="F418" s="99">
        <v>7.3812807341884827</v>
      </c>
      <c r="G418" s="99">
        <v>7.7761903359343236</v>
      </c>
      <c r="H418" s="99">
        <v>8.2361856361454979</v>
      </c>
      <c r="I418" s="99">
        <v>7.3947580670867916</v>
      </c>
      <c r="J418" s="99">
        <v>7.6024944872533142</v>
      </c>
      <c r="K418" s="99">
        <v>7.9986415743025043</v>
      </c>
      <c r="L418" s="99">
        <v>7.0723729332424758</v>
      </c>
      <c r="M418" s="99">
        <v>8.2371489085960405</v>
      </c>
      <c r="N418" s="99">
        <v>7.8282751788718388</v>
      </c>
      <c r="O418" s="99">
        <v>7.2094032803004824</v>
      </c>
      <c r="P418" s="99">
        <v>7.3528806596717491</v>
      </c>
      <c r="Q418" s="99">
        <v>7.6299537473312071</v>
      </c>
      <c r="R418" s="99">
        <v>8.1736722860985829</v>
      </c>
      <c r="S418" s="99">
        <v>8.7310474448470536</v>
      </c>
      <c r="T418" s="99">
        <v>8.8358556642708308</v>
      </c>
      <c r="U418" s="99">
        <v>8.0353749030861685</v>
      </c>
      <c r="V418" s="99">
        <v>7.5408400679257532</v>
      </c>
      <c r="W418" s="99">
        <v>7.5927866800930692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7.4615576003360413</v>
      </c>
      <c r="D419" s="123">
        <v>9.2065751803174436</v>
      </c>
      <c r="E419" s="123">
        <v>9.2624640015524555</v>
      </c>
      <c r="F419" s="123">
        <v>8.3726491648145345</v>
      </c>
      <c r="G419" s="123">
        <v>8.0857601505238677</v>
      </c>
      <c r="H419" s="123">
        <v>8.1716466301967241</v>
      </c>
      <c r="I419" s="123">
        <v>8.6913030459233749</v>
      </c>
      <c r="J419" s="123">
        <v>8.3205081165297159</v>
      </c>
      <c r="K419" s="123">
        <v>8.3739275593603129</v>
      </c>
      <c r="L419" s="123">
        <v>8.9032703009619016</v>
      </c>
      <c r="M419" s="123">
        <v>8.4869954690174776</v>
      </c>
      <c r="N419" s="123">
        <v>8.1026003273547875</v>
      </c>
      <c r="O419" s="123">
        <v>6.8409677914308489</v>
      </c>
      <c r="P419" s="123">
        <v>6.5862851793499901</v>
      </c>
      <c r="Q419" s="123">
        <v>6.194667698058562</v>
      </c>
      <c r="R419" s="123">
        <v>6.4656035532331817</v>
      </c>
      <c r="S419" s="123">
        <v>6.8348020874868869</v>
      </c>
      <c r="T419" s="123">
        <v>6.474590278573535</v>
      </c>
      <c r="U419" s="123">
        <v>6.2870819390105348</v>
      </c>
      <c r="V419" s="123">
        <v>6.117620013828974</v>
      </c>
      <c r="W419" s="123">
        <v>6.1404906383219711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17.586201156115091</v>
      </c>
      <c r="D420" s="99">
        <v>19.8203261982448</v>
      </c>
      <c r="E420" s="99">
        <v>20.808133403716027</v>
      </c>
      <c r="F420" s="99">
        <v>16.105704690457809</v>
      </c>
      <c r="G420" s="99">
        <v>12.336151997893511</v>
      </c>
      <c r="H420" s="99">
        <v>11.009780259838788</v>
      </c>
      <c r="I420" s="99">
        <v>11.65358077662926</v>
      </c>
      <c r="J420" s="99">
        <v>11.570165361750739</v>
      </c>
      <c r="K420" s="99">
        <v>13.491674627569298</v>
      </c>
      <c r="L420" s="99">
        <v>12.796082337000737</v>
      </c>
      <c r="M420" s="99">
        <v>13.794957722043668</v>
      </c>
      <c r="N420" s="99">
        <v>12.681058429516415</v>
      </c>
      <c r="O420" s="99">
        <v>11.154187606334093</v>
      </c>
      <c r="P420" s="99">
        <v>9.7713411127950387</v>
      </c>
      <c r="Q420" s="99">
        <v>8.8789376768240498</v>
      </c>
      <c r="R420" s="99">
        <v>8.9289700535931029</v>
      </c>
      <c r="S420" s="99">
        <v>10.214149471129842</v>
      </c>
      <c r="T420" s="99">
        <v>10.18302961727551</v>
      </c>
      <c r="U420" s="99">
        <v>9.7751073131349013</v>
      </c>
      <c r="V420" s="99">
        <v>9.641169892017512</v>
      </c>
      <c r="W420" s="99">
        <v>8.4598427532434464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5.8064158304938767</v>
      </c>
      <c r="D421" s="110">
        <v>7.0108807455437319</v>
      </c>
      <c r="E421" s="110">
        <v>6.4146459239034677</v>
      </c>
      <c r="F421" s="110">
        <v>6.336132137594559</v>
      </c>
      <c r="G421" s="110">
        <v>6.9498631124818617</v>
      </c>
      <c r="H421" s="110">
        <v>7.319851655725329</v>
      </c>
      <c r="I421" s="110">
        <v>7.8211336242886498</v>
      </c>
      <c r="J421" s="110">
        <v>7.4127171487302119</v>
      </c>
      <c r="K421" s="110">
        <v>6.7471207506983673</v>
      </c>
      <c r="L421" s="110">
        <v>7.4626353832944741</v>
      </c>
      <c r="M421" s="110">
        <v>6.6406665677516052</v>
      </c>
      <c r="N421" s="110">
        <v>6.2855353505538609</v>
      </c>
      <c r="O421" s="110">
        <v>5.5483529822796944</v>
      </c>
      <c r="P421" s="110">
        <v>5.7159959180069686</v>
      </c>
      <c r="Q421" s="110">
        <v>5.6032693597066041</v>
      </c>
      <c r="R421" s="110">
        <v>6.0114649530966968</v>
      </c>
      <c r="S421" s="110">
        <v>6.0995631624974811</v>
      </c>
      <c r="T421" s="110">
        <v>5.7068931180353486</v>
      </c>
      <c r="U421" s="110">
        <v>5.4755717351153796</v>
      </c>
      <c r="V421" s="110">
        <v>5.3238687648024765</v>
      </c>
      <c r="W421" s="110">
        <v>5.5705766713343419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110.0932644050925</v>
      </c>
      <c r="D423" s="118">
        <f t="shared" si="194"/>
        <v>104.08318271183651</v>
      </c>
      <c r="E423" s="118">
        <f t="shared" si="194"/>
        <v>107.11587969407869</v>
      </c>
      <c r="F423" s="118">
        <f t="shared" si="194"/>
        <v>99.685519017979729</v>
      </c>
      <c r="G423" s="118">
        <f t="shared" si="194"/>
        <v>102.23840017157067</v>
      </c>
      <c r="H423" s="118">
        <f t="shared" si="194"/>
        <v>101.81726952687529</v>
      </c>
      <c r="I423" s="118">
        <f t="shared" si="194"/>
        <v>97.690541916723632</v>
      </c>
      <c r="J423" s="118">
        <f t="shared" si="194"/>
        <v>101.43452555339556</v>
      </c>
      <c r="K423" s="118">
        <f t="shared" si="194"/>
        <v>97.519287967228479</v>
      </c>
      <c r="L423" s="118">
        <f t="shared" si="194"/>
        <v>103.85315591042004</v>
      </c>
      <c r="M423" s="118">
        <f t="shared" si="194"/>
        <v>90.250935492812062</v>
      </c>
      <c r="N423" s="118">
        <f t="shared" si="194"/>
        <v>92.27403465516899</v>
      </c>
      <c r="O423" s="118">
        <f t="shared" si="194"/>
        <v>93.341973903671644</v>
      </c>
      <c r="P423" s="118">
        <f t="shared" si="194"/>
        <v>79.36706630671344</v>
      </c>
      <c r="Q423" s="118">
        <f t="shared" si="194"/>
        <v>80.407750661981666</v>
      </c>
      <c r="R423" s="118">
        <f t="shared" ref="R423:V423" si="195">R424+R426+R428+R437</f>
        <v>86.579511312662319</v>
      </c>
      <c r="S423" s="118">
        <f t="shared" si="195"/>
        <v>84.791906592628649</v>
      </c>
      <c r="T423" s="118">
        <f t="shared" si="195"/>
        <v>82.765115696168507</v>
      </c>
      <c r="U423" s="118">
        <f t="shared" si="195"/>
        <v>75.977464394570561</v>
      </c>
      <c r="V423" s="118">
        <f t="shared" si="195"/>
        <v>70.620205722022433</v>
      </c>
      <c r="W423" s="118">
        <f t="shared" ref="W423" si="196">W424+W426+W428+W437</f>
        <v>76.683883326344642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91.924002841211575</v>
      </c>
      <c r="D424" s="123">
        <f t="shared" si="197"/>
        <v>84.745911389399893</v>
      </c>
      <c r="E424" s="123">
        <f t="shared" si="197"/>
        <v>86.473263869426361</v>
      </c>
      <c r="F424" s="123">
        <f t="shared" si="197"/>
        <v>80.690496014688975</v>
      </c>
      <c r="G424" s="123">
        <f t="shared" si="197"/>
        <v>83.312291874346442</v>
      </c>
      <c r="H424" s="123">
        <f t="shared" si="197"/>
        <v>82.090783784400926</v>
      </c>
      <c r="I424" s="123">
        <f t="shared" si="197"/>
        <v>78.016372053472068</v>
      </c>
      <c r="J424" s="123">
        <f t="shared" si="197"/>
        <v>82.541145024548086</v>
      </c>
      <c r="K424" s="123">
        <f t="shared" si="197"/>
        <v>77.353251671198166</v>
      </c>
      <c r="L424" s="123">
        <f t="shared" si="197"/>
        <v>82.469135719065491</v>
      </c>
      <c r="M424" s="123">
        <f t="shared" si="197"/>
        <v>68.124376715147918</v>
      </c>
      <c r="N424" s="123">
        <f t="shared" si="197"/>
        <v>70.090592740829862</v>
      </c>
      <c r="O424" s="123">
        <f t="shared" si="197"/>
        <v>73.03383401292524</v>
      </c>
      <c r="P424" s="123">
        <f t="shared" si="197"/>
        <v>61.367203163834965</v>
      </c>
      <c r="Q424" s="123">
        <f t="shared" si="197"/>
        <v>61.411817066154811</v>
      </c>
      <c r="R424" s="123">
        <f t="shared" si="197"/>
        <v>64.361222699750741</v>
      </c>
      <c r="S424" s="123">
        <f t="shared" si="197"/>
        <v>60.69562802222454</v>
      </c>
      <c r="T424" s="123">
        <f t="shared" si="197"/>
        <v>59.360632983040603</v>
      </c>
      <c r="U424" s="123">
        <f t="shared" si="197"/>
        <v>53.161143385387291</v>
      </c>
      <c r="V424" s="123">
        <f t="shared" si="197"/>
        <v>48.361899637341722</v>
      </c>
      <c r="W424" s="123">
        <f t="shared" si="197"/>
        <v>53.91700562173606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91.924002841211575</v>
      </c>
      <c r="D425" s="99">
        <v>84.745911389399893</v>
      </c>
      <c r="E425" s="99">
        <v>86.473263869426361</v>
      </c>
      <c r="F425" s="99">
        <v>80.690496014688975</v>
      </c>
      <c r="G425" s="99">
        <v>83.312291874346442</v>
      </c>
      <c r="H425" s="99">
        <v>82.090783784400926</v>
      </c>
      <c r="I425" s="99">
        <v>78.016372053472068</v>
      </c>
      <c r="J425" s="99">
        <v>82.541145024548086</v>
      </c>
      <c r="K425" s="99">
        <v>77.353251671198166</v>
      </c>
      <c r="L425" s="99">
        <v>82.469135719065491</v>
      </c>
      <c r="M425" s="99">
        <v>68.124376715147918</v>
      </c>
      <c r="N425" s="99">
        <v>70.090592740829862</v>
      </c>
      <c r="O425" s="99">
        <v>73.03383401292524</v>
      </c>
      <c r="P425" s="99">
        <v>61.367203163834965</v>
      </c>
      <c r="Q425" s="99">
        <v>61.411817066154811</v>
      </c>
      <c r="R425" s="99">
        <v>64.361222699750741</v>
      </c>
      <c r="S425" s="99">
        <v>60.69562802222454</v>
      </c>
      <c r="T425" s="99">
        <v>59.360632983040603</v>
      </c>
      <c r="U425" s="99">
        <v>53.161143385387291</v>
      </c>
      <c r="V425" s="99">
        <v>48.361899637341722</v>
      </c>
      <c r="W425" s="99">
        <v>53.91700562173606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1.916018636789973</v>
      </c>
      <c r="D426" s="123">
        <f t="shared" si="198"/>
        <v>1.6939902233038209</v>
      </c>
      <c r="E426" s="123">
        <f t="shared" si="198"/>
        <v>3.5062408196938084</v>
      </c>
      <c r="F426" s="123">
        <f t="shared" si="198"/>
        <v>2.6548522294193733</v>
      </c>
      <c r="G426" s="123">
        <f t="shared" si="198"/>
        <v>2.6706183788283564</v>
      </c>
      <c r="H426" s="123">
        <f t="shared" si="198"/>
        <v>3.0881831294710529</v>
      </c>
      <c r="I426" s="123">
        <f t="shared" si="198"/>
        <v>2.2017812829998458</v>
      </c>
      <c r="J426" s="123">
        <f t="shared" si="198"/>
        <v>2.265110757674742</v>
      </c>
      <c r="K426" s="123">
        <f t="shared" si="198"/>
        <v>4.1704072988228615</v>
      </c>
      <c r="L426" s="123">
        <f t="shared" si="198"/>
        <v>4.5990574387218679</v>
      </c>
      <c r="M426" s="123">
        <f t="shared" si="198"/>
        <v>5.0340500374925181</v>
      </c>
      <c r="N426" s="123">
        <f t="shared" si="198"/>
        <v>5.6962269255258873</v>
      </c>
      <c r="O426" s="123">
        <f t="shared" si="198"/>
        <v>4.8555319802300989</v>
      </c>
      <c r="P426" s="123">
        <f t="shared" si="198"/>
        <v>2.8201549978099303</v>
      </c>
      <c r="Q426" s="123">
        <f t="shared" si="198"/>
        <v>3.82097757118478</v>
      </c>
      <c r="R426" s="123">
        <f t="shared" si="198"/>
        <v>5.9415231639436996</v>
      </c>
      <c r="S426" s="123">
        <f t="shared" si="198"/>
        <v>6.8611582797208284</v>
      </c>
      <c r="T426" s="123">
        <f t="shared" si="198"/>
        <v>6.3808465834589043</v>
      </c>
      <c r="U426" s="123">
        <f t="shared" si="198"/>
        <v>6.719274904843088</v>
      </c>
      <c r="V426" s="123">
        <f t="shared" si="198"/>
        <v>6.5348994114805761</v>
      </c>
      <c r="W426" s="123">
        <f t="shared" si="198"/>
        <v>7.1333522661291742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1.916018636789973</v>
      </c>
      <c r="D427" s="99">
        <f>RES_hhdet_in_tess!D147</f>
        <v>1.6939902233038209</v>
      </c>
      <c r="E427" s="99">
        <f>RES_hhdet_in_tess!E147</f>
        <v>3.5062408196938084</v>
      </c>
      <c r="F427" s="99">
        <f>RES_hhdet_in_tess!F147</f>
        <v>2.6548522294193733</v>
      </c>
      <c r="G427" s="99">
        <f>RES_hhdet_in_tess!G147</f>
        <v>2.6706183788283564</v>
      </c>
      <c r="H427" s="99">
        <f>RES_hhdet_in_tess!H147</f>
        <v>3.0881831294710529</v>
      </c>
      <c r="I427" s="99">
        <f>RES_hhdet_in_tess!I147</f>
        <v>2.2017812829998458</v>
      </c>
      <c r="J427" s="99">
        <f>RES_hhdet_in_tess!J147</f>
        <v>2.265110757674742</v>
      </c>
      <c r="K427" s="99">
        <f>RES_hhdet_in_tess!K147</f>
        <v>4.1704072988228615</v>
      </c>
      <c r="L427" s="99">
        <f>RES_hhdet_in_tess!L147</f>
        <v>4.5990574387218679</v>
      </c>
      <c r="M427" s="99">
        <f>RES_hhdet_in_tess!M147</f>
        <v>5.0340500374925181</v>
      </c>
      <c r="N427" s="99">
        <f>RES_hhdet_in_tess!N147</f>
        <v>5.6962269255258873</v>
      </c>
      <c r="O427" s="99">
        <f>RES_hhdet_in_tess!O147</f>
        <v>4.8555319802300989</v>
      </c>
      <c r="P427" s="99">
        <f>RES_hhdet_in_tess!P147</f>
        <v>2.8201549978099303</v>
      </c>
      <c r="Q427" s="99">
        <f>RES_hhdet_in_tess!Q147</f>
        <v>3.82097757118478</v>
      </c>
      <c r="R427" s="99">
        <f>RES_hhdet_in_tess!R147</f>
        <v>5.9415231639436996</v>
      </c>
      <c r="S427" s="99">
        <f>RES_hhdet_in_tess!S147</f>
        <v>6.8611582797208284</v>
      </c>
      <c r="T427" s="99">
        <f>RES_hhdet_in_tess!T147</f>
        <v>6.3808465834589043</v>
      </c>
      <c r="U427" s="99">
        <f>RES_hhdet_in_tess!U147</f>
        <v>6.719274904843088</v>
      </c>
      <c r="V427" s="99">
        <f>RES_hhdet_in_tess!V147</f>
        <v>6.5348994114805761</v>
      </c>
      <c r="W427" s="99">
        <f>RES_hhdet_in_tess!W147</f>
        <v>7.1333522661291742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11.048544076967749</v>
      </c>
      <c r="D428" s="123">
        <v>11.306479589121849</v>
      </c>
      <c r="E428" s="123">
        <v>10.868010541100835</v>
      </c>
      <c r="F428" s="123">
        <v>10.569476199391396</v>
      </c>
      <c r="G428" s="123">
        <v>10.522408625070163</v>
      </c>
      <c r="H428" s="123">
        <v>10.775681034683265</v>
      </c>
      <c r="I428" s="123">
        <v>11.226088700618554</v>
      </c>
      <c r="J428" s="123">
        <v>10.634581807541219</v>
      </c>
      <c r="K428" s="123">
        <v>10.124222474507935</v>
      </c>
      <c r="L428" s="123">
        <v>10.501174390032386</v>
      </c>
      <c r="M428" s="123">
        <v>11.163179167509446</v>
      </c>
      <c r="N428" s="123">
        <v>10.839567799779187</v>
      </c>
      <c r="O428" s="123">
        <v>10.554293120854444</v>
      </c>
      <c r="P428" s="123">
        <v>10.349628740294124</v>
      </c>
      <c r="Q428" s="123">
        <v>10.514787234692665</v>
      </c>
      <c r="R428" s="123">
        <v>11.30459040432218</v>
      </c>
      <c r="S428" s="123">
        <v>11.983495783174243</v>
      </c>
      <c r="T428" s="123">
        <v>11.977572365104518</v>
      </c>
      <c r="U428" s="123">
        <v>11.161157048097717</v>
      </c>
      <c r="V428" s="123">
        <v>10.85370652426475</v>
      </c>
      <c r="W428" s="123">
        <v>10.669840913318414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9.4333124933769259</v>
      </c>
      <c r="D429" s="99">
        <v>9.0753112223380654</v>
      </c>
      <c r="E429" s="99">
        <v>8.964990850308542</v>
      </c>
      <c r="F429" s="99">
        <v>9.2225400326981166</v>
      </c>
      <c r="G429" s="99">
        <v>9.3000872846902851</v>
      </c>
      <c r="H429" s="99">
        <v>9.447265271277713</v>
      </c>
      <c r="I429" s="99">
        <v>9.4700348794775984</v>
      </c>
      <c r="J429" s="99">
        <v>9.6992575881282193</v>
      </c>
      <c r="K429" s="99">
        <v>9.2820306989963814</v>
      </c>
      <c r="L429" s="99">
        <v>9.5431138837805136</v>
      </c>
      <c r="M429" s="99">
        <v>9.1238086839151755</v>
      </c>
      <c r="N429" s="99">
        <v>8.3850736596338802</v>
      </c>
      <c r="O429" s="99">
        <v>8.3147925344328879</v>
      </c>
      <c r="P429" s="99">
        <v>8.7634523877764998</v>
      </c>
      <c r="Q429" s="99">
        <v>8.248882546544225</v>
      </c>
      <c r="R429" s="99">
        <v>9.184409956033619</v>
      </c>
      <c r="S429" s="99">
        <v>9.3870497608478942</v>
      </c>
      <c r="T429" s="99">
        <v>10.807926920307642</v>
      </c>
      <c r="U429" s="99">
        <v>9.3756901739672696</v>
      </c>
      <c r="V429" s="99">
        <v>9.7787298550942037</v>
      </c>
      <c r="W429" s="99">
        <v>9.0689603562075565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9.4381894505455026</v>
      </c>
      <c r="D430" s="99">
        <v>9.0598599995441162</v>
      </c>
      <c r="E430" s="99">
        <v>8.9827138224397007</v>
      </c>
      <c r="F430" s="99">
        <v>9.2169220153252329</v>
      </c>
      <c r="G430" s="99">
        <v>9.1356855857641577</v>
      </c>
      <c r="H430" s="99">
        <v>9.615233017128034</v>
      </c>
      <c r="I430" s="99">
        <v>8.8263458229021801</v>
      </c>
      <c r="J430" s="99">
        <v>9.5370322812003199</v>
      </c>
      <c r="K430" s="99">
        <v>9.0578642083533865</v>
      </c>
      <c r="L430" s="99">
        <v>8.952494076775249</v>
      </c>
      <c r="M430" s="99">
        <v>7.9582432859215446</v>
      </c>
      <c r="N430" s="99">
        <v>7.5732221574648593</v>
      </c>
      <c r="O430" s="99">
        <v>7.674509177889675</v>
      </c>
      <c r="P430" s="99">
        <v>8.1236827916349768</v>
      </c>
      <c r="Q430" s="99">
        <v>6.8043965446282559</v>
      </c>
      <c r="R430" s="99">
        <v>9.1201948608290433</v>
      </c>
      <c r="S430" s="99">
        <v>7.6867442080109685</v>
      </c>
      <c r="T430" s="99">
        <v>9.4087003111760126</v>
      </c>
      <c r="U430" s="99">
        <v>7.8750583788511266</v>
      </c>
      <c r="V430" s="99">
        <v>8.73253107424806</v>
      </c>
      <c r="W430" s="99">
        <v>9.9219786174493159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2.0794972731734278</v>
      </c>
      <c r="D431" s="102">
        <v>1.8597507975314906</v>
      </c>
      <c r="E431" s="102">
        <v>1.5598597991436027</v>
      </c>
      <c r="F431" s="102">
        <v>1.8131238885868712</v>
      </c>
      <c r="G431" s="102">
        <v>2.0113660073323332</v>
      </c>
      <c r="H431" s="102">
        <v>2.1364016861410136</v>
      </c>
      <c r="I431" s="102">
        <v>1.653662229790182</v>
      </c>
      <c r="J431" s="102">
        <v>1.9525966655285811</v>
      </c>
      <c r="K431" s="102">
        <v>1.9115852234220048</v>
      </c>
      <c r="L431" s="102">
        <v>1.5261053711935746</v>
      </c>
      <c r="M431" s="102">
        <v>1.119837525116923</v>
      </c>
      <c r="N431" s="102">
        <v>0.95692568931113497</v>
      </c>
      <c r="O431" s="102">
        <v>0.9009401191733708</v>
      </c>
      <c r="P431" s="102">
        <v>1.6876410896608387</v>
      </c>
      <c r="Q431" s="102">
        <v>0.78418637719683459</v>
      </c>
      <c r="R431" s="102">
        <v>2.1118745040669711</v>
      </c>
      <c r="S431" s="102">
        <v>1.0361452500864869</v>
      </c>
      <c r="T431" s="102">
        <v>2.0763492685882774</v>
      </c>
      <c r="U431" s="102">
        <v>1.2374297529619434</v>
      </c>
      <c r="V431" s="102">
        <v>1.6570599064707641</v>
      </c>
      <c r="W431" s="102">
        <v>1.9853409846731511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7.3586921773720748</v>
      </c>
      <c r="D432" s="105">
        <v>7.2001092020126256</v>
      </c>
      <c r="E432" s="105">
        <v>7.4228540232960984</v>
      </c>
      <c r="F432" s="105">
        <v>7.4037981267383648</v>
      </c>
      <c r="G432" s="105">
        <v>7.1243195784318258</v>
      </c>
      <c r="H432" s="105">
        <v>7.4788313309870187</v>
      </c>
      <c r="I432" s="105">
        <v>7.1726835931119979</v>
      </c>
      <c r="J432" s="105">
        <v>7.5844356156717376</v>
      </c>
      <c r="K432" s="105">
        <v>7.1462789849313832</v>
      </c>
      <c r="L432" s="105">
        <v>7.4263887055816733</v>
      </c>
      <c r="M432" s="105">
        <v>6.83840576080462</v>
      </c>
      <c r="N432" s="105">
        <v>6.6162964681537257</v>
      </c>
      <c r="O432" s="105">
        <v>6.7735690587163049</v>
      </c>
      <c r="P432" s="105">
        <v>6.4360417019741396</v>
      </c>
      <c r="Q432" s="105">
        <v>6.0202101674314203</v>
      </c>
      <c r="R432" s="105">
        <v>7.0083203567620709</v>
      </c>
      <c r="S432" s="105">
        <v>6.6505989579244824</v>
      </c>
      <c r="T432" s="105">
        <v>7.3323510425877343</v>
      </c>
      <c r="U432" s="105">
        <v>6.6376286258891826</v>
      </c>
      <c r="V432" s="105">
        <v>7.0754711677772972</v>
      </c>
      <c r="W432" s="105">
        <v>7.9366376327761632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11.153027166020168</v>
      </c>
      <c r="D433" s="102">
        <v>11.783168189523776</v>
      </c>
      <c r="E433" s="102">
        <v>10.941416643061821</v>
      </c>
      <c r="F433" s="102">
        <v>10.804168356848129</v>
      </c>
      <c r="G433" s="102">
        <v>10.397236185378683</v>
      </c>
      <c r="H433" s="102">
        <v>10.596265586126066</v>
      </c>
      <c r="I433" s="102">
        <v>10.846560799160796</v>
      </c>
      <c r="J433" s="102">
        <v>10.299951562898476</v>
      </c>
      <c r="K433" s="102">
        <v>9.2651197876174631</v>
      </c>
      <c r="L433" s="102">
        <v>10.381658074799395</v>
      </c>
      <c r="M433" s="102">
        <v>10.677683169755953</v>
      </c>
      <c r="N433" s="102">
        <v>11.058727027773658</v>
      </c>
      <c r="O433" s="102">
        <v>10.42328695055712</v>
      </c>
      <c r="P433" s="102">
        <v>9.9868626876758526</v>
      </c>
      <c r="Q433" s="102">
        <v>10.174920514248912</v>
      </c>
      <c r="R433" s="102">
        <v>11.009359846211533</v>
      </c>
      <c r="S433" s="102">
        <v>11.647035229224265</v>
      </c>
      <c r="T433" s="102">
        <v>11.383591544045119</v>
      </c>
      <c r="U433" s="102">
        <v>10.872120710646648</v>
      </c>
      <c r="V433" s="102">
        <v>10.669250238218552</v>
      </c>
      <c r="W433" s="102">
        <v>10.467615986385761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13.11295381475669</v>
      </c>
      <c r="D434" s="105">
        <v>13.459618027289201</v>
      </c>
      <c r="E434" s="105">
        <v>14.416003606684772</v>
      </c>
      <c r="F434" s="105">
        <v>12.400728097124897</v>
      </c>
      <c r="G434" s="105">
        <v>13.036512590897109</v>
      </c>
      <c r="H434" s="105">
        <v>13.406613395367128</v>
      </c>
      <c r="I434" s="105">
        <v>13.280011599139467</v>
      </c>
      <c r="J434" s="105">
        <v>12.543700740332108</v>
      </c>
      <c r="K434" s="105">
        <v>13.075882483742911</v>
      </c>
      <c r="L434" s="105">
        <v>11.552608639416174</v>
      </c>
      <c r="M434" s="105">
        <v>13.565218865612866</v>
      </c>
      <c r="N434" s="105">
        <v>12.405578629528726</v>
      </c>
      <c r="O434" s="105">
        <v>12.374099854866303</v>
      </c>
      <c r="P434" s="105">
        <v>11.705394176043784</v>
      </c>
      <c r="Q434" s="105">
        <v>11.996836429506335</v>
      </c>
      <c r="R434" s="105">
        <v>12.725882306243031</v>
      </c>
      <c r="S434" s="105">
        <v>13.874109656374147</v>
      </c>
      <c r="T434" s="105">
        <v>13.541815509406575</v>
      </c>
      <c r="U434" s="105">
        <v>12.502893312620387</v>
      </c>
      <c r="V434" s="105">
        <v>11.685985535964861</v>
      </c>
      <c r="W434" s="105">
        <v>11.541830261306254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5.6996725188178408</v>
      </c>
      <c r="D435" s="99">
        <v>5.8244287953881813</v>
      </c>
      <c r="E435" s="99">
        <v>6.0030086911894509</v>
      </c>
      <c r="F435" s="99">
        <v>5.0194473629364174</v>
      </c>
      <c r="G435" s="99">
        <v>5.2603222549627873</v>
      </c>
      <c r="H435" s="99">
        <v>5.1704277592216288</v>
      </c>
      <c r="I435" s="99">
        <v>5.8852535320526744</v>
      </c>
      <c r="J435" s="99">
        <v>4.9412062530787972</v>
      </c>
      <c r="K435" s="99">
        <v>5.077240909440401</v>
      </c>
      <c r="L435" s="99">
        <v>4.4802357061736995</v>
      </c>
      <c r="M435" s="99">
        <v>5.328069957016826</v>
      </c>
      <c r="N435" s="99">
        <v>4.5773034506568893</v>
      </c>
      <c r="O435" s="99">
        <v>5.1646965745658235</v>
      </c>
      <c r="P435" s="99">
        <v>4.3525135163720341</v>
      </c>
      <c r="Q435" s="99">
        <v>4.3668826821751257</v>
      </c>
      <c r="R435" s="99">
        <v>4.5522100201444511</v>
      </c>
      <c r="S435" s="99">
        <v>5.1430622115270932</v>
      </c>
      <c r="T435" s="99">
        <v>4.7059598451357445</v>
      </c>
      <c r="U435" s="99">
        <v>4.4675184095342173</v>
      </c>
      <c r="V435" s="99">
        <v>4.1451454680391109</v>
      </c>
      <c r="W435" s="99">
        <v>3.9490435812131812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7.4132812959388481</v>
      </c>
      <c r="D436" s="99">
        <v>7.6351892319010153</v>
      </c>
      <c r="E436" s="99">
        <v>8.4129949154953216</v>
      </c>
      <c r="F436" s="99">
        <v>7.3812807341884827</v>
      </c>
      <c r="G436" s="99">
        <v>7.7761903359343236</v>
      </c>
      <c r="H436" s="99">
        <v>8.2361856361454979</v>
      </c>
      <c r="I436" s="99">
        <v>7.3947580670867916</v>
      </c>
      <c r="J436" s="99">
        <v>7.6024944872533142</v>
      </c>
      <c r="K436" s="99">
        <v>7.9986415743025043</v>
      </c>
      <c r="L436" s="99">
        <v>7.0723729332424758</v>
      </c>
      <c r="M436" s="99">
        <v>8.2371489085960405</v>
      </c>
      <c r="N436" s="99">
        <v>7.8282751788718388</v>
      </c>
      <c r="O436" s="99">
        <v>7.2094032803004824</v>
      </c>
      <c r="P436" s="99">
        <v>7.3528806596717491</v>
      </c>
      <c r="Q436" s="99">
        <v>7.6299537473312071</v>
      </c>
      <c r="R436" s="99">
        <v>8.1736722860985829</v>
      </c>
      <c r="S436" s="99">
        <v>8.7310474448470536</v>
      </c>
      <c r="T436" s="99">
        <v>8.8358556642708308</v>
      </c>
      <c r="U436" s="99">
        <v>8.0353749030861685</v>
      </c>
      <c r="V436" s="99">
        <v>7.5408400679257532</v>
      </c>
      <c r="W436" s="99">
        <v>7.5927866800930692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5.2046988501232097</v>
      </c>
      <c r="D437" s="123">
        <v>6.3368015100109618</v>
      </c>
      <c r="E437" s="123">
        <v>6.2683644638576821</v>
      </c>
      <c r="F437" s="123">
        <v>5.770694574479978</v>
      </c>
      <c r="G437" s="123">
        <v>5.7330812933257107</v>
      </c>
      <c r="H437" s="123">
        <v>5.8626215783200575</v>
      </c>
      <c r="I437" s="123">
        <v>6.2462998796331588</v>
      </c>
      <c r="J437" s="123">
        <v>5.9936879636315057</v>
      </c>
      <c r="K437" s="123">
        <v>5.8714065226995231</v>
      </c>
      <c r="L437" s="123">
        <v>6.2837883626002879</v>
      </c>
      <c r="M437" s="123">
        <v>5.9293295726621871</v>
      </c>
      <c r="N437" s="123">
        <v>5.6476471890340436</v>
      </c>
      <c r="O437" s="123">
        <v>4.8983147896618657</v>
      </c>
      <c r="P437" s="123">
        <v>4.8300794047744189</v>
      </c>
      <c r="Q437" s="123">
        <v>4.6601687899494069</v>
      </c>
      <c r="R437" s="123">
        <v>4.9721750446456898</v>
      </c>
      <c r="S437" s="123">
        <v>5.2516245075090344</v>
      </c>
      <c r="T437" s="123">
        <v>5.0460637645644786</v>
      </c>
      <c r="U437" s="123">
        <v>4.9358890562424564</v>
      </c>
      <c r="V437" s="123">
        <v>4.8697001489353902</v>
      </c>
      <c r="W437" s="123">
        <v>4.9636845251609962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10.084051393078827</v>
      </c>
      <c r="D438" s="99">
        <v>11.334583732427976</v>
      </c>
      <c r="E438" s="99">
        <v>11.941769827262604</v>
      </c>
      <c r="F438" s="99">
        <v>9.394122238203126</v>
      </c>
      <c r="G438" s="99">
        <v>7.3297996415873863</v>
      </c>
      <c r="H438" s="99">
        <v>6.6288381619430883</v>
      </c>
      <c r="I438" s="99">
        <v>7.011646849408379</v>
      </c>
      <c r="J438" s="99">
        <v>6.9569165236208663</v>
      </c>
      <c r="K438" s="99">
        <v>7.9872626109014631</v>
      </c>
      <c r="L438" s="99">
        <v>7.6099676183168876</v>
      </c>
      <c r="M438" s="99">
        <v>8.1147995408298534</v>
      </c>
      <c r="N438" s="99">
        <v>7.4591843778865767</v>
      </c>
      <c r="O438" s="99">
        <v>6.6123065493383022</v>
      </c>
      <c r="P438" s="99">
        <v>5.8660276650181169</v>
      </c>
      <c r="Q438" s="99">
        <v>5.3708946416250667</v>
      </c>
      <c r="R438" s="99">
        <v>5.4064920387825861</v>
      </c>
      <c r="S438" s="99">
        <v>6.1671116092052758</v>
      </c>
      <c r="T438" s="99">
        <v>6.182869786477859</v>
      </c>
      <c r="U438" s="99">
        <v>5.9765833457891517</v>
      </c>
      <c r="V438" s="99">
        <v>5.9358129881600217</v>
      </c>
      <c r="W438" s="99">
        <v>5.254100334479177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4.407039143967757</v>
      </c>
      <c r="D439" s="110">
        <v>5.3028972292871277</v>
      </c>
      <c r="E439" s="110">
        <v>4.8689803490910162</v>
      </c>
      <c r="F439" s="110">
        <v>4.8164570018151638</v>
      </c>
      <c r="G439" s="110">
        <v>5.3063658968381668</v>
      </c>
      <c r="H439" s="110">
        <v>5.6326607940672559</v>
      </c>
      <c r="I439" s="110">
        <v>6.0214791198725628</v>
      </c>
      <c r="J439" s="110">
        <v>5.7246102976804947</v>
      </c>
      <c r="K439" s="110">
        <v>5.1988275451611994</v>
      </c>
      <c r="L439" s="110">
        <v>5.793001721687717</v>
      </c>
      <c r="M439" s="110">
        <v>5.1691326886741615</v>
      </c>
      <c r="N439" s="110">
        <v>4.9286975543344829</v>
      </c>
      <c r="O439" s="110">
        <v>4.3846541773124557</v>
      </c>
      <c r="P439" s="110">
        <v>4.5470154131094729</v>
      </c>
      <c r="Q439" s="110">
        <v>4.5035816764959105</v>
      </c>
      <c r="R439" s="110">
        <v>4.8921057120051756</v>
      </c>
      <c r="S439" s="110">
        <v>5.0524435189694072</v>
      </c>
      <c r="T439" s="110">
        <v>4.8107295240936416</v>
      </c>
      <c r="U439" s="110">
        <v>4.6937652341602902</v>
      </c>
      <c r="V439" s="110">
        <v>4.6295365562540285</v>
      </c>
      <c r="W439" s="110">
        <v>4.8923232062393769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1.3191892742046529</v>
      </c>
      <c r="D441" s="118">
        <f t="shared" si="199"/>
        <v>1.6829972308269836</v>
      </c>
      <c r="E441" s="118">
        <f t="shared" si="199"/>
        <v>1.9064768347215895</v>
      </c>
      <c r="F441" s="118">
        <f t="shared" si="199"/>
        <v>1.6225314430816533</v>
      </c>
      <c r="G441" s="118">
        <f t="shared" si="199"/>
        <v>1.2838142210788781</v>
      </c>
      <c r="H441" s="118">
        <f t="shared" si="199"/>
        <v>1.1668855618189795</v>
      </c>
      <c r="I441" s="118">
        <f t="shared" si="199"/>
        <v>1.1371826463566983</v>
      </c>
      <c r="J441" s="118">
        <f t="shared" si="199"/>
        <v>1.0796624572081694</v>
      </c>
      <c r="K441" s="118">
        <f t="shared" si="199"/>
        <v>1.4475971271077965</v>
      </c>
      <c r="L441" s="118">
        <f t="shared" si="199"/>
        <v>1.366014867473156</v>
      </c>
      <c r="M441" s="118">
        <f t="shared" si="199"/>
        <v>1.4766071936674923</v>
      </c>
      <c r="N441" s="118">
        <f t="shared" si="199"/>
        <v>1.3845299325894036</v>
      </c>
      <c r="O441" s="118">
        <f t="shared" si="199"/>
        <v>1.0401234871765774</v>
      </c>
      <c r="P441" s="118">
        <f t="shared" si="199"/>
        <v>0.93652322154977008</v>
      </c>
      <c r="Q441" s="118">
        <f t="shared" si="199"/>
        <v>0.71961890896219072</v>
      </c>
      <c r="R441" s="118">
        <f t="shared" ref="R441:V441" si="200">R442+R444+R446+R455</f>
        <v>0.67463991385169686</v>
      </c>
      <c r="S441" s="118">
        <f t="shared" si="200"/>
        <v>0.79247563692965062</v>
      </c>
      <c r="T441" s="118">
        <f t="shared" si="200"/>
        <v>0.73015337659056279</v>
      </c>
      <c r="U441" s="118">
        <f t="shared" si="200"/>
        <v>0.72066567351770927</v>
      </c>
      <c r="V441" s="118">
        <f t="shared" si="200"/>
        <v>0.67658800145228404</v>
      </c>
      <c r="W441" s="118">
        <f t="shared" ref="W441" si="201">W442+W444+W446+W455</f>
        <v>0.69004096825489547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0.75788064434930935</v>
      </c>
      <c r="D446" s="123">
        <v>0.9112337394916814</v>
      </c>
      <c r="E446" s="123">
        <v>0.9712624208451166</v>
      </c>
      <c r="F446" s="123">
        <v>0.85988354999430683</v>
      </c>
      <c r="G446" s="123">
        <v>0.69285039673892412</v>
      </c>
      <c r="H446" s="123">
        <v>0.58955091443521079</v>
      </c>
      <c r="I446" s="123">
        <v>0.53612116995540526</v>
      </c>
      <c r="J446" s="123">
        <v>0.50577010781930187</v>
      </c>
      <c r="K446" s="123">
        <v>0.70836561446833113</v>
      </c>
      <c r="L446" s="123">
        <v>0.58086087605137648</v>
      </c>
      <c r="M446" s="123">
        <v>0.66789369665010556</v>
      </c>
      <c r="N446" s="123">
        <v>0.5660995359614196</v>
      </c>
      <c r="O446" s="123">
        <v>0.4558735822815701</v>
      </c>
      <c r="P446" s="123">
        <v>0.46017797953648842</v>
      </c>
      <c r="Q446" s="123">
        <v>0.35547500209203736</v>
      </c>
      <c r="R446" s="123">
        <v>0.35891415236512419</v>
      </c>
      <c r="S446" s="123">
        <v>0.37786887228195964</v>
      </c>
      <c r="T446" s="123">
        <v>0.33342297727007164</v>
      </c>
      <c r="U446" s="123">
        <v>0.30155778829920554</v>
      </c>
      <c r="V446" s="123">
        <v>0.27393246378264574</v>
      </c>
      <c r="W446" s="123">
        <v>0.3109740261479923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3.5912433651199538</v>
      </c>
      <c r="D447" s="99">
        <v>3.4930837911654979</v>
      </c>
      <c r="E447" s="99">
        <v>3.4400428323496088</v>
      </c>
      <c r="F447" s="99">
        <v>3.5091740263664217</v>
      </c>
      <c r="G447" s="99">
        <v>3.4925120210216738</v>
      </c>
      <c r="H447" s="99">
        <v>3.5154141487856223</v>
      </c>
      <c r="I447" s="99">
        <v>3.5095656076936854</v>
      </c>
      <c r="J447" s="99">
        <v>3.5870090064368236</v>
      </c>
      <c r="K447" s="99">
        <v>3.4195219757412212</v>
      </c>
      <c r="L447" s="99">
        <v>3.483622367243377</v>
      </c>
      <c r="M447" s="99">
        <v>3.2584804695356744</v>
      </c>
      <c r="N447" s="99">
        <v>2.9490041976853973</v>
      </c>
      <c r="O447" s="99">
        <v>2.8131191078251012</v>
      </c>
      <c r="P447" s="99">
        <v>2.7875784745596452</v>
      </c>
      <c r="Q447" s="99">
        <v>2.5446771348760402</v>
      </c>
      <c r="R447" s="99">
        <v>2.7844927733752503</v>
      </c>
      <c r="S447" s="99">
        <v>2.7864105032411208</v>
      </c>
      <c r="T447" s="99">
        <v>3.086402520834842</v>
      </c>
      <c r="U447" s="99">
        <v>2.677491140609543</v>
      </c>
      <c r="V447" s="99">
        <v>2.7496596966692581</v>
      </c>
      <c r="W447" s="99">
        <v>2.5581395061189305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0.77774298110137008</v>
      </c>
      <c r="D448" s="99">
        <v>0.71125481259569878</v>
      </c>
      <c r="E448" s="99">
        <v>0.59917889914710454</v>
      </c>
      <c r="F448" s="99">
        <v>0.67420962865945255</v>
      </c>
      <c r="G448" s="99">
        <v>0.74586274941247765</v>
      </c>
      <c r="H448" s="99">
        <v>0.7802190929478805</v>
      </c>
      <c r="I448" s="99">
        <v>0.62553487641708172</v>
      </c>
      <c r="J448" s="99">
        <v>0.7181441275809457</v>
      </c>
      <c r="K448" s="99">
        <v>0.70205838657690145</v>
      </c>
      <c r="L448" s="99">
        <v>0.56593718575183305</v>
      </c>
      <c r="M448" s="99">
        <v>0.3961715439856458</v>
      </c>
      <c r="N448" s="99">
        <v>0.33999871924071812</v>
      </c>
      <c r="O448" s="99">
        <v>0.31160406931581436</v>
      </c>
      <c r="P448" s="99">
        <v>0.52034894174780266</v>
      </c>
      <c r="Q448" s="99">
        <v>0.2493897028425775</v>
      </c>
      <c r="R448" s="99">
        <v>0.61117801075836897</v>
      </c>
      <c r="S448" s="99">
        <v>0.31452380835206334</v>
      </c>
      <c r="T448" s="99">
        <v>0.57718403670594831</v>
      </c>
      <c r="U448" s="99">
        <v>0.35181133918027158</v>
      </c>
      <c r="V448" s="99">
        <v>0.46703920708648755</v>
      </c>
      <c r="W448" s="99">
        <v>0.57337470032914539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0.77774298110137008</v>
      </c>
      <c r="D449" s="102">
        <v>0.71125481259569878</v>
      </c>
      <c r="E449" s="102">
        <v>0.59917889914710454</v>
      </c>
      <c r="F449" s="102">
        <v>0.67420962865945255</v>
      </c>
      <c r="G449" s="102">
        <v>0.74586274941247765</v>
      </c>
      <c r="H449" s="102">
        <v>0.7802190929478805</v>
      </c>
      <c r="I449" s="102">
        <v>0.62553487641708172</v>
      </c>
      <c r="J449" s="102">
        <v>0.7181441275809457</v>
      </c>
      <c r="K449" s="102">
        <v>0.70205838657690145</v>
      </c>
      <c r="L449" s="102">
        <v>0.56593718575183305</v>
      </c>
      <c r="M449" s="102">
        <v>0.3961715439856458</v>
      </c>
      <c r="N449" s="102">
        <v>0.33999871924071812</v>
      </c>
      <c r="O449" s="102">
        <v>0.31160406931581436</v>
      </c>
      <c r="P449" s="102">
        <v>0.52034894174780266</v>
      </c>
      <c r="Q449" s="102">
        <v>0.2493897028425775</v>
      </c>
      <c r="R449" s="102">
        <v>0.61117801075836897</v>
      </c>
      <c r="S449" s="102">
        <v>0.31452380835206334</v>
      </c>
      <c r="T449" s="102">
        <v>0.57718403670594831</v>
      </c>
      <c r="U449" s="102">
        <v>0.35181133918027158</v>
      </c>
      <c r="V449" s="102">
        <v>0.46703920708648755</v>
      </c>
      <c r="W449" s="102">
        <v>0.57337470032914539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0.56130862985534347</v>
      </c>
      <c r="D455" s="123">
        <v>0.77176349133530209</v>
      </c>
      <c r="E455" s="123">
        <v>0.93521441387647286</v>
      </c>
      <c r="F455" s="123">
        <v>0.76264789308734648</v>
      </c>
      <c r="G455" s="123">
        <v>0.59096382433995398</v>
      </c>
      <c r="H455" s="123">
        <v>0.57733464738376883</v>
      </c>
      <c r="I455" s="123">
        <v>0.60106147640129304</v>
      </c>
      <c r="J455" s="123">
        <v>0.57389234938886768</v>
      </c>
      <c r="K455" s="123">
        <v>0.7392315126394654</v>
      </c>
      <c r="L455" s="123">
        <v>0.78515399142177955</v>
      </c>
      <c r="M455" s="123">
        <v>0.80871349701738682</v>
      </c>
      <c r="N455" s="123">
        <v>0.81843039662798411</v>
      </c>
      <c r="O455" s="123">
        <v>0.58424990489500739</v>
      </c>
      <c r="P455" s="123">
        <v>0.47634524201328171</v>
      </c>
      <c r="Q455" s="123">
        <v>0.36414390687015341</v>
      </c>
      <c r="R455" s="123">
        <v>0.31572576148657266</v>
      </c>
      <c r="S455" s="123">
        <v>0.41460676464769092</v>
      </c>
      <c r="T455" s="123">
        <v>0.39673039932049114</v>
      </c>
      <c r="U455" s="123">
        <v>0.41910788521850367</v>
      </c>
      <c r="V455" s="123">
        <v>0.40265553766963835</v>
      </c>
      <c r="W455" s="123">
        <v>0.37906694210690317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3.9948814546231053</v>
      </c>
      <c r="D456" s="99">
        <v>4.5023852991932882</v>
      </c>
      <c r="E456" s="99">
        <v>4.7267755839881325</v>
      </c>
      <c r="F456" s="99">
        <v>3.6585718774843965</v>
      </c>
      <c r="G456" s="99">
        <v>2.8022802878414903</v>
      </c>
      <c r="H456" s="99">
        <v>2.5009816838249797</v>
      </c>
      <c r="I456" s="99">
        <v>2.6472274092191035</v>
      </c>
      <c r="J456" s="99">
        <v>2.628278763575298</v>
      </c>
      <c r="K456" s="99">
        <v>3.0647688083986413</v>
      </c>
      <c r="L456" s="99">
        <v>2.9067580636730885</v>
      </c>
      <c r="M456" s="99">
        <v>3.1336625961394402</v>
      </c>
      <c r="N456" s="99">
        <v>2.8806292328489485</v>
      </c>
      <c r="O456" s="99">
        <v>2.5337852566548529</v>
      </c>
      <c r="P456" s="99">
        <v>2.2196578471825212</v>
      </c>
      <c r="Q456" s="99">
        <v>2.0169394826673508</v>
      </c>
      <c r="R456" s="99">
        <v>2.028304837374209</v>
      </c>
      <c r="S456" s="99">
        <v>2.3202461938618555</v>
      </c>
      <c r="T456" s="99">
        <v>2.3131770078603044</v>
      </c>
      <c r="U456" s="99">
        <v>2.2205133772517254</v>
      </c>
      <c r="V456" s="99">
        <v>2.190088152670699</v>
      </c>
      <c r="W456" s="99">
        <v>1.9217378798267812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194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9401146</v>
      </c>
      <c r="C5" s="120">
        <v>9554106</v>
      </c>
      <c r="D5" s="120">
        <v>9637626</v>
      </c>
      <c r="E5" s="120">
        <v>9640380</v>
      </c>
      <c r="F5" s="120">
        <v>9516821</v>
      </c>
      <c r="G5" s="120">
        <v>9437460</v>
      </c>
      <c r="H5" s="120">
        <v>9581834</v>
      </c>
      <c r="I5" s="120">
        <v>9654536</v>
      </c>
      <c r="J5" s="120">
        <v>9735966</v>
      </c>
      <c r="K5" s="120">
        <v>9706983</v>
      </c>
      <c r="L5" s="120">
        <v>9764672</v>
      </c>
      <c r="M5" s="120">
        <v>9631681</v>
      </c>
      <c r="N5" s="120">
        <v>9557646</v>
      </c>
      <c r="O5" s="120">
        <v>9206380</v>
      </c>
      <c r="P5" s="120">
        <v>8791684</v>
      </c>
      <c r="Q5" s="120">
        <v>8649429</v>
      </c>
      <c r="R5" s="120">
        <v>8809015</v>
      </c>
      <c r="S5" s="120">
        <v>8959529</v>
      </c>
      <c r="T5" s="120">
        <v>9162099</v>
      </c>
      <c r="U5" s="120">
        <v>9275490</v>
      </c>
      <c r="V5" s="120">
        <v>9325016</v>
      </c>
      <c r="W5" s="120">
        <v>9283843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9401146</v>
      </c>
      <c r="C7" s="52">
        <v>9554106</v>
      </c>
      <c r="D7" s="52">
        <v>9637626</v>
      </c>
      <c r="E7" s="52">
        <v>9640380</v>
      </c>
      <c r="F7" s="52">
        <v>9516821</v>
      </c>
      <c r="G7" s="52">
        <v>9437460</v>
      </c>
      <c r="H7" s="52">
        <v>9581834</v>
      </c>
      <c r="I7" s="52">
        <v>9654536</v>
      </c>
      <c r="J7" s="52">
        <v>9735966</v>
      </c>
      <c r="K7" s="52">
        <v>9706983</v>
      </c>
      <c r="L7" s="52">
        <v>9764672</v>
      </c>
      <c r="M7" s="52">
        <v>9631681</v>
      </c>
      <c r="N7" s="52">
        <v>9557646</v>
      </c>
      <c r="O7" s="52">
        <v>9206380</v>
      </c>
      <c r="P7" s="52">
        <v>8791684</v>
      </c>
      <c r="Q7" s="52">
        <v>8649429</v>
      </c>
      <c r="R7" s="52">
        <v>8809015</v>
      </c>
      <c r="S7" s="52">
        <v>8959529</v>
      </c>
      <c r="T7" s="52">
        <v>9162099</v>
      </c>
      <c r="U7" s="52">
        <v>9275490</v>
      </c>
      <c r="V7" s="52">
        <v>9325016</v>
      </c>
      <c r="W7" s="52">
        <v>9283843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2147999</v>
      </c>
      <c r="C9" s="52">
        <v>2246104</v>
      </c>
      <c r="D9" s="52">
        <v>2352907</v>
      </c>
      <c r="E9" s="52">
        <v>2456293</v>
      </c>
      <c r="F9" s="52">
        <v>2453317</v>
      </c>
      <c r="G9" s="52">
        <v>2510550</v>
      </c>
      <c r="H9" s="52">
        <v>2529354</v>
      </c>
      <c r="I9" s="52">
        <v>2605362</v>
      </c>
      <c r="J9" s="52">
        <v>2601698</v>
      </c>
      <c r="K9" s="52">
        <v>2609582</v>
      </c>
      <c r="L9" s="52">
        <v>2664879</v>
      </c>
      <c r="M9" s="52">
        <v>2771114</v>
      </c>
      <c r="N9" s="52">
        <v>2906623</v>
      </c>
      <c r="O9" s="52">
        <v>2858820</v>
      </c>
      <c r="P9" s="52">
        <v>2752166</v>
      </c>
      <c r="Q9" s="52">
        <v>2666573</v>
      </c>
      <c r="R9" s="52">
        <v>2721243</v>
      </c>
      <c r="S9" s="52">
        <v>2821136</v>
      </c>
      <c r="T9" s="52">
        <v>2980748</v>
      </c>
      <c r="U9" s="52">
        <v>3171990</v>
      </c>
      <c r="V9" s="52">
        <v>3303346</v>
      </c>
      <c r="W9" s="52">
        <v>3424006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1908372</v>
      </c>
      <c r="C11" s="52">
        <v>1994589</v>
      </c>
      <c r="D11" s="52">
        <v>2012478</v>
      </c>
      <c r="E11" s="52">
        <v>2095257</v>
      </c>
      <c r="F11" s="52">
        <v>2166678</v>
      </c>
      <c r="G11" s="52">
        <v>2165196</v>
      </c>
      <c r="H11" s="52">
        <v>2189468</v>
      </c>
      <c r="I11" s="52">
        <v>2126648</v>
      </c>
      <c r="J11" s="52">
        <v>2039735</v>
      </c>
      <c r="K11" s="52">
        <v>1975156</v>
      </c>
      <c r="L11" s="52">
        <v>1954442</v>
      </c>
      <c r="M11" s="52">
        <v>1879594</v>
      </c>
      <c r="N11" s="52">
        <v>1780934</v>
      </c>
      <c r="O11" s="52">
        <v>1602840</v>
      </c>
      <c r="P11" s="52">
        <v>1419437</v>
      </c>
      <c r="Q11" s="52">
        <v>1342412</v>
      </c>
      <c r="R11" s="52">
        <v>1375939</v>
      </c>
      <c r="S11" s="52">
        <v>1383543</v>
      </c>
      <c r="T11" s="52">
        <v>1429279</v>
      </c>
      <c r="U11" s="52">
        <v>1423610</v>
      </c>
      <c r="V11" s="52">
        <v>1405768</v>
      </c>
      <c r="W11" s="52">
        <v>1367768</v>
      </c>
      <c r="DA11" s="63" t="s">
        <v>1129</v>
      </c>
    </row>
    <row r="12" spans="1:105" ht="12" customHeight="1" x14ac:dyDescent="0.25">
      <c r="A12" s="97" t="s">
        <v>123</v>
      </c>
      <c r="B12" s="52">
        <v>4480</v>
      </c>
      <c r="C12" s="52">
        <v>4056</v>
      </c>
      <c r="D12" s="52">
        <v>3872</v>
      </c>
      <c r="E12" s="52">
        <v>4980</v>
      </c>
      <c r="F12" s="52">
        <v>5367</v>
      </c>
      <c r="G12" s="52">
        <v>5312</v>
      </c>
      <c r="H12" s="52">
        <v>5375</v>
      </c>
      <c r="I12" s="52">
        <v>6125</v>
      </c>
      <c r="J12" s="52">
        <v>7559</v>
      </c>
      <c r="K12" s="52">
        <v>9266</v>
      </c>
      <c r="L12" s="52">
        <v>10844</v>
      </c>
      <c r="M12" s="52">
        <v>10298</v>
      </c>
      <c r="N12" s="52">
        <v>10472</v>
      </c>
      <c r="O12" s="52">
        <v>10212</v>
      </c>
      <c r="P12" s="52">
        <v>8727</v>
      </c>
      <c r="Q12" s="52">
        <v>8410</v>
      </c>
      <c r="R12" s="52">
        <v>9329</v>
      </c>
      <c r="S12" s="52">
        <v>9932</v>
      </c>
      <c r="T12" s="52">
        <v>10128</v>
      </c>
      <c r="U12" s="52">
        <v>9597</v>
      </c>
      <c r="V12" s="52">
        <v>9589</v>
      </c>
      <c r="W12" s="52">
        <v>9817</v>
      </c>
      <c r="DA12" s="63" t="s">
        <v>1130</v>
      </c>
    </row>
    <row r="13" spans="1:105" ht="12" customHeight="1" x14ac:dyDescent="0.25">
      <c r="A13" s="97" t="s">
        <v>122</v>
      </c>
      <c r="B13" s="52">
        <v>6916806</v>
      </c>
      <c r="C13" s="52">
        <v>6949694</v>
      </c>
      <c r="D13" s="52">
        <v>6984895</v>
      </c>
      <c r="E13" s="52">
        <v>6868740</v>
      </c>
      <c r="F13" s="52">
        <v>6649504</v>
      </c>
      <c r="G13" s="52">
        <v>6520963</v>
      </c>
      <c r="H13" s="52">
        <v>6546368</v>
      </c>
      <c r="I13" s="52">
        <v>6497664</v>
      </c>
      <c r="J13" s="52">
        <v>6470173</v>
      </c>
      <c r="K13" s="52">
        <v>6284542</v>
      </c>
      <c r="L13" s="52">
        <v>6143260</v>
      </c>
      <c r="M13" s="52">
        <v>6008962</v>
      </c>
      <c r="N13" s="52">
        <v>5972905</v>
      </c>
      <c r="O13" s="52">
        <v>5806965</v>
      </c>
      <c r="P13" s="52">
        <v>5615303</v>
      </c>
      <c r="Q13" s="52">
        <v>5575949</v>
      </c>
      <c r="R13" s="52">
        <v>5634132</v>
      </c>
      <c r="S13" s="52">
        <v>5712054</v>
      </c>
      <c r="T13" s="52">
        <v>5771849</v>
      </c>
      <c r="U13" s="52">
        <v>5827724</v>
      </c>
      <c r="V13" s="52">
        <v>5864065</v>
      </c>
      <c r="W13" s="52">
        <v>5875882</v>
      </c>
      <c r="DA13" s="63" t="s">
        <v>1131</v>
      </c>
    </row>
    <row r="14" spans="1:105" ht="12" customHeight="1" x14ac:dyDescent="0.25">
      <c r="A14" s="97" t="s">
        <v>121</v>
      </c>
      <c r="B14" s="52">
        <v>571488</v>
      </c>
      <c r="C14" s="52">
        <v>605767</v>
      </c>
      <c r="D14" s="52">
        <v>636381</v>
      </c>
      <c r="E14" s="52">
        <v>671403</v>
      </c>
      <c r="F14" s="52">
        <v>695272</v>
      </c>
      <c r="G14" s="52">
        <v>745989</v>
      </c>
      <c r="H14" s="52">
        <v>840623</v>
      </c>
      <c r="I14" s="52">
        <v>1024099</v>
      </c>
      <c r="J14" s="52">
        <v>1218499</v>
      </c>
      <c r="K14" s="52">
        <v>1438019</v>
      </c>
      <c r="L14" s="52">
        <v>1656126</v>
      </c>
      <c r="M14" s="52">
        <v>1732827</v>
      </c>
      <c r="N14" s="52">
        <v>1793335</v>
      </c>
      <c r="O14" s="52">
        <v>1786363</v>
      </c>
      <c r="P14" s="52">
        <v>1748217</v>
      </c>
      <c r="Q14" s="52">
        <v>1722658</v>
      </c>
      <c r="R14" s="52">
        <v>1789615</v>
      </c>
      <c r="S14" s="52">
        <v>1854000</v>
      </c>
      <c r="T14" s="52">
        <v>1950843</v>
      </c>
      <c r="U14" s="52">
        <v>2014559</v>
      </c>
      <c r="V14" s="52">
        <v>2045594</v>
      </c>
      <c r="W14" s="52">
        <v>2030376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2491170</v>
      </c>
      <c r="C16" s="52">
        <v>2513776</v>
      </c>
      <c r="D16" s="52">
        <v>2586436</v>
      </c>
      <c r="E16" s="52">
        <v>2653929</v>
      </c>
      <c r="F16" s="52">
        <v>2712330</v>
      </c>
      <c r="G16" s="52">
        <v>2670501</v>
      </c>
      <c r="H16" s="52">
        <v>2611994</v>
      </c>
      <c r="I16" s="52">
        <v>2574249</v>
      </c>
      <c r="J16" s="52">
        <v>2535976</v>
      </c>
      <c r="K16" s="52">
        <v>2466450</v>
      </c>
      <c r="L16" s="52">
        <v>2426655</v>
      </c>
      <c r="M16" s="52">
        <v>2338591</v>
      </c>
      <c r="N16" s="52">
        <v>2258971</v>
      </c>
      <c r="O16" s="52">
        <v>2135094</v>
      </c>
      <c r="P16" s="52">
        <v>2008741</v>
      </c>
      <c r="Q16" s="52">
        <v>1929627</v>
      </c>
      <c r="R16" s="52">
        <v>1877800</v>
      </c>
      <c r="S16" s="52">
        <v>1831280</v>
      </c>
      <c r="T16" s="52">
        <v>1796014</v>
      </c>
      <c r="U16" s="52">
        <v>1738490</v>
      </c>
      <c r="V16" s="52">
        <v>1681321</v>
      </c>
      <c r="W16" s="52">
        <v>1627095</v>
      </c>
      <c r="DA16" s="63" t="s">
        <v>1133</v>
      </c>
    </row>
    <row r="17" spans="1:105" ht="12" customHeight="1" x14ac:dyDescent="0.25">
      <c r="A17" s="109" t="s">
        <v>120</v>
      </c>
      <c r="B17" s="36">
        <v>6909976</v>
      </c>
      <c r="C17" s="36">
        <v>7040330</v>
      </c>
      <c r="D17" s="36">
        <v>7051190</v>
      </c>
      <c r="E17" s="36">
        <v>6986451</v>
      </c>
      <c r="F17" s="36">
        <v>6804491</v>
      </c>
      <c r="G17" s="36">
        <v>6766959</v>
      </c>
      <c r="H17" s="36">
        <v>6969840</v>
      </c>
      <c r="I17" s="36">
        <v>7080287</v>
      </c>
      <c r="J17" s="36">
        <v>7199990</v>
      </c>
      <c r="K17" s="36">
        <v>7240533</v>
      </c>
      <c r="L17" s="36">
        <v>7338017</v>
      </c>
      <c r="M17" s="36">
        <v>7293090</v>
      </c>
      <c r="N17" s="36">
        <v>7298675</v>
      </c>
      <c r="O17" s="36">
        <v>7071286</v>
      </c>
      <c r="P17" s="36">
        <v>6782943</v>
      </c>
      <c r="Q17" s="36">
        <v>6719802</v>
      </c>
      <c r="R17" s="36">
        <v>6931215</v>
      </c>
      <c r="S17" s="36">
        <v>7128249</v>
      </c>
      <c r="T17" s="36">
        <v>7366085</v>
      </c>
      <c r="U17" s="36">
        <v>7537000</v>
      </c>
      <c r="V17" s="36">
        <v>7643695</v>
      </c>
      <c r="W17" s="36">
        <v>7656748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747378</v>
      </c>
      <c r="D21" s="52">
        <v>738687</v>
      </c>
      <c r="E21" s="52">
        <v>783981</v>
      </c>
      <c r="F21" s="52">
        <v>890033</v>
      </c>
      <c r="G21" s="52">
        <v>797992</v>
      </c>
      <c r="H21" s="52">
        <v>749743</v>
      </c>
      <c r="I21" s="52">
        <v>740800</v>
      </c>
      <c r="J21" s="52">
        <v>766206</v>
      </c>
      <c r="K21" s="52">
        <v>801916</v>
      </c>
      <c r="L21" s="52">
        <v>845819</v>
      </c>
      <c r="M21" s="52">
        <v>897665</v>
      </c>
      <c r="N21" s="52">
        <v>986005</v>
      </c>
      <c r="O21" s="52">
        <v>1027307</v>
      </c>
      <c r="P21" s="52">
        <v>694302</v>
      </c>
      <c r="Q21" s="52">
        <v>570681</v>
      </c>
      <c r="R21" s="52">
        <v>575935</v>
      </c>
      <c r="S21" s="52">
        <v>754944</v>
      </c>
      <c r="T21" s="52">
        <v>727369</v>
      </c>
      <c r="U21" s="52">
        <v>780387</v>
      </c>
      <c r="V21" s="52">
        <v>771898</v>
      </c>
      <c r="W21" s="52">
        <v>806729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335625</v>
      </c>
      <c r="D23" s="52">
        <v>336466</v>
      </c>
      <c r="E23" s="52">
        <v>342417</v>
      </c>
      <c r="F23" s="52">
        <v>410653</v>
      </c>
      <c r="G23" s="52">
        <v>447826</v>
      </c>
      <c r="H23" s="52">
        <v>516145</v>
      </c>
      <c r="I23" s="52">
        <v>400349</v>
      </c>
      <c r="J23" s="52">
        <v>365843</v>
      </c>
      <c r="K23" s="52">
        <v>452055</v>
      </c>
      <c r="L23" s="52">
        <v>435326</v>
      </c>
      <c r="M23" s="52">
        <v>450738</v>
      </c>
      <c r="N23" s="52">
        <v>479058</v>
      </c>
      <c r="O23" s="52">
        <v>605975</v>
      </c>
      <c r="P23" s="52">
        <v>465411</v>
      </c>
      <c r="Q23" s="52">
        <v>374757</v>
      </c>
      <c r="R23" s="52">
        <v>363362</v>
      </c>
      <c r="S23" s="52">
        <v>493615</v>
      </c>
      <c r="T23" s="52">
        <v>533713</v>
      </c>
      <c r="U23" s="52">
        <v>552008</v>
      </c>
      <c r="V23" s="52">
        <v>554653</v>
      </c>
      <c r="W23" s="52">
        <v>560464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298259</v>
      </c>
      <c r="D25" s="52">
        <v>299105</v>
      </c>
      <c r="E25" s="52">
        <v>304335</v>
      </c>
      <c r="F25" s="52">
        <v>326621</v>
      </c>
      <c r="G25" s="52">
        <v>346847</v>
      </c>
      <c r="H25" s="52">
        <v>384028</v>
      </c>
      <c r="I25" s="52">
        <v>271288</v>
      </c>
      <c r="J25" s="52">
        <v>278948</v>
      </c>
      <c r="K25" s="52">
        <v>359847</v>
      </c>
      <c r="L25" s="52">
        <v>353776</v>
      </c>
      <c r="M25" s="52">
        <v>368058</v>
      </c>
      <c r="N25" s="52">
        <v>358900</v>
      </c>
      <c r="O25" s="52">
        <v>338444</v>
      </c>
      <c r="P25" s="52">
        <v>308950</v>
      </c>
      <c r="Q25" s="52">
        <v>205988</v>
      </c>
      <c r="R25" s="52">
        <v>231978</v>
      </c>
      <c r="S25" s="52">
        <v>280799</v>
      </c>
      <c r="T25" s="52">
        <v>266995</v>
      </c>
      <c r="U25" s="52">
        <v>235530</v>
      </c>
      <c r="V25" s="52">
        <v>210488</v>
      </c>
      <c r="W25" s="52">
        <v>203608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699</v>
      </c>
      <c r="D26" s="52">
        <v>700</v>
      </c>
      <c r="E26" s="52">
        <v>704</v>
      </c>
      <c r="F26" s="52">
        <v>719</v>
      </c>
      <c r="G26" s="52">
        <v>770</v>
      </c>
      <c r="H26" s="52">
        <v>850</v>
      </c>
      <c r="I26" s="52">
        <v>569</v>
      </c>
      <c r="J26" s="52">
        <v>588</v>
      </c>
      <c r="K26" s="52">
        <v>769</v>
      </c>
      <c r="L26" s="52">
        <v>1068</v>
      </c>
      <c r="M26" s="52">
        <v>1345</v>
      </c>
      <c r="N26" s="52">
        <v>1318</v>
      </c>
      <c r="O26" s="52">
        <v>1654</v>
      </c>
      <c r="P26" s="52">
        <v>2457</v>
      </c>
      <c r="Q26" s="52">
        <v>1899</v>
      </c>
      <c r="R26" s="52">
        <v>1730</v>
      </c>
      <c r="S26" s="52">
        <v>1600</v>
      </c>
      <c r="T26" s="52">
        <v>1218</v>
      </c>
      <c r="U26" s="52">
        <v>1084</v>
      </c>
      <c r="V26" s="52">
        <v>1490</v>
      </c>
      <c r="W26" s="52">
        <v>1616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1080915</v>
      </c>
      <c r="D27" s="52">
        <v>1082815</v>
      </c>
      <c r="E27" s="52">
        <v>1102476</v>
      </c>
      <c r="F27" s="52">
        <v>1233622</v>
      </c>
      <c r="G27" s="52">
        <v>1243490</v>
      </c>
      <c r="H27" s="52">
        <v>1305975</v>
      </c>
      <c r="I27" s="52">
        <v>866395</v>
      </c>
      <c r="J27" s="52">
        <v>873267</v>
      </c>
      <c r="K27" s="52">
        <v>1057672</v>
      </c>
      <c r="L27" s="52">
        <v>1068025</v>
      </c>
      <c r="M27" s="52">
        <v>1072948</v>
      </c>
      <c r="N27" s="52">
        <v>1130551</v>
      </c>
      <c r="O27" s="52">
        <v>1115704</v>
      </c>
      <c r="P27" s="52">
        <v>798102</v>
      </c>
      <c r="Q27" s="52">
        <v>819149</v>
      </c>
      <c r="R27" s="52">
        <v>873495</v>
      </c>
      <c r="S27" s="52">
        <v>937807</v>
      </c>
      <c r="T27" s="52">
        <v>953428</v>
      </c>
      <c r="U27" s="52">
        <v>954612</v>
      </c>
      <c r="V27" s="52">
        <v>940512</v>
      </c>
      <c r="W27" s="52">
        <v>880401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89347</v>
      </c>
      <c r="D28" s="52">
        <v>89481</v>
      </c>
      <c r="E28" s="52">
        <v>91318</v>
      </c>
      <c r="F28" s="52">
        <v>97106</v>
      </c>
      <c r="G28" s="52">
        <v>105447</v>
      </c>
      <c r="H28" s="52">
        <v>119158</v>
      </c>
      <c r="I28" s="52">
        <v>87634</v>
      </c>
      <c r="J28" s="52">
        <v>104930</v>
      </c>
      <c r="K28" s="52">
        <v>131620</v>
      </c>
      <c r="L28" s="52">
        <v>146343</v>
      </c>
      <c r="M28" s="52">
        <v>169811</v>
      </c>
      <c r="N28" s="52">
        <v>205358</v>
      </c>
      <c r="O28" s="52">
        <v>250621</v>
      </c>
      <c r="P28" s="52">
        <v>257053</v>
      </c>
      <c r="Q28" s="52">
        <v>295425</v>
      </c>
      <c r="R28" s="52">
        <v>301640</v>
      </c>
      <c r="S28" s="52">
        <v>317998</v>
      </c>
      <c r="T28" s="52">
        <v>292697</v>
      </c>
      <c r="U28" s="52">
        <v>276289</v>
      </c>
      <c r="V28" s="52">
        <v>274676</v>
      </c>
      <c r="W28" s="52">
        <v>291835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389243</v>
      </c>
      <c r="D30" s="52">
        <v>390524</v>
      </c>
      <c r="E30" s="52">
        <v>396007</v>
      </c>
      <c r="F30" s="52">
        <v>415972</v>
      </c>
      <c r="G30" s="52">
        <v>444977</v>
      </c>
      <c r="H30" s="52">
        <v>494530</v>
      </c>
      <c r="I30" s="52">
        <v>340332</v>
      </c>
      <c r="J30" s="52">
        <v>350482</v>
      </c>
      <c r="K30" s="52">
        <v>434510</v>
      </c>
      <c r="L30" s="52">
        <v>450569</v>
      </c>
      <c r="M30" s="52">
        <v>445301</v>
      </c>
      <c r="N30" s="52">
        <v>434450</v>
      </c>
      <c r="O30" s="52">
        <v>401544</v>
      </c>
      <c r="P30" s="52">
        <v>330761</v>
      </c>
      <c r="Q30" s="52">
        <v>304675</v>
      </c>
      <c r="R30" s="52">
        <v>333183</v>
      </c>
      <c r="S30" s="52">
        <v>362588</v>
      </c>
      <c r="T30" s="52">
        <v>351710</v>
      </c>
      <c r="U30" s="52">
        <v>320074</v>
      </c>
      <c r="V30" s="52">
        <v>295717</v>
      </c>
      <c r="W30" s="52">
        <v>277564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1079886</v>
      </c>
      <c r="D31" s="36">
        <v>1081851</v>
      </c>
      <c r="E31" s="36">
        <v>1102942</v>
      </c>
      <c r="F31" s="36">
        <v>1241682</v>
      </c>
      <c r="G31" s="36">
        <v>1251657</v>
      </c>
      <c r="H31" s="36">
        <v>1315542</v>
      </c>
      <c r="I31" s="36">
        <v>885683</v>
      </c>
      <c r="J31" s="36">
        <v>904793</v>
      </c>
      <c r="K31" s="36">
        <v>1115872</v>
      </c>
      <c r="L31" s="36">
        <v>1119102</v>
      </c>
      <c r="M31" s="36">
        <v>1167995</v>
      </c>
      <c r="N31" s="36">
        <v>1261374</v>
      </c>
      <c r="O31" s="36">
        <v>1304840</v>
      </c>
      <c r="P31" s="36">
        <v>1035440</v>
      </c>
      <c r="Q31" s="36">
        <v>1017508</v>
      </c>
      <c r="R31" s="36">
        <v>1075467</v>
      </c>
      <c r="S31" s="36">
        <v>1175820</v>
      </c>
      <c r="T31" s="36">
        <v>1162956</v>
      </c>
      <c r="U31" s="36">
        <v>1146702</v>
      </c>
      <c r="V31" s="36">
        <v>1132100</v>
      </c>
      <c r="W31" s="36">
        <v>1098878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900338</v>
      </c>
      <c r="D35" s="52">
        <v>822207</v>
      </c>
      <c r="E35" s="52">
        <v>786735</v>
      </c>
      <c r="F35" s="52">
        <v>766474</v>
      </c>
      <c r="G35" s="52">
        <v>718631</v>
      </c>
      <c r="H35" s="52">
        <v>894117</v>
      </c>
      <c r="I35" s="52">
        <v>813502</v>
      </c>
      <c r="J35" s="52">
        <v>847636</v>
      </c>
      <c r="K35" s="52">
        <v>772933</v>
      </c>
      <c r="L35" s="52">
        <v>903508</v>
      </c>
      <c r="M35" s="52">
        <v>764674</v>
      </c>
      <c r="N35" s="52">
        <v>911970</v>
      </c>
      <c r="O35" s="52">
        <v>676041</v>
      </c>
      <c r="P35" s="52">
        <v>279606</v>
      </c>
      <c r="Q35" s="52">
        <v>428426</v>
      </c>
      <c r="R35" s="52">
        <v>735521</v>
      </c>
      <c r="S35" s="52">
        <v>905458</v>
      </c>
      <c r="T35" s="52">
        <v>929939</v>
      </c>
      <c r="U35" s="52">
        <v>893778</v>
      </c>
      <c r="V35" s="52">
        <v>821424</v>
      </c>
      <c r="W35" s="52">
        <v>765556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433730</v>
      </c>
      <c r="D37" s="52">
        <v>443269</v>
      </c>
      <c r="E37" s="52">
        <v>445803</v>
      </c>
      <c r="F37" s="52">
        <v>407677</v>
      </c>
      <c r="G37" s="52">
        <v>505059</v>
      </c>
      <c r="H37" s="52">
        <v>534949</v>
      </c>
      <c r="I37" s="52">
        <v>476357</v>
      </c>
      <c r="J37" s="52">
        <v>362179</v>
      </c>
      <c r="K37" s="52">
        <v>459939</v>
      </c>
      <c r="L37" s="52">
        <v>490623</v>
      </c>
      <c r="M37" s="52">
        <v>556973</v>
      </c>
      <c r="N37" s="52">
        <v>614567</v>
      </c>
      <c r="O37" s="52">
        <v>558172</v>
      </c>
      <c r="P37" s="52">
        <v>358757</v>
      </c>
      <c r="Q37" s="52">
        <v>289164</v>
      </c>
      <c r="R37" s="52">
        <v>418032</v>
      </c>
      <c r="S37" s="52">
        <v>593508</v>
      </c>
      <c r="T37" s="52">
        <v>693325</v>
      </c>
      <c r="U37" s="52">
        <v>743250</v>
      </c>
      <c r="V37" s="52">
        <v>686009</v>
      </c>
      <c r="W37" s="52">
        <v>681124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384476</v>
      </c>
      <c r="D39" s="52">
        <v>316994</v>
      </c>
      <c r="E39" s="52">
        <v>387114</v>
      </c>
      <c r="F39" s="52">
        <v>398042</v>
      </c>
      <c r="G39" s="52">
        <v>345365</v>
      </c>
      <c r="H39" s="52">
        <v>408300</v>
      </c>
      <c r="I39" s="52">
        <v>208468</v>
      </c>
      <c r="J39" s="52">
        <v>192035</v>
      </c>
      <c r="K39" s="52">
        <v>295268</v>
      </c>
      <c r="L39" s="52">
        <v>333062</v>
      </c>
      <c r="M39" s="52">
        <v>293210</v>
      </c>
      <c r="N39" s="52">
        <v>260240</v>
      </c>
      <c r="O39" s="52">
        <v>160350</v>
      </c>
      <c r="P39" s="52">
        <v>125547</v>
      </c>
      <c r="Q39" s="52">
        <v>128963</v>
      </c>
      <c r="R39" s="52">
        <v>265505</v>
      </c>
      <c r="S39" s="52">
        <v>288403</v>
      </c>
      <c r="T39" s="52">
        <v>312731</v>
      </c>
      <c r="U39" s="52">
        <v>229861</v>
      </c>
      <c r="V39" s="52">
        <v>192646</v>
      </c>
      <c r="W39" s="52">
        <v>165608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275</v>
      </c>
      <c r="D40" s="52">
        <v>516</v>
      </c>
      <c r="E40" s="52">
        <v>1812</v>
      </c>
      <c r="F40" s="52">
        <v>1106</v>
      </c>
      <c r="G40" s="52">
        <v>715</v>
      </c>
      <c r="H40" s="52">
        <v>913</v>
      </c>
      <c r="I40" s="52">
        <v>1319</v>
      </c>
      <c r="J40" s="52">
        <v>2022</v>
      </c>
      <c r="K40" s="52">
        <v>2476</v>
      </c>
      <c r="L40" s="52">
        <v>2646</v>
      </c>
      <c r="M40" s="52">
        <v>799</v>
      </c>
      <c r="N40" s="52">
        <v>1492</v>
      </c>
      <c r="O40" s="52">
        <v>1394</v>
      </c>
      <c r="P40" s="52">
        <v>972</v>
      </c>
      <c r="Q40" s="52">
        <v>1582</v>
      </c>
      <c r="R40" s="52">
        <v>2649</v>
      </c>
      <c r="S40" s="52">
        <v>2203</v>
      </c>
      <c r="T40" s="52">
        <v>1414</v>
      </c>
      <c r="U40" s="52">
        <v>553</v>
      </c>
      <c r="V40" s="52">
        <v>1482</v>
      </c>
      <c r="W40" s="52">
        <v>1844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1113803</v>
      </c>
      <c r="D41" s="52">
        <v>1118016</v>
      </c>
      <c r="E41" s="52">
        <v>986321</v>
      </c>
      <c r="F41" s="52">
        <v>1014386</v>
      </c>
      <c r="G41" s="52">
        <v>1114949</v>
      </c>
      <c r="H41" s="52">
        <v>1331380</v>
      </c>
      <c r="I41" s="52">
        <v>817691</v>
      </c>
      <c r="J41" s="52">
        <v>845776</v>
      </c>
      <c r="K41" s="52">
        <v>872041</v>
      </c>
      <c r="L41" s="52">
        <v>926743</v>
      </c>
      <c r="M41" s="52">
        <v>938650</v>
      </c>
      <c r="N41" s="52">
        <v>1094494</v>
      </c>
      <c r="O41" s="52">
        <v>949764</v>
      </c>
      <c r="P41" s="52">
        <v>606440</v>
      </c>
      <c r="Q41" s="52">
        <v>779795</v>
      </c>
      <c r="R41" s="52">
        <v>931678</v>
      </c>
      <c r="S41" s="52">
        <v>1015729</v>
      </c>
      <c r="T41" s="52">
        <v>1013223</v>
      </c>
      <c r="U41" s="52">
        <v>1010487</v>
      </c>
      <c r="V41" s="52">
        <v>976853</v>
      </c>
      <c r="W41" s="52">
        <v>892218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123626</v>
      </c>
      <c r="D42" s="52">
        <v>120095</v>
      </c>
      <c r="E42" s="52">
        <v>126340</v>
      </c>
      <c r="F42" s="52">
        <v>120975</v>
      </c>
      <c r="G42" s="52">
        <v>156164</v>
      </c>
      <c r="H42" s="52">
        <v>213792</v>
      </c>
      <c r="I42" s="52">
        <v>271110</v>
      </c>
      <c r="J42" s="52">
        <v>299330</v>
      </c>
      <c r="K42" s="52">
        <v>351140</v>
      </c>
      <c r="L42" s="52">
        <v>364450</v>
      </c>
      <c r="M42" s="52">
        <v>246512</v>
      </c>
      <c r="N42" s="52">
        <v>265866</v>
      </c>
      <c r="O42" s="52">
        <v>243649</v>
      </c>
      <c r="P42" s="52">
        <v>218907</v>
      </c>
      <c r="Q42" s="52">
        <v>269866</v>
      </c>
      <c r="R42" s="52">
        <v>368597</v>
      </c>
      <c r="S42" s="52">
        <v>382383</v>
      </c>
      <c r="T42" s="52">
        <v>389540</v>
      </c>
      <c r="U42" s="52">
        <v>340005</v>
      </c>
      <c r="V42" s="52">
        <v>305711</v>
      </c>
      <c r="W42" s="52">
        <v>276617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411849</v>
      </c>
      <c r="D44" s="52">
        <v>463184</v>
      </c>
      <c r="E44" s="52">
        <v>463500</v>
      </c>
      <c r="F44" s="52">
        <v>474373</v>
      </c>
      <c r="G44" s="52">
        <v>403148</v>
      </c>
      <c r="H44" s="52">
        <v>436023</v>
      </c>
      <c r="I44" s="52">
        <v>302587</v>
      </c>
      <c r="J44" s="52">
        <v>312209</v>
      </c>
      <c r="K44" s="52">
        <v>364984</v>
      </c>
      <c r="L44" s="52">
        <v>410774</v>
      </c>
      <c r="M44" s="52">
        <v>357237</v>
      </c>
      <c r="N44" s="52">
        <v>354830</v>
      </c>
      <c r="O44" s="52">
        <v>277667</v>
      </c>
      <c r="P44" s="52">
        <v>204408</v>
      </c>
      <c r="Q44" s="52">
        <v>225561</v>
      </c>
      <c r="R44" s="52">
        <v>281356</v>
      </c>
      <c r="S44" s="52">
        <v>316068</v>
      </c>
      <c r="T44" s="52">
        <v>316444</v>
      </c>
      <c r="U44" s="52">
        <v>262550</v>
      </c>
      <c r="V44" s="52">
        <v>238548</v>
      </c>
      <c r="W44" s="52">
        <v>223338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1210240</v>
      </c>
      <c r="D45" s="36">
        <v>1092711</v>
      </c>
      <c r="E45" s="36">
        <v>1038203</v>
      </c>
      <c r="F45" s="36">
        <v>1059722</v>
      </c>
      <c r="G45" s="36">
        <v>1214125</v>
      </c>
      <c r="H45" s="36">
        <v>1518423</v>
      </c>
      <c r="I45" s="36">
        <v>996130</v>
      </c>
      <c r="J45" s="36">
        <v>1024496</v>
      </c>
      <c r="K45" s="36">
        <v>1156415</v>
      </c>
      <c r="L45" s="36">
        <v>1216586</v>
      </c>
      <c r="M45" s="36">
        <v>1123068</v>
      </c>
      <c r="N45" s="36">
        <v>1266959</v>
      </c>
      <c r="O45" s="36">
        <v>1077451</v>
      </c>
      <c r="P45" s="36">
        <v>747097</v>
      </c>
      <c r="Q45" s="36">
        <v>954367</v>
      </c>
      <c r="R45" s="36">
        <v>1286880</v>
      </c>
      <c r="S45" s="36">
        <v>1372854</v>
      </c>
      <c r="T45" s="36">
        <v>1400792</v>
      </c>
      <c r="U45" s="36">
        <v>1317617</v>
      </c>
      <c r="V45" s="36">
        <v>1238795</v>
      </c>
      <c r="W45" s="36">
        <v>1111931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318258</v>
      </c>
      <c r="D49" s="52">
        <v>296505</v>
      </c>
      <c r="E49" s="52">
        <v>302550</v>
      </c>
      <c r="F49" s="52">
        <v>304403</v>
      </c>
      <c r="G49" s="52">
        <v>264346</v>
      </c>
      <c r="H49" s="52">
        <v>375387</v>
      </c>
      <c r="I49" s="52">
        <v>301642</v>
      </c>
      <c r="J49" s="52">
        <v>348467</v>
      </c>
      <c r="K49" s="52">
        <v>288044</v>
      </c>
      <c r="L49" s="52">
        <v>311096</v>
      </c>
      <c r="M49" s="52">
        <v>225615</v>
      </c>
      <c r="N49" s="52">
        <v>267883</v>
      </c>
      <c r="O49" s="52">
        <v>214254</v>
      </c>
      <c r="P49" s="52">
        <v>167956</v>
      </c>
      <c r="Q49" s="52">
        <v>212727</v>
      </c>
      <c r="R49" s="52">
        <v>276547</v>
      </c>
      <c r="S49" s="52">
        <v>280604</v>
      </c>
      <c r="T49" s="52">
        <v>299637</v>
      </c>
      <c r="U49" s="52">
        <v>310185</v>
      </c>
      <c r="V49" s="52">
        <v>279798</v>
      </c>
      <c r="W49" s="52">
        <v>258287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89629</v>
      </c>
      <c r="D51" s="52">
        <v>89505</v>
      </c>
      <c r="E51" s="52">
        <v>101100</v>
      </c>
      <c r="F51" s="52">
        <v>133106</v>
      </c>
      <c r="G51" s="52">
        <v>146090</v>
      </c>
      <c r="H51" s="52">
        <v>170784</v>
      </c>
      <c r="I51" s="52">
        <v>124604</v>
      </c>
      <c r="J51" s="52">
        <v>128936</v>
      </c>
      <c r="K51" s="52">
        <v>144586</v>
      </c>
      <c r="L51" s="52">
        <v>148752</v>
      </c>
      <c r="M51" s="52">
        <v>99043</v>
      </c>
      <c r="N51" s="52">
        <v>98185</v>
      </c>
      <c r="O51" s="52">
        <v>49903</v>
      </c>
      <c r="P51" s="52">
        <v>32305</v>
      </c>
      <c r="Q51" s="52">
        <v>38712</v>
      </c>
      <c r="R51" s="52">
        <v>87577</v>
      </c>
      <c r="S51" s="52">
        <v>100538</v>
      </c>
      <c r="T51" s="52">
        <v>126866</v>
      </c>
      <c r="U51" s="52">
        <v>132563</v>
      </c>
      <c r="V51" s="52">
        <v>102137</v>
      </c>
      <c r="W51" s="52">
        <v>131779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95788</v>
      </c>
      <c r="D53" s="52">
        <v>75943</v>
      </c>
      <c r="E53" s="52">
        <v>109428</v>
      </c>
      <c r="F53" s="52">
        <v>111295</v>
      </c>
      <c r="G53" s="52">
        <v>86237</v>
      </c>
      <c r="H53" s="52">
        <v>118329</v>
      </c>
      <c r="I53" s="52">
        <v>58021</v>
      </c>
      <c r="J53" s="52">
        <v>49447</v>
      </c>
      <c r="K53" s="52">
        <v>57734</v>
      </c>
      <c r="L53" s="52">
        <v>69251</v>
      </c>
      <c r="M53" s="52">
        <v>45328</v>
      </c>
      <c r="N53" s="52">
        <v>36106</v>
      </c>
      <c r="O53" s="52">
        <v>6601</v>
      </c>
      <c r="P53" s="52">
        <v>4762</v>
      </c>
      <c r="Q53" s="52">
        <v>6094</v>
      </c>
      <c r="R53" s="52">
        <v>36979</v>
      </c>
      <c r="S53" s="52">
        <v>46969</v>
      </c>
      <c r="T53" s="52">
        <v>60638</v>
      </c>
      <c r="U53" s="52">
        <v>55645</v>
      </c>
      <c r="V53" s="52">
        <v>48783</v>
      </c>
      <c r="W53" s="52">
        <v>37412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53</v>
      </c>
      <c r="D54" s="52">
        <v>119</v>
      </c>
      <c r="E54" s="52">
        <v>500</v>
      </c>
      <c r="F54" s="52">
        <v>309</v>
      </c>
      <c r="G54" s="52">
        <v>182</v>
      </c>
      <c r="H54" s="52">
        <v>213</v>
      </c>
      <c r="I54" s="52">
        <v>386</v>
      </c>
      <c r="J54" s="52">
        <v>502</v>
      </c>
      <c r="K54" s="52">
        <v>487</v>
      </c>
      <c r="L54" s="52">
        <v>450</v>
      </c>
      <c r="M54" s="52">
        <v>121</v>
      </c>
      <c r="N54" s="52">
        <v>179</v>
      </c>
      <c r="O54" s="52">
        <v>37</v>
      </c>
      <c r="P54" s="52">
        <v>51</v>
      </c>
      <c r="Q54" s="52">
        <v>9</v>
      </c>
      <c r="R54" s="52">
        <v>370</v>
      </c>
      <c r="S54" s="52">
        <v>360</v>
      </c>
      <c r="T54" s="52">
        <v>266</v>
      </c>
      <c r="U54" s="52">
        <v>136</v>
      </c>
      <c r="V54" s="52">
        <v>387</v>
      </c>
      <c r="W54" s="52">
        <v>433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196061</v>
      </c>
      <c r="D55" s="52">
        <v>194895</v>
      </c>
      <c r="E55" s="52">
        <v>167524</v>
      </c>
      <c r="F55" s="52">
        <v>167574</v>
      </c>
      <c r="G55" s="52">
        <v>152853</v>
      </c>
      <c r="H55" s="52">
        <v>217768</v>
      </c>
      <c r="I55" s="52">
        <v>180380</v>
      </c>
      <c r="J55" s="52">
        <v>222390</v>
      </c>
      <c r="K55" s="52">
        <v>164803</v>
      </c>
      <c r="L55" s="52">
        <v>174163</v>
      </c>
      <c r="M55" s="52">
        <v>143475</v>
      </c>
      <c r="N55" s="52">
        <v>190469</v>
      </c>
      <c r="O55" s="52">
        <v>170928</v>
      </c>
      <c r="P55" s="52">
        <v>121636</v>
      </c>
      <c r="Q55" s="52">
        <v>157140</v>
      </c>
      <c r="R55" s="52">
        <v>173760</v>
      </c>
      <c r="S55" s="52">
        <v>168790</v>
      </c>
      <c r="T55" s="52">
        <v>171633</v>
      </c>
      <c r="U55" s="52">
        <v>184989</v>
      </c>
      <c r="V55" s="52">
        <v>167488</v>
      </c>
      <c r="W55" s="52">
        <v>169207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26356</v>
      </c>
      <c r="D56" s="52">
        <v>25548</v>
      </c>
      <c r="E56" s="52">
        <v>25098</v>
      </c>
      <c r="F56" s="52">
        <v>25225</v>
      </c>
      <c r="G56" s="52">
        <v>25074</v>
      </c>
      <c r="H56" s="52">
        <v>39077</v>
      </c>
      <c r="I56" s="52">
        <v>62855</v>
      </c>
      <c r="J56" s="52">
        <v>76128</v>
      </c>
      <c r="K56" s="52">
        <v>65020</v>
      </c>
      <c r="L56" s="52">
        <v>67232</v>
      </c>
      <c r="M56" s="52">
        <v>36691</v>
      </c>
      <c r="N56" s="52">
        <v>41129</v>
      </c>
      <c r="O56" s="52">
        <v>36688</v>
      </c>
      <c r="P56" s="52">
        <v>41507</v>
      </c>
      <c r="Q56" s="52">
        <v>49484</v>
      </c>
      <c r="R56" s="52">
        <v>65438</v>
      </c>
      <c r="S56" s="52">
        <v>64485</v>
      </c>
      <c r="T56" s="52">
        <v>67100</v>
      </c>
      <c r="U56" s="52">
        <v>69415</v>
      </c>
      <c r="V56" s="52">
        <v>63140</v>
      </c>
      <c r="W56" s="52">
        <v>51235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81974</v>
      </c>
      <c r="D58" s="52">
        <v>93449</v>
      </c>
      <c r="E58" s="52">
        <v>98659</v>
      </c>
      <c r="F58" s="52">
        <v>96106</v>
      </c>
      <c r="G58" s="52">
        <v>66149</v>
      </c>
      <c r="H58" s="52">
        <v>86856</v>
      </c>
      <c r="I58" s="52">
        <v>68931</v>
      </c>
      <c r="J58" s="52">
        <v>78119</v>
      </c>
      <c r="K58" s="52">
        <v>63047</v>
      </c>
      <c r="L58" s="52">
        <v>77570</v>
      </c>
      <c r="M58" s="52">
        <v>49742</v>
      </c>
      <c r="N58" s="52">
        <v>54583</v>
      </c>
      <c r="O58" s="52">
        <v>37811</v>
      </c>
      <c r="P58" s="52">
        <v>34866</v>
      </c>
      <c r="Q58" s="52">
        <v>39322</v>
      </c>
      <c r="R58" s="52">
        <v>48458</v>
      </c>
      <c r="S58" s="52">
        <v>54648</v>
      </c>
      <c r="T58" s="52">
        <v>55538</v>
      </c>
      <c r="U58" s="52">
        <v>52346</v>
      </c>
      <c r="V58" s="52">
        <v>47288</v>
      </c>
      <c r="W58" s="52">
        <v>43128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236284</v>
      </c>
      <c r="D59" s="36">
        <v>203056</v>
      </c>
      <c r="E59" s="36">
        <v>203891</v>
      </c>
      <c r="F59" s="36">
        <v>208297</v>
      </c>
      <c r="G59" s="36">
        <v>198197</v>
      </c>
      <c r="H59" s="36">
        <v>288531</v>
      </c>
      <c r="I59" s="36">
        <v>232711</v>
      </c>
      <c r="J59" s="36">
        <v>270348</v>
      </c>
      <c r="K59" s="36">
        <v>224997</v>
      </c>
      <c r="L59" s="36">
        <v>233526</v>
      </c>
      <c r="M59" s="36">
        <v>175873</v>
      </c>
      <c r="N59" s="36">
        <v>213300</v>
      </c>
      <c r="O59" s="36">
        <v>176443</v>
      </c>
      <c r="P59" s="36">
        <v>133090</v>
      </c>
      <c r="Q59" s="36">
        <v>173405</v>
      </c>
      <c r="R59" s="36">
        <v>228089</v>
      </c>
      <c r="S59" s="36">
        <v>225956</v>
      </c>
      <c r="T59" s="36">
        <v>244099</v>
      </c>
      <c r="U59" s="36">
        <v>257839</v>
      </c>
      <c r="V59" s="36">
        <v>232510</v>
      </c>
      <c r="W59" s="36">
        <v>215159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582080</v>
      </c>
      <c r="D63" s="52">
        <v>525702</v>
      </c>
      <c r="E63" s="52">
        <v>484185</v>
      </c>
      <c r="F63" s="52">
        <v>462071</v>
      </c>
      <c r="G63" s="52">
        <v>454285</v>
      </c>
      <c r="H63" s="52">
        <v>518730</v>
      </c>
      <c r="I63" s="52">
        <v>511860</v>
      </c>
      <c r="J63" s="52">
        <v>499169</v>
      </c>
      <c r="K63" s="52">
        <v>484889</v>
      </c>
      <c r="L63" s="52">
        <v>592412</v>
      </c>
      <c r="M63" s="52">
        <v>539059</v>
      </c>
      <c r="N63" s="52">
        <v>644087</v>
      </c>
      <c r="O63" s="52">
        <v>461787</v>
      </c>
      <c r="P63" s="52">
        <v>111650</v>
      </c>
      <c r="Q63" s="52">
        <v>215699</v>
      </c>
      <c r="R63" s="52">
        <v>458974</v>
      </c>
      <c r="S63" s="52">
        <v>624854</v>
      </c>
      <c r="T63" s="52">
        <v>630302</v>
      </c>
      <c r="U63" s="52">
        <v>583593</v>
      </c>
      <c r="V63" s="52">
        <v>541626</v>
      </c>
      <c r="W63" s="52">
        <v>507269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344101</v>
      </c>
      <c r="D65" s="52">
        <v>353764</v>
      </c>
      <c r="E65" s="52">
        <v>344703</v>
      </c>
      <c r="F65" s="52">
        <v>274571</v>
      </c>
      <c r="G65" s="52">
        <v>358969</v>
      </c>
      <c r="H65" s="52">
        <v>364165</v>
      </c>
      <c r="I65" s="52">
        <v>351753</v>
      </c>
      <c r="J65" s="52">
        <v>233243</v>
      </c>
      <c r="K65" s="52">
        <v>315353</v>
      </c>
      <c r="L65" s="52">
        <v>341871</v>
      </c>
      <c r="M65" s="52">
        <v>457930</v>
      </c>
      <c r="N65" s="52">
        <v>516382</v>
      </c>
      <c r="O65" s="52">
        <v>508269</v>
      </c>
      <c r="P65" s="52">
        <v>326452</v>
      </c>
      <c r="Q65" s="52">
        <v>250452</v>
      </c>
      <c r="R65" s="52">
        <v>330455</v>
      </c>
      <c r="S65" s="52">
        <v>492970</v>
      </c>
      <c r="T65" s="52">
        <v>566459</v>
      </c>
      <c r="U65" s="52">
        <v>610687</v>
      </c>
      <c r="V65" s="52">
        <v>583872</v>
      </c>
      <c r="W65" s="52">
        <v>549345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288688</v>
      </c>
      <c r="D67" s="52">
        <f t="shared" si="0"/>
        <v>241051</v>
      </c>
      <c r="E67" s="52">
        <f t="shared" si="0"/>
        <v>277686</v>
      </c>
      <c r="F67" s="52">
        <f t="shared" si="0"/>
        <v>286747</v>
      </c>
      <c r="G67" s="52">
        <f t="shared" si="0"/>
        <v>259128</v>
      </c>
      <c r="H67" s="52">
        <f t="shared" si="0"/>
        <v>289971</v>
      </c>
      <c r="I67" s="52">
        <f t="shared" si="0"/>
        <v>150447</v>
      </c>
      <c r="J67" s="52">
        <f t="shared" si="0"/>
        <v>142588</v>
      </c>
      <c r="K67" s="52">
        <f t="shared" si="0"/>
        <v>237534</v>
      </c>
      <c r="L67" s="52">
        <f t="shared" si="0"/>
        <v>263811</v>
      </c>
      <c r="M67" s="52">
        <f t="shared" si="0"/>
        <v>247882</v>
      </c>
      <c r="N67" s="52">
        <f t="shared" si="0"/>
        <v>224134</v>
      </c>
      <c r="O67" s="52">
        <f t="shared" si="0"/>
        <v>153749</v>
      </c>
      <c r="P67" s="52">
        <f t="shared" si="0"/>
        <v>120785</v>
      </c>
      <c r="Q67" s="52">
        <f t="shared" si="0"/>
        <v>122869</v>
      </c>
      <c r="R67" s="52">
        <f t="shared" ref="R67:V67" si="1">R39-R53</f>
        <v>228526</v>
      </c>
      <c r="S67" s="52">
        <f t="shared" si="1"/>
        <v>241434</v>
      </c>
      <c r="T67" s="52">
        <f t="shared" si="1"/>
        <v>252093</v>
      </c>
      <c r="U67" s="52">
        <f t="shared" si="1"/>
        <v>174216</v>
      </c>
      <c r="V67" s="52">
        <f t="shared" si="1"/>
        <v>143863</v>
      </c>
      <c r="W67" s="52">
        <f t="shared" ref="W67" si="2">W39-W53</f>
        <v>128196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222</v>
      </c>
      <c r="D68" s="52">
        <f t="shared" si="3"/>
        <v>397</v>
      </c>
      <c r="E68" s="52">
        <f t="shared" si="3"/>
        <v>1312</v>
      </c>
      <c r="F68" s="52">
        <f t="shared" si="3"/>
        <v>797</v>
      </c>
      <c r="G68" s="52">
        <f t="shared" si="3"/>
        <v>533</v>
      </c>
      <c r="H68" s="52">
        <f t="shared" si="3"/>
        <v>700</v>
      </c>
      <c r="I68" s="52">
        <f t="shared" si="3"/>
        <v>933</v>
      </c>
      <c r="J68" s="52">
        <f t="shared" si="3"/>
        <v>1520</v>
      </c>
      <c r="K68" s="52">
        <f t="shared" si="3"/>
        <v>1989</v>
      </c>
      <c r="L68" s="52">
        <f t="shared" si="3"/>
        <v>2196</v>
      </c>
      <c r="M68" s="52">
        <f t="shared" si="3"/>
        <v>678</v>
      </c>
      <c r="N68" s="52">
        <f t="shared" si="3"/>
        <v>1313</v>
      </c>
      <c r="O68" s="52">
        <f t="shared" si="3"/>
        <v>1357</v>
      </c>
      <c r="P68" s="52">
        <f t="shared" si="3"/>
        <v>921</v>
      </c>
      <c r="Q68" s="52">
        <f t="shared" si="3"/>
        <v>1573</v>
      </c>
      <c r="R68" s="52">
        <f t="shared" ref="R68:V68" si="4">R40-R54</f>
        <v>2279</v>
      </c>
      <c r="S68" s="52">
        <f t="shared" si="4"/>
        <v>1843</v>
      </c>
      <c r="T68" s="52">
        <f t="shared" si="4"/>
        <v>1148</v>
      </c>
      <c r="U68" s="52">
        <f t="shared" si="4"/>
        <v>417</v>
      </c>
      <c r="V68" s="52">
        <f t="shared" si="4"/>
        <v>1095</v>
      </c>
      <c r="W68" s="52">
        <f t="shared" ref="W68" si="5">W40-W54</f>
        <v>1411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917742</v>
      </c>
      <c r="D69" s="52">
        <f t="shared" si="6"/>
        <v>923121</v>
      </c>
      <c r="E69" s="52">
        <f t="shared" si="6"/>
        <v>818797</v>
      </c>
      <c r="F69" s="52">
        <f t="shared" si="6"/>
        <v>846812</v>
      </c>
      <c r="G69" s="52">
        <f t="shared" si="6"/>
        <v>962096</v>
      </c>
      <c r="H69" s="52">
        <f t="shared" si="6"/>
        <v>1113612</v>
      </c>
      <c r="I69" s="52">
        <f t="shared" si="6"/>
        <v>637311</v>
      </c>
      <c r="J69" s="52">
        <f t="shared" si="6"/>
        <v>623386</v>
      </c>
      <c r="K69" s="52">
        <f t="shared" si="6"/>
        <v>707238</v>
      </c>
      <c r="L69" s="52">
        <f t="shared" si="6"/>
        <v>752580</v>
      </c>
      <c r="M69" s="52">
        <f t="shared" si="6"/>
        <v>795175</v>
      </c>
      <c r="N69" s="52">
        <f t="shared" si="6"/>
        <v>904025</v>
      </c>
      <c r="O69" s="52">
        <f t="shared" si="6"/>
        <v>778836</v>
      </c>
      <c r="P69" s="52">
        <f t="shared" si="6"/>
        <v>484804</v>
      </c>
      <c r="Q69" s="52">
        <f t="shared" si="6"/>
        <v>622655</v>
      </c>
      <c r="R69" s="52">
        <f t="shared" ref="R69:V69" si="7">R41-R55</f>
        <v>757918</v>
      </c>
      <c r="S69" s="52">
        <f t="shared" si="7"/>
        <v>846939</v>
      </c>
      <c r="T69" s="52">
        <f t="shared" si="7"/>
        <v>841590</v>
      </c>
      <c r="U69" s="52">
        <f t="shared" si="7"/>
        <v>825498</v>
      </c>
      <c r="V69" s="52">
        <f t="shared" si="7"/>
        <v>809365</v>
      </c>
      <c r="W69" s="52">
        <f t="shared" ref="W69" si="8">W41-W55</f>
        <v>723011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97270</v>
      </c>
      <c r="D70" s="52">
        <f t="shared" si="9"/>
        <v>94547</v>
      </c>
      <c r="E70" s="52">
        <f t="shared" si="9"/>
        <v>101242</v>
      </c>
      <c r="F70" s="52">
        <f t="shared" si="9"/>
        <v>95750</v>
      </c>
      <c r="G70" s="52">
        <f t="shared" si="9"/>
        <v>131090</v>
      </c>
      <c r="H70" s="52">
        <f t="shared" si="9"/>
        <v>174715</v>
      </c>
      <c r="I70" s="52">
        <f t="shared" si="9"/>
        <v>208255</v>
      </c>
      <c r="J70" s="52">
        <f t="shared" si="9"/>
        <v>223202</v>
      </c>
      <c r="K70" s="52">
        <f t="shared" si="9"/>
        <v>286120</v>
      </c>
      <c r="L70" s="52">
        <f t="shared" si="9"/>
        <v>297218</v>
      </c>
      <c r="M70" s="52">
        <f t="shared" si="9"/>
        <v>209821</v>
      </c>
      <c r="N70" s="52">
        <f t="shared" si="9"/>
        <v>224737</v>
      </c>
      <c r="O70" s="52">
        <f t="shared" si="9"/>
        <v>206961</v>
      </c>
      <c r="P70" s="52">
        <f t="shared" si="9"/>
        <v>177400</v>
      </c>
      <c r="Q70" s="52">
        <f t="shared" si="9"/>
        <v>220382</v>
      </c>
      <c r="R70" s="52">
        <f t="shared" ref="R70:V70" si="10">R42-R56</f>
        <v>303159</v>
      </c>
      <c r="S70" s="52">
        <f t="shared" si="10"/>
        <v>317898</v>
      </c>
      <c r="T70" s="52">
        <f t="shared" si="10"/>
        <v>322440</v>
      </c>
      <c r="U70" s="52">
        <f t="shared" si="10"/>
        <v>270590</v>
      </c>
      <c r="V70" s="52">
        <f t="shared" si="10"/>
        <v>242571</v>
      </c>
      <c r="W70" s="52">
        <f t="shared" ref="W70" si="11">W42-W56</f>
        <v>225382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329875</v>
      </c>
      <c r="D72" s="52">
        <v>369735</v>
      </c>
      <c r="E72" s="52">
        <v>364841</v>
      </c>
      <c r="F72" s="52">
        <v>378267</v>
      </c>
      <c r="G72" s="52">
        <v>336999</v>
      </c>
      <c r="H72" s="52">
        <v>349167</v>
      </c>
      <c r="I72" s="52">
        <v>233656</v>
      </c>
      <c r="J72" s="52">
        <v>234090</v>
      </c>
      <c r="K72" s="52">
        <v>301937</v>
      </c>
      <c r="L72" s="52">
        <v>333204</v>
      </c>
      <c r="M72" s="52">
        <v>307495</v>
      </c>
      <c r="N72" s="52">
        <v>300247</v>
      </c>
      <c r="O72" s="52">
        <v>239856</v>
      </c>
      <c r="P72" s="52">
        <v>169542</v>
      </c>
      <c r="Q72" s="52">
        <v>186239</v>
      </c>
      <c r="R72" s="52">
        <v>232898</v>
      </c>
      <c r="S72" s="52">
        <v>261420</v>
      </c>
      <c r="T72" s="52">
        <v>260906</v>
      </c>
      <c r="U72" s="52">
        <v>210204</v>
      </c>
      <c r="V72" s="52">
        <v>191260</v>
      </c>
      <c r="W72" s="52">
        <v>180210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973956</v>
      </c>
      <c r="D73" s="36">
        <v>889655</v>
      </c>
      <c r="E73" s="36">
        <v>834312</v>
      </c>
      <c r="F73" s="36">
        <v>851425</v>
      </c>
      <c r="G73" s="36">
        <v>1015928</v>
      </c>
      <c r="H73" s="36">
        <v>1229892</v>
      </c>
      <c r="I73" s="36">
        <v>763419</v>
      </c>
      <c r="J73" s="36">
        <v>754148</v>
      </c>
      <c r="K73" s="36">
        <v>931418</v>
      </c>
      <c r="L73" s="36">
        <v>983060</v>
      </c>
      <c r="M73" s="36">
        <v>947195</v>
      </c>
      <c r="N73" s="36">
        <v>1053659</v>
      </c>
      <c r="O73" s="36">
        <v>901008</v>
      </c>
      <c r="P73" s="36">
        <v>614007</v>
      </c>
      <c r="Q73" s="36">
        <v>780962</v>
      </c>
      <c r="R73" s="36">
        <v>1058791</v>
      </c>
      <c r="S73" s="36">
        <v>1146898</v>
      </c>
      <c r="T73" s="36">
        <v>1156693</v>
      </c>
      <c r="U73" s="36">
        <v>1059778</v>
      </c>
      <c r="V73" s="36">
        <v>1006285</v>
      </c>
      <c r="W73" s="36">
        <v>896772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155157</v>
      </c>
      <c r="I79" s="138">
        <f>RES_hhdet_numvin!I163</f>
        <v>260592</v>
      </c>
      <c r="J79" s="138">
        <f>RES_hhdet_numvin!J163</f>
        <v>380065</v>
      </c>
      <c r="K79" s="138">
        <f>RES_hhdet_numvin!K163</f>
        <v>423157</v>
      </c>
      <c r="L79" s="138">
        <f>RES_hhdet_numvin!L163</f>
        <v>578569</v>
      </c>
      <c r="M79" s="138">
        <f>RES_hhdet_numvin!M163</f>
        <v>543513</v>
      </c>
      <c r="N79" s="138">
        <f>RES_hhdet_numvin!N163</f>
        <v>725263</v>
      </c>
      <c r="O79" s="138">
        <f>RES_hhdet_numvin!O163</f>
        <v>572902</v>
      </c>
      <c r="P79" s="138">
        <f>RES_hhdet_numvin!P163</f>
        <v>249779</v>
      </c>
      <c r="Q79" s="138">
        <f>RES_hhdet_numvin!Q163</f>
        <v>400003</v>
      </c>
      <c r="R79" s="138">
        <f>RES_hhdet_numvin!R163</f>
        <v>706616</v>
      </c>
      <c r="S79" s="138">
        <f>RES_hhdet_numvin!S163</f>
        <v>886857</v>
      </c>
      <c r="T79" s="138">
        <f>RES_hhdet_numvin!T163</f>
        <v>922527</v>
      </c>
      <c r="U79" s="138">
        <f>RES_hhdet_numvin!U163</f>
        <v>892042</v>
      </c>
      <c r="V79" s="138">
        <f>RES_hhdet_numvin!V163</f>
        <v>821245</v>
      </c>
      <c r="W79" s="138">
        <f>RES_hhdet_numvin!W163</f>
        <v>765556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89862</v>
      </c>
      <c r="Q81" s="138">
        <f>RES_hhdet_numvin!Q165</f>
        <v>131671</v>
      </c>
      <c r="R81" s="138">
        <f>RES_hhdet_numvin!R165</f>
        <v>264371</v>
      </c>
      <c r="S81" s="138">
        <f>RES_hhdet_numvin!S165</f>
        <v>453377</v>
      </c>
      <c r="T81" s="138">
        <f>RES_hhdet_numvin!T165</f>
        <v>555478</v>
      </c>
      <c r="U81" s="138">
        <f>RES_hhdet_numvin!U165</f>
        <v>625662</v>
      </c>
      <c r="V81" s="138">
        <f>RES_hhdet_numvin!V165</f>
        <v>622461</v>
      </c>
      <c r="W81" s="138">
        <f>RES_hhdet_numvin!W165</f>
        <v>681124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38637</v>
      </c>
      <c r="Q83" s="138">
        <f>RES_hhdet_numvin!Q167</f>
        <v>64356</v>
      </c>
      <c r="R83" s="138">
        <f>RES_hhdet_numvin!R167</f>
        <v>178835</v>
      </c>
      <c r="S83" s="138">
        <f>RES_hhdet_numvin!S167</f>
        <v>234404</v>
      </c>
      <c r="T83" s="138">
        <f>RES_hhdet_numvin!T167</f>
        <v>276816</v>
      </c>
      <c r="U83" s="138">
        <f>RES_hhdet_numvin!U167</f>
        <v>218217</v>
      </c>
      <c r="V83" s="138">
        <f>RES_hhdet_numvin!V167</f>
        <v>190895</v>
      </c>
      <c r="W83" s="138">
        <f>RES_hhdet_numvin!W167</f>
        <v>165608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294</v>
      </c>
      <c r="Q84" s="138">
        <f>RES_hhdet_numvin!Q168</f>
        <v>792</v>
      </c>
      <c r="R84" s="138">
        <f>RES_hhdet_numvin!R168</f>
        <v>1819</v>
      </c>
      <c r="S84" s="138">
        <f>RES_hhdet_numvin!S168</f>
        <v>1819</v>
      </c>
      <c r="T84" s="138">
        <f>RES_hhdet_numvin!T168</f>
        <v>1255</v>
      </c>
      <c r="U84" s="138">
        <f>RES_hhdet_numvin!U168</f>
        <v>525</v>
      </c>
      <c r="V84" s="138">
        <f>RES_hhdet_numvin!V168</f>
        <v>1469</v>
      </c>
      <c r="W84" s="138">
        <f>RES_hhdet_numvin!W168</f>
        <v>1844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192212</v>
      </c>
      <c r="Q87" s="138">
        <f>RES_hhdet_numvin!Q171</f>
        <v>422677</v>
      </c>
      <c r="R87" s="138">
        <f>RES_hhdet_numvin!R171</f>
        <v>666259</v>
      </c>
      <c r="S87" s="138">
        <f>RES_hhdet_numvin!S171</f>
        <v>848605</v>
      </c>
      <c r="T87" s="138">
        <f>RES_hhdet_numvin!T171</f>
        <v>915855</v>
      </c>
      <c r="U87" s="138">
        <f>RES_hhdet_numvin!U171</f>
        <v>969410</v>
      </c>
      <c r="V87" s="138">
        <f>RES_hhdet_numvin!V171</f>
        <v>968646</v>
      </c>
      <c r="W87" s="138">
        <f>RES_hhdet_numvin!W171</f>
        <v>892218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68717</v>
      </c>
      <c r="Q88" s="138">
        <f>RES_hhdet_numvin!Q172</f>
        <v>143712</v>
      </c>
      <c r="R88" s="138">
        <f>RES_hhdet_numvin!R172</f>
        <v>257012</v>
      </c>
      <c r="S88" s="138">
        <f>RES_hhdet_numvin!S172</f>
        <v>312510</v>
      </c>
      <c r="T88" s="138">
        <f>RES_hhdet_numvin!T172</f>
        <v>346037</v>
      </c>
      <c r="U88" s="138">
        <f>RES_hhdet_numvin!U172</f>
        <v>323879</v>
      </c>
      <c r="V88" s="138">
        <f>RES_hhdet_numvin!V172</f>
        <v>301892</v>
      </c>
      <c r="W88" s="138">
        <f>RES_hhdet_numvin!W172</f>
        <v>276617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64009</v>
      </c>
      <c r="Q92" s="138">
        <f>RES_hhdet_numvin!Q176</f>
        <v>119060</v>
      </c>
      <c r="R92" s="138">
        <f>RES_hhdet_numvin!R176</f>
        <v>193780</v>
      </c>
      <c r="S92" s="138">
        <f>RES_hhdet_numvin!S176</f>
        <v>259509</v>
      </c>
      <c r="T92" s="138">
        <f>RES_hhdet_numvin!T176</f>
        <v>280934</v>
      </c>
      <c r="U92" s="138">
        <f>RES_hhdet_numvin!U176</f>
        <v>250235</v>
      </c>
      <c r="V92" s="138">
        <f>RES_hhdet_numvin!V176</f>
        <v>236230</v>
      </c>
      <c r="W92" s="138">
        <f>RES_hhdet_numvin!W176</f>
        <v>223338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235689</v>
      </c>
      <c r="Q93" s="39">
        <f>RES_hhdet_numvin!Q177</f>
        <v>512303</v>
      </c>
      <c r="R93" s="39">
        <f>RES_hhdet_numvin!R177</f>
        <v>910051</v>
      </c>
      <c r="S93" s="39">
        <f>RES_hhdet_numvin!S177</f>
        <v>1138079</v>
      </c>
      <c r="T93" s="39">
        <f>RES_hhdet_numvin!T177</f>
        <v>1259944</v>
      </c>
      <c r="U93" s="39">
        <f>RES_hhdet_numvin!U177</f>
        <v>1260893</v>
      </c>
      <c r="V93" s="39">
        <f>RES_hhdet_numvin!V177</f>
        <v>1227858</v>
      </c>
      <c r="W93" s="39">
        <f>RES_hhdet_numvin!W177</f>
        <v>1111931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10430.555464333689</v>
      </c>
      <c r="C97" s="117">
        <f t="shared" si="12"/>
        <v>11003.541746948598</v>
      </c>
      <c r="D97" s="117">
        <f t="shared" si="12"/>
        <v>10780.952852959717</v>
      </c>
      <c r="E97" s="117">
        <f t="shared" si="12"/>
        <v>11287.686139496609</v>
      </c>
      <c r="F97" s="117">
        <f t="shared" si="12"/>
        <v>10713.181654349484</v>
      </c>
      <c r="G97" s="117">
        <f t="shared" si="12"/>
        <v>10187.287410310899</v>
      </c>
      <c r="H97" s="117">
        <f t="shared" si="12"/>
        <v>10345.590924381228</v>
      </c>
      <c r="I97" s="117">
        <f t="shared" si="12"/>
        <v>9650.0744507977161</v>
      </c>
      <c r="J97" s="117">
        <f t="shared" si="12"/>
        <v>10002.784631836977</v>
      </c>
      <c r="K97" s="117">
        <f t="shared" si="12"/>
        <v>9646.7352898235586</v>
      </c>
      <c r="L97" s="117">
        <f t="shared" si="12"/>
        <v>10877.945958102417</v>
      </c>
      <c r="M97" s="117">
        <f t="shared" si="12"/>
        <v>9473.0297621425289</v>
      </c>
      <c r="N97" s="117">
        <f t="shared" si="12"/>
        <v>10175.935720718833</v>
      </c>
      <c r="O97" s="117">
        <f t="shared" si="12"/>
        <v>9792.9783995641264</v>
      </c>
      <c r="P97" s="117">
        <f t="shared" si="12"/>
        <v>8198.6068443609565</v>
      </c>
      <c r="Q97" s="117">
        <f t="shared" si="12"/>
        <v>8275.974686368274</v>
      </c>
      <c r="R97" s="117">
        <f t="shared" ref="R97:V97" si="13">R98+R100+R102+R111</f>
        <v>9081.3863816099874</v>
      </c>
      <c r="S97" s="117">
        <f t="shared" si="13"/>
        <v>9304.4908754321295</v>
      </c>
      <c r="T97" s="117">
        <f t="shared" si="13"/>
        <v>9401.7233730935204</v>
      </c>
      <c r="U97" s="117">
        <f t="shared" si="13"/>
        <v>9358.2358742060132</v>
      </c>
      <c r="V97" s="117">
        <f t="shared" si="13"/>
        <v>8936.7946432516001</v>
      </c>
      <c r="W97" s="117">
        <f t="shared" ref="W97" si="14">W98+W100+W102+W111</f>
        <v>9640.962632470475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8616.0018107942233</v>
      </c>
      <c r="C98" s="122">
        <f t="shared" si="15"/>
        <v>9181.9369110591451</v>
      </c>
      <c r="D98" s="122">
        <f t="shared" si="15"/>
        <v>8944.3913093421797</v>
      </c>
      <c r="E98" s="122">
        <f t="shared" si="15"/>
        <v>9344.590671134998</v>
      </c>
      <c r="F98" s="122">
        <f t="shared" si="15"/>
        <v>8898.4428173492306</v>
      </c>
      <c r="G98" s="122">
        <f t="shared" si="15"/>
        <v>8408.597264500946</v>
      </c>
      <c r="H98" s="122">
        <f t="shared" si="15"/>
        <v>8498.5087625651686</v>
      </c>
      <c r="I98" s="122">
        <f t="shared" si="15"/>
        <v>7822.4752989388926</v>
      </c>
      <c r="J98" s="122">
        <f t="shared" si="15"/>
        <v>8174.1845243148991</v>
      </c>
      <c r="K98" s="122">
        <f t="shared" si="15"/>
        <v>7881.8846600431916</v>
      </c>
      <c r="L98" s="122">
        <f t="shared" si="15"/>
        <v>9002.9158539100208</v>
      </c>
      <c r="M98" s="122">
        <f t="shared" si="15"/>
        <v>7601.0934712413764</v>
      </c>
      <c r="N98" s="122">
        <f t="shared" si="15"/>
        <v>8304.2566235379054</v>
      </c>
      <c r="O98" s="122">
        <f t="shared" si="15"/>
        <v>7989.233722258431</v>
      </c>
      <c r="P98" s="122">
        <f t="shared" si="15"/>
        <v>6537.5461161613639</v>
      </c>
      <c r="Q98" s="122">
        <f t="shared" si="15"/>
        <v>6597.6738583833649</v>
      </c>
      <c r="R98" s="122">
        <f t="shared" si="15"/>
        <v>7357.9720605345728</v>
      </c>
      <c r="S98" s="122">
        <f t="shared" si="15"/>
        <v>7509.1728349296118</v>
      </c>
      <c r="T98" s="122">
        <f t="shared" si="15"/>
        <v>7581.7833266199668</v>
      </c>
      <c r="U98" s="122">
        <f t="shared" si="15"/>
        <v>7552.2274690537042</v>
      </c>
      <c r="V98" s="122">
        <f t="shared" si="15"/>
        <v>7106.6148495820153</v>
      </c>
      <c r="W98" s="122">
        <f t="shared" si="15"/>
        <v>7806.0170923674523</v>
      </c>
      <c r="DA98" s="130" t="s">
        <v>1722</v>
      </c>
    </row>
    <row r="99" spans="1:105" ht="12" customHeight="1" x14ac:dyDescent="0.25">
      <c r="A99" s="97" t="s">
        <v>53</v>
      </c>
      <c r="B99" s="98">
        <v>8616.0018107942233</v>
      </c>
      <c r="C99" s="98">
        <v>9181.9369110591451</v>
      </c>
      <c r="D99" s="98">
        <v>8944.3913093421797</v>
      </c>
      <c r="E99" s="98">
        <v>9344.590671134998</v>
      </c>
      <c r="F99" s="98">
        <v>8898.4428173492306</v>
      </c>
      <c r="G99" s="98">
        <v>8408.597264500946</v>
      </c>
      <c r="H99" s="98">
        <v>8498.5087625651686</v>
      </c>
      <c r="I99" s="98">
        <v>7822.4752989388926</v>
      </c>
      <c r="J99" s="98">
        <v>8174.1845243148991</v>
      </c>
      <c r="K99" s="98">
        <v>7881.8846600431916</v>
      </c>
      <c r="L99" s="98">
        <v>9002.9158539100208</v>
      </c>
      <c r="M99" s="98">
        <v>7601.0934712413764</v>
      </c>
      <c r="N99" s="98">
        <v>8304.2566235379054</v>
      </c>
      <c r="O99" s="98">
        <v>7989.233722258431</v>
      </c>
      <c r="P99" s="98">
        <v>6537.5461161613639</v>
      </c>
      <c r="Q99" s="98">
        <v>6597.6738583833649</v>
      </c>
      <c r="R99" s="98">
        <v>7357.9720605345728</v>
      </c>
      <c r="S99" s="98">
        <v>7509.1728349296118</v>
      </c>
      <c r="T99" s="98">
        <v>7581.7833266199668</v>
      </c>
      <c r="U99" s="98">
        <v>7552.2274690537042</v>
      </c>
      <c r="V99" s="98">
        <v>7106.6148495820153</v>
      </c>
      <c r="W99" s="98">
        <v>7806.0170923674523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81.804373885230959</v>
      </c>
      <c r="C100" s="122">
        <f t="shared" si="16"/>
        <v>97.31130378619541</v>
      </c>
      <c r="D100" s="122">
        <f t="shared" si="16"/>
        <v>77.675191852028846</v>
      </c>
      <c r="E100" s="122">
        <f t="shared" si="16"/>
        <v>184.01616527721674</v>
      </c>
      <c r="F100" s="122">
        <f t="shared" si="16"/>
        <v>79.44150656888911</v>
      </c>
      <c r="G100" s="122">
        <f t="shared" si="16"/>
        <v>91.67330746487481</v>
      </c>
      <c r="H100" s="122">
        <f t="shared" si="16"/>
        <v>108.96934319752764</v>
      </c>
      <c r="I100" s="122">
        <f t="shared" si="16"/>
        <v>77.018802318735993</v>
      </c>
      <c r="J100" s="122">
        <f t="shared" si="16"/>
        <v>80.178458863659316</v>
      </c>
      <c r="K100" s="122">
        <f t="shared" si="16"/>
        <v>88.988455046925395</v>
      </c>
      <c r="L100" s="122">
        <f t="shared" si="16"/>
        <v>91.014920994578148</v>
      </c>
      <c r="M100" s="122">
        <f t="shared" si="16"/>
        <v>88.726584424474694</v>
      </c>
      <c r="N100" s="122">
        <f t="shared" si="16"/>
        <v>106.02704104818875</v>
      </c>
      <c r="O100" s="122">
        <f t="shared" si="16"/>
        <v>85.258123939318878</v>
      </c>
      <c r="P100" s="122">
        <f t="shared" si="16"/>
        <v>71.757486052067833</v>
      </c>
      <c r="Q100" s="122">
        <f t="shared" si="16"/>
        <v>93.765095122107311</v>
      </c>
      <c r="R100" s="122">
        <f t="shared" si="16"/>
        <v>101.38605847761967</v>
      </c>
      <c r="S100" s="122">
        <f t="shared" si="16"/>
        <v>109.73973582821209</v>
      </c>
      <c r="T100" s="122">
        <f t="shared" si="16"/>
        <v>96.492128746722159</v>
      </c>
      <c r="U100" s="122">
        <f t="shared" si="16"/>
        <v>108.79273094501508</v>
      </c>
      <c r="V100" s="122">
        <f t="shared" si="16"/>
        <v>110.00349096740757</v>
      </c>
      <c r="W100" s="122">
        <f t="shared" si="16"/>
        <v>110.94862731958398</v>
      </c>
      <c r="DA100" s="130" t="s">
        <v>1724</v>
      </c>
    </row>
    <row r="101" spans="1:105" ht="12" customHeight="1" x14ac:dyDescent="0.25">
      <c r="A101" s="97" t="s">
        <v>53</v>
      </c>
      <c r="B101" s="98">
        <v>81.804373885230959</v>
      </c>
      <c r="C101" s="98">
        <v>97.31130378619541</v>
      </c>
      <c r="D101" s="98">
        <v>77.675191852028846</v>
      </c>
      <c r="E101" s="98">
        <v>184.01616527721674</v>
      </c>
      <c r="F101" s="98">
        <v>79.44150656888911</v>
      </c>
      <c r="G101" s="98">
        <v>91.67330746487481</v>
      </c>
      <c r="H101" s="98">
        <v>108.96934319752764</v>
      </c>
      <c r="I101" s="98">
        <v>77.018802318735993</v>
      </c>
      <c r="J101" s="98">
        <v>80.178458863659316</v>
      </c>
      <c r="K101" s="98">
        <v>88.988455046925395</v>
      </c>
      <c r="L101" s="98">
        <v>91.014920994578148</v>
      </c>
      <c r="M101" s="98">
        <v>88.726584424474694</v>
      </c>
      <c r="N101" s="98">
        <v>106.02704104818875</v>
      </c>
      <c r="O101" s="98">
        <v>85.258123939318878</v>
      </c>
      <c r="P101" s="98">
        <v>71.757486052067833</v>
      </c>
      <c r="Q101" s="98">
        <v>93.765095122107311</v>
      </c>
      <c r="R101" s="98">
        <v>101.38605847761967</v>
      </c>
      <c r="S101" s="98">
        <v>109.73973582821209</v>
      </c>
      <c r="T101" s="98">
        <v>96.492128746722159</v>
      </c>
      <c r="U101" s="98">
        <v>108.79273094501508</v>
      </c>
      <c r="V101" s="98">
        <v>110.00349096740757</v>
      </c>
      <c r="W101" s="98">
        <v>110.94862731958398</v>
      </c>
      <c r="DA101" s="63" t="s">
        <v>1725</v>
      </c>
    </row>
    <row r="102" spans="1:105" ht="12" customHeight="1" x14ac:dyDescent="0.25">
      <c r="A102" s="121" t="s">
        <v>55</v>
      </c>
      <c r="B102" s="122">
        <v>1222.2181362145636</v>
      </c>
      <c r="C102" s="122">
        <v>1194.6576876983409</v>
      </c>
      <c r="D102" s="122">
        <v>1212.5614334715583</v>
      </c>
      <c r="E102" s="122">
        <v>1212.7466961141115</v>
      </c>
      <c r="F102" s="122">
        <v>1201.9043108227281</v>
      </c>
      <c r="G102" s="122">
        <v>1152.2903508955692</v>
      </c>
      <c r="H102" s="122">
        <v>1171.1350991348713</v>
      </c>
      <c r="I102" s="122">
        <v>1172.3905875305288</v>
      </c>
      <c r="J102" s="122">
        <v>1174.0699319469343</v>
      </c>
      <c r="K102" s="122">
        <v>1142.4738532940644</v>
      </c>
      <c r="L102" s="122">
        <v>1196.3795579095197</v>
      </c>
      <c r="M102" s="122">
        <v>1225.6652281451366</v>
      </c>
      <c r="N102" s="122">
        <v>1220.0811564902485</v>
      </c>
      <c r="O102" s="122">
        <v>1205.980636437685</v>
      </c>
      <c r="P102" s="122">
        <v>1116.6593779870404</v>
      </c>
      <c r="Q102" s="122">
        <v>1111.8913578685513</v>
      </c>
      <c r="R102" s="122">
        <v>1150.5958549968625</v>
      </c>
      <c r="S102" s="122">
        <v>1190.7335285102511</v>
      </c>
      <c r="T102" s="122">
        <v>1213.9670569988637</v>
      </c>
      <c r="U102" s="122">
        <v>1202.0388939197912</v>
      </c>
      <c r="V102" s="122">
        <v>1213.0904511617109</v>
      </c>
      <c r="W102" s="122">
        <v>1230.1286936264196</v>
      </c>
      <c r="DA102" s="130" t="s">
        <v>1726</v>
      </c>
    </row>
    <row r="103" spans="1:105" ht="12" customHeight="1" x14ac:dyDescent="0.25">
      <c r="A103" s="97" t="s">
        <v>124</v>
      </c>
      <c r="B103" s="98">
        <v>250.76340037490047</v>
      </c>
      <c r="C103" s="98">
        <v>255.16385899457654</v>
      </c>
      <c r="D103" s="98">
        <v>256.40822084134072</v>
      </c>
      <c r="E103" s="98">
        <v>255.27739876011572</v>
      </c>
      <c r="F103" s="98">
        <v>268.86681715368695</v>
      </c>
      <c r="G103" s="98">
        <v>267.07868522774299</v>
      </c>
      <c r="H103" s="98">
        <v>259.17719147267366</v>
      </c>
      <c r="I103" s="98">
        <v>253.45100102667735</v>
      </c>
      <c r="J103" s="98">
        <v>241.80205093864413</v>
      </c>
      <c r="K103" s="98">
        <v>232.29085339472829</v>
      </c>
      <c r="L103" s="98">
        <v>239.07013471418793</v>
      </c>
      <c r="M103" s="98">
        <v>235.24999280435065</v>
      </c>
      <c r="N103" s="98">
        <v>218.02703593255251</v>
      </c>
      <c r="O103" s="98">
        <v>201.25495545198976</v>
      </c>
      <c r="P103" s="98">
        <v>177.62077469157751</v>
      </c>
      <c r="Q103" s="98">
        <v>163.18061232634847</v>
      </c>
      <c r="R103" s="98">
        <v>168.90229181047565</v>
      </c>
      <c r="S103" s="98">
        <v>170.88922580011624</v>
      </c>
      <c r="T103" s="98">
        <v>172.27046894909807</v>
      </c>
      <c r="U103" s="98">
        <v>160.14193119711052</v>
      </c>
      <c r="V103" s="98">
        <v>156.18032760415272</v>
      </c>
      <c r="W103" s="98">
        <v>161.29709515543317</v>
      </c>
      <c r="DA103" s="63" t="s">
        <v>1727</v>
      </c>
    </row>
    <row r="104" spans="1:105" ht="12" customHeight="1" x14ac:dyDescent="0.25">
      <c r="A104" s="97" t="s">
        <v>123</v>
      </c>
      <c r="B104" s="98">
        <v>0.36042851247044055</v>
      </c>
      <c r="C104" s="98">
        <v>0.33471872418634346</v>
      </c>
      <c r="D104" s="98">
        <v>0.31244353155144206</v>
      </c>
      <c r="E104" s="98">
        <v>0.38419367359002232</v>
      </c>
      <c r="F104" s="98">
        <v>0.41708860142042725</v>
      </c>
      <c r="G104" s="98">
        <v>0.41382280819088496</v>
      </c>
      <c r="H104" s="98">
        <v>0.42092303403621673</v>
      </c>
      <c r="I104" s="98">
        <v>0.47215032179451866</v>
      </c>
      <c r="J104" s="98">
        <v>0.57916921065454485</v>
      </c>
      <c r="K104" s="98">
        <v>0.69160015020116894</v>
      </c>
      <c r="L104" s="98">
        <v>0.85122820602318416</v>
      </c>
      <c r="M104" s="98">
        <v>0.81083455284329042</v>
      </c>
      <c r="N104" s="98">
        <v>0.8029408804017415</v>
      </c>
      <c r="O104" s="98">
        <v>0.82277035341158278</v>
      </c>
      <c r="P104" s="98">
        <v>0.75165386489033614</v>
      </c>
      <c r="Q104" s="98">
        <v>0.68475535764827233</v>
      </c>
      <c r="R104" s="98">
        <v>0.80025460542827143</v>
      </c>
      <c r="S104" s="98">
        <v>0.8852378102510029</v>
      </c>
      <c r="T104" s="98">
        <v>0.91788058685985918</v>
      </c>
      <c r="U104" s="98">
        <v>0.83043720424988443</v>
      </c>
      <c r="V104" s="98">
        <v>0.8388270340953452</v>
      </c>
      <c r="W104" s="98">
        <v>0.93263225760790724</v>
      </c>
      <c r="DA104" s="63" t="s">
        <v>1728</v>
      </c>
    </row>
    <row r="105" spans="1:105" ht="12" customHeight="1" x14ac:dyDescent="0.25">
      <c r="A105" s="100" t="s">
        <v>50</v>
      </c>
      <c r="B105" s="101">
        <v>9.5468625724748915E-2</v>
      </c>
      <c r="C105" s="101">
        <v>0.10710192904898207</v>
      </c>
      <c r="D105" s="101">
        <v>8.5240261584439717E-2</v>
      </c>
      <c r="E105" s="101">
        <v>8.8472662968432633E-2</v>
      </c>
      <c r="F105" s="101">
        <v>9.9951343232141429E-2</v>
      </c>
      <c r="G105" s="101">
        <v>0.1009825817771617</v>
      </c>
      <c r="H105" s="101">
        <v>0.10615590369588623</v>
      </c>
      <c r="I105" s="101">
        <v>0.1090574940312935</v>
      </c>
      <c r="J105" s="101">
        <v>0.12602303705472614</v>
      </c>
      <c r="K105" s="101">
        <v>0.1438984167441692</v>
      </c>
      <c r="L105" s="101">
        <v>0.17520190983735176</v>
      </c>
      <c r="M105" s="101">
        <v>0.17501421949084697</v>
      </c>
      <c r="N105" s="101">
        <v>0.14693872915404479</v>
      </c>
      <c r="O105" s="101">
        <v>0.12584932842613661</v>
      </c>
      <c r="P105" s="101">
        <v>0.14903457964435884</v>
      </c>
      <c r="Q105" s="101">
        <v>9.0863966481628033E-2</v>
      </c>
      <c r="R105" s="101">
        <v>0.1198448670202194</v>
      </c>
      <c r="S105" s="101">
        <v>0.15096259628943234</v>
      </c>
      <c r="T105" s="101">
        <v>0.15471675659359466</v>
      </c>
      <c r="U105" s="101">
        <v>0.1427006013984885</v>
      </c>
      <c r="V105" s="101">
        <v>0.13169665016817458</v>
      </c>
      <c r="W105" s="101">
        <v>0.13195886003773413</v>
      </c>
      <c r="DA105" s="131" t="s">
        <v>1729</v>
      </c>
    </row>
    <row r="106" spans="1:105" ht="12" customHeight="1" x14ac:dyDescent="0.25">
      <c r="A106" s="103" t="s">
        <v>52</v>
      </c>
      <c r="B106" s="104">
        <v>0.26495988674569171</v>
      </c>
      <c r="C106" s="104">
        <v>0.22761679513736141</v>
      </c>
      <c r="D106" s="104">
        <v>0.22720326996700235</v>
      </c>
      <c r="E106" s="104">
        <v>0.29572101062158967</v>
      </c>
      <c r="F106" s="104">
        <v>0.31713725818828575</v>
      </c>
      <c r="G106" s="104">
        <v>0.31284022641372317</v>
      </c>
      <c r="H106" s="104">
        <v>0.31476713034033055</v>
      </c>
      <c r="I106" s="104">
        <v>0.36309282776322516</v>
      </c>
      <c r="J106" s="104">
        <v>0.45314617359981868</v>
      </c>
      <c r="K106" s="104">
        <v>0.54770173345699968</v>
      </c>
      <c r="L106" s="104">
        <v>0.67602629618583232</v>
      </c>
      <c r="M106" s="104">
        <v>0.63582033335244348</v>
      </c>
      <c r="N106" s="104">
        <v>0.65600215124769667</v>
      </c>
      <c r="O106" s="104">
        <v>0.69692102498544628</v>
      </c>
      <c r="P106" s="104">
        <v>0.60261928524597719</v>
      </c>
      <c r="Q106" s="104">
        <v>0.59389139116664424</v>
      </c>
      <c r="R106" s="104">
        <v>0.68040973840805208</v>
      </c>
      <c r="S106" s="104">
        <v>0.73427521396157058</v>
      </c>
      <c r="T106" s="104">
        <v>0.76316383026626433</v>
      </c>
      <c r="U106" s="104">
        <v>0.68773660285139593</v>
      </c>
      <c r="V106" s="104">
        <v>0.70713038392717054</v>
      </c>
      <c r="W106" s="104">
        <v>0.80067339757017286</v>
      </c>
      <c r="DA106" s="132" t="s">
        <v>1730</v>
      </c>
    </row>
    <row r="107" spans="1:105" ht="12" customHeight="1" x14ac:dyDescent="0.25">
      <c r="A107" s="106" t="s">
        <v>122</v>
      </c>
      <c r="B107" s="101">
        <v>909.05961938348412</v>
      </c>
      <c r="C107" s="101">
        <v>874.29256123435732</v>
      </c>
      <c r="D107" s="101">
        <v>885.54911382875048</v>
      </c>
      <c r="E107" s="101">
        <v>881.371992942416</v>
      </c>
      <c r="F107" s="101">
        <v>853.22840942078369</v>
      </c>
      <c r="G107" s="101">
        <v>801.84937587029481</v>
      </c>
      <c r="H107" s="101">
        <v>817.9015733733072</v>
      </c>
      <c r="I107" s="101">
        <v>806.25147445478831</v>
      </c>
      <c r="J107" s="101">
        <v>801.94958157228041</v>
      </c>
      <c r="K107" s="101">
        <v>754.19472301422172</v>
      </c>
      <c r="L107" s="101">
        <v>774.05318945938507</v>
      </c>
      <c r="M107" s="101">
        <v>793.29406720884447</v>
      </c>
      <c r="N107" s="101">
        <v>800.2672661609339</v>
      </c>
      <c r="O107" s="101">
        <v>799.63772734156703</v>
      </c>
      <c r="P107" s="101">
        <v>739.01035867800908</v>
      </c>
      <c r="Q107" s="101">
        <v>749.51065932289384</v>
      </c>
      <c r="R107" s="101">
        <v>769.20721011659816</v>
      </c>
      <c r="S107" s="101">
        <v>793.8392984329148</v>
      </c>
      <c r="T107" s="101">
        <v>803.94965931838419</v>
      </c>
      <c r="U107" s="101">
        <v>798.49243556208694</v>
      </c>
      <c r="V107" s="101">
        <v>808.14118908660885</v>
      </c>
      <c r="W107" s="101">
        <v>812.79755948092509</v>
      </c>
      <c r="DA107" s="131" t="s">
        <v>1731</v>
      </c>
    </row>
    <row r="108" spans="1:105" ht="12" customHeight="1" x14ac:dyDescent="0.25">
      <c r="A108" s="107" t="s">
        <v>121</v>
      </c>
      <c r="B108" s="104">
        <v>62.034687943708768</v>
      </c>
      <c r="C108" s="104">
        <v>64.86654874522084</v>
      </c>
      <c r="D108" s="104">
        <v>70.29165526991558</v>
      </c>
      <c r="E108" s="104">
        <v>75.713110737989666</v>
      </c>
      <c r="F108" s="104">
        <v>79.391995646836889</v>
      </c>
      <c r="G108" s="104">
        <v>82.948466989340631</v>
      </c>
      <c r="H108" s="104">
        <v>93.635411254854219</v>
      </c>
      <c r="I108" s="104">
        <v>112.21596172726886</v>
      </c>
      <c r="J108" s="104">
        <v>129.73913022535538</v>
      </c>
      <c r="K108" s="104">
        <v>155.29667673491304</v>
      </c>
      <c r="L108" s="104">
        <v>182.40500552992333</v>
      </c>
      <c r="M108" s="104">
        <v>196.3103335790982</v>
      </c>
      <c r="N108" s="104">
        <v>200.98391351636042</v>
      </c>
      <c r="O108" s="104">
        <v>204.26518329071664</v>
      </c>
      <c r="P108" s="104">
        <v>199.27659075256327</v>
      </c>
      <c r="Q108" s="104">
        <v>198.51533086166057</v>
      </c>
      <c r="R108" s="104">
        <v>211.6860984643601</v>
      </c>
      <c r="S108" s="104">
        <v>225.11976646696934</v>
      </c>
      <c r="T108" s="104">
        <v>236.82904814452183</v>
      </c>
      <c r="U108" s="104">
        <v>242.57408995634415</v>
      </c>
      <c r="V108" s="104">
        <v>247.93010743685392</v>
      </c>
      <c r="W108" s="104">
        <v>255.10140673245368</v>
      </c>
      <c r="DA108" s="132" t="s">
        <v>1732</v>
      </c>
    </row>
    <row r="109" spans="1:105" ht="12" customHeight="1" x14ac:dyDescent="0.25">
      <c r="A109" s="108" t="s">
        <v>53</v>
      </c>
      <c r="B109" s="98">
        <v>28.718971408557341</v>
      </c>
      <c r="C109" s="98">
        <v>29.635400074960788</v>
      </c>
      <c r="D109" s="98">
        <v>31.109799747539785</v>
      </c>
      <c r="E109" s="98">
        <v>32.757595667274735</v>
      </c>
      <c r="F109" s="98">
        <v>33.939821903639427</v>
      </c>
      <c r="G109" s="98">
        <v>35.047691006634508</v>
      </c>
      <c r="H109" s="98">
        <v>36.709780266269789</v>
      </c>
      <c r="I109" s="98">
        <v>44.797911271751886</v>
      </c>
      <c r="J109" s="98">
        <v>49.061327456034327</v>
      </c>
      <c r="K109" s="98">
        <v>58.717293670267821</v>
      </c>
      <c r="L109" s="98">
        <v>73.639610672949232</v>
      </c>
      <c r="M109" s="98">
        <v>74.482327397106275</v>
      </c>
      <c r="N109" s="98">
        <v>74.612444718076787</v>
      </c>
      <c r="O109" s="98">
        <v>75.649343276657675</v>
      </c>
      <c r="P109" s="98">
        <v>72.776350434274988</v>
      </c>
      <c r="Q109" s="98">
        <v>68.990326544728873</v>
      </c>
      <c r="R109" s="98">
        <v>73.392355223884991</v>
      </c>
      <c r="S109" s="98">
        <v>80.885426582978667</v>
      </c>
      <c r="T109" s="98">
        <v>84.871423431202047</v>
      </c>
      <c r="U109" s="98">
        <v>84.891537000166068</v>
      </c>
      <c r="V109" s="98">
        <v>85.151108149213627</v>
      </c>
      <c r="W109" s="98">
        <v>88.977367145817098</v>
      </c>
      <c r="DA109" s="63" t="s">
        <v>1733</v>
      </c>
    </row>
    <row r="110" spans="1:105" ht="12" customHeight="1" x14ac:dyDescent="0.25">
      <c r="A110" s="108" t="s">
        <v>52</v>
      </c>
      <c r="B110" s="98">
        <v>33.315716535151424</v>
      </c>
      <c r="C110" s="98">
        <v>35.231148670260062</v>
      </c>
      <c r="D110" s="98">
        <v>39.181855522375791</v>
      </c>
      <c r="E110" s="98">
        <v>42.955515070714938</v>
      </c>
      <c r="F110" s="98">
        <v>45.452173743197442</v>
      </c>
      <c r="G110" s="98">
        <v>47.900775982706115</v>
      </c>
      <c r="H110" s="98">
        <v>56.925630988584402</v>
      </c>
      <c r="I110" s="98">
        <v>67.41805045551699</v>
      </c>
      <c r="J110" s="98">
        <v>80.677802769321062</v>
      </c>
      <c r="K110" s="98">
        <v>96.579383064645185</v>
      </c>
      <c r="L110" s="98">
        <v>108.76539485697407</v>
      </c>
      <c r="M110" s="98">
        <v>121.82800618199192</v>
      </c>
      <c r="N110" s="98">
        <v>126.3714687982836</v>
      </c>
      <c r="O110" s="98">
        <v>128.61584001405899</v>
      </c>
      <c r="P110" s="98">
        <v>126.50024031828828</v>
      </c>
      <c r="Q110" s="98">
        <v>129.52500431693173</v>
      </c>
      <c r="R110" s="98">
        <v>138.2937432404751</v>
      </c>
      <c r="S110" s="98">
        <v>144.23433988399066</v>
      </c>
      <c r="T110" s="98">
        <v>151.95762471331983</v>
      </c>
      <c r="U110" s="98">
        <v>157.68255295617806</v>
      </c>
      <c r="V110" s="98">
        <v>162.77899928764026</v>
      </c>
      <c r="W110" s="98">
        <v>166.1240395866366</v>
      </c>
      <c r="DA110" s="63" t="s">
        <v>1734</v>
      </c>
    </row>
    <row r="111" spans="1:105" ht="12" customHeight="1" x14ac:dyDescent="0.25">
      <c r="A111" s="121" t="s">
        <v>54</v>
      </c>
      <c r="B111" s="122">
        <v>510.53114343967184</v>
      </c>
      <c r="C111" s="122">
        <v>529.63584440491786</v>
      </c>
      <c r="D111" s="122">
        <v>546.3249182939486</v>
      </c>
      <c r="E111" s="122">
        <v>546.33260697028379</v>
      </c>
      <c r="F111" s="122">
        <v>533.39301960863463</v>
      </c>
      <c r="G111" s="122">
        <v>534.72648744950948</v>
      </c>
      <c r="H111" s="122">
        <v>566.97771948365903</v>
      </c>
      <c r="I111" s="122">
        <v>578.18976200955808</v>
      </c>
      <c r="J111" s="122">
        <v>574.35171671148339</v>
      </c>
      <c r="K111" s="122">
        <v>533.38832143937759</v>
      </c>
      <c r="L111" s="122">
        <v>587.63562528829777</v>
      </c>
      <c r="M111" s="122">
        <v>557.54447833154086</v>
      </c>
      <c r="N111" s="122">
        <v>545.57089964249155</v>
      </c>
      <c r="O111" s="122">
        <v>512.50591692869295</v>
      </c>
      <c r="P111" s="122">
        <v>472.64386416048404</v>
      </c>
      <c r="Q111" s="122">
        <v>472.64437499424957</v>
      </c>
      <c r="R111" s="122">
        <v>471.43240760093329</v>
      </c>
      <c r="S111" s="122">
        <v>494.84477616405479</v>
      </c>
      <c r="T111" s="122">
        <v>509.48086072796912</v>
      </c>
      <c r="U111" s="122">
        <v>495.17678028750265</v>
      </c>
      <c r="V111" s="122">
        <v>507.08585154046449</v>
      </c>
      <c r="W111" s="122">
        <v>493.86821915701842</v>
      </c>
      <c r="DA111" s="130" t="s">
        <v>1735</v>
      </c>
    </row>
    <row r="112" spans="1:105" ht="12" customHeight="1" x14ac:dyDescent="0.25">
      <c r="A112" s="97" t="s">
        <v>50</v>
      </c>
      <c r="B112" s="98">
        <v>202.07493323242542</v>
      </c>
      <c r="C112" s="98">
        <v>198.10940972261236</v>
      </c>
      <c r="D112" s="98">
        <v>206.81002348787459</v>
      </c>
      <c r="E112" s="98">
        <v>208.03070178654735</v>
      </c>
      <c r="F112" s="98">
        <v>212.21559714261443</v>
      </c>
      <c r="G112" s="98">
        <v>204.15054512550313</v>
      </c>
      <c r="H112" s="98">
        <v>198.48717003802224</v>
      </c>
      <c r="I112" s="98">
        <v>203.09150919805896</v>
      </c>
      <c r="J112" s="98">
        <v>191.3474601626605</v>
      </c>
      <c r="K112" s="98">
        <v>187.2898550436129</v>
      </c>
      <c r="L112" s="98">
        <v>186.35546552037738</v>
      </c>
      <c r="M112" s="98">
        <v>182.23658057231714</v>
      </c>
      <c r="N112" s="98">
        <v>168.77462029214951</v>
      </c>
      <c r="O112" s="98">
        <v>159.4982468266069</v>
      </c>
      <c r="P112" s="98">
        <v>149.8451941035099</v>
      </c>
      <c r="Q112" s="98">
        <v>144.074270572096</v>
      </c>
      <c r="R112" s="98">
        <v>133.8591148012359</v>
      </c>
      <c r="S112" s="98">
        <v>138.98527714794744</v>
      </c>
      <c r="T112" s="98">
        <v>139.16582859479729</v>
      </c>
      <c r="U112" s="98">
        <v>129.60197166720246</v>
      </c>
      <c r="V112" s="98">
        <v>129.2428112205609</v>
      </c>
      <c r="W112" s="98">
        <v>121.81002405455088</v>
      </c>
      <c r="DA112" s="63" t="s">
        <v>1736</v>
      </c>
    </row>
    <row r="113" spans="1:105" ht="12" customHeight="1" x14ac:dyDescent="0.25">
      <c r="A113" s="109" t="s">
        <v>120</v>
      </c>
      <c r="B113" s="33">
        <v>308.45621020724633</v>
      </c>
      <c r="C113" s="33">
        <v>331.52643468230553</v>
      </c>
      <c r="D113" s="33">
        <v>339.51489480607393</v>
      </c>
      <c r="E113" s="33">
        <v>338.30190518373621</v>
      </c>
      <c r="F113" s="33">
        <v>321.17742246602035</v>
      </c>
      <c r="G113" s="33">
        <v>330.57594232400641</v>
      </c>
      <c r="H113" s="33">
        <v>368.49054944563693</v>
      </c>
      <c r="I113" s="33">
        <v>375.09825281149892</v>
      </c>
      <c r="J113" s="33">
        <v>383.00425654882275</v>
      </c>
      <c r="K113" s="33">
        <v>346.09846639576455</v>
      </c>
      <c r="L113" s="33">
        <v>401.28015976792028</v>
      </c>
      <c r="M113" s="33">
        <v>375.30789775922386</v>
      </c>
      <c r="N113" s="33">
        <v>376.7962793503421</v>
      </c>
      <c r="O113" s="33">
        <v>353.00767010208597</v>
      </c>
      <c r="P113" s="33">
        <v>322.79867005697417</v>
      </c>
      <c r="Q113" s="33">
        <v>328.57010442215369</v>
      </c>
      <c r="R113" s="33">
        <v>337.5732927996973</v>
      </c>
      <c r="S113" s="33">
        <v>355.85949901610735</v>
      </c>
      <c r="T113" s="33">
        <v>370.31503213317188</v>
      </c>
      <c r="U113" s="33">
        <v>365.57480862030013</v>
      </c>
      <c r="V113" s="33">
        <v>377.84304031990371</v>
      </c>
      <c r="W113" s="33">
        <v>372.05819510246738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7261.1933931688827</v>
      </c>
      <c r="C115" s="117">
        <f t="shared" si="17"/>
        <v>7717.5730518734345</v>
      </c>
      <c r="D115" s="117">
        <f t="shared" si="17"/>
        <v>7583.4952133226734</v>
      </c>
      <c r="E115" s="117">
        <f t="shared" si="17"/>
        <v>8135.6143776770323</v>
      </c>
      <c r="F115" s="117">
        <f t="shared" si="17"/>
        <v>7651.468898527899</v>
      </c>
      <c r="G115" s="117">
        <f t="shared" si="17"/>
        <v>7321.9295794318205</v>
      </c>
      <c r="H115" s="117">
        <f t="shared" si="17"/>
        <v>7516.7648205211653</v>
      </c>
      <c r="I115" s="117">
        <f t="shared" si="17"/>
        <v>7012.4885591449374</v>
      </c>
      <c r="J115" s="117">
        <f t="shared" si="17"/>
        <v>7340.8537042534881</v>
      </c>
      <c r="K115" s="117">
        <f t="shared" si="17"/>
        <v>7147.8912278185435</v>
      </c>
      <c r="L115" s="117">
        <f t="shared" si="17"/>
        <v>8111.4749991127501</v>
      </c>
      <c r="M115" s="117">
        <f t="shared" si="17"/>
        <v>7120.2383214467191</v>
      </c>
      <c r="N115" s="117">
        <f t="shared" si="17"/>
        <v>7795.0353139815461</v>
      </c>
      <c r="O115" s="117">
        <f t="shared" si="17"/>
        <v>7597.8414949544331</v>
      </c>
      <c r="P115" s="117">
        <f t="shared" si="17"/>
        <v>6364.2801732253538</v>
      </c>
      <c r="Q115" s="117">
        <f t="shared" si="17"/>
        <v>6543.8882992098679</v>
      </c>
      <c r="R115" s="117">
        <f t="shared" ref="R115:V115" si="18">R116+R118+R120+R129</f>
        <v>7263.1710075323444</v>
      </c>
      <c r="S115" s="117">
        <f t="shared" si="18"/>
        <v>7553.4105589850387</v>
      </c>
      <c r="T115" s="117">
        <f t="shared" si="18"/>
        <v>7685.7457092634777</v>
      </c>
      <c r="U115" s="117">
        <f t="shared" si="18"/>
        <v>7794.4301521081597</v>
      </c>
      <c r="V115" s="117">
        <f t="shared" si="18"/>
        <v>7549.3666439882581</v>
      </c>
      <c r="W115" s="117">
        <f t="shared" ref="W115" si="19">W116+W118+W120+W129</f>
        <v>8274.5276430931044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5977.4639614544067</v>
      </c>
      <c r="C116" s="122">
        <f t="shared" si="20"/>
        <v>6397.6463225692369</v>
      </c>
      <c r="D116" s="122">
        <f t="shared" si="20"/>
        <v>6262.9755176638691</v>
      </c>
      <c r="E116" s="122">
        <f t="shared" si="20"/>
        <v>6582.7771959949077</v>
      </c>
      <c r="F116" s="122">
        <f t="shared" si="20"/>
        <v>6315.3407453211157</v>
      </c>
      <c r="G116" s="122">
        <f t="shared" si="20"/>
        <v>5974.7710237768142</v>
      </c>
      <c r="H116" s="122">
        <f t="shared" si="20"/>
        <v>6067.106353308639</v>
      </c>
      <c r="I116" s="122">
        <f t="shared" si="20"/>
        <v>5616.8601029517095</v>
      </c>
      <c r="J116" s="122">
        <f t="shared" si="20"/>
        <v>5927.2308397235047</v>
      </c>
      <c r="K116" s="122">
        <f t="shared" si="20"/>
        <v>5750.7108445957501</v>
      </c>
      <c r="L116" s="122">
        <f t="shared" si="20"/>
        <v>6616.3698658669509</v>
      </c>
      <c r="M116" s="122">
        <f t="shared" si="20"/>
        <v>5618.1915119094283</v>
      </c>
      <c r="N116" s="122">
        <f t="shared" si="20"/>
        <v>6236.2048665923994</v>
      </c>
      <c r="O116" s="122">
        <f t="shared" si="20"/>
        <v>6111.5348320613903</v>
      </c>
      <c r="P116" s="122">
        <f t="shared" si="20"/>
        <v>4995.6676592134818</v>
      </c>
      <c r="Q116" s="122">
        <f t="shared" si="20"/>
        <v>5090.7219378848431</v>
      </c>
      <c r="R116" s="122">
        <f t="shared" si="20"/>
        <v>5730.3521653560583</v>
      </c>
      <c r="S116" s="122">
        <f t="shared" si="20"/>
        <v>5914.3617145886519</v>
      </c>
      <c r="T116" s="122">
        <f t="shared" si="20"/>
        <v>6029.429176145145</v>
      </c>
      <c r="U116" s="122">
        <f t="shared" si="20"/>
        <v>6082.4720838850872</v>
      </c>
      <c r="V116" s="122">
        <f t="shared" si="20"/>
        <v>5786.3396761356871</v>
      </c>
      <c r="W116" s="122">
        <f t="shared" si="20"/>
        <v>6480.8510742768331</v>
      </c>
      <c r="DA116" s="130" t="s">
        <v>1890</v>
      </c>
    </row>
    <row r="117" spans="1:105" ht="12" customHeight="1" x14ac:dyDescent="0.25">
      <c r="A117" s="97" t="s">
        <v>53</v>
      </c>
      <c r="B117" s="98">
        <v>5977.4639614544067</v>
      </c>
      <c r="C117" s="98">
        <v>6397.6463225692369</v>
      </c>
      <c r="D117" s="98">
        <v>6262.9755176638691</v>
      </c>
      <c r="E117" s="98">
        <v>6582.7771959949077</v>
      </c>
      <c r="F117" s="98">
        <v>6315.3407453211157</v>
      </c>
      <c r="G117" s="98">
        <v>5974.7710237768142</v>
      </c>
      <c r="H117" s="98">
        <v>6067.106353308639</v>
      </c>
      <c r="I117" s="98">
        <v>5616.8601029517095</v>
      </c>
      <c r="J117" s="98">
        <v>5927.2308397235047</v>
      </c>
      <c r="K117" s="98">
        <v>5750.7108445957501</v>
      </c>
      <c r="L117" s="98">
        <v>6616.3698658669509</v>
      </c>
      <c r="M117" s="98">
        <v>5618.1915119094283</v>
      </c>
      <c r="N117" s="98">
        <v>6236.2048665923994</v>
      </c>
      <c r="O117" s="98">
        <v>6111.5348320613903</v>
      </c>
      <c r="P117" s="98">
        <v>4995.6676592134818</v>
      </c>
      <c r="Q117" s="98">
        <v>5090.7219378848431</v>
      </c>
      <c r="R117" s="98">
        <v>5730.3521653560583</v>
      </c>
      <c r="S117" s="98">
        <v>5914.3617145886519</v>
      </c>
      <c r="T117" s="98">
        <v>6029.429176145145</v>
      </c>
      <c r="U117" s="98">
        <v>6082.4720838850872</v>
      </c>
      <c r="V117" s="98">
        <v>5786.3396761356871</v>
      </c>
      <c r="W117" s="98">
        <v>6480.8510742768331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145.03345972892234</v>
      </c>
      <c r="C118" s="122">
        <f t="shared" si="21"/>
        <v>179.49375528569024</v>
      </c>
      <c r="D118" s="122">
        <f t="shared" si="21"/>
        <v>150.20498290695997</v>
      </c>
      <c r="E118" s="122">
        <f t="shared" si="21"/>
        <v>374.51519265319058</v>
      </c>
      <c r="F118" s="122">
        <f t="shared" si="21"/>
        <v>169.89141716556475</v>
      </c>
      <c r="G118" s="122">
        <f t="shared" si="21"/>
        <v>207.57365042703191</v>
      </c>
      <c r="H118" s="122">
        <f t="shared" si="21"/>
        <v>263.04722289962945</v>
      </c>
      <c r="I118" s="122">
        <f t="shared" si="21"/>
        <v>192.80492617888791</v>
      </c>
      <c r="J118" s="122">
        <f t="shared" si="21"/>
        <v>204.22800051300928</v>
      </c>
      <c r="K118" s="122">
        <f t="shared" si="21"/>
        <v>233.18485609605776</v>
      </c>
      <c r="L118" s="122">
        <f t="shared" si="21"/>
        <v>245.49511662094551</v>
      </c>
      <c r="M118" s="122">
        <f t="shared" si="21"/>
        <v>246.81953594042514</v>
      </c>
      <c r="N118" s="122">
        <f t="shared" si="21"/>
        <v>304.488011531719</v>
      </c>
      <c r="O118" s="122">
        <f t="shared" si="21"/>
        <v>255.16565794646206</v>
      </c>
      <c r="P118" s="122">
        <f t="shared" si="21"/>
        <v>222.78458372897555</v>
      </c>
      <c r="Q118" s="122">
        <f t="shared" si="21"/>
        <v>297.63726954558922</v>
      </c>
      <c r="R118" s="122">
        <f t="shared" si="21"/>
        <v>333.54526001484095</v>
      </c>
      <c r="S118" s="122">
        <f t="shared" si="21"/>
        <v>374.35974118662415</v>
      </c>
      <c r="T118" s="122">
        <f t="shared" si="21"/>
        <v>342.28554201968342</v>
      </c>
      <c r="U118" s="122">
        <f t="shared" si="21"/>
        <v>396.91670198183283</v>
      </c>
      <c r="V118" s="122">
        <f t="shared" si="21"/>
        <v>411.61404580543626</v>
      </c>
      <c r="W118" s="122">
        <f t="shared" si="21"/>
        <v>424.75711304134984</v>
      </c>
      <c r="DA118" s="130" t="s">
        <v>1892</v>
      </c>
    </row>
    <row r="119" spans="1:105" ht="12" customHeight="1" x14ac:dyDescent="0.25">
      <c r="A119" s="97" t="s">
        <v>53</v>
      </c>
      <c r="B119" s="98">
        <v>145.03345972892234</v>
      </c>
      <c r="C119" s="98">
        <v>179.49375528569024</v>
      </c>
      <c r="D119" s="98">
        <v>150.20498290695997</v>
      </c>
      <c r="E119" s="98">
        <v>374.51519265319058</v>
      </c>
      <c r="F119" s="98">
        <v>169.89141716556475</v>
      </c>
      <c r="G119" s="98">
        <v>207.57365042703191</v>
      </c>
      <c r="H119" s="98">
        <v>263.04722289962945</v>
      </c>
      <c r="I119" s="98">
        <v>192.80492617888791</v>
      </c>
      <c r="J119" s="98">
        <v>204.22800051300928</v>
      </c>
      <c r="K119" s="98">
        <v>233.18485609605776</v>
      </c>
      <c r="L119" s="98">
        <v>245.49511662094551</v>
      </c>
      <c r="M119" s="98">
        <v>246.81953594042514</v>
      </c>
      <c r="N119" s="98">
        <v>304.488011531719</v>
      </c>
      <c r="O119" s="98">
        <v>255.16565794646206</v>
      </c>
      <c r="P119" s="98">
        <v>222.78458372897555</v>
      </c>
      <c r="Q119" s="98">
        <v>297.63726954558922</v>
      </c>
      <c r="R119" s="98">
        <v>333.54526001484095</v>
      </c>
      <c r="S119" s="98">
        <v>374.35974118662415</v>
      </c>
      <c r="T119" s="98">
        <v>342.28554201968342</v>
      </c>
      <c r="U119" s="98">
        <v>396.91670198183283</v>
      </c>
      <c r="V119" s="98">
        <v>411.61404580543626</v>
      </c>
      <c r="W119" s="98">
        <v>424.75711304134984</v>
      </c>
      <c r="DA119" s="63" t="s">
        <v>1893</v>
      </c>
    </row>
    <row r="120" spans="1:105" ht="12" customHeight="1" x14ac:dyDescent="0.25">
      <c r="A120" s="121" t="s">
        <v>55</v>
      </c>
      <c r="B120" s="122">
        <v>785.63529239371223</v>
      </c>
      <c r="C120" s="122">
        <v>771.88227039176058</v>
      </c>
      <c r="D120" s="122">
        <v>789.4761251574065</v>
      </c>
      <c r="E120" s="122">
        <v>796.93694066901821</v>
      </c>
      <c r="F120" s="122">
        <v>794.5673815318562</v>
      </c>
      <c r="G120" s="122">
        <v>764.86634916243679</v>
      </c>
      <c r="H120" s="122">
        <v>785.57174737672142</v>
      </c>
      <c r="I120" s="122">
        <v>793.23096883020389</v>
      </c>
      <c r="J120" s="122">
        <v>800.38704216221652</v>
      </c>
      <c r="K120" s="122">
        <v>785.63766772373936</v>
      </c>
      <c r="L120" s="122">
        <v>828.43619423179757</v>
      </c>
      <c r="M120" s="122">
        <v>855.61609307100275</v>
      </c>
      <c r="N120" s="122">
        <v>860.40637458665924</v>
      </c>
      <c r="O120" s="122">
        <v>859.51892279990579</v>
      </c>
      <c r="P120" s="122">
        <v>802.8424767636543</v>
      </c>
      <c r="Q120" s="122">
        <v>809.904104350225</v>
      </c>
      <c r="R120" s="122">
        <v>850.6255139947832</v>
      </c>
      <c r="S120" s="122">
        <v>895.15258756270111</v>
      </c>
      <c r="T120" s="122">
        <v>929.07351069261676</v>
      </c>
      <c r="U120" s="122">
        <v>935.59938584413874</v>
      </c>
      <c r="V120" s="122">
        <v>957.66006231560607</v>
      </c>
      <c r="W120" s="122">
        <v>980.72326210732433</v>
      </c>
      <c r="DA120" s="130" t="s">
        <v>1894</v>
      </c>
    </row>
    <row r="121" spans="1:105" ht="12" customHeight="1" x14ac:dyDescent="0.25">
      <c r="A121" s="97" t="s">
        <v>124</v>
      </c>
      <c r="B121" s="98">
        <v>141.09388011298057</v>
      </c>
      <c r="C121" s="98">
        <v>144.01796818311331</v>
      </c>
      <c r="D121" s="98">
        <v>145.34116026614913</v>
      </c>
      <c r="E121" s="98">
        <v>145.29192484834996</v>
      </c>
      <c r="F121" s="98">
        <v>153.96551287410281</v>
      </c>
      <c r="G121" s="98">
        <v>153.3423556440691</v>
      </c>
      <c r="H121" s="98">
        <v>149.6627941602494</v>
      </c>
      <c r="I121" s="98">
        <v>146.7209359016544</v>
      </c>
      <c r="J121" s="98">
        <v>140.18552376627287</v>
      </c>
      <c r="K121" s="98">
        <v>135.24108676929089</v>
      </c>
      <c r="L121" s="98">
        <v>139.90397520800514</v>
      </c>
      <c r="M121" s="98">
        <v>138.77829899332559</v>
      </c>
      <c r="N121" s="98">
        <v>129.88217218927105</v>
      </c>
      <c r="O121" s="98">
        <v>121.36816688793354</v>
      </c>
      <c r="P121" s="98">
        <v>108.87323681761198</v>
      </c>
      <c r="Q121" s="98">
        <v>101.95284577809316</v>
      </c>
      <c r="R121" s="98">
        <v>109.53451597110684</v>
      </c>
      <c r="S121" s="98">
        <v>115.70756207335738</v>
      </c>
      <c r="T121" s="98">
        <v>122.36899113343314</v>
      </c>
      <c r="U121" s="98">
        <v>118.05975723780512</v>
      </c>
      <c r="V121" s="98">
        <v>118.35213166407296</v>
      </c>
      <c r="W121" s="98">
        <v>124.34284079424643</v>
      </c>
      <c r="DA121" s="63" t="s">
        <v>1895</v>
      </c>
    </row>
    <row r="122" spans="1:105" ht="12" customHeight="1" x14ac:dyDescent="0.25">
      <c r="A122" s="97" t="s">
        <v>123</v>
      </c>
      <c r="B122" s="98">
        <v>0.3187311093878793</v>
      </c>
      <c r="C122" s="98">
        <v>0.28757191026355666</v>
      </c>
      <c r="D122" s="98">
        <v>0.27544998743515853</v>
      </c>
      <c r="E122" s="98">
        <v>0.34631897093009667</v>
      </c>
      <c r="F122" s="98">
        <v>0.37528497760495544</v>
      </c>
      <c r="G122" s="98">
        <v>0.37175717990824991</v>
      </c>
      <c r="H122" s="98">
        <v>0.3769597828591319</v>
      </c>
      <c r="I122" s="98">
        <v>0.42717151224776129</v>
      </c>
      <c r="J122" s="98">
        <v>0.52737395243296936</v>
      </c>
      <c r="K122" s="98">
        <v>0.63289242330758078</v>
      </c>
      <c r="L122" s="98">
        <v>0.78094091242567287</v>
      </c>
      <c r="M122" s="98">
        <v>0.74079423365178498</v>
      </c>
      <c r="N122" s="98">
        <v>0.74530073825800325</v>
      </c>
      <c r="O122" s="98">
        <v>0.77414038075070346</v>
      </c>
      <c r="P122" s="98">
        <v>0.69457739872837876</v>
      </c>
      <c r="Q122" s="98">
        <v>0.65025153171957639</v>
      </c>
      <c r="R122" s="98">
        <v>0.7588605938135734</v>
      </c>
      <c r="S122" s="98">
        <v>0.83566724201571563</v>
      </c>
      <c r="T122" s="98">
        <v>0.87313413255932826</v>
      </c>
      <c r="U122" s="98">
        <v>0.79252911299842432</v>
      </c>
      <c r="V122" s="98">
        <v>0.80683259018539777</v>
      </c>
      <c r="W122" s="98">
        <v>0.90105750633512138</v>
      </c>
      <c r="DA122" s="63" t="s">
        <v>1896</v>
      </c>
    </row>
    <row r="123" spans="1:105" ht="12" customHeight="1" x14ac:dyDescent="0.25">
      <c r="A123" s="100" t="s">
        <v>50</v>
      </c>
      <c r="B123" s="101">
        <v>5.3771222642187678E-2</v>
      </c>
      <c r="C123" s="101">
        <v>5.9955115126195273E-2</v>
      </c>
      <c r="D123" s="101">
        <v>4.8246717468156231E-2</v>
      </c>
      <c r="E123" s="101">
        <v>5.059796030850703E-2</v>
      </c>
      <c r="F123" s="101">
        <v>5.8147719416669658E-2</v>
      </c>
      <c r="G123" s="101">
        <v>5.8916953494526809E-2</v>
      </c>
      <c r="H123" s="101">
        <v>6.2192652518801357E-2</v>
      </c>
      <c r="I123" s="101">
        <v>6.4078684484536186E-2</v>
      </c>
      <c r="J123" s="101">
        <v>7.4227778833150779E-2</v>
      </c>
      <c r="K123" s="101">
        <v>8.5190689850581119E-2</v>
      </c>
      <c r="L123" s="101">
        <v>0.10491461623984066</v>
      </c>
      <c r="M123" s="101">
        <v>0.10497390029934173</v>
      </c>
      <c r="N123" s="101">
        <v>8.929858701030674E-2</v>
      </c>
      <c r="O123" s="101">
        <v>7.7219355765257375E-2</v>
      </c>
      <c r="P123" s="101">
        <v>9.1958113482401529E-2</v>
      </c>
      <c r="Q123" s="101">
        <v>5.6360140552932154E-2</v>
      </c>
      <c r="R123" s="101">
        <v>7.8450855405521283E-2</v>
      </c>
      <c r="S123" s="101">
        <v>0.10139202805414513</v>
      </c>
      <c r="T123" s="101">
        <v>0.10997030229306358</v>
      </c>
      <c r="U123" s="101">
        <v>0.1047925101470286</v>
      </c>
      <c r="V123" s="101">
        <v>9.9702206258227205E-2</v>
      </c>
      <c r="W123" s="101">
        <v>0.10038410876494841</v>
      </c>
      <c r="DA123" s="131" t="s">
        <v>1897</v>
      </c>
    </row>
    <row r="124" spans="1:105" ht="12" customHeight="1" x14ac:dyDescent="0.25">
      <c r="A124" s="103" t="s">
        <v>52</v>
      </c>
      <c r="B124" s="104">
        <v>0.26495988674569171</v>
      </c>
      <c r="C124" s="104">
        <v>0.22761679513736141</v>
      </c>
      <c r="D124" s="104">
        <v>0.22720326996700235</v>
      </c>
      <c r="E124" s="104">
        <v>0.29572101062158967</v>
      </c>
      <c r="F124" s="104">
        <v>0.31713725818828575</v>
      </c>
      <c r="G124" s="104">
        <v>0.31284022641372317</v>
      </c>
      <c r="H124" s="104">
        <v>0.31476713034033055</v>
      </c>
      <c r="I124" s="104">
        <v>0.36309282776322516</v>
      </c>
      <c r="J124" s="104">
        <v>0.45314617359981868</v>
      </c>
      <c r="K124" s="104">
        <v>0.54770173345699968</v>
      </c>
      <c r="L124" s="104">
        <v>0.67602629618583232</v>
      </c>
      <c r="M124" s="104">
        <v>0.63582033335244348</v>
      </c>
      <c r="N124" s="104">
        <v>0.65600215124769667</v>
      </c>
      <c r="O124" s="104">
        <v>0.69692102498544628</v>
      </c>
      <c r="P124" s="104">
        <v>0.60261928524597719</v>
      </c>
      <c r="Q124" s="104">
        <v>0.59389139116664424</v>
      </c>
      <c r="R124" s="104">
        <v>0.68040973840805208</v>
      </c>
      <c r="S124" s="104">
        <v>0.73427521396157058</v>
      </c>
      <c r="T124" s="104">
        <v>0.76316383026626433</v>
      </c>
      <c r="U124" s="104">
        <v>0.68773660285139593</v>
      </c>
      <c r="V124" s="104">
        <v>0.70713038392717054</v>
      </c>
      <c r="W124" s="104">
        <v>0.80067339757017286</v>
      </c>
      <c r="DA124" s="132" t="s">
        <v>1898</v>
      </c>
    </row>
    <row r="125" spans="1:105" ht="12" customHeight="1" x14ac:dyDescent="0.25">
      <c r="A125" s="106" t="s">
        <v>122</v>
      </c>
      <c r="B125" s="101">
        <v>592.32063873644393</v>
      </c>
      <c r="C125" s="101">
        <v>573.10020698297296</v>
      </c>
      <c r="D125" s="101">
        <v>584.29585675646581</v>
      </c>
      <c r="E125" s="101">
        <v>586.64073091746434</v>
      </c>
      <c r="F125" s="101">
        <v>572.13992536037267</v>
      </c>
      <c r="G125" s="101">
        <v>539.82327846831924</v>
      </c>
      <c r="H125" s="101">
        <v>553.89303604022564</v>
      </c>
      <c r="I125" s="101">
        <v>548.2248578820147</v>
      </c>
      <c r="J125" s="101">
        <v>545.83337440732271</v>
      </c>
      <c r="K125" s="101">
        <v>513.33129035450509</v>
      </c>
      <c r="L125" s="101">
        <v>528.6452083188932</v>
      </c>
      <c r="M125" s="101">
        <v>543.3328987463575</v>
      </c>
      <c r="N125" s="101">
        <v>551.81127456212653</v>
      </c>
      <c r="O125" s="101">
        <v>555.94358067987798</v>
      </c>
      <c r="P125" s="101">
        <v>516.01996958805967</v>
      </c>
      <c r="Q125" s="101">
        <v>528.97801273987614</v>
      </c>
      <c r="R125" s="101">
        <v>549.60171732400715</v>
      </c>
      <c r="S125" s="101">
        <v>575.68106549233585</v>
      </c>
      <c r="T125" s="101">
        <v>591.32586013694311</v>
      </c>
      <c r="U125" s="101">
        <v>595.69504836796716</v>
      </c>
      <c r="V125" s="101">
        <v>611.41269035036623</v>
      </c>
      <c r="W125" s="101">
        <v>621.26769025519047</v>
      </c>
      <c r="DA125" s="131" t="s">
        <v>1899</v>
      </c>
    </row>
    <row r="126" spans="1:105" ht="12" customHeight="1" x14ac:dyDescent="0.25">
      <c r="A126" s="107" t="s">
        <v>121</v>
      </c>
      <c r="B126" s="104">
        <v>51.902042434900096</v>
      </c>
      <c r="C126" s="104">
        <v>54.476523315410965</v>
      </c>
      <c r="D126" s="104">
        <v>59.563658147356186</v>
      </c>
      <c r="E126" s="104">
        <v>64.657965932273839</v>
      </c>
      <c r="F126" s="104">
        <v>68.086658319775651</v>
      </c>
      <c r="G126" s="104">
        <v>71.328957870140485</v>
      </c>
      <c r="H126" s="104">
        <v>81.638957393387045</v>
      </c>
      <c r="I126" s="104">
        <v>97.858003534286965</v>
      </c>
      <c r="J126" s="104">
        <v>113.84077003618822</v>
      </c>
      <c r="K126" s="104">
        <v>136.43239817663539</v>
      </c>
      <c r="L126" s="104">
        <v>159.10606979247368</v>
      </c>
      <c r="M126" s="104">
        <v>172.76410109766803</v>
      </c>
      <c r="N126" s="104">
        <v>177.96762709700349</v>
      </c>
      <c r="O126" s="104">
        <v>181.43303485134379</v>
      </c>
      <c r="P126" s="104">
        <v>177.25469295925444</v>
      </c>
      <c r="Q126" s="104">
        <v>178.32299430053635</v>
      </c>
      <c r="R126" s="104">
        <v>190.7304201058557</v>
      </c>
      <c r="S126" s="104">
        <v>202.92829275499219</v>
      </c>
      <c r="T126" s="104">
        <v>214.50552528968143</v>
      </c>
      <c r="U126" s="104">
        <v>221.05205112536805</v>
      </c>
      <c r="V126" s="104">
        <v>227.08840771098141</v>
      </c>
      <c r="W126" s="104">
        <v>234.21167355155211</v>
      </c>
      <c r="DA126" s="132" t="s">
        <v>1900</v>
      </c>
    </row>
    <row r="127" spans="1:105" ht="12" customHeight="1" x14ac:dyDescent="0.25">
      <c r="A127" s="108" t="s">
        <v>53</v>
      </c>
      <c r="B127" s="98">
        <v>18.586325899748683</v>
      </c>
      <c r="C127" s="98">
        <v>19.245374645150921</v>
      </c>
      <c r="D127" s="98">
        <v>20.381802624980381</v>
      </c>
      <c r="E127" s="98">
        <v>21.702450861558912</v>
      </c>
      <c r="F127" s="98">
        <v>22.634484576578181</v>
      </c>
      <c r="G127" s="98">
        <v>23.42818188743437</v>
      </c>
      <c r="H127" s="98">
        <v>24.713326404802622</v>
      </c>
      <c r="I127" s="98">
        <v>30.439953078769967</v>
      </c>
      <c r="J127" s="98">
        <v>33.162967266867149</v>
      </c>
      <c r="K127" s="98">
        <v>39.853015111990203</v>
      </c>
      <c r="L127" s="98">
        <v>50.340674935499642</v>
      </c>
      <c r="M127" s="98">
        <v>50.936094915676101</v>
      </c>
      <c r="N127" s="98">
        <v>51.596158298719871</v>
      </c>
      <c r="O127" s="98">
        <v>52.817194837284781</v>
      </c>
      <c r="P127" s="98">
        <v>50.754452640966164</v>
      </c>
      <c r="Q127" s="98">
        <v>48.797989983604666</v>
      </c>
      <c r="R127" s="98">
        <v>52.436676865380576</v>
      </c>
      <c r="S127" s="98">
        <v>58.6939528710015</v>
      </c>
      <c r="T127" s="98">
        <v>62.547900576361627</v>
      </c>
      <c r="U127" s="98">
        <v>63.369498169189939</v>
      </c>
      <c r="V127" s="98">
        <v>64.309408423341182</v>
      </c>
      <c r="W127" s="98">
        <v>68.087633964915554</v>
      </c>
      <c r="DA127" s="63" t="s">
        <v>1901</v>
      </c>
    </row>
    <row r="128" spans="1:105" ht="12" customHeight="1" x14ac:dyDescent="0.25">
      <c r="A128" s="108" t="s">
        <v>52</v>
      </c>
      <c r="B128" s="98">
        <v>33.315716535151424</v>
      </c>
      <c r="C128" s="98">
        <v>35.231148670260062</v>
      </c>
      <c r="D128" s="98">
        <v>39.181855522375791</v>
      </c>
      <c r="E128" s="98">
        <v>42.955515070714938</v>
      </c>
      <c r="F128" s="98">
        <v>45.452173743197442</v>
      </c>
      <c r="G128" s="98">
        <v>47.900775982706115</v>
      </c>
      <c r="H128" s="98">
        <v>56.925630988584402</v>
      </c>
      <c r="I128" s="98">
        <v>67.41805045551699</v>
      </c>
      <c r="J128" s="98">
        <v>80.677802769321062</v>
      </c>
      <c r="K128" s="98">
        <v>96.579383064645185</v>
      </c>
      <c r="L128" s="98">
        <v>108.76539485697407</v>
      </c>
      <c r="M128" s="98">
        <v>121.82800618199192</v>
      </c>
      <c r="N128" s="98">
        <v>126.3714687982836</v>
      </c>
      <c r="O128" s="98">
        <v>128.61584001405899</v>
      </c>
      <c r="P128" s="98">
        <v>126.50024031828828</v>
      </c>
      <c r="Q128" s="98">
        <v>129.52500431693173</v>
      </c>
      <c r="R128" s="98">
        <v>138.2937432404751</v>
      </c>
      <c r="S128" s="98">
        <v>144.23433988399066</v>
      </c>
      <c r="T128" s="98">
        <v>151.95762471331983</v>
      </c>
      <c r="U128" s="98">
        <v>157.68255295617806</v>
      </c>
      <c r="V128" s="98">
        <v>162.77899928764026</v>
      </c>
      <c r="W128" s="98">
        <v>166.1240395866366</v>
      </c>
      <c r="DA128" s="63" t="s">
        <v>1902</v>
      </c>
    </row>
    <row r="129" spans="1:105" ht="12" customHeight="1" x14ac:dyDescent="0.25">
      <c r="A129" s="121" t="s">
        <v>54</v>
      </c>
      <c r="B129" s="122">
        <v>353.0606795918423</v>
      </c>
      <c r="C129" s="122">
        <v>368.55070362674746</v>
      </c>
      <c r="D129" s="122">
        <v>380.83858759443768</v>
      </c>
      <c r="E129" s="122">
        <v>381.38504835991557</v>
      </c>
      <c r="F129" s="122">
        <v>371.66935450936256</v>
      </c>
      <c r="G129" s="122">
        <v>374.71855606553777</v>
      </c>
      <c r="H129" s="122">
        <v>401.03949693617545</v>
      </c>
      <c r="I129" s="122">
        <v>409.59256118413617</v>
      </c>
      <c r="J129" s="122">
        <v>409.00782185475708</v>
      </c>
      <c r="K129" s="122">
        <v>378.35785940299604</v>
      </c>
      <c r="L129" s="122">
        <v>421.17382239305618</v>
      </c>
      <c r="M129" s="122">
        <v>399.61118052586266</v>
      </c>
      <c r="N129" s="122">
        <v>393.93606127076873</v>
      </c>
      <c r="O129" s="122">
        <v>371.62208214667442</v>
      </c>
      <c r="P129" s="122">
        <v>342.98545351924264</v>
      </c>
      <c r="Q129" s="122">
        <v>345.62498742921116</v>
      </c>
      <c r="R129" s="122">
        <v>348.64806816666152</v>
      </c>
      <c r="S129" s="122">
        <v>369.53651564706172</v>
      </c>
      <c r="T129" s="122">
        <v>384.95748040603206</v>
      </c>
      <c r="U129" s="122">
        <v>379.44198039710005</v>
      </c>
      <c r="V129" s="122">
        <v>393.75285973152813</v>
      </c>
      <c r="W129" s="122">
        <v>388.19619366759781</v>
      </c>
      <c r="DA129" s="130" t="s">
        <v>1903</v>
      </c>
    </row>
    <row r="130" spans="1:105" ht="12" customHeight="1" x14ac:dyDescent="0.25">
      <c r="A130" s="97" t="s">
        <v>50</v>
      </c>
      <c r="B130" s="98">
        <v>121.95857940676618</v>
      </c>
      <c r="C130" s="98">
        <v>119.60319709156948</v>
      </c>
      <c r="D130" s="98">
        <v>125.08574166748375</v>
      </c>
      <c r="E130" s="98">
        <v>125.73995829002499</v>
      </c>
      <c r="F130" s="98">
        <v>128.42016114333529</v>
      </c>
      <c r="G130" s="98">
        <v>123.5843652022413</v>
      </c>
      <c r="H130" s="98">
        <v>120.23300519130186</v>
      </c>
      <c r="I130" s="98">
        <v>123.12141109825363</v>
      </c>
      <c r="J130" s="98">
        <v>115.98390323681528</v>
      </c>
      <c r="K130" s="98">
        <v>113.5040631038345</v>
      </c>
      <c r="L130" s="98">
        <v>112.95743735073913</v>
      </c>
      <c r="M130" s="98">
        <v>110.54783122015587</v>
      </c>
      <c r="N130" s="98">
        <v>102.47327481657015</v>
      </c>
      <c r="O130" s="98">
        <v>96.998996164765941</v>
      </c>
      <c r="P130" s="98">
        <v>91.317816540384925</v>
      </c>
      <c r="Q130" s="98">
        <v>87.820806520090187</v>
      </c>
      <c r="R130" s="98">
        <v>81.497024368539527</v>
      </c>
      <c r="S130" s="98">
        <v>84.684597970636887</v>
      </c>
      <c r="T130" s="98">
        <v>84.797908022169324</v>
      </c>
      <c r="U130" s="98">
        <v>79.102076787254859</v>
      </c>
      <c r="V130" s="98">
        <v>79.08111260756796</v>
      </c>
      <c r="W130" s="98">
        <v>74.573205839786709</v>
      </c>
      <c r="DA130" s="63" t="s">
        <v>1904</v>
      </c>
    </row>
    <row r="131" spans="1:105" ht="12" customHeight="1" x14ac:dyDescent="0.25">
      <c r="A131" s="109" t="s">
        <v>120</v>
      </c>
      <c r="B131" s="33">
        <v>231.10210018507621</v>
      </c>
      <c r="C131" s="33">
        <v>248.94750653517806</v>
      </c>
      <c r="D131" s="33">
        <v>255.75284592695388</v>
      </c>
      <c r="E131" s="33">
        <v>255.6450900698905</v>
      </c>
      <c r="F131" s="33">
        <v>243.24919336602727</v>
      </c>
      <c r="G131" s="33">
        <v>251.13419086329662</v>
      </c>
      <c r="H131" s="33">
        <v>280.80649174487371</v>
      </c>
      <c r="I131" s="33">
        <v>286.47115008588247</v>
      </c>
      <c r="J131" s="33">
        <v>293.02391861794183</v>
      </c>
      <c r="K131" s="33">
        <v>264.85379629916156</v>
      </c>
      <c r="L131" s="33">
        <v>308.21638504231703</v>
      </c>
      <c r="M131" s="33">
        <v>289.06334930570688</v>
      </c>
      <c r="N131" s="33">
        <v>291.46278645419864</v>
      </c>
      <c r="O131" s="33">
        <v>274.62308598190856</v>
      </c>
      <c r="P131" s="33">
        <v>251.66763697885784</v>
      </c>
      <c r="Q131" s="33">
        <v>257.80418090912087</v>
      </c>
      <c r="R131" s="33">
        <v>267.15104379812203</v>
      </c>
      <c r="S131" s="33">
        <v>284.85191767642482</v>
      </c>
      <c r="T131" s="33">
        <v>300.15957238386289</v>
      </c>
      <c r="U131" s="33">
        <v>300.33990360984518</v>
      </c>
      <c r="V131" s="33">
        <v>314.67174712396024</v>
      </c>
      <c r="W131" s="33">
        <v>313.6229878278109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0.69614637667167922</v>
      </c>
      <c r="C133" s="154">
        <f t="shared" si="22"/>
        <v>0.70137172460981501</v>
      </c>
      <c r="D133" s="154">
        <f t="shared" si="22"/>
        <v>0.70341604464402796</v>
      </c>
      <c r="E133" s="154">
        <f t="shared" si="22"/>
        <v>0.72075129279239969</v>
      </c>
      <c r="F133" s="154">
        <f t="shared" si="22"/>
        <v>0.71421069346112043</v>
      </c>
      <c r="G133" s="154">
        <f t="shared" si="22"/>
        <v>0.7187320122156412</v>
      </c>
      <c r="H133" s="154">
        <f t="shared" si="22"/>
        <v>0.72656698640640915</v>
      </c>
      <c r="I133" s="154">
        <f t="shared" si="22"/>
        <v>0.72667714584992193</v>
      </c>
      <c r="J133" s="154">
        <f t="shared" si="22"/>
        <v>0.73388101158240826</v>
      </c>
      <c r="K133" s="154">
        <f t="shared" si="22"/>
        <v>0.74096479410593219</v>
      </c>
      <c r="L133" s="154">
        <f t="shared" si="22"/>
        <v>0.74568075906563347</v>
      </c>
      <c r="M133" s="154">
        <f t="shared" si="22"/>
        <v>0.7516326349888216</v>
      </c>
      <c r="N133" s="154">
        <f t="shared" si="22"/>
        <v>0.76602639088122115</v>
      </c>
      <c r="O133" s="154">
        <f t="shared" si="22"/>
        <v>0.77584583412259989</v>
      </c>
      <c r="P133" s="154">
        <f t="shared" si="22"/>
        <v>0.77626361332385851</v>
      </c>
      <c r="Q133" s="154">
        <f t="shared" si="22"/>
        <v>0.79070907623589004</v>
      </c>
      <c r="R133" s="154">
        <f t="shared" ref="R133:V133" si="23">IF(R115=0,"",R115/R97)</f>
        <v>0.79978658569581729</v>
      </c>
      <c r="S133" s="154">
        <f t="shared" si="23"/>
        <v>0.811802672506166</v>
      </c>
      <c r="T133" s="154">
        <f t="shared" si="23"/>
        <v>0.81748264698566409</v>
      </c>
      <c r="U133" s="154">
        <f t="shared" si="23"/>
        <v>0.83289524402690562</v>
      </c>
      <c r="V133" s="154">
        <f t="shared" si="23"/>
        <v>0.84475104837381221</v>
      </c>
      <c r="W133" s="154">
        <f t="shared" ref="W133" si="24">IF(W115=0,"",W115/W97)</f>
        <v>0.85826778492271527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0.69376308091831795</v>
      </c>
      <c r="C134" s="155">
        <f t="shared" si="25"/>
        <v>0.69676435206863807</v>
      </c>
      <c r="D134" s="155">
        <f t="shared" si="25"/>
        <v>0.70021260263091989</v>
      </c>
      <c r="E134" s="155">
        <f t="shared" si="25"/>
        <v>0.70444789158382271</v>
      </c>
      <c r="F134" s="155">
        <f t="shared" si="25"/>
        <v>0.70971302226139399</v>
      </c>
      <c r="G134" s="155">
        <f t="shared" si="25"/>
        <v>0.7105550231310096</v>
      </c>
      <c r="H134" s="155">
        <f t="shared" si="25"/>
        <v>0.71390246486930242</v>
      </c>
      <c r="I134" s="155">
        <f t="shared" si="25"/>
        <v>0.71804127060824707</v>
      </c>
      <c r="J134" s="155">
        <f t="shared" si="25"/>
        <v>0.72511585982581939</v>
      </c>
      <c r="K134" s="155">
        <f t="shared" si="25"/>
        <v>0.72961113903996622</v>
      </c>
      <c r="L134" s="155">
        <f t="shared" si="25"/>
        <v>0.73491410707714455</v>
      </c>
      <c r="M134" s="155">
        <f t="shared" si="25"/>
        <v>0.73912938094575098</v>
      </c>
      <c r="N134" s="155">
        <f t="shared" si="25"/>
        <v>0.75096485444780925</v>
      </c>
      <c r="O134" s="155">
        <f t="shared" si="25"/>
        <v>0.76497134074752726</v>
      </c>
      <c r="P134" s="155">
        <f t="shared" si="25"/>
        <v>0.76415027449883244</v>
      </c>
      <c r="Q134" s="155">
        <f t="shared" si="25"/>
        <v>0.77159345053352302</v>
      </c>
      <c r="R134" s="155">
        <f t="shared" ref="R134:V134" si="26">IF(R116=0,"",R116/R98)</f>
        <v>0.77879504273895483</v>
      </c>
      <c r="S134" s="155">
        <f t="shared" si="26"/>
        <v>0.78761826962850712</v>
      </c>
      <c r="T134" s="155">
        <f t="shared" si="26"/>
        <v>0.79525210842883898</v>
      </c>
      <c r="U134" s="155">
        <f t="shared" si="26"/>
        <v>0.80538782879737891</v>
      </c>
      <c r="V134" s="155">
        <f t="shared" si="26"/>
        <v>0.8142188367610802</v>
      </c>
      <c r="W134" s="155">
        <f t="shared" ref="W134" si="27">IF(W116=0,"",W116/W98)</f>
        <v>0.83023787900921497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0.69376308091831795</v>
      </c>
      <c r="C135" s="156">
        <f t="shared" si="28"/>
        <v>0.69676435206863807</v>
      </c>
      <c r="D135" s="156">
        <f t="shared" si="28"/>
        <v>0.70021260263091989</v>
      </c>
      <c r="E135" s="156">
        <f t="shared" si="28"/>
        <v>0.70444789158382271</v>
      </c>
      <c r="F135" s="156">
        <f t="shared" si="28"/>
        <v>0.70971302226139399</v>
      </c>
      <c r="G135" s="156">
        <f t="shared" si="28"/>
        <v>0.7105550231310096</v>
      </c>
      <c r="H135" s="156">
        <f t="shared" si="28"/>
        <v>0.71390246486930242</v>
      </c>
      <c r="I135" s="156">
        <f t="shared" si="28"/>
        <v>0.71804127060824707</v>
      </c>
      <c r="J135" s="156">
        <f t="shared" si="28"/>
        <v>0.72511585982581939</v>
      </c>
      <c r="K135" s="156">
        <f t="shared" si="28"/>
        <v>0.72961113903996622</v>
      </c>
      <c r="L135" s="156">
        <f t="shared" si="28"/>
        <v>0.73491410707714455</v>
      </c>
      <c r="M135" s="156">
        <f t="shared" si="28"/>
        <v>0.73912938094575098</v>
      </c>
      <c r="N135" s="156">
        <f t="shared" si="28"/>
        <v>0.75096485444780925</v>
      </c>
      <c r="O135" s="156">
        <f t="shared" si="28"/>
        <v>0.76497134074752726</v>
      </c>
      <c r="P135" s="156">
        <f t="shared" si="28"/>
        <v>0.76415027449883244</v>
      </c>
      <c r="Q135" s="156">
        <f t="shared" si="28"/>
        <v>0.77159345053352302</v>
      </c>
      <c r="R135" s="156">
        <f t="shared" ref="R135:V135" si="29">IF(R117=0,"",R117/R99)</f>
        <v>0.77879504273895483</v>
      </c>
      <c r="S135" s="156">
        <f t="shared" si="29"/>
        <v>0.78761826962850712</v>
      </c>
      <c r="T135" s="156">
        <f t="shared" si="29"/>
        <v>0.79525210842883898</v>
      </c>
      <c r="U135" s="156">
        <f t="shared" si="29"/>
        <v>0.80538782879737891</v>
      </c>
      <c r="V135" s="156">
        <f t="shared" si="29"/>
        <v>0.8142188367610802</v>
      </c>
      <c r="W135" s="156">
        <f t="shared" ref="W135" si="30">IF(W117=0,"",W117/W99)</f>
        <v>0.83023787900921497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1.772930380622433</v>
      </c>
      <c r="C136" s="155">
        <f t="shared" si="31"/>
        <v>1.8445313987371861</v>
      </c>
      <c r="D136" s="155">
        <f t="shared" si="31"/>
        <v>1.9337574755283553</v>
      </c>
      <c r="E136" s="155">
        <f t="shared" si="31"/>
        <v>2.0352298510785225</v>
      </c>
      <c r="F136" s="155">
        <f t="shared" si="31"/>
        <v>2.1385724478706907</v>
      </c>
      <c r="G136" s="155">
        <f t="shared" si="31"/>
        <v>2.2642757872193608</v>
      </c>
      <c r="H136" s="155">
        <f t="shared" si="31"/>
        <v>2.4139562117283426</v>
      </c>
      <c r="I136" s="155">
        <f t="shared" si="31"/>
        <v>2.5033487976219178</v>
      </c>
      <c r="J136" s="155">
        <f t="shared" si="31"/>
        <v>2.54716794769393</v>
      </c>
      <c r="K136" s="155">
        <f t="shared" si="31"/>
        <v>2.6203944767115543</v>
      </c>
      <c r="L136" s="155">
        <f t="shared" si="31"/>
        <v>2.6973062651515121</v>
      </c>
      <c r="M136" s="155">
        <f t="shared" si="31"/>
        <v>2.7817991365431336</v>
      </c>
      <c r="N136" s="155">
        <f t="shared" si="31"/>
        <v>2.871795803424626</v>
      </c>
      <c r="O136" s="155">
        <f t="shared" si="31"/>
        <v>2.9928603417085764</v>
      </c>
      <c r="P136" s="155">
        <f t="shared" si="31"/>
        <v>3.104687691641276</v>
      </c>
      <c r="Q136" s="155">
        <f t="shared" si="31"/>
        <v>3.1742864352452864</v>
      </c>
      <c r="R136" s="155">
        <f t="shared" ref="R136:V136" si="32">IF(R118=0,"",R118/R100)</f>
        <v>3.2898533094515057</v>
      </c>
      <c r="S136" s="155">
        <f t="shared" si="32"/>
        <v>3.4113417383531104</v>
      </c>
      <c r="T136" s="155">
        <f t="shared" si="32"/>
        <v>3.5472897786111997</v>
      </c>
      <c r="U136" s="155">
        <f t="shared" si="32"/>
        <v>3.6483752042444677</v>
      </c>
      <c r="V136" s="155">
        <f t="shared" si="32"/>
        <v>3.741827120081048</v>
      </c>
      <c r="W136" s="155">
        <f t="shared" ref="W136" si="33">IF(W118=0,"",W118/W100)</f>
        <v>3.8284125121967536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1.772930380622433</v>
      </c>
      <c r="C137" s="156">
        <f t="shared" si="34"/>
        <v>1.8445313987371861</v>
      </c>
      <c r="D137" s="156">
        <f t="shared" si="34"/>
        <v>1.9337574755283553</v>
      </c>
      <c r="E137" s="156">
        <f t="shared" si="34"/>
        <v>2.0352298510785225</v>
      </c>
      <c r="F137" s="156">
        <f t="shared" si="34"/>
        <v>2.1385724478706907</v>
      </c>
      <c r="G137" s="156">
        <f t="shared" si="34"/>
        <v>2.2642757872193608</v>
      </c>
      <c r="H137" s="156">
        <f t="shared" si="34"/>
        <v>2.4139562117283426</v>
      </c>
      <c r="I137" s="156">
        <f t="shared" si="34"/>
        <v>2.5033487976219178</v>
      </c>
      <c r="J137" s="156">
        <f t="shared" si="34"/>
        <v>2.54716794769393</v>
      </c>
      <c r="K137" s="156">
        <f t="shared" si="34"/>
        <v>2.6203944767115543</v>
      </c>
      <c r="L137" s="156">
        <f t="shared" si="34"/>
        <v>2.6973062651515121</v>
      </c>
      <c r="M137" s="156">
        <f t="shared" si="34"/>
        <v>2.7817991365431336</v>
      </c>
      <c r="N137" s="156">
        <f t="shared" si="34"/>
        <v>2.871795803424626</v>
      </c>
      <c r="O137" s="156">
        <f t="shared" si="34"/>
        <v>2.9928603417085764</v>
      </c>
      <c r="P137" s="156">
        <f t="shared" si="34"/>
        <v>3.104687691641276</v>
      </c>
      <c r="Q137" s="156">
        <f t="shared" si="34"/>
        <v>3.1742864352452864</v>
      </c>
      <c r="R137" s="156">
        <f t="shared" ref="R137:V137" si="35">IF(R119=0,"",R119/R101)</f>
        <v>3.2898533094515057</v>
      </c>
      <c r="S137" s="156">
        <f t="shared" si="35"/>
        <v>3.4113417383531104</v>
      </c>
      <c r="T137" s="156">
        <f t="shared" si="35"/>
        <v>3.5472897786111997</v>
      </c>
      <c r="U137" s="156">
        <f t="shared" si="35"/>
        <v>3.6483752042444677</v>
      </c>
      <c r="V137" s="156">
        <f t="shared" si="35"/>
        <v>3.741827120081048</v>
      </c>
      <c r="W137" s="156">
        <f t="shared" ref="W137" si="36">IF(W119=0,"",W119/W101)</f>
        <v>3.8284125121967536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0.6427946608835069</v>
      </c>
      <c r="C138" s="155">
        <f t="shared" si="37"/>
        <v>0.64611166724996294</v>
      </c>
      <c r="D138" s="155">
        <f t="shared" si="37"/>
        <v>0.65108134183118427</v>
      </c>
      <c r="E138" s="155">
        <f t="shared" si="37"/>
        <v>0.65713387900586928</v>
      </c>
      <c r="F138" s="155">
        <f t="shared" si="37"/>
        <v>0.6610903833001136</v>
      </c>
      <c r="G138" s="155">
        <f t="shared" si="37"/>
        <v>0.66377918427241589</v>
      </c>
      <c r="H138" s="155">
        <f t="shared" si="37"/>
        <v>0.67077807501203812</v>
      </c>
      <c r="I138" s="155">
        <f t="shared" si="37"/>
        <v>0.67659274755952292</v>
      </c>
      <c r="J138" s="155">
        <f t="shared" si="37"/>
        <v>0.68172007508526544</v>
      </c>
      <c r="K138" s="155">
        <f t="shared" si="37"/>
        <v>0.68766358674951833</v>
      </c>
      <c r="L138" s="155">
        <f t="shared" si="37"/>
        <v>0.69245264912362448</v>
      </c>
      <c r="M138" s="155">
        <f t="shared" si="37"/>
        <v>0.69808302742328054</v>
      </c>
      <c r="N138" s="155">
        <f t="shared" si="37"/>
        <v>0.70520421531773403</v>
      </c>
      <c r="O138" s="155">
        <f t="shared" si="37"/>
        <v>0.71271370105810028</v>
      </c>
      <c r="P138" s="155">
        <f t="shared" si="37"/>
        <v>0.71896810485835705</v>
      </c>
      <c r="Q138" s="155">
        <f t="shared" si="37"/>
        <v>0.72840219381035298</v>
      </c>
      <c r="R138" s="155">
        <f t="shared" ref="R138:V138" si="38">IF(R120=0,"",R120/R102)</f>
        <v>0.73929130745660709</v>
      </c>
      <c r="S138" s="155">
        <f t="shared" si="38"/>
        <v>0.75176566891724572</v>
      </c>
      <c r="T138" s="155">
        <f t="shared" si="38"/>
        <v>0.76532019986559363</v>
      </c>
      <c r="U138" s="155">
        <f t="shared" si="38"/>
        <v>0.77834368802592901</v>
      </c>
      <c r="V138" s="155">
        <f t="shared" si="38"/>
        <v>0.78943829901431251</v>
      </c>
      <c r="W138" s="155">
        <f t="shared" ref="W138" si="39">IF(W120=0,"",W120/W102)</f>
        <v>0.79725256974223724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0.56265738900509421</v>
      </c>
      <c r="C139" s="156">
        <f t="shared" si="40"/>
        <v>0.56441366246218427</v>
      </c>
      <c r="D139" s="156">
        <f t="shared" si="40"/>
        <v>0.56683502498183458</v>
      </c>
      <c r="E139" s="156">
        <f t="shared" si="40"/>
        <v>0.56915310777230554</v>
      </c>
      <c r="F139" s="156">
        <f t="shared" si="40"/>
        <v>0.57264602044994861</v>
      </c>
      <c r="G139" s="156">
        <f t="shared" si="40"/>
        <v>0.57414673699367358</v>
      </c>
      <c r="H139" s="156">
        <f t="shared" si="40"/>
        <v>0.577453568772193</v>
      </c>
      <c r="I139" s="156">
        <f t="shared" si="40"/>
        <v>0.57889270631135159</v>
      </c>
      <c r="J139" s="156">
        <f t="shared" si="40"/>
        <v>0.57975324535954464</v>
      </c>
      <c r="K139" s="156">
        <f t="shared" si="40"/>
        <v>0.58220581995743836</v>
      </c>
      <c r="L139" s="156">
        <f t="shared" si="40"/>
        <v>0.58520055370053858</v>
      </c>
      <c r="M139" s="156">
        <f t="shared" si="40"/>
        <v>0.58991839846194061</v>
      </c>
      <c r="N139" s="156">
        <f t="shared" si="40"/>
        <v>0.59571590116672768</v>
      </c>
      <c r="O139" s="156">
        <f t="shared" si="40"/>
        <v>0.60305678742348501</v>
      </c>
      <c r="P139" s="156">
        <f t="shared" si="40"/>
        <v>0.61295328210712152</v>
      </c>
      <c r="Q139" s="156">
        <f t="shared" si="40"/>
        <v>0.62478528744698814</v>
      </c>
      <c r="R139" s="156">
        <f t="shared" ref="R139:V139" si="41">IF(R121=0,"",R121/R103)</f>
        <v>0.64850816881759621</v>
      </c>
      <c r="S139" s="156">
        <f t="shared" si="41"/>
        <v>0.6770910309389363</v>
      </c>
      <c r="T139" s="156">
        <f t="shared" si="41"/>
        <v>0.7103306322895675</v>
      </c>
      <c r="U139" s="156">
        <f t="shared" si="41"/>
        <v>0.73721951743226699</v>
      </c>
      <c r="V139" s="156">
        <f t="shared" si="41"/>
        <v>0.7577915444257658</v>
      </c>
      <c r="W139" s="156">
        <f t="shared" ref="W139" si="42">IF(W121=0,"",W121/W103)</f>
        <v>0.77089324314504271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0.88431158568238699</v>
      </c>
      <c r="C140" s="156">
        <f t="shared" si="43"/>
        <v>0.85914497601711881</v>
      </c>
      <c r="D140" s="156">
        <f t="shared" si="43"/>
        <v>0.88159926392909582</v>
      </c>
      <c r="E140" s="156">
        <f t="shared" si="43"/>
        <v>0.90141768263383171</v>
      </c>
      <c r="F140" s="156">
        <f t="shared" si="43"/>
        <v>0.89977279725912829</v>
      </c>
      <c r="G140" s="156">
        <f t="shared" si="43"/>
        <v>0.89834869550440211</v>
      </c>
      <c r="H140" s="156">
        <f t="shared" si="43"/>
        <v>0.89555513093326655</v>
      </c>
      <c r="I140" s="156">
        <f t="shared" si="43"/>
        <v>0.90473625142135916</v>
      </c>
      <c r="J140" s="156">
        <f t="shared" si="43"/>
        <v>0.91056973114465223</v>
      </c>
      <c r="K140" s="156">
        <f t="shared" si="43"/>
        <v>0.91511319528124513</v>
      </c>
      <c r="L140" s="156">
        <f t="shared" si="43"/>
        <v>0.91742837807750355</v>
      </c>
      <c r="M140" s="156">
        <f t="shared" si="43"/>
        <v>0.91361946904470148</v>
      </c>
      <c r="N140" s="156">
        <f t="shared" si="43"/>
        <v>0.92821371591530033</v>
      </c>
      <c r="O140" s="156">
        <f t="shared" si="43"/>
        <v>0.94089484087602671</v>
      </c>
      <c r="P140" s="156">
        <f t="shared" si="43"/>
        <v>0.92406549233897084</v>
      </c>
      <c r="Q140" s="156">
        <f t="shared" si="43"/>
        <v>0.9496114553273507</v>
      </c>
      <c r="R140" s="156">
        <f t="shared" ref="R140:V140" si="44">IF(R122=0,"",R122/R104)</f>
        <v>0.94827394764876705</v>
      </c>
      <c r="S140" s="156">
        <f t="shared" si="44"/>
        <v>0.94400310553699474</v>
      </c>
      <c r="T140" s="156">
        <f t="shared" si="44"/>
        <v>0.95125024437698147</v>
      </c>
      <c r="U140" s="156">
        <f t="shared" si="44"/>
        <v>0.95435164626842361</v>
      </c>
      <c r="V140" s="156">
        <f t="shared" si="44"/>
        <v>0.96185811542846533</v>
      </c>
      <c r="W140" s="156">
        <f t="shared" ref="W140" si="45">IF(W122=0,"",W122/W104)</f>
        <v>0.96614447868898357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0.56323448917363261</v>
      </c>
      <c r="C141" s="157">
        <f t="shared" si="46"/>
        <v>0.55979491367308021</v>
      </c>
      <c r="D141" s="157">
        <f t="shared" si="46"/>
        <v>0.56600855712253573</v>
      </c>
      <c r="E141" s="157">
        <f t="shared" si="46"/>
        <v>0.57190502253289888</v>
      </c>
      <c r="F141" s="157">
        <f t="shared" si="46"/>
        <v>0.58176025990585234</v>
      </c>
      <c r="G141" s="157">
        <f t="shared" si="46"/>
        <v>0.58343679135218462</v>
      </c>
      <c r="H141" s="157">
        <f t="shared" si="46"/>
        <v>0.58586145803977041</v>
      </c>
      <c r="I141" s="157">
        <f t="shared" si="46"/>
        <v>0.58756791593018931</v>
      </c>
      <c r="J141" s="157">
        <f t="shared" si="46"/>
        <v>0.58900166642482188</v>
      </c>
      <c r="K141" s="157">
        <f t="shared" si="46"/>
        <v>0.59201964676260466</v>
      </c>
      <c r="L141" s="157">
        <f t="shared" si="46"/>
        <v>0.59882119057513628</v>
      </c>
      <c r="M141" s="157">
        <f t="shared" si="46"/>
        <v>0.59980212239172792</v>
      </c>
      <c r="N141" s="157">
        <f t="shared" si="46"/>
        <v>0.60772668665651519</v>
      </c>
      <c r="O141" s="157">
        <f t="shared" si="46"/>
        <v>0.61358575950271277</v>
      </c>
      <c r="P141" s="157">
        <f t="shared" si="46"/>
        <v>0.61702534876027526</v>
      </c>
      <c r="Q141" s="157">
        <f t="shared" si="46"/>
        <v>0.6202694284133824</v>
      </c>
      <c r="R141" s="157">
        <f t="shared" ref="R141:V141" si="47">IF(R123=0,"",R123/R105)</f>
        <v>0.65460338315770827</v>
      </c>
      <c r="S141" s="157">
        <f t="shared" si="47"/>
        <v>0.67163675338327999</v>
      </c>
      <c r="T141" s="157">
        <f t="shared" si="47"/>
        <v>0.71078469271386213</v>
      </c>
      <c r="U141" s="157">
        <f t="shared" si="47"/>
        <v>0.73435226705455614</v>
      </c>
      <c r="V141" s="157">
        <f t="shared" si="47"/>
        <v>0.75705954654813945</v>
      </c>
      <c r="W141" s="157">
        <f t="shared" ref="W141" si="48">IF(W123=0,"",W123/W105)</f>
        <v>0.76072276417243367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0.65157512896475411</v>
      </c>
      <c r="C143" s="157">
        <f t="shared" si="52"/>
        <v>0.65550163914679738</v>
      </c>
      <c r="D143" s="157">
        <f t="shared" si="52"/>
        <v>0.65981191515195659</v>
      </c>
      <c r="E143" s="157">
        <f t="shared" si="52"/>
        <v>0.66559946948052418</v>
      </c>
      <c r="F143" s="157">
        <f t="shared" si="52"/>
        <v>0.67055892542158946</v>
      </c>
      <c r="G143" s="157">
        <f t="shared" si="52"/>
        <v>0.67322279559352027</v>
      </c>
      <c r="H143" s="157">
        <f t="shared" si="52"/>
        <v>0.67721233712240014</v>
      </c>
      <c r="I143" s="157">
        <f t="shared" si="52"/>
        <v>0.67996757246582518</v>
      </c>
      <c r="J143" s="157">
        <f t="shared" si="52"/>
        <v>0.68063303099077221</v>
      </c>
      <c r="K143" s="157">
        <f t="shared" si="52"/>
        <v>0.68063495366676718</v>
      </c>
      <c r="L143" s="157">
        <f t="shared" si="52"/>
        <v>0.68295721213694638</v>
      </c>
      <c r="M143" s="157">
        <f t="shared" si="52"/>
        <v>0.68490730134670019</v>
      </c>
      <c r="N143" s="157">
        <f t="shared" si="52"/>
        <v>0.68953373191095535</v>
      </c>
      <c r="O143" s="157">
        <f t="shared" si="52"/>
        <v>0.69524431085579008</v>
      </c>
      <c r="P143" s="157">
        <f t="shared" si="52"/>
        <v>0.69825810088934415</v>
      </c>
      <c r="Q143" s="157">
        <f t="shared" si="52"/>
        <v>0.70576449602164915</v>
      </c>
      <c r="R143" s="157">
        <f t="shared" ref="R143:V143" si="53">IF(R125=0,"",R125/R107)</f>
        <v>0.71450411553045279</v>
      </c>
      <c r="S143" s="157">
        <f t="shared" si="53"/>
        <v>0.72518589924782506</v>
      </c>
      <c r="T143" s="157">
        <f t="shared" si="53"/>
        <v>0.73552597887570381</v>
      </c>
      <c r="U143" s="157">
        <f t="shared" si="53"/>
        <v>0.7460246607704385</v>
      </c>
      <c r="V143" s="157">
        <f t="shared" si="53"/>
        <v>0.75656667251598397</v>
      </c>
      <c r="W143" s="157">
        <f t="shared" ref="W143" si="54">IF(W125=0,"",W125/W107)</f>
        <v>0.76435722894142188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0.83666161877040168</v>
      </c>
      <c r="C144" s="158">
        <f t="shared" si="55"/>
        <v>0.83982459941534382</v>
      </c>
      <c r="D144" s="158">
        <f t="shared" si="55"/>
        <v>0.84737879508791547</v>
      </c>
      <c r="E144" s="158">
        <f t="shared" si="55"/>
        <v>0.85398638758916001</v>
      </c>
      <c r="F144" s="158">
        <f t="shared" si="55"/>
        <v>0.85760104359447897</v>
      </c>
      <c r="G144" s="158">
        <f t="shared" si="55"/>
        <v>0.85991894074795472</v>
      </c>
      <c r="H144" s="158">
        <f t="shared" si="55"/>
        <v>0.87188122847225435</v>
      </c>
      <c r="I144" s="158">
        <f t="shared" si="55"/>
        <v>0.8720506604231788</v>
      </c>
      <c r="J144" s="158">
        <f t="shared" si="55"/>
        <v>0.87745901979185548</v>
      </c>
      <c r="K144" s="158">
        <f t="shared" si="55"/>
        <v>0.87852748072337417</v>
      </c>
      <c r="L144" s="158">
        <f t="shared" si="55"/>
        <v>0.87226811199746657</v>
      </c>
      <c r="M144" s="158">
        <f t="shared" si="55"/>
        <v>0.88005607217847848</v>
      </c>
      <c r="N144" s="158">
        <f t="shared" si="55"/>
        <v>0.88548194720328521</v>
      </c>
      <c r="O144" s="158">
        <f t="shared" si="55"/>
        <v>0.88822300466703907</v>
      </c>
      <c r="P144" s="158">
        <f t="shared" si="55"/>
        <v>0.88949079412617582</v>
      </c>
      <c r="Q144" s="158">
        <f t="shared" si="55"/>
        <v>0.89828323851120773</v>
      </c>
      <c r="R144" s="158">
        <f t="shared" ref="R144:V144" si="56">IF(R126=0,"",R126/R108)</f>
        <v>0.90100588318966757</v>
      </c>
      <c r="S144" s="158">
        <f t="shared" si="56"/>
        <v>0.90142369965885161</v>
      </c>
      <c r="T144" s="158">
        <f t="shared" si="56"/>
        <v>0.90573992916097956</v>
      </c>
      <c r="U144" s="158">
        <f t="shared" si="56"/>
        <v>0.91127643172917028</v>
      </c>
      <c r="V144" s="158">
        <f t="shared" si="56"/>
        <v>0.91593719721522426</v>
      </c>
      <c r="W144" s="158">
        <f t="shared" ref="W144" si="57">IF(W126=0,"",W126/W108)</f>
        <v>0.91811204238943933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0.64717937266411107</v>
      </c>
      <c r="C145" s="156">
        <f t="shared" si="58"/>
        <v>0.64940492102252767</v>
      </c>
      <c r="D145" s="156">
        <f t="shared" si="58"/>
        <v>0.65515698559236812</v>
      </c>
      <c r="E145" s="156">
        <f t="shared" si="58"/>
        <v>0.66251659865378776</v>
      </c>
      <c r="F145" s="156">
        <f t="shared" si="58"/>
        <v>0.66690051117065663</v>
      </c>
      <c r="G145" s="156">
        <f t="shared" si="58"/>
        <v>0.66846577376522265</v>
      </c>
      <c r="H145" s="156">
        <f t="shared" si="58"/>
        <v>0.67320823566765065</v>
      </c>
      <c r="I145" s="156">
        <f t="shared" si="58"/>
        <v>0.67949491872770451</v>
      </c>
      <c r="J145" s="156">
        <f t="shared" si="58"/>
        <v>0.67594924529071732</v>
      </c>
      <c r="K145" s="156">
        <f t="shared" si="58"/>
        <v>0.67872704310570497</v>
      </c>
      <c r="L145" s="156">
        <f t="shared" si="58"/>
        <v>0.68360865131504267</v>
      </c>
      <c r="M145" s="156">
        <f t="shared" si="58"/>
        <v>0.68386819660062115</v>
      </c>
      <c r="N145" s="156">
        <f t="shared" si="58"/>
        <v>0.69152215148124441</v>
      </c>
      <c r="O145" s="156">
        <f t="shared" si="58"/>
        <v>0.69818444615079733</v>
      </c>
      <c r="P145" s="156">
        <f t="shared" si="58"/>
        <v>0.69740310331723754</v>
      </c>
      <c r="Q145" s="156">
        <f t="shared" si="58"/>
        <v>0.70731640836584819</v>
      </c>
      <c r="R145" s="156">
        <f t="shared" ref="R145:V145" si="59">IF(R127=0,"",R127/R109)</f>
        <v>0.71447055630550815</v>
      </c>
      <c r="S145" s="156">
        <f t="shared" si="59"/>
        <v>0.72564311459479791</v>
      </c>
      <c r="T145" s="156">
        <f t="shared" si="59"/>
        <v>0.73697244664529304</v>
      </c>
      <c r="U145" s="156">
        <f t="shared" si="59"/>
        <v>0.74647603764160819</v>
      </c>
      <c r="V145" s="156">
        <f t="shared" si="59"/>
        <v>0.75523865538718871</v>
      </c>
      <c r="W145" s="156">
        <f t="shared" ref="W145" si="60">IF(W127=0,"",W127/W109)</f>
        <v>0.76522419294934618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0.69155561639808671</v>
      </c>
      <c r="C147" s="155">
        <f t="shared" si="64"/>
        <v>0.69585679957299607</v>
      </c>
      <c r="D147" s="155">
        <f t="shared" si="64"/>
        <v>0.69709173944273317</v>
      </c>
      <c r="E147" s="155">
        <f t="shared" si="64"/>
        <v>0.69808216367481046</v>
      </c>
      <c r="F147" s="155">
        <f t="shared" si="64"/>
        <v>0.69680205935590755</v>
      </c>
      <c r="G147" s="155">
        <f t="shared" si="64"/>
        <v>0.70076677490362749</v>
      </c>
      <c r="H147" s="155">
        <f t="shared" si="64"/>
        <v>0.70732849485055271</v>
      </c>
      <c r="I147" s="155">
        <f t="shared" si="64"/>
        <v>0.70840507407214381</v>
      </c>
      <c r="J147" s="155">
        <f t="shared" si="64"/>
        <v>0.71212083111125402</v>
      </c>
      <c r="K147" s="155">
        <f t="shared" si="64"/>
        <v>0.70934785070279871</v>
      </c>
      <c r="L147" s="155">
        <f t="shared" si="64"/>
        <v>0.71672615523680283</v>
      </c>
      <c r="M147" s="155">
        <f t="shared" si="64"/>
        <v>0.71673417288913766</v>
      </c>
      <c r="N147" s="155">
        <f t="shared" si="64"/>
        <v>0.72206208492592261</v>
      </c>
      <c r="O147" s="155">
        <f t="shared" si="64"/>
        <v>0.72510788631222711</v>
      </c>
      <c r="P147" s="155">
        <f t="shared" si="64"/>
        <v>0.72567419049955872</v>
      </c>
      <c r="Q147" s="155">
        <f t="shared" si="64"/>
        <v>0.73125801493652853</v>
      </c>
      <c r="R147" s="155">
        <f t="shared" ref="R147:V147" si="65">IF(R129=0,"",R129/R111)</f>
        <v>0.73955049026199216</v>
      </c>
      <c r="S147" s="155">
        <f t="shared" si="65"/>
        <v>0.74677259101660209</v>
      </c>
      <c r="T147" s="155">
        <f t="shared" si="65"/>
        <v>0.75558771698702787</v>
      </c>
      <c r="U147" s="155">
        <f t="shared" si="65"/>
        <v>0.76627579382214517</v>
      </c>
      <c r="V147" s="155">
        <f t="shared" si="65"/>
        <v>0.77650137256907359</v>
      </c>
      <c r="W147" s="155">
        <f t="shared" ref="W147" si="66">IF(W129=0,"",W129/W111)</f>
        <v>0.7860319385001292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0.60353145962191224</v>
      </c>
      <c r="C148" s="156">
        <f t="shared" si="67"/>
        <v>0.60372294914731595</v>
      </c>
      <c r="D148" s="156">
        <f t="shared" si="67"/>
        <v>0.60483403830190852</v>
      </c>
      <c r="E148" s="156">
        <f t="shared" si="67"/>
        <v>0.60442981353320691</v>
      </c>
      <c r="F148" s="156">
        <f t="shared" si="67"/>
        <v>0.60514006921476926</v>
      </c>
      <c r="G148" s="156">
        <f t="shared" si="67"/>
        <v>0.60535897725018006</v>
      </c>
      <c r="H148" s="156">
        <f t="shared" si="67"/>
        <v>0.60574698691240347</v>
      </c>
      <c r="I148" s="156">
        <f t="shared" si="67"/>
        <v>0.60623613259076792</v>
      </c>
      <c r="J148" s="156">
        <f t="shared" si="67"/>
        <v>0.60614289386553533</v>
      </c>
      <c r="K148" s="156">
        <f t="shared" si="67"/>
        <v>0.60603423008365076</v>
      </c>
      <c r="L148" s="156">
        <f t="shared" si="67"/>
        <v>0.60613965378111001</v>
      </c>
      <c r="M148" s="156">
        <f t="shared" si="67"/>
        <v>0.60661712853137661</v>
      </c>
      <c r="N148" s="156">
        <f t="shared" si="67"/>
        <v>0.60716045243762673</v>
      </c>
      <c r="O148" s="156">
        <f t="shared" si="67"/>
        <v>0.60815086118291384</v>
      </c>
      <c r="P148" s="156">
        <f t="shared" si="67"/>
        <v>0.60941438320206986</v>
      </c>
      <c r="Q148" s="156">
        <f t="shared" si="67"/>
        <v>0.60955232444604956</v>
      </c>
      <c r="R148" s="156">
        <f t="shared" ref="R148:V148" si="68">IF(R130=0,"",R130/R112)</f>
        <v>0.60882685866817843</v>
      </c>
      <c r="S148" s="156">
        <f t="shared" si="68"/>
        <v>0.60930624961442204</v>
      </c>
      <c r="T148" s="156">
        <f t="shared" si="68"/>
        <v>0.60932995461889905</v>
      </c>
      <c r="U148" s="156">
        <f t="shared" si="68"/>
        <v>0.61034624527454406</v>
      </c>
      <c r="V148" s="156">
        <f t="shared" si="68"/>
        <v>0.61188016463531669</v>
      </c>
      <c r="W148" s="156">
        <f t="shared" ref="W148" si="69">IF(W130=0,"",W130/W112)</f>
        <v>0.61220910527355421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0.74922174538098218</v>
      </c>
      <c r="C149" s="159">
        <f t="shared" si="70"/>
        <v>0.75091299061487804</v>
      </c>
      <c r="D149" s="159">
        <f t="shared" si="70"/>
        <v>0.75328903043572293</v>
      </c>
      <c r="E149" s="159">
        <f t="shared" si="70"/>
        <v>0.75567144657682694</v>
      </c>
      <c r="F149" s="159">
        <f t="shared" si="70"/>
        <v>0.75736703874869149</v>
      </c>
      <c r="G149" s="159">
        <f t="shared" si="70"/>
        <v>0.75968683352387822</v>
      </c>
      <c r="H149" s="159">
        <f t="shared" si="70"/>
        <v>0.76204530120873792</v>
      </c>
      <c r="I149" s="159">
        <f t="shared" si="70"/>
        <v>0.76372296575277587</v>
      </c>
      <c r="J149" s="159">
        <f t="shared" si="70"/>
        <v>0.76506700280128392</v>
      </c>
      <c r="K149" s="159">
        <f t="shared" si="70"/>
        <v>0.76525561946957754</v>
      </c>
      <c r="L149" s="159">
        <f t="shared" si="70"/>
        <v>0.76808279088747733</v>
      </c>
      <c r="M149" s="159">
        <f t="shared" si="70"/>
        <v>0.77020321456478769</v>
      </c>
      <c r="N149" s="159">
        <f t="shared" si="70"/>
        <v>0.77352883355623292</v>
      </c>
      <c r="O149" s="159">
        <f t="shared" si="70"/>
        <v>0.77795217849654819</v>
      </c>
      <c r="P149" s="159">
        <f t="shared" si="70"/>
        <v>0.77964273190604638</v>
      </c>
      <c r="Q149" s="159">
        <f t="shared" si="70"/>
        <v>0.78462458221058573</v>
      </c>
      <c r="R149" s="159">
        <f t="shared" ref="R149:V149" si="71">IF(R131=0,"",R131/R113)</f>
        <v>0.79138678768832271</v>
      </c>
      <c r="S149" s="159">
        <f t="shared" si="71"/>
        <v>0.800461750955063</v>
      </c>
      <c r="T149" s="159">
        <f t="shared" si="71"/>
        <v>0.81055195263021396</v>
      </c>
      <c r="U149" s="159">
        <f t="shared" si="71"/>
        <v>0.82155525087558645</v>
      </c>
      <c r="V149" s="159">
        <f t="shared" si="71"/>
        <v>0.83281075352755207</v>
      </c>
      <c r="W149" s="159">
        <f t="shared" ref="W149" si="72">IF(W131=0,"",W131/W113)</f>
        <v>0.84294067959297869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1196.5925864524716</v>
      </c>
      <c r="C151" s="117">
        <f t="shared" si="73"/>
        <v>1197.7723625034732</v>
      </c>
      <c r="D151" s="117">
        <f t="shared" si="73"/>
        <v>1223.987947478684</v>
      </c>
      <c r="E151" s="117">
        <f t="shared" si="73"/>
        <v>1224.2338755825881</v>
      </c>
      <c r="F151" s="117">
        <f t="shared" si="73"/>
        <v>1271.2216412580069</v>
      </c>
      <c r="G151" s="117">
        <f t="shared" si="73"/>
        <v>1245.1935267108202</v>
      </c>
      <c r="H151" s="117">
        <f t="shared" si="73"/>
        <v>1209.3705630579734</v>
      </c>
      <c r="I151" s="117">
        <f t="shared" si="73"/>
        <v>1206.4144425304348</v>
      </c>
      <c r="J151" s="117">
        <f t="shared" si="73"/>
        <v>1144.657981994535</v>
      </c>
      <c r="K151" s="117">
        <f t="shared" si="73"/>
        <v>1108.85818289193</v>
      </c>
      <c r="L151" s="117">
        <f t="shared" si="73"/>
        <v>1124.3823316418752</v>
      </c>
      <c r="M151" s="117">
        <f t="shared" si="73"/>
        <v>1103.4079525519337</v>
      </c>
      <c r="N151" s="117">
        <f t="shared" si="73"/>
        <v>1022.26819410962</v>
      </c>
      <c r="O151" s="117">
        <f t="shared" si="73"/>
        <v>953.3958287722869</v>
      </c>
      <c r="P151" s="117">
        <f t="shared" si="73"/>
        <v>865.51651105760573</v>
      </c>
      <c r="Q151" s="117">
        <f t="shared" si="73"/>
        <v>811.96775414663989</v>
      </c>
      <c r="R151" s="117">
        <f t="shared" ref="R151:V151" si="74">R152+R154+R156+R165</f>
        <v>800.17313414911837</v>
      </c>
      <c r="S151" s="117">
        <f t="shared" si="74"/>
        <v>819.04722467803276</v>
      </c>
      <c r="T151" s="117">
        <f t="shared" si="74"/>
        <v>823.18320222284433</v>
      </c>
      <c r="U151" s="117">
        <f t="shared" si="74"/>
        <v>765.84295300724216</v>
      </c>
      <c r="V151" s="117">
        <f t="shared" si="74"/>
        <v>754.3989816398946</v>
      </c>
      <c r="W151" s="117">
        <f t="shared" ref="W151" si="75">W152+W154+W156+W165</f>
        <v>748.28104977211092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662.73672093377706</v>
      </c>
      <c r="C156" s="122">
        <v>674.39289775206748</v>
      </c>
      <c r="D156" s="122">
        <v>677.62258527875383</v>
      </c>
      <c r="E156" s="122">
        <v>674.64363902920047</v>
      </c>
      <c r="F156" s="122">
        <v>710.57545186237041</v>
      </c>
      <c r="G156" s="122">
        <v>705.8541627396711</v>
      </c>
      <c r="H156" s="122">
        <v>684.99310435988741</v>
      </c>
      <c r="I156" s="122">
        <v>669.87291465215128</v>
      </c>
      <c r="J156" s="122">
        <v>639.14271433663885</v>
      </c>
      <c r="K156" s="122">
        <v>614.06258371597619</v>
      </c>
      <c r="L156" s="122">
        <v>632.05526886318319</v>
      </c>
      <c r="M156" s="122">
        <v>621.96245164608172</v>
      </c>
      <c r="N156" s="122">
        <v>576.38745297870264</v>
      </c>
      <c r="O156" s="122">
        <v>532.02206782988139</v>
      </c>
      <c r="P156" s="122">
        <v>469.64486823521054</v>
      </c>
      <c r="Q156" s="122">
        <v>431.34214569092012</v>
      </c>
      <c r="R156" s="122">
        <v>446.53464744188528</v>
      </c>
      <c r="S156" s="122">
        <v>451.86607935096299</v>
      </c>
      <c r="T156" s="122">
        <v>455.52506330044423</v>
      </c>
      <c r="U156" s="122">
        <v>423.45128843723251</v>
      </c>
      <c r="V156" s="122">
        <v>412.95617256638235</v>
      </c>
      <c r="W156" s="122">
        <v>426.47470407509536</v>
      </c>
      <c r="DA156" s="130" t="s">
        <v>2230</v>
      </c>
    </row>
    <row r="157" spans="1:105" ht="12" customHeight="1" x14ac:dyDescent="0.25">
      <c r="A157" s="97" t="s">
        <v>124</v>
      </c>
      <c r="B157" s="98">
        <v>662.48450515915886</v>
      </c>
      <c r="C157" s="98">
        <v>674.10994829308936</v>
      </c>
      <c r="D157" s="98">
        <v>677.39739152068944</v>
      </c>
      <c r="E157" s="98">
        <v>674.40990568430584</v>
      </c>
      <c r="F157" s="98">
        <v>710.31139332726491</v>
      </c>
      <c r="G157" s="98">
        <v>705.58737980556521</v>
      </c>
      <c r="H157" s="98">
        <v>684.71265417766551</v>
      </c>
      <c r="I157" s="98">
        <v>669.58479884314909</v>
      </c>
      <c r="J157" s="98">
        <v>638.80977775491647</v>
      </c>
      <c r="K157" s="98">
        <v>613.68242269061352</v>
      </c>
      <c r="L157" s="98">
        <v>631.59240805347974</v>
      </c>
      <c r="M157" s="98">
        <v>621.50008669002409</v>
      </c>
      <c r="N157" s="98">
        <v>575.9992598407614</v>
      </c>
      <c r="O157" s="98">
        <v>531.68959016391284</v>
      </c>
      <c r="P157" s="98">
        <v>469.25113813105781</v>
      </c>
      <c r="Q157" s="98">
        <v>431.10209483110015</v>
      </c>
      <c r="R157" s="98">
        <v>446.21803278717471</v>
      </c>
      <c r="S157" s="98">
        <v>451.46725567593381</v>
      </c>
      <c r="T157" s="98">
        <v>455.11632161892902</v>
      </c>
      <c r="U157" s="98">
        <v>423.07429188525543</v>
      </c>
      <c r="V157" s="98">
        <v>412.60824703184522</v>
      </c>
      <c r="W157" s="98">
        <v>426.12608581596032</v>
      </c>
      <c r="DA157" s="63" t="s">
        <v>2231</v>
      </c>
    </row>
    <row r="158" spans="1:105" ht="12" customHeight="1" x14ac:dyDescent="0.25">
      <c r="A158" s="97" t="s">
        <v>123</v>
      </c>
      <c r="B158" s="98">
        <v>0.25221577461834299</v>
      </c>
      <c r="C158" s="98">
        <v>0.28294945897817753</v>
      </c>
      <c r="D158" s="98">
        <v>0.22519375806429306</v>
      </c>
      <c r="E158" s="98">
        <v>0.23373334489454359</v>
      </c>
      <c r="F158" s="98">
        <v>0.2640585351057721</v>
      </c>
      <c r="G158" s="98">
        <v>0.26678293410569565</v>
      </c>
      <c r="H158" s="98">
        <v>0.28045018222177398</v>
      </c>
      <c r="I158" s="98">
        <v>0.28811580900244865</v>
      </c>
      <c r="J158" s="98">
        <v>0.33293658172219903</v>
      </c>
      <c r="K158" s="98">
        <v>0.38016102536265178</v>
      </c>
      <c r="L158" s="98">
        <v>0.46286080970353238</v>
      </c>
      <c r="M158" s="98">
        <v>0.46236495605765965</v>
      </c>
      <c r="N158" s="98">
        <v>0.38819313794117977</v>
      </c>
      <c r="O158" s="98">
        <v>0.33247766596862033</v>
      </c>
      <c r="P158" s="98">
        <v>0.39373010415270598</v>
      </c>
      <c r="Q158" s="98">
        <v>0.2400508598199918</v>
      </c>
      <c r="R158" s="98">
        <v>0.31661465471060068</v>
      </c>
      <c r="S158" s="98">
        <v>0.3988236750292396</v>
      </c>
      <c r="T158" s="98">
        <v>0.40874168151532519</v>
      </c>
      <c r="U158" s="98">
        <v>0.37699655197710596</v>
      </c>
      <c r="V158" s="98">
        <v>0.34792553453711572</v>
      </c>
      <c r="W158" s="98">
        <v>0.34861825913497685</v>
      </c>
      <c r="DA158" s="63" t="s">
        <v>2232</v>
      </c>
    </row>
    <row r="159" spans="1:105" ht="12" customHeight="1" x14ac:dyDescent="0.25">
      <c r="A159" s="100" t="s">
        <v>50</v>
      </c>
      <c r="B159" s="101">
        <v>0.25221577461834299</v>
      </c>
      <c r="C159" s="101">
        <v>0.28294945897817753</v>
      </c>
      <c r="D159" s="101">
        <v>0.22519375806429306</v>
      </c>
      <c r="E159" s="101">
        <v>0.23373334489454359</v>
      </c>
      <c r="F159" s="101">
        <v>0.2640585351057721</v>
      </c>
      <c r="G159" s="101">
        <v>0.26678293410569565</v>
      </c>
      <c r="H159" s="101">
        <v>0.28045018222177398</v>
      </c>
      <c r="I159" s="101">
        <v>0.28811580900244865</v>
      </c>
      <c r="J159" s="101">
        <v>0.33293658172219903</v>
      </c>
      <c r="K159" s="101">
        <v>0.38016102536265178</v>
      </c>
      <c r="L159" s="101">
        <v>0.46286080970353238</v>
      </c>
      <c r="M159" s="101">
        <v>0.46236495605765965</v>
      </c>
      <c r="N159" s="101">
        <v>0.38819313794117977</v>
      </c>
      <c r="O159" s="101">
        <v>0.33247766596862033</v>
      </c>
      <c r="P159" s="101">
        <v>0.39373010415270598</v>
      </c>
      <c r="Q159" s="101">
        <v>0.2400508598199918</v>
      </c>
      <c r="R159" s="101">
        <v>0.31661465471060068</v>
      </c>
      <c r="S159" s="101">
        <v>0.3988236750292396</v>
      </c>
      <c r="T159" s="101">
        <v>0.40874168151532519</v>
      </c>
      <c r="U159" s="101">
        <v>0.37699655197710596</v>
      </c>
      <c r="V159" s="101">
        <v>0.34792553453711572</v>
      </c>
      <c r="W159" s="101">
        <v>0.34861825913497685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533.85586551869449</v>
      </c>
      <c r="C165" s="122">
        <v>523.37946475140575</v>
      </c>
      <c r="D165" s="122">
        <v>546.36536219993013</v>
      </c>
      <c r="E165" s="122">
        <v>549.59023655338751</v>
      </c>
      <c r="F165" s="122">
        <v>560.6461893956365</v>
      </c>
      <c r="G165" s="122">
        <v>539.33936397114917</v>
      </c>
      <c r="H165" s="122">
        <v>524.37745869808589</v>
      </c>
      <c r="I165" s="122">
        <v>536.54152787828355</v>
      </c>
      <c r="J165" s="122">
        <v>505.51526765789606</v>
      </c>
      <c r="K165" s="122">
        <v>494.79559917595373</v>
      </c>
      <c r="L165" s="122">
        <v>492.32706277869204</v>
      </c>
      <c r="M165" s="122">
        <v>481.44550090585187</v>
      </c>
      <c r="N165" s="122">
        <v>445.88074113091739</v>
      </c>
      <c r="O165" s="122">
        <v>421.37376094240551</v>
      </c>
      <c r="P165" s="122">
        <v>395.87164282239519</v>
      </c>
      <c r="Q165" s="122">
        <v>380.62560845571977</v>
      </c>
      <c r="R165" s="122">
        <v>353.63848670723308</v>
      </c>
      <c r="S165" s="122">
        <v>367.18114532706983</v>
      </c>
      <c r="T165" s="122">
        <v>367.65813892240004</v>
      </c>
      <c r="U165" s="122">
        <v>342.39166457000971</v>
      </c>
      <c r="V165" s="122">
        <v>341.44280907351231</v>
      </c>
      <c r="W165" s="122">
        <v>321.80634569701562</v>
      </c>
      <c r="DA165" s="130" t="s">
        <v>2239</v>
      </c>
    </row>
    <row r="166" spans="1:105" ht="12" customHeight="1" x14ac:dyDescent="0.25">
      <c r="A166" s="97" t="s">
        <v>50</v>
      </c>
      <c r="B166" s="98">
        <v>533.85586551869449</v>
      </c>
      <c r="C166" s="98">
        <v>523.37946475140575</v>
      </c>
      <c r="D166" s="98">
        <v>546.36536219993013</v>
      </c>
      <c r="E166" s="98">
        <v>549.59023655338751</v>
      </c>
      <c r="F166" s="98">
        <v>560.6461893956365</v>
      </c>
      <c r="G166" s="98">
        <v>539.33936397114917</v>
      </c>
      <c r="H166" s="98">
        <v>524.37745869808589</v>
      </c>
      <c r="I166" s="98">
        <v>536.54152787828355</v>
      </c>
      <c r="J166" s="98">
        <v>505.51526765789606</v>
      </c>
      <c r="K166" s="98">
        <v>494.79559917595373</v>
      </c>
      <c r="L166" s="98">
        <v>492.32706277869204</v>
      </c>
      <c r="M166" s="98">
        <v>481.44550090585187</v>
      </c>
      <c r="N166" s="98">
        <v>445.88074113091739</v>
      </c>
      <c r="O166" s="98">
        <v>421.37376094240551</v>
      </c>
      <c r="P166" s="98">
        <v>395.87164282239519</v>
      </c>
      <c r="Q166" s="98">
        <v>380.62560845571977</v>
      </c>
      <c r="R166" s="98">
        <v>353.63848670723308</v>
      </c>
      <c r="S166" s="98">
        <v>367.18114532706983</v>
      </c>
      <c r="T166" s="98">
        <v>367.65813892240004</v>
      </c>
      <c r="U166" s="98">
        <v>342.39166457000971</v>
      </c>
      <c r="V166" s="98">
        <v>341.44280907351231</v>
      </c>
      <c r="W166" s="98">
        <v>321.80634569701562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12903.465178628308</v>
      </c>
      <c r="C169" s="117">
        <f t="shared" si="78"/>
        <v>13394.365785455195</v>
      </c>
      <c r="D169" s="117">
        <f t="shared" si="78"/>
        <v>13009.685339514263</v>
      </c>
      <c r="E169" s="117">
        <f t="shared" si="78"/>
        <v>13617.28373802128</v>
      </c>
      <c r="F169" s="117">
        <f t="shared" si="78"/>
        <v>13092.008627679819</v>
      </c>
      <c r="G169" s="117">
        <f t="shared" si="78"/>
        <v>12554.029641653131</v>
      </c>
      <c r="H169" s="117">
        <f t="shared" si="78"/>
        <v>12557.01387130623</v>
      </c>
      <c r="I169" s="117">
        <f t="shared" si="78"/>
        <v>11624.6255503918</v>
      </c>
      <c r="J169" s="117">
        <f t="shared" si="78"/>
        <v>11948.725505847497</v>
      </c>
      <c r="K169" s="117">
        <f t="shared" si="78"/>
        <v>11557.816823275367</v>
      </c>
      <c r="L169" s="117">
        <f t="shared" si="78"/>
        <v>12955.940710833002</v>
      </c>
      <c r="M169" s="117">
        <f t="shared" si="78"/>
        <v>11438.432827428318</v>
      </c>
      <c r="N169" s="117">
        <f t="shared" si="78"/>
        <v>12382.351515421269</v>
      </c>
      <c r="O169" s="117">
        <f t="shared" si="78"/>
        <v>12371.023006537946</v>
      </c>
      <c r="P169" s="117">
        <f t="shared" si="78"/>
        <v>10845.453226016531</v>
      </c>
      <c r="Q169" s="117">
        <f t="shared" si="78"/>
        <v>11127.854289856939</v>
      </c>
      <c r="R169" s="117">
        <f t="shared" ref="R169:V169" si="79">R170+R172+R174+R183</f>
        <v>11989.595161107591</v>
      </c>
      <c r="S169" s="117">
        <f t="shared" si="79"/>
        <v>12077.780972780563</v>
      </c>
      <c r="T169" s="117">
        <f t="shared" si="79"/>
        <v>11934.169542271666</v>
      </c>
      <c r="U169" s="117">
        <f t="shared" si="79"/>
        <v>11733.750261928581</v>
      </c>
      <c r="V169" s="117">
        <f t="shared" si="79"/>
        <v>11145.816983157572</v>
      </c>
      <c r="W169" s="117">
        <f t="shared" ref="W169" si="80">W170+W172+W174+W183</f>
        <v>12077.368759427707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10658.711295360887</v>
      </c>
      <c r="C170" s="122">
        <f t="shared" si="81"/>
        <v>11176.966874307011</v>
      </c>
      <c r="D170" s="122">
        <f t="shared" si="81"/>
        <v>10793.453795327765</v>
      </c>
      <c r="E170" s="122">
        <f t="shared" si="81"/>
        <v>11273.164491990983</v>
      </c>
      <c r="F170" s="122">
        <f t="shared" si="81"/>
        <v>10874.312962886615</v>
      </c>
      <c r="G170" s="122">
        <f t="shared" si="81"/>
        <v>10362.108680317162</v>
      </c>
      <c r="H170" s="122">
        <f t="shared" si="81"/>
        <v>10315.108455086251</v>
      </c>
      <c r="I170" s="122">
        <f t="shared" si="81"/>
        <v>9423.071986748957</v>
      </c>
      <c r="J170" s="122">
        <f t="shared" si="81"/>
        <v>9764.3896884790138</v>
      </c>
      <c r="K170" s="122">
        <f t="shared" si="81"/>
        <v>9443.3377081532253</v>
      </c>
      <c r="L170" s="122">
        <f t="shared" si="81"/>
        <v>10722.726926308793</v>
      </c>
      <c r="M170" s="122">
        <f t="shared" si="81"/>
        <v>9178.1192785077928</v>
      </c>
      <c r="N170" s="122">
        <f t="shared" si="81"/>
        <v>10104.842189357696</v>
      </c>
      <c r="O170" s="122">
        <f t="shared" si="81"/>
        <v>10092.434614893753</v>
      </c>
      <c r="P170" s="122">
        <f t="shared" si="81"/>
        <v>8648.1340015128681</v>
      </c>
      <c r="Q170" s="122">
        <f t="shared" si="81"/>
        <v>8871.2153106290061</v>
      </c>
      <c r="R170" s="122">
        <f t="shared" si="81"/>
        <v>9714.2773697192133</v>
      </c>
      <c r="S170" s="122">
        <f t="shared" si="81"/>
        <v>9747.3516822403708</v>
      </c>
      <c r="T170" s="122">
        <f t="shared" si="81"/>
        <v>9624.0108395019779</v>
      </c>
      <c r="U170" s="122">
        <f t="shared" si="81"/>
        <v>9469.3008633608115</v>
      </c>
      <c r="V170" s="122">
        <f t="shared" si="81"/>
        <v>8863.2481381950256</v>
      </c>
      <c r="W170" s="122">
        <f t="shared" si="81"/>
        <v>9778.706811848655</v>
      </c>
      <c r="DA170" s="130" t="s">
        <v>2394</v>
      </c>
    </row>
    <row r="171" spans="1:105" ht="12" customHeight="1" x14ac:dyDescent="0.25">
      <c r="A171" s="97" t="s">
        <v>53</v>
      </c>
      <c r="B171" s="98">
        <v>10658.711295360887</v>
      </c>
      <c r="C171" s="98">
        <v>11176.966874307011</v>
      </c>
      <c r="D171" s="98">
        <v>10793.453795327765</v>
      </c>
      <c r="E171" s="98">
        <v>11273.164491990983</v>
      </c>
      <c r="F171" s="98">
        <v>10874.312962886615</v>
      </c>
      <c r="G171" s="98">
        <v>10362.108680317162</v>
      </c>
      <c r="H171" s="98">
        <v>10315.108455086251</v>
      </c>
      <c r="I171" s="98">
        <v>9423.071986748957</v>
      </c>
      <c r="J171" s="98">
        <v>9764.3896884790138</v>
      </c>
      <c r="K171" s="98">
        <v>9443.3377081532253</v>
      </c>
      <c r="L171" s="98">
        <v>10722.726926308793</v>
      </c>
      <c r="M171" s="98">
        <v>9178.1192785077928</v>
      </c>
      <c r="N171" s="98">
        <v>10104.842189357696</v>
      </c>
      <c r="O171" s="98">
        <v>10092.434614893753</v>
      </c>
      <c r="P171" s="98">
        <v>8648.1340015128681</v>
      </c>
      <c r="Q171" s="98">
        <v>8871.2153106290061</v>
      </c>
      <c r="R171" s="98">
        <v>9714.2773697192133</v>
      </c>
      <c r="S171" s="98">
        <v>9747.3516822403708</v>
      </c>
      <c r="T171" s="98">
        <v>9624.0108395019779</v>
      </c>
      <c r="U171" s="98">
        <v>9469.3008633608115</v>
      </c>
      <c r="V171" s="98">
        <v>8863.2481381950256</v>
      </c>
      <c r="W171" s="98">
        <v>9778.706811848655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101.19881855735845</v>
      </c>
      <c r="C172" s="122">
        <f t="shared" si="82"/>
        <v>118.45487825165981</v>
      </c>
      <c r="D172" s="122">
        <f t="shared" si="82"/>
        <v>93.732884139631011</v>
      </c>
      <c r="E172" s="122">
        <f t="shared" si="82"/>
        <v>221.99415398293746</v>
      </c>
      <c r="F172" s="122">
        <f t="shared" si="82"/>
        <v>97.081233470313279</v>
      </c>
      <c r="G172" s="122">
        <f t="shared" si="82"/>
        <v>112.97113479861044</v>
      </c>
      <c r="H172" s="122">
        <f t="shared" si="82"/>
        <v>132.26209735915342</v>
      </c>
      <c r="I172" s="122">
        <f t="shared" si="82"/>
        <v>92.778013460916156</v>
      </c>
      <c r="J172" s="122">
        <f t="shared" si="82"/>
        <v>95.776369451614528</v>
      </c>
      <c r="K172" s="122">
        <f t="shared" si="82"/>
        <v>106.61765166331725</v>
      </c>
      <c r="L172" s="122">
        <f t="shared" si="82"/>
        <v>108.40134017475896</v>
      </c>
      <c r="M172" s="122">
        <f t="shared" si="82"/>
        <v>107.13500341805762</v>
      </c>
      <c r="N172" s="122">
        <f t="shared" si="82"/>
        <v>129.01654731619431</v>
      </c>
      <c r="O172" s="122">
        <f t="shared" si="82"/>
        <v>107.70269980321022</v>
      </c>
      <c r="P172" s="122">
        <f t="shared" si="82"/>
        <v>94.923744163865408</v>
      </c>
      <c r="Q172" s="122">
        <f t="shared" si="82"/>
        <v>126.07630587754498</v>
      </c>
      <c r="R172" s="122">
        <f t="shared" si="82"/>
        <v>133.85376913249857</v>
      </c>
      <c r="S172" s="122">
        <f t="shared" si="82"/>
        <v>142.44868538090634</v>
      </c>
      <c r="T172" s="122">
        <f t="shared" si="82"/>
        <v>122.4832276233185</v>
      </c>
      <c r="U172" s="122">
        <f t="shared" si="82"/>
        <v>136.40890787338731</v>
      </c>
      <c r="V172" s="122">
        <f t="shared" si="82"/>
        <v>137.19446700691452</v>
      </c>
      <c r="W172" s="122">
        <f t="shared" si="82"/>
        <v>138.98689753012428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101.19881855735845</v>
      </c>
      <c r="C173" s="98">
        <f>RES_hhdet_fech!C165</f>
        <v>118.45487825165981</v>
      </c>
      <c r="D173" s="98">
        <f>RES_hhdet_fech!D165</f>
        <v>93.732884139631011</v>
      </c>
      <c r="E173" s="98">
        <f>RES_hhdet_fech!E165</f>
        <v>221.99415398293746</v>
      </c>
      <c r="F173" s="98">
        <f>RES_hhdet_fech!F165</f>
        <v>97.081233470313279</v>
      </c>
      <c r="G173" s="98">
        <f>RES_hhdet_fech!G165</f>
        <v>112.97113479861044</v>
      </c>
      <c r="H173" s="98">
        <f>RES_hhdet_fech!H165</f>
        <v>132.26209735915342</v>
      </c>
      <c r="I173" s="98">
        <f>RES_hhdet_fech!I165</f>
        <v>92.778013460916156</v>
      </c>
      <c r="J173" s="98">
        <f>RES_hhdet_fech!J165</f>
        <v>95.776369451614528</v>
      </c>
      <c r="K173" s="98">
        <f>RES_hhdet_fech!K165</f>
        <v>106.61765166331725</v>
      </c>
      <c r="L173" s="98">
        <f>RES_hhdet_fech!L165</f>
        <v>108.40134017475896</v>
      </c>
      <c r="M173" s="98">
        <f>RES_hhdet_fech!M165</f>
        <v>107.13500341805762</v>
      </c>
      <c r="N173" s="98">
        <f>RES_hhdet_fech!N165</f>
        <v>129.01654731619431</v>
      </c>
      <c r="O173" s="98">
        <f>RES_hhdet_fech!O165</f>
        <v>107.70269980321022</v>
      </c>
      <c r="P173" s="98">
        <f>RES_hhdet_fech!P165</f>
        <v>94.923744163865408</v>
      </c>
      <c r="Q173" s="98">
        <f>RES_hhdet_fech!Q165</f>
        <v>126.07630587754498</v>
      </c>
      <c r="R173" s="98">
        <f>RES_hhdet_fech!R165</f>
        <v>133.85376913249857</v>
      </c>
      <c r="S173" s="98">
        <f>RES_hhdet_fech!S165</f>
        <v>142.44868538090634</v>
      </c>
      <c r="T173" s="98">
        <f>RES_hhdet_fech!T165</f>
        <v>122.4832276233185</v>
      </c>
      <c r="U173" s="98">
        <f>RES_hhdet_fech!U165</f>
        <v>136.40890787338731</v>
      </c>
      <c r="V173" s="98">
        <f>RES_hhdet_fech!V165</f>
        <v>137.19446700691452</v>
      </c>
      <c r="W173" s="98">
        <f>RES_hhdet_fech!W165</f>
        <v>138.98689753012428</v>
      </c>
      <c r="DA173" s="63" t="s">
        <v>2397</v>
      </c>
    </row>
    <row r="174" spans="1:105" ht="12" customHeight="1" x14ac:dyDescent="0.25">
      <c r="A174" s="121" t="s">
        <v>55</v>
      </c>
      <c r="B174" s="122">
        <v>1511.9855519928501</v>
      </c>
      <c r="C174" s="122">
        <v>1454.2301402069124</v>
      </c>
      <c r="D174" s="122">
        <v>1463.2326956113698</v>
      </c>
      <c r="E174" s="122">
        <v>1463.0381868564432</v>
      </c>
      <c r="F174" s="122">
        <v>1468.7832349550683</v>
      </c>
      <c r="G174" s="122">
        <v>1419.9940217935196</v>
      </c>
      <c r="H174" s="122">
        <v>1421.4712134376939</v>
      </c>
      <c r="I174" s="122">
        <v>1412.2794231623407</v>
      </c>
      <c r="J174" s="122">
        <v>1402.4733969431329</v>
      </c>
      <c r="K174" s="122">
        <v>1368.8054170703676</v>
      </c>
      <c r="L174" s="122">
        <v>1424.9218262003799</v>
      </c>
      <c r="M174" s="122">
        <v>1479.9583378361408</v>
      </c>
      <c r="N174" s="122">
        <v>1484.6274752152979</v>
      </c>
      <c r="O174" s="122">
        <v>1523.460339652532</v>
      </c>
      <c r="P174" s="122">
        <v>1477.1628013460538</v>
      </c>
      <c r="Q174" s="122">
        <v>1495.0462616678224</v>
      </c>
      <c r="R174" s="122">
        <v>1519.060847735361</v>
      </c>
      <c r="S174" s="122">
        <v>1545.642738203562</v>
      </c>
      <c r="T174" s="122">
        <v>1540.960960244676</v>
      </c>
      <c r="U174" s="122">
        <v>1507.1669891603756</v>
      </c>
      <c r="V174" s="122">
        <v>1512.9456021320177</v>
      </c>
      <c r="W174" s="122">
        <v>1540.9994230703016</v>
      </c>
      <c r="DA174" s="130" t="s">
        <v>2398</v>
      </c>
    </row>
    <row r="175" spans="1:105" ht="12" customHeight="1" x14ac:dyDescent="0.25">
      <c r="A175" s="97" t="s">
        <v>124</v>
      </c>
      <c r="B175" s="98">
        <v>1528.2022301522411</v>
      </c>
      <c r="C175" s="98">
        <v>1487.803091317021</v>
      </c>
      <c r="D175" s="98">
        <v>1481.7690471074927</v>
      </c>
      <c r="E175" s="98">
        <v>1416.9508311296161</v>
      </c>
      <c r="F175" s="98">
        <v>1443.1867972524662</v>
      </c>
      <c r="G175" s="98">
        <v>1434.5699461843874</v>
      </c>
      <c r="H175" s="98">
        <v>1376.695497183423</v>
      </c>
      <c r="I175" s="98">
        <v>1386.0474991349097</v>
      </c>
      <c r="J175" s="98">
        <v>1378.6878454389571</v>
      </c>
      <c r="K175" s="98">
        <v>1367.7616476777987</v>
      </c>
      <c r="L175" s="98">
        <v>1422.5981977086071</v>
      </c>
      <c r="M175" s="98">
        <v>1455.6108480419698</v>
      </c>
      <c r="N175" s="98">
        <v>1423.7778760445842</v>
      </c>
      <c r="O175" s="98">
        <v>1460.279960511742</v>
      </c>
      <c r="P175" s="98">
        <v>1455.3161638473891</v>
      </c>
      <c r="Q175" s="98">
        <v>1413.7168926942197</v>
      </c>
      <c r="R175" s="98">
        <v>1427.6313512123952</v>
      </c>
      <c r="S175" s="98">
        <v>1436.4871175347291</v>
      </c>
      <c r="T175" s="98">
        <v>1401.7595961866164</v>
      </c>
      <c r="U175" s="98">
        <v>1308.2590455408401</v>
      </c>
      <c r="V175" s="98">
        <v>1292.0888866699884</v>
      </c>
      <c r="W175" s="98">
        <v>1371.4937157892914</v>
      </c>
      <c r="DA175" s="63" t="s">
        <v>2399</v>
      </c>
    </row>
    <row r="176" spans="1:105" ht="12" customHeight="1" x14ac:dyDescent="0.25">
      <c r="A176" s="97" t="s">
        <v>123</v>
      </c>
      <c r="B176" s="98">
        <v>935.66598214982673</v>
      </c>
      <c r="C176" s="98">
        <v>959.75807748697605</v>
      </c>
      <c r="D176" s="98">
        <v>938.46029750601008</v>
      </c>
      <c r="E176" s="98">
        <v>897.22337828352613</v>
      </c>
      <c r="F176" s="98">
        <v>903.8085400632699</v>
      </c>
      <c r="G176" s="98">
        <v>906.01642681852263</v>
      </c>
      <c r="H176" s="98">
        <v>910.75997876115366</v>
      </c>
      <c r="I176" s="98">
        <v>896.50746815840841</v>
      </c>
      <c r="J176" s="98">
        <v>891.08849317533497</v>
      </c>
      <c r="K176" s="98">
        <v>868.04551552337512</v>
      </c>
      <c r="L176" s="98">
        <v>912.92733641180678</v>
      </c>
      <c r="M176" s="98">
        <v>915.71235672630291</v>
      </c>
      <c r="N176" s="98">
        <v>891.73056140873325</v>
      </c>
      <c r="O176" s="98">
        <v>937.01715728326542</v>
      </c>
      <c r="P176" s="98">
        <v>1001.6883750056846</v>
      </c>
      <c r="Q176" s="98">
        <v>946.9327954161007</v>
      </c>
      <c r="R176" s="98">
        <v>997.63758828714708</v>
      </c>
      <c r="S176" s="98">
        <v>1036.5803194944788</v>
      </c>
      <c r="T176" s="98">
        <v>1054.0038729443288</v>
      </c>
      <c r="U176" s="98">
        <v>1006.3545571976821</v>
      </c>
      <c r="V176" s="98">
        <v>1017.3697368368822</v>
      </c>
      <c r="W176" s="98">
        <v>1104.8704447366772</v>
      </c>
      <c r="DA176" s="63" t="s">
        <v>2400</v>
      </c>
    </row>
    <row r="177" spans="1:105" ht="12" customHeight="1" x14ac:dyDescent="0.25">
      <c r="A177" s="100" t="s">
        <v>50</v>
      </c>
      <c r="B177" s="101">
        <v>247.83484758456024</v>
      </c>
      <c r="C177" s="101">
        <v>307.09946618334851</v>
      </c>
      <c r="D177" s="101">
        <v>256.02898817846949</v>
      </c>
      <c r="E177" s="101">
        <v>206.61386954274528</v>
      </c>
      <c r="F177" s="101">
        <v>216.58917864538935</v>
      </c>
      <c r="G177" s="101">
        <v>221.08950038938073</v>
      </c>
      <c r="H177" s="101">
        <v>229.69175069454081</v>
      </c>
      <c r="I177" s="101">
        <v>207.0756988708479</v>
      </c>
      <c r="J177" s="101">
        <v>193.8944200220221</v>
      </c>
      <c r="K177" s="101">
        <v>180.61068279027498</v>
      </c>
      <c r="L177" s="101">
        <v>187.90097855112515</v>
      </c>
      <c r="M177" s="101">
        <v>197.65152191479416</v>
      </c>
      <c r="N177" s="101">
        <v>163.1873013809722</v>
      </c>
      <c r="O177" s="101">
        <v>143.32429392831659</v>
      </c>
      <c r="P177" s="101">
        <v>198.61030838362475</v>
      </c>
      <c r="Q177" s="101">
        <v>125.65373723915981</v>
      </c>
      <c r="R177" s="101">
        <v>149.40463109070123</v>
      </c>
      <c r="S177" s="101">
        <v>176.77154599739208</v>
      </c>
      <c r="T177" s="101">
        <v>177.66152045650728</v>
      </c>
      <c r="U177" s="101">
        <v>172.92987332129013</v>
      </c>
      <c r="V177" s="101">
        <v>159.72802601479512</v>
      </c>
      <c r="W177" s="101">
        <v>156.32897445643758</v>
      </c>
      <c r="DA177" s="131" t="s">
        <v>2401</v>
      </c>
    </row>
    <row r="178" spans="1:105" ht="12" customHeight="1" x14ac:dyDescent="0.25">
      <c r="A178" s="103" t="s">
        <v>52</v>
      </c>
      <c r="B178" s="104">
        <v>687.83113456526655</v>
      </c>
      <c r="C178" s="104">
        <v>652.65861130362759</v>
      </c>
      <c r="D178" s="104">
        <v>682.43130932754059</v>
      </c>
      <c r="E178" s="104">
        <v>690.60950874078071</v>
      </c>
      <c r="F178" s="104">
        <v>687.21936141788024</v>
      </c>
      <c r="G178" s="104">
        <v>684.92692642914164</v>
      </c>
      <c r="H178" s="104">
        <v>681.06822806661285</v>
      </c>
      <c r="I178" s="104">
        <v>689.43176928756054</v>
      </c>
      <c r="J178" s="104">
        <v>697.19407315331273</v>
      </c>
      <c r="K178" s="104">
        <v>687.43483273310017</v>
      </c>
      <c r="L178" s="104">
        <v>725.02635786068151</v>
      </c>
      <c r="M178" s="104">
        <v>718.06083481150881</v>
      </c>
      <c r="N178" s="104">
        <v>728.54326002776088</v>
      </c>
      <c r="O178" s="104">
        <v>793.69286335494905</v>
      </c>
      <c r="P178" s="104">
        <v>803.07806662205962</v>
      </c>
      <c r="Q178" s="104">
        <v>821.27905817694079</v>
      </c>
      <c r="R178" s="104">
        <v>848.23295719644614</v>
      </c>
      <c r="S178" s="104">
        <v>859.80877349708669</v>
      </c>
      <c r="T178" s="104">
        <v>876.34235248782147</v>
      </c>
      <c r="U178" s="104">
        <v>833.42468387639212</v>
      </c>
      <c r="V178" s="104">
        <v>857.64171082208713</v>
      </c>
      <c r="W178" s="104">
        <v>948.54147028023954</v>
      </c>
      <c r="DA178" s="132" t="s">
        <v>2402</v>
      </c>
    </row>
    <row r="179" spans="1:105" ht="12" customHeight="1" x14ac:dyDescent="0.25">
      <c r="A179" s="106" t="s">
        <v>122</v>
      </c>
      <c r="B179" s="101">
        <v>1528.5036725664881</v>
      </c>
      <c r="C179" s="101">
        <v>1463.0892363254518</v>
      </c>
      <c r="D179" s="101">
        <v>1474.4582694268661</v>
      </c>
      <c r="E179" s="101">
        <v>1492.3197381063044</v>
      </c>
      <c r="F179" s="101">
        <v>1492.2987340956131</v>
      </c>
      <c r="G179" s="101">
        <v>1430.0814529037395</v>
      </c>
      <c r="H179" s="101">
        <v>1453.0492783680297</v>
      </c>
      <c r="I179" s="101">
        <v>1443.0885696627572</v>
      </c>
      <c r="J179" s="101">
        <v>1441.4875203005579</v>
      </c>
      <c r="K179" s="101">
        <v>1395.69194201509</v>
      </c>
      <c r="L179" s="101">
        <v>1465.3845992864781</v>
      </c>
      <c r="M179" s="101">
        <v>1535.3749951553798</v>
      </c>
      <c r="N179" s="101">
        <v>1558.2213856493049</v>
      </c>
      <c r="O179" s="101">
        <v>1601.4883452857775</v>
      </c>
      <c r="P179" s="101">
        <v>1530.5835627080583</v>
      </c>
      <c r="Q179" s="101">
        <v>1563.2870687886953</v>
      </c>
      <c r="R179" s="101">
        <v>1587.8008988174286</v>
      </c>
      <c r="S179" s="101">
        <v>1616.2926752399048</v>
      </c>
      <c r="T179" s="101">
        <v>1619.9201569328666</v>
      </c>
      <c r="U179" s="101">
        <v>1593.4980835720894</v>
      </c>
      <c r="V179" s="101">
        <v>1602.7588420451104</v>
      </c>
      <c r="W179" s="101">
        <v>1608.7517783310077</v>
      </c>
      <c r="DA179" s="131" t="s">
        <v>2403</v>
      </c>
    </row>
    <row r="180" spans="1:105" ht="12" customHeight="1" x14ac:dyDescent="0.25">
      <c r="A180" s="107" t="s">
        <v>121</v>
      </c>
      <c r="B180" s="104">
        <v>1262.4296936861892</v>
      </c>
      <c r="C180" s="104">
        <v>1245.3599517750527</v>
      </c>
      <c r="D180" s="104">
        <v>1284.5951572864656</v>
      </c>
      <c r="E180" s="104">
        <v>1311.4976815456885</v>
      </c>
      <c r="F180" s="104">
        <v>1328.0110652704454</v>
      </c>
      <c r="G180" s="104">
        <v>1293.170101819238</v>
      </c>
      <c r="H180" s="104">
        <v>1295.4437755021627</v>
      </c>
      <c r="I180" s="104">
        <v>1274.3608136402211</v>
      </c>
      <c r="J180" s="104">
        <v>1238.2989928763857</v>
      </c>
      <c r="K180" s="104">
        <v>1255.9641774044978</v>
      </c>
      <c r="L180" s="104">
        <v>1280.9231992692635</v>
      </c>
      <c r="M180" s="104">
        <v>1317.5517114662409</v>
      </c>
      <c r="N180" s="104">
        <v>1303.4056181334058</v>
      </c>
      <c r="O180" s="104">
        <v>1329.855175947461</v>
      </c>
      <c r="P180" s="104">
        <v>1325.6859705930731</v>
      </c>
      <c r="Q180" s="104">
        <v>1340.2157003427913</v>
      </c>
      <c r="R180" s="104">
        <v>1375.6642211539954</v>
      </c>
      <c r="S180" s="104">
        <v>1412.1590528645379</v>
      </c>
      <c r="T180" s="104">
        <v>1411.8623743278106</v>
      </c>
      <c r="U180" s="104">
        <v>1400.3743083187351</v>
      </c>
      <c r="V180" s="104">
        <v>1409.5793933158834</v>
      </c>
      <c r="W180" s="104">
        <v>1461.2216457929153</v>
      </c>
      <c r="DA180" s="132" t="s">
        <v>2404</v>
      </c>
    </row>
    <row r="181" spans="1:105" ht="12" customHeight="1" x14ac:dyDescent="0.25">
      <c r="A181" s="108" t="s">
        <v>53</v>
      </c>
      <c r="B181" s="98">
        <v>584.44208361596714</v>
      </c>
      <c r="C181" s="98">
        <v>568.96414441822344</v>
      </c>
      <c r="D181" s="98">
        <v>568.53829869824483</v>
      </c>
      <c r="E181" s="98">
        <v>567.42498560537433</v>
      </c>
      <c r="F181" s="98">
        <v>567.72044428558399</v>
      </c>
      <c r="G181" s="98">
        <v>546.39498224123861</v>
      </c>
      <c r="H181" s="98">
        <v>507.87897130665903</v>
      </c>
      <c r="I181" s="98">
        <v>508.7395926472679</v>
      </c>
      <c r="J181" s="98">
        <v>468.26730125644684</v>
      </c>
      <c r="K181" s="98">
        <v>474.87698381260248</v>
      </c>
      <c r="L181" s="98">
        <v>517.1277258653023</v>
      </c>
      <c r="M181" s="98">
        <v>499.89379645420229</v>
      </c>
      <c r="N181" s="98">
        <v>483.87096224142897</v>
      </c>
      <c r="O181" s="98">
        <v>492.51012381443678</v>
      </c>
      <c r="P181" s="98">
        <v>484.14410542319297</v>
      </c>
      <c r="Q181" s="98">
        <v>465.76714456101956</v>
      </c>
      <c r="R181" s="98">
        <v>476.9478861396347</v>
      </c>
      <c r="S181" s="98">
        <v>507.38808584684028</v>
      </c>
      <c r="T181" s="98">
        <v>505.96314234660599</v>
      </c>
      <c r="U181" s="98">
        <v>490.07677378122526</v>
      </c>
      <c r="V181" s="98">
        <v>484.11727242813305</v>
      </c>
      <c r="W181" s="98">
        <v>509.66263386971326</v>
      </c>
      <c r="DA181" s="63" t="s">
        <v>2405</v>
      </c>
    </row>
    <row r="182" spans="1:105" ht="12" customHeight="1" x14ac:dyDescent="0.25">
      <c r="A182" s="108" t="s">
        <v>52</v>
      </c>
      <c r="B182" s="98">
        <v>677.98761007022199</v>
      </c>
      <c r="C182" s="98">
        <v>676.39580735682944</v>
      </c>
      <c r="D182" s="98">
        <v>716.05685858822062</v>
      </c>
      <c r="E182" s="98">
        <v>744.07269594031413</v>
      </c>
      <c r="F182" s="98">
        <v>760.29062098486099</v>
      </c>
      <c r="G182" s="98">
        <v>746.77511957799925</v>
      </c>
      <c r="H182" s="98">
        <v>787.56480419550337</v>
      </c>
      <c r="I182" s="98">
        <v>765.62122099295345</v>
      </c>
      <c r="J182" s="98">
        <v>770.0316916199389</v>
      </c>
      <c r="K182" s="98">
        <v>781.08719359189513</v>
      </c>
      <c r="L182" s="98">
        <v>763.79547340396118</v>
      </c>
      <c r="M182" s="98">
        <v>817.65791501203864</v>
      </c>
      <c r="N182" s="98">
        <v>819.53465589197685</v>
      </c>
      <c r="O182" s="98">
        <v>837.34505213302441</v>
      </c>
      <c r="P182" s="98">
        <v>841.54186516988045</v>
      </c>
      <c r="Q182" s="98">
        <v>874.44855578177203</v>
      </c>
      <c r="R182" s="98">
        <v>898.71633501436077</v>
      </c>
      <c r="S182" s="98">
        <v>904.77096701769756</v>
      </c>
      <c r="T182" s="98">
        <v>905.89923198120482</v>
      </c>
      <c r="U182" s="98">
        <v>910.29753453750959</v>
      </c>
      <c r="V182" s="98">
        <v>925.46212088775007</v>
      </c>
      <c r="W182" s="98">
        <v>951.55901192320232</v>
      </c>
      <c r="DA182" s="63" t="s">
        <v>2406</v>
      </c>
    </row>
    <row r="183" spans="1:105" ht="12" customHeight="1" x14ac:dyDescent="0.25">
      <c r="A183" s="121" t="s">
        <v>54</v>
      </c>
      <c r="B183" s="122">
        <v>631.5695127172138</v>
      </c>
      <c r="C183" s="122">
        <v>644.71389268961366</v>
      </c>
      <c r="D183" s="122">
        <v>659.26596443549715</v>
      </c>
      <c r="E183" s="122">
        <v>659.08690519091579</v>
      </c>
      <c r="F183" s="122">
        <v>651.83119636782283</v>
      </c>
      <c r="G183" s="122">
        <v>658.95580474383951</v>
      </c>
      <c r="H183" s="122">
        <v>688.17210542313239</v>
      </c>
      <c r="I183" s="122">
        <v>696.49612701958551</v>
      </c>
      <c r="J183" s="122">
        <v>686.08605097373504</v>
      </c>
      <c r="K183" s="122">
        <v>639.05604638845671</v>
      </c>
      <c r="L183" s="122">
        <v>699.8906181490687</v>
      </c>
      <c r="M183" s="122">
        <v>673.22020766632738</v>
      </c>
      <c r="N183" s="122">
        <v>663.8653035320807</v>
      </c>
      <c r="O183" s="122">
        <v>647.42535218844966</v>
      </c>
      <c r="P183" s="122">
        <v>625.23267899374332</v>
      </c>
      <c r="Q183" s="122">
        <v>635.51641168256572</v>
      </c>
      <c r="R183" s="122">
        <v>622.40317452051727</v>
      </c>
      <c r="S183" s="122">
        <v>642.33786695572473</v>
      </c>
      <c r="T183" s="122">
        <v>646.71451490169238</v>
      </c>
      <c r="U183" s="122">
        <v>620.87350153400575</v>
      </c>
      <c r="V183" s="122">
        <v>632.4287758236128</v>
      </c>
      <c r="W183" s="122">
        <v>618.67562697862559</v>
      </c>
      <c r="DA183" s="130" t="s">
        <v>2407</v>
      </c>
    </row>
    <row r="184" spans="1:105" ht="12" customHeight="1" x14ac:dyDescent="0.25">
      <c r="A184" s="97" t="s">
        <v>50</v>
      </c>
      <c r="B184" s="98">
        <v>943.3846238888184</v>
      </c>
      <c r="C184" s="98">
        <v>916.55439270403633</v>
      </c>
      <c r="D184" s="98">
        <v>929.92850902322016</v>
      </c>
      <c r="E184" s="98">
        <v>911.62840519755628</v>
      </c>
      <c r="F184" s="98">
        <v>909.94362587465605</v>
      </c>
      <c r="G184" s="98">
        <v>889.07318881722995</v>
      </c>
      <c r="H184" s="98">
        <v>883.77147403179288</v>
      </c>
      <c r="I184" s="98">
        <v>917.53138564817368</v>
      </c>
      <c r="J184" s="98">
        <v>877.5205134795209</v>
      </c>
      <c r="K184" s="98">
        <v>883.12392878721153</v>
      </c>
      <c r="L184" s="98">
        <v>893.12822135902672</v>
      </c>
      <c r="M184" s="98">
        <v>906.27708396040543</v>
      </c>
      <c r="N184" s="98">
        <v>868.91280764458634</v>
      </c>
      <c r="O184" s="98">
        <v>868.79763167028636</v>
      </c>
      <c r="P184" s="98">
        <v>867.55814085729321</v>
      </c>
      <c r="Q184" s="98">
        <v>868.34593771411596</v>
      </c>
      <c r="R184" s="98">
        <v>829.04542823430256</v>
      </c>
      <c r="S184" s="98">
        <v>882.66063804040277</v>
      </c>
      <c r="T184" s="98">
        <v>901.16145339484683</v>
      </c>
      <c r="U184" s="98">
        <v>867.00005780278559</v>
      </c>
      <c r="V184" s="98">
        <v>893.99578931989993</v>
      </c>
      <c r="W184" s="98">
        <v>870.6624872883433</v>
      </c>
      <c r="DA184" s="63" t="s">
        <v>2408</v>
      </c>
    </row>
    <row r="185" spans="1:105" ht="12" customHeight="1" x14ac:dyDescent="0.25">
      <c r="A185" s="109" t="s">
        <v>120</v>
      </c>
      <c r="B185" s="33">
        <v>519.15458529961245</v>
      </c>
      <c r="C185" s="33">
        <v>547.65223155096612</v>
      </c>
      <c r="D185" s="33">
        <v>559.98465884405891</v>
      </c>
      <c r="E185" s="33">
        <v>563.15447675606003</v>
      </c>
      <c r="F185" s="33">
        <v>548.94531027814082</v>
      </c>
      <c r="G185" s="33">
        <v>568.14267815546009</v>
      </c>
      <c r="H185" s="33">
        <v>614.86993819840302</v>
      </c>
      <c r="I185" s="33">
        <v>616.13218224031493</v>
      </c>
      <c r="J185" s="33">
        <v>618.65912364639507</v>
      </c>
      <c r="K185" s="33">
        <v>555.91558855995015</v>
      </c>
      <c r="L185" s="33">
        <v>635.98765962260825</v>
      </c>
      <c r="M185" s="33">
        <v>598.48854887842788</v>
      </c>
      <c r="N185" s="33">
        <v>600.40222764330224</v>
      </c>
      <c r="O185" s="33">
        <v>580.58452214876604</v>
      </c>
      <c r="P185" s="33">
        <v>553.46897840105828</v>
      </c>
      <c r="Q185" s="33">
        <v>568.65817094456759</v>
      </c>
      <c r="R185" s="33">
        <v>566.41979728813487</v>
      </c>
      <c r="S185" s="33">
        <v>580.59784016486071</v>
      </c>
      <c r="T185" s="33">
        <v>584.67473884821993</v>
      </c>
      <c r="U185" s="33">
        <v>564.10176784583928</v>
      </c>
      <c r="V185" s="33">
        <v>574.89402166366926</v>
      </c>
      <c r="W185" s="33">
        <v>565.12723274185009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8982.7005306112806</v>
      </c>
      <c r="C187" s="117">
        <f t="shared" si="83"/>
        <v>9394.4294309994111</v>
      </c>
      <c r="D187" s="117">
        <f t="shared" si="83"/>
        <v>9151.2214035845245</v>
      </c>
      <c r="E187" s="117">
        <f t="shared" si="83"/>
        <v>9814.6748584997586</v>
      </c>
      <c r="F187" s="117">
        <f t="shared" si="83"/>
        <v>9350.452560774178</v>
      </c>
      <c r="G187" s="117">
        <f t="shared" si="83"/>
        <v>9022.9829857601599</v>
      </c>
      <c r="H187" s="117">
        <f t="shared" si="83"/>
        <v>9123.5117267384448</v>
      </c>
      <c r="I187" s="117">
        <f t="shared" si="83"/>
        <v>8447.3497165327899</v>
      </c>
      <c r="J187" s="117">
        <f t="shared" si="83"/>
        <v>8768.9427613518856</v>
      </c>
      <c r="K187" s="117">
        <f t="shared" si="83"/>
        <v>8563.9353627723121</v>
      </c>
      <c r="L187" s="117">
        <f t="shared" si="83"/>
        <v>9660.9957036632968</v>
      </c>
      <c r="M187" s="117">
        <f t="shared" si="83"/>
        <v>8597.4994062225833</v>
      </c>
      <c r="N187" s="117">
        <f t="shared" si="83"/>
        <v>9485.2080419807753</v>
      </c>
      <c r="O187" s="117">
        <f t="shared" si="83"/>
        <v>9598.0066634573031</v>
      </c>
      <c r="P187" s="117">
        <f t="shared" si="83"/>
        <v>8418.9307093624921</v>
      </c>
      <c r="Q187" s="117">
        <f t="shared" si="83"/>
        <v>8798.8953860203692</v>
      </c>
      <c r="R187" s="117">
        <f t="shared" ref="R187:V187" si="84">R188+R190+R192+R201</f>
        <v>9589.1173777773311</v>
      </c>
      <c r="S187" s="117">
        <f t="shared" si="84"/>
        <v>9804.7748716473798</v>
      </c>
      <c r="T187" s="117">
        <f t="shared" si="84"/>
        <v>9755.9765069919285</v>
      </c>
      <c r="U187" s="117">
        <f t="shared" si="84"/>
        <v>9772.9847877597731</v>
      </c>
      <c r="V187" s="117">
        <f t="shared" si="84"/>
        <v>9415.4405815050031</v>
      </c>
      <c r="W187" s="117">
        <f t="shared" ref="W187" si="85">W188+W190+W192+W201</f>
        <v>10365.616532848822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7394.620386888444</v>
      </c>
      <c r="C188" s="122">
        <f t="shared" si="86"/>
        <v>7787.712082269155</v>
      </c>
      <c r="D188" s="122">
        <f t="shared" si="86"/>
        <v>7557.7123734030356</v>
      </c>
      <c r="E188" s="122">
        <f t="shared" si="86"/>
        <v>7941.356957860663</v>
      </c>
      <c r="F188" s="122">
        <f t="shared" si="86"/>
        <v>7717.6415179065134</v>
      </c>
      <c r="G188" s="122">
        <f t="shared" si="86"/>
        <v>7362.8483730287971</v>
      </c>
      <c r="H188" s="122">
        <f t="shared" si="86"/>
        <v>7363.9813514802554</v>
      </c>
      <c r="I188" s="122">
        <f t="shared" si="86"/>
        <v>6766.1545823981987</v>
      </c>
      <c r="J188" s="122">
        <f t="shared" si="86"/>
        <v>7080.3138246358258</v>
      </c>
      <c r="K188" s="122">
        <f t="shared" si="86"/>
        <v>6889.9643815847394</v>
      </c>
      <c r="L188" s="122">
        <f t="shared" si="86"/>
        <v>7880.2832844802815</v>
      </c>
      <c r="M188" s="122">
        <f t="shared" si="86"/>
        <v>6783.8176205697273</v>
      </c>
      <c r="N188" s="122">
        <f t="shared" si="86"/>
        <v>7588.3813439490859</v>
      </c>
      <c r="O188" s="122">
        <f t="shared" si="86"/>
        <v>7720.4232387620286</v>
      </c>
      <c r="P188" s="122">
        <f t="shared" si="86"/>
        <v>6608.4739711587445</v>
      </c>
      <c r="Q188" s="122">
        <f t="shared" si="86"/>
        <v>6844.9716319540548</v>
      </c>
      <c r="R188" s="122">
        <f t="shared" si="86"/>
        <v>7565.4310593285354</v>
      </c>
      <c r="S188" s="122">
        <f t="shared" si="86"/>
        <v>7677.1922654266773</v>
      </c>
      <c r="T188" s="122">
        <f t="shared" si="86"/>
        <v>7653.5149116559469</v>
      </c>
      <c r="U188" s="122">
        <f t="shared" si="86"/>
        <v>7626.4596625713111</v>
      </c>
      <c r="V188" s="122">
        <f t="shared" si="86"/>
        <v>7216.6235890059652</v>
      </c>
      <c r="W188" s="122">
        <f t="shared" si="86"/>
        <v>8118.6528029221918</v>
      </c>
      <c r="DA188" s="130" t="s">
        <v>2562</v>
      </c>
    </row>
    <row r="189" spans="1:105" ht="12" customHeight="1" x14ac:dyDescent="0.25">
      <c r="A189" s="97" t="s">
        <v>53</v>
      </c>
      <c r="B189" s="98">
        <v>7394.620386888444</v>
      </c>
      <c r="C189" s="98">
        <v>7787.712082269155</v>
      </c>
      <c r="D189" s="98">
        <v>7557.7123734030356</v>
      </c>
      <c r="E189" s="98">
        <v>7941.356957860663</v>
      </c>
      <c r="F189" s="98">
        <v>7717.6415179065134</v>
      </c>
      <c r="G189" s="98">
        <v>7362.8483730287971</v>
      </c>
      <c r="H189" s="98">
        <v>7363.9813514802554</v>
      </c>
      <c r="I189" s="98">
        <v>6766.1545823981987</v>
      </c>
      <c r="J189" s="98">
        <v>7080.3138246358258</v>
      </c>
      <c r="K189" s="98">
        <v>6889.9643815847394</v>
      </c>
      <c r="L189" s="98">
        <v>7880.2832844802815</v>
      </c>
      <c r="M189" s="98">
        <v>6783.8176205697273</v>
      </c>
      <c r="N189" s="98">
        <v>7588.3813439490859</v>
      </c>
      <c r="O189" s="98">
        <v>7720.4232387620286</v>
      </c>
      <c r="P189" s="98">
        <v>6608.4739711587445</v>
      </c>
      <c r="Q189" s="98">
        <v>6844.9716319540548</v>
      </c>
      <c r="R189" s="98">
        <v>7565.4310593285354</v>
      </c>
      <c r="S189" s="98">
        <v>7677.1922654266773</v>
      </c>
      <c r="T189" s="98">
        <v>7653.5149116559469</v>
      </c>
      <c r="U189" s="98">
        <v>7626.4596625713111</v>
      </c>
      <c r="V189" s="98">
        <v>7216.6235890059652</v>
      </c>
      <c r="W189" s="98">
        <v>8118.6528029221918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179.41845990343802</v>
      </c>
      <c r="C190" s="122">
        <f t="shared" si="87"/>
        <v>218.49374226877717</v>
      </c>
      <c r="D190" s="122">
        <f t="shared" si="87"/>
        <v>181.25666540784471</v>
      </c>
      <c r="E190" s="122">
        <f t="shared" si="87"/>
        <v>451.80912895099635</v>
      </c>
      <c r="F190" s="122">
        <f t="shared" si="87"/>
        <v>207.61525110491394</v>
      </c>
      <c r="G190" s="122">
        <f t="shared" si="87"/>
        <v>255.79780517918815</v>
      </c>
      <c r="H190" s="122">
        <f t="shared" si="87"/>
        <v>319.27491149634722</v>
      </c>
      <c r="I190" s="122">
        <f t="shared" si="87"/>
        <v>232.25572844313453</v>
      </c>
      <c r="J190" s="122">
        <f t="shared" si="87"/>
        <v>243.95849841364463</v>
      </c>
      <c r="K190" s="122">
        <f t="shared" si="87"/>
        <v>279.38030553851297</v>
      </c>
      <c r="L190" s="122">
        <f t="shared" si="87"/>
        <v>292.39161400419761</v>
      </c>
      <c r="M190" s="122">
        <f t="shared" si="87"/>
        <v>298.02806000189838</v>
      </c>
      <c r="N190" s="122">
        <f t="shared" si="87"/>
        <v>370.5091791549815</v>
      </c>
      <c r="O190" s="122">
        <f t="shared" si="87"/>
        <v>322.33913893597202</v>
      </c>
      <c r="P190" s="122">
        <f t="shared" si="87"/>
        <v>294.70858015005837</v>
      </c>
      <c r="Q190" s="122">
        <f t="shared" si="87"/>
        <v>400.20230755292664</v>
      </c>
      <c r="R190" s="122">
        <f t="shared" si="87"/>
        <v>440.35926536310814</v>
      </c>
      <c r="S190" s="122">
        <f t="shared" si="87"/>
        <v>485.94114601341641</v>
      </c>
      <c r="T190" s="122">
        <f t="shared" si="87"/>
        <v>434.48350139950662</v>
      </c>
      <c r="U190" s="122">
        <f t="shared" si="87"/>
        <v>497.67087712333438</v>
      </c>
      <c r="V190" s="122">
        <f t="shared" si="87"/>
        <v>513.35797737153734</v>
      </c>
      <c r="W190" s="122">
        <f t="shared" si="87"/>
        <v>532.09917753573586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179.41845990343802</v>
      </c>
      <c r="C191" s="98">
        <f>RES_hhdet_tesh!C165</f>
        <v>218.49374226877717</v>
      </c>
      <c r="D191" s="98">
        <f>RES_hhdet_tesh!D165</f>
        <v>181.25666540784471</v>
      </c>
      <c r="E191" s="98">
        <f>RES_hhdet_tesh!E165</f>
        <v>451.80912895099635</v>
      </c>
      <c r="F191" s="98">
        <f>RES_hhdet_tesh!F165</f>
        <v>207.61525110491394</v>
      </c>
      <c r="G191" s="98">
        <f>RES_hhdet_tesh!G165</f>
        <v>255.79780517918815</v>
      </c>
      <c r="H191" s="98">
        <f>RES_hhdet_tesh!H165</f>
        <v>319.27491149634722</v>
      </c>
      <c r="I191" s="98">
        <f>RES_hhdet_tesh!I165</f>
        <v>232.25572844313453</v>
      </c>
      <c r="J191" s="98">
        <f>RES_hhdet_tesh!J165</f>
        <v>243.95849841364463</v>
      </c>
      <c r="K191" s="98">
        <f>RES_hhdet_tesh!K165</f>
        <v>279.38030553851297</v>
      </c>
      <c r="L191" s="98">
        <f>RES_hhdet_tesh!L165</f>
        <v>292.39161400419761</v>
      </c>
      <c r="M191" s="98">
        <f>RES_hhdet_tesh!M165</f>
        <v>298.02806000189838</v>
      </c>
      <c r="N191" s="98">
        <f>RES_hhdet_tesh!N165</f>
        <v>370.5091791549815</v>
      </c>
      <c r="O191" s="98">
        <f>RES_hhdet_tesh!O165</f>
        <v>322.33913893597202</v>
      </c>
      <c r="P191" s="98">
        <f>RES_hhdet_tesh!P165</f>
        <v>294.70858015005837</v>
      </c>
      <c r="Q191" s="98">
        <f>RES_hhdet_tesh!Q165</f>
        <v>400.20230755292664</v>
      </c>
      <c r="R191" s="98">
        <f>RES_hhdet_tesh!R165</f>
        <v>440.35926536310814</v>
      </c>
      <c r="S191" s="98">
        <f>RES_hhdet_tesh!S165</f>
        <v>485.94114601341641</v>
      </c>
      <c r="T191" s="98">
        <f>RES_hhdet_tesh!T165</f>
        <v>434.48350139950662</v>
      </c>
      <c r="U191" s="98">
        <f>RES_hhdet_tesh!U165</f>
        <v>497.67087712333438</v>
      </c>
      <c r="V191" s="98">
        <f>RES_hhdet_tesh!V165</f>
        <v>513.35797737153734</v>
      </c>
      <c r="W191" s="98">
        <f>RES_hhdet_tesh!W165</f>
        <v>532.09917753573586</v>
      </c>
      <c r="DA191" s="63" t="s">
        <v>2565</v>
      </c>
    </row>
    <row r="192" spans="1:105" ht="12" customHeight="1" x14ac:dyDescent="0.25">
      <c r="A192" s="121" t="s">
        <v>55</v>
      </c>
      <c r="B192" s="122">
        <v>971.89624015400614</v>
      </c>
      <c r="C192" s="122">
        <v>939.59506045423564</v>
      </c>
      <c r="D192" s="122">
        <v>952.68350686991141</v>
      </c>
      <c r="E192" s="122">
        <v>961.41195886268827</v>
      </c>
      <c r="F192" s="122">
        <v>970.99847178122684</v>
      </c>
      <c r="G192" s="122">
        <v>942.56247345780957</v>
      </c>
      <c r="H192" s="122">
        <v>953.49172423476239</v>
      </c>
      <c r="I192" s="122">
        <v>955.53801523918617</v>
      </c>
      <c r="J192" s="122">
        <v>956.09426946915971</v>
      </c>
      <c r="K192" s="122">
        <v>941.27764266477948</v>
      </c>
      <c r="L192" s="122">
        <v>986.69089334652574</v>
      </c>
      <c r="M192" s="122">
        <v>1033.1337969369793</v>
      </c>
      <c r="N192" s="122">
        <v>1046.965553698353</v>
      </c>
      <c r="O192" s="122">
        <v>1085.7910570889867</v>
      </c>
      <c r="P192" s="122">
        <v>1062.0329398510341</v>
      </c>
      <c r="Q192" s="122">
        <v>1088.9949768468089</v>
      </c>
      <c r="R192" s="122">
        <v>1123.028480228417</v>
      </c>
      <c r="S192" s="122">
        <v>1161.9611469926838</v>
      </c>
      <c r="T192" s="122">
        <v>1179.3285500795323</v>
      </c>
      <c r="U192" s="122">
        <v>1173.0939128140219</v>
      </c>
      <c r="V192" s="122">
        <v>1194.3772026482848</v>
      </c>
      <c r="W192" s="122">
        <v>1228.5657500141033</v>
      </c>
      <c r="DA192" s="130" t="s">
        <v>2566</v>
      </c>
    </row>
    <row r="193" spans="1:105" ht="12" customHeight="1" x14ac:dyDescent="0.25">
      <c r="A193" s="97" t="s">
        <v>124</v>
      </c>
      <c r="B193" s="98">
        <v>859.85427668922205</v>
      </c>
      <c r="C193" s="98">
        <v>839.73639179279928</v>
      </c>
      <c r="D193" s="98">
        <v>839.91859483448491</v>
      </c>
      <c r="E193" s="98">
        <v>806.46196909797231</v>
      </c>
      <c r="F193" s="98">
        <v>826.43517621253159</v>
      </c>
      <c r="G193" s="98">
        <v>823.65365359095608</v>
      </c>
      <c r="H193" s="98">
        <v>794.97772796117624</v>
      </c>
      <c r="I193" s="98">
        <v>802.37278785028866</v>
      </c>
      <c r="J193" s="98">
        <v>799.29875273099367</v>
      </c>
      <c r="K193" s="98">
        <v>796.3187915925896</v>
      </c>
      <c r="L193" s="98">
        <v>832.50525299246522</v>
      </c>
      <c r="M193" s="98">
        <v>858.69162026074605</v>
      </c>
      <c r="N193" s="98">
        <v>848.16712048914917</v>
      </c>
      <c r="O193" s="98">
        <v>880.6317417251048</v>
      </c>
      <c r="P193" s="98">
        <v>892.04081913380276</v>
      </c>
      <c r="Q193" s="98">
        <v>883.26951517062071</v>
      </c>
      <c r="R193" s="98">
        <v>925.83059332134098</v>
      </c>
      <c r="S193" s="98">
        <v>972.63254334209091</v>
      </c>
      <c r="T193" s="98">
        <v>995.7127802772078</v>
      </c>
      <c r="U193" s="98">
        <v>964.47410223001634</v>
      </c>
      <c r="V193" s="98">
        <v>979.13403296501883</v>
      </c>
      <c r="W193" s="98">
        <v>1057.2752385178524</v>
      </c>
      <c r="DA193" s="63" t="s">
        <v>2567</v>
      </c>
    </row>
    <row r="194" spans="1:105" ht="12" customHeight="1" x14ac:dyDescent="0.25">
      <c r="A194" s="97" t="s">
        <v>123</v>
      </c>
      <c r="B194" s="98">
        <v>827.42026834398132</v>
      </c>
      <c r="C194" s="98">
        <v>824.57133046478395</v>
      </c>
      <c r="D194" s="98">
        <v>827.34590750797861</v>
      </c>
      <c r="E194" s="98">
        <v>808.77301845723377</v>
      </c>
      <c r="F194" s="98">
        <v>813.22233827941716</v>
      </c>
      <c r="G194" s="98">
        <v>813.91867513797933</v>
      </c>
      <c r="H194" s="98">
        <v>815.6357720282241</v>
      </c>
      <c r="I194" s="98">
        <v>811.10280611289204</v>
      </c>
      <c r="J194" s="98">
        <v>811.39820965675801</v>
      </c>
      <c r="K194" s="98">
        <v>794.35990536015163</v>
      </c>
      <c r="L194" s="98">
        <v>837.54544554689926</v>
      </c>
      <c r="M194" s="98">
        <v>836.61263714995721</v>
      </c>
      <c r="N194" s="98">
        <v>827.71653800043703</v>
      </c>
      <c r="O194" s="98">
        <v>881.6346091001451</v>
      </c>
      <c r="P194" s="98">
        <v>925.62566141985167</v>
      </c>
      <c r="Q194" s="98">
        <v>899.21822995227978</v>
      </c>
      <c r="R194" s="98">
        <v>946.03373416784848</v>
      </c>
      <c r="S194" s="98">
        <v>978.53504074131831</v>
      </c>
      <c r="T194" s="98">
        <v>1002.6214417125776</v>
      </c>
      <c r="U194" s="98">
        <v>960.41612839133848</v>
      </c>
      <c r="V194" s="98">
        <v>978.56533776787739</v>
      </c>
      <c r="W194" s="98">
        <v>1067.4644798489826</v>
      </c>
      <c r="DA194" s="63" t="s">
        <v>2568</v>
      </c>
    </row>
    <row r="195" spans="1:105" ht="12" customHeight="1" x14ac:dyDescent="0.25">
      <c r="A195" s="100" t="s">
        <v>50</v>
      </c>
      <c r="B195" s="101">
        <v>139.58913377871491</v>
      </c>
      <c r="C195" s="101">
        <v>171.91271916115656</v>
      </c>
      <c r="D195" s="101">
        <v>144.91459818043828</v>
      </c>
      <c r="E195" s="101">
        <v>118.16350971645316</v>
      </c>
      <c r="F195" s="101">
        <v>126.00297686153684</v>
      </c>
      <c r="G195" s="101">
        <v>128.99174870883789</v>
      </c>
      <c r="H195" s="101">
        <v>134.56754396161111</v>
      </c>
      <c r="I195" s="101">
        <v>121.67103682533157</v>
      </c>
      <c r="J195" s="101">
        <v>114.20413650344538</v>
      </c>
      <c r="K195" s="101">
        <v>106.92507262705141</v>
      </c>
      <c r="L195" s="101">
        <v>112.51908768621789</v>
      </c>
      <c r="M195" s="101">
        <v>118.55180233844865</v>
      </c>
      <c r="N195" s="101">
        <v>99.173277972676416</v>
      </c>
      <c r="O195" s="101">
        <v>87.941745745196172</v>
      </c>
      <c r="P195" s="101">
        <v>122.5475947977919</v>
      </c>
      <c r="Q195" s="101">
        <v>77.939171775338991</v>
      </c>
      <c r="R195" s="101">
        <v>97.800776971402357</v>
      </c>
      <c r="S195" s="101">
        <v>118.72626724423156</v>
      </c>
      <c r="T195" s="101">
        <v>126.27908922475606</v>
      </c>
      <c r="U195" s="101">
        <v>126.99144451494659</v>
      </c>
      <c r="V195" s="101">
        <v>120.92362694579023</v>
      </c>
      <c r="W195" s="101">
        <v>118.923009568743</v>
      </c>
      <c r="DA195" s="131" t="s">
        <v>2569</v>
      </c>
    </row>
    <row r="196" spans="1:105" ht="12" customHeight="1" x14ac:dyDescent="0.25">
      <c r="A196" s="103" t="s">
        <v>52</v>
      </c>
      <c r="B196" s="104">
        <v>687.83113456526655</v>
      </c>
      <c r="C196" s="104">
        <v>652.65861130362759</v>
      </c>
      <c r="D196" s="104">
        <v>682.43130932754059</v>
      </c>
      <c r="E196" s="104">
        <v>690.60950874078071</v>
      </c>
      <c r="F196" s="104">
        <v>687.21936141788024</v>
      </c>
      <c r="G196" s="104">
        <v>684.92692642914164</v>
      </c>
      <c r="H196" s="104">
        <v>681.06822806661285</v>
      </c>
      <c r="I196" s="104">
        <v>689.43176928756054</v>
      </c>
      <c r="J196" s="104">
        <v>697.19407315331273</v>
      </c>
      <c r="K196" s="104">
        <v>687.43483273310017</v>
      </c>
      <c r="L196" s="104">
        <v>725.02635786068151</v>
      </c>
      <c r="M196" s="104">
        <v>718.06083481150881</v>
      </c>
      <c r="N196" s="104">
        <v>728.54326002776088</v>
      </c>
      <c r="O196" s="104">
        <v>793.69286335494905</v>
      </c>
      <c r="P196" s="104">
        <v>803.07806662205962</v>
      </c>
      <c r="Q196" s="104">
        <v>821.27905817694079</v>
      </c>
      <c r="R196" s="104">
        <v>848.23295719644614</v>
      </c>
      <c r="S196" s="104">
        <v>859.80877349708669</v>
      </c>
      <c r="T196" s="104">
        <v>876.34235248782147</v>
      </c>
      <c r="U196" s="104">
        <v>833.42468387639212</v>
      </c>
      <c r="V196" s="104">
        <v>857.64171082208713</v>
      </c>
      <c r="W196" s="104">
        <v>948.54147028023954</v>
      </c>
      <c r="DA196" s="132" t="s">
        <v>2570</v>
      </c>
    </row>
    <row r="197" spans="1:105" ht="12" customHeight="1" x14ac:dyDescent="0.25">
      <c r="A197" s="106" t="s">
        <v>122</v>
      </c>
      <c r="B197" s="101">
        <v>995.93497757560976</v>
      </c>
      <c r="C197" s="101">
        <v>959.0573926293697</v>
      </c>
      <c r="D197" s="101">
        <v>972.86513456217995</v>
      </c>
      <c r="E197" s="101">
        <v>993.28722597887099</v>
      </c>
      <c r="F197" s="101">
        <v>1000.6742355431525</v>
      </c>
      <c r="G197" s="101">
        <v>962.76343365029868</v>
      </c>
      <c r="H197" s="101">
        <v>984.0228977576304</v>
      </c>
      <c r="I197" s="101">
        <v>981.25343156676468</v>
      </c>
      <c r="J197" s="101">
        <v>981.12402007754099</v>
      </c>
      <c r="K197" s="101">
        <v>949.95672028652109</v>
      </c>
      <c r="L197" s="101">
        <v>1000.7949806371095</v>
      </c>
      <c r="M197" s="101">
        <v>1051.5895444870741</v>
      </c>
      <c r="N197" s="101">
        <v>1074.4462071902251</v>
      </c>
      <c r="O197" s="101">
        <v>1113.4256609617901</v>
      </c>
      <c r="P197" s="101">
        <v>1068.7423717489751</v>
      </c>
      <c r="Q197" s="101">
        <v>1103.3125102408144</v>
      </c>
      <c r="R197" s="101">
        <v>1134.4902768480049</v>
      </c>
      <c r="S197" s="101">
        <v>1172.112657141523</v>
      </c>
      <c r="T197" s="101">
        <v>1191.4933591285301</v>
      </c>
      <c r="U197" s="101">
        <v>1188.7888672352119</v>
      </c>
      <c r="V197" s="101">
        <v>1212.5939239716406</v>
      </c>
      <c r="W197" s="101">
        <v>1229.6610513396738</v>
      </c>
      <c r="DA197" s="131" t="s">
        <v>2571</v>
      </c>
    </row>
    <row r="198" spans="1:105" ht="12" customHeight="1" x14ac:dyDescent="0.25">
      <c r="A198" s="107" t="s">
        <v>121</v>
      </c>
      <c r="B198" s="104">
        <v>1056.2264711033097</v>
      </c>
      <c r="C198" s="104">
        <v>1045.8839226273956</v>
      </c>
      <c r="D198" s="104">
        <v>1088.5386965571763</v>
      </c>
      <c r="E198" s="104">
        <v>1120.0011673947608</v>
      </c>
      <c r="F198" s="104">
        <v>1138.9036754809495</v>
      </c>
      <c r="G198" s="104">
        <v>1112.021464163324</v>
      </c>
      <c r="H198" s="104">
        <v>1129.4731104015609</v>
      </c>
      <c r="I198" s="104">
        <v>1111.3071891523743</v>
      </c>
      <c r="J198" s="104">
        <v>1086.5566204985553</v>
      </c>
      <c r="K198" s="104">
        <v>1103.3990446539785</v>
      </c>
      <c r="L198" s="104">
        <v>1117.3084606403552</v>
      </c>
      <c r="M198" s="104">
        <v>1159.5193840850122</v>
      </c>
      <c r="N198" s="104">
        <v>1154.1421447404698</v>
      </c>
      <c r="O198" s="104">
        <v>1181.2079601520677</v>
      </c>
      <c r="P198" s="104">
        <v>1179.1854667447628</v>
      </c>
      <c r="Q198" s="104">
        <v>1203.8932996074891</v>
      </c>
      <c r="R198" s="104">
        <v>1239.481556553282</v>
      </c>
      <c r="S198" s="104">
        <v>1272.9536379398917</v>
      </c>
      <c r="T198" s="104">
        <v>1278.7801269087236</v>
      </c>
      <c r="U198" s="104">
        <v>1276.1281027699017</v>
      </c>
      <c r="V198" s="104">
        <v>1291.0861987660865</v>
      </c>
      <c r="W198" s="104">
        <v>1341.5651896025913</v>
      </c>
      <c r="DA198" s="132" t="s">
        <v>2572</v>
      </c>
    </row>
    <row r="199" spans="1:105" ht="12" customHeight="1" x14ac:dyDescent="0.25">
      <c r="A199" s="108" t="s">
        <v>53</v>
      </c>
      <c r="B199" s="98">
        <v>378.23886103308763</v>
      </c>
      <c r="C199" s="98">
        <v>369.48811527056642</v>
      </c>
      <c r="D199" s="98">
        <v>372.48183796895546</v>
      </c>
      <c r="E199" s="98">
        <v>375.92847145444711</v>
      </c>
      <c r="F199" s="98">
        <v>378.61305449608818</v>
      </c>
      <c r="G199" s="98">
        <v>365.24634458532455</v>
      </c>
      <c r="H199" s="98">
        <v>341.90830620605732</v>
      </c>
      <c r="I199" s="98">
        <v>345.6859681594209</v>
      </c>
      <c r="J199" s="98">
        <v>316.52492887861621</v>
      </c>
      <c r="K199" s="98">
        <v>322.31185106208335</v>
      </c>
      <c r="L199" s="98">
        <v>353.51298723639439</v>
      </c>
      <c r="M199" s="98">
        <v>341.86146907297331</v>
      </c>
      <c r="N199" s="98">
        <v>334.60748884849295</v>
      </c>
      <c r="O199" s="98">
        <v>343.86290801904318</v>
      </c>
      <c r="P199" s="98">
        <v>337.64360157488261</v>
      </c>
      <c r="Q199" s="98">
        <v>329.44474382571718</v>
      </c>
      <c r="R199" s="98">
        <v>340.76522153892103</v>
      </c>
      <c r="S199" s="98">
        <v>368.18267092219389</v>
      </c>
      <c r="T199" s="98">
        <v>372.88089492751891</v>
      </c>
      <c r="U199" s="98">
        <v>365.83056823239184</v>
      </c>
      <c r="V199" s="98">
        <v>365.62407787833655</v>
      </c>
      <c r="W199" s="98">
        <v>390.0061776793894</v>
      </c>
      <c r="DA199" s="63" t="s">
        <v>2573</v>
      </c>
    </row>
    <row r="200" spans="1:105" ht="12" customHeight="1" x14ac:dyDescent="0.25">
      <c r="A200" s="108" t="s">
        <v>52</v>
      </c>
      <c r="B200" s="98">
        <v>677.98761007022199</v>
      </c>
      <c r="C200" s="98">
        <v>676.39580735682944</v>
      </c>
      <c r="D200" s="98">
        <v>716.05685858822062</v>
      </c>
      <c r="E200" s="98">
        <v>744.07269594031413</v>
      </c>
      <c r="F200" s="98">
        <v>760.29062098486099</v>
      </c>
      <c r="G200" s="98">
        <v>746.77511957799925</v>
      </c>
      <c r="H200" s="98">
        <v>787.56480419550337</v>
      </c>
      <c r="I200" s="98">
        <v>765.62122099295345</v>
      </c>
      <c r="J200" s="98">
        <v>770.0316916199389</v>
      </c>
      <c r="K200" s="98">
        <v>781.08719359189513</v>
      </c>
      <c r="L200" s="98">
        <v>763.79547340396118</v>
      </c>
      <c r="M200" s="98">
        <v>817.65791501203864</v>
      </c>
      <c r="N200" s="98">
        <v>819.53465589197685</v>
      </c>
      <c r="O200" s="98">
        <v>837.34505213302441</v>
      </c>
      <c r="P200" s="98">
        <v>841.54186516988045</v>
      </c>
      <c r="Q200" s="98">
        <v>874.44855578177203</v>
      </c>
      <c r="R200" s="98">
        <v>898.71633501436077</v>
      </c>
      <c r="S200" s="98">
        <v>904.77096701769756</v>
      </c>
      <c r="T200" s="98">
        <v>905.89923198120482</v>
      </c>
      <c r="U200" s="98">
        <v>910.29753453750959</v>
      </c>
      <c r="V200" s="98">
        <v>925.46212088775007</v>
      </c>
      <c r="W200" s="98">
        <v>951.55901192320232</v>
      </c>
      <c r="DA200" s="63" t="s">
        <v>2574</v>
      </c>
    </row>
    <row r="201" spans="1:105" ht="12" customHeight="1" x14ac:dyDescent="0.25">
      <c r="A201" s="121" t="s">
        <v>54</v>
      </c>
      <c r="B201" s="122">
        <v>436.76544366539207</v>
      </c>
      <c r="C201" s="122">
        <v>448.62854600724262</v>
      </c>
      <c r="D201" s="122">
        <v>459.56885790373161</v>
      </c>
      <c r="E201" s="122">
        <v>460.09681282540919</v>
      </c>
      <c r="F201" s="122">
        <v>454.19731998152395</v>
      </c>
      <c r="G201" s="122">
        <v>461.7743340943648</v>
      </c>
      <c r="H201" s="122">
        <v>486.76373952708008</v>
      </c>
      <c r="I201" s="122">
        <v>493.40139045227068</v>
      </c>
      <c r="J201" s="122">
        <v>488.57616883325437</v>
      </c>
      <c r="K201" s="122">
        <v>453.31303298427986</v>
      </c>
      <c r="L201" s="122">
        <v>501.62991183229133</v>
      </c>
      <c r="M201" s="122">
        <v>482.51992871397863</v>
      </c>
      <c r="N201" s="122">
        <v>479.35196517835465</v>
      </c>
      <c r="O201" s="122">
        <v>469.45322867031598</v>
      </c>
      <c r="P201" s="122">
        <v>453.71521820265514</v>
      </c>
      <c r="Q201" s="122">
        <v>464.72646966657868</v>
      </c>
      <c r="R201" s="122">
        <v>460.29857285726871</v>
      </c>
      <c r="S201" s="122">
        <v>479.68031321460398</v>
      </c>
      <c r="T201" s="122">
        <v>488.64954385694284</v>
      </c>
      <c r="U201" s="122">
        <v>475.76033525110518</v>
      </c>
      <c r="V201" s="122">
        <v>491.08181247921425</v>
      </c>
      <c r="W201" s="122">
        <v>486.29880237679185</v>
      </c>
      <c r="DA201" s="130" t="s">
        <v>2575</v>
      </c>
    </row>
    <row r="202" spans="1:105" ht="12" customHeight="1" x14ac:dyDescent="0.25">
      <c r="A202" s="97" t="s">
        <v>50</v>
      </c>
      <c r="B202" s="98">
        <v>569.3622990404873</v>
      </c>
      <c r="C202" s="98">
        <v>553.34492101720809</v>
      </c>
      <c r="D202" s="98">
        <v>562.45241544458702</v>
      </c>
      <c r="E202" s="98">
        <v>551.01538696513376</v>
      </c>
      <c r="F202" s="98">
        <v>550.64334874332746</v>
      </c>
      <c r="G202" s="98">
        <v>538.20843628295449</v>
      </c>
      <c r="H202" s="98">
        <v>535.34190751389201</v>
      </c>
      <c r="I202" s="98">
        <v>556.24067876599725</v>
      </c>
      <c r="J202" s="98">
        <v>531.90282346684739</v>
      </c>
      <c r="K202" s="98">
        <v>535.20333025100661</v>
      </c>
      <c r="L202" s="98">
        <v>541.36043087669896</v>
      </c>
      <c r="M202" s="98">
        <v>549.76320232585044</v>
      </c>
      <c r="N202" s="98">
        <v>527.56949341833558</v>
      </c>
      <c r="O202" s="98">
        <v>528.36002789396059</v>
      </c>
      <c r="P202" s="98">
        <v>528.70240930248178</v>
      </c>
      <c r="Q202" s="98">
        <v>529.30228475692388</v>
      </c>
      <c r="R202" s="98">
        <v>504.74512376510529</v>
      </c>
      <c r="S202" s="98">
        <v>537.81064304667063</v>
      </c>
      <c r="T202" s="98">
        <v>549.10466750138312</v>
      </c>
      <c r="U202" s="98">
        <v>529.17022993274281</v>
      </c>
      <c r="V202" s="98">
        <v>547.01829075234025</v>
      </c>
      <c r="W202" s="98">
        <v>533.02750233804386</v>
      </c>
      <c r="DA202" s="63" t="s">
        <v>2576</v>
      </c>
    </row>
    <row r="203" spans="1:105" ht="12" customHeight="1" x14ac:dyDescent="0.25">
      <c r="A203" s="109" t="s">
        <v>120</v>
      </c>
      <c r="B203" s="33">
        <v>388.96190452071562</v>
      </c>
      <c r="C203" s="33">
        <v>411.23917501084765</v>
      </c>
      <c r="D203" s="33">
        <v>421.83030071952027</v>
      </c>
      <c r="E203" s="33">
        <v>425.55975809646793</v>
      </c>
      <c r="F203" s="33">
        <v>415.75308408033709</v>
      </c>
      <c r="G203" s="33">
        <v>431.61051215769737</v>
      </c>
      <c r="H203" s="33">
        <v>468.55874725860008</v>
      </c>
      <c r="I203" s="33">
        <v>470.55429751630311</v>
      </c>
      <c r="J203" s="33">
        <v>473.31568148381643</v>
      </c>
      <c r="K203" s="33">
        <v>425.41752809623944</v>
      </c>
      <c r="L203" s="33">
        <v>488.49117657292794</v>
      </c>
      <c r="M203" s="33">
        <v>460.95780422638018</v>
      </c>
      <c r="N203" s="33">
        <v>464.4284348134874</v>
      </c>
      <c r="O203" s="33">
        <v>451.66699380701004</v>
      </c>
      <c r="P203" s="33">
        <v>431.50806634584967</v>
      </c>
      <c r="Q203" s="33">
        <v>446.18317979801725</v>
      </c>
      <c r="R203" s="33">
        <v>448.25714385892798</v>
      </c>
      <c r="S203" s="33">
        <v>464.74636373909226</v>
      </c>
      <c r="T203" s="33">
        <v>473.90925122698496</v>
      </c>
      <c r="U203" s="33">
        <v>463.44076940195032</v>
      </c>
      <c r="V203" s="33">
        <v>478.77792338020515</v>
      </c>
      <c r="W203" s="33">
        <v>476.36873362391452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127.28156614656038</v>
      </c>
      <c r="C205" s="117">
        <f t="shared" si="88"/>
        <v>125.36728842065111</v>
      </c>
      <c r="D205" s="117">
        <f t="shared" si="88"/>
        <v>127.00098006279597</v>
      </c>
      <c r="E205" s="117">
        <f t="shared" si="88"/>
        <v>126.99020947126441</v>
      </c>
      <c r="F205" s="117">
        <f t="shared" si="88"/>
        <v>133.57628994577146</v>
      </c>
      <c r="G205" s="117">
        <f t="shared" si="88"/>
        <v>131.94159516552338</v>
      </c>
      <c r="H205" s="117">
        <f t="shared" si="88"/>
        <v>126.21493578974268</v>
      </c>
      <c r="I205" s="117">
        <f t="shared" si="88"/>
        <v>124.95830379941975</v>
      </c>
      <c r="J205" s="117">
        <f t="shared" si="88"/>
        <v>117.57004718325176</v>
      </c>
      <c r="K205" s="117">
        <f t="shared" si="88"/>
        <v>114.23304057418562</v>
      </c>
      <c r="L205" s="117">
        <f t="shared" si="88"/>
        <v>115.14798772983622</v>
      </c>
      <c r="M205" s="117">
        <f t="shared" si="88"/>
        <v>114.56026757446946</v>
      </c>
      <c r="N205" s="117">
        <f t="shared" si="88"/>
        <v>106.95815623529268</v>
      </c>
      <c r="O205" s="117">
        <f t="shared" si="88"/>
        <v>103.55816605139989</v>
      </c>
      <c r="P205" s="117">
        <f t="shared" si="88"/>
        <v>98.447181570402876</v>
      </c>
      <c r="Q205" s="117">
        <f t="shared" si="88"/>
        <v>93.875301380777842</v>
      </c>
      <c r="R205" s="117">
        <f t="shared" ref="R205:V205" si="89">R206+R208+R210+R219</f>
        <v>90.83571025240829</v>
      </c>
      <c r="S205" s="117">
        <f t="shared" si="89"/>
        <v>91.416326090136295</v>
      </c>
      <c r="T205" s="117">
        <f t="shared" si="89"/>
        <v>89.846573609698424</v>
      </c>
      <c r="U205" s="117">
        <f t="shared" si="89"/>
        <v>82.566306794276329</v>
      </c>
      <c r="V205" s="117">
        <f t="shared" si="89"/>
        <v>80.900556271420299</v>
      </c>
      <c r="W205" s="117">
        <f t="shared" ref="W205" si="90">W206+W208+W210+W219</f>
        <v>80.600355884100054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70.495312053847172</v>
      </c>
      <c r="C210" s="122">
        <v>70.586708767106771</v>
      </c>
      <c r="D210" s="122">
        <v>70.310114262449474</v>
      </c>
      <c r="E210" s="122">
        <v>69.981021394301933</v>
      </c>
      <c r="F210" s="122">
        <v>74.665211404351339</v>
      </c>
      <c r="G210" s="122">
        <v>74.792811067773656</v>
      </c>
      <c r="H210" s="122">
        <v>71.48872589108592</v>
      </c>
      <c r="I210" s="122">
        <v>69.38426814630462</v>
      </c>
      <c r="J210" s="122">
        <v>65.647591038900387</v>
      </c>
      <c r="K210" s="122">
        <v>63.259880409389432</v>
      </c>
      <c r="L210" s="122">
        <v>64.728776231621822</v>
      </c>
      <c r="M210" s="122">
        <v>64.574652300681649</v>
      </c>
      <c r="N210" s="122">
        <v>60.306424090063878</v>
      </c>
      <c r="O210" s="122">
        <v>57.7884106271826</v>
      </c>
      <c r="P210" s="122">
        <v>53.419216186024265</v>
      </c>
      <c r="Q210" s="122">
        <v>49.869435969810276</v>
      </c>
      <c r="R210" s="122">
        <v>50.69064446386858</v>
      </c>
      <c r="S210" s="122">
        <v>50.43413323970077</v>
      </c>
      <c r="T210" s="122">
        <v>49.718417504596296</v>
      </c>
      <c r="U210" s="122">
        <v>45.652713596503524</v>
      </c>
      <c r="V210" s="122">
        <v>44.284768258454712</v>
      </c>
      <c r="W210" s="122">
        <v>45.937302480782513</v>
      </c>
      <c r="DA210" s="130" t="s">
        <v>2734</v>
      </c>
    </row>
    <row r="211" spans="1:105" ht="12" customHeight="1" x14ac:dyDescent="0.25">
      <c r="A211" s="97" t="s">
        <v>124</v>
      </c>
      <c r="B211" s="98">
        <v>347.14641860138317</v>
      </c>
      <c r="C211" s="98">
        <v>337.96935022357457</v>
      </c>
      <c r="D211" s="98">
        <v>336.59865674093805</v>
      </c>
      <c r="E211" s="98">
        <v>321.87455079940349</v>
      </c>
      <c r="F211" s="98">
        <v>327.83431286387037</v>
      </c>
      <c r="G211" s="98">
        <v>325.87690897524533</v>
      </c>
      <c r="H211" s="98">
        <v>312.73014914018631</v>
      </c>
      <c r="I211" s="98">
        <v>314.8545499034862</v>
      </c>
      <c r="J211" s="98">
        <v>313.18273096991345</v>
      </c>
      <c r="K211" s="98">
        <v>310.7007358864887</v>
      </c>
      <c r="L211" s="98">
        <v>323.15740659148736</v>
      </c>
      <c r="M211" s="98">
        <v>330.65656024121387</v>
      </c>
      <c r="N211" s="98">
        <v>323.42538232228787</v>
      </c>
      <c r="O211" s="98">
        <v>331.71719582984753</v>
      </c>
      <c r="P211" s="98">
        <v>330.58961977957301</v>
      </c>
      <c r="Q211" s="98">
        <v>321.13992934441899</v>
      </c>
      <c r="R211" s="98">
        <v>324.30073774140766</v>
      </c>
      <c r="S211" s="98">
        <v>326.31241361918916</v>
      </c>
      <c r="T211" s="98">
        <v>318.4237098697518</v>
      </c>
      <c r="U211" s="98">
        <v>297.18412478505735</v>
      </c>
      <c r="V211" s="98">
        <v>293.5109114959547</v>
      </c>
      <c r="W211" s="98">
        <v>311.5485124786955</v>
      </c>
      <c r="DA211" s="63" t="s">
        <v>2735</v>
      </c>
    </row>
    <row r="212" spans="1:105" ht="12" customHeight="1" x14ac:dyDescent="0.25">
      <c r="A212" s="97" t="s">
        <v>123</v>
      </c>
      <c r="B212" s="98">
        <v>56.298163977308704</v>
      </c>
      <c r="C212" s="98">
        <v>69.760714738209444</v>
      </c>
      <c r="D212" s="98">
        <v>58.159544954621147</v>
      </c>
      <c r="E212" s="98">
        <v>46.934406605330039</v>
      </c>
      <c r="F212" s="98">
        <v>49.200397821086653</v>
      </c>
      <c r="G212" s="98">
        <v>50.222690908451739</v>
      </c>
      <c r="H212" s="98">
        <v>52.176778087771901</v>
      </c>
      <c r="I212" s="98">
        <v>47.039315755501818</v>
      </c>
      <c r="J212" s="98">
        <v>44.045056452202545</v>
      </c>
      <c r="K212" s="98">
        <v>41.027522702638876</v>
      </c>
      <c r="L212" s="98">
        <v>42.683586287673585</v>
      </c>
      <c r="M212" s="98">
        <v>44.898519718164657</v>
      </c>
      <c r="N212" s="98">
        <v>37.069627381701657</v>
      </c>
      <c r="O212" s="98">
        <v>32.557546608756397</v>
      </c>
      <c r="P212" s="98">
        <v>45.1163176524242</v>
      </c>
      <c r="Q212" s="98">
        <v>28.54350295124754</v>
      </c>
      <c r="R212" s="98">
        <v>33.938755998563693</v>
      </c>
      <c r="S212" s="98">
        <v>40.155424388767578</v>
      </c>
      <c r="T212" s="98">
        <v>40.357590986900199</v>
      </c>
      <c r="U212" s="98">
        <v>39.282750023664263</v>
      </c>
      <c r="V212" s="98">
        <v>36.283818389520881</v>
      </c>
      <c r="W212" s="98">
        <v>35.511689837524379</v>
      </c>
      <c r="DA212" s="63" t="s">
        <v>2736</v>
      </c>
    </row>
    <row r="213" spans="1:105" ht="12" customHeight="1" x14ac:dyDescent="0.25">
      <c r="A213" s="100" t="s">
        <v>50</v>
      </c>
      <c r="B213" s="101">
        <v>56.298163977308704</v>
      </c>
      <c r="C213" s="101">
        <v>69.760714738209444</v>
      </c>
      <c r="D213" s="101">
        <v>58.159544954621147</v>
      </c>
      <c r="E213" s="101">
        <v>46.934406605330039</v>
      </c>
      <c r="F213" s="101">
        <v>49.200397821086653</v>
      </c>
      <c r="G213" s="101">
        <v>50.222690908451739</v>
      </c>
      <c r="H213" s="101">
        <v>52.176778087771901</v>
      </c>
      <c r="I213" s="101">
        <v>47.039315755501818</v>
      </c>
      <c r="J213" s="101">
        <v>44.045056452202545</v>
      </c>
      <c r="K213" s="101">
        <v>41.027522702638876</v>
      </c>
      <c r="L213" s="101">
        <v>42.683586287673585</v>
      </c>
      <c r="M213" s="101">
        <v>44.898519718164657</v>
      </c>
      <c r="N213" s="101">
        <v>37.069627381701657</v>
      </c>
      <c r="O213" s="101">
        <v>32.557546608756397</v>
      </c>
      <c r="P213" s="101">
        <v>45.1163176524242</v>
      </c>
      <c r="Q213" s="101">
        <v>28.54350295124754</v>
      </c>
      <c r="R213" s="101">
        <v>33.938755998563693</v>
      </c>
      <c r="S213" s="101">
        <v>40.155424388767578</v>
      </c>
      <c r="T213" s="101">
        <v>40.357590986900199</v>
      </c>
      <c r="U213" s="101">
        <v>39.282750023664263</v>
      </c>
      <c r="V213" s="101">
        <v>36.283818389520881</v>
      </c>
      <c r="W213" s="101">
        <v>35.511689837524379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56.786254092713214</v>
      </c>
      <c r="C219" s="122">
        <v>54.780579653544329</v>
      </c>
      <c r="D219" s="122">
        <v>56.690865800346494</v>
      </c>
      <c r="E219" s="122">
        <v>57.009188076962474</v>
      </c>
      <c r="F219" s="122">
        <v>58.911078541420125</v>
      </c>
      <c r="G219" s="122">
        <v>57.148784097749733</v>
      </c>
      <c r="H219" s="122">
        <v>54.726209898656762</v>
      </c>
      <c r="I219" s="122">
        <v>55.574035653115132</v>
      </c>
      <c r="J219" s="122">
        <v>51.922456144351372</v>
      </c>
      <c r="K219" s="122">
        <v>50.973160164796184</v>
      </c>
      <c r="L219" s="122">
        <v>50.419211498214388</v>
      </c>
      <c r="M219" s="122">
        <v>49.985615273787815</v>
      </c>
      <c r="N219" s="122">
        <v>46.651732145228792</v>
      </c>
      <c r="O219" s="122">
        <v>45.769755424217287</v>
      </c>
      <c r="P219" s="122">
        <v>45.027965384378604</v>
      </c>
      <c r="Q219" s="122">
        <v>44.005865410967566</v>
      </c>
      <c r="R219" s="122">
        <v>40.145065788539704</v>
      </c>
      <c r="S219" s="122">
        <v>40.982192850435531</v>
      </c>
      <c r="T219" s="122">
        <v>40.128156105102121</v>
      </c>
      <c r="U219" s="122">
        <v>36.913593197772812</v>
      </c>
      <c r="V219" s="122">
        <v>36.615788012965588</v>
      </c>
      <c r="W219" s="122">
        <v>34.663053403317534</v>
      </c>
      <c r="DA219" s="130" t="s">
        <v>2743</v>
      </c>
    </row>
    <row r="220" spans="1:105" ht="12" customHeight="1" x14ac:dyDescent="0.25">
      <c r="A220" s="97" t="s">
        <v>50</v>
      </c>
      <c r="B220" s="98">
        <v>214.29925116258403</v>
      </c>
      <c r="C220" s="98">
        <v>208.20449584664894</v>
      </c>
      <c r="D220" s="98">
        <v>211.24256010971476</v>
      </c>
      <c r="E220" s="98">
        <v>207.08550852467701</v>
      </c>
      <c r="F220" s="98">
        <v>206.70279405368686</v>
      </c>
      <c r="G220" s="98">
        <v>201.961865571722</v>
      </c>
      <c r="H220" s="98">
        <v>200.75752804106207</v>
      </c>
      <c r="I220" s="98">
        <v>208.42642956383924</v>
      </c>
      <c r="J220" s="98">
        <v>199.33755984200798</v>
      </c>
      <c r="K220" s="98">
        <v>200.61043166330302</v>
      </c>
      <c r="L220" s="98">
        <v>202.88300676391663</v>
      </c>
      <c r="M220" s="98">
        <v>205.86990239244565</v>
      </c>
      <c r="N220" s="98">
        <v>197.38223338454426</v>
      </c>
      <c r="O220" s="98">
        <v>197.35607001022228</v>
      </c>
      <c r="P220" s="98">
        <v>197.07450727714286</v>
      </c>
      <c r="Q220" s="98">
        <v>197.25346321113861</v>
      </c>
      <c r="R220" s="98">
        <v>188.32595947770426</v>
      </c>
      <c r="S220" s="98">
        <v>200.50519053725799</v>
      </c>
      <c r="T220" s="98">
        <v>204.70783575317344</v>
      </c>
      <c r="U220" s="98">
        <v>196.94773313048088</v>
      </c>
      <c r="V220" s="98">
        <v>203.08008350190852</v>
      </c>
      <c r="W220" s="98">
        <v>197.77969061242007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149.84604861742065</v>
      </c>
      <c r="C223" s="118">
        <f t="shared" si="93"/>
        <v>155.06159933313253</v>
      </c>
      <c r="D223" s="118">
        <f t="shared" si="93"/>
        <v>150.13658904913598</v>
      </c>
      <c r="E223" s="118">
        <f t="shared" si="93"/>
        <v>156.63447603785235</v>
      </c>
      <c r="F223" s="118">
        <f t="shared" si="93"/>
        <v>150.05937864102199</v>
      </c>
      <c r="G223" s="118">
        <f t="shared" si="93"/>
        <v>143.41795810189402</v>
      </c>
      <c r="H223" s="118">
        <f t="shared" si="93"/>
        <v>143.00360173406568</v>
      </c>
      <c r="I223" s="118">
        <f t="shared" si="93"/>
        <v>131.94082071686859</v>
      </c>
      <c r="J223" s="118">
        <f t="shared" si="93"/>
        <v>135.21753854127331</v>
      </c>
      <c r="K223" s="118">
        <f t="shared" si="93"/>
        <v>130.2279923678081</v>
      </c>
      <c r="L223" s="118">
        <f t="shared" si="93"/>
        <v>145.21649574205213</v>
      </c>
      <c r="M223" s="118">
        <f t="shared" si="93"/>
        <v>127.43268277303326</v>
      </c>
      <c r="N223" s="118">
        <f t="shared" si="93"/>
        <v>137.11382036788854</v>
      </c>
      <c r="O223" s="118">
        <f t="shared" si="93"/>
        <v>136.11448242723446</v>
      </c>
      <c r="P223" s="118">
        <f t="shared" si="93"/>
        <v>118.4815988839009</v>
      </c>
      <c r="Q223" s="118">
        <f t="shared" si="93"/>
        <v>120.73670472731916</v>
      </c>
      <c r="R223" s="118">
        <f t="shared" ref="R223:V223" si="94">R224+R226+R228+R237</f>
        <v>129.50431627650187</v>
      </c>
      <c r="S223" s="118">
        <f t="shared" si="94"/>
        <v>129.95251937365319</v>
      </c>
      <c r="T223" s="118">
        <f t="shared" si="94"/>
        <v>127.82746062670903</v>
      </c>
      <c r="U223" s="118">
        <f t="shared" si="94"/>
        <v>125.02897354456776</v>
      </c>
      <c r="V223" s="118">
        <f t="shared" si="94"/>
        <v>117.9979212623372</v>
      </c>
      <c r="W223" s="118">
        <f t="shared" ref="W223" si="95">W224+W226+W228+W237</f>
        <v>127.02490041467036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123.77805100052072</v>
      </c>
      <c r="C224" s="123">
        <f t="shared" si="96"/>
        <v>129.3915954651219</v>
      </c>
      <c r="D224" s="123">
        <f t="shared" si="96"/>
        <v>124.56045589112344</v>
      </c>
      <c r="E224" s="123">
        <f t="shared" si="96"/>
        <v>129.67095695900599</v>
      </c>
      <c r="F224" s="123">
        <f t="shared" si="96"/>
        <v>124.64035831054632</v>
      </c>
      <c r="G224" s="123">
        <f t="shared" si="96"/>
        <v>118.37732672147058</v>
      </c>
      <c r="H224" s="123">
        <f t="shared" si="96"/>
        <v>117.47201018273641</v>
      </c>
      <c r="I224" s="123">
        <f t="shared" si="96"/>
        <v>106.95293764226984</v>
      </c>
      <c r="J224" s="123">
        <f t="shared" si="96"/>
        <v>110.49854132039295</v>
      </c>
      <c r="K224" s="123">
        <f t="shared" si="96"/>
        <v>106.40304564331238</v>
      </c>
      <c r="L224" s="123">
        <f t="shared" si="96"/>
        <v>120.18554760254023</v>
      </c>
      <c r="M224" s="123">
        <f t="shared" si="96"/>
        <v>102.2511020623882</v>
      </c>
      <c r="N224" s="123">
        <f t="shared" si="96"/>
        <v>111.89421614076308</v>
      </c>
      <c r="O224" s="123">
        <f t="shared" si="96"/>
        <v>111.04388968567675</v>
      </c>
      <c r="P224" s="123">
        <f t="shared" si="96"/>
        <v>94.476894834003929</v>
      </c>
      <c r="Q224" s="123">
        <f t="shared" si="96"/>
        <v>96.252276102157438</v>
      </c>
      <c r="R224" s="123">
        <f t="shared" si="96"/>
        <v>104.92771707310631</v>
      </c>
      <c r="S224" s="123">
        <f t="shared" si="96"/>
        <v>104.87794994650686</v>
      </c>
      <c r="T224" s="123">
        <f t="shared" si="96"/>
        <v>103.08324029585468</v>
      </c>
      <c r="U224" s="123">
        <f t="shared" si="96"/>
        <v>100.90013343577823</v>
      </c>
      <c r="V224" s="123">
        <f t="shared" si="96"/>
        <v>93.832947151354475</v>
      </c>
      <c r="W224" s="123">
        <f t="shared" si="96"/>
        <v>102.84849984312258</v>
      </c>
      <c r="DA224" s="130" t="s">
        <v>2898</v>
      </c>
    </row>
    <row r="225" spans="1:105" ht="12" customHeight="1" x14ac:dyDescent="0.25">
      <c r="A225" s="97" t="s">
        <v>53</v>
      </c>
      <c r="B225" s="99">
        <v>123.77805100052072</v>
      </c>
      <c r="C225" s="99">
        <v>129.3915954651219</v>
      </c>
      <c r="D225" s="99">
        <v>124.56045589112344</v>
      </c>
      <c r="E225" s="99">
        <v>129.67095695900599</v>
      </c>
      <c r="F225" s="99">
        <v>124.64035831054632</v>
      </c>
      <c r="G225" s="99">
        <v>118.37732672147058</v>
      </c>
      <c r="H225" s="99">
        <v>117.47201018273641</v>
      </c>
      <c r="I225" s="99">
        <v>106.95293764226984</v>
      </c>
      <c r="J225" s="99">
        <v>110.49854132039295</v>
      </c>
      <c r="K225" s="99">
        <v>106.40304564331238</v>
      </c>
      <c r="L225" s="99">
        <v>120.18554760254023</v>
      </c>
      <c r="M225" s="99">
        <v>102.2511020623882</v>
      </c>
      <c r="N225" s="99">
        <v>111.89421614076308</v>
      </c>
      <c r="O225" s="99">
        <v>111.04388968567675</v>
      </c>
      <c r="P225" s="99">
        <v>94.476894834003929</v>
      </c>
      <c r="Q225" s="99">
        <v>96.252276102157438</v>
      </c>
      <c r="R225" s="99">
        <v>104.92771707310631</v>
      </c>
      <c r="S225" s="99">
        <v>104.87794994650686</v>
      </c>
      <c r="T225" s="99">
        <v>103.08324029585468</v>
      </c>
      <c r="U225" s="99">
        <v>100.90013343577823</v>
      </c>
      <c r="V225" s="99">
        <v>93.832947151354475</v>
      </c>
      <c r="W225" s="99">
        <v>102.84849984312258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1.1752070374621251</v>
      </c>
      <c r="C226" s="123">
        <f t="shared" si="97"/>
        <v>1.3713081428953715</v>
      </c>
      <c r="D226" s="123">
        <f t="shared" si="97"/>
        <v>1.0817122120332145</v>
      </c>
      <c r="E226" s="123">
        <f t="shared" si="97"/>
        <v>2.5535149785779829</v>
      </c>
      <c r="F226" s="123">
        <f t="shared" si="97"/>
        <v>1.1127360198540404</v>
      </c>
      <c r="G226" s="123">
        <f t="shared" si="97"/>
        <v>1.2905887543481234</v>
      </c>
      <c r="H226" s="123">
        <f t="shared" si="97"/>
        <v>1.5062463487820525</v>
      </c>
      <c r="I226" s="123">
        <f t="shared" si="97"/>
        <v>1.0530409936603402</v>
      </c>
      <c r="J226" s="123">
        <f t="shared" si="97"/>
        <v>1.0838515723981692</v>
      </c>
      <c r="K226" s="123">
        <f t="shared" si="97"/>
        <v>1.2013170773846324</v>
      </c>
      <c r="L226" s="123">
        <f t="shared" si="97"/>
        <v>1.215015034821699</v>
      </c>
      <c r="M226" s="123">
        <f t="shared" si="97"/>
        <v>1.193563935762574</v>
      </c>
      <c r="N226" s="123">
        <f t="shared" si="97"/>
        <v>1.4286423439979379</v>
      </c>
      <c r="O226" s="123">
        <f t="shared" si="97"/>
        <v>1.1850189941431828</v>
      </c>
      <c r="P226" s="123">
        <f t="shared" si="97"/>
        <v>1.0369983389538791</v>
      </c>
      <c r="Q226" s="123">
        <f t="shared" si="97"/>
        <v>1.3679220916581589</v>
      </c>
      <c r="R226" s="123">
        <f t="shared" si="97"/>
        <v>1.4458070201375837</v>
      </c>
      <c r="S226" s="123">
        <f t="shared" si="97"/>
        <v>1.5326959139624057</v>
      </c>
      <c r="T226" s="123">
        <f t="shared" si="97"/>
        <v>1.3119237078872383</v>
      </c>
      <c r="U226" s="123">
        <f t="shared" si="97"/>
        <v>1.4535050902763904</v>
      </c>
      <c r="V226" s="123">
        <f t="shared" si="97"/>
        <v>1.4524428258577085</v>
      </c>
      <c r="W226" s="123">
        <f t="shared" si="97"/>
        <v>1.461808210826264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1.1752070374621251</v>
      </c>
      <c r="C227" s="99">
        <f>RES_hhdet_fecs!C165</f>
        <v>1.3713081428953715</v>
      </c>
      <c r="D227" s="99">
        <f>RES_hhdet_fecs!D165</f>
        <v>1.0817122120332145</v>
      </c>
      <c r="E227" s="99">
        <f>RES_hhdet_fecs!E165</f>
        <v>2.5535149785779829</v>
      </c>
      <c r="F227" s="99">
        <f>RES_hhdet_fecs!F165</f>
        <v>1.1127360198540404</v>
      </c>
      <c r="G227" s="99">
        <f>RES_hhdet_fecs!G165</f>
        <v>1.2905887543481234</v>
      </c>
      <c r="H227" s="99">
        <f>RES_hhdet_fecs!H165</f>
        <v>1.5062463487820525</v>
      </c>
      <c r="I227" s="99">
        <f>RES_hhdet_fecs!I165</f>
        <v>1.0530409936603402</v>
      </c>
      <c r="J227" s="99">
        <f>RES_hhdet_fecs!J165</f>
        <v>1.0838515723981692</v>
      </c>
      <c r="K227" s="99">
        <f>RES_hhdet_fecs!K165</f>
        <v>1.2013170773846324</v>
      </c>
      <c r="L227" s="99">
        <f>RES_hhdet_fecs!L165</f>
        <v>1.215015034821699</v>
      </c>
      <c r="M227" s="99">
        <f>RES_hhdet_fecs!M165</f>
        <v>1.193563935762574</v>
      </c>
      <c r="N227" s="99">
        <f>RES_hhdet_fecs!N165</f>
        <v>1.4286423439979379</v>
      </c>
      <c r="O227" s="99">
        <f>RES_hhdet_fecs!O165</f>
        <v>1.1850189941431828</v>
      </c>
      <c r="P227" s="99">
        <f>RES_hhdet_fecs!P165</f>
        <v>1.0369983389538791</v>
      </c>
      <c r="Q227" s="99">
        <f>RES_hhdet_fecs!Q165</f>
        <v>1.3679220916581589</v>
      </c>
      <c r="R227" s="99">
        <f>RES_hhdet_fecs!R165</f>
        <v>1.4458070201375837</v>
      </c>
      <c r="S227" s="99">
        <f>RES_hhdet_fecs!S165</f>
        <v>1.5326959139624057</v>
      </c>
      <c r="T227" s="99">
        <f>RES_hhdet_fecs!T165</f>
        <v>1.3119237078872383</v>
      </c>
      <c r="U227" s="99">
        <f>RES_hhdet_fecs!U165</f>
        <v>1.4535050902763904</v>
      </c>
      <c r="V227" s="99">
        <f>RES_hhdet_fecs!V165</f>
        <v>1.4524428258577085</v>
      </c>
      <c r="W227" s="99">
        <f>RES_hhdet_fecs!W165</f>
        <v>1.461808210826264</v>
      </c>
      <c r="DA227" s="63" t="s">
        <v>2901</v>
      </c>
    </row>
    <row r="228" spans="1:105" ht="12" customHeight="1" x14ac:dyDescent="0.25">
      <c r="A228" s="121" t="s">
        <v>55</v>
      </c>
      <c r="B228" s="123">
        <v>17.558466458142757</v>
      </c>
      <c r="C228" s="123">
        <v>16.835082373500086</v>
      </c>
      <c r="D228" s="123">
        <v>16.886247451121363</v>
      </c>
      <c r="E228" s="123">
        <v>16.828776151720838</v>
      </c>
      <c r="F228" s="123">
        <v>16.835056091371378</v>
      </c>
      <c r="G228" s="123">
        <v>16.222093537745199</v>
      </c>
      <c r="H228" s="123">
        <v>16.188204087867074</v>
      </c>
      <c r="I228" s="123">
        <v>16.029531907572249</v>
      </c>
      <c r="J228" s="123">
        <v>15.871065119996485</v>
      </c>
      <c r="K228" s="123">
        <v>15.423049537199541</v>
      </c>
      <c r="L228" s="123">
        <v>15.971218063244793</v>
      </c>
      <c r="M228" s="123">
        <v>16.487840968086534</v>
      </c>
      <c r="N228" s="123">
        <v>16.439764667993817</v>
      </c>
      <c r="O228" s="123">
        <v>16.762155847631451</v>
      </c>
      <c r="P228" s="123">
        <v>16.137325648638207</v>
      </c>
      <c r="Q228" s="123">
        <v>16.221182839642559</v>
      </c>
      <c r="R228" s="123">
        <v>16.407971564087234</v>
      </c>
      <c r="S228" s="123">
        <v>16.630552278917712</v>
      </c>
      <c r="T228" s="123">
        <v>16.505306529730895</v>
      </c>
      <c r="U228" s="123">
        <v>16.059617548397195</v>
      </c>
      <c r="V228" s="123">
        <v>16.017169159007477</v>
      </c>
      <c r="W228" s="123">
        <v>16.207611289650234</v>
      </c>
      <c r="DA228" s="130" t="s">
        <v>2902</v>
      </c>
    </row>
    <row r="229" spans="1:105" ht="12" customHeight="1" x14ac:dyDescent="0.25">
      <c r="A229" s="97" t="s">
        <v>124</v>
      </c>
      <c r="B229" s="99">
        <v>17.746788363169472</v>
      </c>
      <c r="C229" s="99">
        <v>17.223743962772161</v>
      </c>
      <c r="D229" s="99">
        <v>17.100163815308207</v>
      </c>
      <c r="E229" s="99">
        <v>16.29865069093708</v>
      </c>
      <c r="F229" s="99">
        <v>16.541672115977772</v>
      </c>
      <c r="G229" s="99">
        <v>16.38860973798181</v>
      </c>
      <c r="H229" s="99">
        <v>15.678282799238504</v>
      </c>
      <c r="I229" s="99">
        <v>15.731796589547736</v>
      </c>
      <c r="J229" s="99">
        <v>15.601896351689993</v>
      </c>
      <c r="K229" s="99">
        <v>15.411288839260854</v>
      </c>
      <c r="L229" s="99">
        <v>15.94517370301555</v>
      </c>
      <c r="M229" s="99">
        <v>16.216591751513761</v>
      </c>
      <c r="N229" s="99">
        <v>15.765957192914444</v>
      </c>
      <c r="O229" s="99">
        <v>16.067001970562416</v>
      </c>
      <c r="P229" s="99">
        <v>15.898661160660003</v>
      </c>
      <c r="Q229" s="99">
        <v>15.338762945236185</v>
      </c>
      <c r="R229" s="99">
        <v>15.420405739252688</v>
      </c>
      <c r="S229" s="99">
        <v>15.45607760168369</v>
      </c>
      <c r="T229" s="99">
        <v>15.01431406307546</v>
      </c>
      <c r="U229" s="99">
        <v>13.940153995358894</v>
      </c>
      <c r="V229" s="99">
        <v>13.679015449797362</v>
      </c>
      <c r="W229" s="99">
        <v>14.424818529407576</v>
      </c>
      <c r="DA229" s="63" t="s">
        <v>2903</v>
      </c>
    </row>
    <row r="230" spans="1:105" ht="12" customHeight="1" x14ac:dyDescent="0.25">
      <c r="A230" s="97" t="s">
        <v>123</v>
      </c>
      <c r="B230" s="99">
        <v>10.865751820147434</v>
      </c>
      <c r="C230" s="99">
        <v>11.110762902236621</v>
      </c>
      <c r="D230" s="99">
        <v>10.830179543054985</v>
      </c>
      <c r="E230" s="99">
        <v>10.320421932162304</v>
      </c>
      <c r="F230" s="99">
        <v>10.359368969983571</v>
      </c>
      <c r="G230" s="99">
        <v>10.350383872757533</v>
      </c>
      <c r="H230" s="99">
        <v>10.372048531036453</v>
      </c>
      <c r="I230" s="99">
        <v>10.175461619375396</v>
      </c>
      <c r="J230" s="99">
        <v>10.083987000174615</v>
      </c>
      <c r="K230" s="99">
        <v>9.7807247250050011</v>
      </c>
      <c r="L230" s="99">
        <v>10.232534373208351</v>
      </c>
      <c r="M230" s="99">
        <v>10.201719416162819</v>
      </c>
      <c r="N230" s="99">
        <v>9.8744235988840501</v>
      </c>
      <c r="O230" s="99">
        <v>10.309705617849545</v>
      </c>
      <c r="P230" s="99">
        <v>10.942985763784542</v>
      </c>
      <c r="Q230" s="99">
        <v>10.274177064034733</v>
      </c>
      <c r="R230" s="99">
        <v>10.775874583485935</v>
      </c>
      <c r="S230" s="99">
        <v>11.153226271865536</v>
      </c>
      <c r="T230" s="99">
        <v>11.28948588269713</v>
      </c>
      <c r="U230" s="99">
        <v>10.723210780833819</v>
      </c>
      <c r="V230" s="99">
        <v>10.770633887436587</v>
      </c>
      <c r="W230" s="99">
        <v>11.62058234780929</v>
      </c>
      <c r="DA230" s="63" t="s">
        <v>2904</v>
      </c>
    </row>
    <row r="231" spans="1:105" ht="12" customHeight="1" x14ac:dyDescent="0.25">
      <c r="A231" s="100" t="s">
        <v>50</v>
      </c>
      <c r="B231" s="102">
        <v>2.8780697360082983</v>
      </c>
      <c r="C231" s="102">
        <v>3.5551764931229979</v>
      </c>
      <c r="D231" s="102">
        <v>2.9546693851284309</v>
      </c>
      <c r="E231" s="102">
        <v>2.3766013707726206</v>
      </c>
      <c r="F231" s="102">
        <v>2.4825249121193362</v>
      </c>
      <c r="G231" s="102">
        <v>2.5257391936058475</v>
      </c>
      <c r="H231" s="102">
        <v>2.6158088200395988</v>
      </c>
      <c r="I231" s="102">
        <v>2.3503327088774872</v>
      </c>
      <c r="J231" s="102">
        <v>2.1942027373074238</v>
      </c>
      <c r="K231" s="102">
        <v>2.0350354205813628</v>
      </c>
      <c r="L231" s="102">
        <v>2.1060857147085943</v>
      </c>
      <c r="M231" s="102">
        <v>2.2019855404822972</v>
      </c>
      <c r="N231" s="102">
        <v>1.8070262583003298</v>
      </c>
      <c r="O231" s="102">
        <v>1.5769522113887922</v>
      </c>
      <c r="P231" s="102">
        <v>2.1697264652497634</v>
      </c>
      <c r="Q231" s="102">
        <v>1.3633372414623544</v>
      </c>
      <c r="R231" s="102">
        <v>1.6137779748150272</v>
      </c>
      <c r="S231" s="102">
        <v>1.9019973791301579</v>
      </c>
      <c r="T231" s="102">
        <v>1.9029410408989886</v>
      </c>
      <c r="U231" s="102">
        <v>1.8426542302255655</v>
      </c>
      <c r="V231" s="102">
        <v>1.6909998670858215</v>
      </c>
      <c r="W231" s="102">
        <v>1.6442051913630149</v>
      </c>
      <c r="DA231" s="131" t="s">
        <v>2905</v>
      </c>
    </row>
    <row r="232" spans="1:105" ht="12" customHeight="1" x14ac:dyDescent="0.25">
      <c r="A232" s="103" t="s">
        <v>52</v>
      </c>
      <c r="B232" s="105">
        <v>7.9876820841391361</v>
      </c>
      <c r="C232" s="105">
        <v>7.5555864091136229</v>
      </c>
      <c r="D232" s="105">
        <v>7.8755101579265547</v>
      </c>
      <c r="E232" s="105">
        <v>7.9438205613896828</v>
      </c>
      <c r="F232" s="105">
        <v>7.8768440578642318</v>
      </c>
      <c r="G232" s="105">
        <v>7.8246446791516826</v>
      </c>
      <c r="H232" s="105">
        <v>7.7562397109968542</v>
      </c>
      <c r="I232" s="105">
        <v>7.8251289104979085</v>
      </c>
      <c r="J232" s="105">
        <v>7.8897842628671899</v>
      </c>
      <c r="K232" s="105">
        <v>7.7456893044236379</v>
      </c>
      <c r="L232" s="105">
        <v>8.126448658499756</v>
      </c>
      <c r="M232" s="105">
        <v>7.9997338756805219</v>
      </c>
      <c r="N232" s="105">
        <v>8.0673973405837192</v>
      </c>
      <c r="O232" s="105">
        <v>8.7327534064607555</v>
      </c>
      <c r="P232" s="105">
        <v>8.7732592985347768</v>
      </c>
      <c r="Q232" s="105">
        <v>8.9108398225723775</v>
      </c>
      <c r="R232" s="105">
        <v>9.162096608670911</v>
      </c>
      <c r="S232" s="105">
        <v>9.2512288927353783</v>
      </c>
      <c r="T232" s="105">
        <v>9.3865448417981412</v>
      </c>
      <c r="U232" s="105">
        <v>8.8805565506082544</v>
      </c>
      <c r="V232" s="105">
        <v>9.0796340203507651</v>
      </c>
      <c r="W232" s="105">
        <v>9.9763771564462722</v>
      </c>
      <c r="DA232" s="132" t="s">
        <v>2906</v>
      </c>
    </row>
    <row r="233" spans="1:105" ht="12" customHeight="1" x14ac:dyDescent="0.25">
      <c r="A233" s="106" t="s">
        <v>122</v>
      </c>
      <c r="B233" s="102">
        <v>17.750288969714717</v>
      </c>
      <c r="C233" s="102">
        <v>16.937640839857512</v>
      </c>
      <c r="D233" s="102">
        <v>17.015794732150439</v>
      </c>
      <c r="E233" s="102">
        <v>17.165590785669561</v>
      </c>
      <c r="F233" s="102">
        <v>17.104588543557746</v>
      </c>
      <c r="G233" s="102">
        <v>16.3373329320765</v>
      </c>
      <c r="H233" s="102">
        <v>16.547825974655709</v>
      </c>
      <c r="I233" s="102">
        <v>16.379219220701593</v>
      </c>
      <c r="J233" s="102">
        <v>16.312567749390301</v>
      </c>
      <c r="K233" s="102">
        <v>15.725994134681571</v>
      </c>
      <c r="L233" s="102">
        <v>16.424744537833856</v>
      </c>
      <c r="M233" s="102">
        <v>17.105223910229686</v>
      </c>
      <c r="N233" s="102">
        <v>17.254694061885733</v>
      </c>
      <c r="O233" s="102">
        <v>17.620673497787433</v>
      </c>
      <c r="P233" s="102">
        <v>16.72092294861848</v>
      </c>
      <c r="Q233" s="102">
        <v>16.961592442886264</v>
      </c>
      <c r="R233" s="102">
        <v>17.15045979630646</v>
      </c>
      <c r="S233" s="102">
        <v>17.390719840504897</v>
      </c>
      <c r="T233" s="102">
        <v>17.35104226107153</v>
      </c>
      <c r="U233" s="102">
        <v>16.979518507453541</v>
      </c>
      <c r="V233" s="102">
        <v>16.967999019895629</v>
      </c>
      <c r="W233" s="102">
        <v>16.920203274815254</v>
      </c>
      <c r="DA233" s="131" t="s">
        <v>2907</v>
      </c>
    </row>
    <row r="234" spans="1:105" ht="12" customHeight="1" x14ac:dyDescent="0.25">
      <c r="A234" s="107" t="s">
        <v>121</v>
      </c>
      <c r="B234" s="105">
        <v>14.660410877032779</v>
      </c>
      <c r="C234" s="105">
        <v>14.417069756103416</v>
      </c>
      <c r="D234" s="105">
        <v>14.824704071684272</v>
      </c>
      <c r="E234" s="105">
        <v>15.085662906486323</v>
      </c>
      <c r="F234" s="105">
        <v>15.221538646220818</v>
      </c>
      <c r="G234" s="105">
        <v>14.773249767228632</v>
      </c>
      <c r="H234" s="105">
        <v>14.752960189373026</v>
      </c>
      <c r="I234" s="105">
        <v>14.464140020014678</v>
      </c>
      <c r="J234" s="105">
        <v>14.013188411846981</v>
      </c>
      <c r="K234" s="105">
        <v>14.151608025132346</v>
      </c>
      <c r="L234" s="105">
        <v>14.357211295128041</v>
      </c>
      <c r="M234" s="105">
        <v>14.678509881330745</v>
      </c>
      <c r="N234" s="105">
        <v>14.433035887300148</v>
      </c>
      <c r="O234" s="105">
        <v>14.631979011081333</v>
      </c>
      <c r="P234" s="105">
        <v>14.4825107942044</v>
      </c>
      <c r="Q234" s="105">
        <v>14.541278405370379</v>
      </c>
      <c r="R234" s="105">
        <v>14.859088400624266</v>
      </c>
      <c r="S234" s="105">
        <v>15.194316496518635</v>
      </c>
      <c r="T234" s="105">
        <v>15.122525402833086</v>
      </c>
      <c r="U234" s="105">
        <v>14.921688159272092</v>
      </c>
      <c r="V234" s="105">
        <v>14.922857473511169</v>
      </c>
      <c r="W234" s="105">
        <v>15.368540758989056</v>
      </c>
      <c r="DA234" s="132" t="s">
        <v>2908</v>
      </c>
    </row>
    <row r="235" spans="1:105" ht="12" customHeight="1" x14ac:dyDescent="0.25">
      <c r="A235" s="108" t="s">
        <v>53</v>
      </c>
      <c r="B235" s="99">
        <v>6.7870401991424254</v>
      </c>
      <c r="C235" s="99">
        <v>6.5866866419684609</v>
      </c>
      <c r="D235" s="99">
        <v>6.5611426166545774</v>
      </c>
      <c r="E235" s="99">
        <v>6.5268754783249143</v>
      </c>
      <c r="F235" s="99">
        <v>6.5071586441810547</v>
      </c>
      <c r="G235" s="99">
        <v>6.2420477652974666</v>
      </c>
      <c r="H235" s="99">
        <v>5.7839007654364671</v>
      </c>
      <c r="I235" s="99">
        <v>5.7742521764740697</v>
      </c>
      <c r="J235" s="99">
        <v>5.2991385419536954</v>
      </c>
      <c r="K235" s="99">
        <v>5.350688384250569</v>
      </c>
      <c r="L235" s="99">
        <v>5.7962195009448694</v>
      </c>
      <c r="M235" s="99">
        <v>5.5691901630966525</v>
      </c>
      <c r="N235" s="99">
        <v>5.3580611175010313</v>
      </c>
      <c r="O235" s="99">
        <v>5.4189342755038554</v>
      </c>
      <c r="P235" s="99">
        <v>5.2890521498126972</v>
      </c>
      <c r="Q235" s="99">
        <v>5.0535519912234008</v>
      </c>
      <c r="R235" s="99">
        <v>5.1517010427840235</v>
      </c>
      <c r="S235" s="99">
        <v>5.4593107959625771</v>
      </c>
      <c r="T235" s="99">
        <v>5.4193954114519567</v>
      </c>
      <c r="U235" s="99">
        <v>5.2220129639804398</v>
      </c>
      <c r="V235" s="99">
        <v>5.1252260718109364</v>
      </c>
      <c r="W235" s="99">
        <v>5.3604263148661753</v>
      </c>
      <c r="DA235" s="63" t="s">
        <v>2909</v>
      </c>
    </row>
    <row r="236" spans="1:105" ht="12" customHeight="1" x14ac:dyDescent="0.25">
      <c r="A236" s="108" t="s">
        <v>52</v>
      </c>
      <c r="B236" s="99">
        <v>7.8733706778903514</v>
      </c>
      <c r="C236" s="99">
        <v>7.8303831141349587</v>
      </c>
      <c r="D236" s="99">
        <v>8.2635614550296932</v>
      </c>
      <c r="E236" s="99">
        <v>8.5587874281614091</v>
      </c>
      <c r="F236" s="99">
        <v>8.7143800020397588</v>
      </c>
      <c r="G236" s="99">
        <v>8.531202001931165</v>
      </c>
      <c r="H236" s="99">
        <v>8.9690594239365549</v>
      </c>
      <c r="I236" s="99">
        <v>8.6898878435406122</v>
      </c>
      <c r="J236" s="99">
        <v>8.7140498698932856</v>
      </c>
      <c r="K236" s="99">
        <v>8.8009196408817729</v>
      </c>
      <c r="L236" s="99">
        <v>8.5609917941831721</v>
      </c>
      <c r="M236" s="99">
        <v>9.1093197182340919</v>
      </c>
      <c r="N236" s="99">
        <v>9.0749747697991161</v>
      </c>
      <c r="O236" s="99">
        <v>9.2130447355774781</v>
      </c>
      <c r="P236" s="99">
        <v>9.1934586443917059</v>
      </c>
      <c r="Q236" s="99">
        <v>9.4877264141469819</v>
      </c>
      <c r="R236" s="99">
        <v>9.7073873578402434</v>
      </c>
      <c r="S236" s="99">
        <v>9.7350057005560586</v>
      </c>
      <c r="T236" s="99">
        <v>9.7031299913811324</v>
      </c>
      <c r="U236" s="99">
        <v>9.6996751952916487</v>
      </c>
      <c r="V236" s="99">
        <v>9.7976314017002295</v>
      </c>
      <c r="W236" s="99">
        <v>10.008114444122883</v>
      </c>
      <c r="DA236" s="63" t="s">
        <v>2910</v>
      </c>
    </row>
    <row r="237" spans="1:105" ht="12" customHeight="1" x14ac:dyDescent="0.25">
      <c r="A237" s="121" t="s">
        <v>54</v>
      </c>
      <c r="B237" s="123">
        <v>7.3343241212950456</v>
      </c>
      <c r="C237" s="123">
        <v>7.4636133516151899</v>
      </c>
      <c r="D237" s="123">
        <v>7.6081734948579545</v>
      </c>
      <c r="E237" s="123">
        <v>7.581227948547534</v>
      </c>
      <c r="F237" s="123">
        <v>7.4712282192502713</v>
      </c>
      <c r="G237" s="123">
        <v>7.5279490883301063</v>
      </c>
      <c r="H237" s="123">
        <v>7.8371411146801568</v>
      </c>
      <c r="I237" s="123">
        <v>7.9053101733661579</v>
      </c>
      <c r="J237" s="123">
        <v>7.7640805284857022</v>
      </c>
      <c r="K237" s="123">
        <v>7.2005801099115372</v>
      </c>
      <c r="L237" s="123">
        <v>7.8447150414454008</v>
      </c>
      <c r="M237" s="123">
        <v>7.5001758067959683</v>
      </c>
      <c r="N237" s="123">
        <v>7.3511972151337108</v>
      </c>
      <c r="O237" s="123">
        <v>7.1234178997830906</v>
      </c>
      <c r="P237" s="123">
        <v>6.8303800623048812</v>
      </c>
      <c r="Q237" s="123">
        <v>6.895323693861001</v>
      </c>
      <c r="R237" s="123">
        <v>6.7228206191707409</v>
      </c>
      <c r="S237" s="123">
        <v>6.9113212342662242</v>
      </c>
      <c r="T237" s="123">
        <v>6.9269900932362258</v>
      </c>
      <c r="U237" s="123">
        <v>6.6157174701159365</v>
      </c>
      <c r="V237" s="123">
        <v>6.6953621261175504</v>
      </c>
      <c r="W237" s="123">
        <v>6.5069810710712757</v>
      </c>
      <c r="DA237" s="130" t="s">
        <v>2911</v>
      </c>
    </row>
    <row r="238" spans="1:105" ht="12" customHeight="1" x14ac:dyDescent="0.25">
      <c r="A238" s="97" t="s">
        <v>50</v>
      </c>
      <c r="B238" s="99">
        <v>10.955387274598619</v>
      </c>
      <c r="C238" s="99">
        <v>10.610609885152245</v>
      </c>
      <c r="D238" s="99">
        <v>10.731719542842358</v>
      </c>
      <c r="E238" s="99">
        <v>10.48611752068047</v>
      </c>
      <c r="F238" s="99">
        <v>10.42968874985444</v>
      </c>
      <c r="G238" s="99">
        <v>10.156823345409611</v>
      </c>
      <c r="H238" s="99">
        <v>10.064694137605812</v>
      </c>
      <c r="I238" s="99">
        <v>10.414085471495076</v>
      </c>
      <c r="J238" s="99">
        <v>9.9304452005451811</v>
      </c>
      <c r="K238" s="99">
        <v>9.9506211265024831</v>
      </c>
      <c r="L238" s="99">
        <v>10.010616245383455</v>
      </c>
      <c r="M238" s="99">
        <v>10.096603432234453</v>
      </c>
      <c r="N238" s="99">
        <v>9.6217551629315192</v>
      </c>
      <c r="O238" s="99">
        <v>9.5591075941182222</v>
      </c>
      <c r="P238" s="99">
        <v>9.4776745158920974</v>
      </c>
      <c r="Q238" s="99">
        <v>9.4215132901694503</v>
      </c>
      <c r="R238" s="99">
        <v>8.9548445884076671</v>
      </c>
      <c r="S238" s="99">
        <v>9.4971066227987091</v>
      </c>
      <c r="T238" s="99">
        <v>9.6523834183950008</v>
      </c>
      <c r="U238" s="99">
        <v>9.2383189406952955</v>
      </c>
      <c r="V238" s="99">
        <v>9.4645053760021192</v>
      </c>
      <c r="W238" s="99">
        <v>9.1572773793347064</v>
      </c>
      <c r="DA238" s="63" t="s">
        <v>2912</v>
      </c>
    </row>
    <row r="239" spans="1:105" ht="12" customHeight="1" x14ac:dyDescent="0.25">
      <c r="A239" s="109" t="s">
        <v>120</v>
      </c>
      <c r="B239" s="110">
        <v>6.0288660566627978</v>
      </c>
      <c r="C239" s="110">
        <v>6.3399665398764462</v>
      </c>
      <c r="D239" s="110">
        <v>6.4624304435198674</v>
      </c>
      <c r="E239" s="110">
        <v>6.4777534266076788</v>
      </c>
      <c r="F239" s="110">
        <v>6.2919598138730617</v>
      </c>
      <c r="G239" s="110">
        <v>6.4904946967185895</v>
      </c>
      <c r="H239" s="110">
        <v>7.0023507707750374</v>
      </c>
      <c r="I239" s="110">
        <v>6.9931702696541889</v>
      </c>
      <c r="J239" s="110">
        <v>7.0010449109930768</v>
      </c>
      <c r="K239" s="110">
        <v>6.2637929057967634</v>
      </c>
      <c r="L239" s="110">
        <v>7.1284595481639998</v>
      </c>
      <c r="M239" s="110">
        <v>6.6676093257842464</v>
      </c>
      <c r="N239" s="110">
        <v>6.6484498592239394</v>
      </c>
      <c r="O239" s="110">
        <v>6.3879892306220931</v>
      </c>
      <c r="P239" s="110">
        <v>6.0463945698728745</v>
      </c>
      <c r="Q239" s="110">
        <v>6.1699148719707324</v>
      </c>
      <c r="R239" s="110">
        <v>6.1181222207754944</v>
      </c>
      <c r="S239" s="110">
        <v>6.2470210581203327</v>
      </c>
      <c r="T239" s="110">
        <v>6.2624790853546042</v>
      </c>
      <c r="U239" s="110">
        <v>6.0107862732753485</v>
      </c>
      <c r="V239" s="110">
        <v>6.0862563601183624</v>
      </c>
      <c r="W239" s="110">
        <v>5.9437806272674694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104.31478380358568</v>
      </c>
      <c r="C241" s="118">
        <f t="shared" si="98"/>
        <v>108.75582134503532</v>
      </c>
      <c r="D241" s="118">
        <f t="shared" si="98"/>
        <v>105.60848562528913</v>
      </c>
      <c r="E241" s="118">
        <f t="shared" si="98"/>
        <v>112.89450110014224</v>
      </c>
      <c r="F241" s="118">
        <f t="shared" si="98"/>
        <v>107.1740128795492</v>
      </c>
      <c r="G241" s="118">
        <f t="shared" si="98"/>
        <v>103.07907761443279</v>
      </c>
      <c r="H241" s="118">
        <f t="shared" si="98"/>
        <v>103.90169595718245</v>
      </c>
      <c r="I241" s="118">
        <f t="shared" si="98"/>
        <v>95.878379019630302</v>
      </c>
      <c r="J241" s="118">
        <f t="shared" si="98"/>
        <v>99.233583968352946</v>
      </c>
      <c r="K241" s="118">
        <f t="shared" si="98"/>
        <v>96.494357551641841</v>
      </c>
      <c r="L241" s="118">
        <f t="shared" si="98"/>
        <v>108.28514677378479</v>
      </c>
      <c r="M241" s="118">
        <f t="shared" si="98"/>
        <v>95.782563136389598</v>
      </c>
      <c r="N241" s="118">
        <f t="shared" si="98"/>
        <v>105.03280495634975</v>
      </c>
      <c r="O241" s="118">
        <f t="shared" si="98"/>
        <v>105.60385415492368</v>
      </c>
      <c r="P241" s="118">
        <f t="shared" si="98"/>
        <v>91.972954062004973</v>
      </c>
      <c r="Q241" s="118">
        <f t="shared" si="98"/>
        <v>95.467608262703962</v>
      </c>
      <c r="R241" s="118">
        <f t="shared" ref="R241:V241" si="99">R242+R244+R246+R255</f>
        <v>103.57581494765466</v>
      </c>
      <c r="S241" s="118">
        <f t="shared" si="99"/>
        <v>105.49580252644095</v>
      </c>
      <c r="T241" s="118">
        <f t="shared" si="99"/>
        <v>104.49673087057784</v>
      </c>
      <c r="U241" s="118">
        <f t="shared" si="99"/>
        <v>104.13603743083628</v>
      </c>
      <c r="V241" s="118">
        <f t="shared" si="99"/>
        <v>99.678867692289941</v>
      </c>
      <c r="W241" s="118">
        <f t="shared" ref="W241" si="100">W242+W244+W246+W255</f>
        <v>109.02137990892766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85.872642012185935</v>
      </c>
      <c r="C242" s="123">
        <f t="shared" si="101"/>
        <v>90.155451177382986</v>
      </c>
      <c r="D242" s="123">
        <f t="shared" si="101"/>
        <v>87.218801004417458</v>
      </c>
      <c r="E242" s="123">
        <f t="shared" si="101"/>
        <v>91.346432229428387</v>
      </c>
      <c r="F242" s="123">
        <f t="shared" si="101"/>
        <v>88.45888539232088</v>
      </c>
      <c r="G242" s="123">
        <f t="shared" si="101"/>
        <v>84.113604126761615</v>
      </c>
      <c r="H242" s="123">
        <f t="shared" si="101"/>
        <v>83.863557622607303</v>
      </c>
      <c r="I242" s="123">
        <f t="shared" si="101"/>
        <v>76.796623239940033</v>
      </c>
      <c r="J242" s="123">
        <f t="shared" si="101"/>
        <v>80.124244799035566</v>
      </c>
      <c r="K242" s="123">
        <f t="shared" si="101"/>
        <v>77.63284732913867</v>
      </c>
      <c r="L242" s="123">
        <f t="shared" si="101"/>
        <v>88.32605439989851</v>
      </c>
      <c r="M242" s="123">
        <f t="shared" si="101"/>
        <v>75.576793768393784</v>
      </c>
      <c r="N242" s="123">
        <f t="shared" si="101"/>
        <v>84.028623737699874</v>
      </c>
      <c r="O242" s="123">
        <f t="shared" si="101"/>
        <v>84.94539317467266</v>
      </c>
      <c r="P242" s="123">
        <f t="shared" si="101"/>
        <v>72.194545121201429</v>
      </c>
      <c r="Q242" s="123">
        <f t="shared" si="101"/>
        <v>74.267625839369018</v>
      </c>
      <c r="R242" s="123">
        <f t="shared" si="101"/>
        <v>81.71718590245078</v>
      </c>
      <c r="S242" s="123">
        <f t="shared" si="101"/>
        <v>82.603789459052891</v>
      </c>
      <c r="T242" s="123">
        <f t="shared" si="101"/>
        <v>81.977164188955072</v>
      </c>
      <c r="U242" s="123">
        <f t="shared" si="101"/>
        <v>81.26373939320726</v>
      </c>
      <c r="V242" s="123">
        <f t="shared" si="101"/>
        <v>76.400553079439774</v>
      </c>
      <c r="W242" s="123">
        <f t="shared" si="101"/>
        <v>85.388720369033692</v>
      </c>
      <c r="DA242" s="130" t="s">
        <v>3066</v>
      </c>
    </row>
    <row r="243" spans="1:105" ht="12" customHeight="1" x14ac:dyDescent="0.25">
      <c r="A243" s="97" t="s">
        <v>53</v>
      </c>
      <c r="B243" s="99">
        <v>85.872642012185935</v>
      </c>
      <c r="C243" s="99">
        <v>90.155451177382986</v>
      </c>
      <c r="D243" s="99">
        <v>87.218801004417458</v>
      </c>
      <c r="E243" s="99">
        <v>91.346432229428387</v>
      </c>
      <c r="F243" s="99">
        <v>88.45888539232088</v>
      </c>
      <c r="G243" s="99">
        <v>84.113604126761615</v>
      </c>
      <c r="H243" s="99">
        <v>83.863557622607303</v>
      </c>
      <c r="I243" s="99">
        <v>76.796623239940033</v>
      </c>
      <c r="J243" s="99">
        <v>80.124244799035566</v>
      </c>
      <c r="K243" s="99">
        <v>77.63284732913867</v>
      </c>
      <c r="L243" s="99">
        <v>88.32605439989851</v>
      </c>
      <c r="M243" s="99">
        <v>75.576793768393784</v>
      </c>
      <c r="N243" s="99">
        <v>84.028623737699874</v>
      </c>
      <c r="O243" s="99">
        <v>84.94539317467266</v>
      </c>
      <c r="P243" s="99">
        <v>72.194545121201429</v>
      </c>
      <c r="Q243" s="99">
        <v>74.267625839369018</v>
      </c>
      <c r="R243" s="99">
        <v>81.71718590245078</v>
      </c>
      <c r="S243" s="99">
        <v>82.603789459052891</v>
      </c>
      <c r="T243" s="99">
        <v>81.977164188955072</v>
      </c>
      <c r="U243" s="99">
        <v>81.26373939320726</v>
      </c>
      <c r="V243" s="99">
        <v>76.400553079439774</v>
      </c>
      <c r="W243" s="99">
        <v>85.388720369033692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2.0835602602378867</v>
      </c>
      <c r="C244" s="123">
        <f t="shared" si="102"/>
        <v>2.5294209269144932</v>
      </c>
      <c r="D244" s="123">
        <f t="shared" si="102"/>
        <v>2.0917690763895425</v>
      </c>
      <c r="E244" s="123">
        <f t="shared" si="102"/>
        <v>5.1969899095780443</v>
      </c>
      <c r="F244" s="123">
        <f t="shared" si="102"/>
        <v>2.3796665938131447</v>
      </c>
      <c r="G244" s="123">
        <f t="shared" si="102"/>
        <v>2.9222488677280509</v>
      </c>
      <c r="H244" s="123">
        <f t="shared" si="102"/>
        <v>3.6360127300355716</v>
      </c>
      <c r="I244" s="123">
        <f t="shared" si="102"/>
        <v>2.6361289053262018</v>
      </c>
      <c r="J244" s="123">
        <f t="shared" si="102"/>
        <v>2.760751985270284</v>
      </c>
      <c r="K244" s="123">
        <f t="shared" si="102"/>
        <v>3.1479246343579574</v>
      </c>
      <c r="L244" s="123">
        <f t="shared" si="102"/>
        <v>3.2772676656778512</v>
      </c>
      <c r="M244" s="123">
        <f t="shared" si="102"/>
        <v>3.320255125913353</v>
      </c>
      <c r="N244" s="123">
        <f t="shared" si="102"/>
        <v>4.1027690880879986</v>
      </c>
      <c r="O244" s="123">
        <f t="shared" si="102"/>
        <v>3.5465963517425196</v>
      </c>
      <c r="P244" s="123">
        <f t="shared" si="102"/>
        <v>3.2195559792025561</v>
      </c>
      <c r="Q244" s="123">
        <f t="shared" si="102"/>
        <v>4.3421765400228534</v>
      </c>
      <c r="R244" s="123">
        <f t="shared" si="102"/>
        <v>4.7564930100278486</v>
      </c>
      <c r="S244" s="123">
        <f t="shared" si="102"/>
        <v>5.228549543503223</v>
      </c>
      <c r="T244" s="123">
        <f t="shared" si="102"/>
        <v>4.6537735593061056</v>
      </c>
      <c r="U244" s="123">
        <f t="shared" si="102"/>
        <v>5.3029319306075013</v>
      </c>
      <c r="V244" s="123">
        <f t="shared" si="102"/>
        <v>5.434789956161528</v>
      </c>
      <c r="W244" s="123">
        <f t="shared" si="102"/>
        <v>5.5964048447592187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2.0835602602378867</v>
      </c>
      <c r="C245" s="99">
        <f>RES_hhdet_tess!C165</f>
        <v>2.5294209269144932</v>
      </c>
      <c r="D245" s="99">
        <f>RES_hhdet_tess!D165</f>
        <v>2.0917690763895425</v>
      </c>
      <c r="E245" s="99">
        <f>RES_hhdet_tess!E165</f>
        <v>5.1969899095780443</v>
      </c>
      <c r="F245" s="99">
        <f>RES_hhdet_tess!F165</f>
        <v>2.3796665938131447</v>
      </c>
      <c r="G245" s="99">
        <f>RES_hhdet_tess!G165</f>
        <v>2.9222488677280509</v>
      </c>
      <c r="H245" s="99">
        <f>RES_hhdet_tess!H165</f>
        <v>3.6360127300355716</v>
      </c>
      <c r="I245" s="99">
        <f>RES_hhdet_tess!I165</f>
        <v>2.6361289053262018</v>
      </c>
      <c r="J245" s="99">
        <f>RES_hhdet_tess!J165</f>
        <v>2.760751985270284</v>
      </c>
      <c r="K245" s="99">
        <f>RES_hhdet_tess!K165</f>
        <v>3.1479246343579574</v>
      </c>
      <c r="L245" s="99">
        <f>RES_hhdet_tess!L165</f>
        <v>3.2772676656778512</v>
      </c>
      <c r="M245" s="99">
        <f>RES_hhdet_tess!M165</f>
        <v>3.320255125913353</v>
      </c>
      <c r="N245" s="99">
        <f>RES_hhdet_tess!N165</f>
        <v>4.1027690880879986</v>
      </c>
      <c r="O245" s="99">
        <f>RES_hhdet_tess!O165</f>
        <v>3.5465963517425196</v>
      </c>
      <c r="P245" s="99">
        <f>RES_hhdet_tess!P165</f>
        <v>3.2195559792025561</v>
      </c>
      <c r="Q245" s="99">
        <f>RES_hhdet_tess!Q165</f>
        <v>4.3421765400228534</v>
      </c>
      <c r="R245" s="99">
        <f>RES_hhdet_tess!R165</f>
        <v>4.7564930100278486</v>
      </c>
      <c r="S245" s="99">
        <f>RES_hhdet_tess!S165</f>
        <v>5.228549543503223</v>
      </c>
      <c r="T245" s="99">
        <f>RES_hhdet_tess!T165</f>
        <v>4.6537735593061056</v>
      </c>
      <c r="U245" s="99">
        <f>RES_hhdet_tess!U165</f>
        <v>5.3029319306075013</v>
      </c>
      <c r="V245" s="99">
        <f>RES_hhdet_tess!V165</f>
        <v>5.434789956161528</v>
      </c>
      <c r="W245" s="99">
        <f>RES_hhdet_tess!W165</f>
        <v>5.5964048447592187</v>
      </c>
      <c r="DA245" s="63" t="s">
        <v>3069</v>
      </c>
    </row>
    <row r="246" spans="1:105" ht="12" customHeight="1" x14ac:dyDescent="0.25">
      <c r="A246" s="121" t="s">
        <v>55</v>
      </c>
      <c r="B246" s="123">
        <v>11.286488492596305</v>
      </c>
      <c r="C246" s="123">
        <v>10.877343140632606</v>
      </c>
      <c r="D246" s="123">
        <v>10.994320648969513</v>
      </c>
      <c r="E246" s="123">
        <v>11.05875895150178</v>
      </c>
      <c r="F246" s="123">
        <v>11.129493684323615</v>
      </c>
      <c r="G246" s="123">
        <v>10.767888015675339</v>
      </c>
      <c r="H246" s="123">
        <v>10.858692375961484</v>
      </c>
      <c r="I246" s="123">
        <v>10.845465035437348</v>
      </c>
      <c r="J246" s="123">
        <v>10.819623705287139</v>
      </c>
      <c r="K246" s="123">
        <v>10.605869563366136</v>
      </c>
      <c r="L246" s="123">
        <v>11.059312257624939</v>
      </c>
      <c r="M246" s="123">
        <v>11.50988193867544</v>
      </c>
      <c r="N246" s="123">
        <v>11.593391342700791</v>
      </c>
      <c r="O246" s="123">
        <v>11.94661813187809</v>
      </c>
      <c r="P246" s="123">
        <v>11.602222439083569</v>
      </c>
      <c r="Q246" s="123">
        <v>11.81554516659449</v>
      </c>
      <c r="R246" s="123">
        <v>12.130270750324881</v>
      </c>
      <c r="S246" s="123">
        <v>12.502278258423795</v>
      </c>
      <c r="T246" s="123">
        <v>12.631844492176535</v>
      </c>
      <c r="U246" s="123">
        <v>12.4999019509054</v>
      </c>
      <c r="V246" s="123">
        <v>12.644566775911366</v>
      </c>
      <c r="W246" s="123">
        <v>12.921559750056948</v>
      </c>
      <c r="DA246" s="130" t="s">
        <v>3070</v>
      </c>
    </row>
    <row r="247" spans="1:105" ht="12" customHeight="1" x14ac:dyDescent="0.25">
      <c r="A247" s="97" t="s">
        <v>124</v>
      </c>
      <c r="B247" s="99">
        <v>9.9853616036469255</v>
      </c>
      <c r="C247" s="99">
        <v>9.7213164113391688</v>
      </c>
      <c r="D247" s="99">
        <v>9.6929717834436904</v>
      </c>
      <c r="E247" s="99">
        <v>9.2764276932420753</v>
      </c>
      <c r="F247" s="99">
        <v>9.4725227088025505</v>
      </c>
      <c r="G247" s="99">
        <v>9.4094668049250032</v>
      </c>
      <c r="H247" s="99">
        <v>9.053480354639964</v>
      </c>
      <c r="I247" s="99">
        <v>9.1070223028629815</v>
      </c>
      <c r="J247" s="99">
        <v>9.0452500436555141</v>
      </c>
      <c r="K247" s="99">
        <v>8.9725420552627817</v>
      </c>
      <c r="L247" s="99">
        <v>9.3311244798559692</v>
      </c>
      <c r="M247" s="99">
        <v>9.5664658345641129</v>
      </c>
      <c r="N247" s="99">
        <v>9.3920313969330813</v>
      </c>
      <c r="O247" s="99">
        <v>9.6893145918941759</v>
      </c>
      <c r="P247" s="99">
        <v>9.7451365395355687</v>
      </c>
      <c r="Q247" s="99">
        <v>9.5834334158205987</v>
      </c>
      <c r="R247" s="99">
        <v>10.000259088387113</v>
      </c>
      <c r="S247" s="99">
        <v>10.465171517596215</v>
      </c>
      <c r="T247" s="99">
        <v>10.665127201818533</v>
      </c>
      <c r="U247" s="99">
        <v>10.276953601389971</v>
      </c>
      <c r="V247" s="99">
        <v>10.365842243925854</v>
      </c>
      <c r="W247" s="99">
        <v>11.119995137913712</v>
      </c>
      <c r="DA247" s="63" t="s">
        <v>3071</v>
      </c>
    </row>
    <row r="248" spans="1:105" ht="12" customHeight="1" x14ac:dyDescent="0.25">
      <c r="A248" s="97" t="s">
        <v>123</v>
      </c>
      <c r="B248" s="99">
        <v>9.6087102217058593</v>
      </c>
      <c r="C248" s="99">
        <v>9.5457561271739735</v>
      </c>
      <c r="D248" s="99">
        <v>9.5478783133772254</v>
      </c>
      <c r="E248" s="99">
        <v>9.3030108218931158</v>
      </c>
      <c r="F248" s="99">
        <v>9.321078395961532</v>
      </c>
      <c r="G248" s="99">
        <v>9.2982538500615295</v>
      </c>
      <c r="H248" s="99">
        <v>9.288741280258547</v>
      </c>
      <c r="I248" s="99">
        <v>9.2061090019956104</v>
      </c>
      <c r="J248" s="99">
        <v>9.1821733316151679</v>
      </c>
      <c r="K248" s="99">
        <v>8.9504702552656052</v>
      </c>
      <c r="L248" s="99">
        <v>9.3876174136348407</v>
      </c>
      <c r="M248" s="99">
        <v>9.3204894763376966</v>
      </c>
      <c r="N248" s="99">
        <v>9.1655754212418952</v>
      </c>
      <c r="O248" s="99">
        <v>9.7003488267852287</v>
      </c>
      <c r="P248" s="99">
        <v>10.112035527469912</v>
      </c>
      <c r="Q248" s="99">
        <v>9.7564762340689093</v>
      </c>
      <c r="R248" s="99">
        <v>10.218481130650224</v>
      </c>
      <c r="S248" s="99">
        <v>10.528680237397866</v>
      </c>
      <c r="T248" s="99">
        <v>10.739126204806126</v>
      </c>
      <c r="U248" s="99">
        <v>10.233713861972063</v>
      </c>
      <c r="V248" s="99">
        <v>10.359821612939722</v>
      </c>
      <c r="W248" s="99">
        <v>11.227161474486612</v>
      </c>
      <c r="DA248" s="63" t="s">
        <v>3072</v>
      </c>
    </row>
    <row r="249" spans="1:105" ht="12" customHeight="1" x14ac:dyDescent="0.25">
      <c r="A249" s="100" t="s">
        <v>50</v>
      </c>
      <c r="B249" s="102">
        <v>1.6210281375667259</v>
      </c>
      <c r="C249" s="102">
        <v>1.9901697180603524</v>
      </c>
      <c r="D249" s="102">
        <v>1.6723681554506729</v>
      </c>
      <c r="E249" s="102">
        <v>1.3591902605034338</v>
      </c>
      <c r="F249" s="102">
        <v>1.4442343380972988</v>
      </c>
      <c r="G249" s="102">
        <v>1.47360917090985</v>
      </c>
      <c r="H249" s="102">
        <v>1.5325015692616903</v>
      </c>
      <c r="I249" s="102">
        <v>1.3809800914977017</v>
      </c>
      <c r="J249" s="102">
        <v>1.2923890687479784</v>
      </c>
      <c r="K249" s="102">
        <v>1.2047809508419667</v>
      </c>
      <c r="L249" s="102">
        <v>1.261168755135087</v>
      </c>
      <c r="M249" s="102">
        <v>1.3207556006571779</v>
      </c>
      <c r="N249" s="102">
        <v>1.0981780806581798</v>
      </c>
      <c r="O249" s="102">
        <v>0.96759542032447443</v>
      </c>
      <c r="P249" s="102">
        <v>1.3387762289351346</v>
      </c>
      <c r="Q249" s="102">
        <v>0.8456364114965319</v>
      </c>
      <c r="R249" s="102">
        <v>1.0563845219793118</v>
      </c>
      <c r="S249" s="102">
        <v>1.2774513446624869</v>
      </c>
      <c r="T249" s="102">
        <v>1.3525813630079846</v>
      </c>
      <c r="U249" s="102">
        <v>1.353157311363812</v>
      </c>
      <c r="V249" s="102">
        <v>1.2801875925889563</v>
      </c>
      <c r="W249" s="102">
        <v>1.2507843180403382</v>
      </c>
      <c r="DA249" s="131" t="s">
        <v>3073</v>
      </c>
    </row>
    <row r="250" spans="1:105" ht="12" customHeight="1" x14ac:dyDescent="0.25">
      <c r="A250" s="103" t="s">
        <v>52</v>
      </c>
      <c r="B250" s="105">
        <v>7.9876820841391361</v>
      </c>
      <c r="C250" s="105">
        <v>7.5555864091136229</v>
      </c>
      <c r="D250" s="105">
        <v>7.8755101579265547</v>
      </c>
      <c r="E250" s="105">
        <v>7.9438205613896828</v>
      </c>
      <c r="F250" s="105">
        <v>7.8768440578642318</v>
      </c>
      <c r="G250" s="105">
        <v>7.8246446791516826</v>
      </c>
      <c r="H250" s="105">
        <v>7.7562397109968542</v>
      </c>
      <c r="I250" s="105">
        <v>7.8251289104979085</v>
      </c>
      <c r="J250" s="105">
        <v>7.8897842628671899</v>
      </c>
      <c r="K250" s="105">
        <v>7.7456893044236379</v>
      </c>
      <c r="L250" s="105">
        <v>8.126448658499756</v>
      </c>
      <c r="M250" s="105">
        <v>7.9997338756805219</v>
      </c>
      <c r="N250" s="105">
        <v>8.0673973405837192</v>
      </c>
      <c r="O250" s="105">
        <v>8.7327534064607555</v>
      </c>
      <c r="P250" s="105">
        <v>8.7732592985347768</v>
      </c>
      <c r="Q250" s="105">
        <v>8.9108398225723775</v>
      </c>
      <c r="R250" s="105">
        <v>9.162096608670911</v>
      </c>
      <c r="S250" s="105">
        <v>9.2512288927353783</v>
      </c>
      <c r="T250" s="105">
        <v>9.3865448417981412</v>
      </c>
      <c r="U250" s="105">
        <v>8.8805565506082544</v>
      </c>
      <c r="V250" s="105">
        <v>9.0796340203507651</v>
      </c>
      <c r="W250" s="105">
        <v>9.9763771564462722</v>
      </c>
      <c r="DA250" s="132" t="s">
        <v>3074</v>
      </c>
    </row>
    <row r="251" spans="1:105" ht="12" customHeight="1" x14ac:dyDescent="0.25">
      <c r="A251" s="106" t="s">
        <v>122</v>
      </c>
      <c r="B251" s="102">
        <v>11.565646824603517</v>
      </c>
      <c r="C251" s="102">
        <v>11.102651333806339</v>
      </c>
      <c r="D251" s="102">
        <v>11.227224110052754</v>
      </c>
      <c r="E251" s="102">
        <v>11.425408120261434</v>
      </c>
      <c r="F251" s="102">
        <v>11.469634513546511</v>
      </c>
      <c r="G251" s="102">
        <v>10.998664949074623</v>
      </c>
      <c r="H251" s="102">
        <v>11.206391902591353</v>
      </c>
      <c r="I251" s="102">
        <v>11.137337932386044</v>
      </c>
      <c r="J251" s="102">
        <v>11.102872430509839</v>
      </c>
      <c r="K251" s="102">
        <v>10.703661289222843</v>
      </c>
      <c r="L251" s="102">
        <v>11.217397739620548</v>
      </c>
      <c r="M251" s="102">
        <v>11.715492747286465</v>
      </c>
      <c r="N251" s="102">
        <v>11.897693589473869</v>
      </c>
      <c r="O251" s="102">
        <v>12.250673002784108</v>
      </c>
      <c r="P251" s="102">
        <v>11.675519903219392</v>
      </c>
      <c r="Q251" s="102">
        <v>11.970889742178235</v>
      </c>
      <c r="R251" s="102">
        <v>12.254074107700538</v>
      </c>
      <c r="S251" s="102">
        <v>12.611504806103534</v>
      </c>
      <c r="T251" s="102">
        <v>12.762142343588339</v>
      </c>
      <c r="U251" s="102">
        <v>12.667139534568411</v>
      </c>
      <c r="V251" s="102">
        <v>12.837422557736911</v>
      </c>
      <c r="W251" s="102">
        <v>12.93307968826336</v>
      </c>
      <c r="DA251" s="131" t="s">
        <v>3075</v>
      </c>
    </row>
    <row r="252" spans="1:105" ht="12" customHeight="1" x14ac:dyDescent="0.25">
      <c r="A252" s="107" t="s">
        <v>121</v>
      </c>
      <c r="B252" s="105">
        <v>12.265803096217452</v>
      </c>
      <c r="C252" s="105">
        <v>12.107809832662621</v>
      </c>
      <c r="D252" s="105">
        <v>12.562139873798731</v>
      </c>
      <c r="E252" s="105">
        <v>12.882950769898041</v>
      </c>
      <c r="F252" s="105">
        <v>13.054007428112664</v>
      </c>
      <c r="G252" s="105">
        <v>12.703797291240216</v>
      </c>
      <c r="H252" s="105">
        <v>12.862829053512817</v>
      </c>
      <c r="I252" s="105">
        <v>12.613462856907132</v>
      </c>
      <c r="J252" s="105">
        <v>12.29599856801784</v>
      </c>
      <c r="K252" s="105">
        <v>12.432576546504205</v>
      </c>
      <c r="L252" s="105">
        <v>12.523337589950039</v>
      </c>
      <c r="M252" s="105">
        <v>12.917911751596922</v>
      </c>
      <c r="N252" s="105">
        <v>12.780192721541431</v>
      </c>
      <c r="O252" s="105">
        <v>12.996460361447712</v>
      </c>
      <c r="P252" s="105">
        <v>12.882060027277786</v>
      </c>
      <c r="Q252" s="105">
        <v>13.062186658069196</v>
      </c>
      <c r="R252" s="105">
        <v>13.388126067797813</v>
      </c>
      <c r="S252" s="105">
        <v>13.696516990079349</v>
      </c>
      <c r="T252" s="105">
        <v>13.697075087097152</v>
      </c>
      <c r="U252" s="105">
        <v>13.59778274115688</v>
      </c>
      <c r="V252" s="105">
        <v>13.668400248730082</v>
      </c>
      <c r="W252" s="105">
        <v>14.110042344780785</v>
      </c>
      <c r="DA252" s="132" t="s">
        <v>3076</v>
      </c>
    </row>
    <row r="253" spans="1:105" ht="12" customHeight="1" x14ac:dyDescent="0.25">
      <c r="A253" s="108" t="s">
        <v>53</v>
      </c>
      <c r="B253" s="99">
        <v>4.3924324183270995</v>
      </c>
      <c r="C253" s="99">
        <v>4.277426718527666</v>
      </c>
      <c r="D253" s="99">
        <v>4.2985784187690355</v>
      </c>
      <c r="E253" s="99">
        <v>4.3241633417366367</v>
      </c>
      <c r="F253" s="99">
        <v>4.3396274260729015</v>
      </c>
      <c r="G253" s="99">
        <v>4.1725952893090481</v>
      </c>
      <c r="H253" s="99">
        <v>3.8937696295762589</v>
      </c>
      <c r="I253" s="99">
        <v>3.9235750133665204</v>
      </c>
      <c r="J253" s="99">
        <v>3.5819486981245525</v>
      </c>
      <c r="K253" s="99">
        <v>3.6316569056224304</v>
      </c>
      <c r="L253" s="99">
        <v>3.9623457957668715</v>
      </c>
      <c r="M253" s="99">
        <v>3.8085920333628271</v>
      </c>
      <c r="N253" s="99">
        <v>3.7052179517423141</v>
      </c>
      <c r="O253" s="99">
        <v>3.7834156258702318</v>
      </c>
      <c r="P253" s="99">
        <v>3.6886013828860817</v>
      </c>
      <c r="Q253" s="99">
        <v>3.5744602439222164</v>
      </c>
      <c r="R253" s="99">
        <v>3.6807387099575681</v>
      </c>
      <c r="S253" s="99">
        <v>3.9615112895232896</v>
      </c>
      <c r="T253" s="99">
        <v>3.9939450957160236</v>
      </c>
      <c r="U253" s="99">
        <v>3.898107545865229</v>
      </c>
      <c r="V253" s="99">
        <v>3.8707688470298547</v>
      </c>
      <c r="W253" s="99">
        <v>4.1019279006579064</v>
      </c>
      <c r="DA253" s="63" t="s">
        <v>3077</v>
      </c>
    </row>
    <row r="254" spans="1:105" ht="12" customHeight="1" x14ac:dyDescent="0.25">
      <c r="A254" s="108" t="s">
        <v>52</v>
      </c>
      <c r="B254" s="99">
        <v>7.8733706778903514</v>
      </c>
      <c r="C254" s="99">
        <v>7.8303831141349587</v>
      </c>
      <c r="D254" s="99">
        <v>8.2635614550296932</v>
      </c>
      <c r="E254" s="99">
        <v>8.5587874281614091</v>
      </c>
      <c r="F254" s="99">
        <v>8.7143800020397588</v>
      </c>
      <c r="G254" s="99">
        <v>8.531202001931165</v>
      </c>
      <c r="H254" s="99">
        <v>8.9690594239365549</v>
      </c>
      <c r="I254" s="99">
        <v>8.6898878435406122</v>
      </c>
      <c r="J254" s="99">
        <v>8.7140498698932856</v>
      </c>
      <c r="K254" s="99">
        <v>8.8009196408817729</v>
      </c>
      <c r="L254" s="99">
        <v>8.5609917941831721</v>
      </c>
      <c r="M254" s="99">
        <v>9.1093197182340919</v>
      </c>
      <c r="N254" s="99">
        <v>9.0749747697991161</v>
      </c>
      <c r="O254" s="99">
        <v>9.2130447355774781</v>
      </c>
      <c r="P254" s="99">
        <v>9.1934586443917059</v>
      </c>
      <c r="Q254" s="99">
        <v>9.4877264141469819</v>
      </c>
      <c r="R254" s="99">
        <v>9.7073873578402434</v>
      </c>
      <c r="S254" s="99">
        <v>9.7350057005560586</v>
      </c>
      <c r="T254" s="99">
        <v>9.7031299913811324</v>
      </c>
      <c r="U254" s="99">
        <v>9.6996751952916487</v>
      </c>
      <c r="V254" s="99">
        <v>9.7976314017002295</v>
      </c>
      <c r="W254" s="99">
        <v>10.008114444122883</v>
      </c>
      <c r="DA254" s="63" t="s">
        <v>3078</v>
      </c>
    </row>
    <row r="255" spans="1:105" ht="12" customHeight="1" x14ac:dyDescent="0.25">
      <c r="A255" s="121" t="s">
        <v>54</v>
      </c>
      <c r="B255" s="123">
        <v>5.0720930385655514</v>
      </c>
      <c r="C255" s="123">
        <v>5.1936061001052289</v>
      </c>
      <c r="D255" s="123">
        <v>5.303594895512628</v>
      </c>
      <c r="E255" s="123">
        <v>5.2923200096340075</v>
      </c>
      <c r="F255" s="123">
        <v>5.2059672090915594</v>
      </c>
      <c r="G255" s="123">
        <v>5.2753366042677907</v>
      </c>
      <c r="H255" s="123">
        <v>5.5434332285780972</v>
      </c>
      <c r="I255" s="123">
        <v>5.6001618389267245</v>
      </c>
      <c r="J255" s="123">
        <v>5.528963478759942</v>
      </c>
      <c r="K255" s="123">
        <v>5.1077160247790712</v>
      </c>
      <c r="L255" s="123">
        <v>5.6225124505834794</v>
      </c>
      <c r="M255" s="123">
        <v>5.3756323034070288</v>
      </c>
      <c r="N255" s="123">
        <v>5.3080207878610839</v>
      </c>
      <c r="O255" s="123">
        <v>5.1652464966304006</v>
      </c>
      <c r="P255" s="123">
        <v>4.9566305225174201</v>
      </c>
      <c r="Q255" s="123">
        <v>5.0422607167176077</v>
      </c>
      <c r="R255" s="123">
        <v>4.97186528485115</v>
      </c>
      <c r="S255" s="123">
        <v>5.1611852654610484</v>
      </c>
      <c r="T255" s="123">
        <v>5.2339486301401177</v>
      </c>
      <c r="U255" s="123">
        <v>5.0694641561161236</v>
      </c>
      <c r="V255" s="123">
        <v>5.1989578807772681</v>
      </c>
      <c r="W255" s="123">
        <v>5.1146949450778019</v>
      </c>
      <c r="DA255" s="130" t="s">
        <v>3079</v>
      </c>
    </row>
    <row r="256" spans="1:105" ht="12" customHeight="1" x14ac:dyDescent="0.25">
      <c r="A256" s="97" t="s">
        <v>50</v>
      </c>
      <c r="B256" s="99">
        <v>6.6119208725618277</v>
      </c>
      <c r="C256" s="99">
        <v>6.4058686921157779</v>
      </c>
      <c r="D256" s="99">
        <v>6.4909092690208556</v>
      </c>
      <c r="E256" s="99">
        <v>6.3381220577121908</v>
      </c>
      <c r="F256" s="99">
        <v>6.3114225719754158</v>
      </c>
      <c r="G256" s="99">
        <v>6.1485241924879146</v>
      </c>
      <c r="H256" s="99">
        <v>6.0966581480496531</v>
      </c>
      <c r="I256" s="99">
        <v>6.3133949007088797</v>
      </c>
      <c r="J256" s="99">
        <v>6.019268791231573</v>
      </c>
      <c r="K256" s="99">
        <v>6.0304170132540422</v>
      </c>
      <c r="L256" s="99">
        <v>6.0678314651122811</v>
      </c>
      <c r="M256" s="99">
        <v>6.1247725819821044</v>
      </c>
      <c r="N256" s="99">
        <v>5.8419492179695718</v>
      </c>
      <c r="O256" s="99">
        <v>5.8133795155031285</v>
      </c>
      <c r="P256" s="99">
        <v>5.775831169292359</v>
      </c>
      <c r="Q256" s="99">
        <v>5.7429053258221359</v>
      </c>
      <c r="R256" s="99">
        <v>5.4519499006219778</v>
      </c>
      <c r="S256" s="99">
        <v>5.7866464185257707</v>
      </c>
      <c r="T256" s="99">
        <v>5.88148635029484</v>
      </c>
      <c r="U256" s="99">
        <v>5.6385732781020765</v>
      </c>
      <c r="V256" s="99">
        <v>5.7911431076600168</v>
      </c>
      <c r="W256" s="99">
        <v>5.6061685911442574</v>
      </c>
      <c r="DA256" s="63" t="s">
        <v>3080</v>
      </c>
    </row>
    <row r="257" spans="1:105" ht="12" customHeight="1" x14ac:dyDescent="0.25">
      <c r="A257" s="109" t="s">
        <v>120</v>
      </c>
      <c r="B257" s="110">
        <v>4.5169575496410612</v>
      </c>
      <c r="C257" s="110">
        <v>4.7607632348568831</v>
      </c>
      <c r="D257" s="110">
        <v>4.8680779630573809</v>
      </c>
      <c r="E257" s="110">
        <v>4.8950533024526219</v>
      </c>
      <c r="F257" s="110">
        <v>4.765322972158808</v>
      </c>
      <c r="G257" s="110">
        <v>4.9307433641536704</v>
      </c>
      <c r="H257" s="110">
        <v>5.3361085022845014</v>
      </c>
      <c r="I257" s="110">
        <v>5.3408447383544368</v>
      </c>
      <c r="J257" s="110">
        <v>5.3562684465306551</v>
      </c>
      <c r="K257" s="110">
        <v>4.7934027203546474</v>
      </c>
      <c r="L257" s="110">
        <v>5.4752471044822908</v>
      </c>
      <c r="M257" s="110">
        <v>5.1354141361811827</v>
      </c>
      <c r="N257" s="110">
        <v>5.1427676645625953</v>
      </c>
      <c r="O257" s="110">
        <v>4.969550138174947</v>
      </c>
      <c r="P257" s="110">
        <v>4.7140275806375724</v>
      </c>
      <c r="Q257" s="110">
        <v>4.8410668786949156</v>
      </c>
      <c r="R257" s="110">
        <v>4.8418010909840659</v>
      </c>
      <c r="S257" s="110">
        <v>5.0005014144361528</v>
      </c>
      <c r="T257" s="110">
        <v>5.0760646509400491</v>
      </c>
      <c r="U257" s="110">
        <v>4.9381930247002606</v>
      </c>
      <c r="V257" s="110">
        <v>5.0686997454320286</v>
      </c>
      <c r="W257" s="110">
        <v>5.0102544813004215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1.4781021597584867</v>
      </c>
      <c r="C259" s="118">
        <f t="shared" si="103"/>
        <v>1.4513305488247594</v>
      </c>
      <c r="D259" s="118">
        <f t="shared" si="103"/>
        <v>1.4656383651810463</v>
      </c>
      <c r="E259" s="118">
        <f t="shared" si="103"/>
        <v>1.460720456821367</v>
      </c>
      <c r="F259" s="118">
        <f t="shared" si="103"/>
        <v>1.5310389444791976</v>
      </c>
      <c r="G259" s="118">
        <f t="shared" si="103"/>
        <v>1.5073083868276032</v>
      </c>
      <c r="H259" s="118">
        <f t="shared" si="103"/>
        <v>1.4373791886788359</v>
      </c>
      <c r="I259" s="118">
        <f t="shared" si="103"/>
        <v>1.4182909451330719</v>
      </c>
      <c r="J259" s="118">
        <f t="shared" si="103"/>
        <v>1.3304793367728376</v>
      </c>
      <c r="K259" s="118">
        <f t="shared" si="103"/>
        <v>1.2871236638815975</v>
      </c>
      <c r="L259" s="118">
        <f t="shared" si="103"/>
        <v>1.290634747648558</v>
      </c>
      <c r="M259" s="118">
        <f t="shared" si="103"/>
        <v>1.2762869229082479</v>
      </c>
      <c r="N259" s="118">
        <f t="shared" si="103"/>
        <v>1.1843825789198275</v>
      </c>
      <c r="O259" s="118">
        <f t="shared" si="103"/>
        <v>1.1394179903917765</v>
      </c>
      <c r="P259" s="118">
        <f t="shared" si="103"/>
        <v>1.0754902755096032</v>
      </c>
      <c r="Q259" s="118">
        <f t="shared" si="103"/>
        <v>1.0185426811645271</v>
      </c>
      <c r="R259" s="118">
        <f t="shared" ref="R259:V259" si="104">R260+R262+R264+R273</f>
        <v>0.9811521066105664</v>
      </c>
      <c r="S259" s="118">
        <f t="shared" si="104"/>
        <v>0.98360633580538059</v>
      </c>
      <c r="T259" s="118">
        <f t="shared" si="104"/>
        <v>0.96235094615157457</v>
      </c>
      <c r="U259" s="118">
        <f t="shared" si="104"/>
        <v>0.87978526535961099</v>
      </c>
      <c r="V259" s="118">
        <f t="shared" si="104"/>
        <v>0.85647355267177172</v>
      </c>
      <c r="W259" s="118">
        <f t="shared" ref="W259" si="105">W260+W262+W264+W273</f>
        <v>0.84772208115055891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0.81865171960296335</v>
      </c>
      <c r="C264" s="123">
        <v>0.81715611835649582</v>
      </c>
      <c r="D264" s="123">
        <v>0.81140476925734006</v>
      </c>
      <c r="E264" s="123">
        <v>0.80496528012296675</v>
      </c>
      <c r="F264" s="123">
        <v>0.855805671083119</v>
      </c>
      <c r="G264" s="123">
        <v>0.85443738387002399</v>
      </c>
      <c r="H264" s="123">
        <v>0.81413824899607201</v>
      </c>
      <c r="I264" s="123">
        <v>0.78751932648309386</v>
      </c>
      <c r="J264" s="123">
        <v>0.74289979019939467</v>
      </c>
      <c r="K264" s="123">
        <v>0.71278229696045625</v>
      </c>
      <c r="L264" s="123">
        <v>0.72551166046693061</v>
      </c>
      <c r="M264" s="123">
        <v>0.71940984450942314</v>
      </c>
      <c r="N264" s="123">
        <v>0.66779272009977375</v>
      </c>
      <c r="O264" s="123">
        <v>0.63582774024868027</v>
      </c>
      <c r="P264" s="123">
        <v>0.58358041964186202</v>
      </c>
      <c r="Q264" s="123">
        <v>0.54108107535997763</v>
      </c>
      <c r="R264" s="123">
        <v>0.54752951744386558</v>
      </c>
      <c r="S264" s="123">
        <v>0.54265288397730727</v>
      </c>
      <c r="T264" s="123">
        <v>0.53253634729084975</v>
      </c>
      <c r="U264" s="123">
        <v>0.486452480501047</v>
      </c>
      <c r="V264" s="123">
        <v>0.46883154514184572</v>
      </c>
      <c r="W264" s="123">
        <v>0.48315004610461959</v>
      </c>
      <c r="DA264" s="130" t="s">
        <v>3238</v>
      </c>
    </row>
    <row r="265" spans="1:105" ht="12" customHeight="1" x14ac:dyDescent="0.25">
      <c r="A265" s="97" t="s">
        <v>124</v>
      </c>
      <c r="B265" s="99">
        <v>4.0313604445775786</v>
      </c>
      <c r="C265" s="99">
        <v>3.9125456785833248</v>
      </c>
      <c r="D265" s="99">
        <v>3.8844732122854118</v>
      </c>
      <c r="E265" s="99">
        <v>3.7024014909532665</v>
      </c>
      <c r="F265" s="99">
        <v>3.7576062378655122</v>
      </c>
      <c r="G265" s="99">
        <v>3.722836588079947</v>
      </c>
      <c r="H265" s="99">
        <v>3.561478720675018</v>
      </c>
      <c r="I265" s="99">
        <v>3.5736349132816652</v>
      </c>
      <c r="J265" s="99">
        <v>3.5441267752498984</v>
      </c>
      <c r="K265" s="99">
        <v>3.5008283727264948</v>
      </c>
      <c r="L265" s="99">
        <v>3.6221056583770146</v>
      </c>
      <c r="M265" s="99">
        <v>3.6837609822738657</v>
      </c>
      <c r="N265" s="99">
        <v>3.5813948359424463</v>
      </c>
      <c r="O265" s="99">
        <v>3.6497801676329611</v>
      </c>
      <c r="P265" s="99">
        <v>3.6115398692555276</v>
      </c>
      <c r="Q265" s="99">
        <v>3.4843533906398525</v>
      </c>
      <c r="R265" s="99">
        <v>3.5028993677286402</v>
      </c>
      <c r="S265" s="99">
        <v>3.5110025879984681</v>
      </c>
      <c r="T265" s="99">
        <v>3.4106515825682218</v>
      </c>
      <c r="U265" s="99">
        <v>3.1666453815857274</v>
      </c>
      <c r="V265" s="99">
        <v>3.1073251495759702</v>
      </c>
      <c r="W265" s="99">
        <v>3.2767417771402254</v>
      </c>
      <c r="DA265" s="63" t="s">
        <v>3239</v>
      </c>
    </row>
    <row r="266" spans="1:105" ht="12" customHeight="1" x14ac:dyDescent="0.25">
      <c r="A266" s="97" t="s">
        <v>123</v>
      </c>
      <c r="B266" s="99">
        <v>0.65378232123164515</v>
      </c>
      <c r="C266" s="99">
        <v>0.80759389217782018</v>
      </c>
      <c r="D266" s="99">
        <v>0.67118269752577453</v>
      </c>
      <c r="E266" s="99">
        <v>0.53986876738470868</v>
      </c>
      <c r="F266" s="99">
        <v>0.56393035903702859</v>
      </c>
      <c r="G266" s="99">
        <v>0.57374691521950438</v>
      </c>
      <c r="H266" s="99">
        <v>0.59420713156019533</v>
      </c>
      <c r="I266" s="99">
        <v>0.53390157814861017</v>
      </c>
      <c r="J266" s="99">
        <v>0.49843509380675438</v>
      </c>
      <c r="K266" s="99">
        <v>0.46227864613926256</v>
      </c>
      <c r="L266" s="99">
        <v>0.47841843095320419</v>
      </c>
      <c r="M266" s="99">
        <v>0.50020303537595878</v>
      </c>
      <c r="N266" s="99">
        <v>0.41048408483550303</v>
      </c>
      <c r="O266" s="99">
        <v>0.358220464339078</v>
      </c>
      <c r="P266" s="99">
        <v>0.49287506384613622</v>
      </c>
      <c r="Q266" s="99">
        <v>0.30969568777058837</v>
      </c>
      <c r="R266" s="99">
        <v>0.36658580475898156</v>
      </c>
      <c r="S266" s="99">
        <v>0.43205772464320658</v>
      </c>
      <c r="T266" s="99">
        <v>0.4322720868506143</v>
      </c>
      <c r="U266" s="99">
        <v>0.41857733493803945</v>
      </c>
      <c r="V266" s="99">
        <v>0.38412752980721543</v>
      </c>
      <c r="W266" s="99">
        <v>0.37349765127002266</v>
      </c>
      <c r="DA266" s="63" t="s">
        <v>3240</v>
      </c>
    </row>
    <row r="267" spans="1:105" ht="12" customHeight="1" x14ac:dyDescent="0.25">
      <c r="A267" s="100" t="s">
        <v>50</v>
      </c>
      <c r="B267" s="102">
        <v>0.65378232123164515</v>
      </c>
      <c r="C267" s="102">
        <v>0.80759389217782018</v>
      </c>
      <c r="D267" s="102">
        <v>0.67118269752577453</v>
      </c>
      <c r="E267" s="102">
        <v>0.53986876738470868</v>
      </c>
      <c r="F267" s="102">
        <v>0.56393035903702859</v>
      </c>
      <c r="G267" s="102">
        <v>0.57374691521950438</v>
      </c>
      <c r="H267" s="102">
        <v>0.59420713156019533</v>
      </c>
      <c r="I267" s="102">
        <v>0.53390157814861017</v>
      </c>
      <c r="J267" s="102">
        <v>0.49843509380675438</v>
      </c>
      <c r="K267" s="102">
        <v>0.46227864613926256</v>
      </c>
      <c r="L267" s="102">
        <v>0.47841843095320419</v>
      </c>
      <c r="M267" s="102">
        <v>0.50020303537595878</v>
      </c>
      <c r="N267" s="102">
        <v>0.41048408483550303</v>
      </c>
      <c r="O267" s="102">
        <v>0.358220464339078</v>
      </c>
      <c r="P267" s="102">
        <v>0.49287506384613622</v>
      </c>
      <c r="Q267" s="102">
        <v>0.30969568777058837</v>
      </c>
      <c r="R267" s="102">
        <v>0.36658580475898156</v>
      </c>
      <c r="S267" s="102">
        <v>0.43205772464320658</v>
      </c>
      <c r="T267" s="102">
        <v>0.4322720868506143</v>
      </c>
      <c r="U267" s="102">
        <v>0.41857733493803945</v>
      </c>
      <c r="V267" s="102">
        <v>0.38412752980721543</v>
      </c>
      <c r="W267" s="102">
        <v>0.37349765127002266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0.65945044015552334</v>
      </c>
      <c r="C273" s="123">
        <v>0.63417443046826349</v>
      </c>
      <c r="D273" s="123">
        <v>0.65423359592370622</v>
      </c>
      <c r="E273" s="123">
        <v>0.65575517669840022</v>
      </c>
      <c r="F273" s="123">
        <v>0.67523327339607864</v>
      </c>
      <c r="G273" s="123">
        <v>0.65287100295757916</v>
      </c>
      <c r="H273" s="123">
        <v>0.62324093968276384</v>
      </c>
      <c r="I273" s="123">
        <v>0.63077161864997799</v>
      </c>
      <c r="J273" s="123">
        <v>0.58757954657344291</v>
      </c>
      <c r="K273" s="123">
        <v>0.57434136692114124</v>
      </c>
      <c r="L273" s="123">
        <v>0.56512308718162751</v>
      </c>
      <c r="M273" s="123">
        <v>0.55687707839882461</v>
      </c>
      <c r="N273" s="123">
        <v>0.51658985882005382</v>
      </c>
      <c r="O273" s="123">
        <v>0.50359025014309633</v>
      </c>
      <c r="P273" s="123">
        <v>0.49190985586774122</v>
      </c>
      <c r="Q273" s="123">
        <v>0.47746160580454944</v>
      </c>
      <c r="R273" s="123">
        <v>0.43362258916670077</v>
      </c>
      <c r="S273" s="123">
        <v>0.44095345182807333</v>
      </c>
      <c r="T273" s="123">
        <v>0.42981459886072482</v>
      </c>
      <c r="U273" s="123">
        <v>0.39333278485856399</v>
      </c>
      <c r="V273" s="123">
        <v>0.387642007529926</v>
      </c>
      <c r="W273" s="123">
        <v>0.36457203504593932</v>
      </c>
      <c r="DA273" s="130" t="s">
        <v>3247</v>
      </c>
    </row>
    <row r="274" spans="1:105" ht="12" customHeight="1" x14ac:dyDescent="0.25">
      <c r="A274" s="97" t="s">
        <v>50</v>
      </c>
      <c r="B274" s="99">
        <v>2.488625773297823</v>
      </c>
      <c r="C274" s="99">
        <v>2.4103061415111844</v>
      </c>
      <c r="D274" s="99">
        <v>2.437817411352071</v>
      </c>
      <c r="E274" s="99">
        <v>2.3820264559977771</v>
      </c>
      <c r="F274" s="99">
        <v>2.3692080964169344</v>
      </c>
      <c r="G274" s="99">
        <v>2.3072239911432479</v>
      </c>
      <c r="H274" s="99">
        <v>2.2862959202985365</v>
      </c>
      <c r="I274" s="99">
        <v>2.365663655704823</v>
      </c>
      <c r="J274" s="99">
        <v>2.2557999317558433</v>
      </c>
      <c r="K274" s="99">
        <v>2.2603830950963046</v>
      </c>
      <c r="L274" s="99">
        <v>2.2740115863013068</v>
      </c>
      <c r="M274" s="99">
        <v>2.2935444356663774</v>
      </c>
      <c r="N274" s="99">
        <v>2.1856779028115243</v>
      </c>
      <c r="O274" s="99">
        <v>2.1714468810798957</v>
      </c>
      <c r="P274" s="99">
        <v>2.1529485430300506</v>
      </c>
      <c r="Q274" s="99">
        <v>2.1401909589948929</v>
      </c>
      <c r="R274" s="99">
        <v>2.0341824967026865</v>
      </c>
      <c r="S274" s="99">
        <v>2.157362740434956</v>
      </c>
      <c r="T274" s="99">
        <v>2.192635417322609</v>
      </c>
      <c r="U274" s="99">
        <v>2.0985765305683448</v>
      </c>
      <c r="V274" s="99">
        <v>2.1499570412126419</v>
      </c>
      <c r="W274" s="99">
        <v>2.0801671294896722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304.88577786318763</v>
      </c>
      <c r="D279" s="117">
        <f t="shared" si="108"/>
        <v>299.04497678159657</v>
      </c>
      <c r="E279" s="117">
        <f t="shared" si="108"/>
        <v>299.90622554062264</v>
      </c>
      <c r="F279" s="117">
        <f t="shared" si="108"/>
        <v>292.39713635219499</v>
      </c>
      <c r="G279" s="117">
        <f t="shared" si="108"/>
        <v>225.62693442809552</v>
      </c>
      <c r="H279" s="117">
        <f t="shared" si="108"/>
        <v>336.24327493950727</v>
      </c>
      <c r="I279" s="117">
        <f t="shared" si="108"/>
        <v>265.43742927124964</v>
      </c>
      <c r="J279" s="117">
        <f t="shared" si="108"/>
        <v>334.36524955539875</v>
      </c>
      <c r="K279" s="117">
        <f t="shared" si="108"/>
        <v>263.41668010106497</v>
      </c>
      <c r="L279" s="117">
        <f t="shared" si="108"/>
        <v>316.36323306062712</v>
      </c>
      <c r="M279" s="117">
        <f t="shared" si="108"/>
        <v>214.95557166679649</v>
      </c>
      <c r="N279" s="117">
        <f t="shared" si="108"/>
        <v>275.53997110381164</v>
      </c>
      <c r="O279" s="117">
        <f t="shared" si="108"/>
        <v>251.77257692955493</v>
      </c>
      <c r="P279" s="117">
        <f t="shared" si="108"/>
        <v>151.00447889932775</v>
      </c>
      <c r="Q279" s="117">
        <f t="shared" si="108"/>
        <v>200.85403383228862</v>
      </c>
      <c r="R279" s="117">
        <f t="shared" ref="R279:V279" si="109">R280+R282+R284+R293</f>
        <v>237.27621053748621</v>
      </c>
      <c r="S279" s="117">
        <f t="shared" si="109"/>
        <v>222.47073350435315</v>
      </c>
      <c r="T279" s="117">
        <f t="shared" si="109"/>
        <v>223.52313981109313</v>
      </c>
      <c r="U279" s="117">
        <f t="shared" si="109"/>
        <v>204.75549884262446</v>
      </c>
      <c r="V279" s="117">
        <f t="shared" si="109"/>
        <v>174.7762815023905</v>
      </c>
      <c r="W279" s="117">
        <f t="shared" ref="W279" si="110">W280+W282+W284+W293</f>
        <v>179.17314990010368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245.23724474789017</v>
      </c>
      <c r="D280" s="122">
        <f t="shared" si="111"/>
        <v>241.50938571997725</v>
      </c>
      <c r="E280" s="122">
        <f t="shared" si="111"/>
        <v>239.64372144931869</v>
      </c>
      <c r="F280" s="122">
        <f t="shared" si="111"/>
        <v>234.02686619185857</v>
      </c>
      <c r="G280" s="122">
        <f t="shared" si="111"/>
        <v>175.88443767112443</v>
      </c>
      <c r="H280" s="122">
        <f t="shared" si="111"/>
        <v>266.10671196885642</v>
      </c>
      <c r="I280" s="122">
        <f t="shared" si="111"/>
        <v>211.18929972387761</v>
      </c>
      <c r="J280" s="122">
        <f t="shared" si="111"/>
        <v>273.27179576270527</v>
      </c>
      <c r="K280" s="122">
        <f t="shared" si="111"/>
        <v>211.97649112453269</v>
      </c>
      <c r="L280" s="122">
        <f t="shared" si="111"/>
        <v>258.42482145960878</v>
      </c>
      <c r="M280" s="122">
        <f t="shared" si="111"/>
        <v>172.04912317380285</v>
      </c>
      <c r="N280" s="122">
        <f t="shared" si="111"/>
        <v>225.72338122752703</v>
      </c>
      <c r="O280" s="122">
        <f t="shared" si="111"/>
        <v>210.81133484037937</v>
      </c>
      <c r="P280" s="122">
        <f t="shared" si="111"/>
        <v>119.88715521821679</v>
      </c>
      <c r="Q280" s="122">
        <f t="shared" si="111"/>
        <v>160.70280622234026</v>
      </c>
      <c r="R280" s="122">
        <f t="shared" si="111"/>
        <v>185.66610969526857</v>
      </c>
      <c r="S280" s="122">
        <f t="shared" si="111"/>
        <v>170.5066302861724</v>
      </c>
      <c r="T280" s="122">
        <f t="shared" si="111"/>
        <v>169.63188322223894</v>
      </c>
      <c r="U280" s="122">
        <f t="shared" si="111"/>
        <v>150.98527685786993</v>
      </c>
      <c r="V280" s="122">
        <f t="shared" si="111"/>
        <v>125.98994606331472</v>
      </c>
      <c r="W280" s="122">
        <f t="shared" si="111"/>
        <v>131.54777315041673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245.23724474789017</v>
      </c>
      <c r="D281" s="98">
        <v>241.50938571997725</v>
      </c>
      <c r="E281" s="98">
        <v>239.64372144931869</v>
      </c>
      <c r="F281" s="98">
        <v>234.02686619185857</v>
      </c>
      <c r="G281" s="98">
        <v>175.88443767112443</v>
      </c>
      <c r="H281" s="98">
        <v>266.10671196885642</v>
      </c>
      <c r="I281" s="98">
        <v>211.18929972387761</v>
      </c>
      <c r="J281" s="98">
        <v>273.27179576270527</v>
      </c>
      <c r="K281" s="98">
        <v>211.97649112453269</v>
      </c>
      <c r="L281" s="98">
        <v>258.42482145960878</v>
      </c>
      <c r="M281" s="98">
        <v>172.04912317380285</v>
      </c>
      <c r="N281" s="98">
        <v>225.72338122752703</v>
      </c>
      <c r="O281" s="98">
        <v>210.81133484037937</v>
      </c>
      <c r="P281" s="98">
        <v>119.88715521821679</v>
      </c>
      <c r="Q281" s="98">
        <v>160.70280622234026</v>
      </c>
      <c r="R281" s="98">
        <v>185.66610969526857</v>
      </c>
      <c r="S281" s="98">
        <v>170.5066302861724</v>
      </c>
      <c r="T281" s="98">
        <v>169.63188322223894</v>
      </c>
      <c r="U281" s="98">
        <v>150.98527685786993</v>
      </c>
      <c r="V281" s="98">
        <v>125.98994606331472</v>
      </c>
      <c r="W281" s="98">
        <v>131.54777315041673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3.2038048454285013</v>
      </c>
      <c r="D282" s="122">
        <f t="shared" si="112"/>
        <v>2.6449003535121864</v>
      </c>
      <c r="E282" s="122">
        <f t="shared" si="112"/>
        <v>4.9497162226029321</v>
      </c>
      <c r="F282" s="122">
        <f t="shared" si="112"/>
        <v>4.0228161622586276</v>
      </c>
      <c r="G282" s="122">
        <f t="shared" si="112"/>
        <v>4.3582957849912596</v>
      </c>
      <c r="H282" s="122">
        <f t="shared" si="112"/>
        <v>5.6941398498444835</v>
      </c>
      <c r="I282" s="122">
        <f t="shared" si="112"/>
        <v>2.8996819644221343</v>
      </c>
      <c r="J282" s="122">
        <f t="shared" si="112"/>
        <v>2.7423804727051935</v>
      </c>
      <c r="K282" s="122">
        <f t="shared" si="112"/>
        <v>4.2089918303219722</v>
      </c>
      <c r="L282" s="122">
        <f t="shared" si="112"/>
        <v>3.9888598382058431</v>
      </c>
      <c r="M282" s="122">
        <f t="shared" si="112"/>
        <v>2.6762981838449571</v>
      </c>
      <c r="N282" s="122">
        <f t="shared" si="112"/>
        <v>2.9261132624629376</v>
      </c>
      <c r="O282" s="122">
        <f t="shared" si="112"/>
        <v>1.8457715481684609</v>
      </c>
      <c r="P282" s="122">
        <f t="shared" si="112"/>
        <v>1.6677942457938419</v>
      </c>
      <c r="Q282" s="122">
        <f t="shared" si="112"/>
        <v>1.9708657429524654</v>
      </c>
      <c r="R282" s="122">
        <f t="shared" si="112"/>
        <v>3.3404466074074084</v>
      </c>
      <c r="S282" s="122">
        <f t="shared" si="112"/>
        <v>3.2059725340486125</v>
      </c>
      <c r="T282" s="122">
        <f t="shared" si="112"/>
        <v>2.9845559691430217</v>
      </c>
      <c r="U282" s="122">
        <f t="shared" si="112"/>
        <v>3.2109228364341402</v>
      </c>
      <c r="V282" s="122">
        <f t="shared" si="112"/>
        <v>2.4631792178162764</v>
      </c>
      <c r="W282" s="122">
        <f t="shared" si="112"/>
        <v>3.6008246121253515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3.2038048454285013</v>
      </c>
      <c r="D283" s="98">
        <v>2.6449003535121864</v>
      </c>
      <c r="E283" s="98">
        <v>4.9497162226029321</v>
      </c>
      <c r="F283" s="98">
        <v>4.0228161622586276</v>
      </c>
      <c r="G283" s="98">
        <v>4.3582957849912596</v>
      </c>
      <c r="H283" s="98">
        <v>5.6941398498444835</v>
      </c>
      <c r="I283" s="98">
        <v>2.8996819644221343</v>
      </c>
      <c r="J283" s="98">
        <v>2.7423804727051935</v>
      </c>
      <c r="K283" s="98">
        <v>4.2089918303219722</v>
      </c>
      <c r="L283" s="98">
        <v>3.9888598382058431</v>
      </c>
      <c r="M283" s="98">
        <v>2.6762981838449571</v>
      </c>
      <c r="N283" s="98">
        <v>2.9261132624629376</v>
      </c>
      <c r="O283" s="98">
        <v>1.8457715481684609</v>
      </c>
      <c r="P283" s="98">
        <v>1.6677942457938419</v>
      </c>
      <c r="Q283" s="98">
        <v>1.9708657429524654</v>
      </c>
      <c r="R283" s="98">
        <v>3.3404466074074084</v>
      </c>
      <c r="S283" s="98">
        <v>3.2059725340486125</v>
      </c>
      <c r="T283" s="98">
        <v>2.9845559691430217</v>
      </c>
      <c r="U283" s="98">
        <v>3.2109228364341402</v>
      </c>
      <c r="V283" s="98">
        <v>2.4631792178162764</v>
      </c>
      <c r="W283" s="98">
        <v>3.6008246121253515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38.056850079514888</v>
      </c>
      <c r="D284" s="122">
        <v>36.458778765341236</v>
      </c>
      <c r="E284" s="122">
        <v>36.357706721702264</v>
      </c>
      <c r="F284" s="122">
        <v>36.308259725506652</v>
      </c>
      <c r="G284" s="122">
        <v>30.244749615420531</v>
      </c>
      <c r="H284" s="122">
        <v>41.791962571483118</v>
      </c>
      <c r="I284" s="122">
        <v>33.512014635455358</v>
      </c>
      <c r="J284" s="122">
        <v>38.852764101867507</v>
      </c>
      <c r="K284" s="122">
        <v>32.428220608502876</v>
      </c>
      <c r="L284" s="122">
        <v>35.951771545110397</v>
      </c>
      <c r="M284" s="122">
        <v>28.23242049178895</v>
      </c>
      <c r="N284" s="122">
        <v>32.611825232160356</v>
      </c>
      <c r="O284" s="122">
        <v>28.009924385422696</v>
      </c>
      <c r="P284" s="122">
        <v>20.358110621591674</v>
      </c>
      <c r="Q284" s="122">
        <v>26.873005817258196</v>
      </c>
      <c r="R284" s="122">
        <v>33.641775518995793</v>
      </c>
      <c r="S284" s="122">
        <v>34.124565432397588</v>
      </c>
      <c r="T284" s="122">
        <v>35.49174011269384</v>
      </c>
      <c r="U284" s="122">
        <v>35.456979129455334</v>
      </c>
      <c r="V284" s="122">
        <v>32.420657918200014</v>
      </c>
      <c r="W284" s="122">
        <v>31.296593994557949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10.886021875227543</v>
      </c>
      <c r="D285" s="98">
        <v>8.8168785839325601</v>
      </c>
      <c r="E285" s="98">
        <v>12.02892215974761</v>
      </c>
      <c r="F285" s="98">
        <v>12.576408194423459</v>
      </c>
      <c r="G285" s="98">
        <v>9.8675754676706688</v>
      </c>
      <c r="H285" s="98">
        <v>12.817229551966703</v>
      </c>
      <c r="I285" s="98">
        <v>6.5403577772224564</v>
      </c>
      <c r="J285" s="98">
        <v>5.6153485959622484</v>
      </c>
      <c r="K285" s="98">
        <v>6.5721365103583622</v>
      </c>
      <c r="L285" s="98">
        <v>8.0420278978599384</v>
      </c>
      <c r="M285" s="98">
        <v>5.4813491448335867</v>
      </c>
      <c r="N285" s="98">
        <v>4.0987023489413499</v>
      </c>
      <c r="O285" s="98">
        <v>0.91783246171350008</v>
      </c>
      <c r="P285" s="98">
        <v>0.62824680753592732</v>
      </c>
      <c r="Q285" s="98">
        <v>0.79705468557488701</v>
      </c>
      <c r="R285" s="98">
        <v>3.8275154734570718</v>
      </c>
      <c r="S285" s="98">
        <v>4.9538016991138862</v>
      </c>
      <c r="T285" s="98">
        <v>6.2701105456457187</v>
      </c>
      <c r="U285" s="98">
        <v>5.4381383724103136</v>
      </c>
      <c r="V285" s="98">
        <v>4.7546927810402178</v>
      </c>
      <c r="W285" s="98">
        <v>3.9435996890273697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5.455743570104545E-3</v>
      </c>
      <c r="D286" s="98">
        <v>9.0466625232820206E-3</v>
      </c>
      <c r="E286" s="98">
        <v>3.494901731313528E-2</v>
      </c>
      <c r="F286" s="98">
        <v>2.1701828253879861E-2</v>
      </c>
      <c r="G286" s="98">
        <v>1.2478175492330226E-2</v>
      </c>
      <c r="H286" s="98">
        <v>1.6259939600876884E-2</v>
      </c>
      <c r="I286" s="98">
        <v>2.6618515641677453E-2</v>
      </c>
      <c r="J286" s="98">
        <v>3.5793667586930221E-2</v>
      </c>
      <c r="K286" s="98">
        <v>3.438917673781907E-2</v>
      </c>
      <c r="L286" s="98">
        <v>3.4639580379911938E-2</v>
      </c>
      <c r="M286" s="98">
        <v>1.047613111804273E-2</v>
      </c>
      <c r="N286" s="98">
        <v>1.3297199096891007E-2</v>
      </c>
      <c r="O286" s="98">
        <v>7.9317669411670452E-3</v>
      </c>
      <c r="P286" s="98">
        <v>1.0849363873276131E-2</v>
      </c>
      <c r="Q286" s="98">
        <v>1.1728517356186983E-3</v>
      </c>
      <c r="R286" s="98">
        <v>2.9232747434726959E-2</v>
      </c>
      <c r="S286" s="98">
        <v>2.8724888391938833E-2</v>
      </c>
      <c r="T286" s="98">
        <v>2.3033115854888438E-2</v>
      </c>
      <c r="U286" s="98">
        <v>1.1322653063570927E-2</v>
      </c>
      <c r="V286" s="98">
        <v>3.2488255395065849E-2</v>
      </c>
      <c r="W286" s="98">
        <v>4.1495927627710379E-2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1.6551357972860116E-3</v>
      </c>
      <c r="D287" s="101">
        <v>2.219081902885721E-3</v>
      </c>
      <c r="E287" s="101">
        <v>6.3975777562078635E-3</v>
      </c>
      <c r="F287" s="101">
        <v>4.3698201897185655E-3</v>
      </c>
      <c r="G287" s="101">
        <v>2.0900441138964909E-3</v>
      </c>
      <c r="H287" s="101">
        <v>3.9374553184523915E-3</v>
      </c>
      <c r="I287" s="101">
        <v>4.7786251408420575E-3</v>
      </c>
      <c r="J287" s="101">
        <v>6.8098316656741474E-3</v>
      </c>
      <c r="K287" s="101">
        <v>6.4607715002884336E-3</v>
      </c>
      <c r="L287" s="101">
        <v>7.1357343384081517E-3</v>
      </c>
      <c r="M287" s="101">
        <v>2.7179532837328492E-3</v>
      </c>
      <c r="N287" s="101">
        <v>2.1294745790328478E-3</v>
      </c>
      <c r="O287" s="101">
        <v>1.6342795359369376E-3</v>
      </c>
      <c r="P287" s="101">
        <v>2.4482965928131935E-3</v>
      </c>
      <c r="Q287" s="101">
        <v>5.1477958450414207E-4</v>
      </c>
      <c r="R287" s="101">
        <v>4.391330438972268E-3</v>
      </c>
      <c r="S287" s="101">
        <v>4.0545902425109508E-3</v>
      </c>
      <c r="T287" s="101">
        <v>4.4856324519077411E-3</v>
      </c>
      <c r="U287" s="101">
        <v>1.8881816091369428E-3</v>
      </c>
      <c r="V287" s="101">
        <v>4.2631210502528062E-3</v>
      </c>
      <c r="W287" s="101">
        <v>5.3123984948739E-3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3.8006077728185337E-3</v>
      </c>
      <c r="D288" s="104">
        <v>6.8275806203963001E-3</v>
      </c>
      <c r="E288" s="104">
        <v>2.8551439556927419E-2</v>
      </c>
      <c r="F288" s="104">
        <v>1.7332008064161297E-2</v>
      </c>
      <c r="G288" s="104">
        <v>1.0388131378433736E-2</v>
      </c>
      <c r="H288" s="104">
        <v>1.2322484282424492E-2</v>
      </c>
      <c r="I288" s="104">
        <v>2.1839890500835391E-2</v>
      </c>
      <c r="J288" s="104">
        <v>2.8983835921256074E-2</v>
      </c>
      <c r="K288" s="104">
        <v>2.792840523753063E-2</v>
      </c>
      <c r="L288" s="104">
        <v>2.7503846041503785E-2</v>
      </c>
      <c r="M288" s="104">
        <v>7.7581778343098805E-3</v>
      </c>
      <c r="N288" s="104">
        <v>1.1167724517858156E-2</v>
      </c>
      <c r="O288" s="104">
        <v>6.2974874052301073E-3</v>
      </c>
      <c r="P288" s="104">
        <v>8.4010672804629392E-3</v>
      </c>
      <c r="Q288" s="104">
        <v>6.580721511145562E-4</v>
      </c>
      <c r="R288" s="104">
        <v>2.4841416995754689E-2</v>
      </c>
      <c r="S288" s="104">
        <v>2.4670298149427877E-2</v>
      </c>
      <c r="T288" s="104">
        <v>1.8547483402980697E-2</v>
      </c>
      <c r="U288" s="104">
        <v>9.4344714544339833E-3</v>
      </c>
      <c r="V288" s="104">
        <v>2.8225134344813042E-2</v>
      </c>
      <c r="W288" s="104">
        <v>3.6183529132836477E-2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24.290010307480383</v>
      </c>
      <c r="D289" s="101">
        <v>24.630507316654366</v>
      </c>
      <c r="E289" s="101">
        <v>21.295364700923013</v>
      </c>
      <c r="F289" s="101">
        <v>21.113285404177663</v>
      </c>
      <c r="G289" s="101">
        <v>17.884237860237295</v>
      </c>
      <c r="H289" s="101">
        <v>25.285342681842661</v>
      </c>
      <c r="I289" s="101">
        <v>21.120755511096025</v>
      </c>
      <c r="J289" s="101">
        <v>25.832812603605547</v>
      </c>
      <c r="K289" s="101">
        <v>18.937740055937326</v>
      </c>
      <c r="L289" s="101">
        <v>20.984483662158837</v>
      </c>
      <c r="M289" s="101">
        <v>18.37055617546438</v>
      </c>
      <c r="N289" s="101">
        <v>24.06640625176631</v>
      </c>
      <c r="O289" s="101">
        <v>22.471017253346794</v>
      </c>
      <c r="P289" s="101">
        <v>14.844386344170726</v>
      </c>
      <c r="Q289" s="101">
        <v>19.909217145852235</v>
      </c>
      <c r="R289" s="101">
        <v>22.208616388494992</v>
      </c>
      <c r="S289" s="101">
        <v>21.519128540267729</v>
      </c>
      <c r="T289" s="101">
        <v>21.497451421409377</v>
      </c>
      <c r="U289" s="101">
        <v>22.596873532978485</v>
      </c>
      <c r="V289" s="101">
        <v>20.661648530219889</v>
      </c>
      <c r="W289" s="101">
        <v>21.139552430654096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2.8753621532368379</v>
      </c>
      <c r="D290" s="104">
        <v>3.0023462022310374</v>
      </c>
      <c r="E290" s="104">
        <v>2.998470843718505</v>
      </c>
      <c r="F290" s="104">
        <v>2.596864298651659</v>
      </c>
      <c r="G290" s="104">
        <v>2.4804581120202438</v>
      </c>
      <c r="H290" s="104">
        <v>3.6731303980728875</v>
      </c>
      <c r="I290" s="104">
        <v>5.8242828314952115</v>
      </c>
      <c r="J290" s="104">
        <v>7.3688092347127947</v>
      </c>
      <c r="K290" s="104">
        <v>6.8839548654693639</v>
      </c>
      <c r="L290" s="104">
        <v>6.8906204047116972</v>
      </c>
      <c r="M290" s="104">
        <v>4.3700390403729452</v>
      </c>
      <c r="N290" s="104">
        <v>4.4334194323558052</v>
      </c>
      <c r="O290" s="104">
        <v>4.6131429034212257</v>
      </c>
      <c r="P290" s="104">
        <v>4.8746281060117447</v>
      </c>
      <c r="Q290" s="104">
        <v>6.1655611340954559</v>
      </c>
      <c r="R290" s="104">
        <v>7.5764109096090095</v>
      </c>
      <c r="S290" s="104">
        <v>7.6229103046240256</v>
      </c>
      <c r="T290" s="104">
        <v>7.7011450297838699</v>
      </c>
      <c r="U290" s="104">
        <v>7.4106445710029654</v>
      </c>
      <c r="V290" s="104">
        <v>6.9718283515448505</v>
      </c>
      <c r="W290" s="104">
        <v>6.1719459472487719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1.0848422850577868</v>
      </c>
      <c r="D291" s="98">
        <v>1.1088336343663827</v>
      </c>
      <c r="E291" s="98">
        <v>1.1773990553729559</v>
      </c>
      <c r="F291" s="98">
        <v>0.90063237404875229</v>
      </c>
      <c r="G291" s="98">
        <v>0.89417766722077163</v>
      </c>
      <c r="H291" s="98">
        <v>1.1786055971931009</v>
      </c>
      <c r="I291" s="98">
        <v>2.1470454015790126</v>
      </c>
      <c r="J291" s="98">
        <v>2.7714866920480223</v>
      </c>
      <c r="K291" s="98">
        <v>2.6897989139624037</v>
      </c>
      <c r="L291" s="98">
        <v>2.9879324457617846</v>
      </c>
      <c r="M291" s="98">
        <v>1.8906061348553262</v>
      </c>
      <c r="N291" s="98">
        <v>1.7407143774444798</v>
      </c>
      <c r="O291" s="98">
        <v>2.0434905674454358</v>
      </c>
      <c r="P291" s="98">
        <v>1.6901184375366818</v>
      </c>
      <c r="Q291" s="98">
        <v>2.3186345078579569</v>
      </c>
      <c r="R291" s="98">
        <v>2.4025100092790015</v>
      </c>
      <c r="S291" s="98">
        <v>2.7379881931446395</v>
      </c>
      <c r="T291" s="98">
        <v>2.7949624792511361</v>
      </c>
      <c r="U291" s="98">
        <v>2.2821109181751429</v>
      </c>
      <c r="V291" s="98">
        <v>2.2931800177687904</v>
      </c>
      <c r="W291" s="98">
        <v>2.3586470576571341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1.7905198681790508</v>
      </c>
      <c r="D292" s="98">
        <v>1.8935125678646541</v>
      </c>
      <c r="E292" s="98">
        <v>1.8210717883455485</v>
      </c>
      <c r="F292" s="98">
        <v>1.6962319246029072</v>
      </c>
      <c r="G292" s="98">
        <v>1.5862804447994725</v>
      </c>
      <c r="H292" s="98">
        <v>2.4945248008797867</v>
      </c>
      <c r="I292" s="98">
        <v>3.6772374299161981</v>
      </c>
      <c r="J292" s="98">
        <v>4.5973225426647719</v>
      </c>
      <c r="K292" s="98">
        <v>4.1941559515069589</v>
      </c>
      <c r="L292" s="98">
        <v>3.9026879589499144</v>
      </c>
      <c r="M292" s="98">
        <v>2.4794329055176192</v>
      </c>
      <c r="N292" s="98">
        <v>2.6927050549113249</v>
      </c>
      <c r="O292" s="98">
        <v>2.5696523359757908</v>
      </c>
      <c r="P292" s="98">
        <v>3.1845096684750627</v>
      </c>
      <c r="Q292" s="98">
        <v>3.8469266262374977</v>
      </c>
      <c r="R292" s="98">
        <v>5.1739009003300085</v>
      </c>
      <c r="S292" s="98">
        <v>4.8849221114793853</v>
      </c>
      <c r="T292" s="98">
        <v>4.9061825505327334</v>
      </c>
      <c r="U292" s="98">
        <v>5.1285336528278229</v>
      </c>
      <c r="V292" s="98">
        <v>4.6786483337760618</v>
      </c>
      <c r="W292" s="98">
        <v>3.8132988895916369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18.387878190354087</v>
      </c>
      <c r="D293" s="122">
        <v>18.431911942765904</v>
      </c>
      <c r="E293" s="122">
        <v>18.955081146998761</v>
      </c>
      <c r="F293" s="122">
        <v>18.039194272571159</v>
      </c>
      <c r="G293" s="122">
        <v>15.139451356559279</v>
      </c>
      <c r="H293" s="122">
        <v>22.650460549323295</v>
      </c>
      <c r="I293" s="122">
        <v>17.836432947494529</v>
      </c>
      <c r="J293" s="122">
        <v>19.498309218120824</v>
      </c>
      <c r="K293" s="122">
        <v>14.802976537707433</v>
      </c>
      <c r="L293" s="122">
        <v>17.997780217702136</v>
      </c>
      <c r="M293" s="122">
        <v>11.997729817359726</v>
      </c>
      <c r="N293" s="122">
        <v>14.278651381661298</v>
      </c>
      <c r="O293" s="122">
        <v>11.105546155584381</v>
      </c>
      <c r="P293" s="122">
        <v>9.0914188137254577</v>
      </c>
      <c r="Q293" s="122">
        <v>11.307356049737718</v>
      </c>
      <c r="R293" s="122">
        <v>14.62787871581442</v>
      </c>
      <c r="S293" s="122">
        <v>14.633565251734542</v>
      </c>
      <c r="T293" s="122">
        <v>15.414960507017337</v>
      </c>
      <c r="U293" s="122">
        <v>15.102320018865031</v>
      </c>
      <c r="V293" s="122">
        <v>13.902498303059462</v>
      </c>
      <c r="W293" s="122">
        <v>12.727958143003635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6.0930386642099856</v>
      </c>
      <c r="D294" s="98">
        <v>7.2723163232879919</v>
      </c>
      <c r="E294" s="98">
        <v>7.680973277528051</v>
      </c>
      <c r="F294" s="98">
        <v>7.2759488720350873</v>
      </c>
      <c r="G294" s="98">
        <v>4.9170095881576961</v>
      </c>
      <c r="H294" s="98">
        <v>6.3422774355604945</v>
      </c>
      <c r="I294" s="98">
        <v>5.2856812975500631</v>
      </c>
      <c r="J294" s="98">
        <v>5.6718137510752511</v>
      </c>
      <c r="K294" s="98">
        <v>4.708189422112544</v>
      </c>
      <c r="L294" s="98">
        <v>5.8258602804656316</v>
      </c>
      <c r="M294" s="98">
        <v>3.8691049534279491</v>
      </c>
      <c r="N294" s="98">
        <v>4.0771120357317185</v>
      </c>
      <c r="O294" s="98">
        <v>2.9906054926304617</v>
      </c>
      <c r="P294" s="98">
        <v>2.8199157419605432</v>
      </c>
      <c r="Q294" s="98">
        <v>3.0941527201751367</v>
      </c>
      <c r="R294" s="98">
        <v>3.4629295431619598</v>
      </c>
      <c r="S294" s="98">
        <v>4.0490925991357551</v>
      </c>
      <c r="T294" s="98">
        <v>4.1100390962642992</v>
      </c>
      <c r="U294" s="98">
        <v>3.6768764249965669</v>
      </c>
      <c r="V294" s="98">
        <v>3.3368524060579778</v>
      </c>
      <c r="W294" s="98">
        <v>3.1142863623352621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12.294839526144107</v>
      </c>
      <c r="D295" s="33">
        <v>11.15959561947791</v>
      </c>
      <c r="E295" s="33">
        <v>11.274107869470711</v>
      </c>
      <c r="F295" s="33">
        <v>10.763245400536071</v>
      </c>
      <c r="G295" s="33">
        <v>10.222441768401584</v>
      </c>
      <c r="H295" s="33">
        <v>16.308183113762805</v>
      </c>
      <c r="I295" s="33">
        <v>12.550751649944463</v>
      </c>
      <c r="J295" s="33">
        <v>13.826495467045573</v>
      </c>
      <c r="K295" s="33">
        <v>10.094787115594897</v>
      </c>
      <c r="L295" s="33">
        <v>12.171919937236506</v>
      </c>
      <c r="M295" s="33">
        <v>8.1286248639317744</v>
      </c>
      <c r="N295" s="33">
        <v>10.201539345929582</v>
      </c>
      <c r="O295" s="33">
        <v>8.1149406629539182</v>
      </c>
      <c r="P295" s="33">
        <v>6.2715030717649158</v>
      </c>
      <c r="Q295" s="33">
        <v>8.2132033295625799</v>
      </c>
      <c r="R295" s="33">
        <v>11.164949172652459</v>
      </c>
      <c r="S295" s="33">
        <v>10.584472652598793</v>
      </c>
      <c r="T295" s="33">
        <v>11.304921410753039</v>
      </c>
      <c r="U295" s="33">
        <v>11.425443593868469</v>
      </c>
      <c r="V295" s="33">
        <v>10.565645897001486</v>
      </c>
      <c r="W295" s="33">
        <v>9.6136717806683727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225.65266254962026</v>
      </c>
      <c r="D297" s="117">
        <f t="shared" si="113"/>
        <v>224.15260017233601</v>
      </c>
      <c r="E297" s="117">
        <f t="shared" si="113"/>
        <v>229.005052039422</v>
      </c>
      <c r="F297" s="117">
        <f t="shared" si="113"/>
        <v>220.87802651852672</v>
      </c>
      <c r="G297" s="117">
        <f t="shared" si="113"/>
        <v>170.93414555066209</v>
      </c>
      <c r="H297" s="117">
        <f t="shared" si="113"/>
        <v>255.80559661413807</v>
      </c>
      <c r="I297" s="117">
        <f t="shared" si="113"/>
        <v>201.84941990575726</v>
      </c>
      <c r="J297" s="117">
        <f t="shared" si="113"/>
        <v>256.06790197595137</v>
      </c>
      <c r="K297" s="117">
        <f t="shared" si="113"/>
        <v>205.2447181937151</v>
      </c>
      <c r="L297" s="117">
        <f t="shared" si="113"/>
        <v>247.98995653165022</v>
      </c>
      <c r="M297" s="117">
        <f t="shared" si="113"/>
        <v>168.87090631630099</v>
      </c>
      <c r="N297" s="117">
        <f t="shared" si="113"/>
        <v>219.87170373168141</v>
      </c>
      <c r="O297" s="117">
        <f t="shared" si="113"/>
        <v>204.36892623712262</v>
      </c>
      <c r="P297" s="117">
        <f t="shared" si="113"/>
        <v>126.0609911799482</v>
      </c>
      <c r="Q297" s="117">
        <f t="shared" si="113"/>
        <v>171.0398108850251</v>
      </c>
      <c r="R297" s="117">
        <f t="shared" ref="R297:V297" si="114">R298+R300+R302+R311</f>
        <v>207.7092979002114</v>
      </c>
      <c r="S297" s="117">
        <f t="shared" si="114"/>
        <v>197.55440052419567</v>
      </c>
      <c r="T297" s="117">
        <f t="shared" si="114"/>
        <v>199.06899587483366</v>
      </c>
      <c r="U297" s="117">
        <f t="shared" si="114"/>
        <v>185.86668729883266</v>
      </c>
      <c r="V297" s="117">
        <f t="shared" si="114"/>
        <v>159.63190038943026</v>
      </c>
      <c r="W297" s="117">
        <f t="shared" ref="W297" si="115">W298+W300+W302+W311</f>
        <v>171.14009319452356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180.48231813388827</v>
      </c>
      <c r="D298" s="122">
        <f t="shared" si="116"/>
        <v>180.4325129987225</v>
      </c>
      <c r="E298" s="122">
        <f t="shared" si="116"/>
        <v>179.78341509480248</v>
      </c>
      <c r="F298" s="122">
        <f t="shared" si="116"/>
        <v>174.56606003423809</v>
      </c>
      <c r="G298" s="122">
        <f t="shared" si="116"/>
        <v>129.61179288595335</v>
      </c>
      <c r="H298" s="122">
        <f t="shared" si="116"/>
        <v>197.39938542008866</v>
      </c>
      <c r="I298" s="122">
        <f t="shared" si="116"/>
        <v>158.22529018545939</v>
      </c>
      <c r="J298" s="122">
        <f t="shared" si="116"/>
        <v>207.10982158408871</v>
      </c>
      <c r="K298" s="122">
        <f t="shared" si="116"/>
        <v>160.13093671712778</v>
      </c>
      <c r="L298" s="122">
        <f t="shared" si="116"/>
        <v>198.31239537946604</v>
      </c>
      <c r="M298" s="122">
        <f t="shared" si="116"/>
        <v>132.46737520081655</v>
      </c>
      <c r="N298" s="122">
        <f t="shared" si="116"/>
        <v>177.00735947854804</v>
      </c>
      <c r="O298" s="122">
        <f t="shared" si="116"/>
        <v>169.26907997882387</v>
      </c>
      <c r="P298" s="122">
        <f t="shared" si="116"/>
        <v>97.853381512681793</v>
      </c>
      <c r="Q298" s="122">
        <f t="shared" si="116"/>
        <v>134.37631245848917</v>
      </c>
      <c r="R298" s="122">
        <f t="shared" si="116"/>
        <v>157.62614361272796</v>
      </c>
      <c r="S298" s="122">
        <f t="shared" si="116"/>
        <v>147.12412059000667</v>
      </c>
      <c r="T298" s="122">
        <f t="shared" si="116"/>
        <v>147.41973853735266</v>
      </c>
      <c r="U298" s="122">
        <f t="shared" si="116"/>
        <v>132.77445214436273</v>
      </c>
      <c r="V298" s="122">
        <f t="shared" si="116"/>
        <v>112.29460557297899</v>
      </c>
      <c r="W298" s="122">
        <f t="shared" si="116"/>
        <v>120.52999091802248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180.48231813388827</v>
      </c>
      <c r="D299" s="98">
        <v>180.4325129987225</v>
      </c>
      <c r="E299" s="98">
        <v>179.78341509480248</v>
      </c>
      <c r="F299" s="98">
        <v>174.56606003423809</v>
      </c>
      <c r="G299" s="98">
        <v>129.61179288595335</v>
      </c>
      <c r="H299" s="98">
        <v>197.39938542008866</v>
      </c>
      <c r="I299" s="98">
        <v>158.22529018545939</v>
      </c>
      <c r="J299" s="98">
        <v>207.10982158408871</v>
      </c>
      <c r="K299" s="98">
        <v>160.13093671712778</v>
      </c>
      <c r="L299" s="98">
        <v>198.31239537946604</v>
      </c>
      <c r="M299" s="98">
        <v>132.46737520081655</v>
      </c>
      <c r="N299" s="98">
        <v>177.00735947854804</v>
      </c>
      <c r="O299" s="98">
        <v>169.26907997882387</v>
      </c>
      <c r="P299" s="98">
        <v>97.853381512681793</v>
      </c>
      <c r="Q299" s="98">
        <v>134.37631245848917</v>
      </c>
      <c r="R299" s="98">
        <v>157.62614361272796</v>
      </c>
      <c r="S299" s="98">
        <v>147.12412059000667</v>
      </c>
      <c r="T299" s="98">
        <v>147.41973853735266</v>
      </c>
      <c r="U299" s="98">
        <v>132.77445214436273</v>
      </c>
      <c r="V299" s="98">
        <v>112.29460557297899</v>
      </c>
      <c r="W299" s="98">
        <v>120.52999091802248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7.066288754437827</v>
      </c>
      <c r="D300" s="122">
        <f t="shared" si="117"/>
        <v>6.1480863225089228</v>
      </c>
      <c r="E300" s="122">
        <f t="shared" si="117"/>
        <v>11.725981867364711</v>
      </c>
      <c r="F300" s="122">
        <f t="shared" si="117"/>
        <v>9.7905524812443812</v>
      </c>
      <c r="G300" s="122">
        <f t="shared" si="117"/>
        <v>10.88479498699046</v>
      </c>
      <c r="H300" s="122">
        <f t="shared" si="117"/>
        <v>14.583931343163446</v>
      </c>
      <c r="I300" s="122">
        <f t="shared" si="117"/>
        <v>7.6523754588716999</v>
      </c>
      <c r="J300" s="122">
        <f t="shared" si="117"/>
        <v>7.5300571009568165</v>
      </c>
      <c r="K300" s="122">
        <f t="shared" si="117"/>
        <v>11.862884704819948</v>
      </c>
      <c r="L300" s="122">
        <f t="shared" si="117"/>
        <v>11.516730364370188</v>
      </c>
      <c r="M300" s="122">
        <f t="shared" si="117"/>
        <v>8.023052271248833</v>
      </c>
      <c r="N300" s="122">
        <f t="shared" si="117"/>
        <v>9.1025112601332197</v>
      </c>
      <c r="O300" s="122">
        <f t="shared" si="117"/>
        <v>6.1686392146704545</v>
      </c>
      <c r="P300" s="122">
        <f t="shared" si="117"/>
        <v>5.7869362844845416</v>
      </c>
      <c r="Q300" s="122">
        <f t="shared" si="117"/>
        <v>7.1357892252949018</v>
      </c>
      <c r="R300" s="122">
        <f t="shared" si="117"/>
        <v>12.339402901706851</v>
      </c>
      <c r="S300" s="122">
        <f t="shared" si="117"/>
        <v>12.106255696254449</v>
      </c>
      <c r="T300" s="122">
        <f t="shared" si="117"/>
        <v>11.26324108451225</v>
      </c>
      <c r="U300" s="122">
        <f t="shared" si="117"/>
        <v>12.540061415453433</v>
      </c>
      <c r="V300" s="122">
        <f t="shared" si="117"/>
        <v>9.8311879820130947</v>
      </c>
      <c r="W300" s="122">
        <f t="shared" si="117"/>
        <v>14.775789005371166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7.066288754437827</v>
      </c>
      <c r="D301" s="98">
        <v>6.1480863225089228</v>
      </c>
      <c r="E301" s="98">
        <v>11.725981867364711</v>
      </c>
      <c r="F301" s="98">
        <v>9.7905524812443812</v>
      </c>
      <c r="G301" s="98">
        <v>10.88479498699046</v>
      </c>
      <c r="H301" s="98">
        <v>14.583931343163446</v>
      </c>
      <c r="I301" s="98">
        <v>7.6523754588716999</v>
      </c>
      <c r="J301" s="98">
        <v>7.5300571009568165</v>
      </c>
      <c r="K301" s="98">
        <v>11.862884704819948</v>
      </c>
      <c r="L301" s="98">
        <v>11.516730364370188</v>
      </c>
      <c r="M301" s="98">
        <v>8.023052271248833</v>
      </c>
      <c r="N301" s="98">
        <v>9.1025112601332197</v>
      </c>
      <c r="O301" s="98">
        <v>6.1686392146704545</v>
      </c>
      <c r="P301" s="98">
        <v>5.7869362844845416</v>
      </c>
      <c r="Q301" s="98">
        <v>7.1357892252949018</v>
      </c>
      <c r="R301" s="98">
        <v>12.339402901706851</v>
      </c>
      <c r="S301" s="98">
        <v>12.106255696254449</v>
      </c>
      <c r="T301" s="98">
        <v>11.26324108451225</v>
      </c>
      <c r="U301" s="98">
        <v>12.540061415453433</v>
      </c>
      <c r="V301" s="98">
        <v>9.8311879820130947</v>
      </c>
      <c r="W301" s="98">
        <v>14.775789005371166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25.133356893453975</v>
      </c>
      <c r="D302" s="122">
        <v>24.656070727450377</v>
      </c>
      <c r="E302" s="122">
        <v>24.284195519558104</v>
      </c>
      <c r="F302" s="122">
        <v>23.963002184637304</v>
      </c>
      <c r="G302" s="122">
        <v>19.76835565974794</v>
      </c>
      <c r="H302" s="122">
        <v>27.630901672978244</v>
      </c>
      <c r="I302" s="122">
        <v>23.195493715911983</v>
      </c>
      <c r="J302" s="122">
        <v>27.348090106861786</v>
      </c>
      <c r="K302" s="122">
        <v>22.659878711025524</v>
      </c>
      <c r="L302" s="122">
        <v>25.220909385454124</v>
      </c>
      <c r="M302" s="122">
        <v>19.730653324697929</v>
      </c>
      <c r="N302" s="122">
        <v>23.285216192272912</v>
      </c>
      <c r="O302" s="122">
        <v>20.646875530588279</v>
      </c>
      <c r="P302" s="122">
        <v>15.672550288118638</v>
      </c>
      <c r="Q302" s="122">
        <v>20.980043918366849</v>
      </c>
      <c r="R302" s="122">
        <v>26.536298666171778</v>
      </c>
      <c r="S302" s="122">
        <v>27.10099611447707</v>
      </c>
      <c r="T302" s="122">
        <v>28.392140328852694</v>
      </c>
      <c r="U302" s="122">
        <v>28.560602898723751</v>
      </c>
      <c r="V302" s="122">
        <v>26.310664748607138</v>
      </c>
      <c r="W302" s="122">
        <v>25.467475453806117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6.1867477640704305</v>
      </c>
      <c r="D303" s="98">
        <v>5.0494261529101747</v>
      </c>
      <c r="E303" s="98">
        <v>6.8667266435559773</v>
      </c>
      <c r="F303" s="98">
        <v>7.2073193794070018</v>
      </c>
      <c r="G303" s="98">
        <v>5.6335057876219814</v>
      </c>
      <c r="H303" s="98">
        <v>7.3469884244635404</v>
      </c>
      <c r="I303" s="98">
        <v>3.7909592076429841</v>
      </c>
      <c r="J303" s="98">
        <v>3.2840921037108641</v>
      </c>
      <c r="K303" s="98">
        <v>3.8701647028959156</v>
      </c>
      <c r="L303" s="98">
        <v>4.764127065251782</v>
      </c>
      <c r="M303" s="98">
        <v>3.3170405885648844</v>
      </c>
      <c r="N303" s="98">
        <v>2.5613703548542484</v>
      </c>
      <c r="O303" s="98">
        <v>0.63516120452981584</v>
      </c>
      <c r="P303" s="98">
        <v>0.45800398985431134</v>
      </c>
      <c r="Q303" s="98">
        <v>0.59579007594019862</v>
      </c>
      <c r="R303" s="98">
        <v>2.8113221639806021</v>
      </c>
      <c r="S303" s="98">
        <v>3.7413814676749126</v>
      </c>
      <c r="T303" s="98">
        <v>4.8876811742139479</v>
      </c>
      <c r="U303" s="98">
        <v>4.3231581360896172</v>
      </c>
      <c r="V303" s="98">
        <v>3.8420233613418056</v>
      </c>
      <c r="W303" s="98">
        <v>3.1713314828865706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4.7409066215355813E-3</v>
      </c>
      <c r="D304" s="98">
        <v>8.1314009959153038E-3</v>
      </c>
      <c r="E304" s="98">
        <v>3.2283004827209534E-2</v>
      </c>
      <c r="F304" s="98">
        <v>1.9941559205314652E-2</v>
      </c>
      <c r="G304" s="98">
        <v>1.1610844464215253E-2</v>
      </c>
      <c r="H304" s="98">
        <v>1.4541261225101323E-2</v>
      </c>
      <c r="I304" s="98">
        <v>2.4586603630702985E-2</v>
      </c>
      <c r="J304" s="98">
        <v>3.2976148645699893E-2</v>
      </c>
      <c r="K304" s="98">
        <v>3.1757306889440194E-2</v>
      </c>
      <c r="L304" s="98">
        <v>3.1833309018617126E-2</v>
      </c>
      <c r="M304" s="98">
        <v>9.5031307882699548E-3</v>
      </c>
      <c r="N304" s="98">
        <v>1.2493315735505229E-2</v>
      </c>
      <c r="O304" s="98">
        <v>7.2616616984303752E-3</v>
      </c>
      <c r="P304" s="98">
        <v>9.9851645097795358E-3</v>
      </c>
      <c r="Q304" s="98">
        <v>1.0425085826349897E-3</v>
      </c>
      <c r="R304" s="98">
        <v>2.8201232474031883E-2</v>
      </c>
      <c r="S304" s="98">
        <v>2.7757567001414168E-2</v>
      </c>
      <c r="T304" s="98">
        <v>2.2126241357242147E-2</v>
      </c>
      <c r="U304" s="98">
        <v>1.0924995970987735E-2</v>
      </c>
      <c r="V304" s="98">
        <v>3.1611395937320368E-2</v>
      </c>
      <c r="W304" s="98">
        <v>4.0211414366554121E-2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9.4029884871704781E-4</v>
      </c>
      <c r="D305" s="101">
        <v>1.3038203755190046E-3</v>
      </c>
      <c r="E305" s="101">
        <v>3.7315652702821162E-3</v>
      </c>
      <c r="F305" s="101">
        <v>2.6095511411533562E-3</v>
      </c>
      <c r="G305" s="101">
        <v>1.2227130857815178E-3</v>
      </c>
      <c r="H305" s="101">
        <v>2.2187769426768324E-3</v>
      </c>
      <c r="I305" s="101">
        <v>2.7467131298675911E-3</v>
      </c>
      <c r="J305" s="101">
        <v>3.9923127244438144E-3</v>
      </c>
      <c r="K305" s="101">
        <v>3.828901651909565E-3</v>
      </c>
      <c r="L305" s="101">
        <v>4.3294629771133408E-3</v>
      </c>
      <c r="M305" s="101">
        <v>1.7449529539600734E-3</v>
      </c>
      <c r="N305" s="101">
        <v>1.325591217647073E-3</v>
      </c>
      <c r="O305" s="101">
        <v>9.6417429320026771E-4</v>
      </c>
      <c r="P305" s="101">
        <v>1.5840972293165987E-3</v>
      </c>
      <c r="Q305" s="101">
        <v>3.8443643152043336E-4</v>
      </c>
      <c r="R305" s="101">
        <v>3.3598154782771934E-3</v>
      </c>
      <c r="S305" s="101">
        <v>3.0872688519862929E-3</v>
      </c>
      <c r="T305" s="101">
        <v>3.5787579542614456E-3</v>
      </c>
      <c r="U305" s="101">
        <v>1.4905245165537492E-3</v>
      </c>
      <c r="V305" s="101">
        <v>3.3862615925073268E-3</v>
      </c>
      <c r="W305" s="101">
        <v>4.0278852337176521E-3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3.8006077728185337E-3</v>
      </c>
      <c r="D306" s="104">
        <v>6.8275806203963001E-3</v>
      </c>
      <c r="E306" s="104">
        <v>2.8551439556927419E-2</v>
      </c>
      <c r="F306" s="104">
        <v>1.7332008064161297E-2</v>
      </c>
      <c r="G306" s="104">
        <v>1.0388131378433736E-2</v>
      </c>
      <c r="H306" s="104">
        <v>1.2322484282424492E-2</v>
      </c>
      <c r="I306" s="104">
        <v>2.1839890500835391E-2</v>
      </c>
      <c r="J306" s="104">
        <v>2.8983835921256074E-2</v>
      </c>
      <c r="K306" s="104">
        <v>2.792840523753063E-2</v>
      </c>
      <c r="L306" s="104">
        <v>2.7503846041503785E-2</v>
      </c>
      <c r="M306" s="104">
        <v>7.7581778343098805E-3</v>
      </c>
      <c r="N306" s="104">
        <v>1.1167724517858156E-2</v>
      </c>
      <c r="O306" s="104">
        <v>6.2974874052301073E-3</v>
      </c>
      <c r="P306" s="104">
        <v>8.4010672804629392E-3</v>
      </c>
      <c r="Q306" s="104">
        <v>6.580721511145562E-4</v>
      </c>
      <c r="R306" s="104">
        <v>2.4841416995754689E-2</v>
      </c>
      <c r="S306" s="104">
        <v>2.4670298149427877E-2</v>
      </c>
      <c r="T306" s="104">
        <v>1.8547483402980697E-2</v>
      </c>
      <c r="U306" s="104">
        <v>9.4344714544339833E-3</v>
      </c>
      <c r="V306" s="104">
        <v>2.8225134344813042E-2</v>
      </c>
      <c r="W306" s="104">
        <v>3.6183529132836477E-2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16.424904235644679</v>
      </c>
      <c r="D307" s="101">
        <v>16.96131612276098</v>
      </c>
      <c r="E307" s="101">
        <v>14.760227411252133</v>
      </c>
      <c r="F307" s="101">
        <v>14.451142406582839</v>
      </c>
      <c r="G307" s="101">
        <v>11.953574652866699</v>
      </c>
      <c r="H307" s="101">
        <v>16.99484625820002</v>
      </c>
      <c r="I307" s="101">
        <v>14.260094428381011</v>
      </c>
      <c r="J307" s="101">
        <v>17.58392071325164</v>
      </c>
      <c r="K307" s="101">
        <v>12.734321646765798</v>
      </c>
      <c r="L307" s="101">
        <v>14.474211309143644</v>
      </c>
      <c r="M307" s="101">
        <v>12.602249973438399</v>
      </c>
      <c r="N307" s="101">
        <v>16.793755767422283</v>
      </c>
      <c r="O307" s="101">
        <v>15.98089171261045</v>
      </c>
      <c r="P307" s="101">
        <v>10.813732974786985</v>
      </c>
      <c r="Q307" s="101">
        <v>14.829364596709702</v>
      </c>
      <c r="R307" s="101">
        <v>16.72701354632196</v>
      </c>
      <c r="S307" s="101">
        <v>16.370195806940625</v>
      </c>
      <c r="T307" s="101">
        <v>16.440702769336049</v>
      </c>
      <c r="U307" s="101">
        <v>17.343634954685601</v>
      </c>
      <c r="V307" s="101">
        <v>15.983147531910166</v>
      </c>
      <c r="W307" s="101">
        <v>16.581508425813357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2.5169639871173324</v>
      </c>
      <c r="D308" s="104">
        <v>2.6371970507833074</v>
      </c>
      <c r="E308" s="104">
        <v>2.6249584599227882</v>
      </c>
      <c r="F308" s="104">
        <v>2.2845988394421473</v>
      </c>
      <c r="G308" s="104">
        <v>2.1696643747950377</v>
      </c>
      <c r="H308" s="104">
        <v>3.2745257290895804</v>
      </c>
      <c r="I308" s="104">
        <v>5.1198534762572887</v>
      </c>
      <c r="J308" s="104">
        <v>6.4471011412535812</v>
      </c>
      <c r="K308" s="104">
        <v>6.023635054474374</v>
      </c>
      <c r="L308" s="104">
        <v>5.9507377020400796</v>
      </c>
      <c r="M308" s="104">
        <v>3.8018596319063707</v>
      </c>
      <c r="N308" s="104">
        <v>3.9175967542608725</v>
      </c>
      <c r="O308" s="104">
        <v>4.0235609517495758</v>
      </c>
      <c r="P308" s="104">
        <v>4.3908281589675608</v>
      </c>
      <c r="Q308" s="104">
        <v>5.5538467371343119</v>
      </c>
      <c r="R308" s="104">
        <v>6.969761723395183</v>
      </c>
      <c r="S308" s="104">
        <v>6.9616612728601162</v>
      </c>
      <c r="T308" s="104">
        <v>7.0416301439454578</v>
      </c>
      <c r="U308" s="104">
        <v>6.8828848119775436</v>
      </c>
      <c r="V308" s="104">
        <v>6.4538824594178381</v>
      </c>
      <c r="W308" s="104">
        <v>5.6744241307396353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0.72644411893828242</v>
      </c>
      <c r="D309" s="98">
        <v>0.74368448291865297</v>
      </c>
      <c r="E309" s="98">
        <v>0.80388667157724047</v>
      </c>
      <c r="F309" s="98">
        <v>0.58836691483923997</v>
      </c>
      <c r="G309" s="98">
        <v>0.58338392999556576</v>
      </c>
      <c r="H309" s="98">
        <v>0.78000092820979439</v>
      </c>
      <c r="I309" s="98">
        <v>1.4426160463410911</v>
      </c>
      <c r="J309" s="98">
        <v>1.8497785985888102</v>
      </c>
      <c r="K309" s="98">
        <v>1.8294791029674164</v>
      </c>
      <c r="L309" s="98">
        <v>2.0480497430901665</v>
      </c>
      <c r="M309" s="98">
        <v>1.3224267263887515</v>
      </c>
      <c r="N309" s="98">
        <v>1.2248916993495473</v>
      </c>
      <c r="O309" s="98">
        <v>1.4539086157737862</v>
      </c>
      <c r="P309" s="98">
        <v>1.206318490492498</v>
      </c>
      <c r="Q309" s="98">
        <v>1.7069201108968142</v>
      </c>
      <c r="R309" s="98">
        <v>1.7958608230651756</v>
      </c>
      <c r="S309" s="98">
        <v>2.0767391613807282</v>
      </c>
      <c r="T309" s="98">
        <v>2.1354475934127279</v>
      </c>
      <c r="U309" s="98">
        <v>1.7543511591497214</v>
      </c>
      <c r="V309" s="98">
        <v>1.7752341256417783</v>
      </c>
      <c r="W309" s="98">
        <v>1.8611252411479979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1.7905198681790508</v>
      </c>
      <c r="D310" s="98">
        <v>1.8935125678646541</v>
      </c>
      <c r="E310" s="98">
        <v>1.8210717883455485</v>
      </c>
      <c r="F310" s="98">
        <v>1.6962319246029072</v>
      </c>
      <c r="G310" s="98">
        <v>1.5862804447994725</v>
      </c>
      <c r="H310" s="98">
        <v>2.4945248008797867</v>
      </c>
      <c r="I310" s="98">
        <v>3.6772374299161981</v>
      </c>
      <c r="J310" s="98">
        <v>4.5973225426647719</v>
      </c>
      <c r="K310" s="98">
        <v>4.1941559515069589</v>
      </c>
      <c r="L310" s="98">
        <v>3.9026879589499144</v>
      </c>
      <c r="M310" s="98">
        <v>2.4794329055176192</v>
      </c>
      <c r="N310" s="98">
        <v>2.6927050549113249</v>
      </c>
      <c r="O310" s="98">
        <v>2.5696523359757908</v>
      </c>
      <c r="P310" s="98">
        <v>3.1845096684750627</v>
      </c>
      <c r="Q310" s="98">
        <v>3.8469266262374977</v>
      </c>
      <c r="R310" s="98">
        <v>5.1739009003300085</v>
      </c>
      <c r="S310" s="98">
        <v>4.8849221114793853</v>
      </c>
      <c r="T310" s="98">
        <v>4.9061825505327334</v>
      </c>
      <c r="U310" s="98">
        <v>5.1285336528278229</v>
      </c>
      <c r="V310" s="98">
        <v>4.6786483337760618</v>
      </c>
      <c r="W310" s="98">
        <v>3.8132988895916369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12.970698767840183</v>
      </c>
      <c r="D311" s="122">
        <v>12.915930123654199</v>
      </c>
      <c r="E311" s="122">
        <v>13.211459557696706</v>
      </c>
      <c r="F311" s="122">
        <v>12.558411818406951</v>
      </c>
      <c r="G311" s="122">
        <v>10.669202017970358</v>
      </c>
      <c r="H311" s="122">
        <v>16.191378177907733</v>
      </c>
      <c r="I311" s="122">
        <v>12.77626054551418</v>
      </c>
      <c r="J311" s="122">
        <v>14.079933184044076</v>
      </c>
      <c r="K311" s="122">
        <v>10.591018060741838</v>
      </c>
      <c r="L311" s="122">
        <v>12.939921402359881</v>
      </c>
      <c r="M311" s="122">
        <v>8.649825519537675</v>
      </c>
      <c r="N311" s="122">
        <v>10.476616800727246</v>
      </c>
      <c r="O311" s="122">
        <v>8.2843315130400139</v>
      </c>
      <c r="P311" s="122">
        <v>6.7481230946632333</v>
      </c>
      <c r="Q311" s="122">
        <v>8.5476652828741813</v>
      </c>
      <c r="R311" s="122">
        <v>11.207452719604817</v>
      </c>
      <c r="S311" s="122">
        <v>11.223028123457492</v>
      </c>
      <c r="T311" s="122">
        <v>11.993875924116045</v>
      </c>
      <c r="U311" s="122">
        <v>11.991570840292749</v>
      </c>
      <c r="V311" s="122">
        <v>11.195442085831019</v>
      </c>
      <c r="W311" s="122">
        <v>10.366837817323818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3.6712534712800395</v>
      </c>
      <c r="D312" s="98">
        <v>4.4138450500427933</v>
      </c>
      <c r="E312" s="98">
        <v>4.6297141351918718</v>
      </c>
      <c r="F312" s="98">
        <v>4.3820054071269503</v>
      </c>
      <c r="G312" s="98">
        <v>2.923336774248833</v>
      </c>
      <c r="H312" s="98">
        <v>3.7988032338392177</v>
      </c>
      <c r="I312" s="98">
        <v>3.1858562586074313</v>
      </c>
      <c r="J312" s="98">
        <v>3.4414872414335722</v>
      </c>
      <c r="K312" s="98">
        <v>2.8306339107823675</v>
      </c>
      <c r="L312" s="98">
        <v>3.5260212253776109</v>
      </c>
      <c r="M312" s="98">
        <v>2.3360134802667534</v>
      </c>
      <c r="N312" s="98">
        <v>2.4897154758315265</v>
      </c>
      <c r="O312" s="98">
        <v>1.8454042078697108</v>
      </c>
      <c r="P312" s="98">
        <v>1.7365344555579245</v>
      </c>
      <c r="Q312" s="98">
        <v>1.9060699608631666</v>
      </c>
      <c r="R312" s="98">
        <v>2.1065487760542236</v>
      </c>
      <c r="S312" s="98">
        <v>2.4590103117765323</v>
      </c>
      <c r="T312" s="98">
        <v>2.4950860719171817</v>
      </c>
      <c r="U312" s="98">
        <v>2.2397248678625616</v>
      </c>
      <c r="V312" s="98">
        <v>2.0455829070309743</v>
      </c>
      <c r="W312" s="98">
        <v>1.92586768898375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9.2994452965601422</v>
      </c>
      <c r="D313" s="33">
        <v>8.5020850736114042</v>
      </c>
      <c r="E313" s="33">
        <v>8.5817454225048362</v>
      </c>
      <c r="F313" s="33">
        <v>8.1764064112799986</v>
      </c>
      <c r="G313" s="33">
        <v>7.7458652437215267</v>
      </c>
      <c r="H313" s="33">
        <v>12.392574944068521</v>
      </c>
      <c r="I313" s="33">
        <v>9.590404286906745</v>
      </c>
      <c r="J313" s="33">
        <v>10.638445942610497</v>
      </c>
      <c r="K313" s="33">
        <v>7.7603841499594681</v>
      </c>
      <c r="L313" s="33">
        <v>9.413900176982267</v>
      </c>
      <c r="M313" s="33">
        <v>6.3138120392709274</v>
      </c>
      <c r="N313" s="33">
        <v>7.9869013248957206</v>
      </c>
      <c r="O313" s="33">
        <v>6.4389273051703029</v>
      </c>
      <c r="P313" s="33">
        <v>5.0115886391053079</v>
      </c>
      <c r="Q313" s="33">
        <v>6.6415953220110175</v>
      </c>
      <c r="R313" s="33">
        <v>9.100903943550593</v>
      </c>
      <c r="S313" s="33">
        <v>8.7640178116809615</v>
      </c>
      <c r="T313" s="33">
        <v>9.4987898521988647</v>
      </c>
      <c r="U313" s="33">
        <v>9.7518459724301874</v>
      </c>
      <c r="V313" s="33">
        <v>9.1498591788000407</v>
      </c>
      <c r="W313" s="33">
        <v>8.4409701283400658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0.74012197004111524</v>
      </c>
      <c r="D315" s="154">
        <f t="shared" si="118"/>
        <v>0.7495614960155067</v>
      </c>
      <c r="E315" s="154">
        <f t="shared" si="118"/>
        <v>0.76358885723898717</v>
      </c>
      <c r="F315" s="154">
        <f t="shared" si="118"/>
        <v>0.75540420564337252</v>
      </c>
      <c r="G315" s="154">
        <f t="shared" si="118"/>
        <v>0.75759636580594802</v>
      </c>
      <c r="H315" s="154">
        <f t="shared" si="118"/>
        <v>0.76077535427335885</v>
      </c>
      <c r="I315" s="154">
        <f t="shared" si="118"/>
        <v>0.76044068261182562</v>
      </c>
      <c r="J315" s="154">
        <f t="shared" si="118"/>
        <v>0.76583287981164794</v>
      </c>
      <c r="K315" s="154">
        <f t="shared" si="118"/>
        <v>0.77916371170940635</v>
      </c>
      <c r="L315" s="154">
        <f t="shared" si="118"/>
        <v>0.78387729867498857</v>
      </c>
      <c r="M315" s="154">
        <f t="shared" si="118"/>
        <v>0.78560841669211756</v>
      </c>
      <c r="N315" s="154">
        <f t="shared" si="118"/>
        <v>0.79796663566043269</v>
      </c>
      <c r="O315" s="154">
        <f t="shared" si="118"/>
        <v>0.81172035783033003</v>
      </c>
      <c r="P315" s="154">
        <f t="shared" si="118"/>
        <v>0.83481623921891102</v>
      </c>
      <c r="Q315" s="154">
        <f t="shared" si="118"/>
        <v>0.85156273748448519</v>
      </c>
      <c r="R315" s="154">
        <f t="shared" ref="R315:V315" si="119">IF(R297=0,"",R297/R279)</f>
        <v>0.87539032012396512</v>
      </c>
      <c r="S315" s="154">
        <f t="shared" si="119"/>
        <v>0.88800174931922027</v>
      </c>
      <c r="T315" s="154">
        <f t="shared" si="119"/>
        <v>0.89059681267484658</v>
      </c>
      <c r="U315" s="154">
        <f t="shared" si="119"/>
        <v>0.90774942968291272</v>
      </c>
      <c r="V315" s="154">
        <f t="shared" si="119"/>
        <v>0.91334990661903337</v>
      </c>
      <c r="W315" s="154">
        <f t="shared" ref="W315" si="120">IF(W297=0,"",W297/W279)</f>
        <v>0.95516595700829687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0.73594986895007919</v>
      </c>
      <c r="D316" s="155">
        <f t="shared" si="121"/>
        <v>0.74710352337166919</v>
      </c>
      <c r="E316" s="155">
        <f t="shared" si="121"/>
        <v>0.75021124696072694</v>
      </c>
      <c r="F316" s="155">
        <f t="shared" si="121"/>
        <v>0.74592316204895182</v>
      </c>
      <c r="G316" s="155">
        <f t="shared" si="121"/>
        <v>0.73691450251162371</v>
      </c>
      <c r="H316" s="155">
        <f t="shared" si="121"/>
        <v>0.74180536056223623</v>
      </c>
      <c r="I316" s="155">
        <f t="shared" si="121"/>
        <v>0.7492107336514362</v>
      </c>
      <c r="J316" s="155">
        <f t="shared" si="121"/>
        <v>0.75788948876353079</v>
      </c>
      <c r="K316" s="155">
        <f t="shared" si="121"/>
        <v>0.75541837619650709</v>
      </c>
      <c r="L316" s="155">
        <f t="shared" si="121"/>
        <v>0.7673891163371156</v>
      </c>
      <c r="M316" s="155">
        <f t="shared" si="121"/>
        <v>0.76993926360786447</v>
      </c>
      <c r="N316" s="155">
        <f t="shared" si="121"/>
        <v>0.78417822077601385</v>
      </c>
      <c r="O316" s="155">
        <f t="shared" si="121"/>
        <v>0.80294107575852036</v>
      </c>
      <c r="P316" s="155">
        <f t="shared" si="121"/>
        <v>0.8162123901811712</v>
      </c>
      <c r="Q316" s="155">
        <f t="shared" si="121"/>
        <v>0.83617900407148404</v>
      </c>
      <c r="R316" s="155">
        <f t="shared" ref="R316:V316" si="122">IF(R298=0,"",R298/R280)</f>
        <v>0.84897639031397676</v>
      </c>
      <c r="S316" s="155">
        <f t="shared" si="122"/>
        <v>0.86286451349767845</v>
      </c>
      <c r="T316" s="155">
        <f t="shared" si="122"/>
        <v>0.8690567818799394</v>
      </c>
      <c r="U316" s="155">
        <f t="shared" si="122"/>
        <v>0.87938675152644208</v>
      </c>
      <c r="V316" s="155">
        <f t="shared" si="122"/>
        <v>0.8912981478422628</v>
      </c>
      <c r="W316" s="155">
        <f t="shared" ref="W316" si="123">IF(W298=0,"",W298/W280)</f>
        <v>0.91624501146213932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0.73594986895007919</v>
      </c>
      <c r="D317" s="156">
        <f t="shared" si="124"/>
        <v>0.74710352337166919</v>
      </c>
      <c r="E317" s="156">
        <f t="shared" si="124"/>
        <v>0.75021124696072694</v>
      </c>
      <c r="F317" s="156">
        <f t="shared" si="124"/>
        <v>0.74592316204895182</v>
      </c>
      <c r="G317" s="156">
        <f t="shared" si="124"/>
        <v>0.73691450251162371</v>
      </c>
      <c r="H317" s="156">
        <f t="shared" si="124"/>
        <v>0.74180536056223623</v>
      </c>
      <c r="I317" s="156">
        <f t="shared" si="124"/>
        <v>0.7492107336514362</v>
      </c>
      <c r="J317" s="156">
        <f t="shared" si="124"/>
        <v>0.75788948876353079</v>
      </c>
      <c r="K317" s="156">
        <f t="shared" si="124"/>
        <v>0.75541837619650709</v>
      </c>
      <c r="L317" s="156">
        <f t="shared" si="124"/>
        <v>0.7673891163371156</v>
      </c>
      <c r="M317" s="156">
        <f t="shared" si="124"/>
        <v>0.76993926360786447</v>
      </c>
      <c r="N317" s="156">
        <f t="shared" si="124"/>
        <v>0.78417822077601385</v>
      </c>
      <c r="O317" s="156">
        <f t="shared" si="124"/>
        <v>0.80294107575852036</v>
      </c>
      <c r="P317" s="156">
        <f t="shared" si="124"/>
        <v>0.8162123901811712</v>
      </c>
      <c r="Q317" s="156">
        <f t="shared" si="124"/>
        <v>0.83617900407148404</v>
      </c>
      <c r="R317" s="156">
        <f t="shared" ref="R317:V317" si="125">IF(R299=0,"",R299/R281)</f>
        <v>0.84897639031397676</v>
      </c>
      <c r="S317" s="156">
        <f t="shared" si="125"/>
        <v>0.86286451349767845</v>
      </c>
      <c r="T317" s="156">
        <f t="shared" si="125"/>
        <v>0.8690567818799394</v>
      </c>
      <c r="U317" s="156">
        <f t="shared" si="125"/>
        <v>0.87938675152644208</v>
      </c>
      <c r="V317" s="156">
        <f t="shared" si="125"/>
        <v>0.8912981478422628</v>
      </c>
      <c r="W317" s="156">
        <f t="shared" ref="W317" si="126">IF(W299=0,"",W299/W281)</f>
        <v>0.91624501146213932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2.2055927546650325</v>
      </c>
      <c r="D318" s="155">
        <f t="shared" si="127"/>
        <v>2.3245058417209652</v>
      </c>
      <c r="E318" s="155">
        <f t="shared" si="127"/>
        <v>2.3690210387855952</v>
      </c>
      <c r="F318" s="155">
        <f t="shared" si="127"/>
        <v>2.4337558780581792</v>
      </c>
      <c r="G318" s="155">
        <f t="shared" si="127"/>
        <v>2.4974888176416621</v>
      </c>
      <c r="H318" s="155">
        <f t="shared" si="127"/>
        <v>2.5612176250925338</v>
      </c>
      <c r="I318" s="155">
        <f t="shared" si="127"/>
        <v>2.6390395749475615</v>
      </c>
      <c r="J318" s="155">
        <f t="shared" si="127"/>
        <v>2.7458105014614795</v>
      </c>
      <c r="K318" s="155">
        <f t="shared" si="127"/>
        <v>2.818462278628961</v>
      </c>
      <c r="L318" s="155">
        <f t="shared" si="127"/>
        <v>2.8872236256740273</v>
      </c>
      <c r="M318" s="155">
        <f t="shared" si="127"/>
        <v>2.9978170293873441</v>
      </c>
      <c r="N318" s="155">
        <f t="shared" si="127"/>
        <v>3.1107856886139631</v>
      </c>
      <c r="O318" s="155">
        <f t="shared" si="127"/>
        <v>3.3420383041398209</v>
      </c>
      <c r="P318" s="155">
        <f t="shared" si="127"/>
        <v>3.4698142765986444</v>
      </c>
      <c r="Q318" s="155">
        <f t="shared" si="127"/>
        <v>3.6206368956441937</v>
      </c>
      <c r="R318" s="155">
        <f t="shared" ref="R318:V318" si="128">IF(R300=0,"",R300/R282)</f>
        <v>3.6939380723357003</v>
      </c>
      <c r="S318" s="155">
        <f t="shared" si="128"/>
        <v>3.7761570218339493</v>
      </c>
      <c r="T318" s="155">
        <f t="shared" si="128"/>
        <v>3.7738414695390521</v>
      </c>
      <c r="U318" s="155">
        <f t="shared" si="128"/>
        <v>3.9054384219895111</v>
      </c>
      <c r="V318" s="155">
        <f t="shared" si="128"/>
        <v>3.9912597146418372</v>
      </c>
      <c r="W318" s="155">
        <f t="shared" ref="W318" si="129">IF(W300=0,"",W300/W282)</f>
        <v>4.103445903923074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2.2055927546650325</v>
      </c>
      <c r="D319" s="156">
        <f t="shared" si="130"/>
        <v>2.3245058417209652</v>
      </c>
      <c r="E319" s="156">
        <f t="shared" si="130"/>
        <v>2.3690210387855952</v>
      </c>
      <c r="F319" s="156">
        <f t="shared" si="130"/>
        <v>2.4337558780581792</v>
      </c>
      <c r="G319" s="156">
        <f t="shared" si="130"/>
        <v>2.4974888176416621</v>
      </c>
      <c r="H319" s="156">
        <f t="shared" si="130"/>
        <v>2.5612176250925338</v>
      </c>
      <c r="I319" s="156">
        <f t="shared" si="130"/>
        <v>2.6390395749475615</v>
      </c>
      <c r="J319" s="156">
        <f t="shared" si="130"/>
        <v>2.7458105014614795</v>
      </c>
      <c r="K319" s="156">
        <f t="shared" si="130"/>
        <v>2.818462278628961</v>
      </c>
      <c r="L319" s="156">
        <f t="shared" si="130"/>
        <v>2.8872236256740273</v>
      </c>
      <c r="M319" s="156">
        <f t="shared" si="130"/>
        <v>2.9978170293873441</v>
      </c>
      <c r="N319" s="156">
        <f t="shared" si="130"/>
        <v>3.1107856886139631</v>
      </c>
      <c r="O319" s="156">
        <f t="shared" si="130"/>
        <v>3.3420383041398209</v>
      </c>
      <c r="P319" s="156">
        <f t="shared" si="130"/>
        <v>3.4698142765986444</v>
      </c>
      <c r="Q319" s="156">
        <f t="shared" si="130"/>
        <v>3.6206368956441937</v>
      </c>
      <c r="R319" s="156">
        <f t="shared" ref="R319:V319" si="131">IF(R301=0,"",R301/R283)</f>
        <v>3.6939380723357003</v>
      </c>
      <c r="S319" s="156">
        <f t="shared" si="131"/>
        <v>3.7761570218339493</v>
      </c>
      <c r="T319" s="156">
        <f t="shared" si="131"/>
        <v>3.7738414695390521</v>
      </c>
      <c r="U319" s="156">
        <f t="shared" si="131"/>
        <v>3.9054384219895111</v>
      </c>
      <c r="V319" s="156">
        <f t="shared" si="131"/>
        <v>3.9912597146418372</v>
      </c>
      <c r="W319" s="156">
        <f t="shared" ref="W319" si="132">IF(W301=0,"",W301/W283)</f>
        <v>4.103445903923074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0.66041611013368318</v>
      </c>
      <c r="D320" s="155">
        <f t="shared" si="133"/>
        <v>0.6762725346930476</v>
      </c>
      <c r="E320" s="155">
        <f t="shared" si="133"/>
        <v>0.66792429196483494</v>
      </c>
      <c r="F320" s="155">
        <f t="shared" si="133"/>
        <v>0.65998762721759507</v>
      </c>
      <c r="G320" s="155">
        <f t="shared" si="133"/>
        <v>0.65361280589570103</v>
      </c>
      <c r="H320" s="155">
        <f t="shared" si="133"/>
        <v>0.66115348437434429</v>
      </c>
      <c r="I320" s="155">
        <f t="shared" si="133"/>
        <v>0.6921545591404521</v>
      </c>
      <c r="J320" s="155">
        <f t="shared" si="133"/>
        <v>0.70389046285505508</v>
      </c>
      <c r="K320" s="155">
        <f t="shared" si="133"/>
        <v>0.69877033910038122</v>
      </c>
      <c r="L320" s="155">
        <f t="shared" si="133"/>
        <v>0.70152062892946043</v>
      </c>
      <c r="M320" s="155">
        <f t="shared" si="133"/>
        <v>0.69886509838702437</v>
      </c>
      <c r="N320" s="155">
        <f t="shared" si="133"/>
        <v>0.71401143684868185</v>
      </c>
      <c r="O320" s="155">
        <f t="shared" si="133"/>
        <v>0.73712714273993563</v>
      </c>
      <c r="P320" s="155">
        <f t="shared" si="133"/>
        <v>0.76984306547074344</v>
      </c>
      <c r="Q320" s="155">
        <f t="shared" si="133"/>
        <v>0.78071072737584091</v>
      </c>
      <c r="R320" s="155">
        <f t="shared" ref="R320:V320" si="134">IF(R302=0,"",R302/R284)</f>
        <v>0.78879007593365824</v>
      </c>
      <c r="S320" s="155">
        <f t="shared" si="134"/>
        <v>0.79417849783802963</v>
      </c>
      <c r="T320" s="155">
        <f t="shared" si="134"/>
        <v>0.79996473091208253</v>
      </c>
      <c r="U320" s="155">
        <f t="shared" si="134"/>
        <v>0.80550017514034278</v>
      </c>
      <c r="V320" s="155">
        <f t="shared" si="134"/>
        <v>0.81154012404656029</v>
      </c>
      <c r="W320" s="155">
        <f t="shared" ref="W320" si="135">IF(W302=0,"",W302/W284)</f>
        <v>0.81374591299725985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0.56832035016842297</v>
      </c>
      <c r="D321" s="156">
        <f t="shared" si="136"/>
        <v>0.57269997594295985</v>
      </c>
      <c r="E321" s="156">
        <f t="shared" si="136"/>
        <v>0.57085136576360174</v>
      </c>
      <c r="F321" s="156">
        <f t="shared" si="136"/>
        <v>0.57308249445996984</v>
      </c>
      <c r="G321" s="156">
        <f t="shared" si="136"/>
        <v>0.57091083884578808</v>
      </c>
      <c r="H321" s="156">
        <f t="shared" si="136"/>
        <v>0.57321189377748194</v>
      </c>
      <c r="I321" s="156">
        <f t="shared" si="136"/>
        <v>0.57962566219931166</v>
      </c>
      <c r="J321" s="156">
        <f t="shared" si="136"/>
        <v>0.5848420712602439</v>
      </c>
      <c r="K321" s="156">
        <f t="shared" si="136"/>
        <v>0.58887466759038531</v>
      </c>
      <c r="L321" s="156">
        <f t="shared" si="136"/>
        <v>0.59240369789311009</v>
      </c>
      <c r="M321" s="156">
        <f t="shared" si="136"/>
        <v>0.60515039289028716</v>
      </c>
      <c r="N321" s="156">
        <f t="shared" si="136"/>
        <v>0.62492226485190427</v>
      </c>
      <c r="O321" s="156">
        <f t="shared" si="136"/>
        <v>0.69202303364171092</v>
      </c>
      <c r="P321" s="156">
        <f t="shared" si="136"/>
        <v>0.72901920767519324</v>
      </c>
      <c r="Q321" s="156">
        <f t="shared" si="136"/>
        <v>0.74748958474596583</v>
      </c>
      <c r="R321" s="156">
        <f t="shared" ref="R321:V321" si="137">IF(R303=0,"",R303/R285)</f>
        <v>0.7345031479236247</v>
      </c>
      <c r="S321" s="156">
        <f t="shared" si="137"/>
        <v>0.75525458928728495</v>
      </c>
      <c r="T321" s="156">
        <f t="shared" si="137"/>
        <v>0.77952073390607135</v>
      </c>
      <c r="U321" s="156">
        <f t="shared" si="137"/>
        <v>0.79497023430345148</v>
      </c>
      <c r="V321" s="156">
        <f t="shared" si="137"/>
        <v>0.80804870856477484</v>
      </c>
      <c r="W321" s="156">
        <f t="shared" ref="W321" si="138">IF(W303=0,"",W303/W285)</f>
        <v>0.80417175498579385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0.86897533958780515</v>
      </c>
      <c r="D322" s="156">
        <f t="shared" si="139"/>
        <v>0.89882881946670967</v>
      </c>
      <c r="E322" s="156">
        <f t="shared" si="139"/>
        <v>0.9237170973352733</v>
      </c>
      <c r="F322" s="156">
        <f t="shared" si="139"/>
        <v>0.91888844442170403</v>
      </c>
      <c r="G322" s="156">
        <f t="shared" si="139"/>
        <v>0.93049215979947686</v>
      </c>
      <c r="H322" s="156">
        <f t="shared" si="139"/>
        <v>0.8942998302599553</v>
      </c>
      <c r="I322" s="156">
        <f t="shared" si="139"/>
        <v>0.92366546510981851</v>
      </c>
      <c r="J322" s="156">
        <f t="shared" si="139"/>
        <v>0.92128443014710448</v>
      </c>
      <c r="K322" s="156">
        <f t="shared" si="139"/>
        <v>0.92346807635308958</v>
      </c>
      <c r="L322" s="156">
        <f t="shared" si="139"/>
        <v>0.91898656593074046</v>
      </c>
      <c r="M322" s="156">
        <f t="shared" si="139"/>
        <v>0.90712216954816405</v>
      </c>
      <c r="N322" s="156">
        <f t="shared" si="139"/>
        <v>0.93954491050873024</v>
      </c>
      <c r="O322" s="156">
        <f t="shared" si="139"/>
        <v>0.91551627175797057</v>
      </c>
      <c r="P322" s="156">
        <f t="shared" si="139"/>
        <v>0.9203456190067264</v>
      </c>
      <c r="Q322" s="156">
        <f t="shared" si="139"/>
        <v>0.88886647047936496</v>
      </c>
      <c r="R322" s="156">
        <f t="shared" ref="R322:V322" si="140">IF(R304=0,"",R304/R286)</f>
        <v>0.96471371830518771</v>
      </c>
      <c r="S322" s="156">
        <f t="shared" si="140"/>
        <v>0.96632462492713711</v>
      </c>
      <c r="T322" s="156">
        <f t="shared" si="140"/>
        <v>0.96062736351609068</v>
      </c>
      <c r="U322" s="156">
        <f t="shared" si="140"/>
        <v>0.96487951274753803</v>
      </c>
      <c r="V322" s="156">
        <f t="shared" si="140"/>
        <v>0.97300995553369563</v>
      </c>
      <c r="W322" s="156">
        <f t="shared" ref="W322" si="141">IF(W304=0,"",W304/W286)</f>
        <v>0.96904483561180887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0.56810978909337295</v>
      </c>
      <c r="D323" s="157">
        <f t="shared" si="142"/>
        <v>0.58754946080336234</v>
      </c>
      <c r="E323" s="157">
        <f t="shared" si="142"/>
        <v>0.58327782990385812</v>
      </c>
      <c r="F323" s="157">
        <f t="shared" si="142"/>
        <v>0.59717586258884992</v>
      </c>
      <c r="G323" s="157">
        <f t="shared" si="142"/>
        <v>0.58501783653838824</v>
      </c>
      <c r="H323" s="157">
        <f t="shared" si="142"/>
        <v>0.56350530056272941</v>
      </c>
      <c r="I323" s="157">
        <f t="shared" si="142"/>
        <v>0.57479150360465048</v>
      </c>
      <c r="J323" s="157">
        <f t="shared" si="142"/>
        <v>0.58625718232766189</v>
      </c>
      <c r="K323" s="157">
        <f t="shared" si="142"/>
        <v>0.59263845683733407</v>
      </c>
      <c r="L323" s="157">
        <f t="shared" si="142"/>
        <v>0.60672984331969437</v>
      </c>
      <c r="M323" s="157">
        <f t="shared" si="142"/>
        <v>0.64200991400541929</v>
      </c>
      <c r="N323" s="157">
        <f t="shared" si="142"/>
        <v>0.62249685002068544</v>
      </c>
      <c r="O323" s="157">
        <f t="shared" si="142"/>
        <v>0.58996901815055991</v>
      </c>
      <c r="P323" s="157">
        <f t="shared" si="142"/>
        <v>0.64702015024103177</v>
      </c>
      <c r="Q323" s="157">
        <f t="shared" si="142"/>
        <v>0.74679813087525437</v>
      </c>
      <c r="R323" s="157">
        <f t="shared" ref="R323:V323" si="143">IF(R305=0,"",R305/R287)</f>
        <v>0.7651019491631591</v>
      </c>
      <c r="S323" s="157">
        <f t="shared" si="143"/>
        <v>0.76142561080953786</v>
      </c>
      <c r="T323" s="157">
        <f t="shared" si="143"/>
        <v>0.79782683771591645</v>
      </c>
      <c r="U323" s="157">
        <f t="shared" si="143"/>
        <v>0.78939679813693553</v>
      </c>
      <c r="V323" s="157">
        <f t="shared" si="143"/>
        <v>0.79431513968070855</v>
      </c>
      <c r="W323" s="157">
        <f t="shared" ref="W323" si="144">IF(W305=0,"",W305/W287)</f>
        <v>0.75820464854138581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0.67619996977055397</v>
      </c>
      <c r="D325" s="157">
        <f t="shared" si="148"/>
        <v>0.68863040069386949</v>
      </c>
      <c r="E325" s="157">
        <f t="shared" si="148"/>
        <v>0.69311925945144182</v>
      </c>
      <c r="F325" s="157">
        <f t="shared" si="148"/>
        <v>0.68445730401216509</v>
      </c>
      <c r="G325" s="157">
        <f t="shared" si="148"/>
        <v>0.66838602496131716</v>
      </c>
      <c r="H325" s="157">
        <f t="shared" si="148"/>
        <v>0.6721224415283078</v>
      </c>
      <c r="I325" s="157">
        <f t="shared" si="148"/>
        <v>0.67516971260281433</v>
      </c>
      <c r="J325" s="157">
        <f t="shared" si="148"/>
        <v>0.68068161926732706</v>
      </c>
      <c r="K325" s="157">
        <f t="shared" si="148"/>
        <v>0.67243090300911357</v>
      </c>
      <c r="L325" s="157">
        <f t="shared" si="148"/>
        <v>0.68975780115309115</v>
      </c>
      <c r="M325" s="157">
        <f t="shared" si="148"/>
        <v>0.68600263666866546</v>
      </c>
      <c r="N325" s="157">
        <f t="shared" si="148"/>
        <v>0.69780903686813378</v>
      </c>
      <c r="O325" s="157">
        <f t="shared" si="148"/>
        <v>0.71117793789376782</v>
      </c>
      <c r="P325" s="157">
        <f t="shared" si="148"/>
        <v>0.72847288692627254</v>
      </c>
      <c r="Q325" s="157">
        <f t="shared" si="148"/>
        <v>0.74484920668009091</v>
      </c>
      <c r="R325" s="157">
        <f t="shared" ref="R325:V325" si="149">IF(R307=0,"",R307/R289)</f>
        <v>0.75317675147864072</v>
      </c>
      <c r="S325" s="157">
        <f t="shared" si="149"/>
        <v>0.7607276371023971</v>
      </c>
      <c r="T325" s="157">
        <f t="shared" si="149"/>
        <v>0.76477450498912181</v>
      </c>
      <c r="U325" s="157">
        <f t="shared" si="149"/>
        <v>0.76752365451680005</v>
      </c>
      <c r="V325" s="157">
        <f t="shared" si="149"/>
        <v>0.77356593829060105</v>
      </c>
      <c r="W325" s="157">
        <f t="shared" ref="W325" si="150">IF(W307=0,"",W307/W289)</f>
        <v>0.78438313584013264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0.87535546932199437</v>
      </c>
      <c r="D326" s="158">
        <f t="shared" si="151"/>
        <v>0.87837873221403029</v>
      </c>
      <c r="E326" s="158">
        <f t="shared" si="151"/>
        <v>0.8754323776140136</v>
      </c>
      <c r="F326" s="158">
        <f t="shared" si="151"/>
        <v>0.87975287758715548</v>
      </c>
      <c r="G326" s="158">
        <f t="shared" si="151"/>
        <v>0.87470308983687062</v>
      </c>
      <c r="H326" s="158">
        <f t="shared" si="151"/>
        <v>0.89148093702515008</v>
      </c>
      <c r="I326" s="158">
        <f t="shared" si="151"/>
        <v>0.87905303097083942</v>
      </c>
      <c r="J326" s="158">
        <f t="shared" si="151"/>
        <v>0.87491763403003364</v>
      </c>
      <c r="K326" s="158">
        <f t="shared" si="151"/>
        <v>0.87502535565559214</v>
      </c>
      <c r="L326" s="158">
        <f t="shared" si="151"/>
        <v>0.86359969821745797</v>
      </c>
      <c r="M326" s="158">
        <f t="shared" si="151"/>
        <v>0.8699829902622368</v>
      </c>
      <c r="N326" s="158">
        <f t="shared" si="151"/>
        <v>0.8836512795675554</v>
      </c>
      <c r="O326" s="158">
        <f t="shared" si="151"/>
        <v>0.87219516845350686</v>
      </c>
      <c r="P326" s="158">
        <f t="shared" si="151"/>
        <v>0.90075141394939917</v>
      </c>
      <c r="Q326" s="158">
        <f t="shared" si="151"/>
        <v>0.90078528399006974</v>
      </c>
      <c r="R326" s="158">
        <f t="shared" ref="R326:V326" si="152">IF(R308=0,"",R308/R290)</f>
        <v>0.91992921272994499</v>
      </c>
      <c r="S326" s="158">
        <f t="shared" si="152"/>
        <v>0.9132550423211987</v>
      </c>
      <c r="T326" s="158">
        <f t="shared" si="152"/>
        <v>0.91436145101958677</v>
      </c>
      <c r="U326" s="158">
        <f t="shared" si="152"/>
        <v>0.92878355533464829</v>
      </c>
      <c r="V326" s="158">
        <f t="shared" si="152"/>
        <v>0.92570874295660999</v>
      </c>
      <c r="W326" s="158">
        <f t="shared" ref="W326" si="153">IF(W308=0,"",W308/W290)</f>
        <v>0.91938979687096678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0.66963108734242105</v>
      </c>
      <c r="D327" s="156">
        <f t="shared" si="154"/>
        <v>0.67069076899314495</v>
      </c>
      <c r="E327" s="156">
        <f t="shared" si="154"/>
        <v>0.68276483483554296</v>
      </c>
      <c r="F327" s="156">
        <f t="shared" si="154"/>
        <v>0.65328199584283542</v>
      </c>
      <c r="G327" s="156">
        <f t="shared" si="154"/>
        <v>0.65242507320586973</v>
      </c>
      <c r="H327" s="156">
        <f t="shared" si="154"/>
        <v>0.6617997827834855</v>
      </c>
      <c r="I327" s="156">
        <f t="shared" si="154"/>
        <v>0.67190756435804322</v>
      </c>
      <c r="J327" s="156">
        <f t="shared" si="154"/>
        <v>0.6674318891359694</v>
      </c>
      <c r="K327" s="156">
        <f t="shared" si="154"/>
        <v>0.68015459946497236</v>
      </c>
      <c r="L327" s="156">
        <f t="shared" si="154"/>
        <v>0.68544044427617856</v>
      </c>
      <c r="M327" s="156">
        <f t="shared" si="154"/>
        <v>0.69947235545702213</v>
      </c>
      <c r="N327" s="156">
        <f t="shared" si="154"/>
        <v>0.70367184600830091</v>
      </c>
      <c r="O327" s="156">
        <f t="shared" si="154"/>
        <v>0.7114829101419905</v>
      </c>
      <c r="P327" s="156">
        <f t="shared" si="154"/>
        <v>0.71374790292843981</v>
      </c>
      <c r="Q327" s="156">
        <f t="shared" si="154"/>
        <v>0.73617472055728705</v>
      </c>
      <c r="R327" s="156">
        <f t="shared" ref="R327:V327" si="155">IF(R309=0,"",R309/R291)</f>
        <v>0.74749358634477336</v>
      </c>
      <c r="S327" s="156">
        <f t="shared" si="155"/>
        <v>0.75849091189671924</v>
      </c>
      <c r="T327" s="156">
        <f t="shared" si="155"/>
        <v>0.76403444027087108</v>
      </c>
      <c r="U327" s="156">
        <f t="shared" si="155"/>
        <v>0.76874053104857976</v>
      </c>
      <c r="V327" s="156">
        <f t="shared" si="155"/>
        <v>0.774136400930721</v>
      </c>
      <c r="W327" s="156">
        <f t="shared" ref="W327" si="156">IF(W309=0,"",W309/W291)</f>
        <v>0.78906474587031716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0.70539399019101356</v>
      </c>
      <c r="D329" s="155">
        <f t="shared" si="160"/>
        <v>0.70073740389821038</v>
      </c>
      <c r="E329" s="155">
        <f t="shared" si="160"/>
        <v>0.69698776044483102</v>
      </c>
      <c r="F329" s="155">
        <f t="shared" si="160"/>
        <v>0.69617365546654086</v>
      </c>
      <c r="G329" s="155">
        <f t="shared" si="160"/>
        <v>0.70472844535068624</v>
      </c>
      <c r="H329" s="155">
        <f t="shared" si="160"/>
        <v>0.71483659869297744</v>
      </c>
      <c r="I329" s="155">
        <f t="shared" si="160"/>
        <v>0.71630132454868745</v>
      </c>
      <c r="J329" s="155">
        <f t="shared" si="160"/>
        <v>0.7221104674531903</v>
      </c>
      <c r="K329" s="155">
        <f t="shared" si="160"/>
        <v>0.71546543587118938</v>
      </c>
      <c r="L329" s="155">
        <f t="shared" si="160"/>
        <v>0.71897318701739221</v>
      </c>
      <c r="M329" s="155">
        <f t="shared" si="160"/>
        <v>0.72095518495691491</v>
      </c>
      <c r="N329" s="155">
        <f t="shared" si="160"/>
        <v>0.73372593256130814</v>
      </c>
      <c r="O329" s="155">
        <f t="shared" si="160"/>
        <v>0.74596344898123446</v>
      </c>
      <c r="P329" s="155">
        <f t="shared" si="160"/>
        <v>0.74225192271150087</v>
      </c>
      <c r="Q329" s="155">
        <f t="shared" si="160"/>
        <v>0.75593845681302752</v>
      </c>
      <c r="R329" s="155">
        <f t="shared" ref="R329:V329" si="161">IF(R311=0,"",R311/R293)</f>
        <v>0.76617074405246954</v>
      </c>
      <c r="S329" s="155">
        <f t="shared" si="161"/>
        <v>0.76693737516407412</v>
      </c>
      <c r="T329" s="155">
        <f t="shared" si="161"/>
        <v>0.7780672495823836</v>
      </c>
      <c r="U329" s="155">
        <f t="shared" si="161"/>
        <v>0.79402176786834755</v>
      </c>
      <c r="V329" s="155">
        <f t="shared" si="161"/>
        <v>0.8052827514726103</v>
      </c>
      <c r="W329" s="155">
        <f t="shared" ref="W329" si="162">IF(W311=0,"",W311/W293)</f>
        <v>0.81449339327237735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0.60253244294093922</v>
      </c>
      <c r="D330" s="156">
        <f t="shared" si="163"/>
        <v>0.60693798974453661</v>
      </c>
      <c r="E330" s="156">
        <f t="shared" si="163"/>
        <v>0.60275097541829248</v>
      </c>
      <c r="F330" s="156">
        <f t="shared" si="163"/>
        <v>0.60225896088537256</v>
      </c>
      <c r="G330" s="156">
        <f t="shared" si="163"/>
        <v>0.59453550411809308</v>
      </c>
      <c r="H330" s="156">
        <f t="shared" si="163"/>
        <v>0.59896516234684416</v>
      </c>
      <c r="I330" s="156">
        <f t="shared" si="163"/>
        <v>0.60273332410035574</v>
      </c>
      <c r="J330" s="156">
        <f t="shared" si="163"/>
        <v>0.60677014311006627</v>
      </c>
      <c r="K330" s="156">
        <f t="shared" si="163"/>
        <v>0.60121495908554046</v>
      </c>
      <c r="L330" s="156">
        <f t="shared" si="163"/>
        <v>0.60523614635945122</v>
      </c>
      <c r="M330" s="156">
        <f t="shared" si="163"/>
        <v>0.60376069100867691</v>
      </c>
      <c r="N330" s="156">
        <f t="shared" si="163"/>
        <v>0.61065662508454899</v>
      </c>
      <c r="O330" s="156">
        <f t="shared" si="163"/>
        <v>0.61706708304295244</v>
      </c>
      <c r="P330" s="156">
        <f t="shared" si="163"/>
        <v>0.61581075977490052</v>
      </c>
      <c r="Q330" s="156">
        <f t="shared" si="163"/>
        <v>0.61602323260736735</v>
      </c>
      <c r="R330" s="156">
        <f t="shared" ref="R330:V330" si="164">IF(R312=0,"",R312/R294)</f>
        <v>0.60831407332958876</v>
      </c>
      <c r="S330" s="156">
        <f t="shared" si="164"/>
        <v>0.60729910506403029</v>
      </c>
      <c r="T330" s="156">
        <f t="shared" si="164"/>
        <v>0.60707112839510891</v>
      </c>
      <c r="U330" s="156">
        <f t="shared" si="164"/>
        <v>0.60913792278582024</v>
      </c>
      <c r="V330" s="156">
        <f t="shared" si="164"/>
        <v>0.61302768540714181</v>
      </c>
      <c r="W330" s="156">
        <f t="shared" ref="W330" si="165">IF(W312=0,"",W312/W294)</f>
        <v>0.61839775310181466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0.75636979862856513</v>
      </c>
      <c r="D331" s="159">
        <f t="shared" si="166"/>
        <v>0.76186318604339942</v>
      </c>
      <c r="E331" s="159">
        <f t="shared" si="166"/>
        <v>0.76119064336287268</v>
      </c>
      <c r="F331" s="159">
        <f t="shared" si="166"/>
        <v>0.7596599452125069</v>
      </c>
      <c r="G331" s="159">
        <f t="shared" si="166"/>
        <v>0.75773141282786649</v>
      </c>
      <c r="H331" s="159">
        <f t="shared" si="166"/>
        <v>0.75989917807644536</v>
      </c>
      <c r="I331" s="159">
        <f t="shared" si="166"/>
        <v>0.76412987479910677</v>
      </c>
      <c r="J331" s="159">
        <f t="shared" si="166"/>
        <v>0.769424614354841</v>
      </c>
      <c r="K331" s="159">
        <f t="shared" si="166"/>
        <v>0.76875163994007023</v>
      </c>
      <c r="L331" s="159">
        <f t="shared" si="166"/>
        <v>0.77341127985759528</v>
      </c>
      <c r="M331" s="159">
        <f t="shared" si="166"/>
        <v>0.77673802702920758</v>
      </c>
      <c r="N331" s="159">
        <f t="shared" si="166"/>
        <v>0.78291138759196155</v>
      </c>
      <c r="O331" s="159">
        <f t="shared" si="166"/>
        <v>0.79346572853762187</v>
      </c>
      <c r="P331" s="159">
        <f t="shared" si="166"/>
        <v>0.79910486876233888</v>
      </c>
      <c r="Q331" s="159">
        <f t="shared" si="166"/>
        <v>0.80864859367419761</v>
      </c>
      <c r="R331" s="159">
        <f t="shared" ref="R331:V331" si="167">IF(R313=0,"",R313/R295)</f>
        <v>0.81513169498724092</v>
      </c>
      <c r="S331" s="159">
        <f t="shared" si="167"/>
        <v>0.82800703439194423</v>
      </c>
      <c r="T331" s="159">
        <f t="shared" si="167"/>
        <v>0.84023493017508166</v>
      </c>
      <c r="U331" s="159">
        <f t="shared" si="167"/>
        <v>0.85352011869924882</v>
      </c>
      <c r="V331" s="159">
        <f t="shared" si="167"/>
        <v>0.86600093056277383</v>
      </c>
      <c r="W331" s="159">
        <f t="shared" ref="W331" si="168">IF(W313=0,"",W313/W295)</f>
        <v>0.87801729879249346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44.860856905505145</v>
      </c>
      <c r="D333" s="117">
        <f t="shared" si="169"/>
        <v>42.511436748576735</v>
      </c>
      <c r="E333" s="117">
        <f t="shared" si="169"/>
        <v>52.087898800656667</v>
      </c>
      <c r="F333" s="117">
        <f t="shared" si="169"/>
        <v>52.458906945410988</v>
      </c>
      <c r="G333" s="117">
        <f t="shared" si="169"/>
        <v>39.064485175624554</v>
      </c>
      <c r="H333" s="117">
        <f t="shared" si="169"/>
        <v>50.627344300976205</v>
      </c>
      <c r="I333" s="117">
        <f t="shared" si="169"/>
        <v>31.255491821524267</v>
      </c>
      <c r="J333" s="117">
        <f t="shared" si="169"/>
        <v>29.837215314928301</v>
      </c>
      <c r="K333" s="117">
        <f t="shared" si="169"/>
        <v>29.81823221904974</v>
      </c>
      <c r="L333" s="117">
        <f t="shared" si="169"/>
        <v>36.65602052416871</v>
      </c>
      <c r="M333" s="117">
        <f t="shared" si="169"/>
        <v>24.709872130353546</v>
      </c>
      <c r="N333" s="117">
        <f t="shared" si="169"/>
        <v>21.605071085797444</v>
      </c>
      <c r="O333" s="117">
        <f t="shared" si="169"/>
        <v>10.329905660578081</v>
      </c>
      <c r="P333" s="117">
        <f t="shared" si="169"/>
        <v>9.1160680364465723</v>
      </c>
      <c r="Q333" s="117">
        <f t="shared" si="169"/>
        <v>10.28142720314748</v>
      </c>
      <c r="R333" s="117">
        <f t="shared" ref="R333:V333" si="170">R334+R336+R338+R347</f>
        <v>19.272015136071207</v>
      </c>
      <c r="S333" s="117">
        <f t="shared" si="170"/>
        <v>23.79519526559988</v>
      </c>
      <c r="T333" s="117">
        <f t="shared" si="170"/>
        <v>27.434864699986761</v>
      </c>
      <c r="U333" s="117">
        <f t="shared" si="170"/>
        <v>24.085679766695442</v>
      </c>
      <c r="V333" s="117">
        <f t="shared" si="170"/>
        <v>21.388079571694796</v>
      </c>
      <c r="W333" s="117">
        <f t="shared" ref="W333" si="171">W334+W336+W338+W347</f>
        <v>18.660057739283808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28.763835975257777</v>
      </c>
      <c r="D338" s="122">
        <v>23.298916605718826</v>
      </c>
      <c r="E338" s="122">
        <v>31.795759783175008</v>
      </c>
      <c r="F338" s="122">
        <v>33.236790078088546</v>
      </c>
      <c r="G338" s="122">
        <v>26.074381121350708</v>
      </c>
      <c r="H338" s="122">
        <v>33.87186673847004</v>
      </c>
      <c r="I338" s="122">
        <v>17.291404743420646</v>
      </c>
      <c r="J338" s="122">
        <v>14.853016182924126</v>
      </c>
      <c r="K338" s="122">
        <v>17.379804063901737</v>
      </c>
      <c r="L338" s="122">
        <v>21.264850364326747</v>
      </c>
      <c r="M338" s="122">
        <v>14.488196731756886</v>
      </c>
      <c r="N338" s="122">
        <v>10.833867850269257</v>
      </c>
      <c r="O338" s="122">
        <v>2.4291123352780435</v>
      </c>
      <c r="P338" s="122">
        <v>1.6662149793006791</v>
      </c>
      <c r="Q338" s="122">
        <v>2.107075480976214</v>
      </c>
      <c r="R338" s="122">
        <v>10.123402693534286</v>
      </c>
      <c r="S338" s="122">
        <v>13.098015761447021</v>
      </c>
      <c r="T338" s="122">
        <v>16.57667242470772</v>
      </c>
      <c r="U338" s="122">
        <v>14.371847304288618</v>
      </c>
      <c r="V338" s="122">
        <v>12.57254663622048</v>
      </c>
      <c r="W338" s="122">
        <v>10.432515535792062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28.759463320324897</v>
      </c>
      <c r="D339" s="98">
        <v>23.293054078036786</v>
      </c>
      <c r="E339" s="98">
        <v>31.778858209310155</v>
      </c>
      <c r="F339" s="98">
        <v>33.225245577728074</v>
      </c>
      <c r="G339" s="98">
        <v>26.06885949483549</v>
      </c>
      <c r="H339" s="98">
        <v>33.861464490237914</v>
      </c>
      <c r="I339" s="98">
        <v>17.278780233196912</v>
      </c>
      <c r="J339" s="98">
        <v>14.835025487493665</v>
      </c>
      <c r="K339" s="98">
        <v>17.362735540329655</v>
      </c>
      <c r="L339" s="98">
        <v>21.245998676141554</v>
      </c>
      <c r="M339" s="98">
        <v>14.481016250340828</v>
      </c>
      <c r="N339" s="98">
        <v>10.828242053559569</v>
      </c>
      <c r="O339" s="98">
        <v>2.4247947798930141</v>
      </c>
      <c r="P339" s="98">
        <v>1.6597468960223862</v>
      </c>
      <c r="Q339" s="98">
        <v>2.1057154998234759</v>
      </c>
      <c r="R339" s="98">
        <v>10.111801365874413</v>
      </c>
      <c r="S339" s="98">
        <v>13.087304057879368</v>
      </c>
      <c r="T339" s="98">
        <v>16.564821963313491</v>
      </c>
      <c r="U339" s="98">
        <v>14.366858972430343</v>
      </c>
      <c r="V339" s="98">
        <v>12.561284021200951</v>
      </c>
      <c r="W339" s="98">
        <v>10.418480865330491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4.3726549328846342E-3</v>
      </c>
      <c r="D340" s="98">
        <v>5.8625276820422232E-3</v>
      </c>
      <c r="E340" s="98">
        <v>1.6901573864855076E-2</v>
      </c>
      <c r="F340" s="98">
        <v>1.1544500360467943E-2</v>
      </c>
      <c r="G340" s="98">
        <v>5.5216265152150138E-3</v>
      </c>
      <c r="H340" s="98">
        <v>1.0402248232124076E-2</v>
      </c>
      <c r="I340" s="98">
        <v>1.2624510223736519E-2</v>
      </c>
      <c r="J340" s="98">
        <v>1.7990695430459894E-2</v>
      </c>
      <c r="K340" s="98">
        <v>1.7068523572084209E-2</v>
      </c>
      <c r="L340" s="98">
        <v>1.8851688185197817E-2</v>
      </c>
      <c r="M340" s="98">
        <v>7.1804814160579319E-3</v>
      </c>
      <c r="N340" s="98">
        <v>5.6257967096891735E-3</v>
      </c>
      <c r="O340" s="98">
        <v>4.3175553850293459E-3</v>
      </c>
      <c r="P340" s="98">
        <v>6.468083278292667E-3</v>
      </c>
      <c r="Q340" s="98">
        <v>1.3599811527376256E-3</v>
      </c>
      <c r="R340" s="98">
        <v>1.160132765987202E-2</v>
      </c>
      <c r="S340" s="98">
        <v>1.0711703567654602E-2</v>
      </c>
      <c r="T340" s="98">
        <v>1.1850461394227466E-2</v>
      </c>
      <c r="U340" s="98">
        <v>4.988331858275903E-3</v>
      </c>
      <c r="V340" s="98">
        <v>1.1262615019528223E-2</v>
      </c>
      <c r="W340" s="98">
        <v>1.4034670461571306E-2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4.3726549328846342E-3</v>
      </c>
      <c r="D341" s="101">
        <v>5.8625276820422232E-3</v>
      </c>
      <c r="E341" s="101">
        <v>1.6901573864855076E-2</v>
      </c>
      <c r="F341" s="101">
        <v>1.1544500360467943E-2</v>
      </c>
      <c r="G341" s="101">
        <v>5.5216265152150138E-3</v>
      </c>
      <c r="H341" s="101">
        <v>1.0402248232124076E-2</v>
      </c>
      <c r="I341" s="101">
        <v>1.2624510223736519E-2</v>
      </c>
      <c r="J341" s="101">
        <v>1.7990695430459894E-2</v>
      </c>
      <c r="K341" s="101">
        <v>1.7068523572084209E-2</v>
      </c>
      <c r="L341" s="101">
        <v>1.8851688185197817E-2</v>
      </c>
      <c r="M341" s="101">
        <v>7.1804814160579319E-3</v>
      </c>
      <c r="N341" s="101">
        <v>5.6257967096891735E-3</v>
      </c>
      <c r="O341" s="101">
        <v>4.3175553850293459E-3</v>
      </c>
      <c r="P341" s="101">
        <v>6.468083278292667E-3</v>
      </c>
      <c r="Q341" s="101">
        <v>1.3599811527376256E-3</v>
      </c>
      <c r="R341" s="101">
        <v>1.160132765987202E-2</v>
      </c>
      <c r="S341" s="101">
        <v>1.0711703567654602E-2</v>
      </c>
      <c r="T341" s="101">
        <v>1.1850461394227466E-2</v>
      </c>
      <c r="U341" s="101">
        <v>4.988331858275903E-3</v>
      </c>
      <c r="V341" s="101">
        <v>1.1262615019528223E-2</v>
      </c>
      <c r="W341" s="101">
        <v>1.4034670461571306E-2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16.097020930247368</v>
      </c>
      <c r="D347" s="122">
        <v>19.212520142857908</v>
      </c>
      <c r="E347" s="122">
        <v>20.292139017481659</v>
      </c>
      <c r="F347" s="122">
        <v>19.222116867322438</v>
      </c>
      <c r="G347" s="122">
        <v>12.990104054273848</v>
      </c>
      <c r="H347" s="122">
        <v>16.755477562506162</v>
      </c>
      <c r="I347" s="122">
        <v>13.964087078103622</v>
      </c>
      <c r="J347" s="122">
        <v>14.984199132004177</v>
      </c>
      <c r="K347" s="122">
        <v>12.438428155148005</v>
      </c>
      <c r="L347" s="122">
        <v>15.391170159841963</v>
      </c>
      <c r="M347" s="122">
        <v>10.221675398596659</v>
      </c>
      <c r="N347" s="122">
        <v>10.771203235528187</v>
      </c>
      <c r="O347" s="122">
        <v>7.9007933253000378</v>
      </c>
      <c r="P347" s="122">
        <v>7.4498530571458934</v>
      </c>
      <c r="Q347" s="122">
        <v>8.1743517221712665</v>
      </c>
      <c r="R347" s="122">
        <v>9.1486124425369209</v>
      </c>
      <c r="S347" s="122">
        <v>10.697179504152857</v>
      </c>
      <c r="T347" s="122">
        <v>10.858192275279041</v>
      </c>
      <c r="U347" s="122">
        <v>9.713832462406824</v>
      </c>
      <c r="V347" s="122">
        <v>8.8155329354743159</v>
      </c>
      <c r="W347" s="122">
        <v>8.2275422034917476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16.097020930247368</v>
      </c>
      <c r="D348" s="98">
        <v>19.212520142857908</v>
      </c>
      <c r="E348" s="98">
        <v>20.292139017481659</v>
      </c>
      <c r="F348" s="98">
        <v>19.222116867322438</v>
      </c>
      <c r="G348" s="98">
        <v>12.990104054273848</v>
      </c>
      <c r="H348" s="98">
        <v>16.755477562506162</v>
      </c>
      <c r="I348" s="98">
        <v>13.964087078103622</v>
      </c>
      <c r="J348" s="98">
        <v>14.984199132004177</v>
      </c>
      <c r="K348" s="98">
        <v>12.438428155148005</v>
      </c>
      <c r="L348" s="98">
        <v>15.391170159841963</v>
      </c>
      <c r="M348" s="98">
        <v>10.221675398596659</v>
      </c>
      <c r="N348" s="98">
        <v>10.771203235528187</v>
      </c>
      <c r="O348" s="98">
        <v>7.9007933253000378</v>
      </c>
      <c r="P348" s="98">
        <v>7.4498530571458934</v>
      </c>
      <c r="Q348" s="98">
        <v>8.1743517221712665</v>
      </c>
      <c r="R348" s="98">
        <v>9.1486124425369209</v>
      </c>
      <c r="S348" s="98">
        <v>10.697179504152857</v>
      </c>
      <c r="T348" s="98">
        <v>10.858192275279041</v>
      </c>
      <c r="U348" s="98">
        <v>9.713832462406824</v>
      </c>
      <c r="V348" s="98">
        <v>8.8155329354743159</v>
      </c>
      <c r="W348" s="98">
        <v>8.2275422034917476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11141.343176130285</v>
      </c>
      <c r="D351" s="117">
        <f t="shared" si="174"/>
        <v>11729.627088817957</v>
      </c>
      <c r="E351" s="117">
        <f t="shared" si="174"/>
        <v>11528.373502024264</v>
      </c>
      <c r="F351" s="117">
        <f t="shared" si="174"/>
        <v>11171.304802436338</v>
      </c>
      <c r="G351" s="117">
        <f t="shared" si="174"/>
        <v>9926.5403955374804</v>
      </c>
      <c r="H351" s="117">
        <f t="shared" si="174"/>
        <v>10417.274139878233</v>
      </c>
      <c r="I351" s="117">
        <f t="shared" si="174"/>
        <v>10234.109647942372</v>
      </c>
      <c r="J351" s="117">
        <f t="shared" si="174"/>
        <v>11159.357564214941</v>
      </c>
      <c r="K351" s="117">
        <f t="shared" si="174"/>
        <v>10635.652850173534</v>
      </c>
      <c r="L351" s="117">
        <f t="shared" si="174"/>
        <v>11826.910022935344</v>
      </c>
      <c r="M351" s="117">
        <f t="shared" si="174"/>
        <v>11080.527883717145</v>
      </c>
      <c r="N351" s="117">
        <f t="shared" si="174"/>
        <v>11962.423386095157</v>
      </c>
      <c r="O351" s="117">
        <f t="shared" si="174"/>
        <v>13666.559642717168</v>
      </c>
      <c r="P351" s="117">
        <f t="shared" si="174"/>
        <v>10456.203348491164</v>
      </c>
      <c r="Q351" s="117">
        <f t="shared" si="174"/>
        <v>10980.892944804922</v>
      </c>
      <c r="R351" s="117">
        <f t="shared" ref="R351:V351" si="175">R352+R354+R356+R365</f>
        <v>9978.493089966496</v>
      </c>
      <c r="S351" s="117">
        <f t="shared" si="175"/>
        <v>9220.5906924193059</v>
      </c>
      <c r="T351" s="117">
        <f t="shared" si="175"/>
        <v>8675.744704435745</v>
      </c>
      <c r="U351" s="117">
        <f t="shared" si="175"/>
        <v>7677.0522479801484</v>
      </c>
      <c r="V351" s="117">
        <f t="shared" si="175"/>
        <v>7264.6986535743699</v>
      </c>
      <c r="W351" s="117">
        <f t="shared" ref="W351" si="176">W352+W354+W356+W365</f>
        <v>8067.7065951372142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8961.6259651539403</v>
      </c>
      <c r="D352" s="122">
        <f t="shared" si="177"/>
        <v>9472.8728214476505</v>
      </c>
      <c r="E352" s="122">
        <f t="shared" si="177"/>
        <v>9211.8872267578136</v>
      </c>
      <c r="F352" s="122">
        <f t="shared" si="177"/>
        <v>8941.2142909607192</v>
      </c>
      <c r="G352" s="122">
        <f t="shared" si="177"/>
        <v>7738.1008606719115</v>
      </c>
      <c r="H352" s="122">
        <f t="shared" si="177"/>
        <v>8244.3479933982799</v>
      </c>
      <c r="I352" s="122">
        <f t="shared" si="177"/>
        <v>8142.5383593421893</v>
      </c>
      <c r="J352" s="122">
        <f t="shared" si="177"/>
        <v>9120.3786433730074</v>
      </c>
      <c r="K352" s="122">
        <f t="shared" si="177"/>
        <v>8558.7153066139726</v>
      </c>
      <c r="L352" s="122">
        <f t="shared" si="177"/>
        <v>9660.9428394297902</v>
      </c>
      <c r="M352" s="122">
        <f t="shared" si="177"/>
        <v>8868.7866609548455</v>
      </c>
      <c r="N352" s="122">
        <f t="shared" si="177"/>
        <v>9799.66225432797</v>
      </c>
      <c r="O352" s="122">
        <f t="shared" si="177"/>
        <v>11443.127429096363</v>
      </c>
      <c r="P352" s="122">
        <f t="shared" si="177"/>
        <v>8301.5052465399349</v>
      </c>
      <c r="Q352" s="122">
        <f t="shared" si="177"/>
        <v>8785.7847681103813</v>
      </c>
      <c r="R352" s="122">
        <f t="shared" si="177"/>
        <v>7808.0646535886262</v>
      </c>
      <c r="S352" s="122">
        <f t="shared" si="177"/>
        <v>7066.8704303152663</v>
      </c>
      <c r="T352" s="122">
        <f t="shared" si="177"/>
        <v>6584.0293484270596</v>
      </c>
      <c r="U352" s="122">
        <f t="shared" si="177"/>
        <v>5661.0047870046174</v>
      </c>
      <c r="V352" s="122">
        <f t="shared" si="177"/>
        <v>5236.8604232923408</v>
      </c>
      <c r="W352" s="122">
        <f t="shared" si="177"/>
        <v>5923.2582427274565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8961.6259651539403</v>
      </c>
      <c r="D353" s="98">
        <v>9472.8728214476505</v>
      </c>
      <c r="E353" s="98">
        <v>9211.8872267578136</v>
      </c>
      <c r="F353" s="98">
        <v>8941.2142909607192</v>
      </c>
      <c r="G353" s="98">
        <v>7738.1008606719115</v>
      </c>
      <c r="H353" s="98">
        <v>8244.3479933982799</v>
      </c>
      <c r="I353" s="98">
        <v>8142.5383593421893</v>
      </c>
      <c r="J353" s="98">
        <v>9120.3786433730074</v>
      </c>
      <c r="K353" s="98">
        <v>8558.7153066139726</v>
      </c>
      <c r="L353" s="98">
        <v>9660.9428394297902</v>
      </c>
      <c r="M353" s="98">
        <v>8868.7866609548455</v>
      </c>
      <c r="N353" s="98">
        <v>9799.66225432797</v>
      </c>
      <c r="O353" s="98">
        <v>11443.127429096363</v>
      </c>
      <c r="P353" s="98">
        <v>8301.5052465399349</v>
      </c>
      <c r="Q353" s="98">
        <v>8785.7847681103813</v>
      </c>
      <c r="R353" s="98">
        <v>7808.0646535886262</v>
      </c>
      <c r="S353" s="98">
        <v>7066.8704303152663</v>
      </c>
      <c r="T353" s="98">
        <v>6584.0293484270596</v>
      </c>
      <c r="U353" s="98">
        <v>5661.0047870046174</v>
      </c>
      <c r="V353" s="98">
        <v>5236.8604232923408</v>
      </c>
      <c r="W353" s="98">
        <v>5923.2582427274565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117.07561271777448</v>
      </c>
      <c r="D354" s="122">
        <f t="shared" si="178"/>
        <v>103.74257132711668</v>
      </c>
      <c r="E354" s="122">
        <f t="shared" si="178"/>
        <v>190.26673167698596</v>
      </c>
      <c r="F354" s="122">
        <f t="shared" si="178"/>
        <v>153.69543653337135</v>
      </c>
      <c r="G354" s="122">
        <f t="shared" si="178"/>
        <v>191.74483434380832</v>
      </c>
      <c r="H354" s="122">
        <f t="shared" si="178"/>
        <v>176.41219981962971</v>
      </c>
      <c r="I354" s="122">
        <f t="shared" si="178"/>
        <v>111.79909046561625</v>
      </c>
      <c r="J354" s="122">
        <f t="shared" si="178"/>
        <v>91.526270486334141</v>
      </c>
      <c r="K354" s="122">
        <f t="shared" si="178"/>
        <v>169.94131100333468</v>
      </c>
      <c r="L354" s="122">
        <f t="shared" si="178"/>
        <v>149.11937124981984</v>
      </c>
      <c r="M354" s="122">
        <f t="shared" si="178"/>
        <v>137.95779481912484</v>
      </c>
      <c r="N354" s="122">
        <f t="shared" si="178"/>
        <v>127.03567319480506</v>
      </c>
      <c r="O354" s="122">
        <f t="shared" si="178"/>
        <v>100.19100275933798</v>
      </c>
      <c r="P354" s="122">
        <f t="shared" si="178"/>
        <v>115.48528828134978</v>
      </c>
      <c r="Q354" s="122">
        <f t="shared" si="178"/>
        <v>107.74922125793704</v>
      </c>
      <c r="R354" s="122">
        <f t="shared" si="178"/>
        <v>140.48025848824309</v>
      </c>
      <c r="S354" s="122">
        <f t="shared" si="178"/>
        <v>132.87572725615232</v>
      </c>
      <c r="T354" s="122">
        <f t="shared" si="178"/>
        <v>115.8414545638</v>
      </c>
      <c r="U354" s="122">
        <f t="shared" si="178"/>
        <v>120.389550067634</v>
      </c>
      <c r="V354" s="122">
        <f t="shared" si="178"/>
        <v>102.3837708032341</v>
      </c>
      <c r="W354" s="122">
        <f t="shared" si="178"/>
        <v>162.13588077997667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117.07561271777448</v>
      </c>
      <c r="D355" s="98">
        <f>RES_hhdet_in_fech!D165</f>
        <v>103.74257132711668</v>
      </c>
      <c r="E355" s="98">
        <f>RES_hhdet_in_fech!E165</f>
        <v>190.26673167698596</v>
      </c>
      <c r="F355" s="98">
        <f>RES_hhdet_in_fech!F165</f>
        <v>153.69543653337135</v>
      </c>
      <c r="G355" s="98">
        <f>RES_hhdet_in_fech!G165</f>
        <v>191.74483434380832</v>
      </c>
      <c r="H355" s="98">
        <f>RES_hhdet_in_fech!H165</f>
        <v>176.41219981962971</v>
      </c>
      <c r="I355" s="98">
        <f>RES_hhdet_in_fech!I165</f>
        <v>111.79909046561625</v>
      </c>
      <c r="J355" s="98">
        <f>RES_hhdet_in_fech!J165</f>
        <v>91.526270486334141</v>
      </c>
      <c r="K355" s="98">
        <f>RES_hhdet_in_fech!K165</f>
        <v>169.94131100333468</v>
      </c>
      <c r="L355" s="98">
        <f>RES_hhdet_in_fech!L165</f>
        <v>149.11937124981984</v>
      </c>
      <c r="M355" s="98">
        <f>RES_hhdet_in_fech!M165</f>
        <v>137.95779481912484</v>
      </c>
      <c r="N355" s="98">
        <f>RES_hhdet_in_fech!N165</f>
        <v>127.03567319480506</v>
      </c>
      <c r="O355" s="98">
        <f>RES_hhdet_in_fech!O165</f>
        <v>100.19100275933798</v>
      </c>
      <c r="P355" s="98">
        <f>RES_hhdet_in_fech!P165</f>
        <v>115.48528828134978</v>
      </c>
      <c r="Q355" s="98">
        <f>RES_hhdet_in_fech!Q165</f>
        <v>107.74922125793704</v>
      </c>
      <c r="R355" s="98">
        <f>RES_hhdet_in_fech!R165</f>
        <v>140.48025848824309</v>
      </c>
      <c r="S355" s="98">
        <f>RES_hhdet_in_fech!S165</f>
        <v>132.87572725615232</v>
      </c>
      <c r="T355" s="98">
        <f>RES_hhdet_in_fech!T165</f>
        <v>115.8414545638</v>
      </c>
      <c r="U355" s="98">
        <f>RES_hhdet_in_fech!U165</f>
        <v>120.389550067634</v>
      </c>
      <c r="V355" s="98">
        <f>RES_hhdet_in_fech!V165</f>
        <v>102.3837708032341</v>
      </c>
      <c r="W355" s="98">
        <f>RES_hhdet_in_fech!W165</f>
        <v>162.13588077997667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1390.6992641968407</v>
      </c>
      <c r="D356" s="122">
        <v>1430.0453518184131</v>
      </c>
      <c r="E356" s="122">
        <v>1397.5876026223675</v>
      </c>
      <c r="F356" s="122">
        <v>1387.1908641098885</v>
      </c>
      <c r="G356" s="122">
        <v>1330.6289409612434</v>
      </c>
      <c r="H356" s="122">
        <v>1294.7718613227114</v>
      </c>
      <c r="I356" s="122">
        <v>1292.0771318660725</v>
      </c>
      <c r="J356" s="122">
        <v>1296.7013992852094</v>
      </c>
      <c r="K356" s="122">
        <v>1309.3145688745069</v>
      </c>
      <c r="L356" s="122">
        <v>1344.0195408158058</v>
      </c>
      <c r="M356" s="122">
        <v>1455.3245587372537</v>
      </c>
      <c r="N356" s="122">
        <v>1415.825294811634</v>
      </c>
      <c r="O356" s="122">
        <v>1520.4169845252177</v>
      </c>
      <c r="P356" s="122">
        <v>1409.6836464854555</v>
      </c>
      <c r="Q356" s="122">
        <v>1469.1743768055433</v>
      </c>
      <c r="R356" s="122">
        <v>1414.7824756223033</v>
      </c>
      <c r="S356" s="122">
        <v>1414.3372723795239</v>
      </c>
      <c r="T356" s="122">
        <v>1377.5633099738329</v>
      </c>
      <c r="U356" s="122">
        <v>1329.4152434049538</v>
      </c>
      <c r="V356" s="122">
        <v>1347.5873722780941</v>
      </c>
      <c r="W356" s="122">
        <v>1409.2052180586284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1321.7149790046387</v>
      </c>
      <c r="D357" s="98">
        <v>1350.2271167999113</v>
      </c>
      <c r="E357" s="98">
        <v>1278.4329853224469</v>
      </c>
      <c r="F357" s="98">
        <v>1314.1976486018673</v>
      </c>
      <c r="G357" s="98">
        <v>1330.750173232022</v>
      </c>
      <c r="H357" s="98">
        <v>1259.7451148017201</v>
      </c>
      <c r="I357" s="98">
        <v>1310.979834010051</v>
      </c>
      <c r="J357" s="98">
        <v>1320.737439501708</v>
      </c>
      <c r="K357" s="98">
        <v>1323.8983547903792</v>
      </c>
      <c r="L357" s="98">
        <v>1350.5766624613518</v>
      </c>
      <c r="M357" s="98">
        <v>1406.3733355633299</v>
      </c>
      <c r="N357" s="98">
        <v>1320.2212462800612</v>
      </c>
      <c r="O357" s="98">
        <v>1617.087036771399</v>
      </c>
      <c r="P357" s="98">
        <v>1534.336491315169</v>
      </c>
      <c r="Q357" s="98">
        <v>1521.126680872323</v>
      </c>
      <c r="R357" s="98">
        <v>1203.7644326862746</v>
      </c>
      <c r="S357" s="98">
        <v>1226.6114620429325</v>
      </c>
      <c r="T357" s="98">
        <v>1202.5691092361178</v>
      </c>
      <c r="U357" s="98">
        <v>1136.5899770173771</v>
      </c>
      <c r="V357" s="98">
        <v>1133.5317025090244</v>
      </c>
      <c r="W357" s="98">
        <v>1225.9185390620205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1197.1754286852049</v>
      </c>
      <c r="D358" s="98">
        <v>884.14021130899073</v>
      </c>
      <c r="E358" s="98">
        <v>812.91414270352664</v>
      </c>
      <c r="F358" s="98">
        <v>816.80343881107694</v>
      </c>
      <c r="G358" s="98">
        <v>797.36912624066235</v>
      </c>
      <c r="H358" s="98">
        <v>887.8079697567988</v>
      </c>
      <c r="I358" s="98">
        <v>802.0034635044268</v>
      </c>
      <c r="J358" s="98">
        <v>829.2437331394392</v>
      </c>
      <c r="K358" s="98">
        <v>821.24461080253764</v>
      </c>
      <c r="L358" s="98">
        <v>895.24071070750176</v>
      </c>
      <c r="M358" s="98">
        <v>1006.9207016763385</v>
      </c>
      <c r="N358" s="98">
        <v>863.94651115554404</v>
      </c>
      <c r="O358" s="98">
        <v>2493.1472844803443</v>
      </c>
      <c r="P358" s="98">
        <v>2474.0804283568905</v>
      </c>
      <c r="Q358" s="98">
        <v>1515.5850761383847</v>
      </c>
      <c r="R358" s="98">
        <v>918.85635855641783</v>
      </c>
      <c r="S358" s="98">
        <v>927.97347777291293</v>
      </c>
      <c r="T358" s="98">
        <v>1007.0493886930548</v>
      </c>
      <c r="U358" s="98">
        <v>968.25334653919026</v>
      </c>
      <c r="V358" s="98">
        <v>976.32664145895558</v>
      </c>
      <c r="W358" s="98">
        <v>1114.5441993308814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363.19300608370401</v>
      </c>
      <c r="D359" s="101">
        <v>216.8732985761423</v>
      </c>
      <c r="E359" s="101">
        <v>148.80765860939491</v>
      </c>
      <c r="F359" s="101">
        <v>164.46928416319389</v>
      </c>
      <c r="G359" s="101">
        <v>133.55611562975926</v>
      </c>
      <c r="H359" s="101">
        <v>214.98875752864467</v>
      </c>
      <c r="I359" s="101">
        <v>143.97774711915318</v>
      </c>
      <c r="J359" s="101">
        <v>157.76562205535924</v>
      </c>
      <c r="K359" s="101">
        <v>154.28906067423918</v>
      </c>
      <c r="L359" s="101">
        <v>184.41908967930402</v>
      </c>
      <c r="M359" s="101">
        <v>261.23798917200861</v>
      </c>
      <c r="N359" s="101">
        <v>138.35636510699453</v>
      </c>
      <c r="O359" s="101">
        <v>513.69381089044828</v>
      </c>
      <c r="P359" s="101">
        <v>558.3076347924989</v>
      </c>
      <c r="Q359" s="101">
        <v>665.2096186425747</v>
      </c>
      <c r="R359" s="101">
        <v>138.03019731147967</v>
      </c>
      <c r="S359" s="101">
        <v>130.98579033445097</v>
      </c>
      <c r="T359" s="101">
        <v>196.11994517175577</v>
      </c>
      <c r="U359" s="101">
        <v>161.46729495781358</v>
      </c>
      <c r="V359" s="101">
        <v>128.11394784093059</v>
      </c>
      <c r="W359" s="101">
        <v>142.68636142120889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833.98242260150084</v>
      </c>
      <c r="D360" s="104">
        <v>667.26691273284848</v>
      </c>
      <c r="E360" s="104">
        <v>664.10648409413182</v>
      </c>
      <c r="F360" s="104">
        <v>652.33415464788311</v>
      </c>
      <c r="G360" s="104">
        <v>663.81301061090301</v>
      </c>
      <c r="H360" s="104">
        <v>672.81921222815413</v>
      </c>
      <c r="I360" s="104">
        <v>658.02571638527365</v>
      </c>
      <c r="J360" s="104">
        <v>671.47811108407996</v>
      </c>
      <c r="K360" s="104">
        <v>666.95555012829823</v>
      </c>
      <c r="L360" s="104">
        <v>710.8216210281978</v>
      </c>
      <c r="M360" s="104">
        <v>745.68271250432986</v>
      </c>
      <c r="N360" s="104">
        <v>725.5901460485494</v>
      </c>
      <c r="O360" s="104">
        <v>1979.453473589896</v>
      </c>
      <c r="P360" s="104">
        <v>1915.7727935643918</v>
      </c>
      <c r="Q360" s="104">
        <v>850.37545749580988</v>
      </c>
      <c r="R360" s="104">
        <v>780.82616124493791</v>
      </c>
      <c r="S360" s="104">
        <v>796.98768743846153</v>
      </c>
      <c r="T360" s="104">
        <v>810.92944352129894</v>
      </c>
      <c r="U360" s="104">
        <v>806.78605158137668</v>
      </c>
      <c r="V360" s="104">
        <v>848.21269361802513</v>
      </c>
      <c r="W360" s="104">
        <v>971.85783790967264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1440.84147217446</v>
      </c>
      <c r="D361" s="101">
        <v>1469.780138498629</v>
      </c>
      <c r="E361" s="101">
        <v>1478.3857326218013</v>
      </c>
      <c r="F361" s="101">
        <v>1465.3079191914392</v>
      </c>
      <c r="G361" s="101">
        <v>1360.7432390241588</v>
      </c>
      <c r="H361" s="101">
        <v>1350.375332417206</v>
      </c>
      <c r="I361" s="101">
        <v>1361.7606530327462</v>
      </c>
      <c r="J361" s="101">
        <v>1350.9402876924885</v>
      </c>
      <c r="K361" s="101">
        <v>1336.4193421876489</v>
      </c>
      <c r="L361" s="101">
        <v>1401.2709070865069</v>
      </c>
      <c r="M361" s="101">
        <v>1489.1065922331468</v>
      </c>
      <c r="N361" s="101">
        <v>1469.4900729674762</v>
      </c>
      <c r="O361" s="101">
        <v>1528.9357545658008</v>
      </c>
      <c r="P361" s="101">
        <v>1419.3184023044621</v>
      </c>
      <c r="Q361" s="101">
        <v>1473.4898524007986</v>
      </c>
      <c r="R361" s="101">
        <v>1486.4537787649447</v>
      </c>
      <c r="S361" s="101">
        <v>1482.7150004343487</v>
      </c>
      <c r="T361" s="101">
        <v>1456.6858356550958</v>
      </c>
      <c r="U361" s="101">
        <v>1420.6338711412018</v>
      </c>
      <c r="V361" s="101">
        <v>1434.6996346392416</v>
      </c>
      <c r="W361" s="101">
        <v>1452.9717728492742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1268.7988253962826</v>
      </c>
      <c r="D362" s="104">
        <v>1366.7326730838802</v>
      </c>
      <c r="E362" s="104">
        <v>1389.4420237646909</v>
      </c>
      <c r="F362" s="104">
        <v>1197.2857004288917</v>
      </c>
      <c r="G362" s="104">
        <v>1150.5036229877735</v>
      </c>
      <c r="H362" s="104">
        <v>1093.1879757808349</v>
      </c>
      <c r="I362" s="104">
        <v>1077.6614323488875</v>
      </c>
      <c r="J362" s="104">
        <v>1125.7257697523883</v>
      </c>
      <c r="K362" s="104">
        <v>1231.3195183852461</v>
      </c>
      <c r="L362" s="104">
        <v>1191.9609011601176</v>
      </c>
      <c r="M362" s="104">
        <v>1385.1776740764044</v>
      </c>
      <c r="N362" s="104">
        <v>1253.6329110432544</v>
      </c>
      <c r="O362" s="104">
        <v>1462.3542293607952</v>
      </c>
      <c r="P362" s="104">
        <v>1365.8400961986315</v>
      </c>
      <c r="Q362" s="104">
        <v>1449.0638588135591</v>
      </c>
      <c r="R362" s="104">
        <v>1346.5212701909102</v>
      </c>
      <c r="S362" s="104">
        <v>1374.8072705711006</v>
      </c>
      <c r="T362" s="104">
        <v>1334.7886243872788</v>
      </c>
      <c r="U362" s="104">
        <v>1241.6019068034934</v>
      </c>
      <c r="V362" s="104">
        <v>1284.1679399503737</v>
      </c>
      <c r="W362" s="104">
        <v>1400.990170127905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478.70374014349903</v>
      </c>
      <c r="D363" s="98">
        <v>504.76495881012335</v>
      </c>
      <c r="E363" s="98">
        <v>545.58733819377949</v>
      </c>
      <c r="F363" s="98">
        <v>415.23704698461802</v>
      </c>
      <c r="G363" s="98">
        <v>414.74380911611922</v>
      </c>
      <c r="H363" s="98">
        <v>350.77368005107257</v>
      </c>
      <c r="I363" s="98">
        <v>397.26573892870761</v>
      </c>
      <c r="J363" s="98">
        <v>423.39730754148934</v>
      </c>
      <c r="K363" s="98">
        <v>481.11906135624042</v>
      </c>
      <c r="L363" s="98">
        <v>516.86182687127496</v>
      </c>
      <c r="M363" s="98">
        <v>599.26819515323768</v>
      </c>
      <c r="N363" s="98">
        <v>492.21980134890958</v>
      </c>
      <c r="O363" s="98">
        <v>647.78116276140474</v>
      </c>
      <c r="P363" s="98">
        <v>473.56054228326815</v>
      </c>
      <c r="Q363" s="98">
        <v>544.93814821736396</v>
      </c>
      <c r="R363" s="98">
        <v>426.98724606367534</v>
      </c>
      <c r="S363" s="98">
        <v>493.80170095793062</v>
      </c>
      <c r="T363" s="98">
        <v>484.43239394472005</v>
      </c>
      <c r="U363" s="98">
        <v>382.35179685049218</v>
      </c>
      <c r="V363" s="98">
        <v>422.38966751110286</v>
      </c>
      <c r="W363" s="98">
        <v>535.3969997180144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790.09508525278352</v>
      </c>
      <c r="D364" s="98">
        <v>861.96771427375631</v>
      </c>
      <c r="E364" s="98">
        <v>843.8546855709111</v>
      </c>
      <c r="F364" s="98">
        <v>782.04865344427401</v>
      </c>
      <c r="G364" s="98">
        <v>735.7598138716545</v>
      </c>
      <c r="H364" s="98">
        <v>742.41429572976222</v>
      </c>
      <c r="I364" s="98">
        <v>680.39569342017955</v>
      </c>
      <c r="J364" s="98">
        <v>702.32846221089869</v>
      </c>
      <c r="K364" s="98">
        <v>750.20045702900529</v>
      </c>
      <c r="L364" s="98">
        <v>675.09907428884321</v>
      </c>
      <c r="M364" s="98">
        <v>785.90947892316683</v>
      </c>
      <c r="N364" s="98">
        <v>761.41310969434483</v>
      </c>
      <c r="O364" s="98">
        <v>814.5730665993907</v>
      </c>
      <c r="P364" s="98">
        <v>892.27955391536295</v>
      </c>
      <c r="Q364" s="98">
        <v>904.12571059619472</v>
      </c>
      <c r="R364" s="98">
        <v>919.53402412723483</v>
      </c>
      <c r="S364" s="98">
        <v>881.00556961316977</v>
      </c>
      <c r="T364" s="98">
        <v>850.35623044255874</v>
      </c>
      <c r="U364" s="98">
        <v>859.25010995300124</v>
      </c>
      <c r="V364" s="98">
        <v>861.7782724392714</v>
      </c>
      <c r="W364" s="98">
        <v>865.59317040989049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671.94233406172987</v>
      </c>
      <c r="D365" s="122">
        <v>722.96634422477689</v>
      </c>
      <c r="E365" s="122">
        <v>728.63194096709833</v>
      </c>
      <c r="F365" s="122">
        <v>689.20421083235897</v>
      </c>
      <c r="G365" s="122">
        <v>666.06575956051699</v>
      </c>
      <c r="H365" s="122">
        <v>701.74208533761134</v>
      </c>
      <c r="I365" s="122">
        <v>687.695066268495</v>
      </c>
      <c r="J365" s="122">
        <v>650.75125107038878</v>
      </c>
      <c r="K365" s="122">
        <v>597.68166368172035</v>
      </c>
      <c r="L365" s="122">
        <v>672.8282714399279</v>
      </c>
      <c r="M365" s="122">
        <v>618.45886920591977</v>
      </c>
      <c r="N365" s="122">
        <v>619.90016376074959</v>
      </c>
      <c r="O365" s="122">
        <v>602.82422633624742</v>
      </c>
      <c r="P365" s="122">
        <v>629.52916718442373</v>
      </c>
      <c r="Q365" s="122">
        <v>618.18457863106073</v>
      </c>
      <c r="R365" s="122">
        <v>615.16570226732415</v>
      </c>
      <c r="S365" s="122">
        <v>606.50726246836371</v>
      </c>
      <c r="T365" s="122">
        <v>598.31059147105213</v>
      </c>
      <c r="U365" s="122">
        <v>566.24266750294282</v>
      </c>
      <c r="V365" s="122">
        <v>577.86708720070033</v>
      </c>
      <c r="W365" s="122">
        <v>573.10725357115257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864.4453078386091</v>
      </c>
      <c r="D366" s="98">
        <v>905.06092991727405</v>
      </c>
      <c r="E366" s="98">
        <v>905.43913092217872</v>
      </c>
      <c r="F366" s="98">
        <v>880.47869416860613</v>
      </c>
      <c r="G366" s="98">
        <v>864.48504906006144</v>
      </c>
      <c r="H366" s="98">
        <v>849.22960504246748</v>
      </c>
      <c r="I366" s="98">
        <v>891.79721011601794</v>
      </c>
      <c r="J366" s="98">
        <v>844.39373167865904</v>
      </c>
      <c r="K366" s="98">
        <v>868.49878628909994</v>
      </c>
      <c r="L366" s="98">
        <v>873.46596702095258</v>
      </c>
      <c r="M366" s="98">
        <v>904.62165993259316</v>
      </c>
      <c r="N366" s="98">
        <v>868.71027564552855</v>
      </c>
      <c r="O366" s="98">
        <v>919.8577630660991</v>
      </c>
      <c r="P366" s="98">
        <v>940.61894335458965</v>
      </c>
      <c r="Q366" s="98">
        <v>915.1364664980631</v>
      </c>
      <c r="R366" s="98">
        <v>831.1088073584051</v>
      </c>
      <c r="S366" s="98">
        <v>861.71400468359013</v>
      </c>
      <c r="T366" s="98">
        <v>860.66755535946197</v>
      </c>
      <c r="U366" s="98">
        <v>816.91194786058281</v>
      </c>
      <c r="V366" s="98">
        <v>820.6647242948377</v>
      </c>
      <c r="W366" s="98">
        <v>839.80593567888832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605.15728398476404</v>
      </c>
      <c r="D367" s="33">
        <v>639.16405845938118</v>
      </c>
      <c r="E367" s="33">
        <v>643.07828458315657</v>
      </c>
      <c r="F367" s="33">
        <v>600.95221730622393</v>
      </c>
      <c r="G367" s="33">
        <v>599.84256959747336</v>
      </c>
      <c r="H367" s="33">
        <v>657.34416618339594</v>
      </c>
      <c r="I367" s="33">
        <v>627.23825555669521</v>
      </c>
      <c r="J367" s="33">
        <v>594.79686286467825</v>
      </c>
      <c r="K367" s="33">
        <v>521.79528684546312</v>
      </c>
      <c r="L367" s="33">
        <v>606.18273284371151</v>
      </c>
      <c r="M367" s="33">
        <v>537.52370840053061</v>
      </c>
      <c r="N367" s="33">
        <v>556.23020437487594</v>
      </c>
      <c r="O367" s="33">
        <v>534.88525988650201</v>
      </c>
      <c r="P367" s="33">
        <v>548.03201385998921</v>
      </c>
      <c r="Q367" s="33">
        <v>550.84660028726273</v>
      </c>
      <c r="R367" s="33">
        <v>569.28812383739728</v>
      </c>
      <c r="S367" s="33">
        <v>544.78490037761321</v>
      </c>
      <c r="T367" s="33">
        <v>538.61849498382969</v>
      </c>
      <c r="U367" s="33">
        <v>515.35225081035185</v>
      </c>
      <c r="V367" s="33">
        <v>528.4867824271098</v>
      </c>
      <c r="W367" s="33">
        <v>519.64827318017456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8245.9528604216812</v>
      </c>
      <c r="D369" s="117">
        <f t="shared" si="179"/>
        <v>8792.0768283984016</v>
      </c>
      <c r="E369" s="117">
        <f t="shared" si="179"/>
        <v>8802.9375482349296</v>
      </c>
      <c r="F369" s="117">
        <f t="shared" si="179"/>
        <v>8438.8506302844125</v>
      </c>
      <c r="G369" s="117">
        <f t="shared" si="179"/>
        <v>7520.3109286851341</v>
      </c>
      <c r="H369" s="117">
        <f t="shared" si="179"/>
        <v>7925.205424328562</v>
      </c>
      <c r="I369" s="117">
        <f t="shared" si="179"/>
        <v>7782.4333266055683</v>
      </c>
      <c r="J369" s="117">
        <f t="shared" si="179"/>
        <v>8546.2029402506269</v>
      </c>
      <c r="K369" s="117">
        <f t="shared" si="179"/>
        <v>8286.9147511939373</v>
      </c>
      <c r="L369" s="117">
        <f t="shared" si="179"/>
        <v>9270.8462804507053</v>
      </c>
      <c r="M369" s="117">
        <f t="shared" si="179"/>
        <v>8704.9559668398833</v>
      </c>
      <c r="N369" s="117">
        <f t="shared" si="179"/>
        <v>9545.6147437480358</v>
      </c>
      <c r="O369" s="117">
        <f t="shared" si="179"/>
        <v>11093.424683495925</v>
      </c>
      <c r="P369" s="117">
        <f t="shared" si="179"/>
        <v>8729.0083558955776</v>
      </c>
      <c r="Q369" s="117">
        <f t="shared" si="179"/>
        <v>9350.9192561021482</v>
      </c>
      <c r="R369" s="117">
        <f t="shared" ref="R369:V369" si="180">R370+R372+R374+R383</f>
        <v>8735.0762603805451</v>
      </c>
      <c r="S369" s="117">
        <f t="shared" si="180"/>
        <v>8187.9006646248654</v>
      </c>
      <c r="T369" s="117">
        <f t="shared" si="180"/>
        <v>7726.5905813511527</v>
      </c>
      <c r="U369" s="117">
        <f t="shared" si="180"/>
        <v>6968.8397997499023</v>
      </c>
      <c r="V369" s="117">
        <f t="shared" si="180"/>
        <v>6635.2118368575675</v>
      </c>
      <c r="W369" s="117">
        <f t="shared" ref="W369" si="181">W370+W372+W374+W383</f>
        <v>7705.9986908063875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6595.3074546346688</v>
      </c>
      <c r="D370" s="122">
        <f t="shared" si="182"/>
        <v>7077.2166613552645</v>
      </c>
      <c r="E370" s="122">
        <f t="shared" si="182"/>
        <v>6910.8614032475725</v>
      </c>
      <c r="F370" s="122">
        <f t="shared" si="182"/>
        <v>6669.4588364706951</v>
      </c>
      <c r="G370" s="122">
        <f t="shared" si="182"/>
        <v>5702.3187461268089</v>
      </c>
      <c r="H370" s="122">
        <f t="shared" si="182"/>
        <v>6115.70153584336</v>
      </c>
      <c r="I370" s="122">
        <f t="shared" si="182"/>
        <v>6100.4771379877229</v>
      </c>
      <c r="J370" s="122">
        <f t="shared" si="182"/>
        <v>6912.2391073557947</v>
      </c>
      <c r="K370" s="122">
        <f t="shared" si="182"/>
        <v>6465.4108192505182</v>
      </c>
      <c r="L370" s="122">
        <f t="shared" si="182"/>
        <v>7413.702388533412</v>
      </c>
      <c r="M370" s="122">
        <f t="shared" si="182"/>
        <v>6828.4270708308241</v>
      </c>
      <c r="N370" s="122">
        <f t="shared" si="182"/>
        <v>7684.681710804768</v>
      </c>
      <c r="O370" s="122">
        <f t="shared" si="182"/>
        <v>9188.1570479604652</v>
      </c>
      <c r="P370" s="122">
        <f t="shared" si="182"/>
        <v>6775.7914393798919</v>
      </c>
      <c r="Q370" s="122">
        <f t="shared" si="182"/>
        <v>7346.4887573849528</v>
      </c>
      <c r="R370" s="122">
        <f t="shared" si="182"/>
        <v>6628.8625449418223</v>
      </c>
      <c r="S370" s="122">
        <f t="shared" si="182"/>
        <v>6097.7517158051114</v>
      </c>
      <c r="T370" s="122">
        <f t="shared" si="182"/>
        <v>5721.8953573470944</v>
      </c>
      <c r="U370" s="122">
        <f t="shared" si="182"/>
        <v>4978.2126100196283</v>
      </c>
      <c r="V370" s="122">
        <f t="shared" si="182"/>
        <v>4667.6039957889107</v>
      </c>
      <c r="W370" s="122">
        <f t="shared" si="182"/>
        <v>5427.1558165010301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6595.3074546346688</v>
      </c>
      <c r="D371" s="98">
        <v>7077.2166613552645</v>
      </c>
      <c r="E371" s="98">
        <v>6910.8614032475725</v>
      </c>
      <c r="F371" s="98">
        <v>6669.4588364706951</v>
      </c>
      <c r="G371" s="98">
        <v>5702.3187461268089</v>
      </c>
      <c r="H371" s="98">
        <v>6115.70153584336</v>
      </c>
      <c r="I371" s="98">
        <v>6100.4771379877229</v>
      </c>
      <c r="J371" s="98">
        <v>6912.2391073557947</v>
      </c>
      <c r="K371" s="98">
        <v>6465.4108192505182</v>
      </c>
      <c r="L371" s="98">
        <v>7413.702388533412</v>
      </c>
      <c r="M371" s="98">
        <v>6828.4270708308241</v>
      </c>
      <c r="N371" s="98">
        <v>7684.681710804768</v>
      </c>
      <c r="O371" s="98">
        <v>9188.1570479604652</v>
      </c>
      <c r="P371" s="98">
        <v>6775.7914393798919</v>
      </c>
      <c r="Q371" s="98">
        <v>7346.4887573849528</v>
      </c>
      <c r="R371" s="98">
        <v>6628.8625449418223</v>
      </c>
      <c r="S371" s="98">
        <v>6097.7517158051114</v>
      </c>
      <c r="T371" s="98">
        <v>5721.8953573470944</v>
      </c>
      <c r="U371" s="98">
        <v>4978.2126100196283</v>
      </c>
      <c r="V371" s="98">
        <v>4667.6039957889107</v>
      </c>
      <c r="W371" s="98">
        <v>5427.1558165010301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258.2211231582927</v>
      </c>
      <c r="D372" s="122">
        <f t="shared" si="183"/>
        <v>241.15021308503657</v>
      </c>
      <c r="E372" s="122">
        <f t="shared" si="183"/>
        <v>450.74589032375343</v>
      </c>
      <c r="F372" s="122">
        <f t="shared" si="183"/>
        <v>374.05717209381038</v>
      </c>
      <c r="G372" s="122">
        <f t="shared" si="183"/>
        <v>478.88057961421418</v>
      </c>
      <c r="H372" s="122">
        <f t="shared" si="183"/>
        <v>451.83003545938158</v>
      </c>
      <c r="I372" s="122">
        <f t="shared" si="183"/>
        <v>295.04222418190398</v>
      </c>
      <c r="J372" s="122">
        <f t="shared" si="183"/>
        <v>251.31379466098019</v>
      </c>
      <c r="K372" s="122">
        <f t="shared" si="183"/>
        <v>478.97317464365159</v>
      </c>
      <c r="L372" s="122">
        <f t="shared" si="183"/>
        <v>430.54097171813618</v>
      </c>
      <c r="M372" s="122">
        <f t="shared" si="183"/>
        <v>413.57222664549755</v>
      </c>
      <c r="N372" s="122">
        <f t="shared" si="183"/>
        <v>395.18075411784008</v>
      </c>
      <c r="O372" s="122">
        <f t="shared" si="183"/>
        <v>334.84216895188598</v>
      </c>
      <c r="P372" s="122">
        <f t="shared" si="183"/>
        <v>400.71250201573758</v>
      </c>
      <c r="Q372" s="122">
        <f t="shared" si="183"/>
        <v>390.1208059634165</v>
      </c>
      <c r="R372" s="122">
        <f t="shared" si="183"/>
        <v>518.92537524128147</v>
      </c>
      <c r="S372" s="122">
        <f t="shared" si="183"/>
        <v>501.75961050961223</v>
      </c>
      <c r="T372" s="122">
        <f t="shared" si="183"/>
        <v>437.16728512459235</v>
      </c>
      <c r="U372" s="122">
        <f t="shared" si="183"/>
        <v>470.17397444016774</v>
      </c>
      <c r="V372" s="122">
        <f t="shared" si="183"/>
        <v>408.64021984007132</v>
      </c>
      <c r="W372" s="122">
        <f t="shared" si="183"/>
        <v>665.31581586555524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258.2211231582927</v>
      </c>
      <c r="D373" s="98">
        <f>RES_hhdet_in_tesh!D165</f>
        <v>241.15021308503657</v>
      </c>
      <c r="E373" s="98">
        <f>RES_hhdet_in_tesh!E165</f>
        <v>450.74589032375343</v>
      </c>
      <c r="F373" s="98">
        <f>RES_hhdet_in_tesh!F165</f>
        <v>374.05717209381038</v>
      </c>
      <c r="G373" s="98">
        <f>RES_hhdet_in_tesh!G165</f>
        <v>478.88057961421418</v>
      </c>
      <c r="H373" s="98">
        <f>RES_hhdet_in_tesh!H165</f>
        <v>451.83003545938158</v>
      </c>
      <c r="I373" s="98">
        <f>RES_hhdet_in_tesh!I165</f>
        <v>295.04222418190398</v>
      </c>
      <c r="J373" s="98">
        <f>RES_hhdet_in_tesh!J165</f>
        <v>251.31379466098019</v>
      </c>
      <c r="K373" s="98">
        <f>RES_hhdet_in_tesh!K165</f>
        <v>478.97317464365159</v>
      </c>
      <c r="L373" s="98">
        <f>RES_hhdet_in_tesh!L165</f>
        <v>430.54097171813618</v>
      </c>
      <c r="M373" s="98">
        <f>RES_hhdet_in_tesh!M165</f>
        <v>413.57222664549755</v>
      </c>
      <c r="N373" s="98">
        <f>RES_hhdet_in_tesh!N165</f>
        <v>395.18075411784008</v>
      </c>
      <c r="O373" s="98">
        <f>RES_hhdet_in_tesh!O165</f>
        <v>334.84216895188598</v>
      </c>
      <c r="P373" s="98">
        <f>RES_hhdet_in_tesh!P165</f>
        <v>400.71250201573758</v>
      </c>
      <c r="Q373" s="98">
        <f>RES_hhdet_in_tesh!Q165</f>
        <v>390.1208059634165</v>
      </c>
      <c r="R373" s="98">
        <f>RES_hhdet_in_tesh!R165</f>
        <v>518.92537524128147</v>
      </c>
      <c r="S373" s="98">
        <f>RES_hhdet_in_tesh!S165</f>
        <v>501.75961050961223</v>
      </c>
      <c r="T373" s="98">
        <f>RES_hhdet_in_tesh!T165</f>
        <v>437.16728512459235</v>
      </c>
      <c r="U373" s="98">
        <f>RES_hhdet_in_tesh!U165</f>
        <v>470.17397444016774</v>
      </c>
      <c r="V373" s="98">
        <f>RES_hhdet_in_tesh!V165</f>
        <v>408.64021984007132</v>
      </c>
      <c r="W373" s="98">
        <f>RES_hhdet_in_tesh!W165</f>
        <v>665.31581586555524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918.44019842665296</v>
      </c>
      <c r="D374" s="122">
        <v>967.10039480024921</v>
      </c>
      <c r="E374" s="122">
        <v>933.4827099403758</v>
      </c>
      <c r="F374" s="122">
        <v>915.52880690181053</v>
      </c>
      <c r="G374" s="122">
        <v>869.71611570770335</v>
      </c>
      <c r="H374" s="122">
        <v>856.04292758336578</v>
      </c>
      <c r="I374" s="122">
        <v>894.31707758222115</v>
      </c>
      <c r="J374" s="122">
        <v>912.73574812766378</v>
      </c>
      <c r="K374" s="122">
        <v>914.91018528150846</v>
      </c>
      <c r="L374" s="122">
        <v>942.85743356658872</v>
      </c>
      <c r="M374" s="122">
        <v>1017.0755409269636</v>
      </c>
      <c r="N374" s="122">
        <v>1010.9154530751633</v>
      </c>
      <c r="O374" s="122">
        <v>1120.7406275763424</v>
      </c>
      <c r="P374" s="122">
        <v>1085.235179754339</v>
      </c>
      <c r="Q374" s="122">
        <v>1147.0001963578034</v>
      </c>
      <c r="R374" s="122">
        <v>1115.9663763757255</v>
      </c>
      <c r="S374" s="122">
        <v>1123.2362504147065</v>
      </c>
      <c r="T374" s="122">
        <v>1102.0020625775749</v>
      </c>
      <c r="U374" s="122">
        <v>1070.8442113969315</v>
      </c>
      <c r="V374" s="122">
        <v>1093.6212232621428</v>
      </c>
      <c r="W374" s="122">
        <v>1146.7349867696212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751.15751969076621</v>
      </c>
      <c r="D375" s="98">
        <v>773.27503730884132</v>
      </c>
      <c r="E375" s="98">
        <v>729.79521570855741</v>
      </c>
      <c r="F375" s="98">
        <v>753.14366667418517</v>
      </c>
      <c r="G375" s="98">
        <v>759.73969769407142</v>
      </c>
      <c r="H375" s="98">
        <v>722.10088293242552</v>
      </c>
      <c r="I375" s="98">
        <v>759.87755441801949</v>
      </c>
      <c r="J375" s="98">
        <v>772.42281970912995</v>
      </c>
      <c r="K375" s="98">
        <v>779.61020360064265</v>
      </c>
      <c r="L375" s="98">
        <v>800.08660913023971</v>
      </c>
      <c r="M375" s="98">
        <v>851.06737656657265</v>
      </c>
      <c r="N375" s="98">
        <v>825.03565133093969</v>
      </c>
      <c r="O375" s="98">
        <v>1119.0614768492287</v>
      </c>
      <c r="P375" s="98">
        <v>1118.5607732057204</v>
      </c>
      <c r="Q375" s="98">
        <v>1137.0263510312618</v>
      </c>
      <c r="R375" s="98">
        <v>884.16876516656487</v>
      </c>
      <c r="S375" s="98">
        <v>926.40393598031119</v>
      </c>
      <c r="T375" s="98">
        <v>937.42755460450894</v>
      </c>
      <c r="U375" s="98">
        <v>903.55520033645882</v>
      </c>
      <c r="V375" s="98">
        <v>915.94882832964765</v>
      </c>
      <c r="W375" s="98">
        <v>985.84906302712534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1040.3159246879022</v>
      </c>
      <c r="D376" s="98">
        <v>794.69070237390747</v>
      </c>
      <c r="E376" s="98">
        <v>750.9026922808938</v>
      </c>
      <c r="F376" s="98">
        <v>750.55124128740908</v>
      </c>
      <c r="G376" s="98">
        <v>741.94572043309574</v>
      </c>
      <c r="H376" s="98">
        <v>793.96651665694071</v>
      </c>
      <c r="I376" s="98">
        <v>740.78290213750199</v>
      </c>
      <c r="J376" s="98">
        <v>763.96934013842588</v>
      </c>
      <c r="K376" s="98">
        <v>758.39318095316116</v>
      </c>
      <c r="L376" s="98">
        <v>822.7141864144827</v>
      </c>
      <c r="M376" s="98">
        <v>913.40009146759985</v>
      </c>
      <c r="N376" s="98">
        <v>811.71654750796552</v>
      </c>
      <c r="O376" s="98">
        <v>2282.5169068309528</v>
      </c>
      <c r="P376" s="98">
        <v>2277.0090833085492</v>
      </c>
      <c r="Q376" s="98">
        <v>1347.1527573383255</v>
      </c>
      <c r="R376" s="98">
        <v>886.43333425132641</v>
      </c>
      <c r="S376" s="98">
        <v>896.72362285124098</v>
      </c>
      <c r="T376" s="98">
        <v>967.39919919069996</v>
      </c>
      <c r="U376" s="98">
        <v>934.24781722490707</v>
      </c>
      <c r="V376" s="98">
        <v>949.97554199234082</v>
      </c>
      <c r="W376" s="98">
        <v>1080.0433004226891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206.33350208640127</v>
      </c>
      <c r="D377" s="101">
        <v>127.42378964105902</v>
      </c>
      <c r="E377" s="101">
        <v>86.796208186762016</v>
      </c>
      <c r="F377" s="101">
        <v>98.217086639525988</v>
      </c>
      <c r="G377" s="101">
        <v>78.132709822192595</v>
      </c>
      <c r="H377" s="101">
        <v>121.14730442878667</v>
      </c>
      <c r="I377" s="101">
        <v>82.757185752228196</v>
      </c>
      <c r="J377" s="101">
        <v>92.491229054345737</v>
      </c>
      <c r="K377" s="101">
        <v>91.437630824862921</v>
      </c>
      <c r="L377" s="101">
        <v>111.89256538628477</v>
      </c>
      <c r="M377" s="101">
        <v>167.71737896326988</v>
      </c>
      <c r="N377" s="101">
        <v>86.126401459415973</v>
      </c>
      <c r="O377" s="101">
        <v>303.06343324105711</v>
      </c>
      <c r="P377" s="101">
        <v>361.23628974415766</v>
      </c>
      <c r="Q377" s="101">
        <v>496.77729984251556</v>
      </c>
      <c r="R377" s="101">
        <v>105.60717300638854</v>
      </c>
      <c r="S377" s="101">
        <v>99.735935412779412</v>
      </c>
      <c r="T377" s="101">
        <v>156.4697556694008</v>
      </c>
      <c r="U377" s="101">
        <v>127.46176564353019</v>
      </c>
      <c r="V377" s="101">
        <v>101.76284837431578</v>
      </c>
      <c r="W377" s="101">
        <v>108.18546251301686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833.98242260150084</v>
      </c>
      <c r="D378" s="104">
        <v>667.26691273284848</v>
      </c>
      <c r="E378" s="104">
        <v>664.10648409413182</v>
      </c>
      <c r="F378" s="104">
        <v>652.33415464788311</v>
      </c>
      <c r="G378" s="104">
        <v>663.81301061090301</v>
      </c>
      <c r="H378" s="104">
        <v>672.81921222815413</v>
      </c>
      <c r="I378" s="104">
        <v>658.02571638527365</v>
      </c>
      <c r="J378" s="104">
        <v>671.47811108407996</v>
      </c>
      <c r="K378" s="104">
        <v>666.95555012829823</v>
      </c>
      <c r="L378" s="104">
        <v>710.8216210281978</v>
      </c>
      <c r="M378" s="104">
        <v>745.68271250432986</v>
      </c>
      <c r="N378" s="104">
        <v>725.5901460485494</v>
      </c>
      <c r="O378" s="104">
        <v>1979.453473589896</v>
      </c>
      <c r="P378" s="104">
        <v>1915.7727935643918</v>
      </c>
      <c r="Q378" s="104">
        <v>850.37545749580988</v>
      </c>
      <c r="R378" s="104">
        <v>780.82616124493791</v>
      </c>
      <c r="S378" s="104">
        <v>796.98768743846153</v>
      </c>
      <c r="T378" s="104">
        <v>810.92944352129894</v>
      </c>
      <c r="U378" s="104">
        <v>806.78605158137668</v>
      </c>
      <c r="V378" s="104">
        <v>848.21269361802513</v>
      </c>
      <c r="W378" s="104">
        <v>971.85783790967264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974.29695992853044</v>
      </c>
      <c r="D379" s="101">
        <v>1012.1352857062019</v>
      </c>
      <c r="E379" s="101">
        <v>1024.6976241784002</v>
      </c>
      <c r="F379" s="101">
        <v>1002.9407079174479</v>
      </c>
      <c r="G379" s="101">
        <v>909.50176452434516</v>
      </c>
      <c r="H379" s="101">
        <v>907.61756540385284</v>
      </c>
      <c r="I379" s="101">
        <v>919.41954874194016</v>
      </c>
      <c r="J379" s="101">
        <v>919.56022255999176</v>
      </c>
      <c r="K379" s="101">
        <v>898.6496650660863</v>
      </c>
      <c r="L379" s="101">
        <v>966.53753969178638</v>
      </c>
      <c r="M379" s="101">
        <v>1021.53104855263</v>
      </c>
      <c r="N379" s="101">
        <v>1025.4234525047182</v>
      </c>
      <c r="O379" s="101">
        <v>1087.3453771041579</v>
      </c>
      <c r="P379" s="101">
        <v>1033.9349739943161</v>
      </c>
      <c r="Q379" s="101">
        <v>1097.527747611899</v>
      </c>
      <c r="R379" s="101">
        <v>1119.5624283133309</v>
      </c>
      <c r="S379" s="101">
        <v>1127.9422787767016</v>
      </c>
      <c r="T379" s="101">
        <v>1114.0361888877912</v>
      </c>
      <c r="U379" s="101">
        <v>1090.3701005086441</v>
      </c>
      <c r="V379" s="101">
        <v>1109.8347690348874</v>
      </c>
      <c r="W379" s="101">
        <v>1139.6865554747105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1110.6499912799582</v>
      </c>
      <c r="D380" s="104">
        <v>1200.5089126589112</v>
      </c>
      <c r="E380" s="104">
        <v>1216.3625344211503</v>
      </c>
      <c r="F380" s="104">
        <v>1053.3155402462705</v>
      </c>
      <c r="G380" s="104">
        <v>1006.3490738959197</v>
      </c>
      <c r="H380" s="104">
        <v>974.55624099372562</v>
      </c>
      <c r="I380" s="104">
        <v>947.32154846666572</v>
      </c>
      <c r="J380" s="104">
        <v>984.91732703839784</v>
      </c>
      <c r="K380" s="104">
        <v>1077.4357995007224</v>
      </c>
      <c r="L380" s="104">
        <v>1029.3770745288869</v>
      </c>
      <c r="M380" s="104">
        <v>1205.0810149374802</v>
      </c>
      <c r="N380" s="104">
        <v>1107.7743259513713</v>
      </c>
      <c r="O380" s="104">
        <v>1275.4582934160369</v>
      </c>
      <c r="P380" s="104">
        <v>1230.2823978797005</v>
      </c>
      <c r="Q380" s="104">
        <v>1305.2953995811181</v>
      </c>
      <c r="R380" s="104">
        <v>1238.7042520108498</v>
      </c>
      <c r="S380" s="104">
        <v>1255.5496720689018</v>
      </c>
      <c r="T380" s="104">
        <v>1220.4792633991904</v>
      </c>
      <c r="U380" s="104">
        <v>1153.1794333112271</v>
      </c>
      <c r="V380" s="104">
        <v>1188.7654894366401</v>
      </c>
      <c r="W380" s="104">
        <v>1288.0560679321159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320.55490602717504</v>
      </c>
      <c r="D381" s="98">
        <v>338.54119838515476</v>
      </c>
      <c r="E381" s="98">
        <v>372.50784885023938</v>
      </c>
      <c r="F381" s="98">
        <v>271.26688680199652</v>
      </c>
      <c r="G381" s="98">
        <v>270.58926002426534</v>
      </c>
      <c r="H381" s="98">
        <v>232.14194526396363</v>
      </c>
      <c r="I381" s="98">
        <v>266.92585504648622</v>
      </c>
      <c r="J381" s="98">
        <v>282.58886482749921</v>
      </c>
      <c r="K381" s="98">
        <v>327.23534247171722</v>
      </c>
      <c r="L381" s="98">
        <v>354.27800024004398</v>
      </c>
      <c r="M381" s="98">
        <v>419.17153601431363</v>
      </c>
      <c r="N381" s="98">
        <v>346.36121625702629</v>
      </c>
      <c r="O381" s="98">
        <v>460.88522681664659</v>
      </c>
      <c r="P381" s="98">
        <v>338.00284396433733</v>
      </c>
      <c r="Q381" s="98">
        <v>401.16968898492337</v>
      </c>
      <c r="R381" s="98">
        <v>319.17022788361493</v>
      </c>
      <c r="S381" s="98">
        <v>374.54410245573189</v>
      </c>
      <c r="T381" s="98">
        <v>370.1230329566323</v>
      </c>
      <c r="U381" s="98">
        <v>293.92932335822599</v>
      </c>
      <c r="V381" s="98">
        <v>326.98721699736905</v>
      </c>
      <c r="W381" s="98">
        <v>422.46289752222538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790.09508525278352</v>
      </c>
      <c r="D382" s="98">
        <v>861.96771427375631</v>
      </c>
      <c r="E382" s="98">
        <v>843.8546855709111</v>
      </c>
      <c r="F382" s="98">
        <v>782.04865344427401</v>
      </c>
      <c r="G382" s="98">
        <v>735.7598138716545</v>
      </c>
      <c r="H382" s="98">
        <v>742.41429572976222</v>
      </c>
      <c r="I382" s="98">
        <v>680.39569342017955</v>
      </c>
      <c r="J382" s="98">
        <v>702.32846221089869</v>
      </c>
      <c r="K382" s="98">
        <v>750.20045702900529</v>
      </c>
      <c r="L382" s="98">
        <v>675.09907428884321</v>
      </c>
      <c r="M382" s="98">
        <v>785.90947892316683</v>
      </c>
      <c r="N382" s="98">
        <v>761.41310969434483</v>
      </c>
      <c r="O382" s="98">
        <v>814.5730665993907</v>
      </c>
      <c r="P382" s="98">
        <v>892.27955391536295</v>
      </c>
      <c r="Q382" s="98">
        <v>904.12571059619472</v>
      </c>
      <c r="R382" s="98">
        <v>919.53402412723483</v>
      </c>
      <c r="S382" s="98">
        <v>881.00556961316977</v>
      </c>
      <c r="T382" s="98">
        <v>850.35623044255874</v>
      </c>
      <c r="U382" s="98">
        <v>859.25010995300124</v>
      </c>
      <c r="V382" s="98">
        <v>861.7782724392714</v>
      </c>
      <c r="W382" s="98">
        <v>865.59317040989049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473.98408420206664</v>
      </c>
      <c r="D383" s="122">
        <v>506.60955915785013</v>
      </c>
      <c r="E383" s="122">
        <v>507.84754472322817</v>
      </c>
      <c r="F383" s="122">
        <v>479.80581481809583</v>
      </c>
      <c r="G383" s="122">
        <v>469.39548723640706</v>
      </c>
      <c r="H383" s="122">
        <v>501.63092544245518</v>
      </c>
      <c r="I383" s="122">
        <v>492.59688685372032</v>
      </c>
      <c r="J383" s="122">
        <v>469.91429010618685</v>
      </c>
      <c r="K383" s="122">
        <v>427.62057201825962</v>
      </c>
      <c r="L383" s="122">
        <v>483.74548663256809</v>
      </c>
      <c r="M383" s="122">
        <v>445.88112843659843</v>
      </c>
      <c r="N383" s="122">
        <v>454.83682575026364</v>
      </c>
      <c r="O383" s="122">
        <v>449.6848390072314</v>
      </c>
      <c r="P383" s="122">
        <v>467.26923474560834</v>
      </c>
      <c r="Q383" s="122">
        <v>467.30949639597577</v>
      </c>
      <c r="R383" s="122">
        <v>471.32196382171571</v>
      </c>
      <c r="S383" s="122">
        <v>465.15308789543502</v>
      </c>
      <c r="T383" s="122">
        <v>465.52587630189066</v>
      </c>
      <c r="U383" s="122">
        <v>449.60900389317555</v>
      </c>
      <c r="V383" s="122">
        <v>465.34639796644274</v>
      </c>
      <c r="W383" s="122">
        <v>466.79207167018086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520.85634312082925</v>
      </c>
      <c r="D384" s="98">
        <v>549.31586140031129</v>
      </c>
      <c r="E384" s="98">
        <v>545.75431934523431</v>
      </c>
      <c r="F384" s="98">
        <v>530.27618343169445</v>
      </c>
      <c r="G384" s="98">
        <v>513.96705444547808</v>
      </c>
      <c r="H384" s="98">
        <v>508.65894825400773</v>
      </c>
      <c r="I384" s="98">
        <v>537.51589687665103</v>
      </c>
      <c r="J384" s="98">
        <v>512.35290541190284</v>
      </c>
      <c r="K384" s="98">
        <v>522.1544622646428</v>
      </c>
      <c r="L384" s="98">
        <v>528.65317585589287</v>
      </c>
      <c r="M384" s="98">
        <v>546.17499850231877</v>
      </c>
      <c r="N384" s="98">
        <v>530.48368510196678</v>
      </c>
      <c r="O384" s="98">
        <v>567.61394666961303</v>
      </c>
      <c r="P384" s="98">
        <v>579.24326616585392</v>
      </c>
      <c r="Q384" s="98">
        <v>563.74532436902064</v>
      </c>
      <c r="R384" s="98">
        <v>505.57518398428789</v>
      </c>
      <c r="S384" s="98">
        <v>523.31814386548581</v>
      </c>
      <c r="T384" s="98">
        <v>522.48642400512847</v>
      </c>
      <c r="U384" s="98">
        <v>497.61204701871378</v>
      </c>
      <c r="V384" s="98">
        <v>503.09019642975449</v>
      </c>
      <c r="W384" s="98">
        <v>519.33410366539169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457.72269302616536</v>
      </c>
      <c r="D385" s="33">
        <v>486.95556598229371</v>
      </c>
      <c r="E385" s="33">
        <v>489.50517317454552</v>
      </c>
      <c r="F385" s="33">
        <v>456.51932847418055</v>
      </c>
      <c r="G385" s="33">
        <v>454.51955773539134</v>
      </c>
      <c r="H385" s="33">
        <v>499.51529159610891</v>
      </c>
      <c r="I385" s="33">
        <v>479.29148968774763</v>
      </c>
      <c r="J385" s="33">
        <v>457.65134682912424</v>
      </c>
      <c r="K385" s="33">
        <v>401.13098247544906</v>
      </c>
      <c r="L385" s="33">
        <v>468.82856323622963</v>
      </c>
      <c r="M385" s="33">
        <v>417.51510474445132</v>
      </c>
      <c r="N385" s="33">
        <v>435.4789611276945</v>
      </c>
      <c r="O385" s="33">
        <v>424.4131224198785</v>
      </c>
      <c r="P385" s="33">
        <v>437.93505051314696</v>
      </c>
      <c r="Q385" s="33">
        <v>445.44132865250782</v>
      </c>
      <c r="R385" s="33">
        <v>464.04479331968395</v>
      </c>
      <c r="S385" s="33">
        <v>451.08572974317821</v>
      </c>
      <c r="T385" s="33">
        <v>452.56607352374567</v>
      </c>
      <c r="U385" s="33">
        <v>439.86351428357648</v>
      </c>
      <c r="V385" s="33">
        <v>457.67004537200324</v>
      </c>
      <c r="W385" s="33">
        <v>456.26017313984062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140.95751530363776</v>
      </c>
      <c r="D387" s="117">
        <f t="shared" si="184"/>
        <v>143.37510918391507</v>
      </c>
      <c r="E387" s="117">
        <f t="shared" si="184"/>
        <v>172.16294430889661</v>
      </c>
      <c r="F387" s="117">
        <f t="shared" si="184"/>
        <v>172.33373831864662</v>
      </c>
      <c r="G387" s="117">
        <f t="shared" si="184"/>
        <v>147.77785620219166</v>
      </c>
      <c r="H387" s="117">
        <f t="shared" si="184"/>
        <v>134.86706865441852</v>
      </c>
      <c r="I387" s="117">
        <f t="shared" si="184"/>
        <v>103.61783777300332</v>
      </c>
      <c r="J387" s="117">
        <f t="shared" si="184"/>
        <v>85.624220700750143</v>
      </c>
      <c r="K387" s="117">
        <f t="shared" si="184"/>
        <v>103.51971302665476</v>
      </c>
      <c r="L387" s="117">
        <f t="shared" si="184"/>
        <v>117.82864621907294</v>
      </c>
      <c r="M387" s="117">
        <f t="shared" si="184"/>
        <v>109.52229297854109</v>
      </c>
      <c r="N387" s="117">
        <f t="shared" si="184"/>
        <v>80.651146529632143</v>
      </c>
      <c r="O387" s="117">
        <f t="shared" si="184"/>
        <v>48.2133619936061</v>
      </c>
      <c r="P387" s="117">
        <f t="shared" si="184"/>
        <v>54.276525021116086</v>
      </c>
      <c r="Q387" s="117">
        <f t="shared" si="184"/>
        <v>48.331557362946313</v>
      </c>
      <c r="R387" s="117">
        <f t="shared" ref="R387:V387" si="185">R388+R390+R392+R401</f>
        <v>69.688028205228079</v>
      </c>
      <c r="S387" s="117">
        <f t="shared" si="185"/>
        <v>84.799914703995228</v>
      </c>
      <c r="T387" s="117">
        <f t="shared" si="185"/>
        <v>91.560337007735228</v>
      </c>
      <c r="U387" s="117">
        <f t="shared" si="185"/>
        <v>77.649402023616361</v>
      </c>
      <c r="V387" s="117">
        <f t="shared" si="185"/>
        <v>76.441145296588232</v>
      </c>
      <c r="W387" s="117">
        <f t="shared" ref="W387" si="186">W388+W390+W392+W401</f>
        <v>72.245439140505752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90.378988038816857</v>
      </c>
      <c r="D392" s="122">
        <v>78.578494817014302</v>
      </c>
      <c r="E392" s="122">
        <v>105.09257902222775</v>
      </c>
      <c r="F392" s="122">
        <v>109.18680196347785</v>
      </c>
      <c r="G392" s="122">
        <v>98.637320486599791</v>
      </c>
      <c r="H392" s="122">
        <v>90.231858691084241</v>
      </c>
      <c r="I392" s="122">
        <v>57.324261022737701</v>
      </c>
      <c r="J392" s="122">
        <v>42.623881695896955</v>
      </c>
      <c r="K392" s="122">
        <v>60.337323686317845</v>
      </c>
      <c r="L392" s="122">
        <v>68.354624824256021</v>
      </c>
      <c r="M392" s="122">
        <v>64.21646048248958</v>
      </c>
      <c r="N392" s="122">
        <v>40.442535921537605</v>
      </c>
      <c r="O392" s="122">
        <v>11.337535519887814</v>
      </c>
      <c r="P392" s="122">
        <v>9.9205445432177424</v>
      </c>
      <c r="Q392" s="122">
        <v>9.9050683786083304</v>
      </c>
      <c r="R392" s="122">
        <v>36.606445535602582</v>
      </c>
      <c r="S392" s="122">
        <v>46.677936741625288</v>
      </c>
      <c r="T392" s="122">
        <v>55.322514992166255</v>
      </c>
      <c r="U392" s="122">
        <v>46.33314732913783</v>
      </c>
      <c r="V392" s="122">
        <v>44.934369210003211</v>
      </c>
      <c r="W392" s="122">
        <v>40.391175459051603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300.24077463069381</v>
      </c>
      <c r="D393" s="98">
        <v>306.71759185226796</v>
      </c>
      <c r="E393" s="98">
        <v>290.4088369458471</v>
      </c>
      <c r="F393" s="98">
        <v>298.53313785640034</v>
      </c>
      <c r="G393" s="98">
        <v>302.29320935138617</v>
      </c>
      <c r="H393" s="98">
        <v>286.16370027835876</v>
      </c>
      <c r="I393" s="98">
        <v>297.80217909372317</v>
      </c>
      <c r="J393" s="98">
        <v>300.01871675720798</v>
      </c>
      <c r="K393" s="98">
        <v>300.7367502741825</v>
      </c>
      <c r="L393" s="98">
        <v>306.79699464472071</v>
      </c>
      <c r="M393" s="98">
        <v>319.47176690656607</v>
      </c>
      <c r="N393" s="98">
        <v>299.90145830497892</v>
      </c>
      <c r="O393" s="98">
        <v>367.33749127299109</v>
      </c>
      <c r="P393" s="98">
        <v>348.53987736715374</v>
      </c>
      <c r="Q393" s="98">
        <v>345.53913682695696</v>
      </c>
      <c r="R393" s="98">
        <v>273.44712852901415</v>
      </c>
      <c r="S393" s="98">
        <v>278.63705971767268</v>
      </c>
      <c r="T393" s="98">
        <v>273.1755988540765</v>
      </c>
      <c r="U393" s="98">
        <v>258.18777917926752</v>
      </c>
      <c r="V393" s="98">
        <v>257.49306154195011</v>
      </c>
      <c r="W393" s="98">
        <v>278.47965533332865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82.502923261974232</v>
      </c>
      <c r="D394" s="98">
        <v>49.264938504556497</v>
      </c>
      <c r="E394" s="98">
        <v>33.803147729710155</v>
      </c>
      <c r="F394" s="98">
        <v>37.36084259051114</v>
      </c>
      <c r="G394" s="98">
        <v>30.338607226456119</v>
      </c>
      <c r="H394" s="98">
        <v>48.836846160206932</v>
      </c>
      <c r="I394" s="98">
        <v>32.705985035586835</v>
      </c>
      <c r="J394" s="98">
        <v>35.838038706095411</v>
      </c>
      <c r="K394" s="98">
        <v>35.048303022760187</v>
      </c>
      <c r="L394" s="98">
        <v>41.892640411550708</v>
      </c>
      <c r="M394" s="98">
        <v>59.342821620313487</v>
      </c>
      <c r="N394" s="98">
        <v>31.429031897704881</v>
      </c>
      <c r="O394" s="98">
        <v>116.69068608187422</v>
      </c>
      <c r="P394" s="98">
        <v>126.82516231946407</v>
      </c>
      <c r="Q394" s="98">
        <v>151.10901697084731</v>
      </c>
      <c r="R394" s="98">
        <v>31.354939621275729</v>
      </c>
      <c r="S394" s="98">
        <v>29.754732132373896</v>
      </c>
      <c r="T394" s="98">
        <v>44.550606745216037</v>
      </c>
      <c r="U394" s="98">
        <v>36.678910722616934</v>
      </c>
      <c r="V394" s="98">
        <v>29.102364391545795</v>
      </c>
      <c r="W394" s="98">
        <v>32.412633860441815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82.502923261974232</v>
      </c>
      <c r="D395" s="101">
        <v>49.264938504556497</v>
      </c>
      <c r="E395" s="101">
        <v>33.803147729710155</v>
      </c>
      <c r="F395" s="101">
        <v>37.36084259051114</v>
      </c>
      <c r="G395" s="101">
        <v>30.338607226456119</v>
      </c>
      <c r="H395" s="101">
        <v>48.836846160206932</v>
      </c>
      <c r="I395" s="101">
        <v>32.705985035586835</v>
      </c>
      <c r="J395" s="101">
        <v>35.838038706095411</v>
      </c>
      <c r="K395" s="101">
        <v>35.048303022760187</v>
      </c>
      <c r="L395" s="101">
        <v>41.892640411550708</v>
      </c>
      <c r="M395" s="101">
        <v>59.342821620313487</v>
      </c>
      <c r="N395" s="101">
        <v>31.429031897704881</v>
      </c>
      <c r="O395" s="101">
        <v>116.69068608187422</v>
      </c>
      <c r="P395" s="101">
        <v>126.82516231946407</v>
      </c>
      <c r="Q395" s="101">
        <v>151.10901697084731</v>
      </c>
      <c r="R395" s="101">
        <v>31.354939621275729</v>
      </c>
      <c r="S395" s="101">
        <v>29.754732132373896</v>
      </c>
      <c r="T395" s="101">
        <v>44.550606745216037</v>
      </c>
      <c r="U395" s="101">
        <v>36.678910722616934</v>
      </c>
      <c r="V395" s="101">
        <v>29.102364391545795</v>
      </c>
      <c r="W395" s="101">
        <v>32.412633860441815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50.578527264820892</v>
      </c>
      <c r="D401" s="122">
        <v>64.796614366900755</v>
      </c>
      <c r="E401" s="122">
        <v>67.070365286668846</v>
      </c>
      <c r="F401" s="122">
        <v>63.146936355168762</v>
      </c>
      <c r="G401" s="122">
        <v>49.140535715591867</v>
      </c>
      <c r="H401" s="122">
        <v>44.635209963334269</v>
      </c>
      <c r="I401" s="122">
        <v>46.293576750265622</v>
      </c>
      <c r="J401" s="122">
        <v>43.000339004853188</v>
      </c>
      <c r="K401" s="122">
        <v>43.182389340336911</v>
      </c>
      <c r="L401" s="122">
        <v>49.474021394816916</v>
      </c>
      <c r="M401" s="122">
        <v>45.305832496051501</v>
      </c>
      <c r="N401" s="122">
        <v>40.208610608094531</v>
      </c>
      <c r="O401" s="122">
        <v>36.875826473718284</v>
      </c>
      <c r="P401" s="122">
        <v>44.355980477898342</v>
      </c>
      <c r="Q401" s="122">
        <v>38.426488984337986</v>
      </c>
      <c r="R401" s="122">
        <v>33.08158266962549</v>
      </c>
      <c r="S401" s="122">
        <v>38.121977962369947</v>
      </c>
      <c r="T401" s="122">
        <v>36.237822015568973</v>
      </c>
      <c r="U401" s="122">
        <v>31.31625469447853</v>
      </c>
      <c r="V401" s="122">
        <v>31.50677608658502</v>
      </c>
      <c r="W401" s="122">
        <v>31.854263681454146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196.36739612861845</v>
      </c>
      <c r="D402" s="98">
        <v>205.59364084000802</v>
      </c>
      <c r="E402" s="98">
        <v>205.67955298028218</v>
      </c>
      <c r="F402" s="98">
        <v>200.00954016734062</v>
      </c>
      <c r="G402" s="98">
        <v>196.37642374448362</v>
      </c>
      <c r="H402" s="98">
        <v>192.91099708144702</v>
      </c>
      <c r="I402" s="98">
        <v>202.58065424995462</v>
      </c>
      <c r="J402" s="98">
        <v>191.81248008812423</v>
      </c>
      <c r="K402" s="98">
        <v>197.28818429343195</v>
      </c>
      <c r="L402" s="98">
        <v>198.4165290684796</v>
      </c>
      <c r="M402" s="98">
        <v>205.49385627028786</v>
      </c>
      <c r="N402" s="98">
        <v>197.33622621563833</v>
      </c>
      <c r="O402" s="98">
        <v>208.95488945809521</v>
      </c>
      <c r="P402" s="98">
        <v>213.67099917242854</v>
      </c>
      <c r="Q402" s="98">
        <v>207.88239972970007</v>
      </c>
      <c r="R402" s="98">
        <v>188.79467667953529</v>
      </c>
      <c r="S402" s="98">
        <v>195.74695330392433</v>
      </c>
      <c r="T402" s="98">
        <v>195.50924187545539</v>
      </c>
      <c r="U402" s="98">
        <v>185.56971807601008</v>
      </c>
      <c r="V402" s="98">
        <v>186.42219877081533</v>
      </c>
      <c r="W402" s="98">
        <v>190.77031634881627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117.41773532036879</v>
      </c>
      <c r="D405" s="118">
        <f t="shared" si="189"/>
        <v>125.08707217426581</v>
      </c>
      <c r="E405" s="118">
        <f t="shared" si="189"/>
        <v>121.16655519672936</v>
      </c>
      <c r="F405" s="118">
        <f t="shared" si="189"/>
        <v>116.37955512386637</v>
      </c>
      <c r="G405" s="118">
        <f t="shared" si="189"/>
        <v>103.37097414283046</v>
      </c>
      <c r="H405" s="118">
        <f t="shared" si="189"/>
        <v>110.02005574260224</v>
      </c>
      <c r="I405" s="118">
        <f t="shared" si="189"/>
        <v>106.93976003063159</v>
      </c>
      <c r="J405" s="118">
        <f t="shared" si="189"/>
        <v>118.68892029599571</v>
      </c>
      <c r="K405" s="118">
        <f t="shared" si="189"/>
        <v>107.33662177613979</v>
      </c>
      <c r="L405" s="118">
        <f t="shared" si="189"/>
        <v>115.53605298180206</v>
      </c>
      <c r="M405" s="118">
        <f t="shared" si="189"/>
        <v>105.20965227316242</v>
      </c>
      <c r="N405" s="118">
        <f t="shared" si="189"/>
        <v>113.8210645498929</v>
      </c>
      <c r="O405" s="118">
        <f t="shared" si="189"/>
        <v>127.45639000318178</v>
      </c>
      <c r="P405" s="118">
        <f t="shared" si="189"/>
        <v>96.389536722665881</v>
      </c>
      <c r="Q405" s="118">
        <f t="shared" si="189"/>
        <v>101.40689556212372</v>
      </c>
      <c r="R405" s="118">
        <f t="shared" ref="R405:V405" si="190">R406+R408+R410+R419</f>
        <v>97.707118757963769</v>
      </c>
      <c r="S405" s="118">
        <f t="shared" si="190"/>
        <v>91.718793407028386</v>
      </c>
      <c r="T405" s="118">
        <f t="shared" si="190"/>
        <v>84.496237931956443</v>
      </c>
      <c r="U405" s="118">
        <f t="shared" si="190"/>
        <v>72.802252264746528</v>
      </c>
      <c r="V405" s="118">
        <f t="shared" si="190"/>
        <v>65.88015468052086</v>
      </c>
      <c r="W405" s="118">
        <f t="shared" ref="W405" si="191">W406+W408+W410+W419</f>
        <v>73.37162605024966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94.445867879824917</v>
      </c>
      <c r="D406" s="123">
        <f t="shared" si="192"/>
        <v>101.02059659199907</v>
      </c>
      <c r="E406" s="123">
        <f t="shared" si="192"/>
        <v>96.819611364171038</v>
      </c>
      <c r="F406" s="123">
        <f t="shared" si="192"/>
        <v>93.147090680242385</v>
      </c>
      <c r="G406" s="123">
        <f t="shared" si="192"/>
        <v>80.581450546730935</v>
      </c>
      <c r="H406" s="123">
        <f t="shared" si="192"/>
        <v>87.071110313095019</v>
      </c>
      <c r="I406" s="123">
        <f t="shared" si="192"/>
        <v>85.08420645691811</v>
      </c>
      <c r="J406" s="123">
        <f t="shared" si="192"/>
        <v>97.002707157968317</v>
      </c>
      <c r="K406" s="123">
        <f t="shared" si="192"/>
        <v>86.375853057360104</v>
      </c>
      <c r="L406" s="123">
        <f t="shared" si="192"/>
        <v>94.376908388239585</v>
      </c>
      <c r="M406" s="123">
        <f t="shared" si="192"/>
        <v>84.209161375342617</v>
      </c>
      <c r="N406" s="123">
        <f t="shared" si="192"/>
        <v>93.242644405441865</v>
      </c>
      <c r="O406" s="123">
        <f t="shared" si="192"/>
        <v>106.72032688462595</v>
      </c>
      <c r="P406" s="123">
        <f t="shared" si="192"/>
        <v>76.526652949058303</v>
      </c>
      <c r="Q406" s="123">
        <f t="shared" si="192"/>
        <v>81.135401546062027</v>
      </c>
      <c r="R406" s="123">
        <f t="shared" si="192"/>
        <v>76.454780646704307</v>
      </c>
      <c r="S406" s="123">
        <f t="shared" si="192"/>
        <v>70.295369424131508</v>
      </c>
      <c r="T406" s="123">
        <f t="shared" si="192"/>
        <v>64.124260144634974</v>
      </c>
      <c r="U406" s="123">
        <f t="shared" si="192"/>
        <v>53.683873088643011</v>
      </c>
      <c r="V406" s="123">
        <f t="shared" si="192"/>
        <v>47.49063810885648</v>
      </c>
      <c r="W406" s="123">
        <f t="shared" si="192"/>
        <v>53.868975483864418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94.445867879824917</v>
      </c>
      <c r="D407" s="99">
        <v>101.02059659199907</v>
      </c>
      <c r="E407" s="99">
        <v>96.819611364171038</v>
      </c>
      <c r="F407" s="99">
        <v>93.147090680242385</v>
      </c>
      <c r="G407" s="99">
        <v>80.581450546730935</v>
      </c>
      <c r="H407" s="99">
        <v>87.071110313095019</v>
      </c>
      <c r="I407" s="99">
        <v>85.08420645691811</v>
      </c>
      <c r="J407" s="99">
        <v>97.002707157968317</v>
      </c>
      <c r="K407" s="99">
        <v>86.375853057360104</v>
      </c>
      <c r="L407" s="99">
        <v>94.376908388239585</v>
      </c>
      <c r="M407" s="99">
        <v>84.209161375342617</v>
      </c>
      <c r="N407" s="99">
        <v>93.242644405441865</v>
      </c>
      <c r="O407" s="99">
        <v>106.72032688462595</v>
      </c>
      <c r="P407" s="99">
        <v>76.526652949058303</v>
      </c>
      <c r="Q407" s="99">
        <v>81.135401546062027</v>
      </c>
      <c r="R407" s="99">
        <v>76.454780646704307</v>
      </c>
      <c r="S407" s="99">
        <v>70.295369424131508</v>
      </c>
      <c r="T407" s="99">
        <v>64.124260144634974</v>
      </c>
      <c r="U407" s="99">
        <v>53.683873088643011</v>
      </c>
      <c r="V407" s="99">
        <v>47.49063810885648</v>
      </c>
      <c r="W407" s="99">
        <v>53.868975483864418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1.2338506308662411</v>
      </c>
      <c r="D408" s="123">
        <f t="shared" si="193"/>
        <v>1.1063313785576361</v>
      </c>
      <c r="E408" s="123">
        <f t="shared" si="193"/>
        <v>1.999758633929823</v>
      </c>
      <c r="F408" s="123">
        <f t="shared" si="193"/>
        <v>1.6011564311110049</v>
      </c>
      <c r="G408" s="123">
        <f t="shared" si="193"/>
        <v>1.9967531005954171</v>
      </c>
      <c r="H408" s="123">
        <f t="shared" si="193"/>
        <v>1.8631438317949087</v>
      </c>
      <c r="I408" s="123">
        <f t="shared" si="193"/>
        <v>1.168227458696385</v>
      </c>
      <c r="J408" s="123">
        <f t="shared" si="193"/>
        <v>0.97345695397174781</v>
      </c>
      <c r="K408" s="123">
        <f t="shared" si="193"/>
        <v>1.7150734872856117</v>
      </c>
      <c r="L408" s="123">
        <f t="shared" si="193"/>
        <v>1.4567341379888319</v>
      </c>
      <c r="M408" s="123">
        <f t="shared" si="193"/>
        <v>1.3099097600414404</v>
      </c>
      <c r="N408" s="123">
        <f t="shared" si="193"/>
        <v>1.2087296271131982</v>
      </c>
      <c r="O408" s="123">
        <f t="shared" si="193"/>
        <v>0.93439635550920064</v>
      </c>
      <c r="P408" s="123">
        <f t="shared" si="193"/>
        <v>1.0645903742230791</v>
      </c>
      <c r="Q408" s="123">
        <f t="shared" si="193"/>
        <v>0.995047860126269</v>
      </c>
      <c r="R408" s="123">
        <f t="shared" si="193"/>
        <v>1.3755505140412239</v>
      </c>
      <c r="S408" s="123">
        <f t="shared" si="193"/>
        <v>1.3217375961645683</v>
      </c>
      <c r="T408" s="123">
        <f t="shared" si="193"/>
        <v>1.1282221227881752</v>
      </c>
      <c r="U408" s="123">
        <f t="shared" si="193"/>
        <v>1.1416661123244563</v>
      </c>
      <c r="V408" s="123">
        <f t="shared" si="193"/>
        <v>0.92847053662347867</v>
      </c>
      <c r="W408" s="123">
        <f t="shared" si="193"/>
        <v>1.4745421234191503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1.2338506308662411</v>
      </c>
      <c r="D409" s="99">
        <f>RES_hhdet_in_fecs!D165</f>
        <v>1.1063313785576361</v>
      </c>
      <c r="E409" s="99">
        <f>RES_hhdet_in_fecs!E165</f>
        <v>1.999758633929823</v>
      </c>
      <c r="F409" s="99">
        <f>RES_hhdet_in_fecs!F165</f>
        <v>1.6011564311110049</v>
      </c>
      <c r="G409" s="99">
        <f>RES_hhdet_in_fecs!G165</f>
        <v>1.9967531005954171</v>
      </c>
      <c r="H409" s="99">
        <f>RES_hhdet_in_fecs!H165</f>
        <v>1.8631438317949087</v>
      </c>
      <c r="I409" s="99">
        <f>RES_hhdet_in_fecs!I165</f>
        <v>1.168227458696385</v>
      </c>
      <c r="J409" s="99">
        <f>RES_hhdet_in_fecs!J165</f>
        <v>0.97345695397174781</v>
      </c>
      <c r="K409" s="99">
        <f>RES_hhdet_in_fecs!K165</f>
        <v>1.7150734872856117</v>
      </c>
      <c r="L409" s="99">
        <f>RES_hhdet_in_fecs!L165</f>
        <v>1.4567341379888319</v>
      </c>
      <c r="M409" s="99">
        <f>RES_hhdet_in_fecs!M165</f>
        <v>1.3099097600414404</v>
      </c>
      <c r="N409" s="99">
        <f>RES_hhdet_in_fecs!N165</f>
        <v>1.2087296271131982</v>
      </c>
      <c r="O409" s="99">
        <f>RES_hhdet_in_fecs!O165</f>
        <v>0.93439635550920064</v>
      </c>
      <c r="P409" s="99">
        <f>RES_hhdet_in_fecs!P165</f>
        <v>1.0645903742230791</v>
      </c>
      <c r="Q409" s="99">
        <f>RES_hhdet_in_fecs!Q165</f>
        <v>0.995047860126269</v>
      </c>
      <c r="R409" s="99">
        <f>RES_hhdet_in_fecs!R165</f>
        <v>1.3755505140412239</v>
      </c>
      <c r="S409" s="99">
        <f>RES_hhdet_in_fecs!S165</f>
        <v>1.3217375961645683</v>
      </c>
      <c r="T409" s="99">
        <f>RES_hhdet_in_fecs!T165</f>
        <v>1.1282221227881752</v>
      </c>
      <c r="U409" s="99">
        <f>RES_hhdet_in_fecs!U165</f>
        <v>1.1416661123244563</v>
      </c>
      <c r="V409" s="99">
        <f>RES_hhdet_in_fecs!V165</f>
        <v>0.92847053662347867</v>
      </c>
      <c r="W409" s="99">
        <f>RES_hhdet_in_fecs!W165</f>
        <v>1.4745421234191503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14.65646964932756</v>
      </c>
      <c r="D410" s="123">
        <v>15.250287565059299</v>
      </c>
      <c r="E410" s="123">
        <v>14.68905178737254</v>
      </c>
      <c r="F410" s="123">
        <v>14.451369691550459</v>
      </c>
      <c r="G410" s="123">
        <v>13.856631250061913</v>
      </c>
      <c r="H410" s="123">
        <v>13.674486285367417</v>
      </c>
      <c r="I410" s="123">
        <v>13.501361933385704</v>
      </c>
      <c r="J410" s="123">
        <v>13.791482900502928</v>
      </c>
      <c r="K410" s="123">
        <v>13.213801225467739</v>
      </c>
      <c r="L410" s="123">
        <v>13.129609726897398</v>
      </c>
      <c r="M410" s="123">
        <v>13.81831194110721</v>
      </c>
      <c r="N410" s="123">
        <v>13.471412695478072</v>
      </c>
      <c r="O410" s="123">
        <v>14.179637393261272</v>
      </c>
      <c r="P410" s="123">
        <v>12.995037403309372</v>
      </c>
      <c r="Q410" s="123">
        <v>13.567604505401603</v>
      </c>
      <c r="R410" s="123">
        <v>13.853225944637948</v>
      </c>
      <c r="S410" s="123">
        <v>14.068654863932716</v>
      </c>
      <c r="T410" s="123">
        <v>13.416590871602052</v>
      </c>
      <c r="U410" s="123">
        <v>12.606977364317284</v>
      </c>
      <c r="V410" s="123">
        <v>12.220639666521667</v>
      </c>
      <c r="W410" s="123">
        <v>12.815993872382474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13.929449718973331</v>
      </c>
      <c r="D411" s="99">
        <v>14.399090059036283</v>
      </c>
      <c r="E411" s="99">
        <v>13.436702137920179</v>
      </c>
      <c r="F411" s="99">
        <v>13.690946616706833</v>
      </c>
      <c r="G411" s="99">
        <v>13.857893713863859</v>
      </c>
      <c r="H411" s="99">
        <v>13.304557976581783</v>
      </c>
      <c r="I411" s="99">
        <v>13.698882821938426</v>
      </c>
      <c r="J411" s="99">
        <v>14.047125901909705</v>
      </c>
      <c r="K411" s="99">
        <v>13.360983004994385</v>
      </c>
      <c r="L411" s="99">
        <v>13.193665676623809</v>
      </c>
      <c r="M411" s="99">
        <v>13.353519900283716</v>
      </c>
      <c r="N411" s="99">
        <v>12.561751314340874</v>
      </c>
      <c r="O411" s="99">
        <v>15.081196834907812</v>
      </c>
      <c r="P411" s="99">
        <v>14.144138043747112</v>
      </c>
      <c r="Q411" s="99">
        <v>14.047376223347737</v>
      </c>
      <c r="R411" s="99">
        <v>11.786985601999913</v>
      </c>
      <c r="S411" s="99">
        <v>12.201314105646528</v>
      </c>
      <c r="T411" s="99">
        <v>11.712258606651178</v>
      </c>
      <c r="U411" s="99">
        <v>10.778396128562536</v>
      </c>
      <c r="V411" s="99">
        <v>10.279468902653802</v>
      </c>
      <c r="W411" s="99">
        <v>11.149096159538402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12.616937239539583</v>
      </c>
      <c r="D412" s="99">
        <v>9.4286467580550699</v>
      </c>
      <c r="E412" s="99">
        <v>8.543963840588054</v>
      </c>
      <c r="F412" s="99">
        <v>8.5092316890096829</v>
      </c>
      <c r="G412" s="99">
        <v>8.3034793640661828</v>
      </c>
      <c r="H412" s="99">
        <v>9.3764146944597204</v>
      </c>
      <c r="I412" s="99">
        <v>8.3804122567850889</v>
      </c>
      <c r="J412" s="99">
        <v>8.8196872250203615</v>
      </c>
      <c r="K412" s="99">
        <v>8.2881251783210317</v>
      </c>
      <c r="L412" s="99">
        <v>8.7455284586748654</v>
      </c>
      <c r="M412" s="99">
        <v>9.5607156989056481</v>
      </c>
      <c r="N412" s="99">
        <v>8.2203503788532171</v>
      </c>
      <c r="O412" s="99">
        <v>23.251466421209884</v>
      </c>
      <c r="P412" s="99">
        <v>22.80708000369442</v>
      </c>
      <c r="Q412" s="99">
        <v>13.99620033671213</v>
      </c>
      <c r="R412" s="99">
        <v>8.9972309984616619</v>
      </c>
      <c r="S412" s="99">
        <v>9.2307109744097673</v>
      </c>
      <c r="T412" s="99">
        <v>9.8080208276222987</v>
      </c>
      <c r="U412" s="99">
        <v>9.1820430699136555</v>
      </c>
      <c r="V412" s="99">
        <v>8.8538497225046608</v>
      </c>
      <c r="W412" s="99">
        <v>10.136204043299063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3.8276623908247127</v>
      </c>
      <c r="D413" s="102">
        <v>2.3127799158701827</v>
      </c>
      <c r="E413" s="102">
        <v>1.5640117296186955</v>
      </c>
      <c r="F413" s="102">
        <v>1.7133953876434251</v>
      </c>
      <c r="G413" s="102">
        <v>1.3907993344375236</v>
      </c>
      <c r="H413" s="102">
        <v>2.2705627950010694</v>
      </c>
      <c r="I413" s="102">
        <v>1.5044733988919929</v>
      </c>
      <c r="J413" s="102">
        <v>1.6779667856170197</v>
      </c>
      <c r="K413" s="102">
        <v>1.5571086028364007</v>
      </c>
      <c r="L413" s="102">
        <v>1.8015740100097197</v>
      </c>
      <c r="M413" s="102">
        <v>2.480455650647845</v>
      </c>
      <c r="N413" s="102">
        <v>1.3164446914691823</v>
      </c>
      <c r="O413" s="102">
        <v>4.7907857145279555</v>
      </c>
      <c r="P413" s="102">
        <v>5.1467069329846042</v>
      </c>
      <c r="Q413" s="102">
        <v>6.1431108256566391</v>
      </c>
      <c r="R413" s="102">
        <v>1.3515600761861324</v>
      </c>
      <c r="S413" s="102">
        <v>1.3029380702061766</v>
      </c>
      <c r="T413" s="102">
        <v>1.9100835853275264</v>
      </c>
      <c r="U413" s="102">
        <v>1.5312104646829514</v>
      </c>
      <c r="V413" s="102">
        <v>1.1618054792045596</v>
      </c>
      <c r="W413" s="102">
        <v>1.2976587868202774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8.7892748487148697</v>
      </c>
      <c r="D414" s="105">
        <v>7.1158668421848876</v>
      </c>
      <c r="E414" s="105">
        <v>6.9799521109693599</v>
      </c>
      <c r="F414" s="105">
        <v>6.7958363013662586</v>
      </c>
      <c r="G414" s="105">
        <v>6.9126800296286577</v>
      </c>
      <c r="H414" s="105">
        <v>7.1058518994586519</v>
      </c>
      <c r="I414" s="105">
        <v>6.8759388578930967</v>
      </c>
      <c r="J414" s="105">
        <v>7.1417204394033416</v>
      </c>
      <c r="K414" s="105">
        <v>6.7310165754846292</v>
      </c>
      <c r="L414" s="105">
        <v>6.9439544486651457</v>
      </c>
      <c r="M414" s="105">
        <v>7.080260048257804</v>
      </c>
      <c r="N414" s="105">
        <v>6.9039056873840341</v>
      </c>
      <c r="O414" s="105">
        <v>18.460680706681927</v>
      </c>
      <c r="P414" s="105">
        <v>17.660373070709817</v>
      </c>
      <c r="Q414" s="105">
        <v>7.853089511055491</v>
      </c>
      <c r="R414" s="105">
        <v>7.6456709222755261</v>
      </c>
      <c r="S414" s="105">
        <v>7.9277729042035867</v>
      </c>
      <c r="T414" s="105">
        <v>7.8979372422947716</v>
      </c>
      <c r="U414" s="105">
        <v>7.6508326052307041</v>
      </c>
      <c r="V414" s="105">
        <v>7.6920442433001028</v>
      </c>
      <c r="W414" s="105">
        <v>8.8385452564787865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15.184914416858716</v>
      </c>
      <c r="D415" s="102">
        <v>15.674027219496864</v>
      </c>
      <c r="E415" s="102">
        <v>15.538263610415042</v>
      </c>
      <c r="F415" s="102">
        <v>15.265171505998735</v>
      </c>
      <c r="G415" s="102">
        <v>14.170229362027543</v>
      </c>
      <c r="H415" s="102">
        <v>14.261731749694803</v>
      </c>
      <c r="I415" s="102">
        <v>14.229509206378012</v>
      </c>
      <c r="J415" s="102">
        <v>14.368357963970601</v>
      </c>
      <c r="K415" s="102">
        <v>13.487346708986717</v>
      </c>
      <c r="L415" s="102">
        <v>13.688893333004565</v>
      </c>
      <c r="M415" s="102">
        <v>14.13907247115435</v>
      </c>
      <c r="N415" s="102">
        <v>13.982026806129916</v>
      </c>
      <c r="O415" s="102">
        <v>14.259084723461788</v>
      </c>
      <c r="P415" s="102">
        <v>13.083854502487542</v>
      </c>
      <c r="Q415" s="102">
        <v>13.607457273768313</v>
      </c>
      <c r="R415" s="102">
        <v>14.555014928661747</v>
      </c>
      <c r="S415" s="102">
        <v>14.748819825409484</v>
      </c>
      <c r="T415" s="102">
        <v>14.187193970644735</v>
      </c>
      <c r="U415" s="102">
        <v>13.472012710331189</v>
      </c>
      <c r="V415" s="102">
        <v>13.010620034957022</v>
      </c>
      <c r="W415" s="102">
        <v>13.214028091120992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13.371770557642984</v>
      </c>
      <c r="D416" s="105">
        <v>14.57510858840091</v>
      </c>
      <c r="E416" s="105">
        <v>14.60343938679455</v>
      </c>
      <c r="F416" s="105">
        <v>12.472990365609999</v>
      </c>
      <c r="G416" s="105">
        <v>11.980879090218261</v>
      </c>
      <c r="H416" s="105">
        <v>11.545496491460847</v>
      </c>
      <c r="I416" s="105">
        <v>11.260857947992319</v>
      </c>
      <c r="J416" s="105">
        <v>11.973016850875426</v>
      </c>
      <c r="K416" s="105">
        <v>12.426663345667523</v>
      </c>
      <c r="L416" s="105">
        <v>11.644162132087672</v>
      </c>
      <c r="M416" s="105">
        <v>13.152267017917341</v>
      </c>
      <c r="N416" s="105">
        <v>11.928171064032368</v>
      </c>
      <c r="O416" s="105">
        <v>13.638135408828814</v>
      </c>
      <c r="P416" s="105">
        <v>12.590869718388277</v>
      </c>
      <c r="Q416" s="105">
        <v>13.381886895006524</v>
      </c>
      <c r="R416" s="105">
        <v>13.184827856318053</v>
      </c>
      <c r="S416" s="105">
        <v>13.675443171733098</v>
      </c>
      <c r="T416" s="105">
        <v>12.999992627426174</v>
      </c>
      <c r="U416" s="105">
        <v>11.774234733817325</v>
      </c>
      <c r="V416" s="105">
        <v>11.645518493471309</v>
      </c>
      <c r="W416" s="105">
        <v>12.741282252958781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5.0450208891745811</v>
      </c>
      <c r="D417" s="99">
        <v>5.3829137410441792</v>
      </c>
      <c r="E417" s="99">
        <v>5.734281450569374</v>
      </c>
      <c r="F417" s="99">
        <v>4.3258243914783057</v>
      </c>
      <c r="G417" s="99">
        <v>4.3189741702270092</v>
      </c>
      <c r="H417" s="99">
        <v>3.7046293794383938</v>
      </c>
      <c r="I417" s="99">
        <v>4.1511674440549973</v>
      </c>
      <c r="J417" s="99">
        <v>4.5031776246221824</v>
      </c>
      <c r="K417" s="99">
        <v>4.8555265431819334</v>
      </c>
      <c r="L417" s="99">
        <v>5.0491781283417216</v>
      </c>
      <c r="M417" s="99">
        <v>5.6900536772339247</v>
      </c>
      <c r="N417" s="99">
        <v>4.6834140519714271</v>
      </c>
      <c r="O417" s="99">
        <v>6.0413045181879399</v>
      </c>
      <c r="P417" s="99">
        <v>4.365473753664654</v>
      </c>
      <c r="Q417" s="99">
        <v>5.0324218769694093</v>
      </c>
      <c r="R417" s="99">
        <v>4.1809613118066009</v>
      </c>
      <c r="S417" s="99">
        <v>4.9119300167434492</v>
      </c>
      <c r="T417" s="99">
        <v>4.7180635455734645</v>
      </c>
      <c r="U417" s="99">
        <v>3.6258802296822181</v>
      </c>
      <c r="V417" s="99">
        <v>3.8304543599194951</v>
      </c>
      <c r="W417" s="99">
        <v>4.8691592819467999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8.3267496684684019</v>
      </c>
      <c r="D418" s="99">
        <v>9.1921948473567259</v>
      </c>
      <c r="E418" s="99">
        <v>8.8691579362251733</v>
      </c>
      <c r="F418" s="99">
        <v>8.1471659741316973</v>
      </c>
      <c r="G418" s="99">
        <v>7.6619049199912546</v>
      </c>
      <c r="H418" s="99">
        <v>7.840867112022452</v>
      </c>
      <c r="I418" s="99">
        <v>7.1096905039373182</v>
      </c>
      <c r="J418" s="99">
        <v>7.4698392262532423</v>
      </c>
      <c r="K418" s="99">
        <v>7.5711368024855856</v>
      </c>
      <c r="L418" s="99">
        <v>6.5949840037459566</v>
      </c>
      <c r="M418" s="99">
        <v>7.4622133406834159</v>
      </c>
      <c r="N418" s="99">
        <v>7.2447570120609415</v>
      </c>
      <c r="O418" s="99">
        <v>7.5968308906408764</v>
      </c>
      <c r="P418" s="99">
        <v>8.225395964723619</v>
      </c>
      <c r="Q418" s="99">
        <v>8.3494650180371117</v>
      </c>
      <c r="R418" s="99">
        <v>9.0038665445114532</v>
      </c>
      <c r="S418" s="99">
        <v>8.7635131549896474</v>
      </c>
      <c r="T418" s="99">
        <v>8.2819290818527094</v>
      </c>
      <c r="U418" s="99">
        <v>8.1483545041351064</v>
      </c>
      <c r="V418" s="99">
        <v>7.8150641335518181</v>
      </c>
      <c r="W418" s="99">
        <v>7.8721229710119802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7.081547160350067</v>
      </c>
      <c r="D419" s="123">
        <v>7.7098566386498097</v>
      </c>
      <c r="E419" s="123">
        <v>7.6581334112559665</v>
      </c>
      <c r="F419" s="123">
        <v>7.179938320962524</v>
      </c>
      <c r="G419" s="123">
        <v>6.9361392454422077</v>
      </c>
      <c r="H419" s="123">
        <v>7.4113153123448843</v>
      </c>
      <c r="I419" s="123">
        <v>7.1859641816313911</v>
      </c>
      <c r="J419" s="123">
        <v>6.9212732835527246</v>
      </c>
      <c r="K419" s="123">
        <v>6.0318940060263504</v>
      </c>
      <c r="L419" s="123">
        <v>6.5728007286762447</v>
      </c>
      <c r="M419" s="123">
        <v>5.8722691966711595</v>
      </c>
      <c r="N419" s="123">
        <v>5.8982778218597467</v>
      </c>
      <c r="O419" s="123">
        <v>5.6220293697853494</v>
      </c>
      <c r="P419" s="123">
        <v>5.803255996075138</v>
      </c>
      <c r="Q419" s="123">
        <v>5.7088416505338317</v>
      </c>
      <c r="R419" s="123">
        <v>6.0235616525802929</v>
      </c>
      <c r="S419" s="123">
        <v>6.0330315227995923</v>
      </c>
      <c r="T419" s="123">
        <v>5.8271647929312396</v>
      </c>
      <c r="U419" s="123">
        <v>5.3697356994617698</v>
      </c>
      <c r="V419" s="123">
        <v>5.2404063685192259</v>
      </c>
      <c r="W419" s="123">
        <v>5.2121145705836174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9.1103207889861313</v>
      </c>
      <c r="D420" s="99">
        <v>9.6517494550697585</v>
      </c>
      <c r="E420" s="99">
        <v>9.5164283508768222</v>
      </c>
      <c r="F420" s="99">
        <v>9.1725828392971298</v>
      </c>
      <c r="G420" s="99">
        <v>9.0023974206990101</v>
      </c>
      <c r="H420" s="99">
        <v>8.9689766469112495</v>
      </c>
      <c r="I420" s="99">
        <v>9.3186982479680687</v>
      </c>
      <c r="J420" s="99">
        <v>8.9808198851003702</v>
      </c>
      <c r="K420" s="99">
        <v>8.765021484828603</v>
      </c>
      <c r="L420" s="99">
        <v>8.5328128858535948</v>
      </c>
      <c r="M420" s="99">
        <v>8.5893859280963358</v>
      </c>
      <c r="N420" s="99">
        <v>8.2656770428588793</v>
      </c>
      <c r="O420" s="99">
        <v>8.578731799504828</v>
      </c>
      <c r="P420" s="99">
        <v>8.6710081241481909</v>
      </c>
      <c r="Q420" s="99">
        <v>8.4511476935183492</v>
      </c>
      <c r="R420" s="99">
        <v>8.138027075752575</v>
      </c>
      <c r="S420" s="99">
        <v>8.5716166575419184</v>
      </c>
      <c r="T420" s="99">
        <v>8.3823548312557428</v>
      </c>
      <c r="U420" s="99">
        <v>7.7468574897193276</v>
      </c>
      <c r="V420" s="99">
        <v>7.4422245925905885</v>
      </c>
      <c r="W420" s="99">
        <v>7.6376013853244782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6.3777047950870287</v>
      </c>
      <c r="D421" s="110">
        <v>6.8161724244348738</v>
      </c>
      <c r="E421" s="110">
        <v>6.7589396241439603</v>
      </c>
      <c r="F421" s="110">
        <v>6.2605535286752341</v>
      </c>
      <c r="G421" s="110">
        <v>6.2465177474626117</v>
      </c>
      <c r="H421" s="110">
        <v>6.9424151495370898</v>
      </c>
      <c r="I421" s="110">
        <v>6.5542300052209344</v>
      </c>
      <c r="J421" s="110">
        <v>6.3261524727226091</v>
      </c>
      <c r="K421" s="110">
        <v>5.2660371805751458</v>
      </c>
      <c r="L421" s="110">
        <v>5.9217462720750671</v>
      </c>
      <c r="M421" s="110">
        <v>5.1037895525270818</v>
      </c>
      <c r="N421" s="110">
        <v>5.2924655776975555</v>
      </c>
      <c r="O421" s="110">
        <v>4.9884203540118506</v>
      </c>
      <c r="P421" s="110">
        <v>5.0519820784450014</v>
      </c>
      <c r="Q421" s="110">
        <v>5.0869855436035962</v>
      </c>
      <c r="R421" s="110">
        <v>5.5743389128774474</v>
      </c>
      <c r="S421" s="110">
        <v>5.4190686254063039</v>
      </c>
      <c r="T421" s="110">
        <v>5.2458017216017119</v>
      </c>
      <c r="U421" s="110">
        <v>4.8871368015726935</v>
      </c>
      <c r="V421" s="110">
        <v>4.7925994777193193</v>
      </c>
      <c r="W421" s="110">
        <v>4.7259327453002502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86.90344558307757</v>
      </c>
      <c r="D423" s="118">
        <f t="shared" si="194"/>
        <v>93.760452951142341</v>
      </c>
      <c r="E423" s="118">
        <f t="shared" si="194"/>
        <v>92.521431418255247</v>
      </c>
      <c r="F423" s="118">
        <f t="shared" si="194"/>
        <v>87.913605391473325</v>
      </c>
      <c r="G423" s="118">
        <f t="shared" si="194"/>
        <v>78.313474340428996</v>
      </c>
      <c r="H423" s="118">
        <f t="shared" si="194"/>
        <v>83.700546884752896</v>
      </c>
      <c r="I423" s="118">
        <f t="shared" si="194"/>
        <v>81.321344116038304</v>
      </c>
      <c r="J423" s="118">
        <f t="shared" si="194"/>
        <v>90.895877632017559</v>
      </c>
      <c r="K423" s="118">
        <f t="shared" si="194"/>
        <v>83.632800625445782</v>
      </c>
      <c r="L423" s="118">
        <f t="shared" si="194"/>
        <v>90.566089110945356</v>
      </c>
      <c r="M423" s="118">
        <f t="shared" si="194"/>
        <v>82.65358834304736</v>
      </c>
      <c r="N423" s="118">
        <f t="shared" si="194"/>
        <v>90.825411946166966</v>
      </c>
      <c r="O423" s="118">
        <f t="shared" si="194"/>
        <v>103.45894650114481</v>
      </c>
      <c r="P423" s="118">
        <f t="shared" si="194"/>
        <v>80.467550546869035</v>
      </c>
      <c r="Q423" s="118">
        <f t="shared" si="194"/>
        <v>86.354333584685349</v>
      </c>
      <c r="R423" s="118">
        <f t="shared" ref="R423:V423" si="195">R424+R426+R428+R437</f>
        <v>85.531865967924176</v>
      </c>
      <c r="S423" s="118">
        <f t="shared" si="195"/>
        <v>81.446448990889394</v>
      </c>
      <c r="T423" s="118">
        <f t="shared" si="195"/>
        <v>75.252080185215874</v>
      </c>
      <c r="U423" s="118">
        <f t="shared" si="195"/>
        <v>66.086202972955206</v>
      </c>
      <c r="V423" s="118">
        <f t="shared" si="195"/>
        <v>60.171633125501195</v>
      </c>
      <c r="W423" s="118">
        <f t="shared" ref="W423" si="196">W424+W426+W428+W437</f>
        <v>70.082079413541621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69.507424089033634</v>
      </c>
      <c r="D424" s="123">
        <f t="shared" si="197"/>
        <v>75.47284364699054</v>
      </c>
      <c r="E424" s="123">
        <f t="shared" si="197"/>
        <v>72.635161371767737</v>
      </c>
      <c r="F424" s="123">
        <f t="shared" si="197"/>
        <v>69.480572415866831</v>
      </c>
      <c r="G424" s="123">
        <f t="shared" si="197"/>
        <v>59.381639541309234</v>
      </c>
      <c r="H424" s="123">
        <f t="shared" si="197"/>
        <v>64.589816380359693</v>
      </c>
      <c r="I424" s="123">
        <f t="shared" si="197"/>
        <v>63.746000741737873</v>
      </c>
      <c r="J424" s="123">
        <f t="shared" si="197"/>
        <v>73.517332136631111</v>
      </c>
      <c r="K424" s="123">
        <f t="shared" si="197"/>
        <v>65.249906659179075</v>
      </c>
      <c r="L424" s="123">
        <f t="shared" si="197"/>
        <v>72.423812330680093</v>
      </c>
      <c r="M424" s="123">
        <f t="shared" si="197"/>
        <v>64.835939698367099</v>
      </c>
      <c r="N424" s="123">
        <f t="shared" si="197"/>
        <v>73.118850990309937</v>
      </c>
      <c r="O424" s="123">
        <f t="shared" si="197"/>
        <v>85.690134074042504</v>
      </c>
      <c r="P424" s="123">
        <f t="shared" si="197"/>
        <v>62.462002316115836</v>
      </c>
      <c r="Q424" s="123">
        <f t="shared" si="197"/>
        <v>67.843719259726086</v>
      </c>
      <c r="R424" s="123">
        <f t="shared" si="197"/>
        <v>64.908303695685902</v>
      </c>
      <c r="S424" s="123">
        <f t="shared" si="197"/>
        <v>60.655379739292812</v>
      </c>
      <c r="T424" s="123">
        <f t="shared" si="197"/>
        <v>55.72762316172853</v>
      </c>
      <c r="U424" s="123">
        <f t="shared" si="197"/>
        <v>47.208886764779564</v>
      </c>
      <c r="V424" s="123">
        <f t="shared" si="197"/>
        <v>42.328317786270958</v>
      </c>
      <c r="W424" s="123">
        <f t="shared" si="197"/>
        <v>49.357180059667066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69.507424089033634</v>
      </c>
      <c r="D425" s="99">
        <v>75.47284364699054</v>
      </c>
      <c r="E425" s="99">
        <v>72.635161371767737</v>
      </c>
      <c r="F425" s="99">
        <v>69.480572415866831</v>
      </c>
      <c r="G425" s="99">
        <v>59.381639541309234</v>
      </c>
      <c r="H425" s="99">
        <v>64.589816380359693</v>
      </c>
      <c r="I425" s="99">
        <v>63.746000741737873</v>
      </c>
      <c r="J425" s="99">
        <v>73.517332136631111</v>
      </c>
      <c r="K425" s="99">
        <v>65.249906659179075</v>
      </c>
      <c r="L425" s="99">
        <v>72.423812330680093</v>
      </c>
      <c r="M425" s="99">
        <v>64.835939698367099</v>
      </c>
      <c r="N425" s="99">
        <v>73.118850990309937</v>
      </c>
      <c r="O425" s="99">
        <v>85.690134074042504</v>
      </c>
      <c r="P425" s="99">
        <v>62.462002316115836</v>
      </c>
      <c r="Q425" s="99">
        <v>67.843719259726086</v>
      </c>
      <c r="R425" s="99">
        <v>64.908303695685902</v>
      </c>
      <c r="S425" s="99">
        <v>60.655379739292812</v>
      </c>
      <c r="T425" s="99">
        <v>55.72762316172853</v>
      </c>
      <c r="U425" s="99">
        <v>47.208886764779564</v>
      </c>
      <c r="V425" s="99">
        <v>42.328317786270958</v>
      </c>
      <c r="W425" s="99">
        <v>49.357180059667066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2.7213720117774609</v>
      </c>
      <c r="D426" s="123">
        <f t="shared" si="198"/>
        <v>2.5716737523364332</v>
      </c>
      <c r="E426" s="123">
        <f t="shared" si="198"/>
        <v>4.7374702762728926</v>
      </c>
      <c r="F426" s="123">
        <f t="shared" si="198"/>
        <v>3.8968238759070646</v>
      </c>
      <c r="G426" s="123">
        <f t="shared" si="198"/>
        <v>4.9868685403283708</v>
      </c>
      <c r="H426" s="123">
        <f t="shared" si="198"/>
        <v>4.7719168200755604</v>
      </c>
      <c r="I426" s="123">
        <f t="shared" si="198"/>
        <v>3.0829984960401786</v>
      </c>
      <c r="J426" s="123">
        <f t="shared" si="198"/>
        <v>2.6729283269363293</v>
      </c>
      <c r="K426" s="123">
        <f t="shared" si="198"/>
        <v>4.833869928991124</v>
      </c>
      <c r="L426" s="123">
        <f t="shared" si="198"/>
        <v>4.2059172195272447</v>
      </c>
      <c r="M426" s="123">
        <f t="shared" si="198"/>
        <v>3.9268697856129191</v>
      </c>
      <c r="N426" s="123">
        <f t="shared" si="198"/>
        <v>3.7600988254274297</v>
      </c>
      <c r="O426" s="123">
        <f t="shared" si="198"/>
        <v>3.1227884113603976</v>
      </c>
      <c r="P426" s="123">
        <f t="shared" si="198"/>
        <v>3.6939308792087333</v>
      </c>
      <c r="Q426" s="123">
        <f t="shared" si="198"/>
        <v>3.6027069953049726</v>
      </c>
      <c r="R426" s="123">
        <f t="shared" si="198"/>
        <v>5.0811984142378188</v>
      </c>
      <c r="S426" s="123">
        <f t="shared" si="198"/>
        <v>4.9910887047787584</v>
      </c>
      <c r="T426" s="123">
        <f t="shared" si="198"/>
        <v>4.257731433829397</v>
      </c>
      <c r="U426" s="123">
        <f t="shared" si="198"/>
        <v>4.4587067001553233</v>
      </c>
      <c r="V426" s="123">
        <f t="shared" si="198"/>
        <v>3.7057670490571781</v>
      </c>
      <c r="W426" s="123">
        <f t="shared" si="198"/>
        <v>6.0507038365063446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2.7213720117774609</v>
      </c>
      <c r="D427" s="99">
        <f>RES_hhdet_in_tess!D165</f>
        <v>2.5716737523364332</v>
      </c>
      <c r="E427" s="99">
        <f>RES_hhdet_in_tess!E165</f>
        <v>4.7374702762728926</v>
      </c>
      <c r="F427" s="99">
        <f>RES_hhdet_in_tess!F165</f>
        <v>3.8968238759070646</v>
      </c>
      <c r="G427" s="99">
        <f>RES_hhdet_in_tess!G165</f>
        <v>4.9868685403283708</v>
      </c>
      <c r="H427" s="99">
        <f>RES_hhdet_in_tess!H165</f>
        <v>4.7719168200755604</v>
      </c>
      <c r="I427" s="99">
        <f>RES_hhdet_in_tess!I165</f>
        <v>3.0829984960401786</v>
      </c>
      <c r="J427" s="99">
        <f>RES_hhdet_in_tess!J165</f>
        <v>2.6729283269363293</v>
      </c>
      <c r="K427" s="99">
        <f>RES_hhdet_in_tess!K165</f>
        <v>4.833869928991124</v>
      </c>
      <c r="L427" s="99">
        <f>RES_hhdet_in_tess!L165</f>
        <v>4.2059172195272447</v>
      </c>
      <c r="M427" s="99">
        <f>RES_hhdet_in_tess!M165</f>
        <v>3.9268697856129191</v>
      </c>
      <c r="N427" s="99">
        <f>RES_hhdet_in_tess!N165</f>
        <v>3.7600988254274297</v>
      </c>
      <c r="O427" s="99">
        <f>RES_hhdet_in_tess!O165</f>
        <v>3.1227884113603976</v>
      </c>
      <c r="P427" s="99">
        <f>RES_hhdet_in_tess!P165</f>
        <v>3.6939308792087333</v>
      </c>
      <c r="Q427" s="99">
        <f>RES_hhdet_in_tess!Q165</f>
        <v>3.6027069953049726</v>
      </c>
      <c r="R427" s="99">
        <f>RES_hhdet_in_tess!R165</f>
        <v>5.0811984142378188</v>
      </c>
      <c r="S427" s="99">
        <f>RES_hhdet_in_tess!S165</f>
        <v>4.9910887047787584</v>
      </c>
      <c r="T427" s="99">
        <f>RES_hhdet_in_tess!T165</f>
        <v>4.257731433829397</v>
      </c>
      <c r="U427" s="99">
        <f>RES_hhdet_in_tess!U165</f>
        <v>4.4587067001553233</v>
      </c>
      <c r="V427" s="99">
        <f>RES_hhdet_in_tess!V165</f>
        <v>3.7057670490571781</v>
      </c>
      <c r="W427" s="99">
        <f>RES_hhdet_in_tess!W165</f>
        <v>6.0507038365063446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9.6793686741012959</v>
      </c>
      <c r="D428" s="123">
        <v>10.313350626420517</v>
      </c>
      <c r="E428" s="123">
        <v>9.8111745147155958</v>
      </c>
      <c r="F428" s="123">
        <v>9.5377251927706546</v>
      </c>
      <c r="G428" s="123">
        <v>9.0568716316150208</v>
      </c>
      <c r="H428" s="123">
        <v>9.0409342545998506</v>
      </c>
      <c r="I428" s="123">
        <v>9.3450292167982631</v>
      </c>
      <c r="J428" s="123">
        <v>9.7076932822925848</v>
      </c>
      <c r="K428" s="123">
        <v>9.2334123631251224</v>
      </c>
      <c r="L428" s="123">
        <v>9.2106920732114244</v>
      </c>
      <c r="M428" s="123">
        <v>9.6571359342644829</v>
      </c>
      <c r="N428" s="123">
        <v>9.6187427350798718</v>
      </c>
      <c r="O428" s="123">
        <v>10.452195596783028</v>
      </c>
      <c r="P428" s="123">
        <v>10.004139430470659</v>
      </c>
      <c r="Q428" s="123">
        <v>10.592374382159822</v>
      </c>
      <c r="R428" s="123">
        <v>10.927287144797091</v>
      </c>
      <c r="S428" s="123">
        <v>11.173023186439774</v>
      </c>
      <c r="T428" s="123">
        <v>10.732799506358637</v>
      </c>
      <c r="U428" s="123">
        <v>10.154922474947908</v>
      </c>
      <c r="V428" s="123">
        <v>9.9175394308973086</v>
      </c>
      <c r="W428" s="123">
        <v>10.428962634649164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7.9163897419403657</v>
      </c>
      <c r="D429" s="99">
        <v>8.2463585304105926</v>
      </c>
      <c r="E429" s="99">
        <v>7.6703597667904404</v>
      </c>
      <c r="F429" s="99">
        <v>7.8460418386206383</v>
      </c>
      <c r="G429" s="99">
        <v>7.9116217248177882</v>
      </c>
      <c r="H429" s="99">
        <v>7.6263308736287492</v>
      </c>
      <c r="I429" s="99">
        <v>7.9402240270568356</v>
      </c>
      <c r="J429" s="99">
        <v>8.2153502077262939</v>
      </c>
      <c r="K429" s="99">
        <v>7.867944425746856</v>
      </c>
      <c r="L429" s="99">
        <v>7.8159763355973473</v>
      </c>
      <c r="M429" s="99">
        <v>8.0808878141249583</v>
      </c>
      <c r="N429" s="99">
        <v>7.8501180818642853</v>
      </c>
      <c r="O429" s="99">
        <v>10.436535584640676</v>
      </c>
      <c r="P429" s="99">
        <v>10.311348309901076</v>
      </c>
      <c r="Q429" s="99">
        <v>10.500267419960551</v>
      </c>
      <c r="R429" s="99">
        <v>8.6575780291993762</v>
      </c>
      <c r="S429" s="99">
        <v>9.2150984736252255</v>
      </c>
      <c r="T429" s="99">
        <v>9.129948424754426</v>
      </c>
      <c r="U429" s="99">
        <v>8.5685040957387741</v>
      </c>
      <c r="V429" s="99">
        <v>8.3063115715211673</v>
      </c>
      <c r="W429" s="99">
        <v>8.9657882251213703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10.963807322286936</v>
      </c>
      <c r="D430" s="99">
        <v>8.4747394347112586</v>
      </c>
      <c r="E430" s="99">
        <v>7.8922054785655318</v>
      </c>
      <c r="F430" s="99">
        <v>7.8190346699379774</v>
      </c>
      <c r="G430" s="99">
        <v>7.7263224473203298</v>
      </c>
      <c r="H430" s="99">
        <v>8.3853260697022804</v>
      </c>
      <c r="I430" s="99">
        <v>7.7406973849754257</v>
      </c>
      <c r="J430" s="99">
        <v>8.1254405191785821</v>
      </c>
      <c r="K430" s="99">
        <v>7.6538190149977314</v>
      </c>
      <c r="L430" s="99">
        <v>8.0370231654871773</v>
      </c>
      <c r="M430" s="99">
        <v>8.6727371672244846</v>
      </c>
      <c r="N430" s="99">
        <v>7.7233883610500547</v>
      </c>
      <c r="O430" s="99">
        <v>21.287095850851713</v>
      </c>
      <c r="P430" s="99">
        <v>20.990396163736072</v>
      </c>
      <c r="Q430" s="99">
        <v>12.440753193415411</v>
      </c>
      <c r="R430" s="99">
        <v>8.6797521709766432</v>
      </c>
      <c r="S430" s="99">
        <v>8.9198633201573259</v>
      </c>
      <c r="T430" s="99">
        <v>9.4218531889497132</v>
      </c>
      <c r="U430" s="99">
        <v>8.8595652433251963</v>
      </c>
      <c r="V430" s="99">
        <v>8.6148839247962847</v>
      </c>
      <c r="W430" s="99">
        <v>9.8224361808664931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2.1745324735720639</v>
      </c>
      <c r="D431" s="102">
        <v>1.3588725925263716</v>
      </c>
      <c r="E431" s="102">
        <v>0.91225336759617226</v>
      </c>
      <c r="F431" s="102">
        <v>1.0231983685717192</v>
      </c>
      <c r="G431" s="102">
        <v>0.81364241769167056</v>
      </c>
      <c r="H431" s="102">
        <v>1.2794741702436285</v>
      </c>
      <c r="I431" s="102">
        <v>0.86475852708232781</v>
      </c>
      <c r="J431" s="102">
        <v>0.98372007977523779</v>
      </c>
      <c r="K431" s="102">
        <v>0.92280243951310192</v>
      </c>
      <c r="L431" s="102">
        <v>1.0930687168220306</v>
      </c>
      <c r="M431" s="102">
        <v>1.5924771189666791</v>
      </c>
      <c r="N431" s="102">
        <v>0.81948267366601901</v>
      </c>
      <c r="O431" s="102">
        <v>2.8264151441697862</v>
      </c>
      <c r="P431" s="102">
        <v>3.330023093026258</v>
      </c>
      <c r="Q431" s="102">
        <v>4.5876636823599188</v>
      </c>
      <c r="R431" s="102">
        <v>1.0340812487011177</v>
      </c>
      <c r="S431" s="102">
        <v>0.9920904159537387</v>
      </c>
      <c r="T431" s="102">
        <v>1.5239159466549401</v>
      </c>
      <c r="U431" s="102">
        <v>1.2087326380944909</v>
      </c>
      <c r="V431" s="102">
        <v>0.92283968149618201</v>
      </c>
      <c r="W431" s="102">
        <v>0.98389092438770975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8.7892748487148697</v>
      </c>
      <c r="D432" s="105">
        <v>7.1158668421848876</v>
      </c>
      <c r="E432" s="105">
        <v>6.9799521109693599</v>
      </c>
      <c r="F432" s="105">
        <v>6.7958363013662586</v>
      </c>
      <c r="G432" s="105">
        <v>6.9126800296286577</v>
      </c>
      <c r="H432" s="105">
        <v>7.1058518994586519</v>
      </c>
      <c r="I432" s="105">
        <v>6.8759388578930967</v>
      </c>
      <c r="J432" s="105">
        <v>7.1417204394033416</v>
      </c>
      <c r="K432" s="105">
        <v>6.7310165754846292</v>
      </c>
      <c r="L432" s="105">
        <v>6.9439544486651457</v>
      </c>
      <c r="M432" s="105">
        <v>7.080260048257804</v>
      </c>
      <c r="N432" s="105">
        <v>6.9039056873840341</v>
      </c>
      <c r="O432" s="105">
        <v>18.460680706681927</v>
      </c>
      <c r="P432" s="105">
        <v>17.660373070709817</v>
      </c>
      <c r="Q432" s="105">
        <v>7.853089511055491</v>
      </c>
      <c r="R432" s="105">
        <v>7.6456709222755261</v>
      </c>
      <c r="S432" s="105">
        <v>7.9277729042035867</v>
      </c>
      <c r="T432" s="105">
        <v>7.8979372422947716</v>
      </c>
      <c r="U432" s="105">
        <v>7.6508326052307041</v>
      </c>
      <c r="V432" s="105">
        <v>7.6920442433001028</v>
      </c>
      <c r="W432" s="105">
        <v>8.8385452564787865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10.268038669648314</v>
      </c>
      <c r="D433" s="102">
        <v>10.793611644648742</v>
      </c>
      <c r="E433" s="102">
        <v>10.769869766812162</v>
      </c>
      <c r="F433" s="102">
        <v>10.448358134279216</v>
      </c>
      <c r="G433" s="102">
        <v>9.4711832760757328</v>
      </c>
      <c r="H433" s="102">
        <v>9.5856299640266567</v>
      </c>
      <c r="I433" s="102">
        <v>9.6073336413493458</v>
      </c>
      <c r="J433" s="102">
        <v>9.7802771651281031</v>
      </c>
      <c r="K433" s="102">
        <v>9.0693087267209354</v>
      </c>
      <c r="L433" s="102">
        <v>9.4420209655924356</v>
      </c>
      <c r="M433" s="102">
        <v>9.6994409952612273</v>
      </c>
      <c r="N433" s="102">
        <v>9.756784659049945</v>
      </c>
      <c r="O433" s="102">
        <v>10.140746469884078</v>
      </c>
      <c r="P433" s="102">
        <v>9.5312332615504083</v>
      </c>
      <c r="Q433" s="102">
        <v>10.13550375529956</v>
      </c>
      <c r="R433" s="102">
        <v>10.962498861692572</v>
      </c>
      <c r="S433" s="102">
        <v>11.219834855832746</v>
      </c>
      <c r="T433" s="102">
        <v>10.850004246084481</v>
      </c>
      <c r="U433" s="102">
        <v>10.340088429130175</v>
      </c>
      <c r="V433" s="102">
        <v>10.06457249508402</v>
      </c>
      <c r="W433" s="102">
        <v>10.364860791193085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11.7050524921516</v>
      </c>
      <c r="D434" s="105">
        <v>12.802465403761413</v>
      </c>
      <c r="E434" s="105">
        <v>12.784323663723688</v>
      </c>
      <c r="F434" s="105">
        <v>10.973149166262264</v>
      </c>
      <c r="G434" s="105">
        <v>10.479711959175869</v>
      </c>
      <c r="H434" s="105">
        <v>10.292590030628096</v>
      </c>
      <c r="I434" s="105">
        <v>9.8988913105147152</v>
      </c>
      <c r="J434" s="105">
        <v>10.475403575369652</v>
      </c>
      <c r="K434" s="105">
        <v>10.873645513655035</v>
      </c>
      <c r="L434" s="105">
        <v>10.055894903266067</v>
      </c>
      <c r="M434" s="105">
        <v>11.442248588975117</v>
      </c>
      <c r="N434" s="105">
        <v>10.540343623632893</v>
      </c>
      <c r="O434" s="105">
        <v>11.895115810295183</v>
      </c>
      <c r="P434" s="105">
        <v>11.341243701690912</v>
      </c>
      <c r="Q434" s="105">
        <v>12.054206787041444</v>
      </c>
      <c r="R434" s="105">
        <v>12.129108309842518</v>
      </c>
      <c r="S434" s="105">
        <v>12.489167432562255</v>
      </c>
      <c r="T434" s="105">
        <v>11.886692122057326</v>
      </c>
      <c r="U434" s="105">
        <v>10.935715597419559</v>
      </c>
      <c r="V434" s="105">
        <v>10.780358285669282</v>
      </c>
      <c r="W434" s="105">
        <v>11.714204902423429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3.3783028236832027</v>
      </c>
      <c r="D435" s="99">
        <v>3.6102705564046871</v>
      </c>
      <c r="E435" s="99">
        <v>3.9151657274985165</v>
      </c>
      <c r="F435" s="99">
        <v>2.8259831921305669</v>
      </c>
      <c r="G435" s="99">
        <v>2.8178070391846166</v>
      </c>
      <c r="H435" s="99">
        <v>2.4517229186056473</v>
      </c>
      <c r="I435" s="99">
        <v>2.789200806577397</v>
      </c>
      <c r="J435" s="99">
        <v>3.0055643491164097</v>
      </c>
      <c r="K435" s="99">
        <v>3.30250871116945</v>
      </c>
      <c r="L435" s="99">
        <v>3.4609108995201132</v>
      </c>
      <c r="M435" s="99">
        <v>3.9800352482917041</v>
      </c>
      <c r="N435" s="99">
        <v>3.2955866115719501</v>
      </c>
      <c r="O435" s="99">
        <v>4.2982849196543107</v>
      </c>
      <c r="P435" s="99">
        <v>3.1158477369672908</v>
      </c>
      <c r="Q435" s="99">
        <v>3.7047417690043325</v>
      </c>
      <c r="R435" s="99">
        <v>3.1252417653310642</v>
      </c>
      <c r="S435" s="99">
        <v>3.7256542775726063</v>
      </c>
      <c r="T435" s="99">
        <v>3.6047630402046238</v>
      </c>
      <c r="U435" s="99">
        <v>2.7873610932844541</v>
      </c>
      <c r="V435" s="99">
        <v>2.9652941521174667</v>
      </c>
      <c r="W435" s="99">
        <v>3.8420819314114478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8.3267496684684019</v>
      </c>
      <c r="D436" s="99">
        <v>9.1921948473567259</v>
      </c>
      <c r="E436" s="99">
        <v>8.8691579362251733</v>
      </c>
      <c r="F436" s="99">
        <v>8.1471659741316973</v>
      </c>
      <c r="G436" s="99">
        <v>7.6619049199912546</v>
      </c>
      <c r="H436" s="99">
        <v>7.840867112022452</v>
      </c>
      <c r="I436" s="99">
        <v>7.1096905039373182</v>
      </c>
      <c r="J436" s="99">
        <v>7.4698392262532423</v>
      </c>
      <c r="K436" s="99">
        <v>7.5711368024855856</v>
      </c>
      <c r="L436" s="99">
        <v>6.5949840037459566</v>
      </c>
      <c r="M436" s="99">
        <v>7.4622133406834159</v>
      </c>
      <c r="N436" s="99">
        <v>7.2447570120609415</v>
      </c>
      <c r="O436" s="99">
        <v>7.5968308906408764</v>
      </c>
      <c r="P436" s="99">
        <v>8.225395964723619</v>
      </c>
      <c r="Q436" s="99">
        <v>8.3494650180371117</v>
      </c>
      <c r="R436" s="99">
        <v>9.0038665445114532</v>
      </c>
      <c r="S436" s="99">
        <v>8.7635131549896474</v>
      </c>
      <c r="T436" s="99">
        <v>8.2819290818527094</v>
      </c>
      <c r="U436" s="99">
        <v>8.1483545041351064</v>
      </c>
      <c r="V436" s="99">
        <v>7.8150641335518181</v>
      </c>
      <c r="W436" s="99">
        <v>7.8721229710119802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4.9952808081651749</v>
      </c>
      <c r="D437" s="123">
        <v>5.4025849253948515</v>
      </c>
      <c r="E437" s="123">
        <v>5.33762525549903</v>
      </c>
      <c r="F437" s="123">
        <v>4.9984839069287776</v>
      </c>
      <c r="G437" s="123">
        <v>4.8880946271763683</v>
      </c>
      <c r="H437" s="123">
        <v>5.2978794297177982</v>
      </c>
      <c r="I437" s="123">
        <v>5.1473156614619899</v>
      </c>
      <c r="J437" s="123">
        <v>4.997923886157535</v>
      </c>
      <c r="K437" s="123">
        <v>4.3156116741504569</v>
      </c>
      <c r="L437" s="123">
        <v>4.7256674875265983</v>
      </c>
      <c r="M437" s="123">
        <v>4.2336429248028509</v>
      </c>
      <c r="N437" s="123">
        <v>4.3277193953497237</v>
      </c>
      <c r="O437" s="123">
        <v>4.1938284189588746</v>
      </c>
      <c r="P437" s="123">
        <v>4.3074779210738168</v>
      </c>
      <c r="Q437" s="123">
        <v>4.3155329474944821</v>
      </c>
      <c r="R437" s="123">
        <v>4.6150767132033659</v>
      </c>
      <c r="S437" s="123">
        <v>4.6269573603780358</v>
      </c>
      <c r="T437" s="123">
        <v>4.5339260832993089</v>
      </c>
      <c r="U437" s="123">
        <v>4.2636870330724124</v>
      </c>
      <c r="V437" s="123">
        <v>4.2200088592757519</v>
      </c>
      <c r="W437" s="123">
        <v>4.2452328827190504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5.4892638409634369</v>
      </c>
      <c r="D438" s="99">
        <v>5.8580134117779661</v>
      </c>
      <c r="E438" s="99">
        <v>5.7360364709892977</v>
      </c>
      <c r="F438" s="99">
        <v>5.5242702094300897</v>
      </c>
      <c r="G438" s="99">
        <v>5.3522448887867071</v>
      </c>
      <c r="H438" s="99">
        <v>5.3721045534022487</v>
      </c>
      <c r="I438" s="99">
        <v>5.6166899712859566</v>
      </c>
      <c r="J438" s="99">
        <v>5.4492933669280799</v>
      </c>
      <c r="K438" s="99">
        <v>5.2696620333851119</v>
      </c>
      <c r="L438" s="99">
        <v>5.1643667886402982</v>
      </c>
      <c r="M438" s="99">
        <v>5.1859335832876496</v>
      </c>
      <c r="N438" s="99">
        <v>5.0474904470310387</v>
      </c>
      <c r="O438" s="99">
        <v>5.2936530077282624</v>
      </c>
      <c r="P438" s="99">
        <v>5.3397001009460325</v>
      </c>
      <c r="Q438" s="99">
        <v>5.2061033214034707</v>
      </c>
      <c r="R438" s="99">
        <v>4.9504763993175303</v>
      </c>
      <c r="S438" s="99">
        <v>5.2055351250771409</v>
      </c>
      <c r="T438" s="99">
        <v>5.0886856060186174</v>
      </c>
      <c r="U438" s="99">
        <v>4.7189046794054059</v>
      </c>
      <c r="V438" s="99">
        <v>4.5622897162759166</v>
      </c>
      <c r="W438" s="99">
        <v>4.7230755357719651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4.8239032915724103</v>
      </c>
      <c r="D439" s="110">
        <v>5.1929908399011149</v>
      </c>
      <c r="E439" s="110">
        <v>5.1448416009529545</v>
      </c>
      <c r="F439" s="110">
        <v>4.7558917505933946</v>
      </c>
      <c r="G439" s="110">
        <v>4.7331827180391874</v>
      </c>
      <c r="H439" s="110">
        <v>5.2755355659986973</v>
      </c>
      <c r="I439" s="110">
        <v>5.008282953294021</v>
      </c>
      <c r="J439" s="110">
        <v>4.8674974266745163</v>
      </c>
      <c r="K439" s="110">
        <v>4.0482747185525261</v>
      </c>
      <c r="L439" s="110">
        <v>4.5799453632775204</v>
      </c>
      <c r="M439" s="110">
        <v>3.964307427402169</v>
      </c>
      <c r="N439" s="110">
        <v>4.1435315692178856</v>
      </c>
      <c r="O439" s="110">
        <v>3.9581405904479148</v>
      </c>
      <c r="P439" s="110">
        <v>4.0370634757854811</v>
      </c>
      <c r="Q439" s="110">
        <v>4.1135837058760218</v>
      </c>
      <c r="R439" s="110">
        <v>4.5438203264871273</v>
      </c>
      <c r="S439" s="110">
        <v>4.487026941689102</v>
      </c>
      <c r="T439" s="110">
        <v>4.4077058432623373</v>
      </c>
      <c r="U439" s="110">
        <v>4.1712695829777919</v>
      </c>
      <c r="V439" s="110">
        <v>4.1503956075195942</v>
      </c>
      <c r="W439" s="110">
        <v>4.1494507033035193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1.4855401150194161</v>
      </c>
      <c r="D441" s="118">
        <f t="shared" si="199"/>
        <v>1.5289806312409326</v>
      </c>
      <c r="E441" s="118">
        <f t="shared" si="199"/>
        <v>1.809482568444932</v>
      </c>
      <c r="F441" s="118">
        <f t="shared" si="199"/>
        <v>1.795325089866215</v>
      </c>
      <c r="G441" s="118">
        <f t="shared" si="199"/>
        <v>1.5388987848401885</v>
      </c>
      <c r="H441" s="118">
        <f t="shared" si="199"/>
        <v>1.4243728457139295</v>
      </c>
      <c r="I441" s="118">
        <f t="shared" si="199"/>
        <v>1.082738712748281</v>
      </c>
      <c r="J441" s="118">
        <f t="shared" si="199"/>
        <v>0.91068381380187646</v>
      </c>
      <c r="K441" s="118">
        <f t="shared" si="199"/>
        <v>1.0447366456996832</v>
      </c>
      <c r="L441" s="118">
        <f t="shared" si="199"/>
        <v>1.1510577729889646</v>
      </c>
      <c r="M441" s="118">
        <f t="shared" si="199"/>
        <v>1.0399145673704322</v>
      </c>
      <c r="N441" s="118">
        <f t="shared" si="199"/>
        <v>0.76738626103490981</v>
      </c>
      <c r="O441" s="118">
        <f t="shared" si="199"/>
        <v>0.44964506285942496</v>
      </c>
      <c r="P441" s="118">
        <f t="shared" si="199"/>
        <v>0.50034309082717854</v>
      </c>
      <c r="Q441" s="118">
        <f t="shared" si="199"/>
        <v>0.44633466645149583</v>
      </c>
      <c r="R441" s="118">
        <f t="shared" ref="R441:V441" si="200">R442+R444+R446+R455</f>
        <v>0.68236921010679474</v>
      </c>
      <c r="S441" s="118">
        <f t="shared" si="200"/>
        <v>0.8435192621730655</v>
      </c>
      <c r="T441" s="118">
        <f t="shared" si="200"/>
        <v>0.89173947418948185</v>
      </c>
      <c r="U441" s="118">
        <f t="shared" si="200"/>
        <v>0.73635702503097722</v>
      </c>
      <c r="V441" s="118">
        <f t="shared" si="200"/>
        <v>0.69320899823114024</v>
      </c>
      <c r="W441" s="118">
        <f t="shared" ref="W441" si="201">W442+W444+W446+W455</f>
        <v>0.65703496798560801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0.95249701299933076</v>
      </c>
      <c r="D446" s="123">
        <v>0.83797667036587475</v>
      </c>
      <c r="E446" s="123">
        <v>1.1045535412803456</v>
      </c>
      <c r="F446" s="123">
        <v>1.1374778204186113</v>
      </c>
      <c r="G446" s="123">
        <v>1.027169134386654</v>
      </c>
      <c r="H446" s="123">
        <v>0.95296658124307898</v>
      </c>
      <c r="I446" s="123">
        <v>0.59900107860749552</v>
      </c>
      <c r="J446" s="123">
        <v>0.45333994078055723</v>
      </c>
      <c r="K446" s="123">
        <v>0.60893342258694994</v>
      </c>
      <c r="L446" s="123">
        <v>0.66775037097021639</v>
      </c>
      <c r="M446" s="123">
        <v>0.60973552419864763</v>
      </c>
      <c r="N446" s="123">
        <v>0.38480601656662311</v>
      </c>
      <c r="O446" s="123">
        <v>0.10573556086354198</v>
      </c>
      <c r="P446" s="123">
        <v>9.1451615915189216E-2</v>
      </c>
      <c r="Q446" s="123">
        <v>9.1471817424504845E-2</v>
      </c>
      <c r="R446" s="123">
        <v>0.35844192995939261</v>
      </c>
      <c r="S446" s="123">
        <v>0.46431342410538706</v>
      </c>
      <c r="T446" s="123">
        <v>0.53880612547096973</v>
      </c>
      <c r="U446" s="123">
        <v>0.43938185792118911</v>
      </c>
      <c r="V446" s="123">
        <v>0.40748878035981984</v>
      </c>
      <c r="W446" s="123">
        <v>0.36733688645765034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3.1642137981619829</v>
      </c>
      <c r="D447" s="99">
        <v>3.2708972978106834</v>
      </c>
      <c r="E447" s="99">
        <v>3.0522812576499483</v>
      </c>
      <c r="F447" s="99">
        <v>3.110035433451126</v>
      </c>
      <c r="G447" s="99">
        <v>3.1479591360413148</v>
      </c>
      <c r="H447" s="99">
        <v>3.0222633899603184</v>
      </c>
      <c r="I447" s="99">
        <v>3.1118382218315328</v>
      </c>
      <c r="J447" s="99">
        <v>3.1909451198778087</v>
      </c>
      <c r="K447" s="99">
        <v>3.035080899414524</v>
      </c>
      <c r="L447" s="99">
        <v>2.9970730951018645</v>
      </c>
      <c r="M447" s="99">
        <v>3.0333855805484498</v>
      </c>
      <c r="N447" s="99">
        <v>2.8535274285656751</v>
      </c>
      <c r="O447" s="99">
        <v>3.4258446730176595</v>
      </c>
      <c r="P447" s="99">
        <v>3.2129823980175933</v>
      </c>
      <c r="Q447" s="99">
        <v>3.1910019828956724</v>
      </c>
      <c r="R447" s="99">
        <v>2.6775316493503003</v>
      </c>
      <c r="S447" s="99">
        <v>2.7716505122386668</v>
      </c>
      <c r="T447" s="99">
        <v>2.6605566650868813</v>
      </c>
      <c r="U447" s="99">
        <v>2.4484204645642671</v>
      </c>
      <c r="V447" s="99">
        <v>2.3350841559268387</v>
      </c>
      <c r="W447" s="99">
        <v>2.5326286836007439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0.86949178869974197</v>
      </c>
      <c r="D448" s="99">
        <v>0.52537108568907087</v>
      </c>
      <c r="E448" s="99">
        <v>0.35528090450018296</v>
      </c>
      <c r="F448" s="99">
        <v>0.38921489625708061</v>
      </c>
      <c r="G448" s="99">
        <v>0.31593397681082791</v>
      </c>
      <c r="H448" s="99">
        <v>0.515781044512443</v>
      </c>
      <c r="I448" s="99">
        <v>0.34175617729230512</v>
      </c>
      <c r="J448" s="99">
        <v>0.38116693502076227</v>
      </c>
      <c r="K448" s="99">
        <v>0.35371279022031699</v>
      </c>
      <c r="L448" s="99">
        <v>0.40924555211380803</v>
      </c>
      <c r="M448" s="99">
        <v>0.56346030560116456</v>
      </c>
      <c r="N448" s="99">
        <v>0.29904357611413945</v>
      </c>
      <c r="O448" s="99">
        <v>1.0882748829121702</v>
      </c>
      <c r="P448" s="99">
        <v>1.169125946896783</v>
      </c>
      <c r="Q448" s="99">
        <v>1.3954690551561624</v>
      </c>
      <c r="R448" s="99">
        <v>0.30702038690644196</v>
      </c>
      <c r="S448" s="99">
        <v>0.29597541202803518</v>
      </c>
      <c r="T448" s="99">
        <v>0.43389458724300084</v>
      </c>
      <c r="U448" s="99">
        <v>0.34782976915737923</v>
      </c>
      <c r="V448" s="99">
        <v>0.26391573265610774</v>
      </c>
      <c r="W448" s="99">
        <v>0.29477617001409429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0.86949178869974197</v>
      </c>
      <c r="D449" s="102">
        <v>0.52537108568907087</v>
      </c>
      <c r="E449" s="102">
        <v>0.35528090450018296</v>
      </c>
      <c r="F449" s="102">
        <v>0.38921489625708061</v>
      </c>
      <c r="G449" s="102">
        <v>0.31593397681082791</v>
      </c>
      <c r="H449" s="102">
        <v>0.515781044512443</v>
      </c>
      <c r="I449" s="102">
        <v>0.34175617729230512</v>
      </c>
      <c r="J449" s="102">
        <v>0.38116693502076227</v>
      </c>
      <c r="K449" s="102">
        <v>0.35371279022031699</v>
      </c>
      <c r="L449" s="102">
        <v>0.40924555211380803</v>
      </c>
      <c r="M449" s="102">
        <v>0.56346030560116456</v>
      </c>
      <c r="N449" s="102">
        <v>0.29904357611413945</v>
      </c>
      <c r="O449" s="102">
        <v>1.0882748829121702</v>
      </c>
      <c r="P449" s="102">
        <v>1.169125946896783</v>
      </c>
      <c r="Q449" s="102">
        <v>1.3954690551561624</v>
      </c>
      <c r="R449" s="102">
        <v>0.30702038690644196</v>
      </c>
      <c r="S449" s="102">
        <v>0.29597541202803518</v>
      </c>
      <c r="T449" s="102">
        <v>0.43389458724300084</v>
      </c>
      <c r="U449" s="102">
        <v>0.34782976915737923</v>
      </c>
      <c r="V449" s="102">
        <v>0.26391573265610774</v>
      </c>
      <c r="W449" s="102">
        <v>0.29477617001409429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0.5330431020200852</v>
      </c>
      <c r="D455" s="123">
        <v>0.691003960875058</v>
      </c>
      <c r="E455" s="123">
        <v>0.7049290271645865</v>
      </c>
      <c r="F455" s="123">
        <v>0.65784726944760352</v>
      </c>
      <c r="G455" s="123">
        <v>0.51172965045353436</v>
      </c>
      <c r="H455" s="123">
        <v>0.47140626447085054</v>
      </c>
      <c r="I455" s="123">
        <v>0.48373763414078558</v>
      </c>
      <c r="J455" s="123">
        <v>0.45734387302131924</v>
      </c>
      <c r="K455" s="123">
        <v>0.43580322311273323</v>
      </c>
      <c r="L455" s="123">
        <v>0.48330740201874828</v>
      </c>
      <c r="M455" s="123">
        <v>0.43017904317178463</v>
      </c>
      <c r="N455" s="123">
        <v>0.38258024446828665</v>
      </c>
      <c r="O455" s="123">
        <v>0.34390950199588299</v>
      </c>
      <c r="P455" s="123">
        <v>0.40889147491198935</v>
      </c>
      <c r="Q455" s="123">
        <v>0.354862849026991</v>
      </c>
      <c r="R455" s="123">
        <v>0.32392728014740213</v>
      </c>
      <c r="S455" s="123">
        <v>0.37920583806767844</v>
      </c>
      <c r="T455" s="123">
        <v>0.35293334871851212</v>
      </c>
      <c r="U455" s="123">
        <v>0.29697516710978805</v>
      </c>
      <c r="V455" s="123">
        <v>0.2857202178713204</v>
      </c>
      <c r="W455" s="123">
        <v>0.28969808152795773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2.0695004704260898</v>
      </c>
      <c r="D456" s="99">
        <v>2.1924914062136467</v>
      </c>
      <c r="E456" s="99">
        <v>2.1617518641851796</v>
      </c>
      <c r="F456" s="99">
        <v>2.0836439177747366</v>
      </c>
      <c r="G456" s="99">
        <v>2.0449845980859878</v>
      </c>
      <c r="H456" s="99">
        <v>2.0373927351123609</v>
      </c>
      <c r="I456" s="99">
        <v>2.1168354940084262</v>
      </c>
      <c r="J456" s="99">
        <v>2.0400830450994003</v>
      </c>
      <c r="K456" s="99">
        <v>1.9910622804936655</v>
      </c>
      <c r="L456" s="99">
        <v>1.9383137751505028</v>
      </c>
      <c r="M456" s="99">
        <v>1.9511649074263637</v>
      </c>
      <c r="N456" s="99">
        <v>1.8776311970558237</v>
      </c>
      <c r="O456" s="99">
        <v>1.9487447155755182</v>
      </c>
      <c r="P456" s="99">
        <v>1.9697062054815027</v>
      </c>
      <c r="Q456" s="99">
        <v>1.9197627100596286</v>
      </c>
      <c r="R456" s="99">
        <v>1.8486342305279546</v>
      </c>
      <c r="S456" s="99">
        <v>1.9471284399272222</v>
      </c>
      <c r="T456" s="99">
        <v>1.9041357234680547</v>
      </c>
      <c r="U456" s="99">
        <v>1.7597761473646432</v>
      </c>
      <c r="V456" s="99">
        <v>1.6905757384528781</v>
      </c>
      <c r="W456" s="99">
        <v>1.7349575306903084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0055E4-7130-4B72-9E5A-038AF370BAD5}"/>
</file>

<file path=customXml/itemProps2.xml><?xml version="1.0" encoding="utf-8"?>
<ds:datastoreItem xmlns:ds="http://schemas.openxmlformats.org/officeDocument/2006/customXml" ds:itemID="{B6632798-9ECF-4CE7-A824-FCE022896D77}"/>
</file>

<file path=customXml/itemProps3.xml><?xml version="1.0" encoding="utf-8"?>
<ds:datastoreItem xmlns:ds="http://schemas.openxmlformats.org/officeDocument/2006/customXml" ds:itemID="{B10E4AA6-EDFB-480B-9630-DE1160BA8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2024-05-20T16:57:04Z</dcterms:created>
  <dcterms:modified xsi:type="dcterms:W3CDTF">2024-05-20T16:57:04Z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